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filterPrivacy="1" hidePivotFieldList="1" defaultThemeVersion="124226"/>
  <xr:revisionPtr revIDLastSave="0" documentId="13_ncr:1_{A88B8EFB-8BA4-4100-85F4-EDB8769BC230}" xr6:coauthVersionLast="47" xr6:coauthVersionMax="47" xr10:uidLastSave="{00000000-0000-0000-0000-000000000000}"/>
  <bookViews>
    <workbookView xWindow="-120" yWindow="-120" windowWidth="27870" windowHeight="16440" tabRatio="905" activeTab="4" xr2:uid="{00000000-000D-0000-FFFF-FFFF00000000}"/>
  </bookViews>
  <sheets>
    <sheet name="Notes" sheetId="1" r:id="rId1"/>
    <sheet name="Index" sheetId="2" r:id="rId2"/>
    <sheet name="Sets" sheetId="3" r:id="rId3"/>
    <sheet name="Maps" sheetId="14" r:id="rId4"/>
    <sheet name="SAM" sheetId="29" r:id="rId5"/>
    <sheet name="SAM_billion" sheetId="38" r:id="rId6"/>
    <sheet name="Demand" sheetId="5" r:id="rId7"/>
    <sheet name="Elasticities" sheetId="10" r:id="rId8"/>
    <sheet name="Trade" sheetId="11" r:id="rId9"/>
    <sheet name="Employment" sheetId="6" r:id="rId10"/>
    <sheet name="Energy" sheetId="27" r:id="rId11"/>
    <sheet name="Energy (2)" sheetId="37" r:id="rId12"/>
    <sheet name="SHR" sheetId="24" r:id="rId13"/>
    <sheet name="FacNest" sheetId="7" r:id="rId14"/>
    <sheet name="Population" sheetId="9" r:id="rId15"/>
    <sheet name="Demand_RawData" sheetId="25" r:id="rId16"/>
    <sheet name="Elasticities_RawData" sheetId="26" r:id="rId17"/>
    <sheet name="Modelled 2019 Emp" sheetId="31" r:id="rId18"/>
    <sheet name="Sheet2" sheetId="36" r:id="rId19"/>
    <sheet name="2019_LMD" sheetId="32" r:id="rId20"/>
    <sheet name="CropProd" sheetId="33" r:id="rId21"/>
    <sheet name="Census" sheetId="34" r:id="rId22"/>
  </sheets>
  <externalReferences>
    <externalReference r:id="rId23"/>
    <externalReference r:id="rId24"/>
    <externalReference r:id="rId25"/>
    <externalReference r:id="rId26"/>
  </externalReferences>
  <definedNames>
    <definedName name="_AMO_ContentDefinition_104386094" hidden="1">"'Partitions:9'"</definedName>
    <definedName name="_AMO_ContentDefinition_104386094.0" hidden="1">"'&lt;ContentDefinition name=""Summary Tables"" rsid=""104386094"" type=""Task"" format=""ReportXml"" imgfmt=""ActiveX"" created=""10/17/2013 08:49:12"" modifed=""02/28/2014 13:17:15"" user=""ndivhuwog"" apply=""False"" css=""C:\Program Files\SASHome\SASAd'"</definedName>
    <definedName name="_AMO_ContentDefinition_104386094.1" hidden="1">"'dinforMicrosoftOffice\5.1\Styles\AMODefault.css"" range=""Summary_Tables_51"" auto=""False"" xTime=""00:00:00.3870000"" rTime=""00:00:00.6690000"" bgnew=""False"" nFmt=""False"" grphSet=""False"" imgY=""0"" imgX=""0""&gt;_x000D_
  &lt;files&gt;C:\Users\ndivhuwog\Doc'"</definedName>
    <definedName name="_AMO_ContentDefinition_104386094.2" hidden="1">"'uments\My SAS Files\Add-In for Microsoft Office\_SOA_Summary_Tables_142718989\main.srx&lt;/files&gt;_x000D_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0438609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0438609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04386094.5" hidden="1">"'&amp;amp;quot;1.0&amp;amp;quot; encoding=&amp;amp;quot;utf-16&amp;amp;quot;?&amp;amp;gt;&amp;amp;lt;FilterTree&amp;amp;gt;&amp;amp;lt;TreeRoot /&amp;amp;gt;&amp;amp;lt;/FilterTree&amp;amp;gt;&amp;quot; ColSelFlg=&amp;quot;0&amp;quot; Name=&amp;quot;TABLE2_5&amp;quot; /&amp;gt;"" /&gt;_x000D_
  &lt;param n=""CredKey"" v=""TABLE2_5'"</definedName>
    <definedName name="_AMO_ContentDefinition_10438609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0438609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04386094.8" hidden="1">"'
&lt;/ContentDefinition&gt;'"</definedName>
    <definedName name="_AMO_ContentDefinition_112461039" hidden="1">"'Partitions:9'"</definedName>
    <definedName name="_AMO_ContentDefinition_112461039.0" hidden="1">"'&lt;ContentDefinition name=""Summary Tables"" rsid=""112461039"" type=""Task"" format=""ReportXml"" imgfmt=""ActiveX"" created=""02/14/2014 14:59:53"" modifed=""02/28/2014 13:11:57"" user=""ndivhuwog"" apply=""False"" css=""C:\Program Files\SASHome\SASAd'"</definedName>
    <definedName name="_AMO_ContentDefinition_112461039.1" hidden="1">"'dinforMicrosoftOffice\5.1\Styles\AMODefault.css"" range=""Summary_Tables_58"" auto=""False"" xTime=""00:00:00.4430000"" rTime=""00:00:00.6030000"" bgnew=""False"" nFmt=""False"" grphSet=""False"" imgY=""0"" imgX=""0""&gt;_x000D_
  &lt;files&gt;C:\Users\ndivhuwog\Doc'"</definedName>
    <definedName name="_AMO_ContentDefinition_112461039.2" hidden="1">"'uments\My SAS Files\Add-In for Microsoft Office\_SOA_Summary_Tables_224128394\main.srx&lt;/files&gt;_x000D_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11246103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11246103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112461039.5" hidden="1">"'&amp;amp;quot;1.0&amp;amp;quot; encoding=&amp;amp;quot;utf-16&amp;amp;quot;?&amp;amp;gt;&amp;amp;lt;FilterTree&amp;amp;gt;&amp;amp;lt;TreeRoot /&amp;amp;gt;&amp;amp;lt;/FilterTree&amp;amp;gt;&amp;quot; ColSelFlg=&amp;quot;0&amp;quot; Name=&amp;quot;TABLE2_1&amp;quot; /&amp;gt;"" /&gt;_x000D_
  &lt;param n=""CredKey"" v=""TABLE2_1'"</definedName>
    <definedName name="_AMO_ContentDefinition_112461039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112461039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112461039.8" hidden="1">"'
&lt;/ContentDefinition&gt;'"</definedName>
    <definedName name="_AMO_ContentDefinition_15410102" hidden="1">"'Partitions:9'"</definedName>
    <definedName name="_AMO_ContentDefinition_15410102.0" hidden="1">"'&lt;ContentDefinition name=""Summary Tables"" rsid=""15410102"" type=""Task"" format=""ReportXml"" imgfmt=""ACTXIMG"" created=""04/30/2009 09:29:34"" modifed=""01/24/2014 16:09:26"" user=""ndivhuwog"" apply=""False"" css=""C:\Documents and Settings\ndivh'"</definedName>
    <definedName name="_AMO_ContentDefinition_15410102.1" hidden="1">"'uwog.000\Application Data\SAS\BI Clients\Styles\Copy  of cpi (Ndivhu).css"" range=""Summary_Tables_23"" auto=""False"" xTime=""00:00:00.4200000"" rTime=""00:00:00.4890000"" bgnew=""False"" nFmt=""False"" grphSet=""False"" imgY=""0"" imgX=""0""&gt;_x000D_
  &lt;fi'"</definedName>
    <definedName name="_AMO_ContentDefinition_15410102.2" hidden="1">"'les&gt;C:\Users\ndivhuwog\Documents\My SAS Files\Add-In for Microsoft Office\_SOA_Summary_Tables_415479318\main.srx&lt;/files&gt;_x000D_
  &lt;parents /&gt;_x000D_
  &lt;children /&gt;_x000D_
  &lt;param n=""TaskID"" v=""D3932E3A-4FEE-43DF-956C-A605AC9AF3E7"" /&gt;_x000D_
  &lt;param n=""DisplayName"" v'"</definedName>
    <definedName name="_AMO_ContentDefinition_154101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154101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154101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Name=&amp;quot;TABLE7A&amp;'"</definedName>
    <definedName name="_AMO_ContentDefinition_15410102.6" hidden="1">"'quot; /&amp;gt;"" /&gt;_x000D_
  &lt;param n=""CredKey"" v=""TABLE7A&amp;#x1;SASApp&amp;#x1;LFSR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15410102.7" hidden="1">"'ROM_Version_"" v=""1.2"" /&gt;_x000D_
  &lt;param n=""_ROM_Application_"" v=""ODS"" /&gt;_x000D_
  &lt;param n=""_ROM_AppVersion_"" v=""9.2"" /&gt;_x000D_
  &lt;param n=""maxReportCols"" v=""10"" /&gt;_x000D_
  &lt;fids n=""main.srx"" v=""0"" /&gt;_x000D_
  &lt;ExcelXMLOptions AdjColWidths=""True"" RowOpt=""'"</definedName>
    <definedName name="_AMO_ContentDefinition_15410102.8" hidden="1">"'InsertEntire"" ColOpt=""InsertCells"" /&gt;_x000D_
&lt;/ContentDefinition&gt;'"</definedName>
    <definedName name="_AMO_ContentDefinition_205779628" hidden="1">"'Partitions:9'"</definedName>
    <definedName name="_AMO_ContentDefinition_205779628.0" hidden="1">"'&lt;ContentDefinition name=""Summary Tables"" rsid=""205779628"" type=""Task"" format=""ReportXml"" imgfmt=""ACTIVEX"" created=""04/19/2012 11:07:06"" modifed=""02/28/2014 13:42:20"" user=""ndivhuwog"" apply=""False"" css=""C:\Program Files\SAS\Shared Fi'"</definedName>
    <definedName name="_AMO_ContentDefinition_205779628.1" hidden="1">"'les\BIClientStyles\AMODefault.css"" range=""Summary_Tables_43"" auto=""False"" xTime=""00:00:00.4330000"" rTime=""00:00:00.8980000"" bgnew=""False"" nFmt=""False"" grphSet=""False"" imgY=""0"" imgX=""0""&gt;_x000D_
  &lt;files&gt;C:\Users\ndivhuwog\Documents\My SAS '"</definedName>
    <definedName name="_AMO_ContentDefinition_205779628.2" hidden="1">"'Files\Add-In for Microsoft Office\_SOA_Summary_Tables_137374932\main.srx&lt;/files&gt;_x000D_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05779628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05779628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05779628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Name=&amp;quot;TABLE3_8B&amp;quot; /&amp;gt;"" /&gt;_x000D_
  &lt;param n=""CredKey'"</definedName>
    <definedName name="_AMO_ContentDefinition_205779628.6" hidden="1">"'"" v=""TABLE3_8B&amp;#x1;SASApp&amp;#x1;LFSR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205779628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205779628.8" hidden="1">"'&gt;_x000D_
&lt;/ContentDefinition&gt;'"</definedName>
    <definedName name="_AMO_ContentDefinition_222545728" hidden="1">"'Partitions:9'"</definedName>
    <definedName name="_AMO_ContentDefinition_222545728.0" hidden="1">"'&lt;ContentDefinition name=""Summary Tables"" rsid=""222545728"" type=""Task"" format=""ReportXml"" imgfmt=""ActiveX"" created=""02/14/2014 15:20:38"" modifed=""02/28/2014 13:12:35"" user=""ndivhuwog"" apply=""False"" css=""C:\Program Files\SASHome\SASAd'"</definedName>
    <definedName name="_AMO_ContentDefinition_222545728.1" hidden="1">"'dinforMicrosoftOffice\5.1\Styles\AMODefault.css"" range=""Summary_Tables_60"" auto=""False"" xTime=""00:00:00.4180000"" rTime=""00:00:00.6970000"" bgnew=""False"" nFmt=""False"" grphSet=""False"" imgY=""0"" imgX=""0""&gt;_x000D_
  &lt;files&gt;C:\Users\ndivhuwog\Doc'"</definedName>
    <definedName name="_AMO_ContentDefinition_222545728.2" hidden="1">"'uments\My SAS Files\Add-In for Microsoft Office\_SOA_Summary_Tables_887691185\main.srx&lt;/files&gt;_x000D_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2254572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2254572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22545728.5" hidden="1">"'&amp;amp;quot;1.0&amp;amp;quot; encoding=&amp;amp;quot;utf-16&amp;amp;quot;?&amp;amp;gt;&amp;amp;lt;FilterTree&amp;amp;gt;&amp;amp;lt;TreeRoot /&amp;amp;gt;&amp;amp;lt;/FilterTree&amp;amp;gt;&amp;quot; ColSelFlg=&amp;quot;0&amp;quot; Name=&amp;quot;TABLE2_3B&amp;quot; /&amp;gt;"" /&gt;_x000D_
  &lt;param n=""CredKey"" v=""TABLE2_'"</definedName>
    <definedName name="_AMO_ContentDefinition_222545728.6" hidden="1">"'3B&amp;#x1;SASApp&amp;#x1;LFSR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222545728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22545728.8" hidden="1">"'
&lt;/ContentDefinition&gt;'"</definedName>
    <definedName name="_AMO_ContentDefinition_225272241" hidden="1">"'Partitions:9'"</definedName>
    <definedName name="_AMO_ContentDefinition_225272241.0" hidden="1">"'&lt;ContentDefinition name=""Summary Tables"" rsid=""225272241"" type=""Task"" format=""ReportXml"" imgfmt=""ACTXIMG"" created=""04/29/2009 15:30:49"" modifed=""02/28/2014 13:38:21"" user=""ndivhuwog"" apply=""False"" css=""C:\Documents and Settings\ndiv'"</definedName>
    <definedName name="_AMO_ContentDefinition_225272241.1" hidden="1">"'huwog.000\Application Data\SAS\BI Clients\Styles\Copy  of cpi (Ndivhu).css"" range=""Summary_Tables_13"" auto=""False"" xTime=""00:00:00.4090000"" rTime=""00:00:00.5530000"" bgnew=""False"" nFmt=""False"" grphSet=""False"" imgY=""0"" imgX=""0""&gt;_x000D_
  &lt;f'"</definedName>
    <definedName name="_AMO_ContentDefinition_225272241.2" hidden="1">"'iles&gt;C:\Users\ndivhuwog\Documents\My SAS Files\Add-In for Microsoft Office\_SOA_Summary_Tables_974195893\main.srx&lt;/files&gt;_x000D_
  &lt;parents /&gt;_x000D_
  &lt;children /&gt;_x000D_
  &lt;param n=""TaskID"" v=""D3932E3A-4FEE-43DF-956C-A605AC9AF3E7"" /&gt;_x000D_
  &lt;param n=""DisplayName"" '"</definedName>
    <definedName name="_AMO_ContentDefinition_225272241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225272241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225272241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225272241.6" hidden="1">"'5&amp;quot; /&amp;gt;"" /&gt;_x000D_
  &lt;param n=""CredKey"" v=""TABLE3_5&amp;#x1;SASApp&amp;#x1;LFSR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225272241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225272241.8" hidden="1">"'t=""InsertEntire"" ColOpt=""InsertCells"" /&gt;_x000D_
&lt;/ContentDefinition&gt;'"</definedName>
    <definedName name="_AMO_ContentDefinition_242095788" hidden="1">"'Partitions:9'"</definedName>
    <definedName name="_AMO_ContentDefinition_242095788.0" hidden="1">"'&lt;ContentDefinition name=""Summary Tables"" rsid=""242095788"" type=""Task"" format=""ReportXml"" imgfmt=""ActiveX"" created=""10/24/2012 16:11:53"" modifed=""03/04/2014 10:18:13"" user=""ndivhuwog"" apply=""False"" css=""C:\Program Files\SASHome\SASAd'"</definedName>
    <definedName name="_AMO_ContentDefinition_242095788.1" hidden="1">"'dinforMicrosoftOffice\5.1\Styles\AMODefault.css"" range=""Summary_Tables_49"" auto=""False"" xTime=""00:00:00.3710000"" rTime=""00:00:00.5560000"" bgnew=""False"" nFmt=""False"" grphSet=""False"" imgY=""0"" imgX=""0""&gt;_x000D_
  &lt;files&gt;C:\Users\ndivhuwog\Doc'"</definedName>
    <definedName name="_AMO_ContentDefinition_242095788.2" hidden="1">"'uments\My SAS Files\Add-In for Microsoft Office\_SOA_Summary_Tables_934375492\main.srx&lt;/files&gt;_x000D_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24209578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24209578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242095788.5" hidden="1">"'&amp;amp;quot;1.0&amp;amp;quot; encoding=&amp;amp;quot;utf-16&amp;amp;quot;?&amp;amp;gt;&amp;amp;lt;FilterTree&amp;amp;gt;&amp;amp;lt;TreeRoot /&amp;amp;gt;&amp;amp;lt;/FilterTree&amp;amp;gt;&amp;quot; ColSelFlg=&amp;quot;0&amp;quot; Name=&amp;quot;TABLE7&amp;quot; /&amp;gt;"" /&gt;_x000D_
  &lt;param n=""CredKey"" v=""TABLE7&amp;#x1'"</definedName>
    <definedName name="_AMO_ContentDefinition_242095788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242095788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2095788.8" hidden="1">"'
&lt;/ContentDefinition&gt;'"</definedName>
    <definedName name="_AMO_ContentDefinition_247862661" hidden="1">"'Partitions:9'"</definedName>
    <definedName name="_AMO_ContentDefinition_247862661.0" hidden="1">"'&lt;ContentDefinition name=""Summary Tables"" rsid=""247862661"" type=""Task"" format=""ReportXml"" imgfmt=""ACTXIMG"" created=""01/27/2011 15:40:18"" modifed=""02/28/2014 13:44:08"" user=""ndivhuwog"" apply=""False"" css=""C:\Program Files\SAS\Shared Fi'"</definedName>
    <definedName name="_AMO_ContentDefinition_247862661.1" hidden="1">"'les\BIClientStyles\AMODefault.css"" range=""Summary_Tables_33"" auto=""False"" xTime=""00:00:00.4570000"" rTime=""00:00:00.5300000"" bgnew=""False"" nFmt=""False"" grphSet=""False"" imgY=""0"" imgX=""0""&gt;_x000D_
  &lt;files&gt;C:\Users\ndivhuwog\Documents\My SAS '"</definedName>
    <definedName name="_AMO_ContentDefinition_247862661.2" hidden="1">"'Files\Add-In for Microsoft Office\_SOA_Summary_Tables_172771311\main.srx&lt;/files&gt;_x000D_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247862661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247862661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247862661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Name=&amp;quot;TABLE4&amp;quot; /&amp;gt;"" /&gt;_x000D_
  &lt;param n=""CredKey"" '"</definedName>
    <definedName name="_AMO_ContentDefinition_247862661.6" hidden="1">"'v=""TABLE4&amp;#x1;SASApp&amp;#x1;LFSR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n=""_'"</definedName>
    <definedName name="_AMO_ContentDefinition_247862661.7" hidden="1">"'ROM_Application_""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247862661.8" hidden="1">"'
&lt;/ContentDefinition&gt;'"</definedName>
    <definedName name="_AMO_ContentDefinition_30194841" hidden="1">"'Partitions:9'"</definedName>
    <definedName name="_AMO_ContentDefinition_30194841.0" hidden="1">"'&lt;ContentDefinition name=""Summary Tables"" rsid=""30194841"" type=""Task"" format=""ReportXml"" imgfmt=""ActiveX"" created=""02/14/2014 12:33:27"" modifed=""03/04/2014 10:23:30"" user=""ndivhuwog"" apply=""False"" css=""C:\Program Files\SASHome\SASAdd'"</definedName>
    <definedName name="_AMO_ContentDefinition_30194841.1" hidden="1">"'inforMicrosoftOffice\5.1\Styles\AMODefault.css"" range=""Summary_Tables_57"" auto=""False"" xTime=""00:00:00.3600000"" rTime=""00:00:00.6640000"" bgnew=""False"" nFmt=""False"" grphSet=""False"" imgY=""0"" imgX=""0""&gt;_x000D_
  &lt;files&gt;C:\Users\ndivhuwog\Docu'"</definedName>
    <definedName name="_AMO_ContentDefinition_30194841.2" hidden="1">"'ments\My SAS Files\Add-In for Microsoft Office\_SOA_Summary_Tables_409067076\main.srx&lt;/files&gt;_x000D_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0194841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0194841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0194841.5" hidden="1">"'&amp;amp;quot;1.0&amp;amp;quot; encoding=&amp;amp;quot;utf-16&amp;amp;quot;?&amp;amp;gt;&amp;amp;lt;FilterTree&amp;amp;gt;&amp;amp;lt;TreeRoot /&amp;amp;gt;&amp;amp;lt;/FilterTree&amp;amp;gt;&amp;quot; ColSelFlg=&amp;quot;0&amp;quot; Name=&amp;quot;TABLE6B&amp;quot; /&amp;gt;"" /&gt;_x000D_
  &lt;param n=""CredKey"" v=""TABLE6B&amp;#'"</definedName>
    <definedName name="_AMO_ContentDefinition_30194841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30194841.7" hidden="1">"'ation_""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30194841.8" hidden="1">"'
&lt;/ContentDefinition&gt;'"</definedName>
    <definedName name="_AMO_ContentDefinition_37461558" hidden="1">"'Partitions:9'"</definedName>
    <definedName name="_AMO_ContentDefinition_37461558.0" hidden="1">"'&lt;ContentDefinition name=""Summary Tables"" rsid=""37461558"" type=""Task"" format=""ReportXml"" imgfmt=""ActiveX"" created=""02/14/2014 15:25:47"" modifed=""02/28/2014 14:17:01"" user=""ndivhuwog"" apply=""False"" css=""C:\Program Files\SASHome\SASAdd'"</definedName>
    <definedName name="_AMO_ContentDefinition_37461558.1" hidden="1">"'inforMicrosoftOffice\5.1\Styles\AMODefault.css"" range=""Summary_Tables_61"" auto=""False"" xTime=""00:00:00.4010000"" rTime=""00:00:00.6050000"" bgnew=""False"" nFmt=""False"" grphSet=""False"" imgY=""0"" imgX=""0""&gt;_x000D_
  &lt;files&gt;C:\Users\ndivhuwog\Docu'"</definedName>
    <definedName name="_AMO_ContentDefinition_37461558.2" hidden="1">"'ments\My SAS Files\Add-In for Microsoft Office\_SOA_Summary_Tables_207425595\main.srx&lt;/files&gt;_x000D_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37461558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37461558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37461558.5" hidden="1">"'&amp;amp;quot;1.0&amp;amp;quot; encoding=&amp;amp;quot;utf-16&amp;amp;quot;?&amp;amp;gt;&amp;amp;lt;FilterTree&amp;amp;gt;&amp;amp;lt;TreeRoot /&amp;amp;gt;&amp;amp;lt;/FilterTree&amp;amp;gt;&amp;quot; ColSelFlg=&amp;quot;0&amp;quot; Name=&amp;quot;TABLE2_4&amp;quot; /&amp;gt;"" /&gt;_x000D_
  &lt;param n=""CredKey"" v=""TABLE2_4'"</definedName>
    <definedName name="_AMO_ContentDefinition_37461558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37461558.7" hidden="1">"'ication_""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37461558.8" hidden="1">"'
&lt;/ContentDefinition&gt;'"</definedName>
    <definedName name="_AMO_ContentDefinition_390982613" hidden="1">"'Partitions:9'"</definedName>
    <definedName name="_AMO_ContentDefinition_390982613.0" hidden="1">"'&lt;ContentDefinition name=""Summary Tables"" rsid=""390982613"" type=""Task"" format=""ReportXml"" imgfmt=""ACTXIMG"" created=""04/30/2009 09:25:26"" modifed=""02/28/2014 13:45:22"" user=""ndivhuwog"" apply=""False"" css=""C:\Documents and Settings\ndiv'"</definedName>
    <definedName name="_AMO_ContentDefinition_390982613.1" hidden="1">"'huwog.000\Application Data\SAS\BI Clients\Styles\Copy  of cpi (Ndivhu).css"" range=""Summary_Tables_22"" auto=""False"" xTime=""00:00:00.4100000"" rTime=""00:00:00.5250000"" bgnew=""False"" nFmt=""False"" grphSet=""False"" imgY=""0"" imgX=""0""&gt;_x000D_
  &lt;f'"</definedName>
    <definedName name="_AMO_ContentDefinition_390982613.2" hidden="1">"'iles&gt;C:\Users\ndivhuwog\Documents\My SAS Files\Add-In for Microsoft Office\_SOA_Summary_Tables_209047778\main.srx&lt;/files&gt;_x000D_
  &lt;parents /&gt;_x000D_
  &lt;children /&gt;_x000D_
  &lt;param n=""TaskID"" v=""D3932E3A-4FEE-43DF-956C-A605AC9AF3E7"" /&gt;_x000D_
  &lt;param n=""DisplayName"" '"</definedName>
    <definedName name="_AMO_ContentDefinition_390982613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390982613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390982613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Name=&amp;quot;TABLE6&amp;'"</definedName>
    <definedName name="_AMO_ContentDefinition_390982613.6" hidden="1">"'quot; /&amp;gt;"" /&gt;_x000D_
  &lt;param n=""CredKey"" v=""TABLE6&amp;#x1;SASApp&amp;#x1;LFSR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390982613.7" hidden="1">"'ROM_Version_""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RowOpt=""'"</definedName>
    <definedName name="_AMO_ContentDefinition_390982613.8" hidden="1">"'InsertEntire"" ColOpt=""InsertCells"" /&gt;_x000D_
&lt;/ContentDefinition&gt;'"</definedName>
    <definedName name="_AMO_ContentDefinition_398675413" hidden="1">"'Partitions:9'"</definedName>
    <definedName name="_AMO_ContentDefinition_398675413.0" hidden="1">"'&lt;ContentDefinition name=""Summary Tables"" rsid=""398675413"" type=""Task"" format=""ReportXml"" imgfmt=""ACTIVEX"" created=""04/19/2012 10:34:46"" modifed=""02/28/2014 13:39:04"" user=""ndivhuwog"" apply=""False"" css=""C:\Program Files\SAS\Shared Fi'"</definedName>
    <definedName name="_AMO_ContentDefinition_398675413.1" hidden="1">"'les\BIClientStyles\AMODefault.css"" range=""Summary_Tables_39"" auto=""False"" xTime=""00:00:00.3840000"" rTime=""00:00:00.4760000"" bgnew=""False"" nFmt=""False"" grphSet=""False"" imgY=""0"" imgX=""0""&gt;_x000D_
  &lt;files&gt;C:\Users\ndivhuwog\Documents\My SAS '"</definedName>
    <definedName name="_AMO_ContentDefinition_398675413.2" hidden="1">"'Files\Add-In for Microsoft Office\_SOA_Summary_Tables_722109671\main.srx&lt;/files&gt;_x000D_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398675413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398675413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398675413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Name=&amp;quot;TABLE3_6&amp;quot; /&amp;gt;"" /&gt;_x000D_
  &lt;param n=""CredKey""'"</definedName>
    <definedName name="_AMO_ContentDefinition_398675413.6" hidden="1">"' v=""TABLE3_6&amp;#x1;SASApp&amp;#x1;LFSR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398675413.7" hidden="1">"'=""_ROM_Application_""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/&gt;'"</definedName>
    <definedName name="_AMO_ContentDefinition_398675413.8" hidden="1">"'_x000D_
&lt;/ContentDefinition&gt;'"</definedName>
    <definedName name="_AMO_ContentDefinition_416626384" hidden="1">"'Partitions:9'"</definedName>
    <definedName name="_AMO_ContentDefinition_416626384.0" hidden="1">"'&lt;ContentDefinition name=""Summary Tables"" rsid=""416626384"" type=""Task"" format=""ReportXml"" imgfmt=""ActiveX"" created=""10/17/2013 08:57:04"" modifed=""03/03/2014 15:46:53"" user=""ndivhuwog"" apply=""False"" css=""C:\Program Files\SASHome\SASAd'"</definedName>
    <definedName name="_AMO_ContentDefinition_416626384.1" hidden="1">"'dinforMicrosoftOffice\5.1\Styles\AMODefault.css"" range=""Summary_Tables_53"" auto=""False"" xTime=""00:00:00.4300430"" rTime=""00:00:00.6620662"" bgnew=""False"" nFmt=""False"" grphSet=""False"" imgY=""0"" imgX=""0""&gt;_x000D_
  &lt;files&gt;C:\Users\ndivhuwog\Doc'"</definedName>
    <definedName name="_AMO_ContentDefinition_416626384.2" hidden="1">"'uments\My SAS Files\Add-In for Microsoft Office\_SOA_Summary_Tables_558012043\main.srx&lt;/files&gt;_x000D_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41662638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41662638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416626384.5" hidden="1">"'&amp;amp;quot;1.0&amp;amp;quot; encoding=&amp;amp;quot;utf-16&amp;amp;quot;?&amp;amp;gt;&amp;amp;lt;FilterTree&amp;amp;gt;&amp;amp;lt;TreeRoot /&amp;amp;gt;&amp;amp;lt;/FilterTree&amp;amp;gt;&amp;quot; ColSelFlg=&amp;quot;0&amp;quot; Name=&amp;quot;TABLE2_7A&amp;quot; /&amp;gt;"" /&gt;_x000D_
  &lt;param n=""CredKey"" v=""TABLE2_'"</definedName>
    <definedName name="_AMO_ContentDefinition_416626384.6" hidden="1">"'7A&amp;#x1;SASApp&amp;#x1;LFSR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416626384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416626384.8" hidden="1">"'
&lt;/ContentDefinition&gt;'"</definedName>
    <definedName name="_AMO_ContentDefinition_472893794" hidden="1">"'Partitions:9'"</definedName>
    <definedName name="_AMO_ContentDefinition_472893794.0" hidden="1">"'&lt;ContentDefinition name=""Summary Tables"" rsid=""472893794"" type=""Task"" format=""ReportXml"" imgfmt=""ACTIVEX"" created=""04/19/2012 10:39:40"" modifed=""02/28/2014 13:39:58"" user=""ndivhuwog"" apply=""False"" css=""C:\Program Files\SAS\Shared Fi'"</definedName>
    <definedName name="_AMO_ContentDefinition_472893794.1" hidden="1">"'les\BIClientStyles\AMODefault.css"" range=""Summary_Tables_40"" auto=""False"" xTime=""00:00:00.3630000"" rTime=""00:00:00.4310000"" bgnew=""False"" nFmt=""False"" grphSet=""False"" imgY=""0"" imgX=""0""&gt;_x000D_
  &lt;files&gt;C:\Users\ndivhuwog\Documents\My SAS '"</definedName>
    <definedName name="_AMO_ContentDefinition_472893794.2" hidden="1">"'Files\Add-In for Microsoft Office\_SOA_Summary_Tables_319318931\main.srx&lt;/files&gt;_x000D_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472893794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472893794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472893794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Name=&amp;quot;TABLE3_7&amp;quot; /&amp;gt;"" /&gt;_x000D_
  &lt;param n=""CredKey""'"</definedName>
    <definedName name="_AMO_ContentDefinition_472893794.6" hidden="1">"' v=""TABLE3_7&amp;#x1;SASApp&amp;#x1;LFSR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n'"</definedName>
    <definedName name="_AMO_ContentDefinition_472893794.7" hidden="1">"'=""_ROM_Application_""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/&gt;'"</definedName>
    <definedName name="_AMO_ContentDefinition_472893794.8" hidden="1">"'_x000D_
&lt;/ContentDefinition&gt;'"</definedName>
    <definedName name="_AMO_ContentDefinition_539372770" hidden="1">"'Partitions:9'"</definedName>
    <definedName name="_AMO_ContentDefinition_539372770.0" hidden="1">"'&lt;ContentDefinition name=""Summary Tables"" rsid=""539372770"" type=""Task"" format=""ReportXml"" imgfmt=""ActiveX"" created=""02/14/2014 15:08:13"" modifed=""02/28/2014 13:12:16"" user=""ndivhuwog"" apply=""False"" css=""C:\Program Files\SASHome\SASAd'"</definedName>
    <definedName name="_AMO_ContentDefinition_539372770.1" hidden="1">"'dinforMicrosoftOffice\5.1\Styles\AMODefault.css"" range=""Summary_Tables_48"" auto=""False"" xTime=""00:00:00.4450000"" rTime=""00:00:00.6550000"" bgnew=""False"" nFmt=""False"" grphSet=""False"" imgY=""0"" imgX=""0""&gt;_x000D_
  &lt;files&gt;C:\Users\ndivhuwog\Doc'"</definedName>
    <definedName name="_AMO_ContentDefinition_539372770.2" hidden="1">"'uments\My SAS Files\Add-In for Microsoft Office\_SOA_Summary_Tables_14096437\main.srx&lt;/files&gt;_x000D_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393727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393727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39372770.5" hidden="1">"'&amp;amp;quot;1.0&amp;amp;quot; encoding=&amp;amp;quot;utf-16&amp;amp;quot;?&amp;amp;gt;&amp;amp;lt;FilterTree&amp;amp;gt;&amp;amp;lt;TreeRoot /&amp;amp;gt;&amp;amp;lt;/FilterTree&amp;amp;gt;&amp;quot; ColSelFlg=&amp;quot;0&amp;quot; Name=&amp;quot;TABLE2_3A&amp;quot; /&amp;gt;"" /&gt;_x000D_
  &lt;param n=""CredKey"" v=""TABLE2_'"</definedName>
    <definedName name="_AMO_ContentDefinition_539372770.6" hidden="1">"'3A&amp;#x1;SASApp&amp;#x1;LFSR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539372770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39372770.8" hidden="1">"'
&lt;/ContentDefinition&gt;'"</definedName>
    <definedName name="_AMO_ContentDefinition_572615156" hidden="1">"'Partitions:9'"</definedName>
    <definedName name="_AMO_ContentDefinition_572615156.0" hidden="1">"'&lt;ContentDefinition name=""Summary Tables"" rsid=""572615156"" type=""Task"" format=""ReportXml"" imgfmt=""ActiveX"" created=""02/14/2014 09:41:50"" modifed=""02/28/2014 13:11:22"" user=""ndivhuwog"" apply=""False"" css=""C:\Program Files\SASHome\SASAd'"</definedName>
    <definedName name="_AMO_ContentDefinition_572615156.1" hidden="1">"'dinforMicrosoftOffice\5.1\Styles\AMODefault.css"" range=""Summary_Tables_55"" auto=""False"" xTime=""00:00:00.5750000"" rTime=""00:00:01.6700000"" bgnew=""False"" nFmt=""False"" grphSet=""False"" imgY=""0"" imgX=""0""&gt;_x000D_
  &lt;files&gt;C:\Users\ndivhuwog\Doc'"</definedName>
    <definedName name="_AMO_ContentDefinition_572615156.2" hidden="1">"'uments\My SAS Files\Add-In for Microsoft Office\_SOA_Summary_Tables_630743990\main.srx&lt;/files&gt;_x000D_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261515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261515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2615156.5" hidden="1">"'&amp;amp;quot;1.0&amp;amp;quot; encoding=&amp;amp;quot;utf-16&amp;amp;quot;?&amp;amp;gt;&amp;amp;lt;FilterTree&amp;amp;gt;&amp;amp;lt;TreeRoot /&amp;amp;gt;&amp;amp;lt;/FilterTree&amp;amp;gt;&amp;quot; ColSelFlg=&amp;quot;0&amp;quot; Name=&amp;quot;TABLE1&amp;quot; /&amp;gt;"" /&gt;_x000D_
  &lt;param n=""CredKey"" v=""TABLE1&amp;#x1'"</definedName>
    <definedName name="_AMO_ContentDefinition_572615156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572615156.7" hidden="1">"'ion_""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/&gt;_x000D_'"</definedName>
    <definedName name="_AMO_ContentDefinition_572615156.8" hidden="1">"'
&lt;/ContentDefinition&gt;'"</definedName>
    <definedName name="_AMO_ContentDefinition_576762798" hidden="1">"'Partitions:9'"</definedName>
    <definedName name="_AMO_ContentDefinition_576762798.0" hidden="1">"'&lt;ContentDefinition name=""Summary Tables"" rsid=""576762798"" type=""Task"" format=""ReportXml"" imgfmt=""ACTXIMG"" created=""04/28/2009 15:48:21"" modifed=""02/28/2014 13:36:30"" user=""ndivhuwog"" apply=""False"" css=""C:\Documents and Settings\ndiv'"</definedName>
    <definedName name="_AMO_ContentDefinition_576762798.1" hidden="1">"'huwog.000\Application Data\SAS\BI Clients\Styles\Copy  of cpi (Ndivhu).css"" range=""Summary_Tables_7"" auto=""False"" xTime=""00:00:00.3550000"" rTime=""00:00:00.5090000"" bgnew=""False"" nFmt=""False"" grphSet=""False"" imgY=""0"" imgX=""0""&gt;_x000D_
  &lt;fi'"</definedName>
    <definedName name="_AMO_ContentDefinition_576762798.2" hidden="1">"'les&gt;C:\Users\ndivhuwog\Documents\My SAS Files\Add-In for Microsoft Office\_SOA_Summary_Tables_201144259\main.srx&lt;/files&gt;_x000D_
  &lt;parents /&gt;_x000D_
  &lt;children /&gt;_x000D_
  &lt;param n=""TaskID"" v=""D3932E3A-4FEE-43DF-956C-A605AC9AF3E7"" /&gt;_x000D_
  &lt;param n=""DisplayName"" v'"</definedName>
    <definedName name="_AMO_ContentDefinition_576762798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76762798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76762798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Name=&amp;quot;TABLE3_3'"</definedName>
    <definedName name="_AMO_ContentDefinition_576762798.6" hidden="1">"'&amp;quot; /&amp;gt;"" /&gt;_x000D_
  &lt;param n=""CredKey"" v=""TABLE3_3&amp;#x1;SASApp&amp;#x1;LFSR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576762798.7" hidden="1">"'""_ROM_Version_""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76762798.8" hidden="1">"'t=""InsertEntire"" ColOpt=""InsertCells"" /&gt;_x000D_
&lt;/ContentDefinition&gt;'"</definedName>
    <definedName name="_AMO_ContentDefinition_576788546" hidden="1">"'Partitions:9'"</definedName>
    <definedName name="_AMO_ContentDefinition_576788546.0" hidden="1">"'&lt;ContentDefinition name=""Summary Tables"" rsid=""576788546"" type=""Task"" format=""ReportXml"" imgfmt=""ActiveX"" created=""02/14/2014 15:04:16"" modifed=""02/28/2014 13:12:09"" user=""ndivhuwog"" apply=""False"" css=""C:\Program Files\SASHome\SASAd'"</definedName>
    <definedName name="_AMO_ContentDefinition_576788546.1" hidden="1">"'dinforMicrosoftOffice\5.1\Styles\AMODefault.css"" range=""Summary_Tables_59"" auto=""False"" xTime=""00:00:00.4400000"" rTime=""00:00:00.6800000"" bgnew=""False"" nFmt=""False"" grphSet=""False"" imgY=""0"" imgX=""0""&gt;_x000D_
  &lt;files&gt;C:\Users\ndivhuwog\Doc'"</definedName>
    <definedName name="_AMO_ContentDefinition_576788546.2" hidden="1">"'uments\My SAS Files\Add-In for Microsoft Office\_SOA_Summary_Tables_997907463\main.srx&lt;/files&gt;_x000D_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576788546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576788546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576788546.5" hidden="1">"'&amp;amp;quot;1.0&amp;amp;quot; encoding=&amp;amp;quot;utf-16&amp;amp;quot;?&amp;amp;gt;&amp;amp;lt;FilterTree&amp;amp;gt;&amp;amp;lt;TreeRoot /&amp;amp;gt;&amp;amp;lt;/FilterTree&amp;amp;gt;&amp;quot; ColSelFlg=&amp;quot;0&amp;quot; Name=&amp;quot;TABLE2_2&amp;quot; /&amp;gt;"" /&gt;_x000D_
  &lt;param n=""CredKey"" v=""TABLE2_2'"</definedName>
    <definedName name="_AMO_ContentDefinition_576788546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576788546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576788546.8" hidden="1">"'
&lt;/ContentDefinition&gt;'"</definedName>
    <definedName name="_AMO_ContentDefinition_587946619" hidden="1">"'Partitions:9'"</definedName>
    <definedName name="_AMO_ContentDefinition_587946619.0" hidden="1">"'&lt;ContentDefinition name=""Summary Tables"" rsid=""587946619"" type=""Task"" format=""ReportXml"" imgfmt=""ACTXIMG"" created=""04/28/2009 15:59:01"" modifed=""02/28/2014 13:35:14"" user=""ndivhuwog"" apply=""False"" css=""C:\Documents and Settings\ndiv'"</definedName>
    <definedName name="_AMO_ContentDefinition_587946619.1" hidden="1">"'huwog.000\Application Data\SAS\BI Clients\Styles\Copy  of cpi (Ndivhu).css"" range=""Summary_Tables_9"" auto=""False"" xTime=""00:00:00.4370000"" rTime=""00:00:00.5820000"" bgnew=""False"" nFmt=""False"" grphSet=""False"" imgY=""0"" imgX=""0""&gt;_x000D_
  &lt;fi'"</definedName>
    <definedName name="_AMO_ContentDefinition_587946619.2" hidden="1">"'les&gt;C:\Users\ndivhuwog\Documents\My SAS Files\Add-In for Microsoft Office\_SOA_Summary_Tables_168906058\main.srx&lt;/files&gt;_x000D_
  &lt;parents /&gt;_x000D_
  &lt;children /&gt;_x000D_
  &lt;param n=""TaskID"" v=""D3932E3A-4FEE-43DF-956C-A605AC9AF3E7"" /&gt;_x000D_
  &lt;param n=""DisplayName"" v'"</definedName>
    <definedName name="_AMO_ContentDefinition_587946619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587946619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587946619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587946619.6" hidden="1">"'B&amp;quot; /&amp;gt;"" /&gt;_x000D_
  &lt;param n=""CredKey"" v=""TABLE3_2B&amp;#x1;SASApp&amp;#x1;LFSR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587946619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587946619.8" hidden="1">"'t=""InsertEntire"" ColOpt=""InsertCells"" /&gt;_x000D_
&lt;/ContentDefinition&gt;'"</definedName>
    <definedName name="_AMO_ContentDefinition_617623402" hidden="1">"'Partitions:9'"</definedName>
    <definedName name="_AMO_ContentDefinition_617623402.0" hidden="1">"'&lt;ContentDefinition name=""Summary Tables"" rsid=""617623402"" type=""Task"" format=""ReportXml"" imgfmt=""ACTXIMG"" created=""04/28/2009 15:54:13"" modifed=""02/28/2014 13:34:14"" user=""ndivhuwog"" apply=""False"" css=""C:\Documents and Settings\ndiv'"</definedName>
    <definedName name="_AMO_ContentDefinition_617623402.1" hidden="1">"'huwog.000\Application Data\SAS\BI Clients\Styles\Copy  of cpi (Ndivhu).css"" range=""Summary_Tables_8"" auto=""False"" xTime=""00:00:00.4540000"" rTime=""00:00:00.7870000"" bgnew=""False"" nFmt=""False"" grphSet=""False"" imgY=""0"" imgX=""0""&gt;_x000D_
  &lt;fi'"</definedName>
    <definedName name="_AMO_ContentDefinition_617623402.2" hidden="1">"'les&gt;C:\Users\ndivhuwog\Documents\My SAS Files\Add-In for Microsoft Office\_SOA_Summary_Tables_675370892\main.srx&lt;/files&gt;_x000D_
  &lt;parents /&gt;_x000D_
  &lt;children /&gt;_x000D_
  &lt;param n=""TaskID"" v=""D3932E3A-4FEE-43DF-956C-A605AC9AF3E7"" /&gt;_x000D_
  &lt;param n=""DisplayName"" v'"</definedName>
    <definedName name="_AMO_ContentDefinition_617623402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617623402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617623402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Name=&amp;quot;TABLE3_2'"</definedName>
    <definedName name="_AMO_ContentDefinition_617623402.6" hidden="1">"'A&amp;quot; /&amp;gt;"" /&gt;_x000D_
  &lt;param n=""CredKey"" v=""TABLE3_2A&amp;#x1;SASApp&amp;#x1;LFSR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17623402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617623402.8" hidden="1">"'t=""InsertEntire"" ColOpt=""InsertCells"" /&gt;_x000D_
&lt;/ContentDefinition&gt;'"</definedName>
    <definedName name="_AMO_ContentDefinition_621796666" hidden="1">"'Partitions:9'"</definedName>
    <definedName name="_AMO_ContentDefinition_621796666.0" hidden="1">"'&lt;ContentDefinition name=""Summary Tables"" rsid=""621796666"" type=""Task"" format=""ReportXml"" imgfmt=""ACTIVEX"" created=""04/19/2012 10:44:15"" modifed=""02/28/2014 13:41:25"" user=""ndivhuwog"" apply=""False"" css=""C:\Program Files\SAS\Shared Fi'"</definedName>
    <definedName name="_AMO_ContentDefinition_621796666.1" hidden="1">"'les\BIClientStyles\AMODefault.css"" range=""Summary_Tables_41"" auto=""False"" xTime=""00:00:00.4240000"" rTime=""00:00:00.7220000"" bgnew=""False"" nFmt=""False"" grphSet=""False"" imgY=""0"" imgX=""0""&gt;_x000D_
  &lt;files&gt;C:\Users\ndivhuwog\Documents\My SAS '"</definedName>
    <definedName name="_AMO_ContentDefinition_621796666.2" hidden="1">"'Files\Add-In for Microsoft Office\_SOA_Summary_Tables_533389665\main.srx&lt;/files&gt;_x000D_
  &lt;parents /&gt;_x000D_
  &lt;children /&gt;_x000D_
  &lt;param n=""TaskID"" v=""D3932E3A-4FEE-43DF-956C-A605AC9AF3E7"" /&gt;_x000D_
  &lt;param n=""DisplayName"" v=""Summary Tables"" /&gt;_x000D_
  &lt;param n=""Dis'"</definedName>
    <definedName name="_AMO_ContentDefinition_621796666.3" hidden="1">"'playType""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621796666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621796666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Name=&amp;quot;TABLE3_8A&amp;quot; /&amp;gt;"" /&gt;_x000D_
  &lt;param n=""CredKey'"</definedName>
    <definedName name="_AMO_ContentDefinition_621796666.6" hidden="1">"'"" v=""TABLE3_8A&amp;#x1;SASApp&amp;#x1;LFSR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621796666.7" hidden="1">"' n=""_ROM_Application_""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/'"</definedName>
    <definedName name="_AMO_ContentDefinition_621796666.8" hidden="1">"'&gt;_x000D_
&lt;/ContentDefinition&gt;'"</definedName>
    <definedName name="_AMO_ContentDefinition_65748969" hidden="1">"'Partitions:9'"</definedName>
    <definedName name="_AMO_ContentDefinition_65748969.0" hidden="1">"'&lt;ContentDefinition name=""Summary Tables"" rsid=""65748969"" type=""Task"" format=""ReportXml"" imgfmt=""ActiveX"" created=""10/17/2013 09:00:29"" modifed=""03/03/2014 15:47:01"" user=""ndivhuwog"" apply=""False"" css=""C:\Program Files\SASHome\SASAdd'"</definedName>
    <definedName name="_AMO_ContentDefinition_65748969.1" hidden="1">"'inforMicrosoftOffice\5.1\Styles\AMODefault.css"" range=""Summary_Tables_54"" auto=""False"" xTime=""00:00:00.4260426"" rTime=""00:00:00.6190619"" bgnew=""False"" nFmt=""False"" grphSet=""False"" imgY=""0"" imgX=""0""&gt;_x000D_
  &lt;files&gt;C:\Users\ndivhuwog\Docu'"</definedName>
    <definedName name="_AMO_ContentDefinition_65748969.2" hidden="1">"'ments\My SAS Files\Add-In for Microsoft Office\_SOA_Summary_Tables_869296011\main.srx&lt;/files&gt;_x000D_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5748969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5748969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5748969.5" hidden="1">"'&amp;amp;quot;1.0&amp;amp;quot; encoding=&amp;amp;quot;utf-16&amp;amp;quot;?&amp;amp;gt;&amp;amp;lt;FilterTree&amp;amp;gt;&amp;amp;lt;TreeRoot /&amp;amp;gt;&amp;amp;lt;/FilterTree&amp;amp;gt;&amp;quot; ColSelFlg=&amp;quot;0&amp;quot; Name=&amp;quot;TABLE2_7B&amp;quot; /&amp;gt;"" /&gt;_x000D_
  &lt;param n=""CredKey"" v=""TABLE2_'"</definedName>
    <definedName name="_AMO_ContentDefinition_65748969.6" hidden="1">"'7B&amp;#x1;SASApp&amp;#x1;LFSR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n=""_ROM_Ap'"</definedName>
    <definedName name="_AMO_ContentDefinition_65748969.7" hidden="1">"'plication_""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65748969.8" hidden="1">"'
&lt;/ContentDefinition&gt;'"</definedName>
    <definedName name="_AMO_ContentDefinition_662231970" hidden="1">"'Partitions:9'"</definedName>
    <definedName name="_AMO_ContentDefinition_662231970.0" hidden="1">"'&lt;ContentDefinition name=""Summary Tables"" rsid=""662231970"" type=""Task"" format=""ReportXml"" imgfmt=""ActiveX"" created=""01/24/2014 16:15:59"" modifed=""01/24/2014 16:15:59"" user=""ndivhuwog"" apply=""False"" css=""C:\Program Files\SASHome\SASAd'"</definedName>
    <definedName name="_AMO_ContentDefinition_662231970.1" hidden="1">"'dinforMicrosoftOffice\5.1\Styles\AMODefault.css"" range=""Summary_Tables_56"" auto=""False"" xTime=""00:00:00.3860000"" rTime=""00:00:00.6420000"" bgnew=""False"" nFmt=""False"" grphSet=""False"" imgY=""0"" imgX=""0""&gt;_x000D_
  &lt;files&gt;C:\Users\ndivhuwog\Doc'"</definedName>
    <definedName name="_AMO_ContentDefinition_662231970.2" hidden="1">"'uments\My SAS Files\Add-In for Microsoft Office\_SOA_Summary_Tables_364271206\main.srx&lt;/files&gt;_x000D_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662231970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662231970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662231970.5" hidden="1">"'&amp;amp;quot;1.0&amp;amp;quot; encoding=&amp;amp;quot;utf-16&amp;amp;quot;?&amp;amp;gt;&amp;amp;lt;FilterTree&amp;amp;gt;&amp;amp;lt;TreeRoot /&amp;amp;gt;&amp;amp;lt;/FilterTree&amp;amp;gt;&amp;quot; ColSelFlg=&amp;quot;0&amp;quot; Name=&amp;quot;TABLE7B&amp;quot; /&amp;gt;"" /&gt;_x000D_
  &lt;param n=""CredKey"" v=""TABLE7B&amp;#'"</definedName>
    <definedName name="_AMO_ContentDefinition_662231970.6" hidden="1">"'x1;SASApp&amp;#x1;LFSR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n=""_ROM_Applic'"</definedName>
    <definedName name="_AMO_ContentDefinition_662231970.7" hidden="1">"'ation_"" v=""ODS"" /&gt;_x000D_
  &lt;param n=""_ROM_AppVersion_"" v=""9.2""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662231970.8" hidden="1">"'
&lt;/ContentDefinition&gt;'"</definedName>
    <definedName name="_AMO_ContentDefinition_671486722" hidden="1">"'Partitions:9'"</definedName>
    <definedName name="_AMO_ContentDefinition_671486722.0" hidden="1">"'&lt;ContentDefinition name=""Summary Tables"" rsid=""671486722"" type=""Task"" format=""ReportXml"" imgfmt=""ACTXIMG"" created=""04/30/2009 08:57:37"" modifed=""02/28/2014 13:43:59"" user=""ndivhuwog"" apply=""False"" css=""C:\Documents and Settings\ndiv'"</definedName>
    <definedName name="_AMO_ContentDefinition_671486722.1" hidden="1">"'huwog.000\Application Data\SAS\BI Clients\Styles\Copy  of cpi (Ndivhu).css"" range=""Summary_Tables_16"" auto=""False"" xTime=""00:00:00.5500000"" rTime=""00:00:00.9000000"" bgnew=""False"" nFmt=""False"" grphSet=""False"" imgY=""0"" imgX=""0""&gt;_x000D_
  &lt;f'"</definedName>
    <definedName name="_AMO_ContentDefinition_671486722.2" hidden="1">"'iles&gt;C:\Users\ndivhuwog\Documents\My SAS Files\Add-In for Microsoft Office\_SOA_Summary_Tables_114147470\main.srx&lt;/files&gt;_x000D_
  &lt;parents /&gt;_x000D_
  &lt;children /&gt;_x000D_
  &lt;param n=""TaskID"" v=""D3932E3A-4FEE-43DF-956C-A605AC9AF3E7"" /&gt;_x000D_
  &lt;param n=""DisplayName"" '"</definedName>
    <definedName name="_AMO_ContentDefinition_671486722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671486722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671486722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671486722.6" hidden="1">"'9&amp;quot; /&amp;gt;"" /&gt;_x000D_
  &lt;param n=""CredKey"" v=""TABLE3_9&amp;#x1;SASApp&amp;#x1;LFSR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671486722.7" hidden="1">"'=""_ROM_Version_""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RowOp'"</definedName>
    <definedName name="_AMO_ContentDefinition_671486722.8" hidden="1">"'t=""InsertEntire"" ColOpt=""InsertCells"" /&gt;_x000D_
&lt;/ContentDefinition&gt;'"</definedName>
    <definedName name="_AMO_ContentDefinition_732119577" hidden="1">"'Partitions:9'"</definedName>
    <definedName name="_AMO_ContentDefinition_732119577.0" hidden="1">"'&lt;ContentDefinition name=""Summary Tables"" rsid=""732119577"" type=""Task"" format=""ReportXml"" imgfmt=""ACTIVEX"" created=""04/19/2012 10:59:29"" modifed=""02/28/2014 13:43:12"" user=""ndivhuwog"" apply=""False"" css=""C:\Program Files\SAS\Shared Fi'"</definedName>
    <definedName name="_AMO_ContentDefinition_732119577.1" hidden="1">"'les\BIClientStyles\AMODefault.css"" range=""Summary_Tables_42"" auto=""False"" xTime=""00:00:00.4110000"" rTime=""00:00:00.7960000"" bgnew=""False"" nFmt=""False"" grphSet=""False"" imgY=""0"" imgX=""0""&gt;_x000D_
  &lt;files&gt;C:\Users\ndivhuwog\Documents\My SAS '"</definedName>
    <definedName name="_AMO_ContentDefinition_732119577.2" hidden="1">"'Files\Add-In for Microsoft Office\_SOA_Summary_Tables_13138569\main.srx&lt;/files&gt;_x000D_
  &lt;parents /&gt;_x000D_
  &lt;children /&gt;_x000D_
  &lt;param n=""TaskID"" v=""D3932E3A-4FEE-43DF-956C-A605AC9AF3E7"" /&gt;_x000D_
  &lt;param n=""DisplayName"" v=""Summary Tables"" /&gt;_x000D_
  &lt;param n=""Disp'"</definedName>
    <definedName name="_AMO_ContentDefinition_732119577.3" hidden="1">"'layType""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/&gt;_x000D_
  &lt;param n'"</definedName>
    <definedName name="_AMO_ContentDefinition_732119577.4" hidden="1">"'=""SizeDataConstraints""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version=&amp;amp;quot;1.'"</definedName>
    <definedName name="_AMO_ContentDefinition_732119577.5" hidden="1">"'0&amp;amp;quot; encoding=&amp;amp;quot;utf-16&amp;amp;quot;?&amp;amp;gt;&amp;amp;lt;FilterTree&amp;amp;gt;&amp;amp;lt;TreeRoot /&amp;amp;gt;&amp;amp;lt;/FilterTree&amp;amp;gt;&amp;quot; UseLbls=&amp;quot;true&amp;quot; ColSelFlg=&amp;quot;0&amp;quot; Name=&amp;quot;TABLE3_8C&amp;quot; /&amp;gt;"" /&gt;_x000D_
  &lt;param n=""CredKey'"</definedName>
    <definedName name="_AMO_ContentDefinition_732119577.6" hidden="1">"'"" v=""TABLE3_8C&amp;#x1;SASApp&amp;#x1;LFSR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&lt;param'"</definedName>
    <definedName name="_AMO_ContentDefinition_732119577.7" hidden="1">"' n=""_ROM_Application_"" v=""ODS"" /&gt;_x000D_
  &lt;param n=""_ROM_AppVersion_"" v=""9.2"" /&gt;_x000D_
  &lt;param n=""maxReportCols"" v=""14"" /&gt;_x000D_
  &lt;fids n=""main.srx"" v=""0"" /&gt;_x000D_
  &lt;ExcelXMLOptions AdjColWidths=""True"" RowOpt=""InsertEntire"" ColOpt=""InsertCells"" /'"</definedName>
    <definedName name="_AMO_ContentDefinition_732119577.8" hidden="1">"'&gt;_x000D_
&lt;/ContentDefinition&gt;'"</definedName>
    <definedName name="_AMO_ContentDefinition_779436236" hidden="1">"'Partitions:9'"</definedName>
    <definedName name="_AMO_ContentDefinition_779436236.0" hidden="1">"'&lt;ContentDefinition name=""Summary Tables"" rsid=""779436236"" type=""Task"" format=""ReportXml"" imgfmt=""ACTXIMG"" created=""04/30/2009 09:21:42"" modifed=""02/28/2014 13:45:08"" user=""ndivhuwog"" apply=""False"" css=""C:\Documents and Settings\ndiv'"</definedName>
    <definedName name="_AMO_ContentDefinition_779436236.1" hidden="1">"'huwog.000\Application Data\SAS\BI Clients\Styles\Copy  of cpi (Ndivhu).css"" range=""Summary_Tables_21"" auto=""False"" xTime=""00:00:00.3680000"" rTime=""00:00:00.4130000"" bgnew=""False"" nFmt=""False"" grphSet=""False"" imgY=""0"" imgX=""0""&gt;_x000D_
  &lt;f'"</definedName>
    <definedName name="_AMO_ContentDefinition_779436236.2" hidden="1">"'iles&gt;C:\Users\ndivhuwog\Documents\My SAS Files\Add-In for Microsoft Office\_SOA_Summary_Tables_934371315\main.srx&lt;/files&gt;_x000D_
  &lt;parents /&gt;_x000D_
  &lt;children /&gt;_x000D_
  &lt;param n=""TaskID"" v=""D3932E3A-4FEE-43DF-956C-A605AC9AF3E7"" /&gt;_x000D_
  &lt;param n=""DisplayName"" '"</definedName>
    <definedName name="_AMO_ContentDefinition_779436236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779436236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779436236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Name=&amp;quot;TABLE5&amp;'"</definedName>
    <definedName name="_AMO_ContentDefinition_779436236.6" hidden="1">"'quot; /&amp;gt;"" /&gt;_x000D_
  &lt;param n=""CredKey"" v=""TABLE5&amp;#x1;SASApp&amp;#x1;LFSR Tabulation Datasets"" /&gt;_x000D_
  &lt;param n=""ClassName"" v=""SAS.OfficeAddin.Task"" /&gt;_x000D_
  &lt;param n=""XlNative"" v=""False"" /&gt;_x000D_
  &lt;param n=""UnselectedIds"" v="""" /&gt;_x000D_
  &lt;param n=""_'"</definedName>
    <definedName name="_AMO_ContentDefinition_779436236.7" hidden="1">"'ROM_Version_"" v=""1.2"" /&gt;_x000D_
  &lt;param n=""_ROM_Application_"" v=""ODS"" /&gt;_x000D_
  &lt;param n=""_ROM_AppVersion_"" v=""9.2"" /&gt;_x000D_
  &lt;param n=""maxReportCols"" v=""14"" /&gt;_x000D_
  &lt;fids n=""main.srx"" v=""0"" /&gt;_x000D_
  &lt;ExcelXMLOptions AdjColWidths=""True"" RowOpt=""'"</definedName>
    <definedName name="_AMO_ContentDefinition_779436236.8" hidden="1">"'InsertEntire"" ColOpt=""InsertCells"" /&gt;_x000D_
&lt;/ContentDefinition&gt;'"</definedName>
    <definedName name="_AMO_ContentDefinition_805804074" hidden="1">"'Partitions:9'"</definedName>
    <definedName name="_AMO_ContentDefinition_805804074.0" hidden="1">"'&lt;ContentDefinition name=""Summary Tables"" rsid=""805804074"" type=""Task"" format=""ReportXml"" imgfmt=""ActiveX"" created=""10/17/2013 08:52:56"" modifed=""02/28/2014 13:20:24"" user=""ndivhuwog"" apply=""False"" css=""C:\Program Files\SASHome\SASAd'"</definedName>
    <definedName name="_AMO_ContentDefinition_805804074.1" hidden="1">"'dinforMicrosoftOffice\5.1\Styles\AMODefault.css"" range=""Summary_Tables_52"" auto=""False"" xTime=""00:00:00.4480000"" rTime=""00:00:01.4090000"" bgnew=""False"" nFmt=""False"" grphSet=""False"" imgY=""0"" imgX=""0""&gt;_x000D_
  &lt;files&gt;C:\Users\ndivhuwog\Doc'"</definedName>
    <definedName name="_AMO_ContentDefinition_805804074.2" hidden="1">"'uments\My SAS Files\Add-In for Microsoft Office\_SOA_Summary_Tables_843963519\main.srx&lt;/files&gt;_x000D_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805804074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805804074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805804074.5" hidden="1">"'&amp;amp;quot;1.0&amp;amp;quot; encoding=&amp;amp;quot;utf-16&amp;amp;quot;?&amp;amp;gt;&amp;amp;lt;FilterTree&amp;amp;gt;&amp;amp;lt;TreeRoot /&amp;amp;gt;&amp;amp;lt;/FilterTree&amp;amp;gt;&amp;quot; ColSelFlg=&amp;quot;0&amp;quot; Name=&amp;quot;TABLE2_6&amp;quot; /&amp;gt;"" /&gt;_x000D_
  &lt;param n=""CredKey"" v=""TABLE2_6'"</definedName>
    <definedName name="_AMO_ContentDefinition_805804074.6" hidden="1">"'&amp;#x1;SASApp&amp;#x1;LFSR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n=""_ROM_Appl'"</definedName>
    <definedName name="_AMO_ContentDefinition_805804074.7" hidden="1">"'ication_""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805804074.8" hidden="1">"'
&lt;/ContentDefinition&gt;'"</definedName>
    <definedName name="_AMO_ContentDefinition_825207699" hidden="1">"'Partitions:9'"</definedName>
    <definedName name="_AMO_ContentDefinition_825207699.0" hidden="1">"'&lt;ContentDefinition name=""Summary Tables"" rsid=""825207699"" type=""Task"" format=""ReportXml"" imgfmt=""ACTXIMG"" created=""04/29/2009 15:23:57"" modifed=""02/28/2014 13:37:21"" user=""ndivhuwog"" apply=""False"" css=""C:\Documents and Settings\ndiv'"</definedName>
    <definedName name="_AMO_ContentDefinition_825207699.1" hidden="1">"'huwog.000\Application Data\SAS\BI Clients\Styles\Copy  of cpi (Ndivhu).css"" range=""Summary_Tables_12"" auto=""False"" xTime=""00:00:00.4200000"" rTime=""00:00:00.6900000"" bgnew=""False"" nFmt=""False"" grphSet=""False"" imgY=""0"" imgX=""0""&gt;_x000D_
  &lt;f'"</definedName>
    <definedName name="_AMO_ContentDefinition_825207699.2" hidden="1">"'iles&gt;C:\Users\ndivhuwog\Documents\My SAS Files\Add-In for Microsoft Office\_SOA_Summary_Tables_630968452\main.srx&lt;/files&gt;_x000D_
  &lt;parents /&gt;_x000D_
  &lt;children /&gt;_x000D_
  &lt;param n=""TaskID"" v=""D3932E3A-4FEE-43DF-956C-A605AC9AF3E7"" /&gt;_x000D_
  &lt;param n=""DisplayName"" '"</definedName>
    <definedName name="_AMO_ContentDefinition_825207699.3" hidden="1">"'v=""Summary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n=""UseDa'"</definedName>
    <definedName name="_AMO_ContentDefinition_825207699.4" hidden="1">"'taConstraints""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Filter'"</definedName>
    <definedName name="_AMO_ContentDefinition_825207699.5" hidden="1">"'DS=&amp;quot;&amp;amp;lt;?xml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Name=&amp;quot;TABLE3_'"</definedName>
    <definedName name="_AMO_ContentDefinition_825207699.6" hidden="1">"'4&amp;quot; /&amp;gt;"" /&gt;_x000D_
  &lt;param n=""CredKey"" v=""TABLE3_4&amp;#x1;SASApp&amp;#x1;LFSR Tabulation Datasets"" /&gt;_x000D_
  &lt;param n=""ClassName"" v=""SAS.OfficeAddin.Task"" /&gt;_x000D_
  &lt;param n=""XlNative"" v=""False"" /&gt;_x000D_
  &lt;param n=""UnselectedIds"" v="""" /&gt;_x000D_
  &lt;param n'"</definedName>
    <definedName name="_AMO_ContentDefinition_825207699.7" hidden="1">"'=""_ROM_Version_""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825207699.8" hidden="1">"'t=""InsertEntire"" ColOpt=""InsertCells"" /&gt;_x000D_
&lt;/ContentDefinition&gt;'"</definedName>
    <definedName name="_AMO_ContentDefinition_921006515" hidden="1">"'Partitions:9'"</definedName>
    <definedName name="_AMO_ContentDefinition_921006515.0" hidden="1">"'&lt;ContentDefinition name=""Summary Tables"" rsid=""921006515"" type=""Task"" format=""ReportXml"" imgfmt=""ActiveX"" created=""02/14/2014 14:55:42"" modifed=""02/28/2014 13:11:34"" user=""ndivhuwog"" apply=""False"" css=""C:\Program Files\SASHome\SASAd'"</definedName>
    <definedName name="_AMO_ContentDefinition_921006515.1" hidden="1">"'dinforMicrosoftOffice\5.1\Styles\AMODefault.css"" range=""Summary_Tables_47"" auto=""False"" xTime=""00:00:00.3940000"" rTime=""00:00:00.5840000"" bgnew=""False"" nFmt=""False"" grphSet=""False"" imgY=""0"" imgX=""0""&gt;_x000D_
  &lt;files&gt;C:\Users\ndivhuwog\Doc'"</definedName>
    <definedName name="_AMO_ContentDefinition_921006515.2" hidden="1">"'uments\My SAS Files\Add-In for Microsoft Office\_SOA_Summary_Tables_531212199\main.srx&lt;/files&gt;_x000D_
  &lt;parents /&gt;_x000D_
  &lt;children /&gt;_x000D_
  &lt;param n=""TaskID"" v=""D3932E3A-4FEE-43DF-956C-A605AC9AF3E7"" /&gt;_x000D_
  &lt;param n=""DisplayName"" v=""Summary Tables"" /&gt;_x000D_
  &lt;'"</definedName>
    <definedName name="_AMO_ContentDefinition_921006515.3" hidden="1">"'param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n=""UseDataConstraints"" v=""False"" /&gt;'"</definedName>
    <definedName name="_AMO_ContentDefinition_921006515.4" hidden="1">"'_x000D_
  &lt;param n=""SizeDataConstraints"" v=""0"" /&gt;_x000D_
  &lt;param n=""AMO_InputDataSource"" v=""&amp;lt;SasDataSource Version=&amp;quot;4.2&amp;quot; Type=&amp;quot;SAS.Servers.Dataset&amp;quot; Svr=&amp;quot;SASApp&amp;quot; Lib=&amp;quot;LFSTDATA&amp;quot; FilterDS=&amp;quot;&amp;amp;lt;?xml version='"</definedName>
    <definedName name="_AMO_ContentDefinition_921006515.5" hidden="1">"'&amp;amp;quot;1.0&amp;amp;quot; encoding=&amp;amp;quot;utf-16&amp;amp;quot;?&amp;amp;gt;&amp;amp;lt;FilterTree&amp;amp;gt;&amp;amp;lt;TreeRoot /&amp;amp;gt;&amp;amp;lt;/FilterTree&amp;amp;gt;&amp;quot; ColSelFlg=&amp;quot;0&amp;quot; Name=&amp;quot;TABLE2&amp;quot; /&amp;gt;"" /&gt;_x000D_
  &lt;param n=""CredKey"" v=""TABLE2&amp;#x1'"</definedName>
    <definedName name="_AMO_ContentDefinition_921006515.6" hidden="1">"';SASApp&amp;#x1;LFSR Tabulation Datasets"" /&gt;_x000D_
  &lt;param n=""ClassName"" v=""SAS.OfficeAddin.Task"" /&gt;_x000D_
  &lt;param n=""XlNative"" v=""False"" /&gt;_x000D_
  &lt;param n=""UnselectedIds"" v="""" /&gt;_x000D_
  &lt;param n=""_ROM_Version_"" v=""1.2"" /&gt;_x000D_
  &lt;param n=""_ROM_Applicat'"</definedName>
    <definedName name="_AMO_ContentDefinition_921006515.7" hidden="1">"'ion_"" v=""ODS"" /&gt;_x000D_
  &lt;param n=""_ROM_AppVersion_"" v=""9.2"" /&gt;_x000D_
  &lt;param n=""maxReportCols"" v=""13"" /&gt;_x000D_
  &lt;fids n=""main.srx"" v=""0"" /&gt;_x000D_
  &lt;ExcelXMLOptions AdjColWidths=""True"" RowOpt=""InsertEntire"" ColOpt=""InsertCells"" /&gt;_x000D_'"</definedName>
    <definedName name="_AMO_ContentDefinition_921006515.8" hidden="1">"'
&lt;/ContentDefinition&gt;'"</definedName>
    <definedName name="_AMO_ContentDefinition_991905274" hidden="1">"'Partitions:9'"</definedName>
    <definedName name="_AMO_ContentDefinition_991905274.0" hidden="1">"'&lt;ContentDefinition name=""Summary Tables"" rsid=""991905274"" type=""Task"" format=""ReportXml"" imgfmt=""ACTXIMG"" created=""04/28/2009 15:42:39"" modifed=""02/28/2014 13:30:39"" user=""ndivhuwog"" apply=""False"" css=""C:\Documents and Settings\ndiv'"</definedName>
    <definedName name="_AMO_ContentDefinition_991905274.1" hidden="1">"'huwog.000\Application Data\SAS\BI Clients\Styles\Copy  of cpi (Ndivhu).css"" range=""Summary_Tables_6"" auto=""False"" xTime=""00:00:00.4380000"" rTime=""00:00:00.7030000"" bgnew=""False"" nFmt=""False"" grphSet=""False"" imgY=""0"" imgX=""0""&gt;_x000D_
  &lt;fi'"</definedName>
    <definedName name="_AMO_ContentDefinition_991905274.2" hidden="1">"'les&gt;C:\Users\ndivhuwog\Documents\My SAS Files\Add-In for Microsoft Office\_SOA_Summary_Tables_851031770\main.srx&lt;/files&gt;_x000D_
  &lt;parents /&gt;_x000D_
  &lt;children /&gt;_x000D_
  &lt;param n=""TaskID"" v=""D3932E3A-4FEE-43DF-956C-A605AC9AF3E7"" /&gt;_x000D_
  &lt;param n=""DisplayName"" v'"</definedName>
    <definedName name="_AMO_ContentDefinition_991905274.3" hidden="1">"'=""Summary Tables"" /&gt;_x000D_
  &lt;param n=""DisplayType"" v=""Task"" /&gt;_x000D_
  &lt;param n=""RawValues"" v=""True"" /&gt;_x000D_
  &lt;param n=""AMO_Version"" v=""5.1"" /&gt;_x000D_
  &lt;param n=""ServerName"" v=""SASApp"" /&gt;_x000D_
  &lt;param n=""AMO_Template"" v="""" /&gt;_x000D_
  &lt;param n=""UseDat'"</definedName>
    <definedName name="_AMO_ContentDefinition_991905274.4" hidden="1">"'aConstraints"" v=""False"" /&gt;_x000D_
  &lt;param n=""SizeDataConstraints"" v=""0"" /&gt;_x000D_
  &lt;param n=""AMO_InputDataSource"" v=""&amp;lt;SasDataSource Version=&amp;quot;4.2&amp;quot; Type=&amp;quot;SAS.Servers.Dataset&amp;quot; Svr=&amp;quot;SASApp&amp;quot; Lib=&amp;quot;LFSTDATA&amp;quot; FilterD'"</definedName>
    <definedName name="_AMO_ContentDefinition_991905274.5" hidden="1">"'S=&amp;quot;&amp;amp;lt;?xml version=&amp;amp;quot;1.0&amp;amp;quot; encoding=&amp;amp;quot;utf-16&amp;amp;quot;?&amp;amp;gt;&amp;amp;lt;FilterTree&amp;amp;gt;&amp;amp;lt;TreeRoot /&amp;amp;gt;&amp;amp;lt;/FilterTree&amp;amp;gt;&amp;quot; UseLbls=&amp;quot;true&amp;quot; ColSelFlg=&amp;quot;0&amp;quot; Name=&amp;quot;TABLE3_1'"</definedName>
    <definedName name="_AMO_ContentDefinition_991905274.6" hidden="1">"'&amp;quot; /&amp;gt;"" /&gt;_x000D_
  &lt;param n=""CredKey"" v=""TABLE3_1&amp;#x1;SASApp&amp;#x1;LFSR Tabulation Datasets"" /&gt;_x000D_
  &lt;param n=""ClassName"" v=""SAS.OfficeAddin.Task"" /&gt;_x000D_
  &lt;param n=""XlNative"" v=""False"" /&gt;_x000D_
  &lt;param n=""UnselectedIds"" v="""" /&gt;_x000D_
  &lt;param n='"</definedName>
    <definedName name="_AMO_ContentDefinition_991905274.7" hidden="1">"'""_ROM_Version_"" v=""1.2"" /&gt;_x000D_
  &lt;param n=""_ROM_Application_"" v=""ODS"" /&gt;_x000D_
  &lt;param n=""_ROM_AppVersion_"" v=""9.2"" /&gt;_x000D_
  &lt;param n=""maxReportCols"" v=""13"" /&gt;_x000D_
  &lt;fids n=""main.srx"" v=""0"" /&gt;_x000D_
  &lt;ExcelXMLOptions AdjColWidths=""True"" RowOp'"</definedName>
    <definedName name="_AMO_ContentDefinition_991905274.8" hidden="1">"'t=""InsertEntire"" ColOpt=""InsertCells"" /&gt;_x000D_
&lt;/ContentDefinition&gt;'"</definedName>
    <definedName name="_AMO_ContentLocation_104386094_ROM_F0.SEC2.Tabulate_1.SEC1.BDY.Cross_tabular_summary_report_Table_1" hidden="1">"'Partitions:2'"</definedName>
    <definedName name="_AMO_ContentLocation_104386094_ROM_F0.SEC2.Tabulate_1.SEC1.BDY.Cross_tabular_summary_report_Table_1.0" hidden="1">"'&lt;ContentLocation path=""F0.SEC2.Tabulate_1.SEC1.BDY.Cross_tabular_summary_report_Table_1"" rsid=""104386094"" tag=""ROM"" fid=""0""&gt;_x000D_
  &lt;param n=""_NumRows"" v=""53"" /&gt;_x000D_
  &lt;param n=""_NumCols"" v=""13"" /&gt;_x000D_
  &lt;param n=""tableSig"" v=""R:R=53:C=13:FCR'"</definedName>
    <definedName name="_AMO_ContentLocation_104386094_ROM_F0.SEC2.Tabulate_1.SEC1.BDY.Cross_tabular_summary_report_Table_1.1" hidden="1">"'=4:FCC=2:RSP.1=1,H,13:RSP.2=1,V,2"" /&gt;_x000D_
  &lt;param n=""leftMargin"" v=""0"" /&gt;_x000D_
&lt;/ContentLocation&gt;'"</definedName>
    <definedName name="_AMO_ContentLocation_112461039_ROM_F0.SEC2.Tabulate_1.SEC1.BDY.Cross_tabular_summary_report_Table_1" hidden="1">"'Partitions:2'"</definedName>
    <definedName name="_AMO_ContentLocation_112461039_ROM_F0.SEC2.Tabulate_1.SEC1.BDY.Cross_tabular_summary_report_Table_1.0" hidden="1">"'&lt;ContentLocation path=""F0.SEC2.Tabulate_1.SEC1.BDY.Cross_tabular_summary_report_Table_1"" rsid=""112461039"" tag=""ROM"" fid=""0""&gt;_x000D_
  &lt;param n=""_NumRows"" v=""53"" /&gt;_x000D_
  &lt;param n=""_NumCols"" v=""13"" /&gt;_x000D_
  &lt;param n=""tableSig"" v=""R:R=53:C=13:FCR'"</definedName>
    <definedName name="_AMO_ContentLocation_112461039_ROM_F0.SEC2.Tabulate_1.SEC1.BDY.Cross_tabular_summary_report_Table_1.1" hidden="1">"'=4:FCC=2:RSP.1=1,H,13:RSP.2=1,V,2"" /&gt;_x000D_
  &lt;param n=""leftMargin"" v=""0"" /&gt;_x000D_
&lt;/ContentLocation&gt;'"</definedName>
    <definedName name="_AMO_ContentLocation_15410102_ROM_F0.SEC2.Tabulate_1.SEC1.BDY.Cross_tabular_summary_report_Table_1" hidden="1">"'Partitions:2'"</definedName>
    <definedName name="_AMO_ContentLocation_15410102_ROM_F0.SEC2.Tabulate_1.SEC1.BDY.Cross_tabular_summary_report_Table_1.0" hidden="1">"'&lt;ContentLocation path=""F0.SEC2.Tabulate_1.SEC1.BDY.Cross_tabular_summary_report_Table_1"" rsid=""15410102"" tag=""ROM"" fid=""0""&gt;_x000D_
  &lt;param n=""_NumRows"" v=""48"" /&gt;_x000D_
  &lt;param n=""_NumCols"" v=""10"" /&gt;_x000D_
  &lt;param n=""tableSig"" v=""R:R=48:C=10:FCR='"</definedName>
    <definedName name="_AMO_ContentLocation_15410102_ROM_F0.SEC2.Tabulate_1.SEC1.BDY.Cross_tabular_summary_report_Table_1.1" hidden="1">"'4:FCC=3:RSP.1=1,H,10:RSP.2=1,H,2;1,V,2"" /&gt;_x000D_
  &lt;param n=""leftMargin"" v=""0"" /&gt;_x000D_
&lt;/ContentLocation&gt;'"</definedName>
    <definedName name="_AMO_ContentLocation_205779628_ROM_F0.SEC2.Tabulate_1.SEC1.BDY.Cross_tabular_summary_report_Table_1" hidden="1">"'Partitions:2'"</definedName>
    <definedName name="_AMO_ContentLocation_205779628_ROM_F0.SEC2.Tabulate_1.SEC1.BDY.Cross_tabular_summary_report_Table_1.0" hidden="1">"'&lt;ContentLocation path=""F0.SEC2.Tabulate_1.SEC1.BDY.Cross_tabular_summary_report_Table_1"" rsid=""205779628"" tag=""ROM"" fid=""0""&gt;_x000D_
  &lt;param n=""_NumRows"" v=""52"" /&gt;_x000D_
  &lt;param n=""_NumCols"" v=""14"" /&gt;_x000D_
  &lt;param n=""tableSig"" v=""R:R=52:C=14:FCR'"</definedName>
    <definedName name="_AMO_ContentLocation_205779628_ROM_F0.SEC2.Tabulate_1.SEC1.BDY.Cross_tabular_summary_report_Table_1.1" hidden="1">"'=4:FCC=2:RSP.1=1,H,14:RSP.2=1,V,2;14,V,2"" /&gt;_x000D_
  &lt;param n=""leftMargin"" v=""0"" /&gt;_x000D_
&lt;/ContentLocation&gt;'"</definedName>
    <definedName name="_AMO_ContentLocation_222545728_ROM_F0.SEC2.Tabulate_1.SEC1.BDY.Cross_tabular_summary_report_Table_1" hidden="1">"'Partitions:2'"</definedName>
    <definedName name="_AMO_ContentLocation_222545728_ROM_F0.SEC2.Tabulate_1.SEC1.BDY.Cross_tabular_summary_report_Table_1.0" hidden="1">"'&lt;ContentLocation path=""F0.SEC2.Tabulate_1.SEC1.BDY.Cross_tabular_summary_report_Table_1"" rsid=""222545728"" tag=""ROM"" fid=""0""&gt;_x000D_
  &lt;param n=""_NumRows"" v=""63"" /&gt;_x000D_
  &lt;param n=""_NumCols"" v=""13"" /&gt;_x000D_
  &lt;param n=""tableSig"" v=""R:R=63:C=13:FCR'"</definedName>
    <definedName name="_AMO_ContentLocation_222545728_ROM_F0.SEC2.Tabulate_1.SEC1.BDY.Cross_tabular_summary_report_Table_1.1" hidden="1">"'=4:FCC=2:RSP.1=1,H,13:RSP.2=1,V,2"" /&gt;_x000D_
  &lt;param n=""leftMargin"" v=""0"" /&gt;_x000D_
&lt;/ContentLocation&gt;'"</definedName>
    <definedName name="_AMO_ContentLocation_225272241_ROM_F0.SEC2.Tabulate_1.SEC1.BDY.Cross_tabular_summary_report_Table_1" hidden="1">"'Partitions:2'"</definedName>
    <definedName name="_AMO_ContentLocation_225272241_ROM_F0.SEC2.Tabulate_1.SEC1.BDY.Cross_tabular_summary_report_Table_1.0" hidden="1">"'&lt;ContentLocation path=""F0.SEC2.Tabulate_1.SEC1.BDY.Cross_tabular_summary_report_Table_1"" rsid=""225272241"" tag=""ROM"" fid=""0""&gt;_x000D_
  &lt;param n=""_NumRows"" v=""39"" /&gt;_x000D_
  &lt;param n=""_NumCols"" v=""13"" /&gt;_x000D_
  &lt;param n=""tableSig"" v=""R:R=39:C=13:FCR'"</definedName>
    <definedName name="_AMO_ContentLocation_225272241_ROM_F0.SEC2.Tabulate_1.SEC1.BDY.Cross_tabular_summary_report_Table_1.1" hidden="1">"'=4:FCC=2:RSP.1=1,H,13:RSP.2=1,V,2"" /&gt;_x000D_
  &lt;param n=""leftMargin"" v=""0"" /&gt;_x000D_
&lt;/ContentLocation&gt;'"</definedName>
    <definedName name="_AMO_ContentLocation_242095788_ROM_F0.SEC2.Tabulate_1.SEC1.BDY.Cross_tabular_summary_report_Table_1" hidden="1">"'Partitions:2'"</definedName>
    <definedName name="_AMO_ContentLocation_242095788_ROM_F0.SEC2.Tabulate_1.SEC1.BDY.Cross_tabular_summary_report_Table_1.0" hidden="1">"'&lt;ContentLocation path=""F0.SEC2.Tabulate_1.SEC1.BDY.Cross_tabular_summary_report_Table_1"" rsid=""242095788"" tag=""ROM"" fid=""0""&gt;_x000D_
  &lt;param n=""_NumRows"" v=""26"" /&gt;_x000D_
  &lt;param n=""_NumCols"" v=""13"" /&gt;_x000D_
  &lt;param n=""tableSig"" v=""R:R=26:C=13:FCR'"</definedName>
    <definedName name="_AMO_ContentLocation_242095788_ROM_F0.SEC2.Tabulate_1.SEC1.BDY.Cross_tabular_summary_report_Table_1.1" hidden="1">"'=3:FCC=2:RSP.1=1,H,13"" /&gt;_x000D_
  &lt;param n=""leftMargin"" v=""0"" /&gt;_x000D_
&lt;/ContentLocation&gt;'"</definedName>
    <definedName name="_AMO_ContentLocation_247862661_ROM_F0.SEC2.Tabulate_1.SEC1.BDY.Cross_tabular_summary_report_Table_1" hidden="1">"'Partitions:2'"</definedName>
    <definedName name="_AMO_ContentLocation_247862661_ROM_F0.SEC2.Tabulate_1.SEC1.BDY.Cross_tabular_summary_report_Table_1.0" hidden="1">"'&lt;ContentLocation path=""F0.SEC2.Tabulate_1.SEC1.BDY.Cross_tabular_summary_report_Table_1"" rsid=""247862661"" tag=""ROM"" fid=""0""&gt;_x000D_
  &lt;param n=""_NumRows"" v=""40"" /&gt;_x000D_
  &lt;param n=""_NumCols"" v=""13"" /&gt;_x000D_
  &lt;param n=""tableSig"" v=""R:R=40:C=13:FCR'"</definedName>
    <definedName name="_AMO_ContentLocation_247862661_ROM_F0.SEC2.Tabulate_1.SEC1.BDY.Cross_tabular_summary_report_Table_1.1" hidden="1">"'=4:FCC=2:RSP.1=1,H,13:RSP.2=1,V,2"" /&gt;_x000D_
  &lt;param n=""leftMargin"" v=""0"" /&gt;_x000D_
&lt;/ContentLocation&gt;'"</definedName>
    <definedName name="_AMO_ContentLocation_30194841_ROM_F0.SEC2.Tabulate_1.SEC1.BDY.Cross_tabular_summary_report_Table_1" hidden="1">"'Partitions:2'"</definedName>
    <definedName name="_AMO_ContentLocation_30194841_ROM_F0.SEC2.Tabulate_1.SEC1.BDY.Cross_tabular_summary_report_Table_1.0" hidden="1">"'&lt;ContentLocation path=""F0.SEC2.Tabulate_1.SEC1.BDY.Cross_tabular_summary_report_Table_1"" rsid=""30194841"" tag=""ROM"" fid=""0""&gt;_x000D_
  &lt;param n=""_NumRows"" v=""55"" /&gt;_x000D_
  &lt;param n=""_NumCols"" v=""13"" /&gt;_x000D_
  &lt;param n=""tableSig"" v=""R:R=55:C=13:FCR='"</definedName>
    <definedName name="_AMO_ContentLocation_30194841_ROM_F0.SEC2.Tabulate_1.SEC1.BDY.Cross_tabular_summary_report_Table_1.1" hidden="1">"'4:FCC=2:RSP.1=1,H,13:RSP.2=1,V,2"" /&gt;_x000D_
  &lt;param n=""leftMargin"" v=""0"" /&gt;_x000D_
&lt;/ContentLocation&gt;'"</definedName>
    <definedName name="_AMO_ContentLocation_37461558_ROM_F0.SEC2.Tabulate_1.SEC1.BDY.Cross_tabular_summary_report_Table_1" hidden="1">"'Partitions:2'"</definedName>
    <definedName name="_AMO_ContentLocation_37461558_ROM_F0.SEC2.Tabulate_1.SEC1.BDY.Cross_tabular_summary_report_Table_1.0" hidden="1">"'&lt;ContentLocation path=""F0.SEC2.Tabulate_1.SEC1.BDY.Cross_tabular_summary_report_Table_1"" rsid=""37461558"" tag=""ROM"" fid=""0""&gt;_x000D_
  &lt;param n=""_NumRows"" v=""45"" /&gt;_x000D_
  &lt;param n=""_NumCols"" v=""13"" /&gt;_x000D_
  &lt;param n=""tableSig"" v=""R:R=45:C=13:FCR='"</definedName>
    <definedName name="_AMO_ContentLocation_37461558_ROM_F0.SEC2.Tabulate_1.SEC1.BDY.Cross_tabular_summary_report_Table_1.1" hidden="1">"'4:FCC=2:RSP.1=1,H,13:RSP.2=1,V,2"" /&gt;_x000D_
  &lt;param n=""leftMargin"" v=""0"" /&gt;_x000D_
&lt;/ContentLocation&gt;'"</definedName>
    <definedName name="_AMO_ContentLocation_390982613_ROM_F0.SEC2.Tabulate_1.SEC1.BDY.Cross_tabular_summary_report_Table_1" hidden="1">"'Partitions:2'"</definedName>
    <definedName name="_AMO_ContentLocation_390982613_ROM_F0.SEC2.Tabulate_1.SEC1.BDY.Cross_tabular_summary_report_Table_1.0" hidden="1">"'&lt;ContentLocation path=""F0.SEC2.Tabulate_1.SEC1.BDY.Cross_tabular_summary_report_Table_1"" rsid=""390982613"" tag=""ROM"" fid=""0""&gt;_x000D_
  &lt;param n=""_NumRows"" v=""45"" /&gt;_x000D_
  &lt;param n=""_NumCols"" v=""13"" /&gt;_x000D_
  &lt;param n=""tableSig"" v=""R:R=45:C=13:FCR'"</definedName>
    <definedName name="_AMO_ContentLocation_390982613_ROM_F0.SEC2.Tabulate_1.SEC1.BDY.Cross_tabular_summary_report_Table_1.1" hidden="1">"'=4:FCC=2:RSP.1=1,H,13:RSP.2=1,V,2"" /&gt;_x000D_
  &lt;param n=""leftMargin"" v=""0"" /&gt;_x000D_
&lt;/ContentLocation&gt;'"</definedName>
    <definedName name="_AMO_ContentLocation_398675413_ROM_F0.SEC2.Tabulate_1.SEC1.BDY.Cross_tabular_summary_report_Table_1" hidden="1">"'Partitions:2'"</definedName>
    <definedName name="_AMO_ContentLocation_398675413_ROM_F0.SEC2.Tabulate_1.SEC1.BDY.Cross_tabular_summary_report_Table_1.0" hidden="1">"'&lt;ContentLocation path=""F0.SEC2.Tabulate_1.SEC1.BDY.Cross_tabular_summary_report_Table_1"" rsid=""398675413"" tag=""ROM"" fid=""0""&gt;_x000D_
  &lt;param n=""_NumRows"" v=""18"" /&gt;_x000D_
  &lt;param n=""_NumCols"" v=""13"" /&gt;_x000D_
  &lt;param n=""tableSig"" v=""R:R=18:C=13:FCR'"</definedName>
    <definedName name="_AMO_ContentLocation_398675413_ROM_F0.SEC2.Tabulate_1.SEC1.BDY.Cross_tabular_summary_report_Table_1.1" hidden="1">"'=4:FCC=2:RSP.1=1,H,13:RSP.2=1,V,2"" /&gt;_x000D_
  &lt;param n=""leftMargin"" v=""0"" /&gt;_x000D_
&lt;/ContentLocation&gt;'"</definedName>
    <definedName name="_AMO_ContentLocation_416626384_ROM_F0.SEC2.Tabulate_1.SEC1.BDY.Cross_tabular_summary_report_Table_1" hidden="1">"'Partitions:2'"</definedName>
    <definedName name="_AMO_ContentLocation_416626384_ROM_F0.SEC2.Tabulate_1.SEC1.BDY.Cross_tabular_summary_report_Table_1.0" hidden="1">"'&lt;ContentLocation path=""F0.SEC2.Tabulate_1.SEC1.BDY.Cross_tabular_summary_report_Table_1"" rsid=""416626384"" tag=""ROM"" fid=""0""&gt;_x000D_
  &lt;param n=""_NumRows"" v=""53"" /&gt;_x000D_
  &lt;param n=""_NumCols"" v=""13"" /&gt;_x000D_
  &lt;param n=""tableSig"" v=""R:R=53:C=13:FCR'"</definedName>
    <definedName name="_AMO_ContentLocation_416626384_ROM_F0.SEC2.Tabulate_1.SEC1.BDY.Cross_tabular_summary_report_Table_1.1" hidden="1">"'=4:FCC=2:RSP.1=1,H,13:RSP.2=1,V,2"" /&gt;_x000D_
  &lt;param n=""leftMargin"" v=""0"" /&gt;_x000D_
&lt;/ContentLocation&gt;'"</definedName>
    <definedName name="_AMO_ContentLocation_472893794_ROM_F0.SEC2.Tabulate_1.SEC1.BDY.Cross_tabular_summary_report_Table_1" hidden="1">"'Partitions:2'"</definedName>
    <definedName name="_AMO_ContentLocation_472893794_ROM_F0.SEC2.Tabulate_1.SEC1.BDY.Cross_tabular_summary_report_Table_1.0" hidden="1">"'&lt;ContentLocation path=""F0.SEC2.Tabulate_1.SEC1.BDY.Cross_tabular_summary_report_Table_1"" rsid=""472893794"" tag=""ROM"" fid=""0""&gt;_x000D_
  &lt;param n=""_NumRows"" v=""21"" /&gt;_x000D_
  &lt;param n=""_NumCols"" v=""13"" /&gt;_x000D_
  &lt;param n=""tableSig"" v=""R:R=21:C=13:FCR'"</definedName>
    <definedName name="_AMO_ContentLocation_472893794_ROM_F0.SEC2.Tabulate_1.SEC1.BDY.Cross_tabular_summary_report_Table_1.1" hidden="1">"'=4:FCC=2:RSP.1=1,H,13:RSP.2=1,V,2"" /&gt;_x000D_
  &lt;param n=""leftMargin"" v=""0"" /&gt;_x000D_
&lt;/ContentLocation&gt;'"</definedName>
    <definedName name="_AMO_ContentLocation_539372770_ROM_F0.SEC2.Tabulate_1.SEC1.BDY.Cross_tabular_summary_report_Table_1" hidden="1">"'Partitions:2'"</definedName>
    <definedName name="_AMO_ContentLocation_539372770_ROM_F0.SEC2.Tabulate_1.SEC1.BDY.Cross_tabular_summary_report_Table_1.0" hidden="1">"'&lt;ContentLocation path=""F0.SEC2.Tabulate_1.SEC1.BDY.Cross_tabular_summary_report_Table_1"" rsid=""539372770"" tag=""ROM"" fid=""0""&gt;_x000D_
  &lt;param n=""_NumRows"" v=""63"" /&gt;_x000D_
  &lt;param n=""_NumCols"" v=""13"" /&gt;_x000D_
  &lt;param n=""tableSig"" v=""R:R=63:C=13:FCR'"</definedName>
    <definedName name="_AMO_ContentLocation_539372770_ROM_F0.SEC2.Tabulate_1.SEC1.BDY.Cross_tabular_summary_report_Table_1.1" hidden="1">"'=4:FCC=2:RSP.1=1,H,13:RSP.2=1,V,2"" /&gt;_x000D_
  &lt;param n=""leftMargin"" v=""0"" /&gt;_x000D_
&lt;/ContentLocation&gt;'"</definedName>
    <definedName name="_AMO_ContentLocation_572615156_ROM_F0.SEC2.Tabulate_1.SEC1.BDY.Cross_tabular_summary_report_Table_1" hidden="1">"'Partitions:2'"</definedName>
    <definedName name="_AMO_ContentLocation_572615156_ROM_F0.SEC2.Tabulate_1.SEC1.BDY.Cross_tabular_summary_report_Table_1.0" hidden="1">"'&lt;ContentLocation path=""F0.SEC2.Tabulate_1.SEC1.BDY.Cross_tabular_summary_report_Table_1"" rsid=""572615156"" tag=""ROM"" fid=""0""&gt;_x000D_
  &lt;param n=""_NumRows"" v=""21"" /&gt;_x000D_
  &lt;param n=""_NumCols"" v=""13"" /&gt;_x000D_
  &lt;param n=""tableSig"" v=""R:R=21:C=13:FCR'"</definedName>
    <definedName name="_AMO_ContentLocation_572615156_ROM_F0.SEC2.Tabulate_1.SEC1.BDY.Cross_tabular_summary_report_Table_1.1" hidden="1">"'=4:FCC=2:RSP.1=1,H,13:RSP.2=1,V,2"" /&gt;_x000D_
  &lt;param n=""leftMargin"" v=""0"" /&gt;_x000D_
&lt;/ContentLocation&gt;'"</definedName>
    <definedName name="_AMO_ContentLocation_576762798_ROM_F0.SEC2.Tabulate_1.SEC1.BDY.Cross_tabular_summary_report_Table_1" hidden="1">"'Partitions:2'"</definedName>
    <definedName name="_AMO_ContentLocation_576762798_ROM_F0.SEC2.Tabulate_1.SEC1.BDY.Cross_tabular_summary_report_Table_1.0" hidden="1">"'&lt;ContentLocation path=""F0.SEC2.Tabulate_1.SEC1.BDY.Cross_tabular_summary_report_Table_1"" rsid=""576762798"" tag=""ROM"" fid=""0""&gt;_x000D_
  &lt;param n=""_NumRows"" v=""36"" /&gt;_x000D_
  &lt;param n=""_NumCols"" v=""13"" /&gt;_x000D_
  &lt;param n=""tableSig"" v=""R:R=36:C=13:FCR'"</definedName>
    <definedName name="_AMO_ContentLocation_576762798_ROM_F0.SEC2.Tabulate_1.SEC1.BDY.Cross_tabular_summary_report_Table_1.1" hidden="1">"'=4:FCC=2:RSP.1=1,H,13:RSP.2=1,V,2"" /&gt;_x000D_
  &lt;param n=""leftMargin"" v=""0"" /&gt;_x000D_
&lt;/ContentLocation&gt;'"</definedName>
    <definedName name="_AMO_ContentLocation_576788546_ROM_F0.SEC2.Tabulate_1.SEC1.BDY.Cross_tabular_summary_report_Table_1" hidden="1">"'Partitions:2'"</definedName>
    <definedName name="_AMO_ContentLocation_576788546_ROM_F0.SEC2.Tabulate_1.SEC1.BDY.Cross_tabular_summary_report_Table_1.0" hidden="1">"'&lt;ContentLocation path=""F0.SEC2.Tabulate_1.SEC1.BDY.Cross_tabular_summary_report_Table_1"" rsid=""576788546"" tag=""ROM"" fid=""0""&gt;_x000D_
  &lt;param n=""_NumRows"" v=""63"" /&gt;_x000D_
  &lt;param n=""_NumCols"" v=""13"" /&gt;_x000D_
  &lt;param n=""tableSig"" v=""R:R=63:C=13:FCR'"</definedName>
    <definedName name="_AMO_ContentLocation_576788546_ROM_F0.SEC2.Tabulate_1.SEC1.BDY.Cross_tabular_summary_report_Table_1.1" hidden="1">"'=4:FCC=2:RSP.1=1,H,13:RSP.2=1,V,2"" /&gt;_x000D_
  &lt;param n=""leftMargin"" v=""0"" /&gt;_x000D_
&lt;/ContentLocation&gt;'"</definedName>
    <definedName name="_AMO_ContentLocation_587946619_ROM_F0.SEC2.Tabulate_1.SEC1.BDY.Cross_tabular_summary_report_Table_1" hidden="1">"'Partitions:2'"</definedName>
    <definedName name="_AMO_ContentLocation_587946619_ROM_F0.SEC2.Tabulate_1.SEC1.BDY.Cross_tabular_summary_report_Table_1.0" hidden="1">"'&lt;ContentLocation path=""F0.SEC2.Tabulate_1.SEC1.BDY.Cross_tabular_summary_report_Table_1"" rsid=""587946619"" tag=""ROM"" fid=""0""&gt;_x000D_
  &lt;param n=""_NumRows"" v=""53"" /&gt;_x000D_
  &lt;param n=""_NumCols"" v=""13"" /&gt;_x000D_
  &lt;param n=""tableSig"" v=""R:R=53:C=13:FCR'"</definedName>
    <definedName name="_AMO_ContentLocation_587946619_ROM_F0.SEC2.Tabulate_1.SEC1.BDY.Cross_tabular_summary_report_Table_1.1" hidden="1">"'=4:FCC=2:RSP.1=1,H,13:RSP.2=1,V,2"" /&gt;_x000D_
  &lt;param n=""leftMargin"" v=""0"" /&gt;_x000D_
&lt;/ContentLocation&gt;'"</definedName>
    <definedName name="_AMO_ContentLocation_617623402_ROM_F0.SEC2.Tabulate_1.SEC1.BDY.Cross_tabular_summary_report_Table_1" hidden="1">"'Partitions:2'"</definedName>
    <definedName name="_AMO_ContentLocation_617623402_ROM_F0.SEC2.Tabulate_1.SEC1.BDY.Cross_tabular_summary_report_Table_1.0" hidden="1">"'&lt;ContentLocation path=""F0.SEC2.Tabulate_1.SEC1.BDY.Cross_tabular_summary_report_Table_1"" rsid=""617623402"" tag=""ROM"" fid=""0""&gt;_x000D_
  &lt;param n=""_NumRows"" v=""53"" /&gt;_x000D_
  &lt;param n=""_NumCols"" v=""13"" /&gt;_x000D_
  &lt;param n=""tableSig"" v=""R:R=53:C=13:FCR'"</definedName>
    <definedName name="_AMO_ContentLocation_617623402_ROM_F0.SEC2.Tabulate_1.SEC1.BDY.Cross_tabular_summary_report_Table_1.1" hidden="1">"'=4:FCC=2:RSP.1=1,H,13:RSP.2=1,V,2"" /&gt;_x000D_
  &lt;param n=""leftMargin"" v=""0"" /&gt;_x000D_
&lt;/ContentLocation&gt;'"</definedName>
    <definedName name="_AMO_ContentLocation_621796666_ROM_F0.SEC2.Tabulate_1.SEC1.BDY.Cross_tabular_summary_report_Table_1" hidden="1">"'Partitions:2'"</definedName>
    <definedName name="_AMO_ContentLocation_621796666_ROM_F0.SEC2.Tabulate_1.SEC1.BDY.Cross_tabular_summary_report_Table_1.0" hidden="1">"'&lt;ContentLocation path=""F0.SEC2.Tabulate_1.SEC1.BDY.Cross_tabular_summary_report_Table_1"" rsid=""621796666"" tag=""ROM"" fid=""0""&gt;_x000D_
  &lt;param n=""_NumRows"" v=""49"" /&gt;_x000D_
  &lt;param n=""_NumCols"" v=""13"" /&gt;_x000D_
  &lt;param n=""tableSig"" v=""R:R=49:C=13:FCR'"</definedName>
    <definedName name="_AMO_ContentLocation_621796666_ROM_F0.SEC2.Tabulate_1.SEC1.BDY.Cross_tabular_summary_report_Table_1.1" hidden="1">"'=4:FCC=2:RSP.1=1,H,13:RSP.2=1,V,2"" /&gt;_x000D_
  &lt;param n=""leftMargin"" v=""0"" /&gt;_x000D_
&lt;/ContentLocation&gt;'"</definedName>
    <definedName name="_AMO_ContentLocation_65748969_ROM_F0.SEC2.Tabulate_1.SEC1.BDY.Cross_tabular_summary_report_Table_1" hidden="1">"'Partitions:2'"</definedName>
    <definedName name="_AMO_ContentLocation_65748969_ROM_F0.SEC2.Tabulate_1.SEC1.BDY.Cross_tabular_summary_report_Table_1.0" hidden="1">"'&lt;ContentLocation path=""F0.SEC2.Tabulate_1.SEC1.BDY.Cross_tabular_summary_report_Table_1"" rsid=""65748969"" tag=""ROM"" fid=""0""&gt;_x000D_
  &lt;param n=""_NumRows"" v=""53"" /&gt;_x000D_
  &lt;param n=""_NumCols"" v=""13"" /&gt;_x000D_
  &lt;param n=""tableSig"" v=""R:R=53:C=13:FCR='"</definedName>
    <definedName name="_AMO_ContentLocation_65748969_ROM_F0.SEC2.Tabulate_1.SEC1.BDY.Cross_tabular_summary_report_Table_1.1" hidden="1">"'4:FCC=2:RSP.1=1,H,13:RSP.2=1,V,2"" /&gt;_x000D_
  &lt;param n=""leftMargin"" v=""0"" /&gt;_x000D_
&lt;/ContentLocation&gt;'"</definedName>
    <definedName name="_AMO_ContentLocation_662231970_ROM_F0.SEC2.Tabulate_1.SEC1.BDY.Cross_tabular_summary_report_Table_1" hidden="1">"'Partitions:2'"</definedName>
    <definedName name="_AMO_ContentLocation_662231970_ROM_F0.SEC2.Tabulate_1.SEC1.BDY.Cross_tabular_summary_report_Table_1.0" hidden="1">"'&lt;ContentLocation path=""F0.SEC2.Tabulate_1.SEC1.BDY.Cross_tabular_summary_report_Table_1"" rsid=""662231970"" tag=""ROM"" fid=""0""&gt;_x000D_
  &lt;param n=""_NumRows"" v=""47"" /&gt;_x000D_
  &lt;param n=""_NumCols"" v=""10"" /&gt;_x000D_
  &lt;param n=""tableSig"" v=""R:R=47:C=10:FCR'"</definedName>
    <definedName name="_AMO_ContentLocation_662231970_ROM_F0.SEC2.Tabulate_1.SEC1.BDY.Cross_tabular_summary_report_Table_1.1" hidden="1">"'=3:FCC=3:RSP.1=1,H,10:RSP.2=1,H,2"" /&gt;_x000D_
  &lt;param n=""leftMargin"" v=""0"" /&gt;_x000D_
&lt;/ContentLocation&gt;'"</definedName>
    <definedName name="_AMO_ContentLocation_671486722_ROM_F0.SEC2.Tabulate_1.SEC1.BDY.Cross_tabular_summary_report_Table_1" hidden="1">"'Partitions:2'"</definedName>
    <definedName name="_AMO_ContentLocation_671486722_ROM_F0.SEC2.Tabulate_1.SEC1.BDY.Cross_tabular_summary_report_Table_1.0" hidden="1">"'&lt;ContentLocation path=""F0.SEC2.Tabulate_1.SEC1.BDY.Cross_tabular_summary_report_Table_1"" rsid=""671486722"" tag=""ROM"" fid=""0""&gt;_x000D_
  &lt;param n=""_NumRows"" v=""35"" /&gt;_x000D_
  &lt;param n=""_NumCols"" v=""14"" /&gt;_x000D_
  &lt;param n=""tableSig"" v=""R:R=35:C=14:FCR'"</definedName>
    <definedName name="_AMO_ContentLocation_671486722_ROM_F0.SEC2.Tabulate_1.SEC1.BDY.Cross_tabular_summary_report_Table_1.1" hidden="1">"'=4:FCC=2:RSP.1=1,H,14:RSP.2=1,V,2;14,V,2"" /&gt;_x000D_
  &lt;param n=""leftMargin"" v=""0"" /&gt;_x000D_
&lt;/ContentLocation&gt;'"</definedName>
    <definedName name="_AMO_ContentLocation_732119577_ROM_F0.SEC2.Tabulate_1.SEC1.BDY.Cross_tabular_summary_report_Table_1" hidden="1">"'Partitions:2'"</definedName>
    <definedName name="_AMO_ContentLocation_732119577_ROM_F0.SEC2.Tabulate_1.SEC1.BDY.Cross_tabular_summary_report_Table_1.0" hidden="1">"'&lt;ContentLocation path=""F0.SEC2.Tabulate_1.SEC1.BDY.Cross_tabular_summary_report_Table_1"" rsid=""732119577"" tag=""ROM"" fid=""0""&gt;_x000D_
  &lt;param n=""_NumRows"" v=""51"" /&gt;_x000D_
  &lt;param n=""_NumCols"" v=""14"" /&gt;_x000D_
  &lt;param n=""tableSig"" v=""R:R=51:C=14:FCR'"</definedName>
    <definedName name="_AMO_ContentLocation_732119577_ROM_F0.SEC2.Tabulate_1.SEC1.BDY.Cross_tabular_summary_report_Table_1.1" hidden="1">"'=4:FCC=2:RSP.1=1,H,14:RSP.2=1,V,2;14,V,2"" /&gt;_x000D_
  &lt;param n=""leftMargin"" v=""0"" /&gt;_x000D_
&lt;/ContentLocation&gt;'"</definedName>
    <definedName name="_AMO_ContentLocation_779436236_ROM_F0.SEC2.Tabulate_1.SEC1.BDY.Cross_tabular_summary_report_Table_1" hidden="1">"'Partitions:2'"</definedName>
    <definedName name="_AMO_ContentLocation_779436236_ROM_F0.SEC2.Tabulate_1.SEC1.BDY.Cross_tabular_summary_report_Table_1.0" hidden="1">"'&lt;ContentLocation path=""F0.SEC2.Tabulate_1.SEC1.BDY.Cross_tabular_summary_report_Table_1"" rsid=""779436236"" tag=""ROM"" fid=""0""&gt;_x000D_
  &lt;param n=""_NumRows"" v=""22"" /&gt;_x000D_
  &lt;param n=""_NumCols"" v=""13"" /&gt;_x000D_
  &lt;param n=""tableSig"" v=""R:R=22:C=13:FCR'"</definedName>
    <definedName name="_AMO_ContentLocation_779436236_ROM_F0.SEC2.Tabulate_1.SEC1.BDY.Cross_tabular_summary_report_Table_1.1" hidden="1">"'=4:FCC=2:RSP.1=1,H,13:RSP.2=1,V,2"" /&gt;_x000D_
  &lt;param n=""leftMargin"" v=""0"" /&gt;_x000D_
&lt;/ContentLocation&gt;'"</definedName>
    <definedName name="_AMO_ContentLocation_805804074_ROM_F0.SEC2.Tabulate_1.SEC1.BDY.Cross_tabular_summary_report_Table_1" hidden="1">"'Partitions:2'"</definedName>
    <definedName name="_AMO_ContentLocation_805804074_ROM_F0.SEC2.Tabulate_1.SEC1.BDY.Cross_tabular_summary_report_Table_1.0" hidden="1">"'&lt;ContentLocation path=""F0.SEC2.Tabulate_1.SEC1.BDY.Cross_tabular_summary_report_Table_1"" rsid=""805804074"" tag=""ROM"" fid=""0""&gt;_x000D_
  &lt;param n=""_NumRows"" v=""63"" /&gt;_x000D_
  &lt;param n=""_NumCols"" v=""13"" /&gt;_x000D_
  &lt;param n=""tableSig"" v=""R:R=63:C=13:FCR'"</definedName>
    <definedName name="_AMO_ContentLocation_805804074_ROM_F0.SEC2.Tabulate_1.SEC1.BDY.Cross_tabular_summary_report_Table_1.1" hidden="1">"'=4:FCC=2:RSP.1=1,H,13:RSP.2=1,V,2"" /&gt;_x000D_
  &lt;param n=""leftMargin"" v=""0"" /&gt;_x000D_
&lt;/ContentLocation&gt;'"</definedName>
    <definedName name="_AMO_ContentLocation_825207699_ROM_F0.SEC2.Tabulate_1.SEC1.BDY.Cross_tabular_summary_report_Table_1" hidden="1">"'Partitions:2'"</definedName>
    <definedName name="_AMO_ContentLocation_825207699_ROM_F0.SEC2.Tabulate_1.SEC1.BDY.Cross_tabular_summary_report_Table_1.0" hidden="1">"'&lt;ContentLocation path=""F0.SEC2.Tabulate_1.SEC1.BDY.Cross_tabular_summary_report_Table_1"" rsid=""825207699"" tag=""ROM"" fid=""0""&gt;_x000D_
  &lt;param n=""_NumRows"" v=""53"" /&gt;_x000D_
  &lt;param n=""_NumCols"" v=""13"" /&gt;_x000D_
  &lt;param n=""tableSig"" v=""R:R=53:C=13:FCR'"</definedName>
    <definedName name="_AMO_ContentLocation_825207699_ROM_F0.SEC2.Tabulate_1.SEC1.BDY.Cross_tabular_summary_report_Table_1.1" hidden="1">"'=4:FCC=2:RSP.1=1,H,13:RSP.2=1,V,2"" /&gt;_x000D_
  &lt;param n=""leftMargin"" v=""0"" /&gt;_x000D_
&lt;/ContentLocation&gt;'"</definedName>
    <definedName name="_AMO_ContentLocation_921006515_ROM_F0.SEC2.Tabulate_1.SEC1.BDY.Cross_tabular_summary_report_Table_1" hidden="1">"'Partitions:2'"</definedName>
    <definedName name="_AMO_ContentLocation_921006515_ROM_F0.SEC2.Tabulate_1.SEC1.BDY.Cross_tabular_summary_report_Table_1.0" hidden="1">"'&lt;ContentLocation path=""F0.SEC2.Tabulate_1.SEC1.BDY.Cross_tabular_summary_report_Table_1"" rsid=""921006515"" tag=""ROM"" fid=""0""&gt;_x000D_
  &lt;param n=""_NumRows"" v=""51"" /&gt;_x000D_
  &lt;param n=""_NumCols"" v=""13"" /&gt;_x000D_
  &lt;param n=""tableSig"" v=""R:R=51:C=13:FCR'"</definedName>
    <definedName name="_AMO_ContentLocation_921006515_ROM_F0.SEC2.Tabulate_1.SEC1.BDY.Cross_tabular_summary_report_Table_1.1" hidden="1">"'=4:FCC=2:RSP.1=1,H,13:RSP.2=1,V,2"" /&gt;_x000D_
  &lt;param n=""leftMargin"" v=""0"" /&gt;_x000D_
&lt;/ContentLocation&gt;'"</definedName>
    <definedName name="_AMO_ContentLocation_991905274_ROM_F0.SEC2.Tabulate_1.SEC1.BDY.Cross_tabular_summary_report_Table_1" hidden="1">"'Partitions:2'"</definedName>
    <definedName name="_AMO_ContentLocation_991905274_ROM_F0.SEC2.Tabulate_1.SEC1.BDY.Cross_tabular_summary_report_Table_1.0" hidden="1">"'&lt;ContentLocation path=""F0.SEC2.Tabulate_1.SEC1.BDY.Cross_tabular_summary_report_Table_1"" rsid=""991905274"" tag=""ROM"" fid=""0""&gt;_x000D_
  &lt;param n=""_NumRows"" v=""39"" /&gt;_x000D_
  &lt;param n=""_NumCols"" v=""13"" /&gt;_x000D_
  &lt;param n=""tableSig"" v=""R:R=39:C=13:FCR'"</definedName>
    <definedName name="_AMO_ContentLocation_991905274_ROM_F0.SEC2.Tabulate_1.SEC1.BDY.Cross_tabular_summary_report_Table_1.1" hidden="1">"'=4:FCC=2:RSP.1=1,H,13:RSP.2=1,V,2"" /&gt;_x000D_
  &lt;param n=""leftMargin"" v=""0"" /&gt;_x000D_
&lt;/ContentLocation&gt;'"</definedName>
    <definedName name="_AMO_RefreshMultipleList" hidden="1">"'Partitions:6'"</definedName>
    <definedName name="_AMO_RefreshMultipleList.0" hidden="1">"'&lt;Items&gt;_x000D_
  &lt;Item Id=""478191013"" Checked=""True"" /&gt;_x000D_
  &lt;Item Id=""991905274"" Checked=""True"" /&gt;_x000D_
  &lt;Item Id=""576762798"" Checked=""True"" /&gt;_x000D_
  &lt;Item Id=""617623402"" Checked=""True"" /&gt;_x000D_
  &lt;Item Id=""587946619"" Checked=""True"" /&gt;_x000D_
  &lt;Item I'"</definedName>
    <definedName name="_AMO_RefreshMultipleList.1" hidden="1">"'d=""825207699"" Checked=""True"" /&gt;_x000D_
  &lt;Item Id=""225272241"" Checked=""True"" /&gt;_x000D_
  &lt;Item Id=""671486722"" Checked=""True"" /&gt;_x000D_
  &lt;Item Id=""779436236"" Checked=""True"" /&gt;_x000D_
  &lt;Item Id=""390982613"" Checked=""True"" /&gt;_x000D_
  &lt;Item Id=""15410102"" Chec'"</definedName>
    <definedName name="_AMO_RefreshMultipleList.2" hidden="1">"'ked=""False"" /&gt;_x000D_
  &lt;Item Id=""74403347"" Checked=""True"" /&gt;_x000D_
  &lt;Item Id=""358847779"" Checked=""True"" /&gt;_x000D_
  &lt;Item Id=""176225830"" Checked=""True"" /&gt;_x000D_
  &lt;Item Id=""247862661"" Checked=""True"" /&gt;_x000D_
  &lt;Item Id=""398675413"" Checked=""True"" /&gt;_x000D_
  '"</definedName>
    <definedName name="_AMO_RefreshMultipleList.3" hidden="1">"'&lt;Item Id=""472893794"" Checked=""True"" /&gt;_x000D_
  &lt;Item Id=""621796666"" Checked=""True"" /&gt;_x000D_
  &lt;Item Id=""732119577"" Checked=""True"" /&gt;_x000D_
  &lt;Item Id=""205779628"" Checked=""True"" /&gt;_x000D_
  &lt;Item Id=""97505557"" Checked=""True"" /&gt;_x000D_
  &lt;Item Id=""46203661'"</definedName>
    <definedName name="_AMO_RefreshMultipleList.4" hidden="1">"'"" Checked=""True"" /&gt;_x000D_
  &lt;Item Id=""242095788"" Checked=""False"" /&gt;_x000D_
  &lt;Item Id=""880379414"" Checked=""True"" /&gt;_x000D_
  &lt;Item Id=""104386094"" Checked=""True"" /&gt;_x000D_
  &lt;Item Id=""805804074"" Checked=""True"" /&gt;_x000D_
  &lt;Item Id=""416626384"" Checked=""True""'"</definedName>
    <definedName name="_AMO_RefreshMultipleList.5" hidden="1">"' /&gt;_x000D_
  &lt;Item Id=""65748969"" Checked=""True"" /&gt;_x000D_
  &lt;Item Id=""871571195"" Checked=""True"" /&gt;_x000D_
  &lt;Item Id=""612588558"" Checked=""False"" /&gt;_x000D_
&lt;/Items&gt;'"</definedName>
    <definedName name="_AMO_SingleObject_104386094_ROM_F0.SEC2.Tabulate_1.SEC2.BDY.Cross_tabular_summary_report_Table_1" hidden="1">'[1]Table 2.5'!#REF!</definedName>
    <definedName name="_AMO_SingleObject_205779628_ROM_F0.SEC2.Tabulate_1.SEC2.BDY.Cross_tabular_summary_report_Table_1" hidden="1">[1]Table3.8b!#REF!</definedName>
    <definedName name="_AMO_SingleObject_30194841_ROM_F0.SEC2.Tabulate_1.SEC1.FTR.TXT1" hidden="1">[1]Table6!#REF!</definedName>
    <definedName name="_AMO_SingleObject_37461558_ROM_F0.SEC2.Tabulate_1.SEC1.HDR.TXT1" hidden="1">'[1]Table 2.4'!#REF!</definedName>
    <definedName name="_AMO_SingleObject_732119577_ROM_F0.SEC2.Tabulate_1.SEC2.BDY.Cross_tabular_summary_report_Table_1" hidden="1">[1]Table3.8c!#REF!</definedName>
    <definedName name="_AMO_SingleObject_921006515_ROM_F0.SEC2.Tabulate_1.SEC1.FTR.TXT1" hidden="1">'[1]Table 2'!#REF!</definedName>
    <definedName name="_AMO_SingleObject_921006515_ROM_F0.SEC2.Tabulate_1.SEC1.HDR.TXT1" hidden="1">'[1]Table 2'!#REF!</definedName>
    <definedName name="_AMO_SingleValue_104386094_TaskState" hidden="1">"'Partitions:11'"</definedName>
    <definedName name="_AMO_SingleValue_104386094_TaskState.0" hidden="1">"'SASUNICODE7V1Zb+JIEK7nlfY/oKw0D6PZkJCQQzuHCOQYDUNYYDLap4gQsoOWIwMmM9Fq//t+Xe32hW1sY2yCWgiw29V1dH9dXX3Yfksf6CeNaEgFeqI+TWlGA5rQmN7RDu3TLu3hv4ArY+oh/R5Xx/Q3X52TQQ/0O53g+AO9p1/pF3pLHeqCxz/IM8bRCDkFbRvUI3y6kPCMa4LqDlL7oN2xZAvKQ8g8YLlKtuA3MrlU8N2lc7rEr5I0w'"</definedName>
    <definedName name="_AMO_SingleValue_104386094_TaskState.1" hidden="1">"'3GNOfXAYwC+fXqDfDcee8qg2wfPPYu7oKpCsyEsmYNW6DrGr7BsCu5DpmjiXOg6AP9PuPoMyRPI7TNXIa2MMuijLHrQ/I5O8XtIJcg6xdmOVTI3bP3AsrwKLkM+6kGe1NJbagbODJzdwvIaH3dNPrMQzm4uPbbtO9sky1PY2+Br4ryH8xmfKQkz5DRM/US9jZmuGFHeFPl+ZCKpxZKeWM4caVnINKx0UWcGH2Urd8y5s5D5yG3iKUPsuCXu'"</definedName>
    <definedName name="_AMO_SingleValue_104386094_TaskState.10" hidden="1">"'UfDibml+tS0sf7RQHlwj4U9YEzU84WeL9VyRpsLGZ+qyRXcmP1n+Ud/htoszJ6oNco5wOySfIDkzS0+9MyT+u+J2UUJDGppjAPnmO6+/T2aRN5JJrrOX06LGJZ84Mqh+iha/9/Q/'"</definedName>
    <definedName name="_AMO_SingleValue_104386094_TaskState.2" hidden="1">"'5yCzlIPMgxxkHuYgs5yDzKMcZB7nIPMkB5mnufiEvYykil65R9+QJiKerLz8N+Scg4uQem9GR+uW+h3xhfhmba2Su66yLkaKuRR1kyOXR44aDUR58eIzldsZl3k5yqj3M9LcfOz0Hb4irdzljzty9sbNdmwsqb1xsKAxOIfQdYSvoC3Sa45ru1zWBeQasC5jK1ougKJIr+g3jA5q9Id5VMGRX/zzxpdSSpExWjwZ3rjuHf1LdVw5Q+Rfx9k'"</definedName>
    <definedName name="_AMO_SingleValue_104386094_TaskState.3" hidden="1">"'roGYOGoNz2cf/hWrixEk8fRY90GtfugI+sr6iaxzMqcB15/UH0TkXIthyujWWnGyNJcdbY8nR1lhS3hpLDrfGkoOtsaS0NZbsb40lL9cO53zfS7DCHbN7Y+YznE14ftoZMSuqBlvR53i3Z82MfgRtxYzaxcyyGi8ISTKqlGOtqTVrGCy/wfPDQfIrnDoEnYgiZ6YGdY6R+zxesY/lGGbC5RNd/jWO1eijzjKMxLoEa6CkO6XNQkdLTkq3Pl'"</definedName>
    <definedName name="_AMO_SingleValue_104386094_TaskState.4" hidden="1">"'Vcq9MXjGcaEW0O5tXCta8rc2mibC6Bw1X5XAFZNXzOI1tWjFGixUh1nwynNgqa+HYhvW+OfowMERqmRTbYvEANtuD7OitjQfi26Hyyw0G4v7xC7nukqbH/Fb5dTpmG+od06l9JreB8as31ZIuABlpvGvUvvFwDv5UNxEC4L1C10OEeuJtxL+UnPauav+baX7XmL+FBKuBUo1tYcY1vBTa/LAzYpZ9mrNJmOrlDII7cqGUXZYZWUbf4WtxVd'"</definedName>
    <definedName name="_AMO_SingleValue_104386094_TaskState.5" hidden="1">"'pXLOYur0hbXnkXqDWq/xZqO2HIVgwqaPR8u8XcBRMnh3QsQvgNgyJzUvPqDNS8szoQNF66UpLP+y9aS89dif0P0KG2IHgcbosfhhuhR3hA9jjZEj+MN0eNkQ/Q43RA91Jr4ujUpxurFgtaA3b34gHvb5PmfF+LyL9DyT0Qasld+tGaKFntt96qtTduhKOuvuwEzLuGWOuVUlq7eqjJIIiksXvFanvaacw+fM6Q2TMoqPreJrLhdonnYar8X'"</definedName>
    <definedName name="_AMO_SingleValue_104386094_TaskState.6" hidden="1">"'KckQ1YTUc+TRmNKYWg+m9jWqNKpSR1VJo0qjKnVUHWhUaVSljqpDjSqNqtRRVdao0qhKHVVHGlUaVamj6lijSqMqdVSdaFRpVKWOqlONKo2qNcyC7mlcaVz54moZ5fJVRHvtMtq+nqq5w7PNOm/u3h6/50LksSId9FyMPHQRyPiRm/QWLT6VJJ89An53VeeDDb+72vVuBef9Df69nu2FVu35qjTkMpsFlkp6fV8yWcv8cD49YDJbbpfqH7S'"</definedName>
    <definedName name="_AMO_SingleValue_104386094_TaskState.7" hidden="1">"'H9pLP50jx7mtRetSpz3c1DR1clD0t/E7xL1rXwGw9ds4CayTzFlx3YUmP6UxxtyWvlte0bL93G9cE7Rmo093H7byba8a2SB8Tbxf3F5w9sI4j5if2/957eD6Q3J+e3S7uRWobDzZNMkyuO5qXvkzEfOLur3Pt1bRXy9mreSMx7d+0f0vu38R9Pmew6BxHH/Gtax+nfVzuPs5v3K39nPZzq8zKVtEKq3RF4i7HS+3ltJdb2ct5uQTfpd5H/g'"</definedName>
    <definedName name="_AMO_SingleValue_104386094_TaskState.8" hidden="1">"'mJe9Ll/I+03L43NLgtv9wW10Fbu4Yna5O8r7itW5xucbnHFd452+hRhW7d/uOGBj8VR7dt3bbzbtvuNUM9XtDjhXxX29VTYc7oL9q0dfVs17NfwqplvJkwZ91G6dfUe13aKLNPrr4sWh+22C8l74/CdF/Wg8TrOcIkbcqOmaKjnwvOV+Wo0UDaiOnuI7VY51N4REnuhPJrsv69BX+ynjq4NXemFV2+OJqVKkfH8iLxysLO58S2ndoO4WPHR'"</definedName>
    <definedName name="_AMO_SingleValue_104386094_TaskState.9" hidden="1">"'QUPnwJr3+dI4iG0z4sm6YIjfgNpE9Y7joTikrKxo55FDxq1FK9JvNOp5oqhnNzcOSdMvWPGVXfAh7LhKzi14JXsa6r1O6+MkD41dZC+MjhetX1pCXqWHflvQLH4PKypWdKNFfjfm7Z3QPto2ixL6JF/m9w+ZmaMIuOj4NhTvAnr2cGjxu/ocsbcdtzjrXl3LQSlrwsV4jmxUTER9DxZL0LqaAuiVmpU4bJfRIqkaJF6C9qcvZWtrVuLmQdR'"</definedName>
    <definedName name="_AMO_SingleValue_112461039_TaskState" hidden="1">"'Partitions:11'"</definedName>
    <definedName name="_AMO_SingleValue_112461039_TaskState.0" hidden="1">"'SASUNICODE7V1bb9pIFD7PK+1/QFmpD1U3BHLX9iICaVKVEhZIqn1ClJAtWi4pmLbRav/7fnPG4xvY2MbYDhohwJ45cy4zn8+cudh+Te/oJ41pRAX6TgOa0ZyGNKUJvaE9KtE+HeC/gJwJ9ZF+j9wJ/c25CzLogX6nMxy/o7f0K/1Cr6lDPfD4B2UmOBqjpKBtg3qMTw8SnpAnqL5A6gC0e5ZsQXkEmYcsV8kW/MYmlwq++3RJV/hVkuY4r'"</definedName>
    <definedName name="_AMO_SingleValue_112461039_TaskState.1" hidden="1">"'jGnPngMwXdAr1DuzmPPMehK4HlgcRdUVWg2giUL0ApdJ/gVls3AfcQUTZwLXYfg/xG5T5A8hdwBcxXSjlEHA9RFH5p/oXP8HlEZss5xtmfVzB1bP7Qsr4LLiI/6kCe19NaagTMDZ11YXuPjnslnHsDZzaXPtn1jm2R9CnsbnCfO+zif85mSMEdJw9RPtNuE6Yoh5c1Q7kcqklos6TvLWSAtDZmGlS7azOCjdOVOuHQaMh/5mvieInbcEksZ'"</definedName>
    <definedName name="_AMO_SingleValue_112461039_TaskState.10" hidden="1">"'+flCfVekqbDxiWPrArST/GT9h32L1T7OnKg2yDm665B8itzcrD313oDob8vaRw2NaGSO8OW7v7z+Pp5F3kgmvs5eTssal1fEkX7tU7T4vaX/AQ=='"</definedName>
    <definedName name="_AMO_SingleValue_112461039_TaskState.2" hidden="1">"'yCxnIPMwA5lHGcg8zkDmSQYyTzOQeZaBzPNMfMJBSlJFr9ynr0gTEU9aXv4rSi7ARUi9N6OjbUv9hvhCfNO2VsnNpq6fkNc1f7OUvS3ri6EiTkXd5LjtkWNmA5pFi05VaWdU6uUoY/5PSHPzsdP3OEdauc8f97jBO2qwRwaS2jsKEDQGlxC6jvEVtEV6yVF9j+u6gFJD1mVijRUKoCjSC/oNY6Ma/WEeVXC0Kvp7tZJSSpERajQZ3qj2Df1'"</definedName>
    <definedName name="_AMO_SingleValue_112461039_TaskState.3" hidden="1">"'LdeRcYNxTx9kLXDML0Bhcyj7+L1ATJ06i6bPsf1+upCvgI9srvMb+nArcdl5vGJ5zIYQt5ztjydnOWHK6M5ac7IwlxztjydHOWHK4M5aUd8aS0s5Y8nztcM52Pgcr3DG7N2a+wNmUZ+edEbOiarAVA453+9a88AfQVsyoXcyrq/GCkCSjSjnSnFlzpv7yGzw77ie/wqkj0Ikocm5qUOcYecDjFftYjmGmXD/h5d/gWI0+6izDiK2LvwZKul'"</definedName>
    <definedName name="_AMO_SingleValue_112461039_TaskState.4" hidden="1">"'PaPHC05KR061NFXp1uMZ5phLTZn1cLeZ835tJE3VwBh5vyuQayavhchrasGKFGi6HaPh5ObRQ08e1B+sAc/RgpIjRIi3Sw+R4t2ILv62yMBeHbwvNJDwfB/vIape+Rpsb+1/j2OGUW6B+SaX8ltYLzmTXXky4CGrh6k2h/4eUa+K3kEAPBvkC1Qod74F7KvdQq6Wm1/A23/qYtfwUPUgGnGnVhxQ2+Fdj8vDBg136SsUqb6eT+iChyw9Zdm'"</definedName>
    <definedName name="_AMO_SingleValue_112461039_TaskState.5" hidden="1">"'BlaRd3ivKh7DFQp5yyuSlteeRepd2j9Fms6ZstVDCpoDlZwib4HIkwJ706I4P0PI+ak5tUfrHlhcSZseO9KiTvzv24lPXstSjnRo5wTPQ5zosdRTvQ4zokeJznR4zQnepzlRI/znOihdgRsW5NipF7Mbx3Y3YsPubeNX/5pKS6/hZZ/ItKQvfKjNVO03Gu7V21t2g6FWX/d95lxCbbUKaeydvVW1UEcSUHxitfypNec+/hcILVhUlbx6cay'"</definedName>
    <definedName name="_AMO_SingleValue_112461039_TaskState.6" hidden="1">"'ortG86DVfi9S4iGqCamXKKMxpTG1HUyVNKo0qhJHVVmjSqMqcVQdalRpVCWOqiONKo2qxFF1rFGlUZU4qk40qjSqEkfVqUaVRlXiqDrTqNKoShxV5xpVGlVbmAU90LjSuFqJq3WU61cR7bXLcPt6quYOzzbrnN+9PaueipHFirTfU0Gy0EUg40dm0lu0/EyWbFpk1Z30eo+A866C1X2Nfe1v2t9UacR1NvetleR6nHiy1nm/bPqdeLZ01+r'"</definedName>
    <definedName name="_AMO_SingleValue_112461039_TaskState.7" hidden="1">"'vt3P1is8XSPHuJlF61GnA9xKNHFyUPS38zvAvrq6hefXYJQuskSxbcN37JP2UM8V9LXm1vKF1u6zbyBO0F6BOdve08x6qOdsifUy0vdO3OHtgHcfMT+y6vffwfCC5Kzy9vdPL1DYebJp4mNx2DC19mYi0xD1Xl9qraa+WsVfzxj/av2n/Ft+/ibtrLmDRJY4+4FvXPk77uMx93KrRrvZz2s8l4ecafO+89nHax+XFx8mZRe3ftH/bxL9dw7'"</definedName>
    <definedName name="_AMO_SingleValue_112461039_TaskState.8" hidden="1">"'ZbfoK5uHe6rT2c9nCZezjvDHl4H+f/nI0BdJ2SeKqGnEuXtWzf3e7vN/J0dae/4qaeDHFBf1He1tbSXdN6Dmso0cblzrYN49PVmy3aqLOPLj8ezn8v++T4vjhI93XeM5rXDJKUl1XzosPH+5erslc1kDZmuvtQV6zzSRyiJvcC+TVZ//6SP9lOG3TN3SlFly8OZ6Uq0bG8SLS6sMs5sW2ntgP42DFBwcOnwNoPuBd9COyZwkl6zz2igbQp6'"</definedName>
    <definedName name="_AMO_SingleValue_112461039_TaskState.9" hidden="1">"'x1FQnFN3dg9/rIHDVuLNyTealNzxQ9Obu6SU6beM2OKL8CHsuEzOLXglew8dfU7c8ZIn5k6SF/pH6vZvrQMPUuO8negWH4mzsys6cYG/O9N2zugfTRtljX0yL9Nvj7m5ghEjn784y7xLqAnB48av6XIGW/aoxpvy7tbwS99W6gQz4oMiwm/Z0p6EVLHtSBapUYVrvtlpEiKFqn3QC3YW9naurWYexAVBi/uK21VawvLHy2U+7dI8FOWRAtP'"</definedName>
    <definedName name="_AMO_SingleValue_15410102_TaskState" hidden="1">"'Partitions:13'"</definedName>
    <definedName name="_AMO_SingleValue_15410102_TaskState.0" hidden="1">"'SASUNICODE7V3pb9s2FOfnAfsfjAzoh6KLm6TFVvSCcxdNHM85in0yHMdpjfmqZacLhv3v+/FRFClKlCVZkeKMEGzreHwXH99BUfI79pH9zUZsyGrsjvXZjHlswCZszN6zDbbFNtlL/NZwZcx6OH+Dq2P2la4u2Jzdsl/Z79j/yD6wn9lP7B27YF3g+AttxtgboSWHPQf0CFsXFO5xjUNdg2ofsBsBbQ75CjR3iK6kzfGNfCwNfDbZATvCt'"</definedName>
    <definedName name="_AMO_SingleValue_15410102_TaskState.1" hidden="1">"'6TkYX+fMPWAYwC8ffYC7a4MeV4Dbgs4XwbYOdQeOBtCkgVgOa9jfHPJZsA+JIgWjjmvA+D/jKv3oDwB3T5h5dReQwd96KIHzq/ZG3y/Ytug9QZHG4Fmrkj6QSD5HrAMaa8HeoJLU2tzHM1x1IHk+7Tf9fF4CZjDWHok23eSSeiTy9uka/y4h2OPjiQFDy3nPn+838YEV09Jb4Z2P0qh1CZKd0RngXNl0JwH53mfzWmvDLpT0usdjb9e6bKO'"</definedName>
    <definedName name="_AMO_SingleValue_15410102_TaskState.10" hidden="1">"'BHkEj84PgV+8rbUIzKaFqbfLd2ib0/fqdGQvKKxFYeRvNg1nNsXRMPVepEay2rGddj31qFS+U2YF2cauahf2xPLseQIeVefUDDw14l5449vEHDYdpUPyx3OcmxDfWSjUl+hGVTHRjCitFs9o9O6HaiIdW7ilGOsbfp10DbuXMnwBpjayDHVNRnP9ygjnZz4PIvex158qN/oNe6r1Fa5H3xE18/XczI39xpf7ApBTX16hnSl9t2gMeH69IWo'"</definedName>
    <definedName name="_AMO_SingleValue_15410102_TaskState.11" hidden="1">"'dex2pYrfU8LlRPysvYfZ6uAfS9Ivu40XdvqAR2IzoifN357dp0GeKrZge5WcvsPG3/E01bZvcZenHtDiX9Z7EwFsJa0jW+kONNx4h0o422zuyzZ46gZfhFr/PGmTX0R4TEG0m/yNyQf5ecRvmwjN6NttIjOsJLvU08B35tN6msTOh92b1mJ6rylF3yrokzbWPT1l5mn+33MSR7i1U3epRS/EOS8/XnPyvruz/orkJDQ2Z/Gck8Z+gZhTNJ5'"</definedName>
    <definedName name="_AMO_SingleValue_15410102_TaskState.12" hidden="1">"'FZ7+Xn2cQU5Xg7ptq29U89wPeB/Qc='"</definedName>
    <definedName name="_AMO_SingleValue_15410102_TaskState.2" hidden="1">"'qXUZNFu+nOVR1MfHVukUt0unuFOavfbRj+X5nTDFcnoyTLOcvgzTLKs3eYzqsW84x+N/Wf7nG1ougIVTvfFzhdWp1lPFYgktPNKUsok5on+2uC1b6/HaxLiLownlYDqWXVxp0/k+ME4IluPjrW7peBSc39DyrxnFQpkRtfE9w2+NMpZ7wixhwlo5JM16S9oqKFOnNqlsUp9hX+rvBL8ejkw9fqMIf0L91Ce6SlK9vZfYgzpkmMIRWkyAm8v'"</definedName>
    <definedName name="_AMO_SingleValue_15410102_TaskState.3" hidden="1">"'E5fGICr9ya5HTjqvp73sGpnmstusZ+I/qNk532axLWs4Zvm8ItkF93qeRJrL8dbQqUVmc4lxYXnV+g64Ij7FJW7g6MWsTVX8IaLPW4DBzasHH/QgfDltnz6l26JK3rKHVgHgZBxVJDRB19oz9ggpsn7319xrYi8sxX8RCCioiD85Gw8wn37N/YEkN6PcAv+8B+R1amYD629D+v8AYh68W8KHy8fQ4k6TT/Xh2GfVIaedcWEAROqiRNZhxKz'"</definedName>
    <definedName name="_AMO_SingleValue_15410102_TaskState.4" hidden="1">"'3mWgpJtp+MJFtPRpL1lSNcGzwNOdZ5hITr0achxzpIEc480mVRE5orvAnlpeuTK8XLJKFOKUPsx0Tcpyhtk+ywT1ldL5hj/QTYhp+R3xGnosIUc9bdSIa/flpp0vy3TSsNOjsEnEdVhtCLXo+pfVGLT2jc2eue7FVgel7sHBRZM+7h2gm7xPhoppTZjquNa19WxtKCbo7g31bFcwx738d2kFqy8qrYZDtVVtDCp0sVjfBZ8xItNImLcmzzE'"</definedName>
    <definedName name="_AMO_SingleValue_15410102_TaskState.5" hidden="1">"'D3YRky9WNkWeMxMj+fh7EDNTxxRqwVg47Uv/IGce1PtovW+vHN4Dlv/TPW/qP3FnOGYZJwYs00mz+cEJeZJwvzY+NBbhOPHM5rRfBvMIF0FFTSfPxhQJKpRjfuV4KK6j+ooXxQ8BjWOSa+5j3Hc9fE/xcgvZRazF/8XaeXMlCnvMi+1PnpI77elLho4ngV3OMr13E1E3WX+dtmccnLO0sR34xF49GyRXfbNBdVp3ZJzzjjqZdnDGdnEqnH8'"</definedName>
    <definedName name="_AMO_SingleValue_15410102_TaskState.6" hidden="1">"'CKOsAUz7rAMpzvBpQOb1sgGl/SIrD3sET6abVndp7htKaHmfL9u9RdlKj1PyXHSlzJAyiwb2OacjklzWuRzmZQyW7GuW0rQwVy4lr1caEiZ5t/c2uMPCj7gMh6Ezee9BL1sTUjUX24+Ci53KuIiuJ6mei+osI27dSfV8lGMd9UzeybbSJOydB+RF87e/j+Rbl+DyD0QQ4W2nTM4yRr1xeI2Igr3QKlb7HepNy7xYsqQ6ncbS+9tSB3koJcU'"</definedName>
    <definedName name="_AMO_SingleValue_15410102_TaskState.7" hidden="1">"'hU/Ki78r3sO3ibNOH3MPWySVFZwnnSWuLTEvJZ1EtUD1AG2dTzqYexqa2nFU5qyrcqradVTmrKtyqdpxVOasqwKr0PN3FP2dTRduUi37Opoq2KRf7nE3F29QyyOWzXGpuLd39hD1/ncg58fx47ynEPclaxXyp7enhKnjhlvGjMuptFn12uwo+xAi5q9gupj4X+tPd1dhn3BOXbkZfX6kZH3mVJ1w1+u6xIenMs2qluPibj9ayWFBNFM4nS2'"</definedName>
    <definedName name="_AMO_SingleValue_15410102_TaskState.8" hidden="1">"'cp/7b1A7b1iIqPE9anVeNDDUt07dOQIkG4ZY04Em1roecUhNfWz4THUva1LvJJUP68cbFrWPTV8vnXLl3iSD7vzPHxtQ83Bk7b07oPt4IlCh1de1nPaZMPXU0IX8bzTr6O/cB5NefVKvZqZjbo/Jvzb/n9G1/juAuJDrD3CZ8T5+Ocj6vcx8XV/s7POT9XhJ9r0vOIzsc5H/dYfJyYT3P+zfm3VfzbMWS7pPe+8idYzp2Hcx6ucg9nzpCn9'"</definedName>
    <definedName name="_AMO_SingleValue_15410102_TaskState.9" hidden="1">"'3H2JzP74HXC+HOYYi5daFk9Y2T3G+s7uls0D3Xlchc3sh/FyA7fCXSZi8tcVvdtn+ipazf75Lxb1d7NXGHg/Jvzb9WuHZPvVthlf7LHtkqs3NVZ67D+Jds9Fb1v08Q1841MyurTxbBoXMofj5J4XxZBskUOO6VsFeQpE/9hM9DeU3Go+bv1eI9RPaMeH4ePq2t5gL3dHs0YzHFuRHA3Fnj7uz64pW0k4msR/72Iv30YG+34/85UX4GnsH/s'"</definedName>
    <definedName name="_AMO_SingleValue_205779628_TaskState" hidden="1">"'Partitions:13'"</definedName>
    <definedName name="_AMO_SingleValue_205779628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205779628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205779628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205779628_TaskState.11" hidden="1">"'M5EFkusE9bTsT3gefJzi3MdwDxruf4cysk8ZSFHqm/HeAnppyCy1N6fuW2oxhjtqKEePgnrOdsUlNt5QRA9urqLXvrok49eOMCWKkYkEttuHRFefvySxToc8URzY1y+/e4eC70k4dGle5S1KXcXFG1Z7EwEsJiwjX+qraHY8ocVtd0H86qDVVh1fiVl9jFbJtb40JiCaT/0S7oPhgc+vmwlBqNnmL9KsNLvnU8iPpNN+k9jOhvTe7zNlLkS'"</definedName>
    <definedName name="_AMO_SingleValue_205779628_TaskState.12" hidden="1">"'3vmnVIogcTn23pcf5HdxtXTq9hj1gYVFLsu2yY2pP/kZf8/3q3oSEuo2iR4t+H1cibTiK1p5+eZxWTl+M9n7w/qH7KFr4P7D8='"</definedName>
    <definedName name="_AMO_SingleValue_205779628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205779628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205779628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205779628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205779628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205779628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205779628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205779628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222545728_TaskState" hidden="1">"'Partitions:11'"</definedName>
    <definedName name="_AMO_SingleValue_222545728_TaskState.0" hidden="1">"'SASUNICODE7V1bb+I4FD7PK+1/QF1pH0azpaV37VxEodOOhqEs0I72CVFKd9By6UCY2Wq1/30/H8e5kYQkDUmKLAQk9vG52J+Pj2MneUPv6R+a0JhK9J2GNKcFjWhGU3pLO7RPu7SH/xJypjRA+j1yp/QX5y7JoAf6jU5x/J7e0c/0E72hLvXB42+UmeJogpKCtgPqCT59SHhCnqC6g9QhaHcs2YLyEDIPWK6SLfhNTC5VfHfpgi7xqyQtc'"</definedName>
    <definedName name="_AMO_SingleValue_222545728_TaskState.1" hidden="1">"'FxnTgPwGIHvkF6j3K3HniPQ7YPnnsVdUNWg2RiWLEErdJ3iV1g2B/cxU7RwLnQdgf8n5D5B8gxyh8xVSDtCHQxRFwNofkdn+D2kCmSd4WzHqplbtn5kWV4DlzEfDSBPaumtNQNnBs56sLzOx32TzyKEs5vLgG37xjbJ+hT2NjlPnA9wvuAzJWGBkoapn2i3KdOVI8qbo9yPTCS1WdJ3lrNEWhYyDStdtJnBR9nKnXLpLGQ+cp/4niF23BL3'"</definedName>
    <definedName name="_AMO_SingleValue_222545728_TaskState.10" hidden="1">"'d7/0a29h+6OF9eA2CX8mk2jjGT+NaOCKSxU6PlOfbboz+ckWiPrOq12cOZFtkHM+3CX5zLmFWX/qLQPx3621ixoa09icMcg3hXlHh2QWeeOe5Dp7Oa1qXPGJOoPap2zxe0f/Aw=='"</definedName>
    <definedName name="_AMO_SingleValue_222545728_TaskState.2" hidden="1">"'c5BZyUHmQQ4yD3OQeZSDzOMcZJ7kIPM0B5lnufiEvYykilF5QF+RJiKerLz8V5RcgouQem9GR5uW+g3xhfhmba2Sm09dPyGvZ/7mKXtT1pcjRZyKusVx2yPHzAY0ixedqtLOqNTLUcb8n5Hm5mOn73COtHKXP+55g3fWYM8MJLV3FiBoDC4hdJ3gK2jL9Iqj+j7XdQmlRqzL1JorlEBRpl/pF8yN6vS7eVTFkV/099qXUkqREWo8Gd6o9i3'"</definedName>
    <definedName name="_AMO_SingleValue_222545728_TaskState.3" hidden="1">"'9Sw3knGPe08DZr+gzS9AYXMo+/i9UEydO4umz6n9f+dKV8JHtFV3jYE4lbjuvN4zOueTL2TkXerlWuFtkW+zY3xpLKltjycHWWHK4NZYcbY0lx1tjycnWWHK6NZacvQhL3DG7N2Y+x9mMr847I2ZF1WQrhhzvDqzrwh9BWzWjdnFdXc0XhCQZVcqZ5ty6Zhosv8lXx4PkVzl1DDoRRS5MDRocIw95vmIfyznMjOsnuvxrHKvZR4NlGIl1Cd'"</definedName>
    <definedName name="_AMO_SingleValue_222545728_TaskState.4" hidden="1">"'ZASXdKW4TOlpyUbn1qyGvQDeYzzYg2B/NqI+/Ls7m0UDeXwOFz+VwBWXV8LiJbVo5Ro+VIbZ8MpzYKWvj2IX1ozn6MDBEapkU22PyAFmzD93WfjQXh26LzyQ4H4f7yCqXvkabm/lf49jllHuof0ml/JbWK87l1rSdbBDTRe9Nof+HlmvitFhAD4b5AtUKXR+B+xqOUn/SsWv6aW/+5LX8JD1IFpzr1YMU1vlXY/LIwYNd+mrFKh+nk/og4c'"</definedName>
    <definedName name="_AMO_SingleValue_222545728_TaskState.5" hidden="1">"'qPWXZQrtIq6zXlx9xioUs6ruCptdeVdpN6i9dus6YQtVzGooNnz4RJ/D0SUEt6dEOH7H8bMSV1Xf7CuC4szYcMHV0rSK//rVtLz12K/IHpUCqLHQUH0OCyIHkcF0eO4IHqcFESP04LocVYQPdSOgE1rUo41igWtA7tH8RGPtsnLP63E5TfQ8g9EGnJUfrSuFK2O2u5VW5u2S1HWX3cDrriEW+qUU127eqvqIImksHjFa3naa84DfM6R2jQp'"</definedName>
    <definedName name="_AMO_SingleValue_222545728_TaskState.6" hidden="1">"'a/j0ElnRW6N52Gq/FynJENWC1AuU0ZjSmNoMpvY1qjSqUkdVRaNKoyp1VB1oVGlUpY6qQ40qjarUUXWkUaVRlTqqjjWqNKpSR9WJRpVGVeqoOtWo0qhKHVVnGlUaVRu4CrqncaVx5YurdZTrVxHttcto+3pq5g7PDutc3L09fk/FyGNFOuipIHnoIpDxIzfpbVp9Jks+LeJ3J73eIyDut76ia7rhpymJfZydkHHH9gPPHXtqNOb6WwTWUHq'"</definedName>
    <definedName name="_AMO_SingleValue_222545728_TaskState.7" hidden="1">"'jTzJZ6zxhPmNQMlt6a/UP2sV6yedLpHh3lig9GjTk+4rGDi7KnjZ+5/gXPW1k9iS7ZIk1kmVLrvugVnurM9fdx7waB+/5H0LXGYkd/rJfy1q2d9o+kNyBvX6vrV0rNk2yltl0VGnfM6R7tO7R+fVoGYVE78XXtO4eig7yBO05qNO9N8J5h+SCbZERRLw7I25w9sA6Tpif2FN/7+EZ7HGi2xHvzoiX78vEPErcUXmhvZr2ajl7Ne/sRvs37d'"</definedName>
    <definedName name="_AMO_SingleValue_222545728_TaskState.8" hidden="1">"'+S+zdx79w5LLrA0Ud8G9rHaR+Xu4/zu5al/Zz2c2n4uSY/GUP7OO3jiuLj5LqB9m/av+W74qaeDHFOf1LR1tayXdN6GWsocSJ3Z9tGGdfUmy06qLNPrrEs2hi2Oi4lH4/CdF83gsQbOcIkFWXVvOwY54LL1Xglw0DahOnuI/VY55M4RE3uhPJrsf6DFX+ymTbombtTyi5fHM1KVaJreZF4dWGXc2LbTu2E8LHjopKHT4m1H3Ik8RA65kWT9'"</definedName>
    <definedName name="_AMO_SingleValue_222545728_TaskState.9" hidden="1">"'IFmHD9M+XcYQcKSY5eGFdf5PWHQW+fhdWhHR6ueNmptX5N4+03dFWs5ublLzph6x4y/7oAjZesXcGrDe9l5yks4cyZIn5s6SJ8aHNfaPrcCPQ9wbHO4Bc3q03PmZps0nyXh3rS/C+pH025ZS4/82+K+tDDjGRlLBcep4r1BTw4edX6jkTM+t2Mkb+u7WyIofVPIEM+VjIqLoOdPelHSQL8R7VKnKtf+KlokRZvUO6OW7Nlsbd1aLDyoioYZ'"</definedName>
    <definedName name="_AMO_SingleValue_225272241_TaskState" hidden="1">"'Partitions:13'"</definedName>
    <definedName name="_AMO_SingleValue_225272241_TaskState.0" hidden="1">"'SASUNICODE7V3pb+I4FPfnlfZ/QF1pPoxmSy96aC5Reo2G0i4wHe0nRCmdQcs1BNqtVvu/78/PcQ7nDiGBWSsCEuf5XX5+79lxzDv2kf3NRmzISuyJ9dmMGWzAJmzM3rMttsu22Q5+S7gzZj2UP+DumH2juws2Z4/sd3aM84/sA/uV/cLesTbrAsdfqDPG2Qg1OWwL0CMcXVB4wT0OdQ+qfcBuWbQ55AFo7hNdSZvjG5lYqvhss3N2iW9Jy'"</definedName>
    <definedName name="_AMO_SingleValue_225272241_TaskState.1" hidden="1">"'cD5GWHqAccAePvsDerdKfJUALcLnDsWdg5VA2dDSLIALOd1jG8u2QzYhwRxi2vO6wD4P+PuCyhPQLdPWDm1CnTQhy564PyeneD7gO2B1gmutizN3JH0A0vyGrAM6awHeoJLVWtzXM1x1YHkZ3TeNfEYIZjdWHok2w+SSeiTy9uge/y6h2uDriQFAzXnJn+83cYEV45Jb4Z6z7lQahKlJ6KzQFkeNOdWOW+zOZ3lS3dMtfOgOaU+8ZSj7bgp'"</definedName>
    <definedName name="_AMO_SingleValue_225272241_TaskState.10" hidden="1">"'KBsR3EMszp17TXF/sRWK75assOfR+Go8Tcdcf1legid3lOtY2SDPsVaBX+wWngVm1U/Y/8TQoWNO38vTka1gY80KI99Z252fZkdD1XuWGklqx8G0y7F7pR0BZW6XrO/a9dzxVJa2QvDYI9aSgqdE3IuY+hjqteJRuqCoOkfZhPiOprCgKF63Rtx++/urOg/XoT1u9ea/cbV9Q738zDUKdmJz1xQ+YcscGd+jf0hZvwJTEzmlfU/mbs47I5T'"</definedName>
    <definedName name="_AMO_SingleValue_225272241_TaskState.11" hidden="1">"'PTB5Ephs842Bnwvvgs+KofwcI726GM7NFGkvgfzBlbwN2asosNDSl71vqL4Y5whSj2+DZAztbk1puKbMmtkdRW97dCnHaxhkPxGzNgnprw6Mpzt+TWadKnymObFqVl7Zx8B1ppw59q9wlacm4OKNaT2LgtYQ9hGt9VX2OR5O4PS7o/xzUlqrDI3GbP2NVsmxviwmIJpP/Nrug2GBz6+bCUFo2aW/0awsu99TyIOn03qTeM6FdN3vMOT6R/e'"</definedName>
    <definedName name="_AMO_SingleValue_225272241_TaskState.12" hidden="1">"'6adUmeexOfbedx/il3G1dOj2HPVRhUU+y4bJi6k/+Cl/wfebehIS6j6I/i/4XVmJtOInWMn55nFZOX4z2fjD+ofcoWvg/sPw=='"</definedName>
    <definedName name="_AMO_SingleValue_225272241_TaskState.2" hidden="1">"'7hZAc68AmvsF0DwogGalAJqHBdA8KoDmcQE0TwrxCTs5UeVRuce+o4xnPHl5+e+ouQAWTvXBzI6Wp1qOlX1I6FuK4VPKn+bId5JlKrK2M0NRMZ7iakJZpxPLKe40qbwPjBOC5fh4rUe6HlnlW46Mc0bRX+aATXzP8FuiHO2FMEsYt1YuSLNGRF0bStVpkFRBUt/gXOqvjl8DV6oev1NOU6d26hNdW1JnfSO0BZ2QbgqXqDEBbi4Tl8cgKvz'"</definedName>
    <definedName name="_AMO_SingleValue_225272241_TaskState.3" hidden="1">"'OY4Ccwbga5rmhYJr7arucgH+vbv10l8y6pOXc4PuBYKvU5n3qaWJcs4lWJcZS1yhzy2uXb9Ed4TG26XCPx9TRmD3iEtDq6IrDzKkG7/cjfDhsmb2m0VKXvGUJtQbEy9gag5UAUWav2G8Yc56xt+ZZFWd+WfUbX0hBRWT+yWioo4X37B9YUhX6Pcfve0D+QPkE1N+6zv8N5cTpc5Px441rr33hSjhEe5Vi4DnJBMtxJliOMsFymAmWSiZYDj'"</definedName>
    <definedName name="_AMO_SingleValue_225272241_TaskState.4" hidden="1">"'LBsp8Jlr1MsOxmgiUdDufMRBQGt5eM5/EnNJPz4Iqhm+PX/WWSUNcUzfo+HudnlLZBNtCnCNSzZsA+AbZqZg9PxKnIhsWMYteTjWyeVho0OxmklSqVDgFnUEYk9OLMHe1zMW6YUK4TnKMlz1jj8xLMQZb5bQ336uwL+kcjpszBuJq493VpLLfQzSVyjGXxXMHez3Ccx5Ysv4w73E5tK7jFp0s5t/BZ8xwtNIyLfGzzAi3YRDxrL20LdXoSE'"</definedName>
    <definedName name="_AMO_SingleValue_225272241_TaskState.5" hidden="1">"'hfP6uzAHktdUq0FYP21L/yBnCew63nHJvK5Tgu2/pnGKmKcIuY3xiTjRBkZqzy3CEqM6dz8BPHhrOGOH69o9uWtNdq9s0YQfKwzoEhUohz/G8F5de/VUbooeAVqHJNzzHGF666J/2eM/FJmMXr7v0grR9GqvFFeanP0EN9vS11UcT2zZmPz9dwNRN0ofxs1/xWeszTwXV0Dj54sssu2adNcSTfnnNOPel72cEM2sWwcv0QvqwLTGetAiht8'"</definedName>
    <definedName name="_AMO_SingleValue_225272241_TaskState.6" hidden="1">"'qpB5s2zA1n6WI4/gCB5ON67u4jzjkNDymUSy5yCyljNOyTLvOoYhZRZVnHNORyS5HOdymB0fLMlXlMSpoa4rCV9NMiRM8snUozUbzK+4DBeukrTPy6LWJRTPxe6a8LG3JnzsrwkfB2vCR2VN+DhcEz6O1oSP4zXh42RN+JDrK1bNSTlRFAtaPeGO4gOKtunrv3jy8i/g8g9kGiIqT5mcjfZGbfe6Bxu27ZjZCH7quh0wfxouqZNONfKZrdR'"</definedName>
    <definedName name="_AMO_SingleValue_225272241_TaskState.7" hidden="1">"'BGkph+YoqedZPmns4TlHaMCFrODqppOhEcB62Xka1lHQWdQuq56ijbUrb1GpsaldblbaqzK1qT1uVtqrMrWpfW5W2qsyt6kBblbaqzK2qoq1KW1XmVnWorUpbVeZWdaStSltV5lZ1rK1KW1XmVnWirUpb1QpmQXe0XWm78rWrKMjop4j2s8t463pq5nrtFvG8vmt7/PYYKeKJdNAeK0Xwwi3juTDqTebd4aaYNQJ+uyEUYxt+OyTo1QrOt5'"</definedName>
    <definedName name="_AMO_SingleValue_225272241_TaskState.8" hidden="1">"'X8o57thZaNfDU2JJ0ZgVrJLvaloxXlh4uJgOlk6UTyH7SGNuidHJuPOuvTm5NDBxbv+v8heWF3zRJxJOqWXO/LC4/pLHH3JZXLGxa9K4bYuYHvD5LtOm7nG6Pp1+9/wZXcn4Tj4+t/HxScQbtrrG4Vtxfa+/5ROaVNrjqbF76M53z8Xc5z7dW0VyvYq6mZmPZv2r+l92/8PZ9TSMTf5ebvqmv/pv1bsf5NHftr/6b92zKzsTX0wBq7Yvztx'"</definedName>
    <definedName name="_AMO_SingleValue_225272241_TaskState.9" hidden="1">"'kudwWkPt7SHU7EEv0nfR/0J4+/Ni3kfIbn9TmhwX97cHtdGX7uBJ2sx8T5xS/c43eMKzynUudr4WYXu3f7jhTb7hE9dR1Tdv9egf3uf0+lxgx43FPu0Xe4Kc8r+ZOv2XD3f59mb8NQyWWRztm2c2KbuJWdbfbw45o1N6WNSGO9RUSRZ9AimlCzbumbiv5EGjh12Lhz+bjN2YCsn1OMm+Dj++xya+ebl9+Lm3snkU33apkpZViTyb/0ajZHm'"</definedName>
    <definedName name="_AMO_SingleValue_242095788_TaskState" hidden="1">"'Partitions:11'"</definedName>
    <definedName name="_AMO_SingleValue_242095788_TaskState.0" hidden="1">"'SASUNICODE7V3rb+JGEJ/Plfo/oFS6D6dryIskqPcQgTxOxxEKJKd+igghPVQeKZhco6r/e3876/UTG9sY25FWKMRez85vZnd2ZrzrNe/pE/1DExpTiZ5pSHNa0IhmNKUPtEP7tEt7+F/ClSkNUP6Aq1P6k68uyaBH+pVOcfyJPtLP9BO9px71weMv1JniaIKagrYL6gk+fSC84JqgugfqELQ7FragPALmIeMqbMFvYnKp4W+XzukS3wppg'"</definedName>
    <definedName name="_AMO_SingleValue_242095788_TaskState.1" hidden="1">"'eMGcxqAxwh8h/QO9W49+lRAtw+eexZ3QVWHZGNosgStkHWKb6HZHNzHTNHGuZB1BP5fcPUFyDPgDpmrQKugDYZoiwEkv6cqvo/oAFhVnO1YLXPL2o8szevgMuajAfCklN5WM3Bm4OwOmjf4uG/yWYRwdnMZsG5/s06yPYW+Lb4mzgc4X/CZQligpmHKJ/ptynTliHhz1PuRCVKHkZ4ZZ4myLDANq1z0mcFH2eJOuXYWmE88Jp4ztB034n4O'"</definedName>
    <definedName name="_AMO_SingleValue_242095788_TaskState.10" hidden="1">"'N2V2cea0ZoOc8xM9ku//W5gtp94XH/+3a3bRQmMam3dv8pd4vD4+mUbeHDS5zF5OfokPVkTsoP4pW/w+0v8='"</definedName>
    <definedName name="_AMO_SingleValue_242095788_TaskState.2" hidden="1">"'mAc5YB7mgHmUA2YlB8zjHDBPcsA8zQGzmotP2MsIVUTlAX1Hmch4svLy31FzCS4C9cHMjjZHLUfKPhR1m2P4E+dPBvKdeJmKqu3MULwcZf73FWVuPnb5Dl+RWu7yx51DejNIO0uU1N6MUNAYXEPIOsGfoC3TW87w+tzDJdQasSxTK28sgaJMb+gX5MkN+s08quFoVSbwbiWlRJHZSjwMb4bzgf6lJq6cIQdu4uwNRsUSNAbXso//C5XEaSf'"</definedName>
    <definedName name="_AMO_SingleValue_242095788_TaskState.3" hidden="1">"'x5PGPxbcr6Ur4yP6KLnEpAmI1Y7zTjPFOMsY7zhivkjHeUcZ4hxnjHWSMt58x3rbRnPfG6WG5Y6839p3hbMYzLs7Ip6hajDXkuDWw7vU/g7ZmRl8xV6Livpw7EdFBZg9z6z44GL/FMx5B+DUuHYNORIOFKUGTY92Q8w77WOYiM85UouNf41hlEU3GMBLLEiyBQneiLUKzHielW546rjXpBnlJK6LOwbw6uPZtYy5ttM0l7HBTPlewrAY+55'"</definedName>
    <definedName name="_AMO_SingleValue_242095788_TaskState.4" hidden="1">"'E1K8do0XKkvk9mp7YVtPHXB/rQzGKMDC00TIpsbPMCPdiBh+ptbAtNnl2Nyic7Owj3l1eo/YAylcNf4a/PJfNQ/5BO/yvUGs7n1p1ithbQwuhNo/+Fl2vhu1ZAGwj3BaoXehyB+xlHqVXoWfX8Nff+pj1/CQ9SA6cG7t57oOvhrPnKbMBu/TRzlS7TyTWvOLhR2y7KTIui7vC1uOtGqpZzNkaV+VdTROkter/Dkk5Yc5WDCpq9FVzir2tFq'"</definedName>
    <definedName name="_AMO_SingleValue_242095788_TaskState.5" hidden="1">"'eFd3Qpf0xozJzU/9mjN74gzocOFqyTprN261ZH8pdgviBwHBZHjsCByHBVEjkpB5DguiBwnBZHjtCByVAsih1rl2bYk5VhRLGgNxx3FRxxtk9d/8eXlN5Dyd2QaMio/WTNF/qjtXn2xaXsUZR1lN2DGJVxTJ05t7SqMaoMkSGH5ilfztNeOBvicobRlUtbxuUukxd0aycNW7byWksyi2kA9Rx1tU9qmtmNT+9qqtFWlblUH2qq0VaVuVYfa'"</definedName>
    <definedName name="_AMO_SingleValue_242095788_TaskState.6" hidden="1">"'qrRVpW5VR9qqtFWlblUVbVXaqlK3qmNtVdqqUreqE21V2qpSt6pTbVXaqlK3qqq2Km1VW5gF3dN2pe1qpV2to1y/imivXUZ7rqduPuHZZZmL+2zPqp3OeaxIB+30zkMWYRk/ckPvkH+ffT49smp3pH5GwLmrYHWsscf+pvGmTmNus0Vgq6QXcZJhrfN++cSdZLrcrZU/6MnVSz5fosT7NImSo0lD3ks0dnBR+nTwPcd/MbpG5uixa5ZYIlm'"</definedName>
    <definedName name="_AMO_SingleValue_242095788_TaskState.7" hidden="1">"'35Nr7JP2Us8Q9lrxSXtO6p6y7uCZoz0Cd7tPTzj1UC9ZF+ph4z07f4OyRZZwwP/HU7YOH5yPJp8Kze3baT23bg02TzCa3nUNLXyYyLbHn6lx7Ne3VcvZq3vxH+zft35L7N7G75gwaiT2XYk+p9m/av+Xr37x33Nq/af+2iX+7gm43/LZGsaewqz2c9nC5ezjvzFF0Hxe8/3wIWWckdpvLOSbZyvauz2C/8ZpHt8peevQZf019h6bHdwHGt3'"</definedName>
    <definedName name="_AMO_SingleValue_242095788_TaskState.8" hidden="1">"'+uXmcxOovJd8VNvRnijP6goq2tZbum9RrWUOJFNmffRolt6m3lXbTZF1c8ixbH/LEpeUwKk31dFIkXPcKQXsequZz7C8vsshrXUXPLePp5x+xr1bLs0Wh179f5HsBA2YTpHiJJ7nyfihgPO6H82myFA1+Lb2ck3ZnPGJVdETWalqpGz4oF8drCruf0UHZpN4SPneGWPHxKLP2Qc8LHUCuIhnTB928GymYsdxyE8pq2sfNXfxyM2orXJH5vo'"</definedName>
    <definedName name="_AMO_SingleValue_242095788_TaskState.9" hidden="1">"'uHKhp3c3DVnTL1jZsj3sA+lwzdw6iC22NeUD3demaB8bsogI17wnYcdEU8cdW9x1f9Wo7nZyq2EvB9MnXugezJ1lS3zxN9tHhcLM8OU2W3w3YP4dY4XB48G/26I867Jzlq9Pe5u/aDybVmDeNNnVFsIeiOo1zKaGAOiRxpU43b3W4ik6JD6ZZYleylbWrcUC48lrbMT9+ha1dNC6yfLsoN7I/z9WKJ3Z/xmqAE57xGUXXylPmtzb/KTbR/1'"</definedName>
    <definedName name="_AMO_SingleValue_247862661_TaskState" hidden="1">"'Partitions:13'"</definedName>
    <definedName name="_AMO_SingleValue_247862661_TaskState.0" hidden="1">"'SASUNICODE7V3pb+I4FH+fV9r/AXWl/TCaLb0PzSVKr9G0tAudjvYTopTOoOUaAp2pVvu/78/PMUmcgwRCAqwVERLn+V1+frafHectfaCf1KUOFeiZWjQki9rUpx69ow3apk3awn8BT3rURPojnvboKz8d04ie6A86wvUHek+/0i/0lu6oARx/I08PV13kFLA1QHdxNEDhBc8E1AOotgC7MaEtIPdAc5fpKtoCX9fGUsJvk87oAmdFycL1K'"</definedName>
    <definedName name="_AMO_SingleValue_247862661_TaskState.1" hidden="1">"'WNqAkcbeFv0GvnuNXn2AbcNnFsT7AKqDM46kGQMWMFrD2ch2RDYOwxxi3vBaxv4P+HpCyj3QbfFWAW1feigBV00wfkDHeO8RzugdYy7jYlm7ln69kTyMrB0+KoJepJLXWsj3I1wV4fkp3zdsPFYEZi9WJos23eWSepTyFvhZ+K+iXuL7xQFCzlHNn+i3HoMV4xJb4h8PzKhVGVKz0xnjLQsaI4m6aLMRnyVLd0e586CpqwXokZ0aZAJRYda'"</definedName>
    <definedName name="_AMO_SingleValue_247862661_TaskState.10" hidden="1">"'eJ/mPZN5zXBKybzQNcnvRLZdO+ycu8YPq7EDWzGhHpfDxxVdbWB4vjK3OiOkdRnuMQQ+fJciYWkbkfhumf+mz98uxkbr9sq94hw8ef1jfTIuF6PdReCX+0yngVm3MOebL3U+Rnyen44qBQdrWhjFnszeSEF6NHS9p6mRpHYcTrsYu1Y6vlP1CpLVXSef1xOr1FoEHqePX9DwFJh76Y2fInua8Sidsz8eIa3PfE+nMGb/fzUZowTtKa/rPFq'"</definedName>
    <definedName name="_AMO_SingleValue_247862661_TaskState.11" hidden="1">"'HTk/f33OKq+0bruWnnnGDG5s3p/QJG/ZY4gH1Q8n6BZiq6I04z1Sr737SRfrQ5kH2kcLHaE4fas+V9x5P/XvgDe3SqMyI+9GW+Q5wA1tWqZkBn2+5nlh2jE/GF8PHWU77rrRb08aXjifRS9yr/Thl4m4H5Lh2zLW04tOS4O/ZzlPi34AGKZWmSL3DIb/56+ha5y5JKcbFOa30FAaRS9pCtNYXVddEKxK3poV9AUAvqSt4ImHvp1Riq/aXmI'"</definedName>
    <definedName name="_AMO_SingleValue_247862661_TaskState.12" hidden="1">"'SokvpW+5jbBIdbLxeWVrJJamFQOQiZBxOvMZvOq1xz+rxHY5PcvVlV566pwbI82PgcG4/zjflN3Lk9hTOytTin3J/XsvWmvnaZ/Fv2m9BQh9QXDXucW29nZ5NIHxHOzrOOyc/xTsB4PKx8ihN87+k/'"</definedName>
    <definedName name="_AMO_SingleValue_247862661_TaskState.2" hidden="1">"'Bxhe6DATqgOu+88Z1hEvxe0caO7kQHM3B5p7OdDcz4HmQQ4086idRznQPM7FJ2xlRFX0Ppr0DWmiZ5dVa/YNOcfAIqg+2r3ARVP9jn6U+OUj8wue1e1zPhwo+fOUPH3axVg9awV9y/3TAY8NRuApWS9c5Xb3vnWMJ7jr84jKjeUET6qc3gLGPsMKfCLXE993J+kbrtHUkHu2anxTxXmI/wKPP14Ys4LxauWcNWtNyetA6ToNkypM6htcK/1'"</definedName>
    <definedName name="_AMO_SingleValue_247862661_TaskState.3" hidden="1">"'d4d/Cna7Hb9xfv+JyajFdR1J3fiuyBN2QXgoX3Gt8YJmEPBZTEU+eQuQMx1Wxry0N0yhQ28UE/Pt1G6S7ZNalLOcG50eGLXGZt9i7yjH7KlqVjBNcI80rr5O+wU+kx9jkwxtr0CMNTjRBQuuRAwEz4hyi3nfxE7BFesWRgAb7rQJytZmX3iS+UABEkX6n3+gnnr6xr0q4Choxvg6ElFTkqDYZDX0k/I7+gSWVoN8z/L8D5Hek90H9jef630'"</definedName>
    <definedName name="_AMO_SingleValue_247862661_TaskState.4" hidden="1">"'hO3D43GT/+vsyrQLgCDlle8TkOx1TgstN7FvExF2LIcrw2khytjSSHayPJwdpIsr82kuytjSS7ayPJztpIsr02kqyuHO4ZklWQwturjjdC6POs1qNnzLU644BgmRTUNY9+WgE91HWUtsJ22OIRS3MyG/gRsCV7tPnMnMroieBFjgu8o9fV00qFZ2rDtFLi1A7gLB5BS724Yw3OtYwz9bnehY/pk0c44vMSzkGa8ZAynl3RZ9SPSkyZw3FV8'"</definedName>
    <definedName name="_AMO_SingleValue_247862661_TaskState.5" hidden="1">"'ezL3FhuoZsL+Ld58VzC3k9xnMWWLLsITbSdOlZwi1+DYzTSZ40ytNAoLrKxzXOUYBVt6t3ctiDazPh4FmcHTuztgnONARusfekPVFzZyeePZak1LjXY+ieObcm4loyH91jGvhZJ1XmuMZSMAXr5CePDncPbfvzO0fo3k+jo/STiJGJjbW6JChwT+spwft37dTRbK3gJagKTO0Z1ifuGjX8dW34ls4z2/V+kVVFXXd5pXmp19BDfbytdlHA/'"</definedName>
    <definedName name="_AMO_SingleValue_247862661_TaskState.6" hidden="1">"'nMyjZeu5K2h1p/nbafMl0X2WCs6lJfDoyVp2VTZ3PE5rZNznDKKelT3csE3M245foJaVgOmU6pDiBr8SZF4tG3C0n+bII7wFj6YbV3dx5sQVtJrDTjZvrnK52ymV5l/T2eGeRQnXgtMuS67GuQJmKwBL8tW1cXLoa2yjV9Z2GJNayfA0mT0Ud0KGc0/KrKsspq1dzJ+L7SXhY2dJ+NhdEj72loSP/SXh42BJ+DhcEj6OloSP4yXhQ63BXDQ'"</definedName>
    <definedName name="_AMO_SingleValue_247862661_TaskState.7" hidden="1">"'nxUStWNiaO28r3ubWdvb8L75++Wdw+Sd6GrJVHpCKRvtbbe86OQf2zhXZCF+lsxkSP42W1E1HrH2KXuOjdDALpaj+ii552iuTmjhOkFqxIcs46jNJUZ/CedT6St1SZrOoW1A9Qx5jU8amFmNT28aqjFWlblU7xqqMVaVuVbvGqoxVpW5Ve8aqjFWlblX7xqqMVaVuVQfGqoxVpW5Vh8aqjFWlblVHxqqMVaVuVcfGqoxVLSAKumXsythVoF'"</definedName>
    <definedName name="_AMO_SingleValue_247862661_TaskState.8" hidden="1">"'1Ng5w+i+jMXcZb11O212vXmOflXdsTtN9aHjPSYfvN5cGLsIwfuVGvkn+3v3zWCATt3ZOPbQTtomRWK7jfVgpu9RwvNG/LV6YO68wK1Up6bd9stKb54XxawNlkqU/lP2wNbdg7OQ4fV9TiNyc7Liz+9f8d9sLenAXmSOYteN7VlR7TneKtSzqXNzR9FyW504/YTyrdddzuN0ZnX7//GXdqPyuBT6z/fdRwhu3GtLhV3H5o//tHxRltctG9e'"</definedName>
    <definedName name="_AMO_SingleValue_247862661_TaskState.9" hidden="1">"'enLRJ9PvMt5Zrya8Wo5ezW9J2b8m/Fvs/s38Z7PCSQ6w9VH/K6MjzM+LncfFzTuNn7O+Lk0/FyF9+QwPs74uGXxcTLGafyb8W/zzDqVUQPLdEniLe4L04szHm5uD6djCd8xpIX8fRL7g8j4tpTcefc9vC6vbo27Q127gSerkdw3oWZqnKlxufcp9Dmp+L2Kda/d2c+2q11hTugvWrZ59Wzns1dh1jJZJMxdtnF8ur6XnGP18fy33yfP7ouj'"</definedName>
    <definedName name="_AMO_SingleValue_30194841_TaskState" hidden="1">"'Partitions:11'"</definedName>
    <definedName name="_AMO_SingleValue_30194841_TaskState.0" hidden="1">"'SASUNICODE7V1bb+I4FD7PK+1/QF1pHkaz0HuLdi6i0MtoGMoC7WifKkrpDlpuC6Gz1Wr/+34+jnODhCSkSYosBCT28bnYn4+P7Vze0yf6h0Y0pAI9UZ9mNKcBTWhMH2iH9qhIu/gvIGdMPaQ/IHdMf3Luggx6pF/pFMef6CP9TD/Re+pQFzz+QpkxjkYoKWjboB7h04WEZ+QJqntI7YN2x5ItKA8h84DlKtmC38jkUsG3SOd0iV8laY7jG'"</definedName>
    <definedName name="_AMO_SingleValue_30194841_TaskState.1" hidden="1">"'nPqgccAfPv0DuVuPfYcgW4PPHct7oKqCs2GsGQBWqHrGL/Cshm4D5miiXOh6wD8vyD3GZInkNtnrkLaEeqgj7roQfN7KuP3kPYhq4yzHatmbtn6gWV5FVyGfNSDPKmlt9YMnBk4u4PlNT7umnzmAZzdXHps299sk6xPYW+D88R5D+dzPlMS5ihpmPqJdhszXSmkvBnK/UhFUoslPbGcBdLSkGlY6aLNDD5KV+6YS6chc8p94ilF7Lgl7mUg'"</definedName>
    <definedName name="_AMO_SingleValue_30194841_TaskState.10" hidden="1">"'cyLaIOe8rkPy+XFzs+7UewqivzOpiBoa0tCc28s3QHk9fTyLvDFMfJ29nJY13l8RQfq1T8ni95H+Bw=='"</definedName>
    <definedName name="_AMO_SingleValue_30194841_TaskState.2" hidden="1">"'cz8DmQcZyDzMQOZRBjKPM5B5koHM0wxkljPxCbspSRWjco++I01EPGl5+e8ouQAXIfXBjI42l1oKFX0o6iaP4VOOnwzEO9EiFVXaGaF4Ocr47yvS3Hzs9B3OkVYW+eOOIb0RpB0lSmpvRChoDC4hdB3hK2hL9JYjvC63cAGlBqzL2IobC6Ao0Rv6BXFyjX4zjyo4WhUJvFtJKaXIaCWaDG+E84H+pTpyzhAD13H2Br1iARqDS9nH/wVq4sR'"</definedName>
    <definedName name="_AMO_SingleValue_30194841_TaskState.3" hidden="1">"'JNH2W++LblXQFfGR7hdfYn1OB287bM8JzLoSwpbw1lpxujSUnW2PJ8dZYcrQ1lhxujSUHW2PJ/tZYsrc1lrxeO5wrX6/BCnfM7o2Zz3A24ZVaZ8SsqBpsRZ/j3Z61RvgZtBUzahdrrGq+INdcRVQpZx0za/3MX36DV0r95Fc4dQg6EUXOTQ3qHCP3eb5iH8s5zITrJ7z8axyr2UedZRixdfHXQEl3SpsHzpaclG59qsir0w3mM42QNvvzai'"</definedName>
    <definedName name="_AMO_SingleValue_30194841_TaskState.4" hidden="1">"'Hv28ZcmqibS+BwUz5XQFYNn/PQlpUi1GgpVNvHw6mNgia+XUjvm7MfI0WEBmmRDjYv0IIt+L7OxlgQvi08n/RwEOwvr1D6AWlq7n+Fb5dTZoH+IZn2V1IrOJ9ZK0zpIqCB3ptE+wsv18BvJYcYCPYFqhU6PAJ3Ux6lVklPq+WvufU3bflLeJAKONXoDlZc41uBza8LA3btJxmrtJlO7pVHkRu27sKs0CrqFudF3W9WpZyruCpteRdWpN6i9'"</definedName>
    <definedName name="_AMO_SingleValue_30194841_TaskState.5" hidden="1">"'Vus6YgtVzGooNldwSX6fniYEt5d8eC98CFzUuvqj9a6sDgTNly4UuKu9q/bVc1ei72c6LGfEz0OcqLHYU70OMqJHsc50eMkJ3qc5kSPck70ULvDL61JKdIo5rf36x7FBzzaxi//vBSX30DL3xFpyFF5aq0ULY/a7l1bm7ZDYfZfiz4rLsGWOuVU1u7eqjqIIykoXvFanvSecw+fM6Q2TMoqPnexrLhbo3nQbr8XKfEQ1YTUc5TRmNKYehlM'"</definedName>
    <definedName name="_AMO_SingleValue_30194841_TaskState.6" hidden="1">"'7WlUaVQljqp9jSqNqsRRdaBRpVGVOKoONao0qhJH1ZFGlUZV4qg61qjSqEocVScaVRpViaPqVKNKoypxVJU1qjSqXmAVdFfjSuNqJa7WUa7fRbT3LsNd11M1r/Bss875vbZn1RMSstiR9ntCRBa6CGT8yEx6i5afz5FNi6y6q1pfI+C8q2D1WGP3/U3HmyoNuc7mvrWS3IgTT9Y675fNuBPPlru1+vtduXrJ5wukeK8mUXrUqc/3Eg0dXJQ'"</definedName>
    <definedName name="_AMO_SingleValue_30194841_TaskState.7" hidden="1">"'9LfzO8C9618DsPXbJAmskyxZc9z5JP+VMcfclr5bXtO4q6zbyBO0ZqJO9etp5D9WcbZE+Jtq10zc4e2QdR8xPXHX74OH5SPKq8PSunV6mtvFg08TD5EvH0NKXiUhL3HN1rr2a9moZezVv/KP9m/Zv8f2buLvmDBad4+gzvnXt47SPy9zHrZrtaj+n/VwSfq7B985rH6d9XF58nFxZ1P5N+7dN/NsVbLvhp1mLe6fb2sNpD5e5h/OukIf3cf'"</definedName>
    <definedName name="_AMO_SingleValue_30194841_TaskState.8" hidden="1">"'7P2ehD1wmJp2rItXRZy/bd7f5+I0+9O/0dN/VkiDP6g/K2t5buntZr2EOJNi93tm0Yn67ectBGnX1x+fFw/nvZJ8f3xUG6r/Oe0bxmkKS87JqXHD7ev1yVvaqBtBHTPYTqsc4ncYia3Ank12T9e0v+5GXa4M68OqXk8sXhrFQlOpYXiVYXdjkntu3UdgAfOyYoePgUWPs+j6KPgSNTOEkXPCIaSJuw3lEklNbUjT3iL3vQsLV4TeINJzVX/'"</definedName>
    <definedName name="_AMO_SingleValue_30194841_TaskState.9" hidden="1">"'ODk5i45YeodM6a4Bz6UDd/AqQWvZOep3u/MGSF9ZuogfaV/rGb70mP826Vvkb/8RJyZWc+N2NwfTLs7oJya9sramfJvk/vG3Jx9yJmPf8wl3gnz7OBR47fVOGNNe0bjbXV3C/ilvxQixHMiw+LB73mSXnTU0Q9Em9SowjW/jBJJ0SL1PqAFeypbW7cWcw+a1mPF3cdWtbWwe2rh2789gp+vJNp3wk8W6rliTIWMrxxVF6Cd5CdrP+y7jIo4'"</definedName>
    <definedName name="_AMO_SingleValue_37461558_TaskState" hidden="1">"'Partitions:11'"</definedName>
    <definedName name="_AMO_SingleValue_37461558_TaskState.0" hidden="1">"'SASUNICODE7V1bb9pIFD7PK+1/QFmpD1U3JITctL2IQJpUpYQFkmqfECVki5ZLCqZttNr/vt+c8fgGNrYxtoNGCLBnzpzLzOczZy62X9M7+kljGlGBvtOAZjSnIU1pQm9ojw5pnw7wX0DOhPpIv0fuhP7m3AUZ9EC/0xmO39Fb+pV+odfUoR54/IMyExyNUVLQtkE9xqcHCU/IE1RfIHUA2j1LtqAsQ+YRy1WyBb+xyaWC7z5d0hV+laQ5j'"</definedName>
    <definedName name="_AMO_SingleValue_37461558_TaskState.1" hidden="1">"'mvMqQ8eQ/Ad0CuUu/PYcwy6Q/A8sLgLqio0G8GSBWiFrhP8Cstm4D5iiibOha5D8P+I3CdInkLugLkKaceogwHqog/Nv9A5fstUgqxznO1ZNXPH1g8ty6vgMuKjPuRJLb21ZuDMwFkXltf4uGfymQdwdnPps23f2CZZn8LeBueJ8z7O53ymJMxR0jD1E+02YbpiSHkzlPuRiqQWS/rOchZIS0OmYaWLNjP4KF25Ey6dhsxHvia+p4gdt8TD'"</definedName>
    <definedName name="_AMO_SingleValue_37461558_TaskState.10" hidden="1">"'U36+UN8VaSpsfOLYugDtJD9Z/2HfYrWPMyeqDXKO7joknyI3N2tPvTcg+tuy9lFDIxqZI3z57i+vv49nkTeSia+zl9OyxqUVcaRf+xQtfm/pfw=='"</definedName>
    <definedName name="_AMO_SingleValue_37461558_TaskState.2" hidden="1">"'DGSWMpB5lIHMcgYyjzOQeZKBzNMMZJ5lIPM8E59wkJJU0Sv36SvSRMSTlpf/ipILcBFS783oaNtSvyG+EN+0rVVys6nrJ+R1zd8sZW/L+mKoiFNRNzlue+SY2YBm0aJTVdoZlXo5ypj/E9LcfOz0Pc6RVu7zxz1u8I4a7JGBpPaOAgSNwSWErmN8BW2RXnJU3+O6LqDUkHWZWGOFAiiK9IJ+w9ioRn+YRxUcrYr+Xq2klFJkhBpNhjeqfUP'"</definedName>
    <definedName name="_AMO_SingleValue_37461558_TaskState.3" hidden="1">"'/Uh05Fxj31HH2AtfMAjQGl7KP/wvUxImTaPos+9+XK+kK+Mj2Cq+xP6cCt53XG4bnXAhhy/nOWHK2M5ac7owlJztjyfHOWFLeGUuOdsaS0s5YcrgzljxfO5yznc/BCnfM7o2ZL3A25dl5Z8SsqBpsxYDj3b41L/wBtBUzahfz6mq8ICTJqFKONGfWnKm//AbPjvvJr3DqCHQiipybGtQ5Rh7weMU+lmOYKddPePk3OFajjzrLMGLr4q+Bku'"</definedName>
    <definedName name="_AMO_SingleValue_37461558_TaskState.4" hidden="1">"'6UNg8cLTkp3fpUkVenW4xnGiFt9ufVQt7njbk0UTdXwOGmfK6BrBo+l6EtK0ao0WKoto+HUxsFTXx7kD4wRz9GiggN0iIdbL5HC7bg+zobY0H4tvB80sNBsL+8Rul7pKmx/zW+PU6ZBfqHZNpfSa3gfGbN9aSLgAau3iTaX3i5Bn4rOcRAsC9QrdDhHriXci+1SnpaLX/Drb9py1/Bg1TAqUZdWHGDbwU2Py8M2LWfZKzSZjq5PyKK3LB1F'"</definedName>
    <definedName name="_AMO_SingleValue_37461558_TaskState.5" hidden="1">"'2aGVlG3OC/qHgNVyjmLq9KWV95F6h1av8WajtlyFYMKmoMVXKLvgQhTwrsTInj/w4g5qXn1B2teWJwJG967UuLO/K9bSc9ei8Oc6FHKiR5HOdGjnBM9jnOix0lO9DjNiR5nOdHjPCd6qB0B29akGKkX81sHdvfiQ+5t45d/WorLb6Hln4g0ZK/8aM0ULffa7lVbm7ZDYdZf931mXIItdcqprF29VXUQR1JQvOK1POk15z4+F0htmJRVfLqx'"</definedName>
    <definedName name="_AMO_SingleValue_37461558_TaskState.6" hidden="1">"'rOiu0Txotd+LlHiIakLqJcpoTGlMbQdThxpVGlWJo6qkUaVRlTiqjjSqNKoSR1VZo0qjKnFUHWtUaVQljqoTjSqNqsRRdapRpVGVOKrONKo0qhJH1blGlUbVFmZBDzSuNK5W4mod5fpVRHvtMty+nqq5w7PNOud3b8+qp2JksSLt91SQLHQRyPiRmfQWLT+TJZsWWXUnvd4j4LyrYHVfY1/7m/Y3VRpxnc19ayW5HieerHXeL5t+J54t3bX'"</definedName>
    <definedName name="_AMO_SingleValue_37461558_TaskState.7" hidden="1">"'6++1cveLzBVK8u0mUHnUa8L1EIwcXZU8LvzP8i6traF49dskCayTLFlz3Pkk/5UxxX0teLW9o3S7rNvIE7QWok9097byHas62SB8Tbe/0Lc4eWMcx8xO7bu89PB9I7gpPb+/0MrWNB5smHia3HUNLXyYiLXHP1aX2atqrZezVvPGP9m/av8X3b+LumgtYdImjD/jWtY/TPi5zH7dqtKv9nPZzSfi5Bt87r32c9nF58XFyZlH7N+3fNvFv17'"</definedName>
    <definedName name="_AMO_SingleValue_37461558_TaskState.8" hidden="1">"'Dtlp9gLu6dbmsPpz1c5h7OO0Me3sf5P2djAF2nJJ6qIefSZS3bd7f7+408Xd3pr7ipJ0Nc0F+Ut7W1dNe0nsMaSrRxubNtw/h09WaLNurso8uPh/Pfyz45vi8O0n2d94zmNYMk5WXVvOjw8f7lquxVDaSNme4+1BXrfBKHqMm9QH5N1r+/5E+20wZdc3dK0eWLw1mpSnQsLxKtLuxyTmzbqe0APnZMUPDwKbD2A+5FHwJ7pnCS3nOPaCBty'"</definedName>
    <definedName name="_AMO_SingleValue_37461558_TaskState.9" hidden="1">"'npHkVBcUzd2j7/sQcPW4g2Jt9rUXPGDk5u75JSp98yY4gvwoWz4DE4teCU7T139zpwx0memDtJX+sdqti8tQc+yo/wdKJafiTMza7qxAf970/YOaB9Nm2UNPfJvk6+PuTkCkaMf/7hLvAvoycGjxm8pcsab9qjG2/LuVvBL3xYqxLMiw2LC75mSXoTUcS2IVqlRhet+GSmSokXqPVAL9la2tm4t5h5EhcGL+0pb1drC8kcL5f4tEvyUJdHC'"</definedName>
    <definedName name="_AMO_SingleValue_390982613_TaskState" hidden="1">"'Partitions:13'"</definedName>
    <definedName name="_AMO_SingleValue_390982613_TaskState.0" hidden="1">"'SASUNICODE7V3pb+I4FPfnlfZ/QF1pPoxmS+9Dc4nSazQt7UKno/2EKKUzaLmGQGer1f7v+/NznMOJQxJCAqwVAYnz/C4/P7/nOOYd+8j+Zn3WYyX2zDpszCzWZUM2YO/ZBttmm2wLvyXcGbA2yh9xd8C+0d0pm7An9js7wvlH9oH9yn5h79gdawHHX6gzwFkfNTlsA9B9HC1QeME9DvUAqh3Abji0OeQeaO4SXUmb4+vbWCr4bLIzdoFvS'"</definedName>
    <definedName name="_AMO_SingleValue_390982613_TaskState.1" hidden="1">"'cnC+SlhagNHF3g77A3q3Svy7ANuGzi3HOwcqgrOepBkCljO6wDfXLIxsPcI4hbXnNcu8H/G3RdQHoJuh7ByavvQQQe6aIPzB3aM7z22A1rHuNpwNHNP0ncdyavA0qOzNugJLlWtTXA1wVUTkp/SecvGY0Vg9mNpk2w/SCahTy5vje7x6zauLbqSFCzUnNj88XYbEFw5Jr0x6v3MhVKdKD0TnSnK8qA5ccp5m03oLF+6A6qdB80R9YnnHG3H'"</definedName>
    <definedName name="_AMO_SingleValue_390982613_TaskState.10" hidden="1">"'6utVadSZoKxPcI8aeP0uRdzSNiLx3RL/7YC/XYyNNu2Ve+U5ePL7x6aTl/NsdxH4xT7TWWBWLcz9z5cmHRP6np+ObAUXa1YY+Z7M/pmC7Gioes9SI0ntWE+7HLtXur5TRgXJ+q5bz++JZWkjAo8b45cUPCXiXnjjp8hIMx6lc/LHE5QNie/ZFKbk/6+cHCVsT3lV59E6dCP9YOQUV9s31MtPfXmDF5u/pvAJG3Yu8YD+IWX9Ckx1RCPuPTn'"</definedName>
    <definedName name="_AMO_SingleValue_390982613_TaskState.11" hidden="1">"'qe+/0UT62eRAxkj5Hc2OoA0/de9wN7oE3tlujlhL3oy3zHeBGtqxCMyP6vqV+YtlzfGJ+UZ9nueO71G5DyS9dT6K2uF/7cdrEOw6IvHZKvbQW0BLn79muU6HPCEc2rclL73DwPUxHHl2r3CVpxbg4Z7WexMBrCVuI1vqi+hofReL2NN0/AKgtdQVPxO39lFXIqoMtJiDqTP6f9ZTGBJdbPxeW0rJJemFYO3CZR47XSKfzOvWcIe3R2GbeaF'"</definedName>
    <definedName name="_AMO_SingleValue_390982613_TaskState.12" hidden="1">"'b2uWvWIlkebHyujcf5H+5NXHk9hZvZWlRT7M9r2XqT/7GZ/P++N6GhHpP/aCj+vVwdZ9NJpGaE6XlWMQU53gnJx3XtU3bwfWD/AQ=='"</definedName>
    <definedName name="_AMO_SingleValue_390982613_TaskState.2" hidden="1">"'T3G7AJo7BdDcLYDmXgE09wugeVAAzcMCaB4VQPO4EJ+wlRNVPiq32XeU8YgnLy//HTWnwMKpPtrR0fxUy7GiDwl9S2P4iOKnCeKdZJGKrO2NUFSMJ7gaUtTpxXKCO3Uq7wDjkGA5Pl7ria77TvmGJ+Ic0+gvY8A6vsf4LVGM9kKYJYxfK+ekWWtGXRdK1alOKp3UNziX+rvCr4UrVY/fKaa5onbqEF1XUm99K7IFvZB+CheoMQRuLhOXxyI'"</definedName>
    <definedName name="_AMO_SingleValue_390982613_TaskState.3" hidden="1">"'q/M6TRk49rpp9bimYJqHaLifgP6jbMN0lsy5pOTf4fiTYCrV5h3qayGtW0apELnWNMr+8bvkG3REeY5MOfz6mZmNuxiWg1eyKw0yoBu/3fXw4bJm9pmypRd6yhFpd4mXg5GAlQJTZK/Ybcs5T9tY+q+AsLKp+EwopqIjIPxkNNVt4z/6BJVWg3zP8vgfkD5QPQf2t7/zfSE68PjcZP8Fx7XUoXAmHaK/4HOsxlajt1FEmPuZSDFmO10aSo7'"</definedName>
    <definedName name="_AMO_SingleValue_390982613_TaskState.4" hidden="1">"'WR5HBtJDlYG0n210aSvbWRZHdtJNlZG0m210aS1ZXDO4u8ClL4o+p4GcKQZv4ffTnX6uQB4TJJqGvKfjohEeo6SlsjO+xQxtJ2nph8AmzFzjafiVMxe8J5EXmBP3tdPa3U6GmWTisVKu0BzqIMWujFO9fgnot5piH1O31On3yGIz4veg6ynA+p4t4V+4L+UYspsx5XHfe+zo3lFrq5gH+bF88l7P0Ux1lsyfKboYm2U9cKbvFp0RyN8FmTH'"</definedName>
    <definedName name="_AMO_SingleValue_390982613_TaskState.5" hidden="1">"'C00iot8bPMcLVjHmHo3ty3wMTM+nsXZgTv3dkG1poAN177wB3Je2a0XnMuS6wAasPXPNLcl5rXEfPiAZBwqM6kqzw2CEnOAfn50fHhr+MePVzRb/9aZHb13Zpz43FiXRqISzQl9I7ig7oM6SjcKXoIax+Sdo7rEdcvGv44jv5RZzPb9X6SVs66qvLO81OroIb7flrqo4HrsPL3L13PXMOrO8reznpdExyw1fFeWwKMnG9ll29xRntbKOeYM'"</definedName>
    <definedName name="_AMO_SingleValue_390982613_TaskState.6" hidden="1">"'o56XPdyQTcw7jl+gl1WA6ZQ1IcUNPhXIvFo24Go/y8xDP4JH042ruzjPxCW0fIad7Lm5rOUdp2RZcN1bjyKLCs45p32SXOa5HGYrBEvyFYhxaqjrEKNXH/YIk1zJ8OQ8PeRXXIZzX0na9RWz1rEVz8X2kvCxsyR87C4JH3tLwsf+kvBxsCR8HC4JH0dLwsfxkvAh1+MtmpNyolFMt9rOP4p3abRNX/8lEJd/AZd/INIQo/KIydno4KjtXyf'"</definedName>
    <definedName name="_AMO_SingleValue_390982613_TaskState.7" hidden="1">"'nwt55Zjb0q3Q2NfOn0ZJ66fC1T9FrfKQO0lCKildUybNemdTGcYLSmg1ZxdFMJUVzBudR6ytVS0lnUbegeoY6xqaMTS3GpraNVRmrytyqdoxVGavK3Kp2jVUZq8rcqvaMVRmrytyq9o1VGavK3KoOjFUZq8rcqg6NVRmrytyqjoxVGavK3KqOjVUZq1rALOiWsStjV6F2NQty9lNE99llvHU9VXu9doN4Xt61PWF7UhXxRFq3J1cRvHDL+F'"</definedName>
    <definedName name="_AMO_SingleValue_390982613_TaskState.8" hidden="1">"'kY9ToL7ohWzBqBsN1zirGNsB11zGoF79tK4aOe64XmHfmqrEc6s7RayW7sS0drlh8uZgRMJ0tzJv+6NbS6d3JcPq5Yh96c7HmwBNf/98gL+2uWiCNRt+R7V1d4TG+Jvy+pXN6w2bsoiZ1++H5S2a7j9r4xmn79/hdcyf2sOD6+/vdRwanbjWlxq7iD0MH3j8opbXLR0bzwZTzm4+9ynhmvZrxawV5NjcSMfzP+Lb1/4+/5nECiM5x9wufK+'"</definedName>
    <definedName name="_AMO_SingleValue_390982613_TaskState.9" hidden="1">"'Djj4wr3cWF5t/Fzxs9l4edqtCeH8XHGxy2LjxNznMa/Gf82z1OnKnpglV0y/hb3hYnijIeb28OpWPQ7hnRQf8j4/iBifltI7r77ru/Lq9vj7tDXbuDJGkzsm9AwPc70uMJjCvWZVPyoYt17d/5P2+WuMCfsT7Zsz9XzfZ69Ck8tk82Eeds2jk9X95JzrT6e/w765PS+OIr3Wd4zmdfUU0rmha6Z+C+9rmeHnXNP/rAaO7CVE+pxOXxc2TMG'"</definedName>
    <definedName name="_AMO_SingleValue_398675413_TaskState" hidden="1">"'Partitions:13'"</definedName>
    <definedName name="_AMO_SingleValue_398675413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398675413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398675413_TaskState.10" hidden="1">"'MNxdIs7de00Jf7EWie+arbDr0/hiPE3bXn9ZnYMnby/Xno2uiDGLReCXu4XngVn3E84/MbT5mPL3/HRULThY88Iodtb2jvfkRyOtrYVrrJq45Ti9lIq/0rUvp5y3z1N3WxF4nGyqouGpMPey37uP9CzJKJ1yzzfFvRHznYZCNUY3Tq7kjz2TavGKW9ixJ/NyY/OWlO1xzc7GvsA2lQyfgamJeM55puIm95MB7k9sHmSUGZ7lOlHoNvjcc5W'"</definedName>
    <definedName name="_AMO_SingleValue_398675413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398675413_TaskState.12" hidden="1">"'fHcMYJLC4pdzu2bN2pf6BL/2+469CQkFG2R/nfvnpfmk0iPb/OzrOOyc/xVkC0HVY/1Rm+d/Qf'"</definedName>
    <definedName name="_AMO_SingleValue_398675413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398675413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398675413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398675413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398675413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398675413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398675413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398675413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416626384_TaskState" hidden="1">"'Partitions:11'"</definedName>
    <definedName name="_AMO_SingleValue_416626384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416626384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416626384_TaskState.10" hidden="1">"'gVuyx7K1dWux8KAqGmbc7c2vvoXtjxbWg+sk/Dlroo5n/ISxgSveVOj4yBF2CdpJfrIGor7Hbh9nTmQb5BzjdUk+R3Jhlp96c0j89+Xto4TGNDZn1uTb/7xeP5lF3ngmuc5eTqsaV3yiyaD6KVv83tD/'"</definedName>
    <definedName name="_AMO_SingleValue_416626384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416626384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416626384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416626384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416626384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416626384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416626384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416626384_TaskState.9" hidden="1">"'ie27dROCB87Jih5+JRY+yH3og+hPVM0Se+4RzSQNmO940gorykbu8df9aBRS/GWxBut6q74wcnNnXPG1HtmTPEF+FA2fAanNrySfU21fueVCdLnpg7SVwbHarYvrUDPM5zZHO5As/pErLlZ1s2NJNyb9ndB/WjaLUvpkX9b3EYW5rhfzjkEx17iXWBPDh51fkuZM+a05xK8te+uiaD0bSFDPCs2Ki6CninrRUkD7UHUS52qXPqraJEUbVLv'"</definedName>
    <definedName name="_AMO_SingleValue_472893794_TaskState" hidden="1">"'Partitions:13'"</definedName>
    <definedName name="_AMO_SingleValue_472893794_TaskState.0" hidden="1">"'SASUNICODE7V1Zb9s4EJ7nBfY/GFmgD0U3zn2gFxznKpo4WTtNsU+G6zhtsL5qOekGi/3v+3EoWhJ1y7JkdwnBto7hXBwOZ0iKfkPv6W8aUJ8q9EQ9mpBFDzSiIb2lNdqkddrAbwVPhtTF/Ts8HdJXfvpIU7qn3+kA5+/pHf1Kv9AbuqEOcPyFMkOcDVBSwLYAPcDRAYVnPBNQX0C1B9i1GW0BuQOa20xX0Rb4BjaWGj7rdEJn+FaULJwfM'"</definedName>
    <definedName name="_AMO_SingleValue_472893794_TaskState.1" hidden="1">"'6YucDwAb49eodytJs8u4DaBc2OGXUDVwVkfkjwCVvA6xLeQbALsfYa4xrXg9QH4P+LpMyiPQLfHWAW1XeigB110wfkXOsT3Dm2B1iGu1maauWXpH2aS14Glz2dd0JNc6lqb4mqKqzYkP+bzjo3HisDsxdJl2b6zTFKfQt4GPxPXXVxbfKUoWCg5tfkT9TZkuGpCehOU+1EIpSZTemI6j7hXBM3p7L6osymfFUt3yKWLoDnmNvFUoO14KW6W'"</definedName>
    <definedName name="_AMO_SingleValue_472893794_TaskState.10" hidden="1">"'MNxdIs7de00Jf7EWie+arbDr0/hiPE3bXn9ZnYMnby/Xno2uiDGLReCXu4XngVn3E84/MbT5mPL3/HRULThY88Iodtb2jvfkRyOtrYVrrJq45Ti9lIq/0rUvp5y3z1N3WxF4nGyqouGpMPey37uP9CzJKJ1yzzfFvRHznYZCNUY3Tq7kjz2TavGKW9ixJ/NyY/OWlO1xzc7GvsA2lQyfgamJeM55puIm95MB7k9sHmSUGZ7lOlHoNvjcd5W'"</definedName>
    <definedName name="_AMO_SingleValue_472893794_TaskState.11" hidden="1">"'/BYR/J8GJrenGHPjvbNlvADu2ZZYaGvP3NbcDyx4tlSO14RmrEykpLbe0TN1pzXrNe2shSd24fbEcIXjkVtjwaUrw92SXqfFnjCOfWhV3b3CI3WDHLn3r3KWpyaQ442pPYRClpD1Ea31RbU548qQtLuy/FPSauoCnETZ/TDW2bH+NSYgmqX96fWSf73Dr5cLSajZtawyqCyH3eOZBsum9ya1nxDtedsmdG6h2d0kdlueLjc+x8yT/UruOK7'"</definedName>
    <definedName name="_AMO_SingleValue_472893794_TaskState.12" hidden="1">"'fHcMYJLC4pdzu2bN2pf6BL/2+469CQkFG2R/nfvnpfmk0iPb/OzrOOyc/xVkC0HVY/1Rm+d/Qf'"</definedName>
    <definedName name="_AMO_SingleValue_472893794_TaskState.2" hidden="1">"'QHOrBJrbJdDcKYHmbgk090qguV8CzYMSaB6W4hM2CqIqeuUufcM9EfEU5eW/oeQjsAiqd3Z0ND/VaqLoQ0Ffcx8+5vhpingnXaSiSrsjFB3jEa5GHHW6sRzhSZPv94BxxLACnyh1z9eD2f01V8Q54d5fxYBNfE/wW+EY7ZkxKxivVk5Zs1ZMWQdK12mYVGFSX+Fc6e8CvxaudD1+45jmguupx3QdSd3lrcgadEN6KZyhxAi4hUxCHoupiCf'"</definedName>
    <definedName name="_AMO_SingleValue_472893794_TaskState.3" hidden="1">"'3IXKG42rY55aGaRqo7WoK/v26DdJdOutSlnOF7zuGrXGd97ilybxmFa1K5lKXuOeV17m/xk+kx1jnw5uP6dmYk3FJaD27EjBTLiHa/QAfAVull5wtddhbVlDqgXkZznKwCiCq9IJ+Q855TK/tsxrOgqLqV4GQkoqM/NPR0LOFt/QPLKkG/Z7g9y0gv+P+CNRfe87/jeTE7XPT8ePv114GwlVwyPqqJMBzmAuWg1yw7OeCZS8XLLu5YNnJBc'"</definedName>
    <definedName name="_AMO_SingleValue_472893794_TaskState.4" hidden="1">"'t2Lli2csGymQuWbDjcIxNxGLxeMpnHH/FIzp2nD10dvx4sk4K65N6sF+BxfkZpG2wDPe6BurMRsA+ArdnRwxNzKqNhOaLY8UUjq6eVBo9Ohmmlxnf7gLM4IpJ6cceOzrnMG0Yc64THaOkj1uS8hHOQZ3xbx7ML+oT20UgocziuJp59nhvLNXRzhhhjXjznsPdjHCeJJSsu4o62U8cKrvHpcMwtfda0QAuN4qIY2zxFDTbRn93MbQsXPBOSF'"</definedName>
    <definedName name="_AMO_SingleValue_472893794_TaskState.5" hidden="1">"'M/i7MDJpc641CNgg7Uv/YEaJ3DK+XMTNa/Tgq1/5FxF5ilyfGPIMo60zFjnucVQMqfz8hPGh7uEt/94waMvr2fZ7u0sgxC5zgP3RBWO8b8ynF/3fh1l6wXPQU1gcucc57ju2Ph/xp5fySyzt/+LtCqL1uWN81Kro4fkflvpoobryWw0tljP3UCvG+dv48a/omOWBr5rS+DR0/Xsqm5ueKykU3DMGUS9KHu4YpuYtx8/QyurAdMxtSHFFT41'"</definedName>
    <definedName name="_AMO_SingleValue_472893794_TaskState.6" hidden="1">"'yLxaNuBoP8/MI7wHj6abVHdJ5jgUtJqTSDcPokq5+yl1z7+Ooc+RRQ3ngtMBS67yXAGzEYAl/YqSJCX0dSXRq0n6jEnNTN3PRoPFlZDh1HMn63xZ3LqE8rnYXBI+tpaEj+0l4WNnSfjYXRI+9paEj/0l4eNgSfg4XBI+1PqKRXNSTdWLha2e8PbiD9zbZi//7IvLP4HLPxBpyF55TGo02t9re9c9OLA3rpGN8FnX9ZDx02hJ3XRqsXO2Sgd'"</definedName>
    <definedName name="_AMO_SingleValue_472893794_TaskState.7" hidden="1">"'ZKEXFK7rkec80d3Ec4W7DhqzjaGeSoh3DedR6Gd1SslnUNaieoIyxKWNTi7GpTWNVxqpyt6otY1XGqnK3qm1jVcaqcreqHWNVxqpyt6pdY1XGqnK3qj1jVcaqcreqfWNVxqpyt6oDY1XGqnK3qkNjVcaqFjAKumHsythVoF3FQcbPIjpzl8nW9dTt9dot5nl51/YE7TFSxox02B4rZfAiLONHadSb5N/hppw1AkG7IZRjG0E7JJjVCu63lY'"</definedName>
    <definedName name="_AMO_SingleValue_472893794_TaskState.8" hidden="1">"'J7PccLzdvz1anPOrNCtZJf35eNVpwfLqcHzCZLO5b/sDW0Ye/kOHxcUI/fnOy7sPjX//fZC3tLVpgjWbbieV9eekz3HW9b0rm8ovhdMeTODWJ/kHzXcbvfGM2+fv8TrtT+JAKfWP97p+EM211jcau4/dD+94+qGW1y0dG89GUi5hPvcp4Yr2a8WsleTY/EjH8z/i27fxPv+RxBohOcfcDnwvg44+NK93FBebfxc8bP5eHnGrwnh/Fxxscti'"</definedName>
    <definedName name="_AMO_SingleValue_472893794_TaskState.9" hidden="1">"'4+TY5zGvxn/Ns+sUx0tsE7nJN7iPjNRnPFwc3s4HUv4jiE9lB+R2B9Ejm9LyZ1338Pb8uq2uBu0tSt4shbJfRNapsWZFld6TKHPSSWPKn721l38bLvaFeaI/qRlm1cvdj57FWYt042Eues2iU/X95JzrD6Z//b75Oy+OIr3OO+ZzmuGU0rnhS5J/jfSg2uHnVNX/rAaO7BVU+pxFXyc+P0R2SMU5feS9knp5NN92qpKWdUkCq79OscOU9wb'"</definedName>
    <definedName name="_AMO_SingleValue_539372770_TaskState" hidden="1">"'Partitions:11'"</definedName>
    <definedName name="_AMO_SingleValue_539372770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39372770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39372770_TaskState.10" hidden="1">"'POGnDPVc8aZCx2eOsAvQTvKTLRD2XVa7OHMi2yDnGK9N8llyM7P+1NsDor8zaxc1NKShOc6XbwDzev14Fnnjmfg6ezktalxaEk36tU/R4vee/gc='"</definedName>
    <definedName name="_AMO_SingleValue_539372770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39372770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39372770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39372770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39372770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39372770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39372770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39372770_TaskState.9" hidden="1">"'Y4iobiibuwef9GDhq3FGxJvtam64gcnN3fJCVPvmDHFV+BD2fAFnJrwSnaeuvqdOSOkT00dpK/0j9VsX1qCngc4szncgWbxqThTs67ra0m4N+1vg/rRtFvW0iP/NvgamZmjEDkC8o+9xPuAnh08qvymImfMaY9svK3vbgm/9E0hQzwvMiwu/J4r6UVJDdeDaJcqlbn2F9EiKZqk3gU1Z49la+vWYuZBVTjMuK+3Ze0tbH+0sO7fJsHPWhJt'"</definedName>
    <definedName name="_AMO_SingleValue_572615156_TaskState" hidden="1">"'Partitions:11'"</definedName>
    <definedName name="_AMO_SingleValue_572615156_TaskState.0" hidden="1">"'SASUNICODE7V1bb+I4FD7PK+1/QKw0D6NZKL1XOxdR6GU0DGWBdrRPFaV0By2XLoTOVqv97/v5OM4NEpKQJimyEJDYx+difz4+tnN5T5/oHxrTiAr0RAOa0ZyGNKUJfaAiVahEO/gvIGdCfaTfI3dCf3Luggx6oF/pGMef6CP9TD/Re+pSDzz+QpkJjsYoKWg7oB7j04OEZ+QJqjtIHYC2aMkWlPuQucdylWzBb2xyqeJbojO6wK+SNMdxn'"</definedName>
    <definedName name="_AMO_SingleValue_572615156_TaskState.1" hidden="1">"'Tn1wWMIvgN6h3I3HnsOQFcBzx2Lu6CqQbMRLFmAVug6wa+wbAbuI6Zo4VzoOgT/L8h9huQp5A6Yq5B2gDoYoC760PyOTvC7T7uQdYKzolUzN2z90LK8Bi4jPupDntTSW2sGzgyc3cLyOh/3TD7zAM5uLn227W+2SdansLfJeeK8j/M5nykJc5Q0TP1Eu02YrhxS3gzlfqQiqc2SnljOAmlpyDSsdNFmBh+lK3fCpdOQ+ch94ilF7LglVjKQ'"</definedName>
    <definedName name="_AMO_SingleValue_572615156_TaskState.10" hidden="1">"'0WyQc0bXJfnkuLlZc+oNBdHfllRCDY1oZM7q5bufvD4+nkXe6CW+zl5Oyxrvrogd/dqnbPH7SP8D'"</definedName>
    <definedName name="_AMO_SingleValue_572615156_TaskState.2" hidden="1">"'uZuBzL0MZO5nIPMgA5mHGcg8ykDmcQYyTzLxCTspSRWjcp++I01EPGl5+e8ouQAXIfXejI42l1oOFX0o6haP4Y8cPxmId6JFKqq0M0LxcpTx31ekufnY6UXOkVaW+OOOIb0RpB0lSmpvRChoDC4hdB3jK2jL9JYjvB63cAGlhqzLxIobC6Ao0xv6BXFynX4zj6o4WhUJvFtJKaXIaCWaDG+E84H+pQZyThEDN3D2Br1iARqDS9nH/wVq4sR'"</definedName>
    <definedName name="_AMO_SingleValue_572615156_TaskState.3" hidden="1">"'JNH2W++LblXQFfGR7hdfYn1OB287bM8JzLoSw5WRrLDneGkuOtsaSw62x5GBrLNnfGkv2tsaS3a2xpLI1lrxeO5wrX6/BCnfM7o2ZT3E25ZVaZ8SsqJpsxYDj3b61RvgZtFUzahdrrGq+INdcRVQpZx0za/3MX36TV0r95Fc5dQQ6EUXOTQ0aHCMPeL5iH8s5zJTrJ7z8Kxyr2UeDZRixdfHXQEl3SpsHzpaclG59ashr0DXmM82QNvvzai'"</definedName>
    <definedName name="_AMO_SingleValue_572615156_TaskState.4" hidden="1">"'Pv28ZcWqibC+BwUz6XQFYdn7PQlpUj1Gg5VNvHw6mNgha+PUgfmLMfI0WEBmmRDjbP0YJt+L7uxlgQvi08n/RwEOwvL1H6Hmlq7n+Jb49TZoH+IZn2V1KrOJ9ZK0zpIqCJ3ptE+wsv18RvNYcYCPYFqhW6PAL3Uh6lVklPq+WvuPU3bfkLeJAqONXpFlZc4VuFza8LA3btJxmrdJhO7pVHkRu27sKs0CrqNudF3W9WpZyruCpteRdWpN6g9'"</definedName>
    <definedName name="_AMO_SingleValue_572615156_TaskState.5" hidden="1">"'dus6ZgtVzGooNlZwSX6fniYEt5d8eC98BFzUuvqD9a6sDgTNpy7UuKu9q/bVc1ei0pO9NjNiR57OdFjPyd6HOREj8Oc6HGUEz2Oc6LHSU70ULvDL61JOdIo5rf36x7Fhzzaxi//vBSXX0PL3xFpyFH50VopWh613bu2Nm2Xwuy/lnxWXIItdcqprt29VXUQR1JQvOK1POk95z4+p0htmpQ1fG5jWXG7RvOg3X4vUuIhqgWpZyijMaUx9TKY'"</definedName>
    <definedName name="_AMO_SingleValue_572615156_TaskState.6" hidden="1">"'qmhUaVQljqpdjSqNqsRRtadRpVGVOKr2Nao0qhJH1YFGlUZV4qg61KjSqEocVUcaVRpViaPqWKNKoypxVJ1oVGlUvcAq6I7GlcbVSlyto1y/i2jvXYa7rqdmXuHZYZ3ze23PqickZLEj7feEiCx0Ecj4kZn0Ni0/nyObFll1V7W+RsB5V8Hqscbu+5uONzUacZ3NfWsluREnnqx13i+bcSeeLbdr9fe7cvWCzxdI8V5NovRo0IDvJRo5uCh'"</definedName>
    <definedName name="_AMO_SingleValue_572615156_TaskState.7" hidden="1">"'72vid4V/0rqHZe+ySBdZIli247n2SfsqZ4u5LXi2vaN1V1h3kCdpTUCd79bTzHqo52yJ9TLRrp69x9sA6jpmfuOr23sPzgeRV4eldO71MbePBpomHyZeOoaUvE5GWuOfqTHs17dUy9mre+Ef7N+3f4vs3cXfNKSw6w9FnfBvax2kfl7mPWzXb1X5O+7kk/FyT753XPk77uLz4OLmyqP2b9m+b+LdL2HbNT7MW9053tIfTHi5zD+ddIQ/v4/'"</definedName>
    <definedName name="_AMO_SingleValue_572615156_TaskState.8" hidden="1">"'yfszGArlMST9WQa+mylu272/39Rp56d/o7burJEKf0B+Vtby3dPa3XsIcSbV7ubNswPl295aCDOvvi8uPh/PeyT47vi4N0X+c9o3nNIEl52TUvO3y8f7kae1UDaWOmuw/VY51P4hA1WQzk12L9+0v+5GXa4Na8OqXs8sXhrFQlupYXiVYXdjkntu3UTgAfOyYoePgUWPsBj6IPgSNTOEnnPCIaSJuy3lEklNfUjT3iL3vQsLV4ReINJ3VX/'"</definedName>
    <definedName name="_AMO_SingleValue_572615156_TaskState.9" hidden="1">"'ODk5i45ZeqiGVPcAR/Khm/g1IZXsvNU73fmjJE+M3WQvtI/VrN9acVR9ga5y8/DmZm13IzJ+960uQu6R9NWWTOP/NvifjE3Zx5y1uMfb4n3wTw7eNT5TTXOONOezXhb3F37fukvhQbxjMiwWPB7lqQXGQ30AdEidapyvS8jRFK0Sb0LaMFeytbWrcXcg6R1OHH3rlUtLax+tJDt3xrBT1YSrTvlZwr1XdGlwsVXjqcL0E7yk3Uf9i1GJZw5'"</definedName>
    <definedName name="_AMO_SingleValue_576762798_TaskState" hidden="1">"'Partitions:13'"</definedName>
    <definedName name="_AMO_SingleValue_576762798_TaskState.0" hidden="1">"'SASUNICODE7V1Zb9tGEJ7nAv0PggvkIUgt3wdyQZavILbsSo6DPgmKLCdGdUWUnRpF/3u/neWK5PKmKFJKF4Qocjk7187Ozh5cvqH39DcNqE8VeqIeTciiBxrRkN7SGm3SOm3gv4InQ+oi/Q5Ph/SVnz7SlO7pdzrA9Xt6R7/SL/SGbqgDHH8hzxBXA+QUsC1AD3B0QOEZzwTUF1DtAXZtRltA7oDmNtNVtAW+gY2lht86ndAZzoqShetjx'"</definedName>
    <definedName name="_AMO_SingleValue_576762798_TaskState.1" hidden="1">"'tQFjgfg7dEr5LvV5NkF3CZwbsywC6g6OOtDkkfACl6HOAvJJsDeZ4hr3AteH4D/I54+g/IIdHuMVVDbhQ560EUXnH+hQ5x3aAu0DnG3NtPMLUv/MJO8Dix9vuqCnuRS19oUd1PctSH5MV93bDxWBGYvli7L9p1lkvoU8jb4mbjv4t7iO0XBQs6pzZ8otyHDVRPSmyDfj0IoNZnSE9N5RFoRNKezdFFmU74qlu6QcxdBc8x14qlA2/FS3CyB'"</definedName>
    <definedName name="_AMO_SingleValue_576762798_TaskState.10" hidden="1">"'AcPdJeLcvdeU8Bdrkfiu2Qq7Po0vxtO07fWX1Tl48rZy7dnoihizWAR+uVt4Hph1P+F8iaHNx5TP89NRpeBgzQuj2FnbO96THw1d73lqJK0dh9OuJq6VTguoYrt0ddfJ521PVWorAo/TU6toeCrMvWxT7yO9VjJKp9yqTpE2Yr7TUKjG6Mbph/nj2qRavOLae+zp1bmxeXPKur5m9/S+wO6VDJ+BqYlY0XmmYjL3kwHSJzYPMoIN70E7Ee4'"</definedName>
    <definedName name="_AMO_SingleValue_576762798_TaskState.11" hidden="1">"'2+Nx25b8FhH+Xwomt6cYc+O9s2W8AO7Zllhoa8/ma64Flj8TKUeDw3rAThSktt7RRAMdT6CXvLYUkZeP283L04ZFrYcOnKcHfk52nxr8xjnxKVaTe4BA7zY5d+ta5S1OSSXHGlZ7CIHJJe4jW+qLqnGglkta4sO806CV1AU8jbP6YamzZ/hKTEE1SX5F9ZJ/vcOvlwtJKNm1tDCoLIfd45kGy6b3JtWfEu2l2yd3vUPXukjoszxcbn2PnSb'"</definedName>
    <definedName name="_AMO_SingleValue_576762798_TaskState.12" hidden="1">"'6Au447t8dwxiAszil3UrZs3amv26X/0u46NCRklPVRfjdYb0uzSaT33bPzrGPyc7wVEMmHlU91hu8d/Qc='"</definedName>
    <definedName name="_AMO_SingleValue_576762798_TaskState.2" hidden="1">"'5lYJNLdLoLlTAs3dEmjulUBzvwSaByXQPCzFJ2wURFW0yl36hjQR8RTl5b8h5yOwCKp3dnQ0P9VqouhDQV9zGz7m+GmKeCddpKJyuyMUHeMR7kYcdbqxHOFJk9N7wDhiWIFP5Lrn+8Esfc0VcU649VcxYBPnCf4rHKM9M2YF49XKKWvWisnrQOk6DZMqTOorXCv9XeDfwp2ux28c01xwOfWYriOpO78VWYJuSC+FM+QYAbeQSchjMRXx5D5'"</definedName>
    <definedName name="_AMO_SingleValue_576762798_TaskState.3" hidden="1">"'EznBcDfva0jBNA7VdTcG/X7dBuktnXcpyrnC+Y9gal3mPa5rs16yiVcm+1CXSvPI66Wv8RHqMdT68/TG9N+b0uCS03rsSMFPOIer9AD8BW6WX3FvqsLesINcD8zKc9cEqgKjSC/oNfc5jem1f1XAVFFW/CoSUVGTkn46G3lt4S//AkmrQ7wn+3wLyO9JHoP7ac/1vJCdun5uOH3+79jIQroJDllclAZ7DXLAc5IJlPxcse7lg2c0Fy04uWL'"</definedName>
    <definedName name="_AMO_SingleValue_576762798_TaskState.4" hidden="1">"'ZzwbKVC5bNXLBkw+EemYjD4PWSyTz+iEdy7jxt6Or49WCZFNQlt2a9AI/zM0rbYBvocQvUnY2AfQBszY4enphTGQ3LEcWOLxpZPa00eHQyTCs1Tu0DzuKISOrFHTs617LfMOJYJzxGSx+xJuclnIM849s6nl3QJ9SPRkKZw3E18ezz3FiuoZszxBjz4jmHvR/jOEksWXERd7SdOlZwjV+HY27ps6YFWmgUF8XY5ilKsIn27GZuW7jgmZCke'"</definedName>
    <definedName name="_AMO_SingleValue_576762798_TaskState.5" hidden="1">"'BZnB05f6oxzPQI2WPvSH6hxAiefv2+i5nVasPWP3FeR/RQ5vjFkGUdaz1jnucVQsk/n5SeMD3cOb/vxgkdfXs96u7ezHoTo6zxwS1ThGP8rw/l179dRtlbwHNQEJnef4xz3HRv/z9jyK5ll7+3/Iq3qRevyxnmp1dFDcr+tdFHD/WQ2Glus526g1Y3zt3HjX9ExSwPn2hJ49HQtuyqbGx4r6RQccwZRL8oertgm5m3Hz1DLasB0TG1IcYVf'"</definedName>
    <definedName name="_AMO_SingleValue_576762798_TaskState.6" hidden="1">"'DTKvlg042s+z5xHegkfTTaq7JHMcClrNSaSbB1G53O2USvOvY+hzZFHDteB0wJKrfq6A2QjAkn5FSZIc+rqS6NUkfcakZqbuZ6PB4k7IcOpJyTpfFrcuoXwuNpeEj60l4WN7SfjYWRI+dpeEj70l4WN/Sfg4WBI+DpeED7W+YtGcVFO1YmGrJ7yt+AO3ttnzP/vi8k/g8g9EGrJVHpMajfa32t51Dw7sjWtkI3zWdT1k/DRaUjedWuycrdJ'"</definedName>
    <definedName name="_AMO_SingleValue_576762798_TaskState.7" hidden="1">"'BFkpR8Youed4zzV0cR0ht2JB1HO1MUrRjOI9aL6NbSjaLugbVE+QxNmVsajE2tWmsylhV7la1ZazKWFXuVrVtrMpYVe5WtWOsylhV7la1a6zKWFXuVrVnrMpYVe5WtW+sylhV7lZ1YKzKWFXuVnVorMpY1QJGQTeMXRm7CrSrOMj4WURn7jLZup66vV67xTwv79qeoD1GypiRDttjpQxehGX8KI16k/w73JSzRiBoN4RybCNohwSzWsH9tl'"</definedName>
    <definedName name="_AMO_SingleValue_576762798_TaskState.8" hidden="1">"'Jwq+d4oXlbvjr1WWdWqFbya/uy0Yrzw+W0gNlkacfyH7aGNuydHIePC+rxm5N9Fxb/+v8+e2FvzgpzJPNWPO/LS4/pTvHWJZ3LK4rfFUPu3CD2B8l3Hbf7jdHs6/c/4U7tTyLwifW/dxrOsN01FreK2w/tf/+omtEmFx3NS18mYj7xLueJ8WrGq5Xs1fRIzPg349+y+zfxns8RJDrB1Qf8LoyPMz6udB8X1O82fs74uTz8XIP35DA+zvi4Z'"</definedName>
    <definedName name="_AMO_SingleValue_576762798_TaskState.9" hidden="1">"'fFxcozT+Dfj3+aZdaqjBtbpnMRb3GcmijMebm4Pp2MJ3zGkh/wjEvuDyPFtKbnz7nt4XV7dGneDunYFT9YiuW9Cy9Q4U+NKjyn0OankUcXPXruLn21Xu8Ic0Z+0bPPqxc5nr8KsZbqRMHfZJvHp+l5yjtUn899+n5zdF0fxHuc903nNcErpvNAlyW8jPbh22Dl19R9WYwe2ako9roKPE/8/IluEovxe0jYpnXy6T1tVKauaRMGlX+fYYYq0'"</definedName>
    <definedName name="_AMO_SingleValue_576788546_TaskState" hidden="1">"'Partitions:11'"</definedName>
    <definedName name="_AMO_SingleValue_576788546_TaskState.0" hidden="1">"'SASUNICODE7V1Zb+JIEK7nlfY/oKw0D6PZkJBbO4cI5BgNQ1ggGe0TYgjZQcuRAZOZaLX/fb+udvsCG9sY20EtBNjd1XV0f66uPmy/pQ/0k0Y0pAI9UZ+mNKMBTWhM72iH9mmX9vBfQM6Yeki/R+6Y/ubcORn0QL/TKY4/0Hv6lX6ht9SmLnj8gzJjHI1QUtC2QD3CpwsJz8gTVF8htQ/aHUu2oDyEzAOWq2QLfiOTSxnfXbqgK/wqSTMcV'"</definedName>
    <definedName name="_AMO_SingleValue_576788546_TaskState.1" hidden="1">"'5lTDzwG4NunNyh357HnCHT74LlncRdUFWg2hCVz0Apdx/gVlk3BfcgUDZwLXQfg/wm5z5A8gdw+cxXSjlAHfdRFD5p/pTP8HlIJss5wtmPVzB1bP7Asr4DLkI96kCe19NaagTMDZx1YXuXjrslnFsDZzaXHtn1nm2R9CnvrnCfOezif8ZmSMENJw9RPtNuY6Yoh5U1R7kcqkpos6YnlzJGWhkzDShdtZvBRunLHXDoNmY98TTyliB23xP0M'"</definedName>
    <definedName name="_AMO_SingleValue_576788546_TaskState.10" hidden="1">"'/HyhnivSVNj4zLF1AdpJfrL+w77FahdnTlQb5BzdtUk+RW5m1p56b0D0t2XtooaGNDRH+PLdX15/H88ibyQTX2cvp0WNS0viSL/2KVr83tP/'"</definedName>
    <definedName name="_AMO_SingleValue_576788546_TaskState.2" hidden="1">"'ZJYykHmQgczDDGQeZSDzOAOZJxnIPM1A5lkmPmEvJamiV+7RN6SJiCctL/8NJefgIqTem9HRpqV+R3whvmlbq+RmU9fPyOuYv1nK3pT1xVARp6JucNz2yDGzAc2iRaeqtDMq9XKUMf9npLn52Ok7nCOt3OWPe9zgHTXYIwNJ7R0FCBqDSwhdR/gK2iK95qi+y3VdQKkB6zK2xgoFUBTpFf2GsVGV/jCPyjhaFv29WUoppcgINZoMb1T7jv6'"</definedName>
    <definedName name="_AMO_SingleValue_576788546_TaskState.3" hidden="1">"'lGnLOMe6p4ewVrpk5aAwuZR//F6iJEyfR9Fn0v6+X0hXwke0VXmN/TgVuO683DM+5EMKWs62x5HRrLDnZGkuOt8aSo62x5HBrLDnYGktKW2PJ/tZY8nLtcM52vgQr3DG7N2Y+x9mEZ+edEbOiqrMVfY53e9a88EfQls2oXcyrq/GCkCSjSjnSnFpzpv7y6zw77ie/zKlD0IkocmZqUOMYuc/jFftYjmEmXD/h5d/gWI0+aizDiK2LvwZKul'"</definedName>
    <definedName name="_AMO_SingleValue_576788546_TaskState.4" hidden="1">"'PaLHC05KR061NBXo1uMZ6ph7TZn1cTeV/W5tJA3VwBh+vyuQayqvhchLasGKFGi6HaPh5ObRQ08O1Cet8c/RgpIjRIi3SweYkWbML3tdfGgvBt4fmkh4Ngf3mN0vdIU2P/a3y7nDIN9A/JtL+SWsb51JrrSRcBdVy9SbS/8HJ1/JZziIFgX6Baoc09cDflXmqZ9LRa/oZbf92Wv4IHKYNTlTqw4gbfMmx+WRiwaz/JWKXFdHJ/RBS5Yesuz'"</definedName>
    <definedName name="_AMO_SingleValue_576788546_TaskState.5" hidden="1">"'Aytom5yXtQ9BqqUcxZXpS2uvIvUO7R+kzUdseUqBhU0e0u4RN8DEaaEdydE8P6HIXNS8+oP1rywOBM2XLpS4s78r1pJz16L/ZzoUcqJHgc50eMwJ3oc5USP45zocZITPU5zosdZTvRQOwI2rUkxUi/mtw7s7sUH3NvGL/+8EJffQss/EWnIXvnRmila7LXdq7Y2bZvCrL/u+sy4BFvqlFNeuXqr6iCOpKB4xWt50mvOPXzOkVo3KSv4dGJZ'"</definedName>
    <definedName name="_AMO_SingleValue_576788546_TaskState.6" hidden="1">"'0VmhedBqvxcp8RDVgNQLlNGY0pjaDKb2Nao0qhJHVUmjSqMqcVQdaFRpVCWOqkONKo2qxFF1pFGlUZU4qo41qjSqEkfViUaVRlXiqDrVqNKoShxVZxpVGlUbmAXd07jSuFqKq1WUq1cR7bXLcPt6KuYOzxbrnN+9PcueipHFirTfU0Gy0EUg40dm0pu0+EyWbFpk2Z30eo+A866C5X2Nfe2v299UaMh1NvOtleR6nHiyVnm/bPqdeLZ0Vur'"</definedName>
    <definedName name="_AMO_SingleValue_576788546_TaskState.7" hidden="1">"'vt3P1is/nSPHuJlF61KjP9xINHVyUPU38TvEvrq6BefXYJQuskSxbcN37JP2UM8V9LXm1vKFVu6xbyBO056BOdve08x6qGdsifUy0vdO3OHtgHUfMT+y6vffwfCC5Kzy9vdOL1DYebJp4mNx0DC19mYi0xD1XF9qraa+WsVfzxj/av2n/Ft+/ibtrzmHRBY4+4lvTPk77uMx93LLRrvZz2s8l4efqfO+89nHax+XFx8mZRe3ftH9bx79dw7'"</definedName>
    <definedName name="_AMO_SingleValue_576788546_TaskState.8" hidden="1">"'ZbfoK5uHe6pT2c9nCZezjvDHl4H+f/nI0+dJ2QeKqGnEuXtWzf3e7vN/J0dae/4qaeDHFOf1He1tbSXdN6CWso0cblzrYN49PVmy1aqLNPLj8ezn8v+uT4vjhI91XeM5rXDJKUl1XzosPH+5ersFc1kDZiuvtQV6zzSRyiJncC+TVY/96CP9lMG3TM3SlFly8OZ6Uq0ba8SLS6sMs5sW2ntgL42DFBwcOnwNr3uRd9COyZwkm65B7RQNqE9'"</definedName>
    <definedName name="_AMO_SingleValue_576788546_TaskState.9" hidden="1">"'Y4iobiibuwef9GDhq3FGxJvtam64gcnN3fJCVPvmDHFV+BD2fAFnJrwSnaeuvqdOSOkT00dpK/0j9VsX1qCniVH+TtQLD4TZ2rWdH0N/vem7W3QPpo2yxp65N8GXx8zcwQiRz/+cZd4F9Czg0eV31LkjDftUY235d2t4Je+KVSIZ0WGxYTfMyW9CKnhWhCtUqUy1/0iUiRFk9R7oObsrWxt3VrMPIgKgxf3lbastYXljxbK/Vsk+ClLooUn'"</definedName>
    <definedName name="_AMO_SingleValue_587946619_TaskState" hidden="1">"'Partitions:13'"</definedName>
    <definedName name="_AMO_SingleValue_587946619_TaskState.0" hidden="1">"'SASUNICODE7V1Zb9s4EObzAvsfjCzQh6Ib5z7QC45zFU2crJ2m2CfDcZzWWF+1nGSDxf73/TgURYm6ZVmyu4RgWaKGc3E4HB6i3rGP7G82ZANWYU+sx6bMYn02ZiP2nq2xTbbONvBfwZMR6yL9Hk9H7Bs9fWQz9sB+Zwe4/sg+sF/ZL+wdu2Ed4PgLeUa4GiInh20BeoijAwoveMah7kC1B9g1hzaH3AHNbaIraXN8QxtLDb91dsLOcJaUL'"</definedName>
    <definedName name="_AMO_SingleValue_587946619_TaskState.1" hidden="1">"'FwfE6YucPSBt8feIN+tJs8u4DaBc8PBzqHq4GwASR4By3kd4cwlmwL7gCCucc957QP/Zzx9AeUx6PYIK6e2Cx30oIsuOL9jhzjvsC3QOsTdmqOZW5K+70heB5YBXXVBT3Cpa22Guxnu2pD8mK47Nh4rArMXS5dk+0EyCX1yeRv0jN93cW/RnaRgIefM5o+X24jgqgnpTZHvuRBKTaL0RHQekVYEzZmTzstsRlfF0h1R7iJoTqhOPBVoO16K'"</definedName>
    <definedName name="_AMO_SingleValue_587946619_TaskState.10" hidden="1">"'kDYkuPtEnLv3muL+Yi0S3zVZYden8cV4mra9/rI6B0/eVq7tjK7wMYtF4Be7heeBWfcT6ksMbTpmdJ6fjiwFhTUvjHxnbe94T340dL3nqZG0dhxOu5q4VqoWUMZ26equyudtT2VqKwKP6qlVNDwV4l60qQ+RXisZpVNqVWdIGxPfaShUY3Sj+mH+uDapFq+o9h57enVubN6coq6v2T29O9i9lOErMDURK6pnMiZzPxkifWrzICLY8B60inC'"</definedName>
    <definedName name="_AMO_SingleValue_587946619_TaskState.11" hidden="1">"'3wecWrhWGW8D49ymc2rpuzEXh3pb/BtATW26hpQmdr6kuWPZorBgJDu8Rq0hMarqljQQob6GXvrckkpSP29eLEYhHqokNn644f092nhr9JjjyKVmeeoOD7zY7cWlc5y5NWSbFGVd6EgPPJSwiWuuLqne8pUha68K+1aCX1AW8Dbf6Y1Yj2/aXmIBoMvkl2Ufy+4pbLxeWVrLpa2RQaXDJJ44fyab5JtWfMe2p2WXu3oeseZesQxLd2fiUpS'"</definedName>
    <definedName name="_AMO_SingleValue_587946619_TaskState.12" hidden="1">"'f5Du467txeQ41EWJRT7Kds2dqT37hL/73ddWiIyyhqpPh6sN6iZpNI78Fn51nH5Od4KyCeDyufqoPvA/sP'"</definedName>
    <definedName name="_AMO_SingleValue_587946619_TaskState.2" hidden="1">"'myXQ3CqB5nYJNHdKoLlbAs29Emjul0DzoASah6X4hI2CqPJWucu+I41HPEV5+e/I+QgsnOq9HR3NT7WaKPqQ0NfUhk8ofpoh3kkXqcjc7ghFx3iEuzFFnW4sR3jSpPQeMI4JluPjuR7ofuikr7kizim1/jIGbOI8xX+FYrQXwixhvFo5Jc1aMXkVlK7TMKnCpL7CtdTfBf4t3Ol6/E4xzQWVU4/oKknd+a3IEnRDeimcIccYuLlMXB6LqPA'"</definedName>
    <definedName name="_AMO_SingleValue_587946619_TaskState.3" hidden="1">"'nDyFyhuNq2NeWhmkWqO1qCv79ug3SXTrrkpZzhfM9wdaozHtU00S/ZhWtSvSlLpHmlVelr9ET4THW6fD2x/TemOpxCWi9d8VhZpSD1/shfhy2yl5Tb6lD3rKCXH3iZeT0wSqAqLJX7Df0OY/ZW/uqhqugqPpNIKSgIiL/dDT03sJ79g8sqQb9nuD/PSB/IH0M6m891/9GcuL2uen48bdrrwPhKjhEeVUS4DnMBctBLlj2c8GylwuW3Vyw7O'"</definedName>
    <definedName name="_AMO_SingleValue_587946619_TaskState.4" hidden="1">"'SCZTsXLFu5YNnMBUs2HO6RiTgMXi+ZzOOPaSTn3tOGro5fD5ZJQl1Sa9YL8Dg/o7QNsoEetUBdZwTsE2BrdvTwRJyKaFiMKHZ80cjqaaVBo5NhWqlR6gBwFkVEQi/u2FFdi37DmGKd8BgtfcSanJdwDvKMb+t4dsG+oH40EsocjquJZ1/nxnIN3ZwhxpgXzzns/RjHSWLJiou4o+1UWcE1fh2KuYXPmhVooVFcFGObpyjBJtqzm7lt4YJmQ'"</definedName>
    <definedName name="_AMO_SingleValue_587946619_TaskState.5" hidden="1">"'pLiWZwdqL7UGeV6BGyw9oU/kOMEKp+/byLndVqw9c/UVxH9FDG+MSIZx1rPWOe5RVCiT+flJ4wPdw5v+/GKRl/eOr3dW6cHwfs6fWqJKhTjfyM4v+79OsrWCp6DGsfk7nOc475j4/8ZW34ps+i9/V+klb1oXd44L7U6ekjut6UuarifOqOxxXruBlrdOH8bN/4VHbM0cK4tgUdP17LLsrmhsZJOwTFnEPWi7OGKbGLedvwMtawGTMesDSmu'"</definedName>
    <definedName name="_AMO_SingleValue_587946619_TaskState.6" hidden="1">"'8KtB5tWyAaX9PHse4S14NN2kuksyxyGh5ZxEunkQmcvdTsk0/zqGAUUWNVxzTockuezncpiNACzpV5QkyaGvK4leTTIgTHJm6sEZDeZ3XIZTT0rW+bK4dQnlc7G5JHxsLQkf20vCx86S8LG7JHzsLQkf+0vCx8GS8HG4JHzI9RWL5qSaqhULWz3hbcX71Npmz//ii8u/gMs/EGmIVnnC5Gi0v9X2rntQsDeukY3wWdf1kPHTaEnddGqxc7Z'"</definedName>
    <definedName name="_AMO_SingleValue_587946619_TaskState.7" hidden="1">"'SB1koRcUruuR5zzR3cRwhtWFD1nG0M0nRjuE8ar2MbinZLOoaVE+Qx9iUsanF2NSmsSpjVblb1ZaxKmNVuVvVtrEqY1W5W9WOsSpjVblb1a6xKmNVuVvVnrEqY1W5W9W+sSpjVblb1YGxKmNVuVvVobEqY1ULGAXdMHZl7CrQruIg42cR1dxlsnU9dXu9dot4Xt61PUF7jJQxIx22x0oZvHDLeC6NepP5d7gpZ41A0G4I5dhG0A4JZrWC+2'"</definedName>
    <definedName name="_AMO_SingleValue_587946619_TaskState.8" hidden="1">"'2l4FZPeaF5W746G5DOrFCt5Nf2ZaMV54fLaQGzydKO5T9sDW3YOzmKjwvWozcnBy4s/vX/A/LC3pwV4kjkrXjelxce053irUs6l1csflcMsXMD3x8k33Xc7jdGs6/f/4I7uT8Jx8fX/95rOMN211jcKm4/tP/9o2pGm1x0NC98GY/5+LucJ8arGa9WslfTIzHj34x/y+7f+Hs+R5DoBFef8LswPs74uNJ9XFC/2/g54+fy8HMN2pPD+Djj4'"</definedName>
    <definedName name="_AMO_SingleValue_587946619_TaskState.9" hidden="1">"'5bFx4kxTuPfjH+bZ9apjhpYZ+eMv8V9ZqI44+Hm9nA6lvAdQ3rIP2Z8fxAxvi0kV+++h9fl1a1xN6hrV/BkLSb2TWiZGmdqXOkxhT4nlTyq+Nlrd/Gz7XJXmCP2J1u2efVi57NXYdYy3UiYu2yT+HR9Lzll9cn8t98nZ/fFUbzHec90XjOcUjovdMnEt5H6rh12Tl39h9XYga2aUo+r4OP4/3Nki1CU30vaJqWTT/dpqyplVZMouPTrFDvM'"</definedName>
    <definedName name="_AMO_SingleValue_617623402_TaskState" hidden="1">"'Partitions:13'"</definedName>
    <definedName name="_AMO_SingleValue_617623402_TaskState.0" hidden="1">"'SASUNICODE7V3pb+I4FPfnlfZ/QF1pPoxmS+9Dc4nSazQt7UKno/2EKKUzaLmGQGer1f7v+/NzHCfOQRJCAqwVAYnz/C4/Pz+/OOYd+8j+Zn3WYyX2zDpszCzWZUM2YO/ZBttmm2wLvyXcGbA2yh9xd8C+0d0pm7An9js7wvlH9oH9yn5h79gdawHHX6gzwFkfNTlsA9B9HC1QeME9DvUAqh3Abji0OeQeaO4SXUmb4+vbWCr4bLIzdoFvS'"</definedName>
    <definedName name="_AMO_SingleValue_617623402_TaskState.1" hidden="1">"'cnC+SlhagNHF3g77A3q3Wvy7ANuGzi3HOwcqgrOepBkCljO6wDfXLIxsPcI4hbXnNcu8H/G3RdQHoJuh7ByavvQQQe6aIPzB3aM7z22A1rHuNpwNHNP0ncdyavA0qOzNugJLnWtTXA1wVUTkp/SecvGY0Vg9mJpk2w/SCahTy5vje7x6zauLbqSFCzUnNj88XYbEFw5Jr0x6v3MhVKdKD0TnSnK8qA5ccp5m03oLF+6A6qdB80R9YnnHG3H'"</definedName>
    <definedName name="_AMO_SingleValue_617623402_TaskState.10" hidden="1">"'OSLk5ffijknJ5NN92qpKWdYkCm79KsUOE5T1Ce4xFufuvaa4v9iIxHdLVtj2aXwxnqZpr78sz8GTd5RrOtkVnrNYBH6xW3gWmHU/of65p0nHhL7npyNbQWHNCiPfWdub78mOhq73LDWS1I7DaZdj90o1AsrYLlnfVfW846ksbUTgUTO1koanRNyLMfUp0mvFo3ROo+oEZUPiezaFKY3iV85MM+ifAXSdR+tQzdf88W9cbd9QLz/1zP7c2Lw'"</definedName>
    <definedName name="_AMO_SingleValue_617623402_TaskState.11" hidden="1">"'1hU/YsGeED+gfUtavwFRHTKnuydjNfaeP8rHNg4h0w2faKhLeBZ87uFIY7gHj389wbLdJbS4Kj7b8d4Ae2XILLY3o+5b6jGVnbUXGOHzmrCI2qemGljFQXkVvfW9LxGkf95ggMhVT6rE1n644f892nQp9RjiyaVleeoeD70o7cmlc5y5JW8bFOav1JAZeS1hEtNYX1e/4iBK314X9p4PeUlfwStzqT1mFbNvfYgKizuQ/lE9pfFDcermwtJ'"</definedName>
    <definedName name="_AMO_SingleValue_617623402_TaskState.12" hidden="1">"'ZN3iODWoNLPnL8SDrN16n/DGnvzTZzz1Jkz7tmLZLowcanLD3O/6tv4srtNVTGwqKaYt9ly9ae/O/U5P/jvgkNcRlFjxT/Sq+PvOkk0mf66XnWMfk53gmI+8Pap+zg+8D+Aw=='"</definedName>
    <definedName name="_AMO_SingleValue_617623402_TaskState.2" hidden="1">"'S3G7AJo7BdDcLYDmXgE09wugeVAAzcMCaB4VQPO4EJ+wlRNVPiq32XeU8YgnLy//HTWnwMKpPtrR0fxUy7GiDwl9S2P4iOKnCeKdZJGKrO2OUHSMJ7gaUtTpxnKCO3Uq7wDjkGA5Pl7ria77TvmGK+Ic0+gvY8A6vsf4LVGM9kKYJYxXK+ekWWtGXQWl6zRMqjCpb3Au9XeFXwtXuh6/U0xzRe3UIbpKUnd9K7IF3ZBeCheoMQRuLhOXxyI'"</definedName>
    <definedName name="_AMO_SingleValue_617623402_TaskState.3" hidden="1">"'q/M5TiJzhuGr2uaVhmgRqu5yAf79ug3SXzLqk5dzg+5FgK9TmHeppYl6zilYl5lLXKPPKq8o36I7wGJt0eOdj+mxMzbgEtD674jATqsH7fR8fDltmr2m21CJvWUKtLvEycOZgJUCU2Sv2G+acp+ytfVbBWVBU/SYQUlARkX8yGvps4T37B5ZUgX7P8PsekD9QPgT1t57zfyM5cfvcZPz4x7XXgXAlHKK94nMcjqlEbaePMvExl2LIcrw2kh'"</definedName>
    <definedName name="_AMO_SingleValue_617623402_TaskState.4" hidden="1">"'ytjSSHayPJwdpIsr82kuytjSS7ayPJztpIsr02kqyuHO4s8ipI4Y2q480QhpT5f/TMuVZnHhAsk4S6ptlPJyBCXUdpa2SHHZqxtJ0nJp8AW7Fnm8/EqciecF7EvMA7e109rdToaVaYVipU2gOcRTNooRd3rkGdizzTkPpd+Jw+eYYjPi/hHGSZD6ni3hX7gv5RiylzOK467n2dG8stdHMB/zYvnkvY+ymOs9iS5ZehibZTZQW3+LQoRyN81'"</definedName>
    <definedName name="_AMO_SingleValue_617623402_TaskState.5" hidden="1">"'iRHC43iIh/bPEcL1jGm3s1tC3zMjI9ncXagcm8XVGsK2GDtC38g88qqnj+XJdcBNGDrnym3JfJaIh8+IBmHWiZV57lBUCIH6OUnjA93De/48Yqy9W+d7Oi9k3HiubEujUQlygl9Izi/7v06SjcKXoIax+TOUV3iumXjX8eRX8ossn3/F2ll1lWXd5aXWh09xPfbUhcVXI+dp3f5eu4aRt1Z/nbW85LomKWG78oSePRkI7tsmzuap7VyjjmD'"</definedName>
    <definedName name="_AMO_SingleValue_617623402_TaskState.6" hidden="1">"'qOdlDzdkE/OO4xfoZRVgOmVNSHGDTwUyr5YNKO1nOfMIH8Gj6cbVXZxn4hJaPsNO9txc1nKPU7LMv+6tR5FFBeec0z5JLue5HGYrAEvyFYhxaujrEKNXH/YIk1zJ8OQ8PeRXXIZzT0na9RWz1rEVz8X2kvCxsyR87C4JH3tLwsf+kvBxsCR8HC4JH0dLwsfxkvAh1+MtmpNyolEsbLWddxTv0mibvv6LLy7/Ai7/QKQhRuURk9lo/6jtXSe'"</definedName>
    <definedName name="_AMO_SingleValue_617623402_TaskState.7" hidden="1">"'nYO9cmY3wVTqbIfnTaEnddPjap+g1PlIHaShFxSu65FmvTGrjOEFpzYas4mimkqI5g/Oo9ZW6paSzqFtQPUMdY1PGphZjU9vGqoxVZW5VO8aqjFVlblW7xqqMVWVuVXvGqoxVZW5V+8aqjFVlblUHxqqMVWVuVYfGqoxVZW5VR8aqjFVlblXHxqqMVS0gC7pl7MrYVaBdzYKc/RRRPbuMt66naq/XbhDPy7u2J2hPqiKeSIftyVUEL9wyfh'"</definedName>
    <definedName name="_AMO_SingleValue_617623402_TaskState.8" hidden="1">"'ZGvc78O6IVs0YgaPecYmwjaEcds1rB/bZS8KinvNC8I1+V9UhnVqhWshv70tGa5YeLGQHTydKcyX/YGtqwd3IUH1esQ29O9lxY/Ov/e+SFvTVLxJGoW/K8qys8prvE25d0Lm/Y7F2UxE4/fD+pbNdxu98YTb9+/wuu5H5WHB9f//uo4QzbjWlxq7j90P73j8opbXLR0bzwZTzm4+9ynhmvZrxawV5Nj8SMfzP+Lb1/4+/5nECiM5x9wufK+'"</definedName>
    <definedName name="_AMO_SingleValue_617623402_TaskState.9" hidden="1">"'Djj4wr3cUHzbuPnjJ/Lws/VaE8O4+OMj1sWHydynMa/Gf82z1OnKnpglV0y/hb3hYnijIeb28PpWMJ3DOmg/pDx/UFEfltIrt59D+/Lq9vj7tDXbuDJGkzsm9AwPc70uMJjCv2ZVPyoYt17d/5P2+WuMCfsT7Zsz9XzfZ69Ck8tk2XC3G0bx6fre8kpq4/nv/0+Ob0vjuJ9lvdM5jXDKSXzQtdM/Jde17XDzrlr/rAaO7CVE+pxFXwc//0Z'"</definedName>
    <definedName name="_AMO_SingleValue_621796666_TaskState" hidden="1">"'Partitions:13'"</definedName>
    <definedName name="_AMO_SingleValue_621796666_TaskState.0" hidden="1">"'SASUNICODE7V1ZbyI5EPbzSvsfUFaah9FsyH1oLhHIMRpCspDJaJ8QATKDlmtoSDZa7X/fz+V2H+67abph1moBfZTrcrlcZbvNO/aR/c1GbMhK7In12YwZbMAmbMzesy22y7bZDn5LeDJmXdzv4emYfaOnCzZnj+x3doLzj+wD+5X9wt6xO9YBjr9QZoyzEUpy2BagRzg6oPCCZxzqAVT7gN2yaHPIA9DcJ7qSNsc3MrFU8Nlm5+wS35KSg'"</definedName>
    <definedName name="_AMO_SingleValue_621796666_TaskState.1" hidden="1">"'fMaYeoCxwB4++wNyt0r8hwCbhc4dyzsHKoKzoaQZAFYzusY31yyGbAPCeIW15zXAfB/xtMXUJ6Abp+wcmqH0EEfuuiC8wd2iu8Dtgdap7jasjRzT9IPLMmrwDKksy7oCS5Vrc1xNcdVG5LX6Lxj4jFCMLuxdEm2HyST0CeXt0HP+HUX1wZdSQoGSs5N/ni9jQmuHJPeDOWec6HUJEpPRGeBe3nQnFv3eZ3N6SxfumMqnQfNKbWJpxxtx01x'"</definedName>
    <definedName name="_AMO_SingleValue_621796666_TaskState.10" hidden="1">"'iOB6sTh37jXF/cVWKL5bssKuR+Or8TRtc/1leQme3L1c2xpd4WMWq8AvdgvPArPqJ+x/YmjTMafv5enIWrCxZoWR76ztHu/JjkZSWwvWWDl2y7F7KRl/JWtfdjl3nyfvtkLw2NlUScFTIu5Fv/cY6lniUbqgnm+OexPiO5rCgnraupUN+u3Br+o8XId2TuWNUeNq+4ZaYs2VoTmxuUuKdrtlZm0PsGEp61dgaiLus5/J+Mr5ZIT7M5MHEY0'"</definedName>
    <definedName name="_AMO_SingleValue_621796666_TaskState.11" hidden="1">"'GZ8N2tLoPPk9wZWO4B4x3z8GZWSeNpSj0TPnvAD015RZamtL3LbUZwxxZFaO6wdmtHVVJTbeUrN5u+Wrtu2siTv04/bYYTVhQi214dMX5ezLLVOgzxZFNzfK7dzj4zrFTh8ZV7pLUZVycUbUnMfBSwiLCtb6qdse9ftxWF/S/C2pN1eGVuNXXWIVs21tjAqLJ5L/CLqh/sLl1c2EoNZu8RfrVBpd8avmRdJpvUvuZ0P6YXebMJGTLu2Ydku'"</definedName>
    <definedName name="_AMO_SingleValue_621796666_TaskState.12" hidden="1">"'jBxGdbepz/tN3GldNr2KMKBpUUeyMbpvbk/9Ul/+/cbWiIyyhapPgnYLXnTSeRmo2n51nF5OV4zyc2D6qfsoXvA/sP'"</definedName>
    <definedName name="_AMO_SingleValue_621796666_TaskState.2" hidden="1">"'twCaewXQ3C+A5kEBNA8LoHlUAM3jAmieFEDztBCfsJMTVd4rd9l33OMRT15e/jtKLoCFU+2Z0dHyVMuxog8JfUt9+JTipzninWSRiiztjFBUjGe4mlDU6cRyhidNut8HxgnBcny81CNdj6z7W46Ic0a9v4wBm/ie4bdEMdoLYZYwbq1ckGaNiLI2lKrTIKmCpL7BudRfHb8GrlQ9fqeYpk711Ce6tqTO8kZoDToh3RQuUWIC3FwmLo9BVPi'"</definedName>
    <definedName name="_AMO_SingleValue_621796666_TaskState.3" hidden="1">"'TxwA5g3E1zHNDwTT31XY5Af9e3frpLpl1Scu5wXePYCtU531qaSKv2USrErnUNe655bXvb9ET4TG26XDnY2o2ZmdcAlrNrjjMnErwdj/Ch8OW2WvKljrkLUsoNSBexlYOVgJEmb1ivyHnrLG35lkFZ35R9RtfSEFFRP7JaKjZwnv2DyypAv2e4/c9IH/g/gTU37rO/w3lxOlzk/Hj7dde+8KVcIj6KsXAc5oJlpNMsBxnguUoEyyHmWA5yA'"</definedName>
    <definedName name="_AMO_SingleValue_621796666_TaskState.4" hidden="1">"'TLfiZY9jLBspsJlnQ4nCMTURjcXjKex5/QSE7P1Ydujl/3l0lCXVNv1vfxOD+jtA2ygT71QF1rBOwTYCtm9PBEnIpoWIwodjzRyOZppUGjk0FaqdDdIeAMioiEXpyxo30u8oYJxTrBMVryiDU+L8EcZBnfVvGszr6gfTRiyhyMq4lnX5fGcgvdXCLGWBbPFey9huM8tmT5RdzhdmpbwS0+HYq5hc+a52ihYVzkY5sXqMEm+rO7pW2hTjMhc'"</definedName>
    <definedName name="_AMO_SingleValue_621796666_TaskState.5" hidden="1">"'fGszg7sXOqSSi0A66994Q/kOIFdzpubyHmdFmz9M+UqIk8R4xtjknGiZMYqzy2CEjmdm58gPpwl3P3HKxp9eWtlu/dWBsFznQH1RCWK8b8RnFf3Xh2l6wWvQI1jcuYcV7jumPh/xp5fyiyyt/+LtDKLVuWN8lKbo4f4flvqooLrmTUam6/nbqDXjfK3UeNf4TFLA9+VNfDoyXp2WTd3NFbSyTnm9KOelz3ckE0s249fopVVgKnG2pDiBp8K'"</definedName>
    <definedName name="_AMO_SingleValue_621796666_TaskState.6" hidden="1">"'ZN4sG7C1n2XmEdyDh9ONq7s4cxwSWs5JJJsHkaWc/ZS8513HMKTIooJzzumIJJd5LofZ8cGSfEVJnBLqupLw1SRDwiRnph6t0WB+xWW4cN1JO18WtS6heC5214SPvTXhY39N+DhYEz4O14SPozXh43hN+DhZEz5O14QPub5i1ZyUE/ViQasn3L34gHrb9OVfPHH5F3D5ByIN0StPmRyN9vba7nUPNuydY2QjeNZ1O2D8NFxSJ51K5Jyt1EE'"</definedName>
    <definedName name="_AMO_SingleValue_621796666_TaskState.7" hidden="1">"'aSmHxiip51jPNXRxnuNswIas42qmkaEdwHrZeRrWUdBZ1C6rnKKNtStvUamxqV1uVtqrMrWpPW5W2qsytal9blbaqzK3qQFuVtqrMrepQW5W2qsyt6khblbaqzK3qWFuVtqrMrepEW5W2qsyt6lRblbaqFYyC7mi70nbla1dRkNGziPbcZbx1PVVzvXaLeF7ftT1+e4wUMSMdtMdKEbxwy3gujHqTeXe4KWaNgN9uCMXYht8OCXq1gvNtJf'"</definedName>
    <definedName name="_AMO_SingleValue_621796666_TaskState.8" hidden="1">"'9ez/ZCy/Z8VTYknRmBWsmu70tHK8oPF9MDppOlHcl/0BraoHdybD7qrE9vTg4dWLzr/4fkhd0lS8SRKFtyvS8vPKbzjrstqVzesOhdMcTODXx/kGzXcTvfGE2/fv8LruT+JBwfX//bU3AG7a6xulXcXmjv+0fllDa56mhe+DIe8/F3Oc+1V9NerWCvpkZi2r9p/5bev/H3fM4g0TnOPuFT1z5O+7jCfZxf3q39nPZzWfi5Bu3JoX2c9nHr4'"</definedName>
    <definedName name="_AMO_SingleValue_621796666_TaskState.9" hidden="1">"'uPEGKf2b9q/LTPrVEULrLIrxt/ivtRRnPZwS3s4FUvwjiF9lJ8wvj+IGN8Wktvvvge35c1tcXdoazfwZC0m9k1o6RanW1zhMYU6JxU/qvjZW3f+s+1yV5gz9idbt3n1fOezN2HWMtlImLNu4/h0dS852+rj+W+vT07vi8N4j/KeybxmMKVkXuiaif9GGjh22Llw5A+bsQNbOaEeN8HH8d/n0B4hL78Xt09KJp/q0zZVyrIikX/tVyl2mOPe'"</definedName>
    <definedName name="_AMO_SingleValue_65748969_TaskState" hidden="1">"'Partitions:11'"</definedName>
    <definedName name="_AMO_SingleValue_65748969_TaskState.0" hidden="1">"'SASUNICODE7V1bb9pIFD7PK+1/QFlpH6puSMhd24sIpElVSligqfYJUUK2aLmkYNqNVvvf95szHt+wjW2M7aARAuzxmXOZ+ebMmYvtV/SW/qEJjalE32lIc1rQiGY0pde0R4e0Twf4L+HKlAZIv8fVKf3FV5dk0AP9Ruc4fktv6Gf6iV5Rl/rg8TfyTHE0QU5B2wH1BJ8+JDzhmqD6AqlD0O5ZsgXlMWQesVwlW/CbmFyq+O7TFV3jV0la4'"</definedName>
    <definedName name="_AMO_SingleValue_65748969_TaskState.1" hidden="1">"'LjOnAbgMQLfIb1EvjuPPSegOwTPA4u7oKpBszEsWYJW6DrFr7BsDu5jpmjhXOg6Av8PuPoEyTPIHTJXIe0EZTBEWQyg+Re6wO8xVSDrAmd7VsncsfUjy/IauIz5aAB5UktvqRk4M3DWg+V1Pu6bfBYhnN1cBmzbN7ZJlqewt8nXxPkA5ws+UxIWyGmY+ol6mzJdOaK8OfL9yERSmyV9ZzlLpGUh07DSRZ0ZfJSt3CnnzkLmI7eJ7xlixy3x'"</definedName>
    <definedName name="_AMO_SingleValue_65748969_TaskState.10" hidden="1">"'gVuyx7K1dWux8KAqGmbc7c2vvoXtjxbWg+sk/Dlroo5n/ISxgSveVOj4yBF2CdpJfrIGor7Hbh9nTmQb5BzjdUk+R3Jhlp96c0j89+Xto4TGNDZn1uTb/7xeP5lF3ngmuc5eTqsaV3yiyaD6KVv83tD/'"</definedName>
    <definedName name="_AMO_SingleValue_65748969_TaskState.2" hidden="1">"'MAeZlRxkHuUg8zgHmSc5yDzNQeZZDjLPc5B5kYtPOMhIquiVB/QVaSLiycrLf0XOJbgIqfdmdLRtqd8QX4hv1tYqufmU9ROu9czfPGVvy/pypIhTUbc4bnvkmNmAZvGiU5XbGZV6OcqY/yPS3Hzs9D2+Iq3c54973OAdNdgjA0ntHQUIGoNzCF0n+AraMr3gqL7PZV1CrhHrMrXGCiVQlOlX+gVjozr9bh5VceQX/b30pZRSZIQaT4Y3qn1'"</definedName>
    <definedName name="_AMO_SingleValue_65748969_TaskState.3" hidden="1">"'N/1IDVy4x7mng7Fe0mSVoDM5lH/8XqokTJ/H0WfW/L3zpSvjI+oqucTCnEted1xtG51yKYMvFzlhyvjOWnO2MJac7Y8nJzlhyvDOWHO2MJZWdseRwZyx5vnY4ZzufgxXumN0bM1/ibMaz886IWVE12Yohx7sDa174PWirZtQu5tXVeEFIklGlHGnOrTnTYPlNnh0Pkl/l1DHoRBS5MDVocIw85PGKfSzHMDMun+jyb3GsRh8NlmEk1iVYAy'"</definedName>
    <definedName name="_AMO_SingleValue_65748969_TaskState.4" hidden="1">"'XdKW0ROlpyUrr1qeFagz5hPNOMaHMwrzaufd6YSwtlcw0cbsrnBsiq43MV2bJyjBItR6r7ZDi1UdDCtw/pQ3P0Y2SI0DAtssHmO9RgG76vuzEWhG+Lzic7HIT7yxvkvkeaGvvf4NvnlHmof0in/pXUKs7n1lxPtghoovWmUf/CyzXxWy0gBsJ9gaqFLvfA/Yx7KT/pWdX8Ldf+pjV/DQ9SBac69WDFLb5V2Py8MGCXfpqxSofp5P6IOHKjl'"</definedName>
    <definedName name="_AMO_SingleValue_65748969_TaskState.5" hidden="1">"'l2UGVpF3eZrcfcYqFzOWVyVtrryLlLvUPtt1nTClqsYVNAc+HCJvwciSg7vTojw/Q9j5qTm1R+seWFxJmx450pJOvO/biU9fy0OC6JHpSB6HBVEj+OC6HFSED1OC6LHWUH0OC+IHhcF0UPtCNi2JuVYvVjQOrC7Fx9xb5s8/9NKXP4JWv6BSEP2yo/WTNFqr+1etbVpuxRl/XU/YMYl3FKnnOra1VtVBkkkhcUrXsvTXnMe4HOJ1KZJWcOn'"</definedName>
    <definedName name="_AMO_SingleValue_65748969_TaskState.6" hidden="1">"'l8iK3hrNw1b7vUhJhqgWpF4hj8aUxtR2MHWoUaVRlTqqKhpVGlWpo+pIo0qjKnVUHWtUaVSljqoTjSqNqtRRdapRpVGVOqrONKo0qlJH1blGlUZV6qi60KjSqNrCLOiBxpXGlS+u1lGuX0W01y6j7eupmTs8O6xzcff2+D0VI48V6aCnguShi0DGj9ykt2n1mSz57BHwu6s6H2z43dOvdys472/w7/VsL7Rpz1ejMZfZIrBU0uv7ksla54f'"</definedName>
    <definedName name="_AMO_SingleValue_65748969_TaskState.7" hidden="1">"'z6QGT2dJbq3/QHtprPl8ixbuvRenRoCHf1TR2cFH2tPE7x79oXSOz9dg5S6yRzFty3YUlPaYzxd2WvFre0rr93h1cE7SXoE53H7fzbq4F2yJ9TLxd3J9w9sA6Tpif2P977+H5QHJ/ena7uFepbTzYNMkwue1oXvoyEfOJu7+utFfTXi1nr+aNxLR/0/4tuX8T9/lcwqIrHL3Ht6F9nPZxufs4v3G39nPaz6Xh55p8F7/2cdrHFcXHyTlO7d'"</definedName>
    <definedName name="_AMO_SingleValue_65748969_TaskState.8" hidden="1">"'+0f9tk1amGFlijGxJ3cV/rKE57uI09nJdL8FM4hsg/I/HMDTm/LS23730PbsvPt8V10dZu4ck6JJ+b0NEtTre43GMK75pU9Khi11t39qvt6qkwl/QnFW1dPdv17OewahlvJsxZt1F8unqrTQdl9sHlx6P571WfnNwXh+m+znvG85phkoqyY6bs8PHB+WrsVQ2kTZjuPlKLdT6FR5TkXii/Fus/WPEn26mDnrkzrezyxdGsVDm6lheJVxZ2P'"</definedName>
    <definedName name="_AMO_SingleValue_65748969_TaskState.9" hidden="1">"'ie27dROCB87Jih5+JRY+yH3og+hPVM0Se+4RzSQNmO940gorykbu8df9aBRS/GWxBut6q74wcnNnXPG1HtmTPEF+FA2fAanNrySfU21fueVCdLnpg7SVwbHarYvrUDPMxzbHO5As/pErLlZ1s2NJNyb9ndB/WjaLUvpkX9b3EYW5rhfzjkEx17iXWBPDh51fkuZM+a05xK8te+uiaD0bSFDPCs2Ki6CninrRUkD7UHUS52qXPqraJEUbVLv'"</definedName>
    <definedName name="_AMO_SingleValue_662231970_TaskState" hidden="1">"'Partitions:11'"</definedName>
    <definedName name="_AMO_SingleValue_662231970_TaskState.0" hidden="1">"'SASUNICODE7V1Zbxs3EJ7nAv0PggvkoUgtHwnaoDkgW74QRVYl2UGfDFmWG6G6osOuUfS/9+NwufeuuKs1VwYIQSsewznI4cyQS9Pv6RP9Q2MaUYUeaEBzWtCQpjShD7RD+7RLe/itoGZCfZTfoXZCf3HtipZ0T7/Qb0h/oo/0I/1A76lLPeD4G20mSI3RUsB2AD3GpwcKT6gTULegOgDsjktbQL4BzUOmq2gLfGMHSw3fXTqhMzwVpQXSd'"</definedName>
    <definedName name="_AMO_SingleValue_662231970_TaskState.1" hidden="1">"'cbUB44h8A7oNdpdh+R5C7h94NxzsQuoY3A2giQrwApeJ3gKyebAPmKIFvKC1yHwf0btEyhPQXfAWAW1t+iDAfqiD85v6R2eb+gAtN4ht+P2zDVLP3QlPwaWEaf6oCe5DPfaErklcjeQvM7pnoNnkYI5iKXPsn1nmWR/CnmbXCfyfeQXnFMUFmi5dPgT4zZhuKomvTnaPRqh1GZKD0xnhTITNJduuRizJadM0J1xvz7w/Osbl3XCrU3QbDly'"</definedName>
    <definedName name="_AMO_SingleValue_662231970_TaskState.10" hidden="1">"'I9b8PIcxRTk+iPHvSeNTdfF9pP8B'"</definedName>
    <definedName name="_AMO_SingleValue_662231970_TaskState.2" hidden="1">"'mqPonx/7xikeGKd4aExfBxhHc3YnSNHMSAZpmhnLIE1Toyl8VJ++oUz4f1P25xtaroBFUL1zYoXNqVa1fLGClhZpxtHEEt4/m99Wrf3+OoxRRkNfUBbE45XvcI2Ucpc/wYgqHE95MZOEDsdHAmbJLQSvY3wFbJV+5ninxyNcQash8zJxo6gKIKr0in5C1Fin351UDak4v/g6FlJSkb47G42wD/xA/1IDNUeICBvIvcKcWAFiya289H/AGIe'"</definedName>
    <definedName name="_AMO_SingleValue_662231970_TaskState.3" hidden="1">"'v4vLhxRD6ONOk8+tedhn9szuZc6kB+vxWNOgdGKa3b5jec1ML+lmT1J5/5IJxkklqxdEK+oGwHT5Cbspr4WhEOoPHWXHZnFeCahV2Adia4wnEKlb5ILmqFVZFerK5u0JJpt/ktWgS/RqXjgAnrMjC4aDBdnfAPtBLS784Za+pT/8SaeXRGkxjmZuXZA4UdT+1RaoH9kMG+TlGXYOu4CObmjIn42qj7uvGWFromzPo4aZ4zqFZdXxOtCWrZu'"</definedName>
    <definedName name="_AMO_SingleValue_662231970_TaskState.4" hidden="1">"'jRqtbY59NTTwta+PbYU0vvtzSooWlcmNHNU4xgGxaqu7EuNHjfSxePOT1It5fnaH2HMhVPnuPb45J5qn0oZvwV1Rryc3fVYlYDmpi9RYy/sHJNPGtbqAPptkCNQpc9cM+wl4qjbmrkL3n0Nx35M1iQGjDVsZLsAq6LXOOF6YDX+0XGKh2Gk28jstDV7TudVb+CbnNd1h191cq/M6DKovvcovQao99mTscsuYpBBcxeDJbsbxx0WoTfO6S/b'"</definedName>
    <definedName name="_AMO_SingleValue_662231970_TaskState.5" hidden="1">"'RgxJrVXc+/uNYickOE0UJJ3B2ndjm7ZXBxsBReHpXER3Q0un4vyNCNu17h8PsxoRzWTdUraJw5a5yFb0fztnyLx1hW4/AMeRFrbmbsDELXGwR1eD7artVe7m7CSTpfUT6e2dqdX9UEeSml+KCx50fvTfXyOUNp0II/xucklxc0aztPeDIQ1ZXON2rc6ZXWqYJ06sDpldapgnTq0OmV1qgCdaoHqCdrYeMrq1PPolI2orFYVr1U2prJaVbxW'"</definedName>
    <definedName name="_AMO_SingleValue_662231970_TaskState.6" hidden="1">"'2ajKalW8Vq2DXL/L5e2t6b1POHbeLHeY5+19pxB3Dr2M/dKks/9l8CI047E06m2K/uVFGXzIGfJQsl6Ez6Wa4OMl7KN7J6ri/Z1nfzb1ecc04j5bJPZKcV4vH611Frgc35dPlpu1/Ce9tT/j/Aol4X0nxUeDBnyOcuTDouRp4znHr5hdQ2f2eC0rzJFsWwmc+5S20l8SnEvZT5h0UCdgjwBd7MkR//nRBcsiPU+2cyNXyN0zj2PGJ04c3IV'"</definedName>
    <definedName name="_AMO_SingleValue_662231970_TaskState.7" hidden="1">"'w3pM8EWPu3EgU2tMHDyafTj53FC9tmYj2xHnTE2vVrFUr2aqFYzBr36x9y2/fxMnCI0h0gtQFvg1r46yNK93Gxa24rZ2zdm6z3dhLtLngE/XWxlkbV7aNC+8eWftm7VsRcVyT/y7S2jdr37YlhpO79Na+Wfu2efxmrZu1bttg3YJvIK1ts7at3DMd6m+ej+hP2rbTG2ZPTbyEN+TZdl39Y6vj1dQNqR302eeAJ9PzYFGvlN8bpfG+zn9k8x'"</definedName>
    <definedName name="_AMO_SingleValue_662231970_TaskState.8" hidden="1">"'tplF7GuSzx++j0jPeX6n5bampeJ3MQP9N0z50F5+xLlbIakih+9MUNw8JDTcGVgLvT4tx/U4CYDzup+Fqshf1Ijz/PTLpxbmauBjyqnpSqRdf1Bdn6wmvnt1BeaScFjxfbVkJ4Ksz9gKPB+1Qt0KN0SlOOAif8HGhQWHH82XBj87gbz8J9nt6HXoQb9Ze6vX1J4i7seiBe9mMLtpwy9I4TQ99Cj5SsX4GpDR/k1Slb768Zo3zu8CA9Y/Lax'"</definedName>
    <definedName name="_AMO_SingleValue_662231970_TaskState.9" hidden="1">"'POcv+LXa32N+ujNHnNnPJq5sd85cncBOXPklb0z42eL5L1GMhqVkXDyGkPcHv7kw1Hne839aysvwg2PenAEksqfSyPEfXe6+pB0L15YOxqYL2JM6lTjno9qiYRok7o5fsUWzeM2yMUipE3rdSU4F+PGWsg9c/U7eTzS74kR4zvlGzn65F9RKM34Qj2W59bBJ3tf99b7XeT8Gr0k/z5Gl+Q9WAun79Qdvtlv199FD41o5Kz15P8KCHuEfBKF'"</definedName>
    <definedName name="_AMO_SingleValue_671486722_TaskState" hidden="1">"'Partitions:13'"</definedName>
    <definedName name="_AMO_SingleValue_671486722_TaskState.0" hidden="1">"'SASUNICODE7V1Zb9s4EJ7nBfY/GFmgD0U3zn2gFxznKpo4WTtNsU+G4zitsb5iOekGi/3v+3EoWhJ1WJJlye4Sgm2JGs7F4XCGouh39JH+pj71qETP1KExWdSlIQ3oPa3RJq3TBn5LuDOgNsrvcXdA3/juE03ogX6nA5x/pA/0K/1C7+iGWsDxF+oMcNZHTQHbAHQfRwsUXnBPQN2Bagewa1PaAnIHNLeZrqIt8PVtLBV81umEzvCtKFk4P'"</definedName>
    <definedName name="_AMO_SingleValue_671486722_TaskState.1" hidden="1">"'2ZMbeDoAm+H3qDerSbPLuA2gXNjil1AVcFZD5I8AVbwOsC3kGwM7D2GuMa14LUL/J9x9wWUh6DbYayC2i500IEu2uD8jg7xvUNboHWIq7WpZm5Z+u5U8iqw9PisDXqSS11rE1xNcNWE5Md83rLxWBGYvVjaLNsjyyT1KeSt8T1x3ca1xVeKgoWaE5s/0W4DhivHpDdGvR+5UKozpWem84SyPGhOpuWizSZ8li/dAdfOg+aI+8RzjrbjpbhZ'"</definedName>
    <definedName name="_AMO_SingleValue_671486722_TaskState.10" hidden="1">"'3aetqpRlTaLg1q9y7DBBWZ/h7mNx7t5rSviLtUh812yFbZ/GF+Npmvb6y/IcPHlHueZ0dkXMWSwCv9wtPAvMup9w/qGhyceEv+eno1rBwZoVRrGztne+Jzsaut6z1EhSOw6nXY7dK50RUMV2yfquU887nqrSRgQeJ1MraXhKzL0cUx8ivVY8Sqc8qk5QNmS+k1Aoz9CNk4f549q4Wrzi3nvsyerc2Lw1ZV9fszO9O9i9kuErMNURKzr3VEz'"</definedName>
    <definedName name="_AMO_SingleValue_671486722_TaskState.11" hidden="1">"'mvtNH+djmQUaw4Rm0E+Fug89DV/1bQPh3KRzbmq7Ngf/elv0GsCNbZqmhEX9fcz+w7JlYOQscng07UZjSckObBXA8hd7y3laI0zZuPy9nH564F9Z8mhL8Pdt1KvwZ4cimVUXpDQ6x0+zIpW+duyQtGRfnrNZTGEQtaQ/RWl9UnxOjRNweF/Y/DXpLXcDTCJs/pgpbtr/FJESd1L/rPrHPd7j1cmFpLZu0Nwa1hZB7NPUg6fRe594z5N002+'"</definedName>
    <definedName name="_AMO_SingleValue_671486722_TaskState.12" hidden="1">"'TOO1S/u6QWy3Nn43PsPM4/A6/jyu0xnDkIi2vKnZQtW3fq/+eS/wPxOjQkZJT9Uf6fsj6WppNIz93T86xj8nO8FRDJh7VPeYrvA/0H'"</definedName>
    <definedName name="_AMO_SingleValue_671486722_TaskState.2" hidden="1">"'AM2tAmhuF0BzpwCauwXQ3CuA5n4BNA8KoHlYiE/YyImqGJXb9B1lIuLJy8t/R80nYBFU7+3oaNFUHxFfiE8xMr/gXtP+XhQH5VjRl4K+5hhmxPHjBJwli9RUbXeEpmM8wtWQo243liPcqXN5BxiHDCvwiVoPfN2flq+5Iu4xRz8qBq7je4zfEseoL4xZwXi1csqatWbUdaB0nYZJFSb1Fc6V/i7wa+FK1+N3jukuuJ06TNeR1F3fimxBN6S'"</definedName>
    <definedName name="_AMO_SingleValue_671486722_TaskState.3" hidden="1">"'XwhlqDIFbyCTksZiKuPMQImc4rpp9bmmYJoHaLifg36/bIN0lsy5lOVf4vmfYCrd5hz2NzOtW0apkLnmJMq+8Tvka35EeY50Pbz6qZ6NOximh9exSwEy4huj3fXwEbJlec7bYYr9VQq0u8zKY5qAlQJTpFf2GnPuY3tpnFZwFZRVvAiElFZn5JKOhZ0vv6R9YUgX6PcHve0A+onwI6m895/9GcuL2ucn48Y/rrwPhSjhke5Vi4DnMBMtBJl'"</definedName>
    <definedName name="_AMO_SingleValue_671486722_TaskState.4" hidden="1">"'j2M8GylwmW3Uyw7GSCZTsTLFuZYNnMBEs6HO6ZmXQYapr3jDcSDHmG694ztq6Ovw+WSUFd8ijXCfBEP6O0NbaNDo9M7enM4CfAVuyo4pk5lVGynGlt+aKU1dNKjWdtw7RS4dIe4CyOlKRe3DGlcy7ziSHHQOGxW/JINj4v4RxkGfdWce+CvqB/1GLKHI6rjntf58ZyDd2cIfaYF8857P0Yx0lsyfKLxKPt1LGCa3xaHItLnzXJ0UKjuMjHN'"</definedName>
    <definedName name="_AMO_SingleValue_671486722_TaskState.5" hidden="1">"'k/RgnWMczdz24KIZ+PjWZwdODnWGdd6Amyw9qU/UPMHTj1/zqKedzVg6585h5H5i5z3GLCMQy1j1nluMJTM9bz8hPHhruEdP17xrMzbaRZ8O80sRA7U5ZGoxLH/N4bz696vo3Sj4DmoCUzuXOQc1y0b/8848iuZZVb3f5FWZde6vLO81OroIb7fVrqo4Ho8nS/N13PXMOrO8rez5sWiY5YavitL4NGTjeyqbW54DqWVc8wZRD0ve7him5h3'"</definedName>
    <definedName name="_AMO_SingleValue_671486722_TaskState.6" hidden="1">"'HD9DL6sA0zE1IcUVPhXIvFo24Gg/y8wjfASPphtXd3GefSho9awi2fMRVcs9Tqky//qOHkcWFZwLTvssucpzBcxGAJbkK23i1NDX20SvsukxJvXE6mE6SyyuhAynnpK0z9RmrdconovNJeFja0n42F4SPnaWhI/dJeFjb0n42F8SPg6WhI/DJeFDrTtZNCflRKNY2AoL7yje5dE2ff0XX1z+BVz+gUhDjsojUrPR/lHbux7Cgb1xzWyEP41'"</definedName>
    <definedName name="_AMO_SingleValue_671486722_TaskState.7" hidden="1">"'dD5k/jZbUTacy81mu0kEaSlHxii551k+g2ziOUFqzIas4mqmkaM7gPGodjW4p6SzqGlRPUMfYlLGpxdjUprEqY1WZW9WWsSpjVZlb1baxKmNVmVvVjrEqY1WZW9WusSpjVZlb1Z6xKmNVmVvVvrEqY1WZW9WBsSpjVZlb1aGxKmNVC5gF3TB2Zewq0K5mQc5+iug8u4y3rqdqr9duMM/Lu7YnaO+VIp5Ih+09UwQvwjJ+FEa9Tv6df4pZIx'"</definedName>
    <definedName name="_AMO_SingleValue_671486722_TaskState.8" hidden="1">"'C0X0ExthG0c4RZreB+Wyl41HO80LwjX5V6rDMrVCvZjX3paM3yw8WMgOlkac7kP2wNbdg7OQ4fF9ThNyd7Liz+9f899sLemiXmSNYted6jlx7TXeLtSzqXVzR7twy5o4PYNyTbddzuN0bTr9//giu1b4nAJ9b/3ms4w3bdWNwqbj+0//2jckqbXHQ0L32ZiPnEu5wnxqsZr1awV9MjMePfjH9L79/Eez5HkOgEZ5/wuTA+zvi4wn1cUN5t/'"</definedName>
    <definedName name="_AMO_SingleValue_671486722_TaskState.9" hidden="1">"'Jzxc1n4uRrvyWF8nPFxy+Lj5Byn8W/Gv83z1KmKHlilcxJvcZ+ZKM54uLk9nI4lfMeQDuoPSewPIue3peTOu+/hfXl1e9wN+toVPFmD5L4JDdPjTI8rPKbQn0nFjyp+9t6d/9N2tSvMEf1Jy/ZcPd/n2avw1DLZTJi7beP4dH0vOcfq4/lvv09O74ujeJ/lPZN5zXBKybzQJcn/jOq6dtg5deUPq7EDWzmhHlfBx4nfH5EjQl5+L+6YlEw+'"</definedName>
    <definedName name="_AMO_SingleValue_732119577_TaskState" hidden="1">"'Partitions:13'"</definedName>
    <definedName name="_AMO_SingleValue_732119577_TaskState.0" hidden="1">"'SASUNICODE7V1ZbxpJEO7nlfY/IK+UhyhrfB/KJQw+omDsBcfRPiEMOEHLFQbstVb73/fr6uk5eu5hmIFsawTMUV1XV1dVH9O8Yx/Z32zEhqzEnlifzZjBBmzCxuw922K7bJvt4LeEJ2PWxf0eno7ZN3q6YHP2yH5nJzj/yD6wX9kv7B27Yx3g+AtlxjgboSSHbQF6hKMDCi94xqEeQLUP2C2LNoc8AM19oitpc3wjE0sFn212zi7xLSkZO'"</definedName>
    <definedName name="_AMO_SingleValue_732119577_TaskState.1" hidden="1">"'K8Rpi5wDIC3z96g3L0izyHgdoFzx8LOoargbAhJFoDlvI7xzSWbAfuQIG5xzXkdAP9nPH0B5Qno9gkrp3YIHfShiy44f2Cn+D5ge6B1iqstSzP3JP3AkrwKLEM664Ke4FLV2hxXc1y1IXmNzjsmHiMEsxtLl2T7QTIJfXJ5G/SMX3dxbdCVpGCg5Nzkj9fbmODKMenNUO45F0pNovREdBa4lwfNuXWf19mczvKlO6bSedCcUpt4ytF23BR3'"</definedName>
    <definedName name="_AMO_SingleValue_732119577_TaskState.10" hidden="1">"'I4LrxeLcudcU9xdbofhuyQq7Ho2vxtO0zfWX5SV4cke5tjW6wscsVoFf7BaeBWbVT9j/0NCmY07fy9ORtWBjzQoj31nbPd6THQ1V71lqJKkdB9Mux26VdgSUuV2ytmuXc8dTebcVgsfuqZUUPCXiXsTUx1CvFY/SBUXVOe5NiO9oCguK4nWrp+m3r7+q83Ad2v01b/4bV9s31Mprrt6fE5u7pPAJW2aP8AHtQ8r6FZiayCntZzJ3cz4Z4f7'"</definedName>
    <definedName name="_AMO_SingleValue_732119577_TaskState.11" hidden="1">"'M5EFkusE9bTsT3gefJ+TRJYZ7wHj3M5yZddJYikLPlP8O0FNTbqGlKX3fUpsxzFFbMWIc3HO2Mzap6ZYyYmB7FbX23TURp36cMUGMVCyoxTY8uuL8PZllKvSZ4simZvndOxx8V9qpQ+Mqd0nqMi7OqNqTGHgpYRHhWl9Vu+MRJW6rC/pPB7Wm6vBK3OprrEK27a0xAdFk8p9oFxQfbG7dXBhKzSZvkX61wSWfWn4kneab1H4mtPdmlzl7Kb'"</definedName>
    <definedName name="_AMO_SingleValue_732119577_TaskState.12" hidden="1">"'LlXbMOSfRg4rMtPc7/6G7jyuk17BELg0qKfZcNU3vyP/KS/1/vNjTEZRQtUvz7sBp500mk9vTT86xi8nK855P3B9VP2cL3gf0H'"</definedName>
    <definedName name="_AMO_SingleValue_732119577_TaskState.2" hidden="1">"'C6C5VwDN/QJoHhRA87AAmkcF0DwugOZJATRPC/EJOzlR5VG5y77jHs948vLy31FyASycas/MjpanWo6VfUjoW4rhU8qf5sh3kmUqsrQzQ1ExnuFqQlmnE8sZnjTpfh8YJwTL8fFSj3Q9su5vOTLOGUV/mQM28T3Db4lytBfCLGHcWrkgzRoRZW0oVadBUgVJfYNzqb86fg1cqXr8TjlNneqpT3RtSZ3ljdAadEK6KVyixAS4uUxcHoOo8Ce'"</definedName>
    <definedName name="_AMO_SingleValue_732119577_TaskState.3" hidden="1">"'PAXIG42qY54aCae6r7XIC/r269dNdMuuSlnOD7x7BVqjO+9TSRL9mE61K9KWucc8tr31/i54Ij7FNh7s/pvbG7B6XgFZ7VxxmTiV4ux/hw2HL7DX1ljrkLUsoNSBexlYfrASIMnvFfkOfs8bemmcVnPll1W98IQUVkfkno6H2Ft6zf2BJFej3HL/vAfkD9yeg/tZ1/m8oJ06fm4wfb1x77QtXwiHqqxQDz2kmWE4ywXKcCZajTLAcZoLlIB'"</definedName>
    <definedName name="_AMO_SingleValue_732119577_TaskState.4" hidden="1">"'Ms+5lg2csEy24mWNLhcI5MpMPQULxnvEgwoRGeniu2bo6/95dJQl1TlOv7eKKfUdoG2UafIlPXGhn7BNiKmVU8EaciSxYjjR1PlrJ5WmnQqGWQVip0dwg4gzIloRdnTmmfi/7EhHKg4NwteSYbn5dgDrLMe6t4Vmdf0D4aMWUOxtXEs69LY7mFbi6ReyyL5wr2XsNxHluy/DLxcDu1reAWnw7l4sJnzXO00DAu8rHNC9RgE3HubmlbqNMMS'"</definedName>
    <definedName name="_AMO_SingleValue_732119577_TaskState.5" hidden="1">"'Vw8q7MDu491SaUWgPXXvvAHcvzALufts8j5nhZs/TP1YUT/RYx7jEnGidJjVnluEZTo67n5CeLDWcIdP17RqMxbqxd8b/UseB9oQJGoRLn/N4Lz6t6ro3RR8ArUOCZnX+QK1x0T/88Y+aXMolf3f5FW9q5VeaO81OboIb7flrqo4HpmjdLm67kbiLpR/jZqXCw8Z2ngu7IGHj1ZZJd1c0djKJ2cc04/6nnZww3ZxLJx/BKtrAJMNdaGFDf4'"</definedName>
    <definedName name="_AMO_SingleValue_732119577_TaskState.6" hidden="1">"'VCDzZtmArf0sex7BETycblzdxZn7kNByriLZ/Igs5YxT8p53fcOQMosKzjmnI5Jc9nM5zI4PluQrTeKUUNebhK8yGRImOWP1aI0S8ysuw4XrTtp5tKj1CsVzsbsmfOytCR/7a8LHwZrwcbgmfBytCR/Ha8LHyZrwcbomfMh1F6vmpJwoigWtqnBH8QFF2/TlXzx5+Rdw+QcyDRGVp0yORnujtns9hA175xjZCJ6N3Q4YPw2X1EmnEjmXK3W'"</definedName>
    <definedName name="_AMO_SingleValue_732119577_TaskState.7" hidden="1">"'QhlJYvqJKnvUMdBfHGe42TMgqjnYqKdoRnIeto1EtJZ1F3YLqOcpom9I2tRqb2tVWpa0qc6va01alrSpzq9rXVqWtKnOrOtBWpa0qc6s61FalrSpzqzrSVqWtKnOrOtZWpa0qc6s60ValrSpzqzrVVqWtagWjoDvarrRd+dpVFGT0LKI9dxlvXU/VXK/dIp7Xd22P394jRcxIB+29UgQv3DKeC6PeZN6db4pZI+C3S0IxtuG3c4JereB8W8'"</definedName>
    <definedName name="_AMO_SingleValue_732119577_TaskState.8" hidden="1">"'k/6tleaNnIV2VD0pkRqJXsYl86WlF+uJgImE6WdiT/QWtog97Jsfmosz69OTl0YPGu/x+SF3aXLBFHomzJ9R698JjOO+62pHJ5w6J3yxA7OvB9Q7Jdx+18YzT9+v0vuJL7lnB8fP1vT8EZtOvG6lZxe6G97x+VU9rkqrN54ct4zsff5TzXXk17tYK9mpqJaf+m/Vt6/8bf8zmDROc4+4RPXfs47eMK93F+/W7t57Sfy8LPNWhPDu3jtI9bF'"</definedName>
    <definedName name="_AMO_SingleValue_732119577_TaskState.9" hidden="1">"'x8nxji1f9P+bZlZpypaYJVdMf4W96XO4rSHW9rDqViCdwzpo/yE8f1BxPi2kNx+9z24LW9ui7tDW7uBJ2sxsW9CS7c43eIKzynUOan4WcXP3rrzn22Xu8KcsT/Zus2r5zufvQmzlslGwpx1G8enq3vJ2VYfz397fXJ6XxzGe5T3TOY1gykl80LXTPxn0sCxw86Fo/+wGTuwlRPqcRN8HP99Do0Iefm9uDEpmXyqT9tUKcuKRP61X6XcYY57'"</definedName>
    <definedName name="_AMO_SingleValue_779436236_TaskState" hidden="1">"'Partitions:13'"</definedName>
    <definedName name="_AMO_SingleValue_779436236_TaskState.0" hidden="1">"'SASUNICODE7V3pb+I4FPfnlfZ/QKw0H0azpRc9NJcovUbTUhY6He0nRCmdQctVAp2tVvu/78/PcQ7nDiGBWSsCEuf5XX5+fs9xzDv2kf3NRmzISuyZ9dmMGWzAJmzM3rMy22FbbBu/JdwZsx7KH3B3zL7R3QWbs0f2OzvC+Uf2gf3KfmHv2C3rAsdfqDPG2Qg1OWwb0CMcXVB4wT0OdQ+qfcCWLdocch8094iupM3xjUwsNXy22Bm7wLekZ'"</definedName>
    <definedName name="_AMO_SingleValue_779436236_TaskState.1" hidden="1">"'OD8lDD1gGMAvH32BvXuFHmqgNsBzm0LO4eqg7MhJFkAlvM6xjeXbAbsQ4Jo4przOgD+z7j7AsoT0O0TVk6tCh30oYseOL9nx/jeZ7ugdYyrsqWZO5J+YEleB5YhnfVAT3Cpam2OqzmuOpD8lM67Jh4jBLMbS49keyKZhD65vA26x697uDboSlIwUHNu8sfbbUxwlZj0Zqj3IxdKLaL0THQWKMuD5twq5202p7N86Y6pdh40p9QnnnO0HTfF'"</definedName>
    <definedName name="_AMO_SingleValue_779436236_TaskState.10" hidden="1">"'0zZVyooikX/r1yl2mKNsRHAPsTh37jXF/UU5FF+TrLDn0fhqPE3HXH9ZWYIn9yjXsWZX+JzFKvCL3cKzwKz6CfufGDp0zOl7eTqyFWysWWHkO2u753uyo6HqPUuNJLXjYNqV2L3SHgFlbJes79r13OOpLG2H4LEztZKCp0TcizH1MdRrxaN0TqPqHGUT4juawoJG8Ssr0/Tb31/VebgO7XzNG//G1fYN9fJTV/bnxOauKXxC2cwI79E/pKx'"</definedName>
    <definedName name="_AMO_SingleValue_779436236_TaskState.11" hidden="1">"'fgamFmNK+J2M3550RymcmDyLSDc607Ui46qh7h7venQxnZms0UuJ+MGW+BdzUlFVoZkrfTeonhjlTK2aJg7NlO0qT2m0rswS2J1Fb3K39OG3iHAfE7MSCemnDoyXO37NZp0afKY5sWpOX3uLgO9FOHbpWuUvSinFxRrWexMBrCVsI1/qq+hofReL2tKD/cVBb6gqeiNv7KauRVXtbTEC0mPyX3QWNCTa3bi4MpWWT9EK/duAyTy2vkU7nLe'"</definedName>
    <definedName name="_AMO_SingleValue_779436236_TaskState.12" hidden="1">"'o5E9pps8ecOYnsc9esS7Lcm/hsG4/z78BbuHJ6Cnt+wqCaYpdlw9Sb/A+65P9CvAUNcRlFXxT/qayOs+kkUvP69DyrmLwc7/pE+UHtU7HwfWD/AQ=='"</definedName>
    <definedName name="_AMO_SingleValue_779436236_TaskState.2" hidden="1">"'nQJo7hZAc68AmvsF0KwWQPOgAJqHBdA8KoDmcSE+YTsnqnxU7rHvKOMRT15e/jtqLoCFU30wo6NVU31CfME/xcj8gnsd83tVHFRiRV8SukkxzJTixzk4SxapydrOCE3FeIKrCUXdTiwnuNOi8j4wTgiW4+O1Hul6ZJWXHRH3jKIfGQO38D3Db4li1BfCLGHcWjknzRoRdW0oVadBUgVJfYNzqb8r/Bq4UvX4nWK6K2qnPtG1JXXWN0Jb0An'"</definedName>
    <definedName name="_AMO_SingleValue_779436236_TaskState.3" hidden="1">"'ppnCBGhPg5jJxeQyiwu88BsgZjKthnhsKprmvtisJ+Pfq1k93yaxLWs4Nvh8ItkZt3idPI/K6TbQqkUteo8wtr11epjvCY2zR4c5H1WzUzjgFtJpdcpg51eD9foQPh62w15QtdslvlVBrQLyMrRy0BIgKe8V+Q859yt6aZzWc+WUVb3whBRWR+SSjoWZL79k/sKQa9HuG3/eAfEL5BNTfus7/DeXE6XOT8eMd11/7wpVwiPYqxcBznAmWo0'"</definedName>
    <definedName name="_AMO_SingleValue_779436236_TaskState.4" hidden="1">"'ywHGaC5SATLNVMsOxngmUvEyy7mWDZyQRLOhzOmZkoDG4vGc/jT2gm68E1hm6OX/eXSUJd02jW9/E4P6O0DbKBPo1APWsG8BNga2b08EycimhYzKh2PdHI5mmlQbOzQVqpUekQcAZFREIvztjRPhd5w4RineAYLXnEGp+XYA6yjG/ruHfFvqB/NGLKHIyrhXtfl8bShG4uEGMsi+cS9n6K4yy2ZPlF3OF2altBE58uxdzCZ81ztNAwLvKxz'"</definedName>
    <definedName name="_AMO_SingleValue_779436236_TaskState.5" hidden="1">"'XO0YAvj2e3StsDj1vh4VmcHdi51QbUWgPXXvvAHcp7ArufNTeRzrTZs/TPlKiJPEfMbY5JxomTGKs9tghI5nZufID6cNdzjxyuafXlrZbt3VgbBc50BjUQlivG/EZxX914dpRsFL0GNY3LmHJe47pr4f8aRX8ossrf/i7Qyi1bljfJSm6OH+H5b6qKG65k1L5qv525g1I3yt1HzX+ExSwPftTXw6MlGdtk2tzRX0s055vSjnpc93JBNLDuO'"</definedName>
    <definedName name="_AMO_SingleValue_779436236_TaskState.6" hidden="1">"'X6CX1YDplHUgxQ0+Nci8WTZgaz/LzCN4BA+nG1d3cZ5xSGj5TCLZcxBZyzlOyTLvOo4hRRY1nHNORyS5zHM5zLYPluQrauLUUNfVhK+mGRIm+WTq0ZoN5ldchnNXSdpnZ1HrMornYmdN+NhdEz721oSP/TXho7omfBysCR+Ha8LH0ZrwcbwmfMj1JavmpJJoFAtaSeEexQc02qav/+KJy7+Ayz8QaYhRecrkbLR31Have7Bhbx0zG8FPXbc'"</definedName>
    <definedName name="_AMO_SingleValue_779436236_TaskState.7" hidden="1">"'C5k/DJXXSqUU+s5U6SEMpLF5RJc/6SXMPxwlKGyZkHUcnlRSdCM7D1suolpLOopqgeoY62qa0Ta3Gpna0VWmrytyqdrVVaavK3Kr2tFVpq8rcqva1VWmrytyqqtqqtFVlblUH2qq0VWVuVYfaqrRVZW5VR9qqtFVlblXH2qq0Va1gFnRb25W2K1+7ioKMfopoP7uMt66nbq7XbhPP67u2x2+PlSKeSAftMVMEL9wyfhRGvcW8O/wUs0bAb1'"</definedName>
    <definedName name="_AMO_SingleValue_779436236_TaskState.8" hidden="1">"'+CYmzDb4cIvVrB+baS/6hne6FlR746G5LOjECtZDf2paMV5YeLGQHTydKJ5D9oDW3QOzk2H1esT29ODh1YvOv/h+SF3TVLxJGoW3K9Ly88prPE3ZdULm9Y9K4YYucGvj9Ituu4nW+Mpl+//wVXcn8Sjo+v/31QcAbtrrG6VdxeaO/7R5WUNrnqaF74Mh7z8Xc5z7RX016tYK+mRmLav2n/lt6/8fd8TiDRGc4+4XOlfZz2cYX7OL+8W/s57'"</definedName>
    <definedName name="_AMO_SingleValue_779436236_TaskState.9" hidden="1">"'eey8HMN2pND+zjt49bFx4k5Tu3ftH9b5qlTHT2wzi4Zf4v7Qkdx2sMt7eFULME7hvRRf8L4/iBifltIbr/7HtyXN7fH3aKv3cCTtZnYN6Gte5zucYXHFOozqfhRxc/eu/N/2i53hTlhf7J1e66e7/PsTXhqmWwmzNm2cXy6upecbfXx/LfXJ6f3xWG8R3nPZF4zmFIyL3TNxH9DDRw77Jw78ofN2IGtklCPm+Dj+O+P0BEhL78Xd0xKJp/q'"</definedName>
    <definedName name="_AMO_SingleValue_805804074_TaskState" hidden="1">"'Partitions:11'"</definedName>
    <definedName name="_AMO_SingleValue_805804074_TaskState.0" hidden="1">"'SASUNICODE7V1bb9pIFD7PK+1/QFlpH6puSMhd24sIpElVSligqfYpooRs0XJJsWk3Wu1/32/OeHzDNrYxNqARAuzxmXOZ+ebM8cx4/Ire0j80phGV6DsNaEYGDWlKE3pNe3RI+3SA/xKuTKiP9AdcndBffHVOJj3Sb3SO47f0hn6mn+gVdakHHn8jzwRHY+QUtB1Qj/HpQcIzrgmqL5A6AO2eLVtQHkPmEctVsgW/scWliu8+XdE1fpUkA'"</definedName>
    <definedName name="_AMO_SingleValue_805804074_TaskState.1" hidden="1">"'8d15tQHjyH4Dugl8t357DkB3SF4HtjcBVUNmo1gyRy0QtcJfoVlM3AfMUUL50LXIfh/wNVnSJ5C7oC5CmknKIMByqIPzb/QBX6PqQJZFzjbs0vmjq0f2pbXwGXER33Ik1r6S83EmYmze1he5+OexceI4Ozl0mfbvrFNsjyFvU2+Js77ODf4TEkwkNO09BP1NmG6ckx5M+T7kYukNkv6znLmSMtDpmmnizoz+ShfuRPOnYfMJ24T33PEjlfi'"</definedName>
    <definedName name="_AMO_SingleValue_805804074_TaskState.10" hidden="1">"'HuxHSANtRtRKnapc9otIkRRtUu+8m7NXc7T1amH4EBUHL94WGVTbwvInG+XhNRK9n56o4SnvJNcn932FwsZHvpMqQTvJT5Z/3Df27ePMjWqT3PfyXZL7hRpW6ak3xCR/M+A+SmhEcodDg+R7Dv39QjqL/HFrep39nBY1rgT08mH1U7b5vaH/AQ=='"</definedName>
    <definedName name="_AMO_SingleValue_805804074_TaskState.2" hidden="1">"'YQEyKwXIPCpA5nEBMk8KkHlagMyzAmSeFyDzohCfcJCTVNEr9+kr0kTEk5eX/4qcc3ARUh+s6GjdUr8hvhDfvK1VctdV1uVYMZeibnHk8sRRo4koL1l8pnK74zI/Rxn1fkSal4+TvsdXpJX7/PFGzv642YmNJbU/DhY0JucQuo7xFbRlesFxbY/LuoRcQ9ZlYkfLJVCU6Vf6BXcHdfrdOqriKCj+eRlIKaXIGC2ZDH9c95r+pQauXCLyb+D'"</definedName>
    <definedName name="_AMO_SingleValue_805804074_TaskState.3" hidden="1">"'sV6BmDhqTcznH/0Vq4sZJMn0WPdCLQLoSPrK+4msczqnEdef3B/E5l2LYcrEzlpzvjCVnO2PJ6c5YcrIzlhzvjCVHO2NJZWcsOdwZS7bXDvd43zZY4Y3Z/THzJc6mPD7tjpgVVZOtGHC827dHRt+DtmpF7WJkWd0vCEkyqpT3WjN71DBcfpPHh8PkVzl1BDoRRRqWBg2OkQd8v+Icy3uYKZdPfPm3OFZ3Hw2WYabWJVwDJd0tzYi8W3JTev'"</definedName>
    <definedName name="_AMO_SingleValue_805804074_TaskState.4" hidden="1">"'Wp4VqDPuF+phnT5nBebVz7vDKXFsrmGjhclc8NkFXH5yq2ZeUEJVqOVffpcOqgoIVvD9IH1t2PmSNCo7TIB5vvUINt+L7uylgQvi0+n/xwEO0vb5D7AWnq3v8G3x6nzCL9Qzb1r6RWcT6zx3ryRUATrTeL+hderonf6gZiINoXqFrocg/cy7mXCpKeV83fcu2vWvPX8CBVcKrTPay4xbcKm7cLA07pZxmrdJhOrhBIIjdu2cUZoVXUbb6Wd'"</definedName>
    <definedName name="_AMO_SingleValue_805804074_TaskState.5" hidden="1">"'JZd5XKP4qq0xblnkXqH2m+zpmO2XMWgguYggEvyVQBxcvjXAkSvABgxJzWu/miPC4szYcM7T0raUf9lc8nFa3G4IXpUNkSPow3R43hD9DjZED1ON0SPsw3R43xD9LjYED3UnPi6NSkn6sXC5oC9vfiQe9v0+Z8X4vJP0PIPRBqyV36yR4oWe23vrK1D26U486/7ISMu0Za65VSXzt6qMkgjKSpe8Vue9ZxzH59LpDYtyho+96msuF+iedRs'"</definedName>
    <definedName name="_AMO_SingleValue_805804074_TaskState.6" hidden="1">"'vx8p6RDVgtQr5NGY0phaD6YONao0qjJHVUWjSqMqc1QdaVRpVGWOqmONKo2qzFF1olGlUZU5qk41qjSqMkfVmUaVRlXmqDrXqNKoyhxVFxpVGlVrGAU90LjSuArE1TLK5bOIztxlvHU9NWuFZ4d13ty1PUH7QhQxIx22L0YRughk/ChMepsWdyUpZo1A0FPVxWAj6Kl2vVrB/XxDcK/neKFVe74ajbjMjNBSya7vSydrmR8upgdMZ8v9Uv3'"</definedName>
    <definedName name="_AMO_SingleValue_805804074_TaskState.7" hidden="1">"'D1tBe8/kcKf51LUqPBg34qaaRi4uyp43fGf5F6xparcfJWWKNZN6S5yks6THdKd625Nfylpat9+7gmqC9BHW267jdT3MZbIv0MclWcX/C2SPrOGZ+Yv3vg4/nI8n16fmt4l6kdvDg0KTD5LqjeenLRMwnnv660l5Ne7WCvZo/EtP+Tfu39P5NPOdzCYuucPQe34b2cdrHFe7jgu67tZ/Tfi4LP9fkp/i1j9M+blN8nBzj1P5N+7dVZp1qaI'"</definedName>
    <definedName name="_AMO_SingleValue_805804074_TaskState.8" hidden="1">"'E1uiHxFPe1juK0h1vZw/m5hO/CMUD+KYk9N+T4trTcefY9vC1vb4vroq3dwpN1SO6b0NEtTre4wmMK/5xU/Khi11t3/rPtaleYS/qTNm1ePd/57G2YtUw2Euau2zg+Xb3XpYMy++Dx4/H896JPTu+Lo3Rf5j2Tec0oSduxYkb8/4j0eHm167g+N5l9/ja7rVaWfRYF136N+0YTaWOme4iluXsvJdEe9iL5tRiF/YUSX09LurfWF5Y9PWo8K'"</definedName>
    <definedName name="_AMO_SingleValue_805804074_TaskState.9" hidden="1">"'1WOrt0XJCsLJ5/bQzmpnQg+TmRX8vEpsfYDjoUeI1EQT9I7jmtMpE1Z7+US5hx9NezINGiPWH+ZR5ehE98t9pdxS/uWxBu86p5o0c3Nm3PK1HtWBPkFOFK2fganNvog55ry9e4rY6TPLB1kzxgemTs9ZwV6nrry34FicfezmVUjzRX4P1i2d0H7ZNksS+iJf1vcjgxrhEeOLoVH2eK9Z88uHnV+I5v77sIZNfLXvLcWwtLXhQqxK3BcTITt'"</definedName>
    <definedName name="_AMO_SingleValue_825207699_TaskState" hidden="1">"'Partitions:13'"</definedName>
    <definedName name="_AMO_SingleValue_825207699_TaskState.0" hidden="1">"'SASUNICODE7V1ZbxpJEO7nlfY/IFbKQ5Q1vg/lEsZXFIxZcBztE8IYJ2i5woC91mr/+35dPT1Hzz0MM5BtjYA5quvq6qrqY5p37CP7m43YkJXYE+uzGTPYgE3YmL1nZbbDttg2fkt4MmY93H/A0zH7Rk8XbM4e2e/sGOcf2Qf2K/uFvWO3rAscf6HMGGcjlOSwbUCPcHRB4QXPONQ9qPYBW7Zoc8h90NwjupI2xzcysVTx2WLn7BLfkpKB8'"</definedName>
    <definedName name="_AMO_SingleValue_825207699_TaskState.1" hidden="1">"'zPC1AOOAfD22RuUu1PkOQDcDnBuW9g5VA2cDSHJArCc1zG+uWQzYB8SRBPXnNcB8H/G0xdQnoBun7ByagfQQR+66IHze3aC7322C1onuCpbmrkj6QeW5DVgGdJZD/QEl6rW5ria46oDyc/ovGviMUIwu7H0SLYfJJPQJ5e3Qc/4dQ/XBl1JCgZKzk3+eL2NCa4Sk94M5Z5zodQiSk9EZ4F7edCcW/d5nc3pLF+6YyqdB80ptYmnHG3HTXGn'"</definedName>
    <definedName name="_AMO_SingleValue_825207699_TaskState.10" hidden="1">"'4B5ice7ca4r7i3IoviZZYc+j8dV4mo65/rKyBE/uKNexRlf4mMUq8IvdwrPArPoJ+58YOnTM6Xt5OrIWbKxZYeQ7a7vHe7Kjoeo9S40kteNg2pXYrdKOgDK3S9Z27XLueCrvtkPw2D21koKnRNyLmPoY6rXiUbqgqDrHvQnxHU1hQVG8bvU0/fb3V3UerkO7v+bNf+Nq+4Za+Zmr9+fE5i4pfELZ7BHeo31IWb8CUws5pf1M5m7OJyPcn5k'"</definedName>
    <definedName name="_AMO_SingleValue_825207699_TaskState.11" hidden="1">"'8iEw3uKdtZ8J74HPfUf4OEN7dDGdmjTSWwP9gyn4L2Kkps9DQlL6b1F4Mc8RWjBYH95rtbE1qua2MFtgeRa15dy3EqRtnPBCjFAtqrQ2Ppjh/T2aZKn2mOLKpVX73FgffkXbq0LfKXZKajIszqvYkBl5K2EO41lfV5ng0idvigv7PQa2pOjwSt/kzViXL9taYgGgx+W+zC4oNNrduLgylZpO2Rr+64HJPLQ+STu8taj0T2nWzx5z9E9nurl'"</definedName>
    <definedName name="_AMO_SingleValue_825207699_TaskState.12" hidden="1">"'mX5Lk38dl2Huefcrdw5fQY9liFQSXFjsuGqTv5L3jJ/5F3CxriMor2KP5fWI256SRS+/jpeVYxeTne9cn4g+qnYuH7wP4D'"</definedName>
    <definedName name="_AMO_SingleValue_825207699_TaskState.2" hidden="1">"'AJq7BdDcK4DmfgE0DwqgeVgAzaMCaB4XQPOkEJ+wnRNVHpV77Dvu8YwnLy//HSUXwMKpPpjZ0fJUK7GyDwndpBg+pfxpjnwnWaYiSzszFBXjKa4mlHU6sZziSYvu94FxQrAcHy/1SNcj637ZkXHOKPrLHLCF7xl+S5SjvRBmCePWygVp1ogoa0OpOg2SKkjqG5xL/dXxa+BK1eN3ymnqVE99omtL6ixvhNagE9JN4RIlJsDNZeLyGESFP3k'"</definedName>
    <definedName name="_AMO_SingleValue_825207699_TaskState.3" hidden="1">"'MkDMYV8M8NxRMc19tVxLw79Wtn+6SWZe0nBt8PxBsleq8Ty1N9Gs20apEX+oa99zy2vfL9ER4jC063P0xtTdm97gEtNq74jBzKsHb/QgfDlthr6m31CVvWUKpAfEytvpgJUBU2Cv2G/qcZ+yteVbFmV9W/cYXUlARmX8yGmpv4T37B5ZUhX7P8fsekD9wfwLqb13n/4Zy4vS5yfjxxrXXvnAlHKK+SjHwnGSC5TgTLEeZYDnMBMtBJlj2M8'"</definedName>
    <definedName name="_AMO_SingleValue_825207699_TaskState.4" hidden="1">"'GylwmW3Uyw7GSCJR0O58hEFAa3l4zn8Sc0kvPgiqGb49f9ZZJQ1xTN+j4e52eUtkE20KcI1LNGwD4BtmpmD0/EqciGxYhi15ONbJ5WGjQ6GaSVKt0dAs6gjEjoxZk72uei3zChXCc4R0uescbnJZiDLPPbGp7V2Re0j0ZMmYNxtfDs69JYmtDNJXKMZfFcwd7PcJzHliy/jDvcTm0raOLTpZxb+Kx5jhYaxkU+tnmBGmwhnt0ubQt1mgmJi'"</definedName>
    <definedName name="_AMO_SingleValue_825207699_TaskState.5" hidden="1">"'2d1dmD3pS6p1AKw/toX/kCOE9jlvH0TOa/Thq1/pr6K6KeI8Y0xyThResYqz22CEn06Nz9BfDhLuOPHKxp9eWv1du+sHgTv6wwoEpUox/9GcF7de3WULgpegRrH5OxzXOG6a+L/GSO/lFn03v4v0spetCpvlJfaHD3E99tSF1Vcz6zR2Hw9dwNRN8rfRo1/hecsDXxX18CjJ4vssm5uaaykm3PO6Uc9L3u4IZtYNo5fopVVgemMdSDFDT5V'"</definedName>
    <definedName name="_AMO_SingleValue_825207699_TaskState.6" hidden="1">"'yLxZNmBrP8ueR3AED6cbV3dx5jgktJyTSDYPIks545S8513HMKTMoopzzumIJJf9XA6z7YMl+YqSOCXUdSXhq0mGhEnOTD1ao8H8istw4bqTdr4sal1C8VzsrAkfu2vCx96a8LG/JnwcrAkfh2vCx9Ga8HG8JnycrAkfcn3FqjmpJIpiQasn3FF8QNE2ffkXT17+BVz+gUxDROUpk6PR3qjtXvdgw946RjaCZ123AsZPwyV10qlGztlKHaS'"</definedName>
    <definedName name="_AMO_SingleValue_825207699_TaskState.7" hidden="1">"'hFJavqJJnPdPcw3GKuw0Tsoajk0qKTgTnYetlVEtJZ1FNUD1HGW1T2qZWY1M72qq0VWVuVbvaqrRVZW5Ve9qqtFVlblX72qq0VWVuVQfaqrRVZW5Vh9qqtFVlblVH2qq0VWVuVcfaqrRVZW5VJ9qqtFWtYBR0W9uVtitfu4qCjJ5FtOcu463rqZnrtdvE8/qu7fHbY6SIGemgPVaK4IVbxnNh1FvMu8NNMWsE/HZDKMY2/HZI0KsVnG8r+U'"</definedName>
    <definedName name="_AMO_SingleValue_825207699_TaskState.8" hidden="1">"'c92wstG/lqbEg6MwK1kl3sS0cryg8XEwHTydKJ5D9oDW3QOzk2H3XWpzcnhw4s3vX/Q/LC7pIl4kiULbnelxce03nH3ZZULm9Y9K4YYucGvj9Ituu4nW+Mpl+//wVXcn8Sjo+v/31QcAbtrrG6VdxeaO/7R5WUNrnqbF74Mp7z8Xc5z7VX016tYK+mZmLav2n/lt6/8fd8TiHROc4+4VPXPk77uMJ9nF+/W/s57eey8HMN2pND+zjt49bFx'"</definedName>
    <definedName name="_AMO_SingleValue_825207699_TaskState.9" hidden="1">"'4kxTu3ftH9bZtaphhZYY1eMv8V9qbM47eGW9nAqluAdQ/ooP2F8fxAxvi0kt999D27Lm9vibtHWbuDJ2kzsm9DWLU63uMJzCnVOKn5W8bO37vxn2+WuMKfsT7Zu8+r5zmdvwqxlspEwZ93G8enqXnK21cfz316fnN4Xh/Ee5T2Tec1gSsm80DUT/400cOywc+HoP2zGDmyVhHrcBB/Hf59DI0Jefi9uTEomn+rTNlXKiiKRf+3XKHeY496I'"</definedName>
    <definedName name="_AMO_SingleValue_921006515_TaskState" hidden="1">"'Partitions:11'"</definedName>
    <definedName name="_AMO_SingleValue_921006515_TaskState.0" hidden="1">"'SASUNICODE7V1Zb+JIEK7nlfY/oKw0D6PZkJBbO4cI5BgNQ1ggGe0TYgjZQcs1YDITrfa/79fVbl9gYzvGdlALAXZ3dR3dn6urD9tv6QP9pBENqUCP1KcZzWlAExrTO9qhfdqlPfwXkDOmHtLvkTumvzl3QQY90O90iuMP9J5+pV/oLbWpCx7/oMwYRyOUFLQtUI/w6ULCE/IE1VdI7YN2x5ItKA8h84DlKtmC38jkUsZ3ly7oCr9K0hzHV'"</definedName>
    <definedName name="_AMO_SingleValue_921006515_TaskState.1" hidden="1">"'ebUA48B+PbpDcrdeew5At0+eO5Z3AVVBZoNYckCtELXMX6FZTNwHzJFA+dC1wH4f0LuEyRPILfPXIW0I9RBH3XRg+Zf6Qy/h1SCrDOc7Vg1c8fWDyzLK+Ay5KMe5EktvbVm4MzAWQeWV/m4a/KZB3B2c+mxbd/ZJlmfwt4654nzHs7nfKYkzFHSMPUT7TZmumJIeTOU+5GKpCZLemQ5C6SlIdOw0kWbGXyUrtwxl05D5pSviccUseOWuJ+B'"</definedName>
    <definedName name="_AMO_SingleValue_921006515_TaskState.10" hidden="1">"'PVd0qXDxmePpArST/GTdh31z1S7OnGg2yDmia5N8ctzcrDn1roDob8jaRQ0NaWiO6uX7vrw+Pp5F3uglvs5eTssal1bEjn7tU7T4vaf/AQ=='"</definedName>
    <definedName name="_AMO_SingleValue_921006515_TaskState.2" hidden="1">"'zFIGMg8ykHmYgcyjDGQeZyDzJAOZpxnIPMvEJ+ylJFX0yj36hjQR8aTl5b+h5AJchNR7MzratNTviC/EN21rldxs6voJeR3zN0vZm7K+GCriVNQNjtumHDMb0CxadKpKO6NSL0cZ839GmpuPnb7DOdLKXf64xw3eUYM9MpDU3lGAoDG4hNB1hK+gLdJrjuq7XNcFlBqwLmNrrFAARZFe0W8YG1XpD/OojKNV0d+blZRSioxQo8nwRrXv6F+'"</definedName>
    <definedName name="_AMO_SingleValue_921006515_TaskState.3" hidden="1">"'qIecc454azl7hmlmAxuBS9vF/gZo4cRJNn2X/+3olXQEf2V7hNfbnVOC283rD8JwLIWw52xpLTrfGkpOtseR4ayw52hpLDrfGkoOtsaS0NZbsb40lL9cO52znS7DCHbN7Y+ZznE14dt4ZMSuqOlvR53i3Z80LfwRt2Yzaxby6Gi8ISTKqlCPNmTVn6i+/zrPjfvLLnDoEnYgi56YGNY6R+zxesY/lGGbC9RNe/g2O1eijxjKM2Lr4a6CkO6'"</definedName>
    <definedName name="_AMO_SingleValue_921006515_TaskState.4" hidden="1">"'XNA0dLTkq3PhXk1egW45l6SJv9eTWR9+XZXBqomyvg8Ll8roGsKj4XoS0rRqjRYqi2j4dTGwUNfLuQ3jdHP0aKCA3SIh1sXqIFm/B97WdjQfi28HzSw0Gwv7xG6XukqbH/Nb5dTpkF+odk2l9JLeN8Zs31pIuAOq7eJNpfeLk6fss5xECwL1Ct0OYeuJtyL7VKelotf8Ot/9yWv4IHKYNTlTqw4gbfMmx+WRiwaz/JWKXFdHJ/RBS5Yesuz'"</definedName>
    <definedName name="_AMO_SingleValue_921006515_TaskState.5" hidden="1">"'Aytom5yXtQ9BqqUcxZXpS2vvIvUO7R+kzUdseUqBhU0eyu4RN8DEaaEdydE8P6HIXNS8+oP1rywOBM2XLpS4s78r1tJz16L/ZzoUcqJHgc50eMwJ3oc5USP45zocZITPU5zosdZTvRQOwI2rUkxUi/mtw7s7sUH3NvGL/+0FJffQss/EWnIXnlqzRQt99ruVVubtk1h1l93fWZcgi11yimvXb1VdRBHUlC84rU86TXnHj7nSK2blBV8OrGs'"</definedName>
    <definedName name="_AMO_SingleValue_921006515_TaskState.6" hidden="1">"'6KzRPGi134uUeIhqQOoFymhMaUxtBlP7GlUaVYmjqqRRpVGVOKoONKo0qhJH1aFGlUZV4qg60qjSqEocVccaVRpViaPqRKNKoypxVJ1qVGlUJY6qM40qjaoNzILuaVxpXK3E1TrK9auI9tpluH09FXOHZ4t1zu/enlVPxchiRdrvqSBZ6CKQ8SMz6U1afiZLNi2y6k56vUfAeVfB6r7Gvvaf299UaMh1NvetleR6nHiy1nm/bPqdeLZ01ur'"</definedName>
    <definedName name="_AMO_SingleValue_921006515_TaskState.7" hidden="1">"'vt3P1is8XSPHuJlF61KjP9xINHVyUPU38zvAvrq6BefXYJQuskSxbcN37JP2UM8V9LXm1vKF1u6xbyBO056BOdve08x6qOdsifUy0vdO3OHtgHUfMT+y6vffwfCC5Kzy9vdPL1DYebJp4mNx0DC19mYi0xD1XF9qraa+WsVfzxj/av2n/Ft+/ibtrzmHRBY4+4lvTPk77uMx93KrRrvZz2s8l4efqfO+89nHax+XFx8mZRe3ftH97jn+7hm'"</definedName>
    <definedName name="_AMO_SingleValue_921006515_TaskState.8" hidden="1">"'23/ARzce90S3s47eEy93DeGfLwPs7/ORt96Doh8VQNOZcua9m+u93fb+Tp6k5/xU09GeKc/qK8ra2lu6b1EtZQoo3LnW0bxqerN1u0UGefXH48nP9e9snxfXGQ7uu8ZzSvGSQpL6vmRYeP9y9XYa9qIG3EdPehrljnkzhETe4E8muw/r0lf7KZNuiYu1OKLl8czkpVom15kWh1YZdzYttObQXwsWOCgodPgbXvcy/6ENgzhZN0yT2igbQJ6'"</definedName>
    <definedName name="_AMO_SingleValue_921006515_TaskState.9" hidden="1">"'x1FQnFN3dg9/rIHDVuLNyTealN1xQ9Obu6SE6beMWOKr8CHsuELODXhlew8dfU7c0ZIn5k6SF/pH6vZvrTkKHuH3OXn4czMWq7H5H1v2twG3dS0VdbMlH8bfF3MzZGHHPX4x1viHUBPDh5VfjuRM860RzPeFnfXvl/6ptAgnhEZFgt+z5L0IqOGa0C0SJXKXO/LCJEUTVLvf1qwl7K1dWsx9yBpHU7cV9eqlhZWTy1k+7dG8JOVROtO+JlC'"</definedName>
    <definedName name="_AMO_SingleValue_991905274_TaskState" hidden="1">"'Partitions:13'"</definedName>
    <definedName name="_AMO_SingleValue_991905274_TaskState.0" hidden="1">"'SASUNICODE7V3pb+I4FPfnlfZ/QF1pPoxmS+ldzSUKPUZDoQudjvYTopTOoOUaAp2tVvu/78/PcQ7nIAkhAdaKgMR5fpefn59fHPOOfWR/syEbsAJ7Zj02ZQbrszEbsfdsh5XYLtvDbwF3RqyL8kfcHbFvdHfOZuyJ/c5Ocf6RfWC/sl/YO3bHOsDxF+qMcDZETQ7bAvQQRwcUXnCPQz2Aag+wOxZtDnkImgdEV9Lm+IYmljI+u+yCXeFbU'"</definedName>
    <definedName name="_AMO_SingleValue_991905274_TaskState.1" hidden="1">"'jJwXiVMXeDoA2+PvUG9e0WeI8CVgHPPws6hKuBsAEnmgOW8jvDNJZsC+4AgbnHNee0D/2fcfQHlMej2CCundgQd9KCLLjh/YGf4PmT7oHWGqx1LM/ckfd+SvAIsAzrrgp7gUtXaDFczXLUheZXOOyYeIwSzG0uXZPtBMgl9cnnrdI9fd3Ft0JWkYKDmzOSPt9uI4IoR6U1R72cmlJpE6ZnozFGWBc2ZVc7bbEZn2dIdUe0saE6oTzxnaDtu'"</definedName>
    <definedName name="_AMO_SingleValue_991905274_TaskState.10" hidden="1">"'ImTl96KOSfHkU33apkpZVCTyb/0KxQ4zlA0J7jES5869pri/2AnFd0tW2PVofDWepm2uvywuwZN7lGtb2RWes1gFfrFbeBqYVT9h/3NPm44ZfS9PR7aCjTUtjHxnbXe+Jz0aqt7T1EhcOw6mXYzcK+0RUMZ28fquXc89nsrSVggee6ZWUPAUiHsxpj6Feq1olC5pVJ2hbEx8L6Ywp1G8Zs00/f4ZQNV5uA7t+Zo3/o2q7Qb18qpr9ufE5q4'"</definedName>
    <definedName name="_AMO_SingleValue_991905274_TaskState.11" hidden="1">"'pfMKOOSN8QP+Qsn4FpiZiSvuejN2cd4Yon5o8iEg3eKZtR8IH4LPkqH8PCO9uhlOzRepL4H80Zb8D7MSUWWhoQt+31F8MM2MrssXBs2Y7WpNabinZAtujqC3vboUobeMcD0SWYk69te7RFOfv2axTps8ERzqtykvvcPAdaScOfavcxWnJqDgXtZ7EwGsJewjX+qr6HB9Nova4oP9zUFuqBo/Ebb7KymTZ3hYTEE0m/518TmODza2bC0Np2b'"</definedName>
    <definedName name="_AMO_SingleValue_991905274_TaskState.12" hidden="1">"'i90a8tuNwTy4Mk03uTes+Ydt3sMuf8RPa7G9YheR5MfLadR/ln9V1cOT2GnaswqKbYcdkwdSf/NTX+P7jvQkNcRtEfxf/Rq2NuMonUOX5ynlVMXo73fSL+oPYpWvg+sP8A'"</definedName>
    <definedName name="_AMO_SingleValue_991905274_TaskState.2" hidden="1">"'iqUcaO7nQPMgB5qHOdA8yoHmcQ40T3KgeZoDzbNcfMJeRlT5qNxl31HGI56svPx31JwDC6f6aEZHy1MtRoo+JPQtjeETip9miHfiRSqytjNCUTGe42pMUacTyznuNKm8B4xjguX4eK0nuh5a5TuOiHNKo7+MAZv4nuK3QDHaC2GWMG6tXJJmjQV1bShVp0FSBUndwLnUXw2/Bq5UPX6nmKZG7dQjurakzvpGaAs6Id0UrlBjDNxcJi6PQVT'"</definedName>
    <definedName name="_AMO_SingleValue_991905274_TaskState.3" hidden="1">"'4nacAOYNx1c1zQ8E089V2MQb/Xt366S6edUnLaeD7kWDL1OY96mliXrOJViXmUjcoc8trl+/QHeExdulwz8fU2Zg94xLQ6uyKw8yoBu/3Q3w4bJG9ptlSh7xlAbX6xMvImoMVAFFkr9hvmHNW2VvzrIwzv6j6jS+koCIi/3g01NnCe/YPLKkM/V7g9z0gf6B8DOpvXef/hnLi9Lnx+PGOa6994Qo4RHtF5zgYU4HaTh1lomMuRJDlbGskOd'"</definedName>
    <definedName name="_AMO_SingleValue_991905274_TaskState.4" hidden="1">"'0aSU62RpLjrZHkaGskOdwaSQ62RpL9rZGktDWSbK4czizyJkjhjqqjzRDGlPl/dM25Nmce4C+ThLqh2U/PJ0LdRmnrZIc9mrF0rScmnwBbNmebz8SpyJ5wXsS8wD173Tyt1OlpVpBWylQ6AJxBM2ihF2euwT4XeaYx9bvgOX38DEd0XoI5SDMfUsG9GvuC/lGPKHMwribufV0ayy10cwX/tiyea9h7FcdFZMmyy9CE26ltBbf4dChHI3zWL'"</definedName>
    <definedName name="_AMO_SingleValue_991905274_TaskState.5" hidden="1">"'EMLDeMiG9u8RAs2MabeLW0LfMyMjmd1dmDn3q6o1hyw/toX/kDmle163lyWXAfQgq1/ptyWyGuJfPiIZBwrmVSV5xZBiRygm58gPpw13OPHK8rWv7Wyo/dWxonnxvo0EhUoJ/SN4Ly69+oo2Sh4DWockzNHdY3rjol/G0d+KbPI9v1fpJVZV1XeRV5qc/QQ3W9LXZRxPbWe3mXruesYdRf520XPS8Jjljq+y2vg0eON7LJt7mie1sk45vSj'"</definedName>
    <definedName name="_AMO_SingleValue_991905274_TaskState.6" hidden="1">"'npU9NMgmlh3Hr9DLysBUZW1I0cCnDJk3ywZs7ac58wgewcPpRtVdlGfiElo+w4733FzWco5Tssy77m1AkUUZ55zTIUku57kcZs8HS/wViFFqqOsQw1cfDgiTXMnwZD095FdchktXSdL1FYvWseXPRWlN+NhfEz4O1oSPwzXh42hN+DheEz5O1oSP0zXh42xN+JDr8VbNSTHWKBa02s49ivdptE1e/8UTl38Bl38g0hCj8oTJbLR31Havk7N'"</definedName>
    <definedName name="_AMO_SingleValue_991905274_TaskState.7" hidden="1">"'h7xyZjeBVOrsB+dNwSZ10+Nqn8DU+UgdJKIXFK6rkaa9M6uI4R2ndhKzgaCeSor2A87D1laqlJLOoW1C9QB1tU9qmVmNTJW1V2qpSt6p9bVXaqlK3qgNtVdqqUreqQ21V2qpSt6ojbVXaqlK3qmNtVdqqUreqE21V2qpSt6pTbVXaqlK3qjNtVdqqVpAF3dN2pe3K164WQS5+img/u4y2rqdirtduEc/ru7bHb0+qPJ5IB+3JlQcv3DJ+5k'"</definedName>
    <definedName name="_AMO_SingleValue_991905274_TaskState.8" hidden="1">"'a9ybw7ouWzRsBv95x8bMNvRx29WsH5tpL/qGd7oWVHvgobkM6MQK2kN/Ylo7XID+czAiaTpb2Q/6A1tEHv5Nh81FiP3pwcOLB41/8PyAu7axaII1G34HpXV3hMZ4m7L6lcNtjiXZTETj98P6l013E73xhNvn7/C67kflYcH1//+6jgDNqNaXWruL3Q3vePigltctXRvPBlPObj73JeaK+mvVrOXk2NxLR/0/4tuX/j7/mcQ6ILnH3Cp6Z9n'"</definedName>
    <definedName name="_AMO_SingleValue_991905274_TaskState.9" hidden="1">"'PZxufs4v3m39nPaz6Xh5+q0J4f2cdrHrYuPEzlO7d+0f1vmqVMFPbDCrhl/i/tKR3Hawy3t4VQswTuG9FB/zPj+ICK/LSS3330P7sub2+Pu0Nca8GQtJvZNaOkep3tc7jGF+kwqelSx7b07+6ftcleYc/YnW7fn6tk+z96Ep5bxMmHOto3i09W95Gyrj+a/vT45uS8O432R94znNYMpxfNCN0z8l17fscPOpWP+sBk7sBVj6nETfBz//Rk6'"</definedName>
    <definedName name="_AMO_UniqueIdentifier" hidden="1">"'1b747e39-c320-4639-b18d-8c13a71b5592'"</definedName>
    <definedName name="_AMO_XmlVersion" hidden="1">"'1'"</definedName>
    <definedName name="Summary_Tables">[1]Table1!#REF!</definedName>
    <definedName name="Summary_Tables_10">#REF!</definedName>
    <definedName name="Summary_Tables_11">[1]Table2.1!#REF!</definedName>
    <definedName name="Summary_Tables_14">#REF!</definedName>
    <definedName name="Summary_Tables_15">#REF!</definedName>
    <definedName name="Summary_Tables_17">[1]Table3.7!#REF!</definedName>
    <definedName name="Summary_Tables_18">[1]Table3.6!#REF!</definedName>
    <definedName name="Summary_Tables_19">#REF!</definedName>
    <definedName name="Summary_Tables_2">[1]Table1!#REF!</definedName>
    <definedName name="Summary_Tables_20">[1]Table4!#REF!</definedName>
    <definedName name="Summary_Tables_24">[1]Table8!#REF!</definedName>
    <definedName name="Summary_Tables_25">[1]Table2.2!#REF!</definedName>
    <definedName name="Summary_Tables_26">[1]Table2.2!#REF!</definedName>
    <definedName name="Summary_Tables_27">#REF!</definedName>
    <definedName name="Summary_Tables_28">'[1]Table 2'!#REF!</definedName>
    <definedName name="Summary_Tables_29">'[1]Table 2'!#REF!</definedName>
    <definedName name="Summary_Tables_3">[2]Table2.2!#REF!</definedName>
    <definedName name="Summary_Tables_30">'[1]Table 2'!#REF!</definedName>
    <definedName name="Summary_Tables_31">'[1]Table 2.3'!#REF!</definedName>
    <definedName name="Summary_Tables_32">'[1]Table 2.3'!#REF!</definedName>
    <definedName name="Summary_Tables_34">[1]Table3.8a!#REF!</definedName>
    <definedName name="Summary_Tables_35">[1]Table3.8b!#REF!</definedName>
    <definedName name="Summary_Tables_36">#REF!</definedName>
    <definedName name="Summary_Tables_37">[1]Table3.8c!#REF!</definedName>
    <definedName name="Summary_Tables_38">[1]Table3.6!#REF!</definedName>
    <definedName name="Summary_Tables_4">[2]Table2.2!#REF!</definedName>
    <definedName name="Summary_Tables_44">[1]Table2.1!#REF!</definedName>
    <definedName name="Summary_Tables_45">[1]Table2.2!#REF!</definedName>
    <definedName name="Summary_Tables_46">[1]Table2.2!#REF!</definedName>
    <definedName name="Summary_Tables_5">[2]Table2.2!#REF!</definedName>
    <definedName name="switch1">'Modelled 2019 Emp'!#REF!</definedName>
  </definedNames>
  <calcPr calcId="191029"/>
  <pivotCaches>
    <pivotCache cacheId="0" r:id="rId27"/>
    <pivotCache cacheId="1" r:id="rId28"/>
    <pivotCache cacheId="2" r:id="rId2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J198" i="29" l="1"/>
  <c r="GI198" i="29"/>
  <c r="GH198" i="29"/>
  <c r="GG198" i="29"/>
  <c r="GF198" i="29"/>
  <c r="GE198" i="29"/>
  <c r="GD198" i="29"/>
  <c r="GC198" i="29"/>
  <c r="GB198" i="29"/>
  <c r="GA198" i="29"/>
  <c r="FZ198" i="29"/>
  <c r="FY198" i="29"/>
  <c r="FX198" i="29"/>
  <c r="FW198" i="29"/>
  <c r="FV198" i="29"/>
  <c r="FU198" i="29"/>
  <c r="FT198" i="29"/>
  <c r="FS198" i="29"/>
  <c r="FR198" i="29"/>
  <c r="FQ198" i="29"/>
  <c r="FP198" i="29"/>
  <c r="FO198" i="29"/>
  <c r="FN198" i="29"/>
  <c r="FM198" i="29"/>
  <c r="FL198" i="29"/>
  <c r="FK198" i="29"/>
  <c r="FJ198" i="29"/>
  <c r="FI198" i="29"/>
  <c r="FH198" i="29"/>
  <c r="FG198" i="29"/>
  <c r="FF198" i="29"/>
  <c r="FE198" i="29"/>
  <c r="FD198" i="29"/>
  <c r="FC198" i="29"/>
  <c r="FB198" i="29"/>
  <c r="FA198" i="29"/>
  <c r="EZ198" i="29"/>
  <c r="EY198" i="29"/>
  <c r="EX198" i="29"/>
  <c r="EW198" i="29"/>
  <c r="EV198" i="29"/>
  <c r="EU198" i="29"/>
  <c r="ET198" i="29"/>
  <c r="ES198" i="29"/>
  <c r="ER198" i="29"/>
  <c r="EQ198" i="29"/>
  <c r="EP198" i="29"/>
  <c r="EO198" i="29"/>
  <c r="EN198" i="29"/>
  <c r="EM198" i="29"/>
  <c r="EL198" i="29"/>
  <c r="EK198" i="29"/>
  <c r="EJ198" i="29"/>
  <c r="EI198" i="29"/>
  <c r="EH198" i="29"/>
  <c r="EG198" i="29"/>
  <c r="EF198" i="29"/>
  <c r="EE198" i="29"/>
  <c r="ED198" i="29"/>
  <c r="EC198" i="29"/>
  <c r="EB198" i="29"/>
  <c r="EA198" i="29"/>
  <c r="DZ198" i="29"/>
  <c r="DY198" i="29"/>
  <c r="DX198" i="29"/>
  <c r="DW198" i="29"/>
  <c r="DV198" i="29"/>
  <c r="DU198" i="29"/>
  <c r="DT198" i="29"/>
  <c r="DS198" i="29"/>
  <c r="DR198" i="29"/>
  <c r="DQ198" i="29"/>
  <c r="DP198" i="29"/>
  <c r="DO198" i="29"/>
  <c r="DN198" i="29"/>
  <c r="DM198" i="29"/>
  <c r="DL198" i="29"/>
  <c r="DK198" i="29"/>
  <c r="DJ198" i="29"/>
  <c r="DI198" i="29"/>
  <c r="DH198" i="29"/>
  <c r="DG198" i="29"/>
  <c r="DF198" i="29"/>
  <c r="DE198" i="29"/>
  <c r="DD198" i="29"/>
  <c r="DC198" i="29"/>
  <c r="DB198" i="29"/>
  <c r="DA198" i="29"/>
  <c r="CZ198" i="29"/>
  <c r="CY198" i="29"/>
  <c r="CX198" i="29"/>
  <c r="CW198" i="29"/>
  <c r="CV198" i="29"/>
  <c r="CU198" i="29"/>
  <c r="CT198" i="29"/>
  <c r="CS198" i="29"/>
  <c r="CR198" i="29"/>
  <c r="CQ198" i="29"/>
  <c r="CP198" i="29"/>
  <c r="CO198" i="29"/>
  <c r="CN198" i="29"/>
  <c r="CM198" i="29"/>
  <c r="CL198" i="29"/>
  <c r="CK198" i="29"/>
  <c r="CJ198" i="29"/>
  <c r="CI198" i="29"/>
  <c r="CH198" i="29"/>
  <c r="CG198" i="29"/>
  <c r="CF198" i="29"/>
  <c r="CE198" i="29"/>
  <c r="CD198" i="29"/>
  <c r="CC198" i="29"/>
  <c r="CB198" i="29"/>
  <c r="CA198" i="29"/>
  <c r="BZ198" i="29"/>
  <c r="BY198" i="29"/>
  <c r="BX198" i="29"/>
  <c r="BW198" i="29"/>
  <c r="BV198" i="29"/>
  <c r="BU198" i="29"/>
  <c r="BT198" i="29"/>
  <c r="BS198" i="29"/>
  <c r="BR198" i="29"/>
  <c r="BQ198" i="29"/>
  <c r="BP198" i="29"/>
  <c r="BO198" i="29"/>
  <c r="BN198" i="29"/>
  <c r="BM198" i="29"/>
  <c r="BL198" i="29"/>
  <c r="BK198" i="29"/>
  <c r="BJ198" i="29"/>
  <c r="BI198" i="29"/>
  <c r="BH198" i="29"/>
  <c r="BG198" i="29"/>
  <c r="BF198" i="29"/>
  <c r="BE198" i="29"/>
  <c r="BD198" i="29"/>
  <c r="BC198" i="29"/>
  <c r="BB198" i="29"/>
  <c r="BA198" i="29"/>
  <c r="AZ198" i="29"/>
  <c r="AY198" i="29"/>
  <c r="AX198" i="29"/>
  <c r="AW198" i="29"/>
  <c r="AV198" i="29"/>
  <c r="AU198" i="29"/>
  <c r="AT198" i="29"/>
  <c r="AS198" i="29"/>
  <c r="AR198" i="29"/>
  <c r="AQ198" i="29"/>
  <c r="AP198" i="29"/>
  <c r="AO198" i="29"/>
  <c r="AN198" i="29"/>
  <c r="AM198" i="29"/>
  <c r="AL198" i="29"/>
  <c r="AK198" i="29"/>
  <c r="AJ198" i="29"/>
  <c r="AI198" i="29"/>
  <c r="AH198" i="29"/>
  <c r="AG198" i="29"/>
  <c r="AF198" i="29"/>
  <c r="AE198" i="29"/>
  <c r="AD198" i="29"/>
  <c r="AC198" i="29"/>
  <c r="AB198" i="29"/>
  <c r="AA198" i="29"/>
  <c r="Z198" i="29"/>
  <c r="Y198" i="29"/>
  <c r="X198" i="29"/>
  <c r="W198" i="29"/>
  <c r="V198" i="29"/>
  <c r="U198" i="29"/>
  <c r="T198" i="29"/>
  <c r="S198" i="29"/>
  <c r="R198" i="29"/>
  <c r="Q198" i="29"/>
  <c r="P198" i="29"/>
  <c r="O198" i="29"/>
  <c r="N198" i="29"/>
  <c r="M198" i="29"/>
  <c r="L198" i="29"/>
  <c r="K198" i="29"/>
  <c r="J198" i="29"/>
  <c r="I198" i="29"/>
  <c r="H198" i="29"/>
  <c r="G198" i="29"/>
  <c r="F198" i="29"/>
  <c r="E198" i="29"/>
  <c r="D198" i="29"/>
  <c r="C198" i="29"/>
  <c r="B198" i="29"/>
  <c r="GJ197" i="29"/>
  <c r="GI197" i="29"/>
  <c r="GH197" i="29"/>
  <c r="GG197" i="29"/>
  <c r="GF197" i="29"/>
  <c r="GE197" i="29"/>
  <c r="GD197" i="29"/>
  <c r="GC197" i="29"/>
  <c r="GB197" i="29"/>
  <c r="GA197" i="29"/>
  <c r="FZ197" i="29"/>
  <c r="FY197" i="29"/>
  <c r="FX197" i="29"/>
  <c r="FW197" i="29"/>
  <c r="FV197" i="29"/>
  <c r="FU197" i="29"/>
  <c r="FT197" i="29"/>
  <c r="FS197" i="29"/>
  <c r="FR197" i="29"/>
  <c r="FQ197" i="29"/>
  <c r="FP197" i="29"/>
  <c r="FO197" i="29"/>
  <c r="FN197" i="29"/>
  <c r="FM197" i="29"/>
  <c r="FL197" i="29"/>
  <c r="FK197" i="29"/>
  <c r="FJ197" i="29"/>
  <c r="FI197" i="29"/>
  <c r="FH197" i="29"/>
  <c r="FG197" i="29"/>
  <c r="FF197" i="29"/>
  <c r="FE197" i="29"/>
  <c r="FD197" i="29"/>
  <c r="FC197" i="29"/>
  <c r="FB197" i="29"/>
  <c r="FA197" i="29"/>
  <c r="EZ197" i="29"/>
  <c r="EY197" i="29"/>
  <c r="EX197" i="29"/>
  <c r="EW197" i="29"/>
  <c r="EV197" i="29"/>
  <c r="EU197" i="29"/>
  <c r="ET197" i="29"/>
  <c r="ES197" i="29"/>
  <c r="ER197" i="29"/>
  <c r="EQ197" i="29"/>
  <c r="EP197" i="29"/>
  <c r="EO197" i="29"/>
  <c r="EN197" i="29"/>
  <c r="EM197" i="29"/>
  <c r="EL197" i="29"/>
  <c r="EK197" i="29"/>
  <c r="EJ197" i="29"/>
  <c r="EI197" i="29"/>
  <c r="EH197" i="29"/>
  <c r="EG197" i="29"/>
  <c r="EF197" i="29"/>
  <c r="EE197" i="29"/>
  <c r="ED197" i="29"/>
  <c r="EC197" i="29"/>
  <c r="EB197" i="29"/>
  <c r="EA197" i="29"/>
  <c r="DZ197" i="29"/>
  <c r="DY197" i="29"/>
  <c r="DX197" i="29"/>
  <c r="DW197" i="29"/>
  <c r="DV197" i="29"/>
  <c r="DU197" i="29"/>
  <c r="DT197" i="29"/>
  <c r="DS197" i="29"/>
  <c r="DR197" i="29"/>
  <c r="DQ197" i="29"/>
  <c r="DP197" i="29"/>
  <c r="DO197" i="29"/>
  <c r="DN197" i="29"/>
  <c r="DM197" i="29"/>
  <c r="DL197" i="29"/>
  <c r="DK197" i="29"/>
  <c r="DJ197" i="29"/>
  <c r="DI197" i="29"/>
  <c r="DH197" i="29"/>
  <c r="DG197" i="29"/>
  <c r="DF197" i="29"/>
  <c r="DE197" i="29"/>
  <c r="DD197" i="29"/>
  <c r="DC197" i="29"/>
  <c r="DB197" i="29"/>
  <c r="DA197" i="29"/>
  <c r="CZ197" i="29"/>
  <c r="CY197" i="29"/>
  <c r="CX197" i="29"/>
  <c r="CW197" i="29"/>
  <c r="CV197" i="29"/>
  <c r="CU197" i="29"/>
  <c r="CT197" i="29"/>
  <c r="CS197" i="29"/>
  <c r="CR197" i="29"/>
  <c r="CQ197" i="29"/>
  <c r="CP197" i="29"/>
  <c r="CO197" i="29"/>
  <c r="CN197" i="29"/>
  <c r="CM197" i="29"/>
  <c r="CL197" i="29"/>
  <c r="CK197" i="29"/>
  <c r="CJ197" i="29"/>
  <c r="CI197" i="29"/>
  <c r="CH197" i="29"/>
  <c r="CG197" i="29"/>
  <c r="CF197" i="29"/>
  <c r="CE197" i="29"/>
  <c r="CD197" i="29"/>
  <c r="CC197" i="29"/>
  <c r="CB197" i="29"/>
  <c r="CA197" i="29"/>
  <c r="BZ197" i="29"/>
  <c r="BY197" i="29"/>
  <c r="BX197" i="29"/>
  <c r="BW197" i="29"/>
  <c r="BV197" i="29"/>
  <c r="BU197" i="29"/>
  <c r="BT197" i="29"/>
  <c r="BS197" i="29"/>
  <c r="BR197" i="29"/>
  <c r="BQ197" i="29"/>
  <c r="BP197" i="29"/>
  <c r="BO197" i="29"/>
  <c r="BN197" i="29"/>
  <c r="BM197" i="29"/>
  <c r="BL197" i="29"/>
  <c r="BK197" i="29"/>
  <c r="BJ197" i="29"/>
  <c r="BI197" i="29"/>
  <c r="BH197" i="29"/>
  <c r="BG197" i="29"/>
  <c r="BF197" i="29"/>
  <c r="BE197" i="29"/>
  <c r="BD197" i="29"/>
  <c r="BC197" i="29"/>
  <c r="BB197" i="29"/>
  <c r="BA197" i="29"/>
  <c r="AZ197" i="29"/>
  <c r="AY197" i="29"/>
  <c r="AX197" i="29"/>
  <c r="AW197" i="29"/>
  <c r="AV197" i="29"/>
  <c r="AU197" i="29"/>
  <c r="AT197" i="29"/>
  <c r="AS197" i="29"/>
  <c r="AR197" i="29"/>
  <c r="AQ197" i="29"/>
  <c r="AP197" i="29"/>
  <c r="AO197" i="29"/>
  <c r="AN197" i="29"/>
  <c r="AM197" i="29"/>
  <c r="AL197" i="29"/>
  <c r="AK197" i="29"/>
  <c r="AJ197" i="29"/>
  <c r="AI197" i="29"/>
  <c r="AH197" i="29"/>
  <c r="AG197" i="29"/>
  <c r="AF197" i="29"/>
  <c r="AE197" i="29"/>
  <c r="AD197" i="29"/>
  <c r="AC197" i="29"/>
  <c r="AB197" i="29"/>
  <c r="AA197" i="29"/>
  <c r="Z197" i="29"/>
  <c r="Y197" i="29"/>
  <c r="X197" i="29"/>
  <c r="W197" i="29"/>
  <c r="V197" i="29"/>
  <c r="U197" i="29"/>
  <c r="T197" i="29"/>
  <c r="S197" i="29"/>
  <c r="R197" i="29"/>
  <c r="Q197" i="29"/>
  <c r="P197" i="29"/>
  <c r="O197" i="29"/>
  <c r="N197" i="29"/>
  <c r="M197" i="29"/>
  <c r="L197" i="29"/>
  <c r="K197" i="29"/>
  <c r="J197" i="29"/>
  <c r="I197" i="29"/>
  <c r="H197" i="29"/>
  <c r="G197" i="29"/>
  <c r="F197" i="29"/>
  <c r="E197" i="29"/>
  <c r="D197" i="29"/>
  <c r="C197" i="29"/>
  <c r="B197" i="29"/>
  <c r="GJ196" i="29"/>
  <c r="GI196" i="29"/>
  <c r="GH196" i="29"/>
  <c r="GG196" i="29"/>
  <c r="GF196" i="29"/>
  <c r="GE196" i="29"/>
  <c r="GD196" i="29"/>
  <c r="GC196" i="29"/>
  <c r="GB196" i="29"/>
  <c r="GA196" i="29"/>
  <c r="FZ196" i="29"/>
  <c r="FY196" i="29"/>
  <c r="FX196" i="29"/>
  <c r="FW196" i="29"/>
  <c r="FV196" i="29"/>
  <c r="FU196" i="29"/>
  <c r="FT196" i="29"/>
  <c r="FS196" i="29"/>
  <c r="FR196" i="29"/>
  <c r="FQ196" i="29"/>
  <c r="FP196" i="29"/>
  <c r="FO196" i="29"/>
  <c r="FN196" i="29"/>
  <c r="FM196" i="29"/>
  <c r="FL196" i="29"/>
  <c r="FK196" i="29"/>
  <c r="FJ196" i="29"/>
  <c r="FI196" i="29"/>
  <c r="FH196" i="29"/>
  <c r="FG196" i="29"/>
  <c r="FF196" i="29"/>
  <c r="FE196" i="29"/>
  <c r="FD196" i="29"/>
  <c r="FC196" i="29"/>
  <c r="FB196" i="29"/>
  <c r="FA196" i="29"/>
  <c r="EZ196" i="29"/>
  <c r="EY196" i="29"/>
  <c r="EX196" i="29"/>
  <c r="EW196" i="29"/>
  <c r="EV196" i="29"/>
  <c r="EU196" i="29"/>
  <c r="ET196" i="29"/>
  <c r="ES196" i="29"/>
  <c r="ER196" i="29"/>
  <c r="EQ196" i="29"/>
  <c r="EP196" i="29"/>
  <c r="EO196" i="29"/>
  <c r="EN196" i="29"/>
  <c r="EM196" i="29"/>
  <c r="EL196" i="29"/>
  <c r="EK196" i="29"/>
  <c r="EJ196" i="29"/>
  <c r="EI196" i="29"/>
  <c r="EH196" i="29"/>
  <c r="EG196" i="29"/>
  <c r="EF196" i="29"/>
  <c r="EE196" i="29"/>
  <c r="ED196" i="29"/>
  <c r="EC196" i="29"/>
  <c r="EB196" i="29"/>
  <c r="EA196" i="29"/>
  <c r="DZ196" i="29"/>
  <c r="DY196" i="29"/>
  <c r="DX196" i="29"/>
  <c r="DW196" i="29"/>
  <c r="DV196" i="29"/>
  <c r="DU196" i="29"/>
  <c r="DT196" i="29"/>
  <c r="DS196" i="29"/>
  <c r="DR196" i="29"/>
  <c r="DQ196" i="29"/>
  <c r="DP196" i="29"/>
  <c r="DO196" i="29"/>
  <c r="DN196" i="29"/>
  <c r="DM196" i="29"/>
  <c r="DL196" i="29"/>
  <c r="DK196" i="29"/>
  <c r="DJ196" i="29"/>
  <c r="DI196" i="29"/>
  <c r="DH196" i="29"/>
  <c r="DG196" i="29"/>
  <c r="DF196" i="29"/>
  <c r="DE196" i="29"/>
  <c r="DD196" i="29"/>
  <c r="DC196" i="29"/>
  <c r="DB196" i="29"/>
  <c r="DA196" i="29"/>
  <c r="CZ196" i="29"/>
  <c r="CY196" i="29"/>
  <c r="CX196" i="29"/>
  <c r="CW196" i="29"/>
  <c r="CV196" i="29"/>
  <c r="CU196" i="29"/>
  <c r="CT196" i="29"/>
  <c r="CS196" i="29"/>
  <c r="CR196" i="29"/>
  <c r="CQ196" i="29"/>
  <c r="CP196" i="29"/>
  <c r="CO196" i="29"/>
  <c r="CN196" i="29"/>
  <c r="CM196" i="29"/>
  <c r="CL196" i="29"/>
  <c r="CK196" i="29"/>
  <c r="CJ196" i="29"/>
  <c r="CI196" i="29"/>
  <c r="CH196" i="29"/>
  <c r="CG196" i="29"/>
  <c r="CF196" i="29"/>
  <c r="CE196" i="29"/>
  <c r="CD196" i="29"/>
  <c r="CC196" i="29"/>
  <c r="CB196" i="29"/>
  <c r="CA196" i="29"/>
  <c r="BZ196" i="29"/>
  <c r="BY196" i="29"/>
  <c r="BX196" i="29"/>
  <c r="BW196" i="29"/>
  <c r="BV196" i="29"/>
  <c r="BU196" i="29"/>
  <c r="BT196" i="29"/>
  <c r="BS196" i="29"/>
  <c r="BR196" i="29"/>
  <c r="BQ196" i="29"/>
  <c r="BP196" i="29"/>
  <c r="BO196" i="29"/>
  <c r="BN196" i="29"/>
  <c r="BM196" i="29"/>
  <c r="BL196" i="29"/>
  <c r="BK196" i="29"/>
  <c r="BJ196" i="29"/>
  <c r="BI196" i="29"/>
  <c r="BH196" i="29"/>
  <c r="BG196" i="29"/>
  <c r="BF196" i="29"/>
  <c r="BE196" i="29"/>
  <c r="BD196" i="29"/>
  <c r="BC196" i="29"/>
  <c r="BB196" i="29"/>
  <c r="BA196" i="29"/>
  <c r="AZ196" i="29"/>
  <c r="AY196" i="29"/>
  <c r="AX196" i="29"/>
  <c r="AW196" i="29"/>
  <c r="AV196" i="29"/>
  <c r="AU196" i="29"/>
  <c r="AT196" i="29"/>
  <c r="AS196" i="29"/>
  <c r="AR196" i="29"/>
  <c r="AQ196" i="29"/>
  <c r="AP196" i="29"/>
  <c r="AO196" i="29"/>
  <c r="AN196" i="29"/>
  <c r="AM196" i="29"/>
  <c r="AL196" i="29"/>
  <c r="AK196" i="29"/>
  <c r="AJ196" i="29"/>
  <c r="AI196" i="29"/>
  <c r="AH196" i="29"/>
  <c r="AG196" i="29"/>
  <c r="AF196" i="29"/>
  <c r="AE196" i="29"/>
  <c r="AD196" i="29"/>
  <c r="AC196" i="29"/>
  <c r="AB196" i="29"/>
  <c r="AA196" i="29"/>
  <c r="Z196" i="29"/>
  <c r="Y196" i="29"/>
  <c r="X196" i="29"/>
  <c r="W196" i="29"/>
  <c r="V196" i="29"/>
  <c r="U196" i="29"/>
  <c r="T196" i="29"/>
  <c r="S196" i="29"/>
  <c r="R196" i="29"/>
  <c r="Q196" i="29"/>
  <c r="P196" i="29"/>
  <c r="O196" i="29"/>
  <c r="N196" i="29"/>
  <c r="M196" i="29"/>
  <c r="L196" i="29"/>
  <c r="K196" i="29"/>
  <c r="J196" i="29"/>
  <c r="I196" i="29"/>
  <c r="H196" i="29"/>
  <c r="G196" i="29"/>
  <c r="F196" i="29"/>
  <c r="E196" i="29"/>
  <c r="D196" i="29"/>
  <c r="C196" i="29"/>
  <c r="B196" i="29"/>
  <c r="GJ195" i="29"/>
  <c r="GI195" i="29"/>
  <c r="GH195" i="29"/>
  <c r="GG195" i="29"/>
  <c r="GF195" i="29"/>
  <c r="GE195" i="29"/>
  <c r="GD195" i="29"/>
  <c r="GC195" i="29"/>
  <c r="GB195" i="29"/>
  <c r="GA195" i="29"/>
  <c r="FZ195" i="29"/>
  <c r="FY195" i="29"/>
  <c r="FX195" i="29"/>
  <c r="FW195" i="29"/>
  <c r="FV195" i="29"/>
  <c r="FU195" i="29"/>
  <c r="FT195" i="29"/>
  <c r="FS195" i="29"/>
  <c r="FR195" i="29"/>
  <c r="FQ195" i="29"/>
  <c r="FP195" i="29"/>
  <c r="FO195" i="29"/>
  <c r="FN195" i="29"/>
  <c r="FM195" i="29"/>
  <c r="FL195" i="29"/>
  <c r="FK195" i="29"/>
  <c r="FJ195" i="29"/>
  <c r="FI195" i="29"/>
  <c r="FH195" i="29"/>
  <c r="FG195" i="29"/>
  <c r="FF195" i="29"/>
  <c r="FE195" i="29"/>
  <c r="FD195" i="29"/>
  <c r="FC195" i="29"/>
  <c r="FB195" i="29"/>
  <c r="FA195" i="29"/>
  <c r="EZ195" i="29"/>
  <c r="EY195" i="29"/>
  <c r="EX195" i="29"/>
  <c r="EW195" i="29"/>
  <c r="EV195" i="29"/>
  <c r="EU195" i="29"/>
  <c r="ET195" i="29"/>
  <c r="ES195" i="29"/>
  <c r="ER195" i="29"/>
  <c r="EQ195" i="29"/>
  <c r="EP195" i="29"/>
  <c r="EO195" i="29"/>
  <c r="EN195" i="29"/>
  <c r="EM195" i="29"/>
  <c r="EL195" i="29"/>
  <c r="EK195" i="29"/>
  <c r="EJ195" i="29"/>
  <c r="EI195" i="29"/>
  <c r="EH195" i="29"/>
  <c r="EG195" i="29"/>
  <c r="EF195" i="29"/>
  <c r="EE195" i="29"/>
  <c r="ED195" i="29"/>
  <c r="EC195" i="29"/>
  <c r="EB195" i="29"/>
  <c r="EA195" i="29"/>
  <c r="DZ195" i="29"/>
  <c r="DY195" i="29"/>
  <c r="DX195" i="29"/>
  <c r="DW195" i="29"/>
  <c r="DV195" i="29"/>
  <c r="DU195" i="29"/>
  <c r="DT195" i="29"/>
  <c r="DS195" i="29"/>
  <c r="DR195" i="29"/>
  <c r="DQ195" i="29"/>
  <c r="DP195" i="29"/>
  <c r="DO195" i="29"/>
  <c r="DN195" i="29"/>
  <c r="DM195" i="29"/>
  <c r="DL195" i="29"/>
  <c r="DK195" i="29"/>
  <c r="DJ195" i="29"/>
  <c r="DI195" i="29"/>
  <c r="DH195" i="29"/>
  <c r="DG195" i="29"/>
  <c r="DF195" i="29"/>
  <c r="DE195" i="29"/>
  <c r="DD195" i="29"/>
  <c r="DC195" i="29"/>
  <c r="DB195" i="29"/>
  <c r="DA195" i="29"/>
  <c r="CZ195" i="29"/>
  <c r="CY195" i="29"/>
  <c r="CX195" i="29"/>
  <c r="CW195" i="29"/>
  <c r="CV195" i="29"/>
  <c r="CU195" i="29"/>
  <c r="CT195" i="29"/>
  <c r="CS195" i="29"/>
  <c r="CR195" i="29"/>
  <c r="CQ195" i="29"/>
  <c r="CP195" i="29"/>
  <c r="CO195" i="29"/>
  <c r="CN195" i="29"/>
  <c r="CM195" i="29"/>
  <c r="CL195" i="29"/>
  <c r="CK195" i="29"/>
  <c r="CJ195" i="29"/>
  <c r="CI195" i="29"/>
  <c r="CH195" i="29"/>
  <c r="CG195" i="29"/>
  <c r="CF195" i="29"/>
  <c r="CE195" i="29"/>
  <c r="CD195" i="29"/>
  <c r="CC195" i="29"/>
  <c r="CB195" i="29"/>
  <c r="CA195" i="29"/>
  <c r="BZ195" i="29"/>
  <c r="BY195" i="29"/>
  <c r="BX195" i="29"/>
  <c r="BW195" i="29"/>
  <c r="BV195" i="29"/>
  <c r="BU195" i="29"/>
  <c r="BT195" i="29"/>
  <c r="BS195" i="29"/>
  <c r="BR195" i="29"/>
  <c r="BQ195" i="29"/>
  <c r="BP195" i="29"/>
  <c r="BO195" i="29"/>
  <c r="BN195" i="29"/>
  <c r="BM195" i="29"/>
  <c r="BL195" i="29"/>
  <c r="BK195" i="29"/>
  <c r="BJ195" i="29"/>
  <c r="BI195" i="29"/>
  <c r="BH195" i="29"/>
  <c r="BG195" i="29"/>
  <c r="BF195" i="29"/>
  <c r="BE195" i="29"/>
  <c r="BD195" i="29"/>
  <c r="BC195" i="29"/>
  <c r="BB195" i="29"/>
  <c r="BA195" i="29"/>
  <c r="AZ195" i="29"/>
  <c r="AY195" i="29"/>
  <c r="AX195" i="29"/>
  <c r="AW195" i="29"/>
  <c r="AV195" i="29"/>
  <c r="AU195" i="29"/>
  <c r="AT195" i="29"/>
  <c r="AS195" i="29"/>
  <c r="AR195" i="29"/>
  <c r="AQ195" i="29"/>
  <c r="AP195" i="29"/>
  <c r="AO195" i="29"/>
  <c r="AN195" i="29"/>
  <c r="AM195" i="29"/>
  <c r="AL195" i="29"/>
  <c r="AK195" i="29"/>
  <c r="AJ195" i="29"/>
  <c r="AI195" i="29"/>
  <c r="AH195" i="29"/>
  <c r="AG195" i="29"/>
  <c r="AF195" i="29"/>
  <c r="AE195" i="29"/>
  <c r="AD195" i="29"/>
  <c r="AC195" i="29"/>
  <c r="AB195" i="29"/>
  <c r="AA195" i="29"/>
  <c r="Z195" i="29"/>
  <c r="Y195" i="29"/>
  <c r="X195" i="29"/>
  <c r="W195" i="29"/>
  <c r="V195" i="29"/>
  <c r="U195" i="29"/>
  <c r="T195" i="29"/>
  <c r="S195" i="29"/>
  <c r="R195" i="29"/>
  <c r="Q195" i="29"/>
  <c r="P195" i="29"/>
  <c r="O195" i="29"/>
  <c r="N195" i="29"/>
  <c r="M195" i="29"/>
  <c r="L195" i="29"/>
  <c r="K195" i="29"/>
  <c r="J195" i="29"/>
  <c r="I195" i="29"/>
  <c r="H195" i="29"/>
  <c r="G195" i="29"/>
  <c r="F195" i="29"/>
  <c r="E195" i="29"/>
  <c r="D195" i="29"/>
  <c r="C195" i="29"/>
  <c r="B195" i="29"/>
  <c r="GJ194" i="29"/>
  <c r="GI194" i="29"/>
  <c r="GH194" i="29"/>
  <c r="GG194" i="29"/>
  <c r="GF194" i="29"/>
  <c r="GE194" i="29"/>
  <c r="GD194" i="29"/>
  <c r="GC194" i="29"/>
  <c r="GB194" i="29"/>
  <c r="GA194" i="29"/>
  <c r="FZ194" i="29"/>
  <c r="FY194" i="29"/>
  <c r="FX194" i="29"/>
  <c r="FW194" i="29"/>
  <c r="FV194" i="29"/>
  <c r="FU194" i="29"/>
  <c r="FT194" i="29"/>
  <c r="FS194" i="29"/>
  <c r="FR194" i="29"/>
  <c r="FQ194" i="29"/>
  <c r="FP194" i="29"/>
  <c r="FO194" i="29"/>
  <c r="FN194" i="29"/>
  <c r="FM194" i="29"/>
  <c r="FL194" i="29"/>
  <c r="FK194" i="29"/>
  <c r="FJ194" i="29"/>
  <c r="FI194" i="29"/>
  <c r="FH194" i="29"/>
  <c r="FG194" i="29"/>
  <c r="FF194" i="29"/>
  <c r="FE194" i="29"/>
  <c r="FD194" i="29"/>
  <c r="FC194" i="29"/>
  <c r="FB194" i="29"/>
  <c r="FA194" i="29"/>
  <c r="EZ194" i="29"/>
  <c r="EY194" i="29"/>
  <c r="EX194" i="29"/>
  <c r="EW194" i="29"/>
  <c r="EV194" i="29"/>
  <c r="EU194" i="29"/>
  <c r="ET194" i="29"/>
  <c r="ES194" i="29"/>
  <c r="ER194" i="29"/>
  <c r="EQ194" i="29"/>
  <c r="EP194" i="29"/>
  <c r="EO194" i="29"/>
  <c r="EN194" i="29"/>
  <c r="EM194" i="29"/>
  <c r="EL194" i="29"/>
  <c r="EK194" i="29"/>
  <c r="EJ194" i="29"/>
  <c r="EI194" i="29"/>
  <c r="EH194" i="29"/>
  <c r="EG194" i="29"/>
  <c r="EF194" i="29"/>
  <c r="EE194" i="29"/>
  <c r="ED194" i="29"/>
  <c r="EC194" i="29"/>
  <c r="EB194" i="29"/>
  <c r="EA194" i="29"/>
  <c r="DZ194" i="29"/>
  <c r="DY194" i="29"/>
  <c r="DX194" i="29"/>
  <c r="DW194" i="29"/>
  <c r="DV194" i="29"/>
  <c r="DU194" i="29"/>
  <c r="DT194" i="29"/>
  <c r="DS194" i="29"/>
  <c r="DR194" i="29"/>
  <c r="DQ194" i="29"/>
  <c r="DP194" i="29"/>
  <c r="DO194" i="29"/>
  <c r="DN194" i="29"/>
  <c r="DM194" i="29"/>
  <c r="DL194" i="29"/>
  <c r="DK194" i="29"/>
  <c r="DJ194" i="29"/>
  <c r="DI194" i="29"/>
  <c r="DH194" i="29"/>
  <c r="DG194" i="29"/>
  <c r="DF194" i="29"/>
  <c r="DE194" i="29"/>
  <c r="DD194" i="29"/>
  <c r="DC194" i="29"/>
  <c r="DB194" i="29"/>
  <c r="DA194" i="29"/>
  <c r="CZ194" i="29"/>
  <c r="CY194" i="29"/>
  <c r="CX194" i="29"/>
  <c r="CW194" i="29"/>
  <c r="CV194" i="29"/>
  <c r="CU194" i="29"/>
  <c r="CT194" i="29"/>
  <c r="CS194" i="29"/>
  <c r="CR194" i="29"/>
  <c r="CQ194" i="29"/>
  <c r="CP194" i="29"/>
  <c r="CO194" i="29"/>
  <c r="CN194" i="29"/>
  <c r="CM194" i="29"/>
  <c r="CL194" i="29"/>
  <c r="CK194" i="29"/>
  <c r="CJ194" i="29"/>
  <c r="CI194" i="29"/>
  <c r="CH194" i="29"/>
  <c r="CG194" i="29"/>
  <c r="CF194" i="29"/>
  <c r="CE194" i="29"/>
  <c r="CD194" i="29"/>
  <c r="CC194" i="29"/>
  <c r="CB194" i="29"/>
  <c r="CA194" i="29"/>
  <c r="BZ194" i="29"/>
  <c r="BY194" i="29"/>
  <c r="BX194" i="29"/>
  <c r="BW194" i="29"/>
  <c r="BV194" i="29"/>
  <c r="BU194" i="29"/>
  <c r="BT194" i="29"/>
  <c r="BS194" i="29"/>
  <c r="BR194" i="29"/>
  <c r="BQ194" i="29"/>
  <c r="BP194" i="29"/>
  <c r="BO194" i="29"/>
  <c r="BN194" i="29"/>
  <c r="BM194" i="29"/>
  <c r="BL194" i="29"/>
  <c r="BK194" i="29"/>
  <c r="BJ194" i="29"/>
  <c r="BI194" i="29"/>
  <c r="BH194" i="29"/>
  <c r="BG194" i="29"/>
  <c r="BF194" i="29"/>
  <c r="BE194" i="29"/>
  <c r="BD194" i="29"/>
  <c r="BC194" i="29"/>
  <c r="BB194" i="29"/>
  <c r="BA194" i="29"/>
  <c r="AZ194" i="29"/>
  <c r="AY194" i="29"/>
  <c r="AX194" i="29"/>
  <c r="AW194" i="29"/>
  <c r="AV194" i="29"/>
  <c r="AU194" i="29"/>
  <c r="AT194" i="29"/>
  <c r="AS194" i="29"/>
  <c r="AR194" i="29"/>
  <c r="AQ194" i="29"/>
  <c r="AP194" i="29"/>
  <c r="AO194" i="29"/>
  <c r="AN194" i="29"/>
  <c r="AM194" i="29"/>
  <c r="AL194" i="29"/>
  <c r="AK194" i="29"/>
  <c r="AJ194" i="29"/>
  <c r="AI194" i="29"/>
  <c r="AH194" i="29"/>
  <c r="AG194" i="29"/>
  <c r="AF194" i="29"/>
  <c r="AE194" i="29"/>
  <c r="AD194" i="29"/>
  <c r="AC194" i="29"/>
  <c r="AB194" i="29"/>
  <c r="AA194" i="29"/>
  <c r="Z194" i="29"/>
  <c r="Y194" i="29"/>
  <c r="X194" i="29"/>
  <c r="W194" i="29"/>
  <c r="V194" i="29"/>
  <c r="U194" i="29"/>
  <c r="T194" i="29"/>
  <c r="S194" i="29"/>
  <c r="R194" i="29"/>
  <c r="Q194" i="29"/>
  <c r="P194" i="29"/>
  <c r="O194" i="29"/>
  <c r="N194" i="29"/>
  <c r="M194" i="29"/>
  <c r="L194" i="29"/>
  <c r="K194" i="29"/>
  <c r="J194" i="29"/>
  <c r="I194" i="29"/>
  <c r="H194" i="29"/>
  <c r="G194" i="29"/>
  <c r="F194" i="29"/>
  <c r="E194" i="29"/>
  <c r="D194" i="29"/>
  <c r="C194" i="29"/>
  <c r="B194" i="29"/>
  <c r="GJ193" i="29"/>
  <c r="GI193" i="29"/>
  <c r="GH193" i="29"/>
  <c r="GG193" i="29"/>
  <c r="GF193" i="29"/>
  <c r="GE193" i="29"/>
  <c r="GD193" i="29"/>
  <c r="GC193" i="29"/>
  <c r="GB193" i="29"/>
  <c r="GA193" i="29"/>
  <c r="FZ193" i="29"/>
  <c r="FY193" i="29"/>
  <c r="FX193" i="29"/>
  <c r="FW193" i="29"/>
  <c r="FV193" i="29"/>
  <c r="FU193" i="29"/>
  <c r="FT193" i="29"/>
  <c r="FS193" i="29"/>
  <c r="FR193" i="29"/>
  <c r="FQ193" i="29"/>
  <c r="FP193" i="29"/>
  <c r="FO193" i="29"/>
  <c r="FN193" i="29"/>
  <c r="FM193" i="29"/>
  <c r="FL193" i="29"/>
  <c r="FK193" i="29"/>
  <c r="FJ193" i="29"/>
  <c r="FI193" i="29"/>
  <c r="FH193" i="29"/>
  <c r="FG193" i="29"/>
  <c r="FF193" i="29"/>
  <c r="FE193" i="29"/>
  <c r="FD193" i="29"/>
  <c r="FC193" i="29"/>
  <c r="FB193" i="29"/>
  <c r="FA193" i="29"/>
  <c r="EZ193" i="29"/>
  <c r="EY193" i="29"/>
  <c r="EX193" i="29"/>
  <c r="EW193" i="29"/>
  <c r="EV193" i="29"/>
  <c r="EU193" i="29"/>
  <c r="ET193" i="29"/>
  <c r="ES193" i="29"/>
  <c r="ER193" i="29"/>
  <c r="EQ193" i="29"/>
  <c r="EP193" i="29"/>
  <c r="EO193" i="29"/>
  <c r="EN193" i="29"/>
  <c r="EM193" i="29"/>
  <c r="EL193" i="29"/>
  <c r="EK193" i="29"/>
  <c r="EJ193" i="29"/>
  <c r="EI193" i="29"/>
  <c r="EH193" i="29"/>
  <c r="EG193" i="29"/>
  <c r="EF193" i="29"/>
  <c r="EE193" i="29"/>
  <c r="ED193" i="29"/>
  <c r="EC193" i="29"/>
  <c r="EB193" i="29"/>
  <c r="EA193" i="29"/>
  <c r="DZ193" i="29"/>
  <c r="DY193" i="29"/>
  <c r="DX193" i="29"/>
  <c r="DW193" i="29"/>
  <c r="DV193" i="29"/>
  <c r="DU193" i="29"/>
  <c r="DT193" i="29"/>
  <c r="DS193" i="29"/>
  <c r="DR193" i="29"/>
  <c r="DQ193" i="29"/>
  <c r="DP193" i="29"/>
  <c r="DO193" i="29"/>
  <c r="DN193" i="29"/>
  <c r="DM193" i="29"/>
  <c r="DL193" i="29"/>
  <c r="DK193" i="29"/>
  <c r="DJ193" i="29"/>
  <c r="DI193" i="29"/>
  <c r="DH193" i="29"/>
  <c r="DG193" i="29"/>
  <c r="DF193" i="29"/>
  <c r="DE193" i="29"/>
  <c r="DD193" i="29"/>
  <c r="DC193" i="29"/>
  <c r="DB193" i="29"/>
  <c r="DA193" i="29"/>
  <c r="CZ193" i="29"/>
  <c r="CY193" i="29"/>
  <c r="CX193" i="29"/>
  <c r="CW193" i="29"/>
  <c r="CV193" i="29"/>
  <c r="CU193" i="29"/>
  <c r="CT193" i="29"/>
  <c r="CS193" i="29"/>
  <c r="CR193" i="29"/>
  <c r="CQ193" i="29"/>
  <c r="CP193" i="29"/>
  <c r="CO193" i="29"/>
  <c r="CN193" i="29"/>
  <c r="CM193" i="29"/>
  <c r="CL193" i="29"/>
  <c r="CK193" i="29"/>
  <c r="CJ193" i="29"/>
  <c r="CI193" i="29"/>
  <c r="CH193" i="29"/>
  <c r="CG193" i="29"/>
  <c r="CF193" i="29"/>
  <c r="CE193" i="29"/>
  <c r="CD193" i="29"/>
  <c r="CC193" i="29"/>
  <c r="CB193" i="29"/>
  <c r="CA193" i="29"/>
  <c r="BZ193" i="29"/>
  <c r="BY193" i="29"/>
  <c r="BX193" i="29"/>
  <c r="BW193" i="29"/>
  <c r="BV193" i="29"/>
  <c r="BU193" i="29"/>
  <c r="BT193" i="29"/>
  <c r="BS193" i="29"/>
  <c r="BR193" i="29"/>
  <c r="BQ193" i="29"/>
  <c r="BP193" i="29"/>
  <c r="BO193" i="29"/>
  <c r="BN193" i="29"/>
  <c r="BM193" i="29"/>
  <c r="BL193" i="29"/>
  <c r="BK193" i="29"/>
  <c r="BJ193" i="29"/>
  <c r="BI193" i="29"/>
  <c r="BH193" i="29"/>
  <c r="BG193" i="29"/>
  <c r="BF193" i="29"/>
  <c r="BE193" i="29"/>
  <c r="BD193" i="29"/>
  <c r="BC193" i="29"/>
  <c r="BB193" i="29"/>
  <c r="BA193" i="29"/>
  <c r="AZ193" i="29"/>
  <c r="AY193" i="29"/>
  <c r="AX193" i="29"/>
  <c r="AW193" i="29"/>
  <c r="AV193" i="29"/>
  <c r="AU193" i="29"/>
  <c r="AT193" i="29"/>
  <c r="AS193" i="29"/>
  <c r="AR193" i="29"/>
  <c r="AQ193" i="29"/>
  <c r="AP193" i="29"/>
  <c r="AO193" i="29"/>
  <c r="AN193" i="29"/>
  <c r="AM193" i="29"/>
  <c r="AL193" i="29"/>
  <c r="AK193" i="29"/>
  <c r="AJ193" i="29"/>
  <c r="AI193" i="29"/>
  <c r="AH193" i="29"/>
  <c r="AG193" i="29"/>
  <c r="AF193" i="29"/>
  <c r="AE193" i="29"/>
  <c r="AD193" i="29"/>
  <c r="AC193" i="29"/>
  <c r="AB193" i="29"/>
  <c r="AA193" i="29"/>
  <c r="Z193" i="29"/>
  <c r="Y193" i="29"/>
  <c r="X193" i="29"/>
  <c r="W193" i="29"/>
  <c r="V193" i="29"/>
  <c r="U193" i="29"/>
  <c r="T193" i="29"/>
  <c r="S193" i="29"/>
  <c r="R193" i="29"/>
  <c r="Q193" i="29"/>
  <c r="P193" i="29"/>
  <c r="O193" i="29"/>
  <c r="N193" i="29"/>
  <c r="M193" i="29"/>
  <c r="L193" i="29"/>
  <c r="K193" i="29"/>
  <c r="J193" i="29"/>
  <c r="I193" i="29"/>
  <c r="H193" i="29"/>
  <c r="G193" i="29"/>
  <c r="F193" i="29"/>
  <c r="E193" i="29"/>
  <c r="D193" i="29"/>
  <c r="C193" i="29"/>
  <c r="B193" i="29"/>
  <c r="GJ192" i="29"/>
  <c r="GI192" i="29"/>
  <c r="GH192" i="29"/>
  <c r="GG192" i="29"/>
  <c r="GF192" i="29"/>
  <c r="GE192" i="29"/>
  <c r="GD192" i="29"/>
  <c r="GC192" i="29"/>
  <c r="GB192" i="29"/>
  <c r="GA192" i="29"/>
  <c r="FZ192" i="29"/>
  <c r="FY192" i="29"/>
  <c r="FX192" i="29"/>
  <c r="FW192" i="29"/>
  <c r="FV192" i="29"/>
  <c r="FU192" i="29"/>
  <c r="FT192" i="29"/>
  <c r="FS192" i="29"/>
  <c r="FR192" i="29"/>
  <c r="FQ192" i="29"/>
  <c r="FP192" i="29"/>
  <c r="FO192" i="29"/>
  <c r="FN192" i="29"/>
  <c r="FM192" i="29"/>
  <c r="FL192" i="29"/>
  <c r="FK192" i="29"/>
  <c r="FJ192" i="29"/>
  <c r="FI192" i="29"/>
  <c r="FH192" i="29"/>
  <c r="FG192" i="29"/>
  <c r="FF192" i="29"/>
  <c r="FE192" i="29"/>
  <c r="FD192" i="29"/>
  <c r="FC192" i="29"/>
  <c r="FB192" i="29"/>
  <c r="FA192" i="29"/>
  <c r="EZ192" i="29"/>
  <c r="EY192" i="29"/>
  <c r="EX192" i="29"/>
  <c r="EW192" i="29"/>
  <c r="EV192" i="29"/>
  <c r="EU192" i="29"/>
  <c r="ET192" i="29"/>
  <c r="ES192" i="29"/>
  <c r="ER192" i="29"/>
  <c r="EQ192" i="29"/>
  <c r="EP192" i="29"/>
  <c r="EO192" i="29"/>
  <c r="EN192" i="29"/>
  <c r="EM192" i="29"/>
  <c r="EL192" i="29"/>
  <c r="EK192" i="29"/>
  <c r="EJ192" i="29"/>
  <c r="EI192" i="29"/>
  <c r="EH192" i="29"/>
  <c r="EG192" i="29"/>
  <c r="EF192" i="29"/>
  <c r="EE192" i="29"/>
  <c r="ED192" i="29"/>
  <c r="EC192" i="29"/>
  <c r="EB192" i="29"/>
  <c r="EA192" i="29"/>
  <c r="DZ192" i="29"/>
  <c r="DY192" i="29"/>
  <c r="DX192" i="29"/>
  <c r="DW192" i="29"/>
  <c r="DV192" i="29"/>
  <c r="DU192" i="29"/>
  <c r="DT192" i="29"/>
  <c r="DS192" i="29"/>
  <c r="DR192" i="29"/>
  <c r="DQ192" i="29"/>
  <c r="DP192" i="29"/>
  <c r="DO192" i="29"/>
  <c r="DN192" i="29"/>
  <c r="DM192" i="29"/>
  <c r="DL192" i="29"/>
  <c r="DK192" i="29"/>
  <c r="DJ192" i="29"/>
  <c r="DI192" i="29"/>
  <c r="DH192" i="29"/>
  <c r="DG192" i="29"/>
  <c r="DF192" i="29"/>
  <c r="DE192" i="29"/>
  <c r="DD192" i="29"/>
  <c r="DC192" i="29"/>
  <c r="DB192" i="29"/>
  <c r="DA192" i="29"/>
  <c r="CZ192" i="29"/>
  <c r="CY192" i="29"/>
  <c r="CX192" i="29"/>
  <c r="CW192" i="29"/>
  <c r="CV192" i="29"/>
  <c r="CU192" i="29"/>
  <c r="CT192" i="29"/>
  <c r="CS192" i="29"/>
  <c r="CR192" i="29"/>
  <c r="CQ192" i="29"/>
  <c r="CP192" i="29"/>
  <c r="CO192" i="29"/>
  <c r="CN192" i="29"/>
  <c r="CM192" i="29"/>
  <c r="CL192" i="29"/>
  <c r="CK192" i="29"/>
  <c r="CJ192" i="29"/>
  <c r="CI192" i="29"/>
  <c r="CH192" i="29"/>
  <c r="CG192" i="29"/>
  <c r="CF192" i="29"/>
  <c r="CE192" i="29"/>
  <c r="CD192" i="29"/>
  <c r="CC192" i="29"/>
  <c r="CB192" i="29"/>
  <c r="CA192" i="29"/>
  <c r="BZ192" i="29"/>
  <c r="BY192" i="29"/>
  <c r="BX192" i="29"/>
  <c r="BW192" i="29"/>
  <c r="BV192" i="29"/>
  <c r="BU192" i="29"/>
  <c r="BT192" i="29"/>
  <c r="BS192" i="29"/>
  <c r="BR192" i="29"/>
  <c r="BQ192" i="29"/>
  <c r="BP192" i="29"/>
  <c r="BO192" i="29"/>
  <c r="BN192" i="29"/>
  <c r="BM192" i="29"/>
  <c r="BL192" i="29"/>
  <c r="BK192" i="29"/>
  <c r="BJ192" i="29"/>
  <c r="BI192" i="29"/>
  <c r="BH192" i="29"/>
  <c r="BG192" i="29"/>
  <c r="BF192" i="29"/>
  <c r="BE192" i="29"/>
  <c r="BD192" i="29"/>
  <c r="BC192" i="29"/>
  <c r="BB192" i="29"/>
  <c r="BA192" i="29"/>
  <c r="AZ192" i="29"/>
  <c r="AY192" i="29"/>
  <c r="AX192" i="29"/>
  <c r="AW192" i="29"/>
  <c r="AV192" i="29"/>
  <c r="AU192" i="29"/>
  <c r="AT192" i="29"/>
  <c r="AS192" i="29"/>
  <c r="AR192" i="29"/>
  <c r="AQ192" i="29"/>
  <c r="AP192" i="29"/>
  <c r="AO192" i="29"/>
  <c r="AN192" i="29"/>
  <c r="AM192" i="29"/>
  <c r="AL192" i="29"/>
  <c r="AK192" i="29"/>
  <c r="AJ192" i="29"/>
  <c r="AI192" i="29"/>
  <c r="AH192" i="29"/>
  <c r="AG192" i="29"/>
  <c r="AF192" i="29"/>
  <c r="AE192" i="29"/>
  <c r="AD192" i="29"/>
  <c r="AC192" i="29"/>
  <c r="AB192" i="29"/>
  <c r="AA192" i="29"/>
  <c r="Z192" i="29"/>
  <c r="Y192" i="29"/>
  <c r="X192" i="29"/>
  <c r="W192" i="29"/>
  <c r="V192" i="29"/>
  <c r="U192" i="29"/>
  <c r="T192" i="29"/>
  <c r="S192" i="29"/>
  <c r="R192" i="29"/>
  <c r="Q192" i="29"/>
  <c r="P192" i="29"/>
  <c r="O192" i="29"/>
  <c r="N192" i="29"/>
  <c r="M192" i="29"/>
  <c r="L192" i="29"/>
  <c r="K192" i="29"/>
  <c r="J192" i="29"/>
  <c r="I192" i="29"/>
  <c r="H192" i="29"/>
  <c r="G192" i="29"/>
  <c r="F192" i="29"/>
  <c r="E192" i="29"/>
  <c r="D192" i="29"/>
  <c r="C192" i="29"/>
  <c r="B192" i="29"/>
  <c r="GJ191" i="29"/>
  <c r="GI191" i="29"/>
  <c r="GH191" i="29"/>
  <c r="GG191" i="29"/>
  <c r="GF191" i="29"/>
  <c r="GE191" i="29"/>
  <c r="GD191" i="29"/>
  <c r="GC191" i="29"/>
  <c r="GB191" i="29"/>
  <c r="GA191" i="29"/>
  <c r="FZ191" i="29"/>
  <c r="FY191" i="29"/>
  <c r="FX191" i="29"/>
  <c r="FW191" i="29"/>
  <c r="FV191" i="29"/>
  <c r="FU191" i="29"/>
  <c r="FT191" i="29"/>
  <c r="FS191" i="29"/>
  <c r="FR191" i="29"/>
  <c r="FQ191" i="29"/>
  <c r="FP191" i="29"/>
  <c r="FO191" i="29"/>
  <c r="FN191" i="29"/>
  <c r="FM191" i="29"/>
  <c r="FL191" i="29"/>
  <c r="FK191" i="29"/>
  <c r="FJ191" i="29"/>
  <c r="FI191" i="29"/>
  <c r="FH191" i="29"/>
  <c r="FG191" i="29"/>
  <c r="FF191" i="29"/>
  <c r="FE191" i="29"/>
  <c r="FD191" i="29"/>
  <c r="FC191" i="29"/>
  <c r="FB191" i="29"/>
  <c r="FA191" i="29"/>
  <c r="EZ191" i="29"/>
  <c r="EY191" i="29"/>
  <c r="EX191" i="29"/>
  <c r="EW191" i="29"/>
  <c r="EV191" i="29"/>
  <c r="EU191" i="29"/>
  <c r="ET191" i="29"/>
  <c r="ES191" i="29"/>
  <c r="ER191" i="29"/>
  <c r="EQ191" i="29"/>
  <c r="EP191" i="29"/>
  <c r="EO191" i="29"/>
  <c r="EN191" i="29"/>
  <c r="EM191" i="29"/>
  <c r="EL191" i="29"/>
  <c r="EK191" i="29"/>
  <c r="EJ191" i="29"/>
  <c r="EI191" i="29"/>
  <c r="EH191" i="29"/>
  <c r="EG191" i="29"/>
  <c r="EF191" i="29"/>
  <c r="EE191" i="29"/>
  <c r="ED191" i="29"/>
  <c r="EC191" i="29"/>
  <c r="EB191" i="29"/>
  <c r="EA191" i="29"/>
  <c r="DZ191" i="29"/>
  <c r="DY191" i="29"/>
  <c r="DX191" i="29"/>
  <c r="DW191" i="29"/>
  <c r="DV191" i="29"/>
  <c r="DU191" i="29"/>
  <c r="DT191" i="29"/>
  <c r="DS191" i="29"/>
  <c r="DR191" i="29"/>
  <c r="DQ191" i="29"/>
  <c r="DP191" i="29"/>
  <c r="DO191" i="29"/>
  <c r="DN191" i="29"/>
  <c r="DM191" i="29"/>
  <c r="DL191" i="29"/>
  <c r="DK191" i="29"/>
  <c r="DJ191" i="29"/>
  <c r="DI191" i="29"/>
  <c r="DH191" i="29"/>
  <c r="DG191" i="29"/>
  <c r="DF191" i="29"/>
  <c r="DE191" i="29"/>
  <c r="DD191" i="29"/>
  <c r="DC191" i="29"/>
  <c r="DB191" i="29"/>
  <c r="DA191" i="29"/>
  <c r="CZ191" i="29"/>
  <c r="CY191" i="29"/>
  <c r="CX191" i="29"/>
  <c r="CW191" i="29"/>
  <c r="CV191" i="29"/>
  <c r="CU191" i="29"/>
  <c r="CT191" i="29"/>
  <c r="CS191" i="29"/>
  <c r="CR191" i="29"/>
  <c r="CQ191" i="29"/>
  <c r="CP191" i="29"/>
  <c r="CO191" i="29"/>
  <c r="CN191" i="29"/>
  <c r="CM191" i="29"/>
  <c r="CL191" i="29"/>
  <c r="CK191" i="29"/>
  <c r="CJ191" i="29"/>
  <c r="CI191" i="29"/>
  <c r="CH191" i="29"/>
  <c r="CG191" i="29"/>
  <c r="CF191" i="29"/>
  <c r="CE191" i="29"/>
  <c r="CD191" i="29"/>
  <c r="CC191" i="29"/>
  <c r="CB191" i="29"/>
  <c r="CA191" i="29"/>
  <c r="BZ191" i="29"/>
  <c r="BY191" i="29"/>
  <c r="BX191" i="29"/>
  <c r="BW191" i="29"/>
  <c r="BV191" i="29"/>
  <c r="BU191" i="29"/>
  <c r="BT191" i="29"/>
  <c r="BS191" i="29"/>
  <c r="BR191" i="29"/>
  <c r="BQ191" i="29"/>
  <c r="BP191" i="29"/>
  <c r="BO191" i="29"/>
  <c r="BN191" i="29"/>
  <c r="BM191" i="29"/>
  <c r="BL191" i="29"/>
  <c r="BK191" i="29"/>
  <c r="BJ191" i="29"/>
  <c r="BI191" i="29"/>
  <c r="BH191" i="29"/>
  <c r="BG191" i="29"/>
  <c r="BF191" i="29"/>
  <c r="BE191" i="29"/>
  <c r="BD191" i="29"/>
  <c r="BC191" i="29"/>
  <c r="BB191" i="29"/>
  <c r="BA191" i="29"/>
  <c r="AZ191" i="29"/>
  <c r="AY191" i="29"/>
  <c r="AX191" i="29"/>
  <c r="AW191" i="29"/>
  <c r="AV191" i="29"/>
  <c r="AU191" i="29"/>
  <c r="AT191" i="29"/>
  <c r="AS191" i="29"/>
  <c r="AR191" i="29"/>
  <c r="AQ191" i="29"/>
  <c r="AP191" i="29"/>
  <c r="AO191" i="29"/>
  <c r="AN191" i="29"/>
  <c r="AM191" i="29"/>
  <c r="AL191" i="29"/>
  <c r="AK191" i="29"/>
  <c r="AJ191" i="29"/>
  <c r="AI191" i="29"/>
  <c r="AH191" i="29"/>
  <c r="AG191" i="29"/>
  <c r="AF191" i="29"/>
  <c r="AE191" i="29"/>
  <c r="AD191" i="29"/>
  <c r="AC191" i="29"/>
  <c r="AB191" i="29"/>
  <c r="AA191" i="29"/>
  <c r="Z191" i="29"/>
  <c r="Y191" i="29"/>
  <c r="X191" i="29"/>
  <c r="W191" i="29"/>
  <c r="V191" i="29"/>
  <c r="U191" i="29"/>
  <c r="T191" i="29"/>
  <c r="S191" i="29"/>
  <c r="R191" i="29"/>
  <c r="Q191" i="29"/>
  <c r="P191" i="29"/>
  <c r="O191" i="29"/>
  <c r="N191" i="29"/>
  <c r="M191" i="29"/>
  <c r="L191" i="29"/>
  <c r="K191" i="29"/>
  <c r="J191" i="29"/>
  <c r="I191" i="29"/>
  <c r="H191" i="29"/>
  <c r="G191" i="29"/>
  <c r="F191" i="29"/>
  <c r="E191" i="29"/>
  <c r="D191" i="29"/>
  <c r="C191" i="29"/>
  <c r="B191" i="29"/>
  <c r="GJ190" i="29"/>
  <c r="GI190" i="29"/>
  <c r="GH190" i="29"/>
  <c r="GG190" i="29"/>
  <c r="GF190" i="29"/>
  <c r="GE190" i="29"/>
  <c r="GD190" i="29"/>
  <c r="GC190" i="29"/>
  <c r="GB190" i="29"/>
  <c r="GA190" i="29"/>
  <c r="FZ190" i="29"/>
  <c r="FY190" i="29"/>
  <c r="FX190" i="29"/>
  <c r="FW190" i="29"/>
  <c r="FV190" i="29"/>
  <c r="FU190" i="29"/>
  <c r="FT190" i="29"/>
  <c r="FS190" i="29"/>
  <c r="FR190" i="29"/>
  <c r="FQ190" i="29"/>
  <c r="FP190" i="29"/>
  <c r="FO190" i="29"/>
  <c r="FN190" i="29"/>
  <c r="FM190" i="29"/>
  <c r="FL190" i="29"/>
  <c r="FK190" i="29"/>
  <c r="FJ190" i="29"/>
  <c r="FI190" i="29"/>
  <c r="FH190" i="29"/>
  <c r="FG190" i="29"/>
  <c r="FF190" i="29"/>
  <c r="FE190" i="29"/>
  <c r="FD190" i="29"/>
  <c r="FC190" i="29"/>
  <c r="FB190" i="29"/>
  <c r="FA190" i="29"/>
  <c r="EZ190" i="29"/>
  <c r="EY190" i="29"/>
  <c r="EX190" i="29"/>
  <c r="EW190" i="29"/>
  <c r="EV190" i="29"/>
  <c r="EU190" i="29"/>
  <c r="ET190" i="29"/>
  <c r="ES190" i="29"/>
  <c r="ER190" i="29"/>
  <c r="EQ190" i="29"/>
  <c r="EP190" i="29"/>
  <c r="EO190" i="29"/>
  <c r="EN190" i="29"/>
  <c r="EM190" i="29"/>
  <c r="EL190" i="29"/>
  <c r="EK190" i="29"/>
  <c r="EJ190" i="29"/>
  <c r="EI190" i="29"/>
  <c r="EH190" i="29"/>
  <c r="EG190" i="29"/>
  <c r="EF190" i="29"/>
  <c r="EE190" i="29"/>
  <c r="ED190" i="29"/>
  <c r="EC190" i="29"/>
  <c r="EB190" i="29"/>
  <c r="EA190" i="29"/>
  <c r="DZ190" i="29"/>
  <c r="DY190" i="29"/>
  <c r="DX190" i="29"/>
  <c r="DW190" i="29"/>
  <c r="DV190" i="29"/>
  <c r="DU190" i="29"/>
  <c r="DT190" i="29"/>
  <c r="DS190" i="29"/>
  <c r="DR190" i="29"/>
  <c r="DQ190" i="29"/>
  <c r="DP190" i="29"/>
  <c r="DO190" i="29"/>
  <c r="DN190" i="29"/>
  <c r="DM190" i="29"/>
  <c r="DL190" i="29"/>
  <c r="DK190" i="29"/>
  <c r="DJ190" i="29"/>
  <c r="DI190" i="29"/>
  <c r="DH190" i="29"/>
  <c r="DG190" i="29"/>
  <c r="DF190" i="29"/>
  <c r="DE190" i="29"/>
  <c r="DD190" i="29"/>
  <c r="DC190" i="29"/>
  <c r="DB190" i="29"/>
  <c r="DA190" i="29"/>
  <c r="CZ190" i="29"/>
  <c r="CY190" i="29"/>
  <c r="CX190" i="29"/>
  <c r="CW190" i="29"/>
  <c r="CV190" i="29"/>
  <c r="CU190" i="29"/>
  <c r="CT190" i="29"/>
  <c r="CS190" i="29"/>
  <c r="CR190" i="29"/>
  <c r="CQ190" i="29"/>
  <c r="CP190" i="29"/>
  <c r="CO190" i="29"/>
  <c r="CN190" i="29"/>
  <c r="CM190" i="29"/>
  <c r="CL190" i="29"/>
  <c r="CK190" i="29"/>
  <c r="CJ190" i="29"/>
  <c r="CI190" i="29"/>
  <c r="CH190" i="29"/>
  <c r="CG190" i="29"/>
  <c r="CF190" i="29"/>
  <c r="CE190" i="29"/>
  <c r="CD190" i="29"/>
  <c r="CC190" i="29"/>
  <c r="CB190" i="29"/>
  <c r="CA190" i="29"/>
  <c r="BZ190" i="29"/>
  <c r="BY190" i="29"/>
  <c r="BX190" i="29"/>
  <c r="BW190" i="29"/>
  <c r="BV190" i="29"/>
  <c r="BU190" i="29"/>
  <c r="BT190" i="29"/>
  <c r="BS190" i="29"/>
  <c r="BR190" i="29"/>
  <c r="BQ190" i="29"/>
  <c r="BP190" i="29"/>
  <c r="BO190" i="29"/>
  <c r="BN190" i="29"/>
  <c r="BM190" i="29"/>
  <c r="BL190" i="29"/>
  <c r="BK190" i="29"/>
  <c r="BJ190" i="29"/>
  <c r="BI190" i="29"/>
  <c r="BH190" i="29"/>
  <c r="BG190" i="29"/>
  <c r="BF190" i="29"/>
  <c r="BE190" i="29"/>
  <c r="BD190" i="29"/>
  <c r="BC190" i="29"/>
  <c r="BB190" i="29"/>
  <c r="BA190" i="29"/>
  <c r="AZ190" i="29"/>
  <c r="AY190" i="29"/>
  <c r="AX190" i="29"/>
  <c r="AW190" i="29"/>
  <c r="AV190" i="29"/>
  <c r="AU190" i="29"/>
  <c r="AT190" i="29"/>
  <c r="AS190" i="29"/>
  <c r="AR190" i="29"/>
  <c r="AQ190" i="29"/>
  <c r="AP190" i="29"/>
  <c r="AO190" i="29"/>
  <c r="AN190" i="29"/>
  <c r="AM190" i="29"/>
  <c r="AL190" i="29"/>
  <c r="AK190" i="29"/>
  <c r="AJ190" i="29"/>
  <c r="AI190" i="29"/>
  <c r="AH190" i="29"/>
  <c r="AG190" i="29"/>
  <c r="AF190" i="29"/>
  <c r="AE190" i="29"/>
  <c r="AD190" i="29"/>
  <c r="AC190" i="29"/>
  <c r="AB190" i="29"/>
  <c r="AA190" i="29"/>
  <c r="Z190" i="29"/>
  <c r="Y190" i="29"/>
  <c r="X190" i="29"/>
  <c r="W190" i="29"/>
  <c r="V190" i="29"/>
  <c r="U190" i="29"/>
  <c r="T190" i="29"/>
  <c r="S190" i="29"/>
  <c r="R190" i="29"/>
  <c r="Q190" i="29"/>
  <c r="P190" i="29"/>
  <c r="O190" i="29"/>
  <c r="N190" i="29"/>
  <c r="M190" i="29"/>
  <c r="L190" i="29"/>
  <c r="K190" i="29"/>
  <c r="J190" i="29"/>
  <c r="I190" i="29"/>
  <c r="H190" i="29"/>
  <c r="G190" i="29"/>
  <c r="F190" i="29"/>
  <c r="E190" i="29"/>
  <c r="D190" i="29"/>
  <c r="C190" i="29"/>
  <c r="B190" i="29"/>
  <c r="GJ189" i="29"/>
  <c r="GI189" i="29"/>
  <c r="GH189" i="29"/>
  <c r="GG189" i="29"/>
  <c r="GF189" i="29"/>
  <c r="GE189" i="29"/>
  <c r="GD189" i="29"/>
  <c r="GC189" i="29"/>
  <c r="GB189" i="29"/>
  <c r="GA189" i="29"/>
  <c r="FZ189" i="29"/>
  <c r="FY189" i="29"/>
  <c r="FX189" i="29"/>
  <c r="FW189" i="29"/>
  <c r="FV189" i="29"/>
  <c r="FU189" i="29"/>
  <c r="FT189" i="29"/>
  <c r="FS189" i="29"/>
  <c r="FR189" i="29"/>
  <c r="FQ189" i="29"/>
  <c r="FP189" i="29"/>
  <c r="FO189" i="29"/>
  <c r="FN189" i="29"/>
  <c r="FM189" i="29"/>
  <c r="FL189" i="29"/>
  <c r="FK189" i="29"/>
  <c r="FJ189" i="29"/>
  <c r="FI189" i="29"/>
  <c r="FH189" i="29"/>
  <c r="FG189" i="29"/>
  <c r="FF189" i="29"/>
  <c r="FE189" i="29"/>
  <c r="FD189" i="29"/>
  <c r="FC189" i="29"/>
  <c r="FB189" i="29"/>
  <c r="FA189" i="29"/>
  <c r="EZ189" i="29"/>
  <c r="EY189" i="29"/>
  <c r="EX189" i="29"/>
  <c r="EW189" i="29"/>
  <c r="EV189" i="29"/>
  <c r="EU189" i="29"/>
  <c r="ET189" i="29"/>
  <c r="ES189" i="29"/>
  <c r="ER189" i="29"/>
  <c r="EQ189" i="29"/>
  <c r="EP189" i="29"/>
  <c r="EO189" i="29"/>
  <c r="EN189" i="29"/>
  <c r="EM189" i="29"/>
  <c r="EL189" i="29"/>
  <c r="EK189" i="29"/>
  <c r="EJ189" i="29"/>
  <c r="EI189" i="29"/>
  <c r="EH189" i="29"/>
  <c r="EG189" i="29"/>
  <c r="EF189" i="29"/>
  <c r="EE189" i="29"/>
  <c r="ED189" i="29"/>
  <c r="EC189" i="29"/>
  <c r="EB189" i="29"/>
  <c r="EA189" i="29"/>
  <c r="DZ189" i="29"/>
  <c r="DY189" i="29"/>
  <c r="DX189" i="29"/>
  <c r="DW189" i="29"/>
  <c r="DV189" i="29"/>
  <c r="DU189" i="29"/>
  <c r="DT189" i="29"/>
  <c r="DS189" i="29"/>
  <c r="DR189" i="29"/>
  <c r="DQ189" i="29"/>
  <c r="DP189" i="29"/>
  <c r="DO189" i="29"/>
  <c r="DN189" i="29"/>
  <c r="DM189" i="29"/>
  <c r="DL189" i="29"/>
  <c r="DK189" i="29"/>
  <c r="DJ189" i="29"/>
  <c r="DI189" i="29"/>
  <c r="DH189" i="29"/>
  <c r="DG189" i="29"/>
  <c r="DF189" i="29"/>
  <c r="DE189" i="29"/>
  <c r="DD189" i="29"/>
  <c r="DC189" i="29"/>
  <c r="DB189" i="29"/>
  <c r="DA189" i="29"/>
  <c r="CZ189" i="29"/>
  <c r="CY189" i="29"/>
  <c r="CX189" i="29"/>
  <c r="CW189" i="29"/>
  <c r="CV189" i="29"/>
  <c r="CU189" i="29"/>
  <c r="CT189" i="29"/>
  <c r="CS189" i="29"/>
  <c r="CR189" i="29"/>
  <c r="CQ189" i="29"/>
  <c r="CP189" i="29"/>
  <c r="CO189" i="29"/>
  <c r="CN189" i="29"/>
  <c r="CM189" i="29"/>
  <c r="CL189" i="29"/>
  <c r="CK189" i="29"/>
  <c r="CJ189" i="29"/>
  <c r="CI189" i="29"/>
  <c r="CH189" i="29"/>
  <c r="CG189" i="29"/>
  <c r="CF189" i="29"/>
  <c r="CE189" i="29"/>
  <c r="CD189" i="29"/>
  <c r="CC189" i="29"/>
  <c r="CB189" i="29"/>
  <c r="CA189" i="29"/>
  <c r="BZ189" i="29"/>
  <c r="BY189" i="29"/>
  <c r="BX189" i="29"/>
  <c r="BW189" i="29"/>
  <c r="BV189" i="29"/>
  <c r="BU189" i="29"/>
  <c r="BT189" i="29"/>
  <c r="BS189" i="29"/>
  <c r="BR189" i="29"/>
  <c r="BQ189" i="29"/>
  <c r="BP189" i="29"/>
  <c r="BO189" i="29"/>
  <c r="BN189" i="29"/>
  <c r="BM189" i="29"/>
  <c r="BL189" i="29"/>
  <c r="BK189" i="29"/>
  <c r="BJ189" i="29"/>
  <c r="BI189" i="29"/>
  <c r="BH189" i="29"/>
  <c r="BG189" i="29"/>
  <c r="BF189" i="29"/>
  <c r="BE189" i="29"/>
  <c r="BD189" i="29"/>
  <c r="BC189" i="29"/>
  <c r="BB189" i="29"/>
  <c r="BA189" i="29"/>
  <c r="AZ189" i="29"/>
  <c r="AY189" i="29"/>
  <c r="AX189" i="29"/>
  <c r="AW189" i="29"/>
  <c r="AV189" i="29"/>
  <c r="AU189" i="29"/>
  <c r="AT189" i="29"/>
  <c r="AS189" i="29"/>
  <c r="AR189" i="29"/>
  <c r="AQ189" i="29"/>
  <c r="AP189" i="29"/>
  <c r="AO189" i="29"/>
  <c r="AN189" i="29"/>
  <c r="AM189" i="29"/>
  <c r="AL189" i="29"/>
  <c r="AK189" i="29"/>
  <c r="AJ189" i="29"/>
  <c r="AI189" i="29"/>
  <c r="AH189" i="29"/>
  <c r="AG189" i="29"/>
  <c r="AF189" i="29"/>
  <c r="AE189" i="29"/>
  <c r="AD189" i="29"/>
  <c r="AC189" i="29"/>
  <c r="AB189" i="29"/>
  <c r="AA189" i="29"/>
  <c r="Z189" i="29"/>
  <c r="Y189" i="29"/>
  <c r="X189" i="29"/>
  <c r="W189" i="29"/>
  <c r="V189" i="29"/>
  <c r="U189" i="29"/>
  <c r="T189" i="29"/>
  <c r="S189" i="29"/>
  <c r="R189" i="29"/>
  <c r="Q189" i="29"/>
  <c r="P189" i="29"/>
  <c r="O189" i="29"/>
  <c r="N189" i="29"/>
  <c r="M189" i="29"/>
  <c r="L189" i="29"/>
  <c r="K189" i="29"/>
  <c r="J189" i="29"/>
  <c r="I189" i="29"/>
  <c r="H189" i="29"/>
  <c r="G189" i="29"/>
  <c r="F189" i="29"/>
  <c r="E189" i="29"/>
  <c r="D189" i="29"/>
  <c r="C189" i="29"/>
  <c r="B189" i="29"/>
  <c r="GJ188" i="29"/>
  <c r="GI188" i="29"/>
  <c r="GH188" i="29"/>
  <c r="GG188" i="29"/>
  <c r="GF188" i="29"/>
  <c r="GE188" i="29"/>
  <c r="GD188" i="29"/>
  <c r="GC188" i="29"/>
  <c r="GB188" i="29"/>
  <c r="GA188" i="29"/>
  <c r="FZ188" i="29"/>
  <c r="FY188" i="29"/>
  <c r="FX188" i="29"/>
  <c r="FW188" i="29"/>
  <c r="FV188" i="29"/>
  <c r="FU188" i="29"/>
  <c r="FT188" i="29"/>
  <c r="FS188" i="29"/>
  <c r="FR188" i="29"/>
  <c r="FQ188" i="29"/>
  <c r="FP188" i="29"/>
  <c r="FO188" i="29"/>
  <c r="FN188" i="29"/>
  <c r="FM188" i="29"/>
  <c r="FL188" i="29"/>
  <c r="FK188" i="29"/>
  <c r="FJ188" i="29"/>
  <c r="FI188" i="29"/>
  <c r="FH188" i="29"/>
  <c r="FG188" i="29"/>
  <c r="FF188" i="29"/>
  <c r="FE188" i="29"/>
  <c r="FD188" i="29"/>
  <c r="FC188" i="29"/>
  <c r="FB188" i="29"/>
  <c r="FA188" i="29"/>
  <c r="EZ188" i="29"/>
  <c r="EY188" i="29"/>
  <c r="EX188" i="29"/>
  <c r="EW188" i="29"/>
  <c r="EV188" i="29"/>
  <c r="EU188" i="29"/>
  <c r="ET188" i="29"/>
  <c r="ES188" i="29"/>
  <c r="ER188" i="29"/>
  <c r="EQ188" i="29"/>
  <c r="EP188" i="29"/>
  <c r="EO188" i="29"/>
  <c r="EN188" i="29"/>
  <c r="EM188" i="29"/>
  <c r="EL188" i="29"/>
  <c r="EK188" i="29"/>
  <c r="EJ188" i="29"/>
  <c r="EI188" i="29"/>
  <c r="EH188" i="29"/>
  <c r="EG188" i="29"/>
  <c r="EF188" i="29"/>
  <c r="EE188" i="29"/>
  <c r="ED188" i="29"/>
  <c r="EC188" i="29"/>
  <c r="EB188" i="29"/>
  <c r="EA188" i="29"/>
  <c r="DZ188" i="29"/>
  <c r="DY188" i="29"/>
  <c r="DX188" i="29"/>
  <c r="DW188" i="29"/>
  <c r="DV188" i="29"/>
  <c r="DU188" i="29"/>
  <c r="DT188" i="29"/>
  <c r="DS188" i="29"/>
  <c r="DR188" i="29"/>
  <c r="DQ188" i="29"/>
  <c r="DP188" i="29"/>
  <c r="DO188" i="29"/>
  <c r="DN188" i="29"/>
  <c r="DM188" i="29"/>
  <c r="DL188" i="29"/>
  <c r="DK188" i="29"/>
  <c r="DJ188" i="29"/>
  <c r="DI188" i="29"/>
  <c r="DH188" i="29"/>
  <c r="DG188" i="29"/>
  <c r="DF188" i="29"/>
  <c r="DE188" i="29"/>
  <c r="DD188" i="29"/>
  <c r="DC188" i="29"/>
  <c r="DB188" i="29"/>
  <c r="DA188" i="29"/>
  <c r="CZ188" i="29"/>
  <c r="CY188" i="29"/>
  <c r="CX188" i="29"/>
  <c r="CW188" i="29"/>
  <c r="CV188" i="29"/>
  <c r="CU188" i="29"/>
  <c r="CT188" i="29"/>
  <c r="CS188" i="29"/>
  <c r="CR188" i="29"/>
  <c r="CQ188" i="29"/>
  <c r="CP188" i="29"/>
  <c r="CO188" i="29"/>
  <c r="CN188" i="29"/>
  <c r="CM188" i="29"/>
  <c r="CL188" i="29"/>
  <c r="CK188" i="29"/>
  <c r="CJ188" i="29"/>
  <c r="CI188" i="29"/>
  <c r="CH188" i="29"/>
  <c r="CG188" i="29"/>
  <c r="CF188" i="29"/>
  <c r="CE188" i="29"/>
  <c r="CD188" i="29"/>
  <c r="CC188" i="29"/>
  <c r="CB188" i="29"/>
  <c r="CA188" i="29"/>
  <c r="BZ188" i="29"/>
  <c r="BY188" i="29"/>
  <c r="BX188" i="29"/>
  <c r="BW188" i="29"/>
  <c r="BV188" i="29"/>
  <c r="BU188" i="29"/>
  <c r="BT188" i="29"/>
  <c r="BS188" i="29"/>
  <c r="BR188" i="29"/>
  <c r="BQ188" i="29"/>
  <c r="BP188" i="29"/>
  <c r="BO188" i="29"/>
  <c r="BN188" i="29"/>
  <c r="BM188" i="29"/>
  <c r="BL188" i="29"/>
  <c r="BK188" i="29"/>
  <c r="BJ188" i="29"/>
  <c r="BI188" i="29"/>
  <c r="BH188" i="29"/>
  <c r="BG188" i="29"/>
  <c r="BF188" i="29"/>
  <c r="BE188" i="29"/>
  <c r="BD188" i="29"/>
  <c r="BC188" i="29"/>
  <c r="BB188" i="29"/>
  <c r="BA188" i="29"/>
  <c r="AZ188" i="29"/>
  <c r="AY188" i="29"/>
  <c r="AX188" i="29"/>
  <c r="AW188" i="29"/>
  <c r="AV188" i="29"/>
  <c r="AU188" i="29"/>
  <c r="AT188" i="29"/>
  <c r="AS188" i="29"/>
  <c r="AR188" i="29"/>
  <c r="AQ188" i="29"/>
  <c r="AP188" i="29"/>
  <c r="AO188" i="29"/>
  <c r="AN188" i="29"/>
  <c r="AM188" i="29"/>
  <c r="AL188" i="29"/>
  <c r="AK188" i="29"/>
  <c r="AJ188" i="29"/>
  <c r="AI188" i="29"/>
  <c r="AH188" i="29"/>
  <c r="AG188" i="29"/>
  <c r="AF188" i="29"/>
  <c r="AE188" i="29"/>
  <c r="AD188" i="29"/>
  <c r="AC188" i="29"/>
  <c r="AB188" i="29"/>
  <c r="AA188" i="29"/>
  <c r="Z188" i="29"/>
  <c r="Y188" i="29"/>
  <c r="X188" i="29"/>
  <c r="W188" i="29"/>
  <c r="V188" i="29"/>
  <c r="U188" i="29"/>
  <c r="T188" i="29"/>
  <c r="S188" i="29"/>
  <c r="R188" i="29"/>
  <c r="Q188" i="29"/>
  <c r="P188" i="29"/>
  <c r="O188" i="29"/>
  <c r="N188" i="29"/>
  <c r="M188" i="29"/>
  <c r="L188" i="29"/>
  <c r="K188" i="29"/>
  <c r="J188" i="29"/>
  <c r="I188" i="29"/>
  <c r="H188" i="29"/>
  <c r="G188" i="29"/>
  <c r="F188" i="29"/>
  <c r="E188" i="29"/>
  <c r="D188" i="29"/>
  <c r="C188" i="29"/>
  <c r="B188" i="29"/>
  <c r="GJ187" i="29"/>
  <c r="GI187" i="29"/>
  <c r="GH187" i="29"/>
  <c r="GG187" i="29"/>
  <c r="GF187" i="29"/>
  <c r="GE187" i="29"/>
  <c r="GD187" i="29"/>
  <c r="GC187" i="29"/>
  <c r="GB187" i="29"/>
  <c r="GA187" i="29"/>
  <c r="FZ187" i="29"/>
  <c r="FY187" i="29"/>
  <c r="FX187" i="29"/>
  <c r="FW187" i="29"/>
  <c r="FV187" i="29"/>
  <c r="FU187" i="29"/>
  <c r="FT187" i="29"/>
  <c r="FS187" i="29"/>
  <c r="FR187" i="29"/>
  <c r="FQ187" i="29"/>
  <c r="FP187" i="29"/>
  <c r="FO187" i="29"/>
  <c r="FN187" i="29"/>
  <c r="FM187" i="29"/>
  <c r="FL187" i="29"/>
  <c r="FK187" i="29"/>
  <c r="FJ187" i="29"/>
  <c r="FI187" i="29"/>
  <c r="FH187" i="29"/>
  <c r="FG187" i="29"/>
  <c r="FF187" i="29"/>
  <c r="FE187" i="29"/>
  <c r="FD187" i="29"/>
  <c r="FC187" i="29"/>
  <c r="FB187" i="29"/>
  <c r="FA187" i="29"/>
  <c r="EZ187" i="29"/>
  <c r="EY187" i="29"/>
  <c r="EX187" i="29"/>
  <c r="EW187" i="29"/>
  <c r="EV187" i="29"/>
  <c r="EU187" i="29"/>
  <c r="ET187" i="29"/>
  <c r="ES187" i="29"/>
  <c r="ER187" i="29"/>
  <c r="EQ187" i="29"/>
  <c r="EP187" i="29"/>
  <c r="EO187" i="29"/>
  <c r="EN187" i="29"/>
  <c r="EM187" i="29"/>
  <c r="EL187" i="29"/>
  <c r="EK187" i="29"/>
  <c r="EJ187" i="29"/>
  <c r="EI187" i="29"/>
  <c r="EH187" i="29"/>
  <c r="EG187" i="29"/>
  <c r="EF187" i="29"/>
  <c r="EE187" i="29"/>
  <c r="ED187" i="29"/>
  <c r="EC187" i="29"/>
  <c r="EB187" i="29"/>
  <c r="EA187" i="29"/>
  <c r="DZ187" i="29"/>
  <c r="DY187" i="29"/>
  <c r="DX187" i="29"/>
  <c r="DW187" i="29"/>
  <c r="DV187" i="29"/>
  <c r="DU187" i="29"/>
  <c r="DT187" i="29"/>
  <c r="DS187" i="29"/>
  <c r="DR187" i="29"/>
  <c r="DQ187" i="29"/>
  <c r="DP187" i="29"/>
  <c r="DO187" i="29"/>
  <c r="DN187" i="29"/>
  <c r="DM187" i="29"/>
  <c r="DL187" i="29"/>
  <c r="DK187" i="29"/>
  <c r="DJ187" i="29"/>
  <c r="DI187" i="29"/>
  <c r="DH187" i="29"/>
  <c r="DG187" i="29"/>
  <c r="DF187" i="29"/>
  <c r="DE187" i="29"/>
  <c r="DD187" i="29"/>
  <c r="DC187" i="29"/>
  <c r="DB187" i="29"/>
  <c r="DA187" i="29"/>
  <c r="CZ187" i="29"/>
  <c r="CY187" i="29"/>
  <c r="CX187" i="29"/>
  <c r="CW187" i="29"/>
  <c r="CV187" i="29"/>
  <c r="CU187" i="29"/>
  <c r="CT187" i="29"/>
  <c r="CS187" i="29"/>
  <c r="CR187" i="29"/>
  <c r="CQ187" i="29"/>
  <c r="CP187" i="29"/>
  <c r="CO187" i="29"/>
  <c r="CN187" i="29"/>
  <c r="CM187" i="29"/>
  <c r="CL187" i="29"/>
  <c r="CK187" i="29"/>
  <c r="CJ187" i="29"/>
  <c r="CI187" i="29"/>
  <c r="CH187" i="29"/>
  <c r="CG187" i="29"/>
  <c r="CF187" i="29"/>
  <c r="CE187" i="29"/>
  <c r="CD187" i="29"/>
  <c r="CC187" i="29"/>
  <c r="CB187" i="29"/>
  <c r="CA187" i="29"/>
  <c r="BZ187" i="29"/>
  <c r="BY187" i="29"/>
  <c r="BX187" i="29"/>
  <c r="BW187" i="29"/>
  <c r="BV187" i="29"/>
  <c r="BU187" i="29"/>
  <c r="BT187" i="29"/>
  <c r="BS187" i="29"/>
  <c r="BR187" i="29"/>
  <c r="BQ187" i="29"/>
  <c r="BP187" i="29"/>
  <c r="BO187" i="29"/>
  <c r="BN187" i="29"/>
  <c r="BM187" i="29"/>
  <c r="BL187" i="29"/>
  <c r="BK187" i="29"/>
  <c r="BJ187" i="29"/>
  <c r="BI187" i="29"/>
  <c r="BH187" i="29"/>
  <c r="BG187" i="29"/>
  <c r="BF187" i="29"/>
  <c r="BE187" i="29"/>
  <c r="BD187" i="29"/>
  <c r="BC187" i="29"/>
  <c r="BB187" i="29"/>
  <c r="BA187" i="29"/>
  <c r="AZ187" i="29"/>
  <c r="AY187" i="29"/>
  <c r="AX187" i="29"/>
  <c r="AW187" i="29"/>
  <c r="AV187" i="29"/>
  <c r="AU187" i="29"/>
  <c r="AT187" i="29"/>
  <c r="AS187" i="29"/>
  <c r="AR187" i="29"/>
  <c r="AQ187" i="29"/>
  <c r="AP187" i="29"/>
  <c r="AO187" i="29"/>
  <c r="AN187" i="29"/>
  <c r="AM187" i="29"/>
  <c r="AL187" i="29"/>
  <c r="AK187" i="29"/>
  <c r="AJ187" i="29"/>
  <c r="AI187" i="29"/>
  <c r="AH187" i="29"/>
  <c r="AG187" i="29"/>
  <c r="AF187" i="29"/>
  <c r="AE187" i="29"/>
  <c r="AD187" i="29"/>
  <c r="AC187" i="29"/>
  <c r="AB187" i="29"/>
  <c r="AA187" i="29"/>
  <c r="Z187" i="29"/>
  <c r="Y187" i="29"/>
  <c r="X187" i="29"/>
  <c r="W187" i="29"/>
  <c r="V187" i="29"/>
  <c r="U187" i="29"/>
  <c r="T187" i="29"/>
  <c r="S187" i="29"/>
  <c r="R187" i="29"/>
  <c r="Q187" i="29"/>
  <c r="P187" i="29"/>
  <c r="O187" i="29"/>
  <c r="N187" i="29"/>
  <c r="M187" i="29"/>
  <c r="L187" i="29"/>
  <c r="K187" i="29"/>
  <c r="J187" i="29"/>
  <c r="I187" i="29"/>
  <c r="H187" i="29"/>
  <c r="G187" i="29"/>
  <c r="F187" i="29"/>
  <c r="E187" i="29"/>
  <c r="D187" i="29"/>
  <c r="C187" i="29"/>
  <c r="B187" i="29"/>
  <c r="GJ186" i="29"/>
  <c r="GI186" i="29"/>
  <c r="GH186" i="29"/>
  <c r="GG186" i="29"/>
  <c r="GF186" i="29"/>
  <c r="GE186" i="29"/>
  <c r="GD186" i="29"/>
  <c r="GC186" i="29"/>
  <c r="GB186" i="29"/>
  <c r="GA186" i="29"/>
  <c r="FZ186" i="29"/>
  <c r="FY186" i="29"/>
  <c r="FX186" i="29"/>
  <c r="FW186" i="29"/>
  <c r="FV186" i="29"/>
  <c r="FU186" i="29"/>
  <c r="FT186" i="29"/>
  <c r="FS186" i="29"/>
  <c r="FR186" i="29"/>
  <c r="FQ186" i="29"/>
  <c r="FP186" i="29"/>
  <c r="FO186" i="29"/>
  <c r="FN186" i="29"/>
  <c r="FM186" i="29"/>
  <c r="FL186" i="29"/>
  <c r="FK186" i="29"/>
  <c r="FJ186" i="29"/>
  <c r="FI186" i="29"/>
  <c r="FH186" i="29"/>
  <c r="FG186" i="29"/>
  <c r="FF186" i="29"/>
  <c r="FE186" i="29"/>
  <c r="FD186" i="29"/>
  <c r="FC186" i="29"/>
  <c r="FB186" i="29"/>
  <c r="FA186" i="29"/>
  <c r="EZ186" i="29"/>
  <c r="EY186" i="29"/>
  <c r="EX186" i="29"/>
  <c r="EW186" i="29"/>
  <c r="EV186" i="29"/>
  <c r="EU186" i="29"/>
  <c r="ET186" i="29"/>
  <c r="ES186" i="29"/>
  <c r="ER186" i="29"/>
  <c r="EQ186" i="29"/>
  <c r="EP186" i="29"/>
  <c r="EO186" i="29"/>
  <c r="EN186" i="29"/>
  <c r="EM186" i="29"/>
  <c r="EL186" i="29"/>
  <c r="EK186" i="29"/>
  <c r="EJ186" i="29"/>
  <c r="EI186" i="29"/>
  <c r="EH186" i="29"/>
  <c r="EG186" i="29"/>
  <c r="EF186" i="29"/>
  <c r="EE186" i="29"/>
  <c r="ED186" i="29"/>
  <c r="EC186" i="29"/>
  <c r="EB186" i="29"/>
  <c r="EA186" i="29"/>
  <c r="DZ186" i="29"/>
  <c r="DY186" i="29"/>
  <c r="DX186" i="29"/>
  <c r="DW186" i="29"/>
  <c r="DV186" i="29"/>
  <c r="DU186" i="29"/>
  <c r="DT186" i="29"/>
  <c r="DS186" i="29"/>
  <c r="DR186" i="29"/>
  <c r="DQ186" i="29"/>
  <c r="DP186" i="29"/>
  <c r="DO186" i="29"/>
  <c r="DN186" i="29"/>
  <c r="DM186" i="29"/>
  <c r="DL186" i="29"/>
  <c r="DK186" i="29"/>
  <c r="DJ186" i="29"/>
  <c r="DI186" i="29"/>
  <c r="DH186" i="29"/>
  <c r="DG186" i="29"/>
  <c r="DF186" i="29"/>
  <c r="DE186" i="29"/>
  <c r="DD186" i="29"/>
  <c r="DC186" i="29"/>
  <c r="DB186" i="29"/>
  <c r="DA186" i="29"/>
  <c r="CZ186" i="29"/>
  <c r="CY186" i="29"/>
  <c r="CX186" i="29"/>
  <c r="CW186" i="29"/>
  <c r="CV186" i="29"/>
  <c r="CU186" i="29"/>
  <c r="CT186" i="29"/>
  <c r="CS186" i="29"/>
  <c r="CR186" i="29"/>
  <c r="CQ186" i="29"/>
  <c r="CP186" i="29"/>
  <c r="CO186" i="29"/>
  <c r="CN186" i="29"/>
  <c r="CM186" i="29"/>
  <c r="CL186" i="29"/>
  <c r="CK186" i="29"/>
  <c r="CJ186" i="29"/>
  <c r="CI186" i="29"/>
  <c r="CH186" i="29"/>
  <c r="CG186" i="29"/>
  <c r="CF186" i="29"/>
  <c r="CE186" i="29"/>
  <c r="CD186" i="29"/>
  <c r="CC186" i="29"/>
  <c r="CB186" i="29"/>
  <c r="CA186" i="29"/>
  <c r="BZ186" i="29"/>
  <c r="BY186" i="29"/>
  <c r="BX186" i="29"/>
  <c r="BW186" i="29"/>
  <c r="BV186" i="29"/>
  <c r="BU186" i="29"/>
  <c r="BT186" i="29"/>
  <c r="BS186" i="29"/>
  <c r="BR186" i="29"/>
  <c r="BQ186" i="29"/>
  <c r="BP186" i="29"/>
  <c r="BO186" i="29"/>
  <c r="BN186" i="29"/>
  <c r="BM186" i="29"/>
  <c r="BL186" i="29"/>
  <c r="BK186" i="29"/>
  <c r="BJ186" i="29"/>
  <c r="BI186" i="29"/>
  <c r="BH186" i="29"/>
  <c r="BG186" i="29"/>
  <c r="BF186" i="29"/>
  <c r="BE186" i="29"/>
  <c r="BD186" i="29"/>
  <c r="BC186" i="29"/>
  <c r="BB186" i="29"/>
  <c r="BA186" i="29"/>
  <c r="AZ186" i="29"/>
  <c r="AY186" i="29"/>
  <c r="AX186" i="29"/>
  <c r="AW186" i="29"/>
  <c r="AV186" i="29"/>
  <c r="AU186" i="29"/>
  <c r="AT186" i="29"/>
  <c r="AS186" i="29"/>
  <c r="AR186" i="29"/>
  <c r="AQ186" i="29"/>
  <c r="AP186" i="29"/>
  <c r="AO186" i="29"/>
  <c r="AN186" i="29"/>
  <c r="AM186" i="29"/>
  <c r="AL186" i="29"/>
  <c r="AK186" i="29"/>
  <c r="AJ186" i="29"/>
  <c r="AI186" i="29"/>
  <c r="AH186" i="29"/>
  <c r="AG186" i="29"/>
  <c r="AF186" i="29"/>
  <c r="AE186" i="29"/>
  <c r="AD186" i="29"/>
  <c r="AC186" i="29"/>
  <c r="AB186" i="29"/>
  <c r="AA186" i="29"/>
  <c r="Z186" i="29"/>
  <c r="Y186" i="29"/>
  <c r="X186" i="29"/>
  <c r="W186" i="29"/>
  <c r="V186" i="29"/>
  <c r="U186" i="29"/>
  <c r="T186" i="29"/>
  <c r="S186" i="29"/>
  <c r="R186" i="29"/>
  <c r="Q186" i="29"/>
  <c r="P186" i="29"/>
  <c r="O186" i="29"/>
  <c r="N186" i="29"/>
  <c r="M186" i="29"/>
  <c r="L186" i="29"/>
  <c r="K186" i="29"/>
  <c r="J186" i="29"/>
  <c r="I186" i="29"/>
  <c r="H186" i="29"/>
  <c r="G186" i="29"/>
  <c r="F186" i="29"/>
  <c r="E186" i="29"/>
  <c r="D186" i="29"/>
  <c r="C186" i="29"/>
  <c r="B186" i="29"/>
  <c r="GJ185" i="29"/>
  <c r="GI185" i="29"/>
  <c r="GH185" i="29"/>
  <c r="GG185" i="29"/>
  <c r="GF185" i="29"/>
  <c r="GE185" i="29"/>
  <c r="GD185" i="29"/>
  <c r="GC185" i="29"/>
  <c r="GB185" i="29"/>
  <c r="GA185" i="29"/>
  <c r="FZ185" i="29"/>
  <c r="FY185" i="29"/>
  <c r="FX185" i="29"/>
  <c r="FW185" i="29"/>
  <c r="FV185" i="29"/>
  <c r="FU185" i="29"/>
  <c r="FT185" i="29"/>
  <c r="FS185" i="29"/>
  <c r="FR185" i="29"/>
  <c r="FQ185" i="29"/>
  <c r="FP185" i="29"/>
  <c r="FO185" i="29"/>
  <c r="FN185" i="29"/>
  <c r="FM185" i="29"/>
  <c r="FL185" i="29"/>
  <c r="FK185" i="29"/>
  <c r="FJ185" i="29"/>
  <c r="FI185" i="29"/>
  <c r="FH185" i="29"/>
  <c r="FG185" i="29"/>
  <c r="FF185" i="29"/>
  <c r="FE185" i="29"/>
  <c r="FD185" i="29"/>
  <c r="FC185" i="29"/>
  <c r="FB185" i="29"/>
  <c r="FA185" i="29"/>
  <c r="EZ185" i="29"/>
  <c r="EY185" i="29"/>
  <c r="EX185" i="29"/>
  <c r="EW185" i="29"/>
  <c r="EV185" i="29"/>
  <c r="EU185" i="29"/>
  <c r="ET185" i="29"/>
  <c r="ES185" i="29"/>
  <c r="ER185" i="29"/>
  <c r="EQ185" i="29"/>
  <c r="EP185" i="29"/>
  <c r="EO185" i="29"/>
  <c r="EN185" i="29"/>
  <c r="EM185" i="29"/>
  <c r="EL185" i="29"/>
  <c r="EK185" i="29"/>
  <c r="EJ185" i="29"/>
  <c r="EI185" i="29"/>
  <c r="EH185" i="29"/>
  <c r="EG185" i="29"/>
  <c r="EF185" i="29"/>
  <c r="EE185" i="29"/>
  <c r="ED185" i="29"/>
  <c r="EC185" i="29"/>
  <c r="EB185" i="29"/>
  <c r="EA185" i="29"/>
  <c r="DZ185" i="29"/>
  <c r="DY185" i="29"/>
  <c r="DX185" i="29"/>
  <c r="DW185" i="29"/>
  <c r="DV185" i="29"/>
  <c r="DU185" i="29"/>
  <c r="DT185" i="29"/>
  <c r="DS185" i="29"/>
  <c r="DR185" i="29"/>
  <c r="DQ185" i="29"/>
  <c r="DP185" i="29"/>
  <c r="DO185" i="29"/>
  <c r="DN185" i="29"/>
  <c r="DM185" i="29"/>
  <c r="DL185" i="29"/>
  <c r="DK185" i="29"/>
  <c r="DJ185" i="29"/>
  <c r="DI185" i="29"/>
  <c r="DH185" i="29"/>
  <c r="DG185" i="29"/>
  <c r="DF185" i="29"/>
  <c r="DE185" i="29"/>
  <c r="DD185" i="29"/>
  <c r="DC185" i="29"/>
  <c r="DB185" i="29"/>
  <c r="DA185" i="29"/>
  <c r="CZ185" i="29"/>
  <c r="CY185" i="29"/>
  <c r="CX185" i="29"/>
  <c r="CW185" i="29"/>
  <c r="CV185" i="29"/>
  <c r="CU185" i="29"/>
  <c r="CT185" i="29"/>
  <c r="CS185" i="29"/>
  <c r="CR185" i="29"/>
  <c r="CQ185" i="29"/>
  <c r="CP185" i="29"/>
  <c r="CO185" i="29"/>
  <c r="CN185" i="29"/>
  <c r="CM185" i="29"/>
  <c r="CL185" i="29"/>
  <c r="CK185" i="29"/>
  <c r="CJ185" i="29"/>
  <c r="CI185" i="29"/>
  <c r="CH185" i="29"/>
  <c r="CG185" i="29"/>
  <c r="CF185" i="29"/>
  <c r="CE185" i="29"/>
  <c r="CD185" i="29"/>
  <c r="CC185" i="29"/>
  <c r="CB185" i="29"/>
  <c r="CA185" i="29"/>
  <c r="BZ185" i="29"/>
  <c r="BY185" i="29"/>
  <c r="BX185" i="29"/>
  <c r="BW185" i="29"/>
  <c r="BV185" i="29"/>
  <c r="BU185" i="29"/>
  <c r="BT185" i="29"/>
  <c r="BS185" i="29"/>
  <c r="BR185" i="29"/>
  <c r="BQ185" i="29"/>
  <c r="BP185" i="29"/>
  <c r="BO185" i="29"/>
  <c r="BN185" i="29"/>
  <c r="BM185" i="29"/>
  <c r="BL185" i="29"/>
  <c r="BK185" i="29"/>
  <c r="BJ185" i="29"/>
  <c r="BI185" i="29"/>
  <c r="BH185" i="29"/>
  <c r="BG185" i="29"/>
  <c r="BF185" i="29"/>
  <c r="BE185" i="29"/>
  <c r="BD185" i="29"/>
  <c r="BC185" i="29"/>
  <c r="BB185" i="29"/>
  <c r="BA185" i="29"/>
  <c r="AZ185" i="29"/>
  <c r="AY185" i="29"/>
  <c r="AX185" i="29"/>
  <c r="AW185" i="29"/>
  <c r="AV185" i="29"/>
  <c r="AU185" i="29"/>
  <c r="AT185" i="29"/>
  <c r="AS185" i="29"/>
  <c r="AR185" i="29"/>
  <c r="AQ185" i="29"/>
  <c r="AP185" i="29"/>
  <c r="AO185" i="29"/>
  <c r="AN185" i="29"/>
  <c r="AM185" i="29"/>
  <c r="AL185" i="29"/>
  <c r="AK185" i="29"/>
  <c r="AJ185" i="29"/>
  <c r="AI185" i="29"/>
  <c r="AH185" i="29"/>
  <c r="AG185" i="29"/>
  <c r="AF185" i="29"/>
  <c r="AE185" i="29"/>
  <c r="AD185" i="29"/>
  <c r="AC185" i="29"/>
  <c r="AB185" i="29"/>
  <c r="AA185" i="29"/>
  <c r="Z185" i="29"/>
  <c r="Y185" i="29"/>
  <c r="X185" i="29"/>
  <c r="W185" i="29"/>
  <c r="V185" i="29"/>
  <c r="U185" i="29"/>
  <c r="T185" i="29"/>
  <c r="S185" i="29"/>
  <c r="R185" i="29"/>
  <c r="Q185" i="29"/>
  <c r="P185" i="29"/>
  <c r="O185" i="29"/>
  <c r="N185" i="29"/>
  <c r="M185" i="29"/>
  <c r="L185" i="29"/>
  <c r="K185" i="29"/>
  <c r="J185" i="29"/>
  <c r="I185" i="29"/>
  <c r="H185" i="29"/>
  <c r="G185" i="29"/>
  <c r="F185" i="29"/>
  <c r="E185" i="29"/>
  <c r="D185" i="29"/>
  <c r="C185" i="29"/>
  <c r="B185" i="29"/>
  <c r="GJ184" i="29"/>
  <c r="GI184" i="29"/>
  <c r="GH184" i="29"/>
  <c r="GG184" i="29"/>
  <c r="GF184" i="29"/>
  <c r="GE184" i="29"/>
  <c r="GD184" i="29"/>
  <c r="GC184" i="29"/>
  <c r="GB184" i="29"/>
  <c r="GA184" i="29"/>
  <c r="FZ184" i="29"/>
  <c r="FY184" i="29"/>
  <c r="FX184" i="29"/>
  <c r="FW184" i="29"/>
  <c r="FV184" i="29"/>
  <c r="FU184" i="29"/>
  <c r="FT184" i="29"/>
  <c r="FS184" i="29"/>
  <c r="FR184" i="29"/>
  <c r="FQ184" i="29"/>
  <c r="FP184" i="29"/>
  <c r="FO184" i="29"/>
  <c r="FN184" i="29"/>
  <c r="FM184" i="29"/>
  <c r="FL184" i="29"/>
  <c r="FK184" i="29"/>
  <c r="FJ184" i="29"/>
  <c r="FI184" i="29"/>
  <c r="FH184" i="29"/>
  <c r="FG184" i="29"/>
  <c r="FF184" i="29"/>
  <c r="FE184" i="29"/>
  <c r="FD184" i="29"/>
  <c r="FC184" i="29"/>
  <c r="FB184" i="29"/>
  <c r="FA184" i="29"/>
  <c r="EZ184" i="29"/>
  <c r="EY184" i="29"/>
  <c r="EX184" i="29"/>
  <c r="EW184" i="29"/>
  <c r="EV184" i="29"/>
  <c r="EU184" i="29"/>
  <c r="ET184" i="29"/>
  <c r="ES184" i="29"/>
  <c r="ER184" i="29"/>
  <c r="EQ184" i="29"/>
  <c r="EP184" i="29"/>
  <c r="EO184" i="29"/>
  <c r="EN184" i="29"/>
  <c r="EM184" i="29"/>
  <c r="EL184" i="29"/>
  <c r="EK184" i="29"/>
  <c r="EJ184" i="29"/>
  <c r="EI184" i="29"/>
  <c r="EH184" i="29"/>
  <c r="EG184" i="29"/>
  <c r="EF184" i="29"/>
  <c r="EE184" i="29"/>
  <c r="ED184" i="29"/>
  <c r="EC184" i="29"/>
  <c r="EB184" i="29"/>
  <c r="EA184" i="29"/>
  <c r="DZ184" i="29"/>
  <c r="DY184" i="29"/>
  <c r="DX184" i="29"/>
  <c r="DW184" i="29"/>
  <c r="DV184" i="29"/>
  <c r="DU184" i="29"/>
  <c r="DT184" i="29"/>
  <c r="DS184" i="29"/>
  <c r="DR184" i="29"/>
  <c r="DQ184" i="29"/>
  <c r="DP184" i="29"/>
  <c r="DO184" i="29"/>
  <c r="DN184" i="29"/>
  <c r="DM184" i="29"/>
  <c r="DL184" i="29"/>
  <c r="DK184" i="29"/>
  <c r="DJ184" i="29"/>
  <c r="DI184" i="29"/>
  <c r="DH184" i="29"/>
  <c r="DG184" i="29"/>
  <c r="DF184" i="29"/>
  <c r="DE184" i="29"/>
  <c r="DD184" i="29"/>
  <c r="DC184" i="29"/>
  <c r="DB184" i="29"/>
  <c r="DA184" i="29"/>
  <c r="CZ184" i="29"/>
  <c r="CY184" i="29"/>
  <c r="CX184" i="29"/>
  <c r="CW184" i="29"/>
  <c r="CV184" i="29"/>
  <c r="CU184" i="29"/>
  <c r="CT184" i="29"/>
  <c r="CS184" i="29"/>
  <c r="CR184" i="29"/>
  <c r="CQ184" i="29"/>
  <c r="CP184" i="29"/>
  <c r="CO184" i="29"/>
  <c r="CN184" i="29"/>
  <c r="CM184" i="29"/>
  <c r="CL184" i="29"/>
  <c r="CK184" i="29"/>
  <c r="CJ184" i="29"/>
  <c r="CI184" i="29"/>
  <c r="CH184" i="29"/>
  <c r="CG184" i="29"/>
  <c r="CF184" i="29"/>
  <c r="CE184" i="29"/>
  <c r="CD184" i="29"/>
  <c r="CC184" i="29"/>
  <c r="CB184" i="29"/>
  <c r="CA184" i="29"/>
  <c r="BZ184" i="29"/>
  <c r="BY184" i="29"/>
  <c r="BX184" i="29"/>
  <c r="BW184" i="29"/>
  <c r="BV184" i="29"/>
  <c r="BU184" i="29"/>
  <c r="BT184" i="29"/>
  <c r="BS184" i="29"/>
  <c r="BR184" i="29"/>
  <c r="BQ184" i="29"/>
  <c r="BP184" i="29"/>
  <c r="BO184" i="29"/>
  <c r="BN184" i="29"/>
  <c r="BM184" i="29"/>
  <c r="BL184" i="29"/>
  <c r="BK184" i="29"/>
  <c r="BJ184" i="29"/>
  <c r="BI184" i="29"/>
  <c r="BH184" i="29"/>
  <c r="BG184" i="29"/>
  <c r="BF184" i="29"/>
  <c r="BE184" i="29"/>
  <c r="BD184" i="29"/>
  <c r="BC184" i="29"/>
  <c r="BB184" i="29"/>
  <c r="BA184" i="29"/>
  <c r="AZ184" i="29"/>
  <c r="AY184" i="29"/>
  <c r="AX184" i="29"/>
  <c r="AW184" i="29"/>
  <c r="AV184" i="29"/>
  <c r="AU184" i="29"/>
  <c r="AT184" i="29"/>
  <c r="AS184" i="29"/>
  <c r="AR184" i="29"/>
  <c r="AQ184" i="29"/>
  <c r="AP184" i="29"/>
  <c r="AO184" i="29"/>
  <c r="AN184" i="29"/>
  <c r="AM184" i="29"/>
  <c r="AL184" i="29"/>
  <c r="AK184" i="29"/>
  <c r="AJ184" i="29"/>
  <c r="AI184" i="29"/>
  <c r="AH184" i="29"/>
  <c r="AG184" i="29"/>
  <c r="AF184" i="29"/>
  <c r="AE184" i="29"/>
  <c r="AD184" i="29"/>
  <c r="AC184" i="29"/>
  <c r="AB184" i="29"/>
  <c r="AA184" i="29"/>
  <c r="Z184" i="29"/>
  <c r="Y184" i="29"/>
  <c r="X184" i="29"/>
  <c r="W184" i="29"/>
  <c r="V184" i="29"/>
  <c r="U184" i="29"/>
  <c r="T184" i="29"/>
  <c r="S184" i="29"/>
  <c r="R184" i="29"/>
  <c r="Q184" i="29"/>
  <c r="P184" i="29"/>
  <c r="O184" i="29"/>
  <c r="N184" i="29"/>
  <c r="M184" i="29"/>
  <c r="L184" i="29"/>
  <c r="K184" i="29"/>
  <c r="J184" i="29"/>
  <c r="I184" i="29"/>
  <c r="H184" i="29"/>
  <c r="G184" i="29"/>
  <c r="F184" i="29"/>
  <c r="E184" i="29"/>
  <c r="D184" i="29"/>
  <c r="C184" i="29"/>
  <c r="B184" i="29"/>
  <c r="GJ183" i="29"/>
  <c r="GI183" i="29"/>
  <c r="GH183" i="29"/>
  <c r="GG183" i="29"/>
  <c r="GF183" i="29"/>
  <c r="GE183" i="29"/>
  <c r="GD183" i="29"/>
  <c r="GC183" i="29"/>
  <c r="GB183" i="29"/>
  <c r="GA183" i="29"/>
  <c r="FZ183" i="29"/>
  <c r="FY183" i="29"/>
  <c r="FX183" i="29"/>
  <c r="FW183" i="29"/>
  <c r="FV183" i="29"/>
  <c r="FU183" i="29"/>
  <c r="FT183" i="29"/>
  <c r="FS183" i="29"/>
  <c r="FR183" i="29"/>
  <c r="FQ183" i="29"/>
  <c r="FP183" i="29"/>
  <c r="FO183" i="29"/>
  <c r="FN183" i="29"/>
  <c r="FM183" i="29"/>
  <c r="FL183" i="29"/>
  <c r="FK183" i="29"/>
  <c r="FJ183" i="29"/>
  <c r="FI183" i="29"/>
  <c r="FH183" i="29"/>
  <c r="FG183" i="29"/>
  <c r="FF183" i="29"/>
  <c r="FE183" i="29"/>
  <c r="FD183" i="29"/>
  <c r="FC183" i="29"/>
  <c r="FB183" i="29"/>
  <c r="FA183" i="29"/>
  <c r="EZ183" i="29"/>
  <c r="EY183" i="29"/>
  <c r="EX183" i="29"/>
  <c r="EW183" i="29"/>
  <c r="EV183" i="29"/>
  <c r="EU183" i="29"/>
  <c r="ET183" i="29"/>
  <c r="ES183" i="29"/>
  <c r="ER183" i="29"/>
  <c r="EQ183" i="29"/>
  <c r="EP183" i="29"/>
  <c r="EO183" i="29"/>
  <c r="EN183" i="29"/>
  <c r="EM183" i="29"/>
  <c r="EL183" i="29"/>
  <c r="EK183" i="29"/>
  <c r="EJ183" i="29"/>
  <c r="EI183" i="29"/>
  <c r="EH183" i="29"/>
  <c r="EG183" i="29"/>
  <c r="EF183" i="29"/>
  <c r="EE183" i="29"/>
  <c r="ED183" i="29"/>
  <c r="EC183" i="29"/>
  <c r="EB183" i="29"/>
  <c r="EA183" i="29"/>
  <c r="DZ183" i="29"/>
  <c r="DY183" i="29"/>
  <c r="DX183" i="29"/>
  <c r="DW183" i="29"/>
  <c r="DV183" i="29"/>
  <c r="DU183" i="29"/>
  <c r="DT183" i="29"/>
  <c r="DS183" i="29"/>
  <c r="DR183" i="29"/>
  <c r="DQ183" i="29"/>
  <c r="DP183" i="29"/>
  <c r="DO183" i="29"/>
  <c r="DN183" i="29"/>
  <c r="DM183" i="29"/>
  <c r="DL183" i="29"/>
  <c r="DK183" i="29"/>
  <c r="DJ183" i="29"/>
  <c r="DI183" i="29"/>
  <c r="DH183" i="29"/>
  <c r="DG183" i="29"/>
  <c r="DF183" i="29"/>
  <c r="DE183" i="29"/>
  <c r="DD183" i="29"/>
  <c r="DC183" i="29"/>
  <c r="DB183" i="29"/>
  <c r="DA183" i="29"/>
  <c r="CZ183" i="29"/>
  <c r="CY183" i="29"/>
  <c r="CX183" i="29"/>
  <c r="CW183" i="29"/>
  <c r="CV183" i="29"/>
  <c r="CU183" i="29"/>
  <c r="CT183" i="29"/>
  <c r="CS183" i="29"/>
  <c r="CR183" i="29"/>
  <c r="CQ183" i="29"/>
  <c r="CP183" i="29"/>
  <c r="CO183" i="29"/>
  <c r="CN183" i="29"/>
  <c r="CM183" i="29"/>
  <c r="CL183" i="29"/>
  <c r="CK183" i="29"/>
  <c r="CJ183" i="29"/>
  <c r="CI183" i="29"/>
  <c r="CH183" i="29"/>
  <c r="CG183" i="29"/>
  <c r="CF183" i="29"/>
  <c r="CE183" i="29"/>
  <c r="CD183" i="29"/>
  <c r="CC183" i="29"/>
  <c r="CB183" i="29"/>
  <c r="CA183" i="29"/>
  <c r="BZ183" i="29"/>
  <c r="BY183" i="29"/>
  <c r="BX183" i="29"/>
  <c r="BW183" i="29"/>
  <c r="BV183" i="29"/>
  <c r="BU183" i="29"/>
  <c r="BT183" i="29"/>
  <c r="BS183" i="29"/>
  <c r="BR183" i="29"/>
  <c r="BQ183" i="29"/>
  <c r="BP183" i="29"/>
  <c r="BO183" i="29"/>
  <c r="BN183" i="29"/>
  <c r="BM183" i="29"/>
  <c r="BL183" i="29"/>
  <c r="BK183" i="29"/>
  <c r="BJ183" i="29"/>
  <c r="BI183" i="29"/>
  <c r="BH183" i="29"/>
  <c r="BG183" i="29"/>
  <c r="BF183" i="29"/>
  <c r="BE183" i="29"/>
  <c r="BD183" i="29"/>
  <c r="BC183" i="29"/>
  <c r="BB183" i="29"/>
  <c r="BA183" i="29"/>
  <c r="AZ183" i="29"/>
  <c r="AY183" i="29"/>
  <c r="AX183" i="29"/>
  <c r="AW183" i="29"/>
  <c r="AV183" i="29"/>
  <c r="AU183" i="29"/>
  <c r="AT183" i="29"/>
  <c r="AS183" i="29"/>
  <c r="AR183" i="29"/>
  <c r="AQ183" i="29"/>
  <c r="AP183" i="29"/>
  <c r="AO183" i="29"/>
  <c r="AN183" i="29"/>
  <c r="AM183" i="29"/>
  <c r="AL183" i="29"/>
  <c r="AK183" i="29"/>
  <c r="AJ183" i="29"/>
  <c r="AI183" i="29"/>
  <c r="AH183" i="29"/>
  <c r="AG183" i="29"/>
  <c r="AF183" i="29"/>
  <c r="AE183" i="29"/>
  <c r="AD183" i="29"/>
  <c r="AC183" i="29"/>
  <c r="AB183" i="29"/>
  <c r="AA183" i="29"/>
  <c r="Z183" i="29"/>
  <c r="Y183" i="29"/>
  <c r="X183" i="29"/>
  <c r="W183" i="29"/>
  <c r="V183" i="29"/>
  <c r="U183" i="29"/>
  <c r="T183" i="29"/>
  <c r="S183" i="29"/>
  <c r="R183" i="29"/>
  <c r="Q183" i="29"/>
  <c r="P183" i="29"/>
  <c r="O183" i="29"/>
  <c r="N183" i="29"/>
  <c r="M183" i="29"/>
  <c r="L183" i="29"/>
  <c r="K183" i="29"/>
  <c r="J183" i="29"/>
  <c r="I183" i="29"/>
  <c r="H183" i="29"/>
  <c r="G183" i="29"/>
  <c r="F183" i="29"/>
  <c r="E183" i="29"/>
  <c r="D183" i="29"/>
  <c r="C183" i="29"/>
  <c r="B183" i="29"/>
  <c r="GJ182" i="29"/>
  <c r="GI182" i="29"/>
  <c r="GH182" i="29"/>
  <c r="GG182" i="29"/>
  <c r="GF182" i="29"/>
  <c r="GE182" i="29"/>
  <c r="GD182" i="29"/>
  <c r="GC182" i="29"/>
  <c r="GB182" i="29"/>
  <c r="GA182" i="29"/>
  <c r="FZ182" i="29"/>
  <c r="FY182" i="29"/>
  <c r="FX182" i="29"/>
  <c r="FW182" i="29"/>
  <c r="FV182" i="29"/>
  <c r="FU182" i="29"/>
  <c r="FT182" i="29"/>
  <c r="FS182" i="29"/>
  <c r="FR182" i="29"/>
  <c r="FQ182" i="29"/>
  <c r="FP182" i="29"/>
  <c r="FO182" i="29"/>
  <c r="FN182" i="29"/>
  <c r="FM182" i="29"/>
  <c r="FL182" i="29"/>
  <c r="FK182" i="29"/>
  <c r="FJ182" i="29"/>
  <c r="FI182" i="29"/>
  <c r="FH182" i="29"/>
  <c r="FG182" i="29"/>
  <c r="FF182" i="29"/>
  <c r="FE182" i="29"/>
  <c r="FD182" i="29"/>
  <c r="FC182" i="29"/>
  <c r="FB182" i="29"/>
  <c r="FA182" i="29"/>
  <c r="EZ182" i="29"/>
  <c r="EY182" i="29"/>
  <c r="EX182" i="29"/>
  <c r="EW182" i="29"/>
  <c r="EV182" i="29"/>
  <c r="EU182" i="29"/>
  <c r="ET182" i="29"/>
  <c r="ES182" i="29"/>
  <c r="ER182" i="29"/>
  <c r="EQ182" i="29"/>
  <c r="EP182" i="29"/>
  <c r="EO182" i="29"/>
  <c r="EN182" i="29"/>
  <c r="EM182" i="29"/>
  <c r="EL182" i="29"/>
  <c r="EK182" i="29"/>
  <c r="EJ182" i="29"/>
  <c r="EI182" i="29"/>
  <c r="EH182" i="29"/>
  <c r="EG182" i="29"/>
  <c r="EF182" i="29"/>
  <c r="EE182" i="29"/>
  <c r="ED182" i="29"/>
  <c r="EC182" i="29"/>
  <c r="EB182" i="29"/>
  <c r="EA182" i="29"/>
  <c r="DZ182" i="29"/>
  <c r="DY182" i="29"/>
  <c r="DX182" i="29"/>
  <c r="DW182" i="29"/>
  <c r="DV182" i="29"/>
  <c r="DU182" i="29"/>
  <c r="DT182" i="29"/>
  <c r="DS182" i="29"/>
  <c r="DR182" i="29"/>
  <c r="DQ182" i="29"/>
  <c r="DP182" i="29"/>
  <c r="DO182" i="29"/>
  <c r="DN182" i="29"/>
  <c r="DM182" i="29"/>
  <c r="DL182" i="29"/>
  <c r="DK182" i="29"/>
  <c r="DJ182" i="29"/>
  <c r="DI182" i="29"/>
  <c r="DH182" i="29"/>
  <c r="DG182" i="29"/>
  <c r="DF182" i="29"/>
  <c r="DE182" i="29"/>
  <c r="DD182" i="29"/>
  <c r="DC182" i="29"/>
  <c r="DB182" i="29"/>
  <c r="DA182" i="29"/>
  <c r="CZ182" i="29"/>
  <c r="CY182" i="29"/>
  <c r="CX182" i="29"/>
  <c r="CW182" i="29"/>
  <c r="CV182" i="29"/>
  <c r="CU182" i="29"/>
  <c r="CT182" i="29"/>
  <c r="CS182" i="29"/>
  <c r="CR182" i="29"/>
  <c r="CQ182" i="29"/>
  <c r="CP182" i="29"/>
  <c r="CO182" i="29"/>
  <c r="CN182" i="29"/>
  <c r="CM182" i="29"/>
  <c r="CL182" i="29"/>
  <c r="CK182" i="29"/>
  <c r="CJ182" i="29"/>
  <c r="CI182" i="29"/>
  <c r="CH182" i="29"/>
  <c r="CG182" i="29"/>
  <c r="CF182" i="29"/>
  <c r="CE182" i="29"/>
  <c r="CD182" i="29"/>
  <c r="CC182" i="29"/>
  <c r="CB182" i="29"/>
  <c r="CA182" i="29"/>
  <c r="BZ182" i="29"/>
  <c r="BY182" i="29"/>
  <c r="BX182" i="29"/>
  <c r="BW182" i="29"/>
  <c r="BV182" i="29"/>
  <c r="BU182" i="29"/>
  <c r="BT182" i="29"/>
  <c r="BS182" i="29"/>
  <c r="BR182" i="29"/>
  <c r="BQ182" i="29"/>
  <c r="BP182" i="29"/>
  <c r="BO182" i="29"/>
  <c r="BN182" i="29"/>
  <c r="BM182" i="29"/>
  <c r="BL182" i="29"/>
  <c r="BK182" i="29"/>
  <c r="BJ182" i="29"/>
  <c r="BI182" i="29"/>
  <c r="BH182" i="29"/>
  <c r="BG182" i="29"/>
  <c r="BF182" i="29"/>
  <c r="BE182" i="29"/>
  <c r="BD182" i="29"/>
  <c r="BC182" i="29"/>
  <c r="BB182" i="29"/>
  <c r="BA182" i="29"/>
  <c r="AZ182" i="29"/>
  <c r="AY182" i="29"/>
  <c r="AX182" i="29"/>
  <c r="AW182" i="29"/>
  <c r="AV182" i="29"/>
  <c r="AU182" i="29"/>
  <c r="AT182" i="29"/>
  <c r="AS182" i="29"/>
  <c r="AR182" i="29"/>
  <c r="AQ182" i="29"/>
  <c r="AP182" i="29"/>
  <c r="AO182" i="29"/>
  <c r="AN182" i="29"/>
  <c r="AM182" i="29"/>
  <c r="AL182" i="29"/>
  <c r="AK182" i="29"/>
  <c r="AJ182" i="29"/>
  <c r="AI182" i="29"/>
  <c r="AH182" i="29"/>
  <c r="AG182" i="29"/>
  <c r="AF182" i="29"/>
  <c r="AE182" i="29"/>
  <c r="AD182" i="29"/>
  <c r="AC182" i="29"/>
  <c r="AB182" i="29"/>
  <c r="AA182" i="29"/>
  <c r="Z182" i="29"/>
  <c r="Y182" i="29"/>
  <c r="X182" i="29"/>
  <c r="W182" i="29"/>
  <c r="V182" i="29"/>
  <c r="U182" i="29"/>
  <c r="T182" i="29"/>
  <c r="S182" i="29"/>
  <c r="R182" i="29"/>
  <c r="Q182" i="29"/>
  <c r="P182" i="29"/>
  <c r="O182" i="29"/>
  <c r="N182" i="29"/>
  <c r="M182" i="29"/>
  <c r="L182" i="29"/>
  <c r="K182" i="29"/>
  <c r="J182" i="29"/>
  <c r="I182" i="29"/>
  <c r="H182" i="29"/>
  <c r="G182" i="29"/>
  <c r="F182" i="29"/>
  <c r="E182" i="29"/>
  <c r="D182" i="29"/>
  <c r="C182" i="29"/>
  <c r="B182" i="29"/>
  <c r="GJ181" i="29"/>
  <c r="GI181" i="29"/>
  <c r="GH181" i="29"/>
  <c r="GG181" i="29"/>
  <c r="GF181" i="29"/>
  <c r="GE181" i="29"/>
  <c r="GD181" i="29"/>
  <c r="GC181" i="29"/>
  <c r="GB181" i="29"/>
  <c r="GA181" i="29"/>
  <c r="FZ181" i="29"/>
  <c r="FY181" i="29"/>
  <c r="FX181" i="29"/>
  <c r="FW181" i="29"/>
  <c r="FV181" i="29"/>
  <c r="FU181" i="29"/>
  <c r="FT181" i="29"/>
  <c r="FS181" i="29"/>
  <c r="FR181" i="29"/>
  <c r="FQ181" i="29"/>
  <c r="FP181" i="29"/>
  <c r="FO181" i="29"/>
  <c r="FN181" i="29"/>
  <c r="FM181" i="29"/>
  <c r="FL181" i="29"/>
  <c r="FK181" i="29"/>
  <c r="FJ181" i="29"/>
  <c r="FI181" i="29"/>
  <c r="FH181" i="29"/>
  <c r="FG181" i="29"/>
  <c r="FF181" i="29"/>
  <c r="FE181" i="29"/>
  <c r="FD181" i="29"/>
  <c r="FC181" i="29"/>
  <c r="FB181" i="29"/>
  <c r="FA181" i="29"/>
  <c r="EZ181" i="29"/>
  <c r="EY181" i="29"/>
  <c r="EX181" i="29"/>
  <c r="EW181" i="29"/>
  <c r="EV181" i="29"/>
  <c r="EU181" i="29"/>
  <c r="ET181" i="29"/>
  <c r="ES181" i="29"/>
  <c r="ER181" i="29"/>
  <c r="EQ181" i="29"/>
  <c r="EP181" i="29"/>
  <c r="EO181" i="29"/>
  <c r="EN181" i="29"/>
  <c r="EM181" i="29"/>
  <c r="EL181" i="29"/>
  <c r="EK181" i="29"/>
  <c r="EJ181" i="29"/>
  <c r="EI181" i="29"/>
  <c r="EH181" i="29"/>
  <c r="EG181" i="29"/>
  <c r="EF181" i="29"/>
  <c r="EE181" i="29"/>
  <c r="ED181" i="29"/>
  <c r="EC181" i="29"/>
  <c r="EB181" i="29"/>
  <c r="EA181" i="29"/>
  <c r="DZ181" i="29"/>
  <c r="DY181" i="29"/>
  <c r="DX181" i="29"/>
  <c r="DW181" i="29"/>
  <c r="DV181" i="29"/>
  <c r="DU181" i="29"/>
  <c r="DT181" i="29"/>
  <c r="DS181" i="29"/>
  <c r="DR181" i="29"/>
  <c r="DQ181" i="29"/>
  <c r="DP181" i="29"/>
  <c r="DO181" i="29"/>
  <c r="DN181" i="29"/>
  <c r="DM181" i="29"/>
  <c r="DL181" i="29"/>
  <c r="DK181" i="29"/>
  <c r="DJ181" i="29"/>
  <c r="DI181" i="29"/>
  <c r="DH181" i="29"/>
  <c r="DG181" i="29"/>
  <c r="DF181" i="29"/>
  <c r="DE181" i="29"/>
  <c r="DD181" i="29"/>
  <c r="DC181" i="29"/>
  <c r="DB181" i="29"/>
  <c r="DA181" i="29"/>
  <c r="CZ181" i="29"/>
  <c r="CY181" i="29"/>
  <c r="CX181" i="29"/>
  <c r="CW181" i="29"/>
  <c r="CV181" i="29"/>
  <c r="CU181" i="29"/>
  <c r="CT181" i="29"/>
  <c r="CS181" i="29"/>
  <c r="CR181" i="29"/>
  <c r="CQ181" i="29"/>
  <c r="CP181" i="29"/>
  <c r="CO181" i="29"/>
  <c r="CN181" i="29"/>
  <c r="CM181" i="29"/>
  <c r="CL181" i="29"/>
  <c r="CK181" i="29"/>
  <c r="CJ181" i="29"/>
  <c r="CI181" i="29"/>
  <c r="CH181" i="29"/>
  <c r="CG181" i="29"/>
  <c r="CF181" i="29"/>
  <c r="CE181" i="29"/>
  <c r="CD181" i="29"/>
  <c r="CC181" i="29"/>
  <c r="CB181" i="29"/>
  <c r="CA181" i="29"/>
  <c r="BZ181" i="29"/>
  <c r="BY181" i="29"/>
  <c r="BX181" i="29"/>
  <c r="BW181" i="29"/>
  <c r="BV181" i="29"/>
  <c r="BU181" i="29"/>
  <c r="BT181" i="29"/>
  <c r="BS181" i="29"/>
  <c r="BR181" i="29"/>
  <c r="BQ181" i="29"/>
  <c r="BP181" i="29"/>
  <c r="BO181" i="29"/>
  <c r="BN181" i="29"/>
  <c r="BM181" i="29"/>
  <c r="BL181" i="29"/>
  <c r="BK181" i="29"/>
  <c r="BJ181" i="29"/>
  <c r="BI181" i="29"/>
  <c r="BH181" i="29"/>
  <c r="BG181" i="29"/>
  <c r="BF181" i="29"/>
  <c r="BE181" i="29"/>
  <c r="BD181" i="29"/>
  <c r="BC181" i="29"/>
  <c r="BB181" i="29"/>
  <c r="BA181" i="29"/>
  <c r="AZ181" i="29"/>
  <c r="AY181" i="29"/>
  <c r="AX181" i="29"/>
  <c r="AW181" i="29"/>
  <c r="AV181" i="29"/>
  <c r="AU181" i="29"/>
  <c r="AT181" i="29"/>
  <c r="AS181" i="29"/>
  <c r="AR181" i="29"/>
  <c r="AQ181" i="29"/>
  <c r="AP181" i="29"/>
  <c r="AO181" i="29"/>
  <c r="AN181" i="29"/>
  <c r="AM181" i="29"/>
  <c r="AL181" i="29"/>
  <c r="AK181" i="29"/>
  <c r="AJ181" i="29"/>
  <c r="AI181" i="29"/>
  <c r="AH181" i="29"/>
  <c r="AG181" i="29"/>
  <c r="AF181" i="29"/>
  <c r="AE181" i="29"/>
  <c r="AD181" i="29"/>
  <c r="AC181" i="29"/>
  <c r="AB181" i="29"/>
  <c r="AA181" i="29"/>
  <c r="Z181" i="29"/>
  <c r="Y181" i="29"/>
  <c r="X181" i="29"/>
  <c r="W181" i="29"/>
  <c r="V181" i="29"/>
  <c r="U181" i="29"/>
  <c r="T181" i="29"/>
  <c r="S181" i="29"/>
  <c r="R181" i="29"/>
  <c r="Q181" i="29"/>
  <c r="P181" i="29"/>
  <c r="O181" i="29"/>
  <c r="N181" i="29"/>
  <c r="M181" i="29"/>
  <c r="L181" i="29"/>
  <c r="K181" i="29"/>
  <c r="J181" i="29"/>
  <c r="I181" i="29"/>
  <c r="H181" i="29"/>
  <c r="G181" i="29"/>
  <c r="F181" i="29"/>
  <c r="E181" i="29"/>
  <c r="D181" i="29"/>
  <c r="C181" i="29"/>
  <c r="B181" i="29"/>
  <c r="GJ180" i="29"/>
  <c r="GI180" i="29"/>
  <c r="GH180" i="29"/>
  <c r="GG180" i="29"/>
  <c r="GF180" i="29"/>
  <c r="GE180" i="29"/>
  <c r="GD180" i="29"/>
  <c r="GC180" i="29"/>
  <c r="GB180" i="29"/>
  <c r="GA180" i="29"/>
  <c r="FZ180" i="29"/>
  <c r="FY180" i="29"/>
  <c r="FX180" i="29"/>
  <c r="FW180" i="29"/>
  <c r="FV180" i="29"/>
  <c r="FU180" i="29"/>
  <c r="FT180" i="29"/>
  <c r="FS180" i="29"/>
  <c r="FR180" i="29"/>
  <c r="FQ180" i="29"/>
  <c r="FP180" i="29"/>
  <c r="FO180" i="29"/>
  <c r="FN180" i="29"/>
  <c r="FM180" i="29"/>
  <c r="FL180" i="29"/>
  <c r="FK180" i="29"/>
  <c r="FJ180" i="29"/>
  <c r="FI180" i="29"/>
  <c r="FH180" i="29"/>
  <c r="FG180" i="29"/>
  <c r="FF180" i="29"/>
  <c r="FE180" i="29"/>
  <c r="FD180" i="29"/>
  <c r="FC180" i="29"/>
  <c r="FB180" i="29"/>
  <c r="FA180" i="29"/>
  <c r="EZ180" i="29"/>
  <c r="EY180" i="29"/>
  <c r="EX180" i="29"/>
  <c r="EW180" i="29"/>
  <c r="EV180" i="29"/>
  <c r="EU180" i="29"/>
  <c r="ET180" i="29"/>
  <c r="ES180" i="29"/>
  <c r="ER180" i="29"/>
  <c r="EQ180" i="29"/>
  <c r="EP180" i="29"/>
  <c r="EO180" i="29"/>
  <c r="EN180" i="29"/>
  <c r="EM180" i="29"/>
  <c r="EL180" i="29"/>
  <c r="EK180" i="29"/>
  <c r="EJ180" i="29"/>
  <c r="EI180" i="29"/>
  <c r="EH180" i="29"/>
  <c r="EG180" i="29"/>
  <c r="EF180" i="29"/>
  <c r="EE180" i="29"/>
  <c r="ED180" i="29"/>
  <c r="EC180" i="29"/>
  <c r="EB180" i="29"/>
  <c r="EA180" i="29"/>
  <c r="DZ180" i="29"/>
  <c r="DY180" i="29"/>
  <c r="DX180" i="29"/>
  <c r="DW180" i="29"/>
  <c r="DV180" i="29"/>
  <c r="DU180" i="29"/>
  <c r="DT180" i="29"/>
  <c r="DS180" i="29"/>
  <c r="DR180" i="29"/>
  <c r="DQ180" i="29"/>
  <c r="DP180" i="29"/>
  <c r="DO180" i="29"/>
  <c r="DN180" i="29"/>
  <c r="DM180" i="29"/>
  <c r="DL180" i="29"/>
  <c r="DK180" i="29"/>
  <c r="DJ180" i="29"/>
  <c r="DI180" i="29"/>
  <c r="DH180" i="29"/>
  <c r="DG180" i="29"/>
  <c r="DF180" i="29"/>
  <c r="DE180" i="29"/>
  <c r="DD180" i="29"/>
  <c r="DC180" i="29"/>
  <c r="DB180" i="29"/>
  <c r="DA180" i="29"/>
  <c r="CZ180" i="29"/>
  <c r="CY180" i="29"/>
  <c r="CX180" i="29"/>
  <c r="CW180" i="29"/>
  <c r="CV180" i="29"/>
  <c r="CU180" i="29"/>
  <c r="CT180" i="29"/>
  <c r="CS180" i="29"/>
  <c r="CR180" i="29"/>
  <c r="CQ180" i="29"/>
  <c r="CP180" i="29"/>
  <c r="CO180" i="29"/>
  <c r="CN180" i="29"/>
  <c r="CM180" i="29"/>
  <c r="CL180" i="29"/>
  <c r="CK180" i="29"/>
  <c r="CJ180" i="29"/>
  <c r="CI180" i="29"/>
  <c r="CH180" i="29"/>
  <c r="CG180" i="29"/>
  <c r="CF180" i="29"/>
  <c r="CE180" i="29"/>
  <c r="CD180" i="29"/>
  <c r="CC180" i="29"/>
  <c r="CB180" i="29"/>
  <c r="CA180" i="29"/>
  <c r="BZ180" i="29"/>
  <c r="BY180" i="29"/>
  <c r="BX180" i="29"/>
  <c r="BW180" i="29"/>
  <c r="BV180" i="29"/>
  <c r="BU180" i="29"/>
  <c r="BT180" i="29"/>
  <c r="BS180" i="29"/>
  <c r="BR180" i="29"/>
  <c r="BQ180" i="29"/>
  <c r="BP180" i="29"/>
  <c r="BO180" i="29"/>
  <c r="BN180" i="29"/>
  <c r="BM180" i="29"/>
  <c r="BL180" i="29"/>
  <c r="BK180" i="29"/>
  <c r="BJ180" i="29"/>
  <c r="BI180" i="29"/>
  <c r="BH180" i="29"/>
  <c r="BG180" i="29"/>
  <c r="BF180" i="29"/>
  <c r="BE180" i="29"/>
  <c r="BD180" i="29"/>
  <c r="BC180" i="29"/>
  <c r="BB180" i="29"/>
  <c r="BA180" i="29"/>
  <c r="AZ180" i="29"/>
  <c r="AY180" i="29"/>
  <c r="AX180" i="29"/>
  <c r="AW180" i="29"/>
  <c r="AV180" i="29"/>
  <c r="AU180" i="29"/>
  <c r="AT180" i="29"/>
  <c r="AS180" i="29"/>
  <c r="AR180" i="29"/>
  <c r="AQ180" i="29"/>
  <c r="AP180" i="29"/>
  <c r="AO180" i="29"/>
  <c r="AN180" i="29"/>
  <c r="AM180" i="29"/>
  <c r="AL180" i="29"/>
  <c r="AK180" i="29"/>
  <c r="AJ180" i="29"/>
  <c r="AI180" i="29"/>
  <c r="AH180" i="29"/>
  <c r="AG180" i="29"/>
  <c r="AF180" i="29"/>
  <c r="AE180" i="29"/>
  <c r="AD180" i="29"/>
  <c r="AC180" i="29"/>
  <c r="AB180" i="29"/>
  <c r="AA180" i="29"/>
  <c r="Z180" i="29"/>
  <c r="Y180" i="29"/>
  <c r="X180" i="29"/>
  <c r="W180" i="29"/>
  <c r="V180" i="29"/>
  <c r="U180" i="29"/>
  <c r="T180" i="29"/>
  <c r="S180" i="29"/>
  <c r="R180" i="29"/>
  <c r="Q180" i="29"/>
  <c r="P180" i="29"/>
  <c r="O180" i="29"/>
  <c r="N180" i="29"/>
  <c r="M180" i="29"/>
  <c r="L180" i="29"/>
  <c r="K180" i="29"/>
  <c r="J180" i="29"/>
  <c r="I180" i="29"/>
  <c r="H180" i="29"/>
  <c r="G180" i="29"/>
  <c r="F180" i="29"/>
  <c r="E180" i="29"/>
  <c r="D180" i="29"/>
  <c r="C180" i="29"/>
  <c r="B180" i="29"/>
  <c r="GJ179" i="29"/>
  <c r="GI179" i="29"/>
  <c r="GH179" i="29"/>
  <c r="GG179" i="29"/>
  <c r="GF179" i="29"/>
  <c r="GE179" i="29"/>
  <c r="GD179" i="29"/>
  <c r="GC179" i="29"/>
  <c r="GB179" i="29"/>
  <c r="GA179" i="29"/>
  <c r="FZ179" i="29"/>
  <c r="FY179" i="29"/>
  <c r="FX179" i="29"/>
  <c r="FW179" i="29"/>
  <c r="FV179" i="29"/>
  <c r="FU179" i="29"/>
  <c r="FT179" i="29"/>
  <c r="FS179" i="29"/>
  <c r="FR179" i="29"/>
  <c r="FQ179" i="29"/>
  <c r="FP179" i="29"/>
  <c r="FO179" i="29"/>
  <c r="FN179" i="29"/>
  <c r="FM179" i="29"/>
  <c r="FL179" i="29"/>
  <c r="FK179" i="29"/>
  <c r="FJ179" i="29"/>
  <c r="FI179" i="29"/>
  <c r="FH179" i="29"/>
  <c r="FG179" i="29"/>
  <c r="FF179" i="29"/>
  <c r="FE179" i="29"/>
  <c r="FD179" i="29"/>
  <c r="FC179" i="29"/>
  <c r="FB179" i="29"/>
  <c r="FA179" i="29"/>
  <c r="EZ179" i="29"/>
  <c r="EY179" i="29"/>
  <c r="EX179" i="29"/>
  <c r="EW179" i="29"/>
  <c r="EV179" i="29"/>
  <c r="EU179" i="29"/>
  <c r="ET179" i="29"/>
  <c r="ES179" i="29"/>
  <c r="ER179" i="29"/>
  <c r="EQ179" i="29"/>
  <c r="EP179" i="29"/>
  <c r="EO179" i="29"/>
  <c r="EN179" i="29"/>
  <c r="EM179" i="29"/>
  <c r="EL179" i="29"/>
  <c r="EK179" i="29"/>
  <c r="EJ179" i="29"/>
  <c r="EI179" i="29"/>
  <c r="EH179" i="29"/>
  <c r="EG179" i="29"/>
  <c r="EF179" i="29"/>
  <c r="EE179" i="29"/>
  <c r="ED179" i="29"/>
  <c r="EC179" i="29"/>
  <c r="EB179" i="29"/>
  <c r="EA179" i="29"/>
  <c r="DZ179" i="29"/>
  <c r="DY179" i="29"/>
  <c r="DX179" i="29"/>
  <c r="DW179" i="29"/>
  <c r="DV179" i="29"/>
  <c r="DU179" i="29"/>
  <c r="DT179" i="29"/>
  <c r="DS179" i="29"/>
  <c r="DR179" i="29"/>
  <c r="DQ179" i="29"/>
  <c r="DP179" i="29"/>
  <c r="DO179" i="29"/>
  <c r="DN179" i="29"/>
  <c r="DM179" i="29"/>
  <c r="DL179" i="29"/>
  <c r="DK179" i="29"/>
  <c r="DJ179" i="29"/>
  <c r="DI179" i="29"/>
  <c r="DH179" i="29"/>
  <c r="DG179" i="29"/>
  <c r="DF179" i="29"/>
  <c r="DE179" i="29"/>
  <c r="DD179" i="29"/>
  <c r="DC179" i="29"/>
  <c r="DB179" i="29"/>
  <c r="DA179" i="29"/>
  <c r="CZ179" i="29"/>
  <c r="CY179" i="29"/>
  <c r="CX179" i="29"/>
  <c r="CW179" i="29"/>
  <c r="CV179" i="29"/>
  <c r="CU179" i="29"/>
  <c r="CT179" i="29"/>
  <c r="CS179" i="29"/>
  <c r="CR179" i="29"/>
  <c r="CQ179" i="29"/>
  <c r="CP179" i="29"/>
  <c r="CO179" i="29"/>
  <c r="CN179" i="29"/>
  <c r="CM179" i="29"/>
  <c r="CL179" i="29"/>
  <c r="CK179" i="29"/>
  <c r="CJ179" i="29"/>
  <c r="CI179" i="29"/>
  <c r="CH179" i="29"/>
  <c r="CG179" i="29"/>
  <c r="CF179" i="29"/>
  <c r="CE179" i="29"/>
  <c r="CD179" i="29"/>
  <c r="CC179" i="29"/>
  <c r="CB179" i="29"/>
  <c r="CA179" i="29"/>
  <c r="BZ179" i="29"/>
  <c r="BY179" i="29"/>
  <c r="BX179" i="29"/>
  <c r="BW179" i="29"/>
  <c r="BV179" i="29"/>
  <c r="BU179" i="29"/>
  <c r="BT179" i="29"/>
  <c r="BS179" i="29"/>
  <c r="BR179" i="29"/>
  <c r="BQ179" i="29"/>
  <c r="BP179" i="29"/>
  <c r="BO179" i="29"/>
  <c r="BN179" i="29"/>
  <c r="BM179" i="29"/>
  <c r="BL179" i="29"/>
  <c r="BK179" i="29"/>
  <c r="BJ179" i="29"/>
  <c r="BI179" i="29"/>
  <c r="BH179" i="29"/>
  <c r="BG179" i="29"/>
  <c r="BF179" i="29"/>
  <c r="BE179" i="29"/>
  <c r="BD179" i="29"/>
  <c r="BC179" i="29"/>
  <c r="BB179" i="29"/>
  <c r="BA179" i="29"/>
  <c r="AZ179" i="29"/>
  <c r="AY179" i="29"/>
  <c r="AX179" i="29"/>
  <c r="AW179" i="29"/>
  <c r="AV179" i="29"/>
  <c r="AU179" i="29"/>
  <c r="AT179" i="29"/>
  <c r="AS179" i="29"/>
  <c r="AR179" i="29"/>
  <c r="AQ179" i="29"/>
  <c r="AP179" i="29"/>
  <c r="AO179" i="29"/>
  <c r="AN179" i="29"/>
  <c r="AM179" i="29"/>
  <c r="AL179" i="29"/>
  <c r="AK179" i="29"/>
  <c r="AJ179" i="29"/>
  <c r="AI179" i="29"/>
  <c r="AH179" i="29"/>
  <c r="AG179" i="29"/>
  <c r="AF179" i="29"/>
  <c r="AE179" i="29"/>
  <c r="AD179" i="29"/>
  <c r="AC179" i="29"/>
  <c r="AB179" i="29"/>
  <c r="AA179" i="29"/>
  <c r="Z179" i="29"/>
  <c r="Y179" i="29"/>
  <c r="X179" i="29"/>
  <c r="W179" i="29"/>
  <c r="V179" i="29"/>
  <c r="U179" i="29"/>
  <c r="T179" i="29"/>
  <c r="S179" i="29"/>
  <c r="R179" i="29"/>
  <c r="Q179" i="29"/>
  <c r="P179" i="29"/>
  <c r="O179" i="29"/>
  <c r="N179" i="29"/>
  <c r="M179" i="29"/>
  <c r="L179" i="29"/>
  <c r="K179" i="29"/>
  <c r="J179" i="29"/>
  <c r="I179" i="29"/>
  <c r="H179" i="29"/>
  <c r="G179" i="29"/>
  <c r="F179" i="29"/>
  <c r="E179" i="29"/>
  <c r="D179" i="29"/>
  <c r="C179" i="29"/>
  <c r="B179" i="29"/>
  <c r="GJ178" i="29"/>
  <c r="GI178" i="29"/>
  <c r="GH178" i="29"/>
  <c r="GG178" i="29"/>
  <c r="GF178" i="29"/>
  <c r="GE178" i="29"/>
  <c r="GD178" i="29"/>
  <c r="GC178" i="29"/>
  <c r="GB178" i="29"/>
  <c r="GA178" i="29"/>
  <c r="FZ178" i="29"/>
  <c r="FY178" i="29"/>
  <c r="FX178" i="29"/>
  <c r="FW178" i="29"/>
  <c r="FV178" i="29"/>
  <c r="FU178" i="29"/>
  <c r="FT178" i="29"/>
  <c r="FS178" i="29"/>
  <c r="FR178" i="29"/>
  <c r="FQ178" i="29"/>
  <c r="FP178" i="29"/>
  <c r="FO178" i="29"/>
  <c r="FN178" i="29"/>
  <c r="FM178" i="29"/>
  <c r="FL178" i="29"/>
  <c r="FK178" i="29"/>
  <c r="FJ178" i="29"/>
  <c r="FI178" i="29"/>
  <c r="FH178" i="29"/>
  <c r="FG178" i="29"/>
  <c r="FF178" i="29"/>
  <c r="FE178" i="29"/>
  <c r="FD178" i="29"/>
  <c r="FC178" i="29"/>
  <c r="FB178" i="29"/>
  <c r="FA178" i="29"/>
  <c r="EZ178" i="29"/>
  <c r="EY178" i="29"/>
  <c r="EX178" i="29"/>
  <c r="EW178" i="29"/>
  <c r="EV178" i="29"/>
  <c r="EU178" i="29"/>
  <c r="ET178" i="29"/>
  <c r="ES178" i="29"/>
  <c r="ER178" i="29"/>
  <c r="EQ178" i="29"/>
  <c r="EP178" i="29"/>
  <c r="EO178" i="29"/>
  <c r="EN178" i="29"/>
  <c r="EM178" i="29"/>
  <c r="EL178" i="29"/>
  <c r="EK178" i="29"/>
  <c r="EJ178" i="29"/>
  <c r="EI178" i="29"/>
  <c r="EH178" i="29"/>
  <c r="EG178" i="29"/>
  <c r="EF178" i="29"/>
  <c r="EE178" i="29"/>
  <c r="ED178" i="29"/>
  <c r="EC178" i="29"/>
  <c r="EB178" i="29"/>
  <c r="EA178" i="29"/>
  <c r="DZ178" i="29"/>
  <c r="DY178" i="29"/>
  <c r="DX178" i="29"/>
  <c r="DW178" i="29"/>
  <c r="DV178" i="29"/>
  <c r="DU178" i="29"/>
  <c r="DT178" i="29"/>
  <c r="DS178" i="29"/>
  <c r="DR178" i="29"/>
  <c r="DQ178" i="29"/>
  <c r="DP178" i="29"/>
  <c r="DO178" i="29"/>
  <c r="DN178" i="29"/>
  <c r="DM178" i="29"/>
  <c r="DL178" i="29"/>
  <c r="DK178" i="29"/>
  <c r="DJ178" i="29"/>
  <c r="DI178" i="29"/>
  <c r="DH178" i="29"/>
  <c r="DG178" i="29"/>
  <c r="DF178" i="29"/>
  <c r="DE178" i="29"/>
  <c r="DD178" i="29"/>
  <c r="DC178" i="29"/>
  <c r="DB178" i="29"/>
  <c r="DA178" i="29"/>
  <c r="CZ178" i="29"/>
  <c r="CY178" i="29"/>
  <c r="CX178" i="29"/>
  <c r="CW178" i="29"/>
  <c r="CV178" i="29"/>
  <c r="CU178" i="29"/>
  <c r="CT178" i="29"/>
  <c r="CS178" i="29"/>
  <c r="CR178" i="29"/>
  <c r="CQ178" i="29"/>
  <c r="CP178" i="29"/>
  <c r="CO178" i="29"/>
  <c r="CN178" i="29"/>
  <c r="CM178" i="29"/>
  <c r="CL178" i="29"/>
  <c r="CK178" i="29"/>
  <c r="CJ178" i="29"/>
  <c r="CI178" i="29"/>
  <c r="CH178" i="29"/>
  <c r="CG178" i="29"/>
  <c r="CF178" i="29"/>
  <c r="CE178" i="29"/>
  <c r="CD178" i="29"/>
  <c r="CC178" i="29"/>
  <c r="CB178" i="29"/>
  <c r="CA178" i="29"/>
  <c r="BZ178" i="29"/>
  <c r="BY178" i="29"/>
  <c r="BX178" i="29"/>
  <c r="BW178" i="29"/>
  <c r="BV178" i="29"/>
  <c r="BU178" i="29"/>
  <c r="BT178" i="29"/>
  <c r="BS178" i="29"/>
  <c r="BR178" i="29"/>
  <c r="BQ178" i="29"/>
  <c r="BP178" i="29"/>
  <c r="BO178" i="29"/>
  <c r="BN178" i="29"/>
  <c r="BM178" i="29"/>
  <c r="BL178" i="29"/>
  <c r="BK178" i="29"/>
  <c r="BJ178" i="29"/>
  <c r="BI178" i="29"/>
  <c r="BH178" i="29"/>
  <c r="BG178" i="29"/>
  <c r="BF178" i="29"/>
  <c r="BE178" i="29"/>
  <c r="BD178" i="29"/>
  <c r="BC178" i="29"/>
  <c r="BB178" i="29"/>
  <c r="BA178" i="29"/>
  <c r="AZ178" i="29"/>
  <c r="AY178" i="29"/>
  <c r="AX178" i="29"/>
  <c r="AW178" i="29"/>
  <c r="AV178" i="29"/>
  <c r="AU178" i="29"/>
  <c r="AT178" i="29"/>
  <c r="AS178" i="29"/>
  <c r="AR178" i="29"/>
  <c r="AQ178" i="29"/>
  <c r="AP178" i="29"/>
  <c r="AO178" i="29"/>
  <c r="AN178" i="29"/>
  <c r="AM178" i="29"/>
  <c r="AL178" i="29"/>
  <c r="AK178" i="29"/>
  <c r="AJ178" i="29"/>
  <c r="AI178" i="29"/>
  <c r="AH178" i="29"/>
  <c r="AG178" i="29"/>
  <c r="AF178" i="29"/>
  <c r="AE178" i="29"/>
  <c r="AD178" i="29"/>
  <c r="AC178" i="29"/>
  <c r="AB178" i="29"/>
  <c r="AA178" i="29"/>
  <c r="Z178" i="29"/>
  <c r="Y178" i="29"/>
  <c r="X178" i="29"/>
  <c r="W178" i="29"/>
  <c r="V178" i="29"/>
  <c r="U178" i="29"/>
  <c r="T178" i="29"/>
  <c r="S178" i="29"/>
  <c r="R178" i="29"/>
  <c r="Q178" i="29"/>
  <c r="P178" i="29"/>
  <c r="O178" i="29"/>
  <c r="N178" i="29"/>
  <c r="M178" i="29"/>
  <c r="L178" i="29"/>
  <c r="K178" i="29"/>
  <c r="J178" i="29"/>
  <c r="I178" i="29"/>
  <c r="H178" i="29"/>
  <c r="G178" i="29"/>
  <c r="F178" i="29"/>
  <c r="E178" i="29"/>
  <c r="D178" i="29"/>
  <c r="C178" i="29"/>
  <c r="B178" i="29"/>
  <c r="GJ177" i="29"/>
  <c r="GI177" i="29"/>
  <c r="GH177" i="29"/>
  <c r="GG177" i="29"/>
  <c r="GF177" i="29"/>
  <c r="GE177" i="29"/>
  <c r="GD177" i="29"/>
  <c r="GC177" i="29"/>
  <c r="GB177" i="29"/>
  <c r="GA177" i="29"/>
  <c r="FZ177" i="29"/>
  <c r="FY177" i="29"/>
  <c r="FX177" i="29"/>
  <c r="FW177" i="29"/>
  <c r="FV177" i="29"/>
  <c r="FU177" i="29"/>
  <c r="FT177" i="29"/>
  <c r="FS177" i="29"/>
  <c r="FR177" i="29"/>
  <c r="FQ177" i="29"/>
  <c r="FP177" i="29"/>
  <c r="FO177" i="29"/>
  <c r="FN177" i="29"/>
  <c r="FM177" i="29"/>
  <c r="FL177" i="29"/>
  <c r="FK177" i="29"/>
  <c r="FJ177" i="29"/>
  <c r="FI177" i="29"/>
  <c r="FH177" i="29"/>
  <c r="FG177" i="29"/>
  <c r="FF177" i="29"/>
  <c r="FE177" i="29"/>
  <c r="FD177" i="29"/>
  <c r="FC177" i="29"/>
  <c r="FB177" i="29"/>
  <c r="FA177" i="29"/>
  <c r="EZ177" i="29"/>
  <c r="EY177" i="29"/>
  <c r="EX177" i="29"/>
  <c r="EW177" i="29"/>
  <c r="EV177" i="29"/>
  <c r="EU177" i="29"/>
  <c r="ET177" i="29"/>
  <c r="ES177" i="29"/>
  <c r="ER177" i="29"/>
  <c r="EQ177" i="29"/>
  <c r="EP177" i="29"/>
  <c r="EO177" i="29"/>
  <c r="EN177" i="29"/>
  <c r="EM177" i="29"/>
  <c r="EL177" i="29"/>
  <c r="EK177" i="29"/>
  <c r="EJ177" i="29"/>
  <c r="EI177" i="29"/>
  <c r="EH177" i="29"/>
  <c r="EG177" i="29"/>
  <c r="EF177" i="29"/>
  <c r="EE177" i="29"/>
  <c r="ED177" i="29"/>
  <c r="EC177" i="29"/>
  <c r="EB177" i="29"/>
  <c r="EA177" i="29"/>
  <c r="DZ177" i="29"/>
  <c r="DY177" i="29"/>
  <c r="DX177" i="29"/>
  <c r="DW177" i="29"/>
  <c r="DV177" i="29"/>
  <c r="DU177" i="29"/>
  <c r="DT177" i="29"/>
  <c r="DS177" i="29"/>
  <c r="DR177" i="29"/>
  <c r="DQ177" i="29"/>
  <c r="DP177" i="29"/>
  <c r="DO177" i="29"/>
  <c r="DN177" i="29"/>
  <c r="DM177" i="29"/>
  <c r="DL177" i="29"/>
  <c r="DK177" i="29"/>
  <c r="DJ177" i="29"/>
  <c r="DI177" i="29"/>
  <c r="DH177" i="29"/>
  <c r="DG177" i="29"/>
  <c r="DF177" i="29"/>
  <c r="DE177" i="29"/>
  <c r="DD177" i="29"/>
  <c r="DC177" i="29"/>
  <c r="DB177" i="29"/>
  <c r="DA177" i="29"/>
  <c r="CZ177" i="29"/>
  <c r="CY177" i="29"/>
  <c r="CX177" i="29"/>
  <c r="CW177" i="29"/>
  <c r="CV177" i="29"/>
  <c r="CU177" i="29"/>
  <c r="CT177" i="29"/>
  <c r="CS177" i="29"/>
  <c r="CR177" i="29"/>
  <c r="CQ177" i="29"/>
  <c r="CP177" i="29"/>
  <c r="CO177" i="29"/>
  <c r="CN177" i="29"/>
  <c r="CM177" i="29"/>
  <c r="CL177" i="29"/>
  <c r="CK177" i="29"/>
  <c r="CJ177" i="29"/>
  <c r="CI177" i="29"/>
  <c r="CH177" i="29"/>
  <c r="CG177" i="29"/>
  <c r="CF177" i="29"/>
  <c r="CE177" i="29"/>
  <c r="CD177" i="29"/>
  <c r="CC177" i="29"/>
  <c r="CB177" i="29"/>
  <c r="CA177" i="29"/>
  <c r="BZ177" i="29"/>
  <c r="BY177" i="29"/>
  <c r="BX177" i="29"/>
  <c r="BW177" i="29"/>
  <c r="BV177" i="29"/>
  <c r="BU177" i="29"/>
  <c r="BT177" i="29"/>
  <c r="BS177" i="29"/>
  <c r="BR177" i="29"/>
  <c r="BQ177" i="29"/>
  <c r="BP177" i="29"/>
  <c r="BO177" i="29"/>
  <c r="BN177" i="29"/>
  <c r="BM177" i="29"/>
  <c r="BL177" i="29"/>
  <c r="BK177" i="29"/>
  <c r="BJ177" i="29"/>
  <c r="BI177" i="29"/>
  <c r="BH177" i="29"/>
  <c r="BG177" i="29"/>
  <c r="BF177" i="29"/>
  <c r="BE177" i="29"/>
  <c r="BD177" i="29"/>
  <c r="BC177" i="29"/>
  <c r="BB177" i="29"/>
  <c r="BA177" i="29"/>
  <c r="AZ177" i="29"/>
  <c r="AY177" i="29"/>
  <c r="AX177" i="29"/>
  <c r="AW177" i="29"/>
  <c r="AV177" i="29"/>
  <c r="AU177" i="29"/>
  <c r="AT177" i="29"/>
  <c r="AS177" i="29"/>
  <c r="AR177" i="29"/>
  <c r="AQ177" i="29"/>
  <c r="AP177" i="29"/>
  <c r="AO177" i="29"/>
  <c r="AN177" i="29"/>
  <c r="AM177" i="29"/>
  <c r="AL177" i="29"/>
  <c r="AK177" i="29"/>
  <c r="AJ177" i="29"/>
  <c r="AI177" i="29"/>
  <c r="AH177" i="29"/>
  <c r="AG177" i="29"/>
  <c r="AF177" i="29"/>
  <c r="AE177" i="29"/>
  <c r="AD177" i="29"/>
  <c r="AC177" i="29"/>
  <c r="AB177" i="29"/>
  <c r="AA177" i="29"/>
  <c r="Z177" i="29"/>
  <c r="Y177" i="29"/>
  <c r="X177" i="29"/>
  <c r="W177" i="29"/>
  <c r="V177" i="29"/>
  <c r="U177" i="29"/>
  <c r="T177" i="29"/>
  <c r="S177" i="29"/>
  <c r="R177" i="29"/>
  <c r="Q177" i="29"/>
  <c r="P177" i="29"/>
  <c r="O177" i="29"/>
  <c r="N177" i="29"/>
  <c r="M177" i="29"/>
  <c r="L177" i="29"/>
  <c r="K177" i="29"/>
  <c r="J177" i="29"/>
  <c r="I177" i="29"/>
  <c r="H177" i="29"/>
  <c r="G177" i="29"/>
  <c r="F177" i="29"/>
  <c r="E177" i="29"/>
  <c r="D177" i="29"/>
  <c r="C177" i="29"/>
  <c r="B177" i="29"/>
  <c r="GJ176" i="29"/>
  <c r="GI176" i="29"/>
  <c r="GH176" i="29"/>
  <c r="GG176" i="29"/>
  <c r="GF176" i="29"/>
  <c r="GE176" i="29"/>
  <c r="GD176" i="29"/>
  <c r="GC176" i="29"/>
  <c r="GB176" i="29"/>
  <c r="GA176" i="29"/>
  <c r="FZ176" i="29"/>
  <c r="FY176" i="29"/>
  <c r="FX176" i="29"/>
  <c r="FW176" i="29"/>
  <c r="FV176" i="29"/>
  <c r="FU176" i="29"/>
  <c r="FT176" i="29"/>
  <c r="FS176" i="29"/>
  <c r="FR176" i="29"/>
  <c r="FQ176" i="29"/>
  <c r="FP176" i="29"/>
  <c r="FO176" i="29"/>
  <c r="FN176" i="29"/>
  <c r="FM176" i="29"/>
  <c r="FL176" i="29"/>
  <c r="FK176" i="29"/>
  <c r="FJ176" i="29"/>
  <c r="FI176" i="29"/>
  <c r="FH176" i="29"/>
  <c r="FG176" i="29"/>
  <c r="FF176" i="29"/>
  <c r="FE176" i="29"/>
  <c r="FD176" i="29"/>
  <c r="FC176" i="29"/>
  <c r="FB176" i="29"/>
  <c r="FA176" i="29"/>
  <c r="EZ176" i="29"/>
  <c r="EY176" i="29"/>
  <c r="EX176" i="29"/>
  <c r="EW176" i="29"/>
  <c r="EV176" i="29"/>
  <c r="EU176" i="29"/>
  <c r="ET176" i="29"/>
  <c r="ES176" i="29"/>
  <c r="ER176" i="29"/>
  <c r="EQ176" i="29"/>
  <c r="EP176" i="29"/>
  <c r="EO176" i="29"/>
  <c r="EN176" i="29"/>
  <c r="EM176" i="29"/>
  <c r="EL176" i="29"/>
  <c r="EK176" i="29"/>
  <c r="EJ176" i="29"/>
  <c r="EI176" i="29"/>
  <c r="EH176" i="29"/>
  <c r="EG176" i="29"/>
  <c r="EF176" i="29"/>
  <c r="EE176" i="29"/>
  <c r="ED176" i="29"/>
  <c r="EC176" i="29"/>
  <c r="EB176" i="29"/>
  <c r="EA176" i="29"/>
  <c r="DZ176" i="29"/>
  <c r="DY176" i="29"/>
  <c r="DX176" i="29"/>
  <c r="DW176" i="29"/>
  <c r="DV176" i="29"/>
  <c r="DU176" i="29"/>
  <c r="DT176" i="29"/>
  <c r="DS176" i="29"/>
  <c r="DR176" i="29"/>
  <c r="DQ176" i="29"/>
  <c r="DP176" i="29"/>
  <c r="DO176" i="29"/>
  <c r="DN176" i="29"/>
  <c r="DM176" i="29"/>
  <c r="DL176" i="29"/>
  <c r="DK176" i="29"/>
  <c r="DJ176" i="29"/>
  <c r="DI176" i="29"/>
  <c r="DH176" i="29"/>
  <c r="DG176" i="29"/>
  <c r="DF176" i="29"/>
  <c r="DE176" i="29"/>
  <c r="DD176" i="29"/>
  <c r="DC176" i="29"/>
  <c r="DB176" i="29"/>
  <c r="DA176" i="29"/>
  <c r="CZ176" i="29"/>
  <c r="CY176" i="29"/>
  <c r="CX176" i="29"/>
  <c r="CW176" i="29"/>
  <c r="CV176" i="29"/>
  <c r="CU176" i="29"/>
  <c r="CT176" i="29"/>
  <c r="CS176" i="29"/>
  <c r="CR176" i="29"/>
  <c r="CQ176" i="29"/>
  <c r="CP176" i="29"/>
  <c r="CO176" i="29"/>
  <c r="CN176" i="29"/>
  <c r="CM176" i="29"/>
  <c r="CL176" i="29"/>
  <c r="CK176" i="29"/>
  <c r="CJ176" i="29"/>
  <c r="CI176" i="29"/>
  <c r="CH176" i="29"/>
  <c r="CG176" i="29"/>
  <c r="CF176" i="29"/>
  <c r="CE176" i="29"/>
  <c r="CD176" i="29"/>
  <c r="CC176" i="29"/>
  <c r="CB176" i="29"/>
  <c r="CA176" i="29"/>
  <c r="BZ176" i="29"/>
  <c r="BY176" i="29"/>
  <c r="BX176" i="29"/>
  <c r="BW176" i="29"/>
  <c r="BV176" i="29"/>
  <c r="BU176" i="29"/>
  <c r="BT176" i="29"/>
  <c r="BS176" i="29"/>
  <c r="BR176" i="29"/>
  <c r="BQ176" i="29"/>
  <c r="BP176" i="29"/>
  <c r="BO176" i="29"/>
  <c r="BN176" i="29"/>
  <c r="BM176" i="29"/>
  <c r="BL176" i="29"/>
  <c r="BK176" i="29"/>
  <c r="BJ176" i="29"/>
  <c r="BI176" i="29"/>
  <c r="BH176" i="29"/>
  <c r="BG176" i="29"/>
  <c r="BF176" i="29"/>
  <c r="BE176" i="29"/>
  <c r="BD176" i="29"/>
  <c r="BC176" i="29"/>
  <c r="BB176" i="29"/>
  <c r="BA176" i="29"/>
  <c r="AZ176" i="29"/>
  <c r="AY176" i="29"/>
  <c r="AX176" i="29"/>
  <c r="AW176" i="29"/>
  <c r="AV176" i="29"/>
  <c r="AU176" i="29"/>
  <c r="AT176" i="29"/>
  <c r="AS176" i="29"/>
  <c r="AR176" i="29"/>
  <c r="AQ176" i="29"/>
  <c r="AP176" i="29"/>
  <c r="AO176" i="29"/>
  <c r="AN176" i="29"/>
  <c r="AM176" i="29"/>
  <c r="AL176" i="29"/>
  <c r="AK176" i="29"/>
  <c r="AJ176" i="29"/>
  <c r="AI176" i="29"/>
  <c r="AH176" i="29"/>
  <c r="AG176" i="29"/>
  <c r="AF176" i="29"/>
  <c r="AE176" i="29"/>
  <c r="AD176" i="29"/>
  <c r="AC176" i="29"/>
  <c r="AB176" i="29"/>
  <c r="AA176" i="29"/>
  <c r="Z176" i="29"/>
  <c r="Y176" i="29"/>
  <c r="X176" i="29"/>
  <c r="W176" i="29"/>
  <c r="V176" i="29"/>
  <c r="U176" i="29"/>
  <c r="T176" i="29"/>
  <c r="S176" i="29"/>
  <c r="R176" i="29"/>
  <c r="Q176" i="29"/>
  <c r="P176" i="29"/>
  <c r="O176" i="29"/>
  <c r="N176" i="29"/>
  <c r="M176" i="29"/>
  <c r="L176" i="29"/>
  <c r="K176" i="29"/>
  <c r="J176" i="29"/>
  <c r="I176" i="29"/>
  <c r="H176" i="29"/>
  <c r="G176" i="29"/>
  <c r="F176" i="29"/>
  <c r="E176" i="29"/>
  <c r="D176" i="29"/>
  <c r="C176" i="29"/>
  <c r="B176" i="29"/>
  <c r="GJ175" i="29"/>
  <c r="GI175" i="29"/>
  <c r="GH175" i="29"/>
  <c r="GG175" i="29"/>
  <c r="GF175" i="29"/>
  <c r="GE175" i="29"/>
  <c r="GD175" i="29"/>
  <c r="GC175" i="29"/>
  <c r="GB175" i="29"/>
  <c r="GA175" i="29"/>
  <c r="FZ175" i="29"/>
  <c r="FY175" i="29"/>
  <c r="FX175" i="29"/>
  <c r="FW175" i="29"/>
  <c r="FV175" i="29"/>
  <c r="FU175" i="29"/>
  <c r="FT175" i="29"/>
  <c r="FS175" i="29"/>
  <c r="FR175" i="29"/>
  <c r="FQ175" i="29"/>
  <c r="FP175" i="29"/>
  <c r="FO175" i="29"/>
  <c r="FN175" i="29"/>
  <c r="FM175" i="29"/>
  <c r="FL175" i="29"/>
  <c r="FK175" i="29"/>
  <c r="FJ175" i="29"/>
  <c r="FI175" i="29"/>
  <c r="FH175" i="29"/>
  <c r="FG175" i="29"/>
  <c r="FF175" i="29"/>
  <c r="FE175" i="29"/>
  <c r="FD175" i="29"/>
  <c r="FC175" i="29"/>
  <c r="FB175" i="29"/>
  <c r="FA175" i="29"/>
  <c r="EZ175" i="29"/>
  <c r="EY175" i="29"/>
  <c r="EX175" i="29"/>
  <c r="EW175" i="29"/>
  <c r="EV175" i="29"/>
  <c r="EU175" i="29"/>
  <c r="ET175" i="29"/>
  <c r="ES175" i="29"/>
  <c r="ER175" i="29"/>
  <c r="EQ175" i="29"/>
  <c r="EP175" i="29"/>
  <c r="EO175" i="29"/>
  <c r="EN175" i="29"/>
  <c r="EM175" i="29"/>
  <c r="EL175" i="29"/>
  <c r="EK175" i="29"/>
  <c r="EJ175" i="29"/>
  <c r="EI175" i="29"/>
  <c r="EH175" i="29"/>
  <c r="EG175" i="29"/>
  <c r="EF175" i="29"/>
  <c r="EE175" i="29"/>
  <c r="ED175" i="29"/>
  <c r="EC175" i="29"/>
  <c r="EB175" i="29"/>
  <c r="EA175" i="29"/>
  <c r="DZ175" i="29"/>
  <c r="DY175" i="29"/>
  <c r="DX175" i="29"/>
  <c r="DW175" i="29"/>
  <c r="DV175" i="29"/>
  <c r="DU175" i="29"/>
  <c r="DT175" i="29"/>
  <c r="DS175" i="29"/>
  <c r="DR175" i="29"/>
  <c r="DQ175" i="29"/>
  <c r="DP175" i="29"/>
  <c r="DO175" i="29"/>
  <c r="DN175" i="29"/>
  <c r="DM175" i="29"/>
  <c r="DL175" i="29"/>
  <c r="DK175" i="29"/>
  <c r="DJ175" i="29"/>
  <c r="DI175" i="29"/>
  <c r="DH175" i="29"/>
  <c r="DG175" i="29"/>
  <c r="DF175" i="29"/>
  <c r="DE175" i="29"/>
  <c r="DD175" i="29"/>
  <c r="DC175" i="29"/>
  <c r="DB175" i="29"/>
  <c r="DA175" i="29"/>
  <c r="CZ175" i="29"/>
  <c r="CY175" i="29"/>
  <c r="CX175" i="29"/>
  <c r="CW175" i="29"/>
  <c r="CV175" i="29"/>
  <c r="CU175" i="29"/>
  <c r="CT175" i="29"/>
  <c r="CS175" i="29"/>
  <c r="CR175" i="29"/>
  <c r="CQ175" i="29"/>
  <c r="CP175" i="29"/>
  <c r="CO175" i="29"/>
  <c r="CN175" i="29"/>
  <c r="CM175" i="29"/>
  <c r="CL175" i="29"/>
  <c r="CK175" i="29"/>
  <c r="CJ175" i="29"/>
  <c r="CI175" i="29"/>
  <c r="CH175" i="29"/>
  <c r="CG175" i="29"/>
  <c r="CF175" i="29"/>
  <c r="CE175" i="29"/>
  <c r="CD175" i="29"/>
  <c r="CC175" i="29"/>
  <c r="CB175" i="29"/>
  <c r="CA175" i="29"/>
  <c r="BZ175" i="29"/>
  <c r="BY175" i="29"/>
  <c r="BX175" i="29"/>
  <c r="BW175" i="29"/>
  <c r="BV175" i="29"/>
  <c r="BU175" i="29"/>
  <c r="BT175" i="29"/>
  <c r="BS175" i="29"/>
  <c r="BR175" i="29"/>
  <c r="BQ175" i="29"/>
  <c r="BP175" i="29"/>
  <c r="BO175" i="29"/>
  <c r="BN175" i="29"/>
  <c r="BM175" i="29"/>
  <c r="BL175" i="29"/>
  <c r="BK175" i="29"/>
  <c r="BJ175" i="29"/>
  <c r="BI175" i="29"/>
  <c r="BH175" i="29"/>
  <c r="BG175" i="29"/>
  <c r="BF175" i="29"/>
  <c r="BE175" i="29"/>
  <c r="BD175" i="29"/>
  <c r="BC175" i="29"/>
  <c r="BB175" i="29"/>
  <c r="BA175" i="29"/>
  <c r="AZ175" i="29"/>
  <c r="AY175" i="29"/>
  <c r="AX175" i="29"/>
  <c r="AW175" i="29"/>
  <c r="AV175" i="29"/>
  <c r="AU175" i="29"/>
  <c r="AT175" i="29"/>
  <c r="AS175" i="29"/>
  <c r="AR175" i="29"/>
  <c r="AQ175" i="29"/>
  <c r="AP175" i="29"/>
  <c r="AO175" i="29"/>
  <c r="AN175" i="29"/>
  <c r="AM175" i="29"/>
  <c r="AL175" i="29"/>
  <c r="AK175" i="29"/>
  <c r="AJ175" i="29"/>
  <c r="AI175" i="29"/>
  <c r="AH175" i="29"/>
  <c r="AG175" i="29"/>
  <c r="AF175" i="29"/>
  <c r="AE175" i="29"/>
  <c r="AD175" i="29"/>
  <c r="AC175" i="29"/>
  <c r="AB175" i="29"/>
  <c r="AA175" i="29"/>
  <c r="Z175" i="29"/>
  <c r="Y175" i="29"/>
  <c r="X175" i="29"/>
  <c r="W175" i="29"/>
  <c r="V175" i="29"/>
  <c r="U175" i="29"/>
  <c r="T175" i="29"/>
  <c r="S175" i="29"/>
  <c r="R175" i="29"/>
  <c r="Q175" i="29"/>
  <c r="P175" i="29"/>
  <c r="O175" i="29"/>
  <c r="N175" i="29"/>
  <c r="M175" i="29"/>
  <c r="L175" i="29"/>
  <c r="K175" i="29"/>
  <c r="J175" i="29"/>
  <c r="I175" i="29"/>
  <c r="H175" i="29"/>
  <c r="G175" i="29"/>
  <c r="F175" i="29"/>
  <c r="E175" i="29"/>
  <c r="D175" i="29"/>
  <c r="C175" i="29"/>
  <c r="B175" i="29"/>
  <c r="GJ174" i="29"/>
  <c r="GI174" i="29"/>
  <c r="GH174" i="29"/>
  <c r="GG174" i="29"/>
  <c r="GF174" i="29"/>
  <c r="GE174" i="29"/>
  <c r="GD174" i="29"/>
  <c r="GC174" i="29"/>
  <c r="GB174" i="29"/>
  <c r="GA174" i="29"/>
  <c r="FZ174" i="29"/>
  <c r="FY174" i="29"/>
  <c r="FX174" i="29"/>
  <c r="FW174" i="29"/>
  <c r="FV174" i="29"/>
  <c r="FU174" i="29"/>
  <c r="FT174" i="29"/>
  <c r="FS174" i="29"/>
  <c r="FR174" i="29"/>
  <c r="FQ174" i="29"/>
  <c r="FP174" i="29"/>
  <c r="FO174" i="29"/>
  <c r="FN174" i="29"/>
  <c r="FM174" i="29"/>
  <c r="FL174" i="29"/>
  <c r="FK174" i="29"/>
  <c r="FJ174" i="29"/>
  <c r="FI174" i="29"/>
  <c r="FH174" i="29"/>
  <c r="FG174" i="29"/>
  <c r="FF174" i="29"/>
  <c r="FE174" i="29"/>
  <c r="FD174" i="29"/>
  <c r="FC174" i="29"/>
  <c r="FB174" i="29"/>
  <c r="FA174" i="29"/>
  <c r="EZ174" i="29"/>
  <c r="EY174" i="29"/>
  <c r="EX174" i="29"/>
  <c r="EW174" i="29"/>
  <c r="EV174" i="29"/>
  <c r="EU174" i="29"/>
  <c r="ET174" i="29"/>
  <c r="ES174" i="29"/>
  <c r="ER174" i="29"/>
  <c r="EQ174" i="29"/>
  <c r="EP174" i="29"/>
  <c r="EO174" i="29"/>
  <c r="EN174" i="29"/>
  <c r="EM174" i="29"/>
  <c r="EL174" i="29"/>
  <c r="EK174" i="29"/>
  <c r="EJ174" i="29"/>
  <c r="EI174" i="29"/>
  <c r="EH174" i="29"/>
  <c r="EG174" i="29"/>
  <c r="EF174" i="29"/>
  <c r="EE174" i="29"/>
  <c r="ED174" i="29"/>
  <c r="EC174" i="29"/>
  <c r="EB174" i="29"/>
  <c r="EA174" i="29"/>
  <c r="DZ174" i="29"/>
  <c r="DY174" i="29"/>
  <c r="DX174" i="29"/>
  <c r="DW174" i="29"/>
  <c r="DV174" i="29"/>
  <c r="DU174" i="29"/>
  <c r="DT174" i="29"/>
  <c r="DS174" i="29"/>
  <c r="DR174" i="29"/>
  <c r="DQ174" i="29"/>
  <c r="DP174" i="29"/>
  <c r="DO174" i="29"/>
  <c r="DN174" i="29"/>
  <c r="DM174" i="29"/>
  <c r="DL174" i="29"/>
  <c r="DK174" i="29"/>
  <c r="DJ174" i="29"/>
  <c r="DI174" i="29"/>
  <c r="DH174" i="29"/>
  <c r="DG174" i="29"/>
  <c r="DF174" i="29"/>
  <c r="DE174" i="29"/>
  <c r="DD174" i="29"/>
  <c r="DC174" i="29"/>
  <c r="DB174" i="29"/>
  <c r="DA174" i="29"/>
  <c r="CZ174" i="29"/>
  <c r="CY174" i="29"/>
  <c r="CX174" i="29"/>
  <c r="CW174" i="29"/>
  <c r="CV174" i="29"/>
  <c r="CU174" i="29"/>
  <c r="CT174" i="29"/>
  <c r="CS174" i="29"/>
  <c r="CR174" i="29"/>
  <c r="CQ174" i="29"/>
  <c r="CP174" i="29"/>
  <c r="CO174" i="29"/>
  <c r="CN174" i="29"/>
  <c r="CM174" i="29"/>
  <c r="CL174" i="29"/>
  <c r="CK174" i="29"/>
  <c r="CJ174" i="29"/>
  <c r="CI174" i="29"/>
  <c r="CH174" i="29"/>
  <c r="CG174" i="29"/>
  <c r="CF174" i="29"/>
  <c r="CE174" i="29"/>
  <c r="CD174" i="29"/>
  <c r="CC174" i="29"/>
  <c r="CB174" i="29"/>
  <c r="CA174" i="29"/>
  <c r="BZ174" i="29"/>
  <c r="BY174" i="29"/>
  <c r="BX174" i="29"/>
  <c r="BW174" i="29"/>
  <c r="BV174" i="29"/>
  <c r="BU174" i="29"/>
  <c r="BT174" i="29"/>
  <c r="BS174" i="29"/>
  <c r="BR174" i="29"/>
  <c r="BQ174" i="29"/>
  <c r="BP174" i="29"/>
  <c r="BO174" i="29"/>
  <c r="BN174" i="29"/>
  <c r="BM174" i="29"/>
  <c r="BL174" i="29"/>
  <c r="BK174" i="29"/>
  <c r="BJ174" i="29"/>
  <c r="BI174" i="29"/>
  <c r="BH174" i="29"/>
  <c r="BG174" i="29"/>
  <c r="BF174" i="29"/>
  <c r="BE174" i="29"/>
  <c r="BD174" i="29"/>
  <c r="BC174" i="29"/>
  <c r="BB174" i="29"/>
  <c r="BA174" i="29"/>
  <c r="AZ174" i="29"/>
  <c r="AY174" i="29"/>
  <c r="AX174" i="29"/>
  <c r="AW174" i="29"/>
  <c r="AV174" i="29"/>
  <c r="AU174" i="29"/>
  <c r="AT174" i="29"/>
  <c r="AS174" i="29"/>
  <c r="AR174" i="29"/>
  <c r="AQ174" i="29"/>
  <c r="AP174" i="29"/>
  <c r="AO174" i="29"/>
  <c r="AN174" i="29"/>
  <c r="AM174" i="29"/>
  <c r="AL174" i="29"/>
  <c r="AK174" i="29"/>
  <c r="AJ174" i="29"/>
  <c r="AI174" i="29"/>
  <c r="AH174" i="29"/>
  <c r="AG174" i="29"/>
  <c r="AF174" i="29"/>
  <c r="AE174" i="29"/>
  <c r="AD174" i="29"/>
  <c r="AC174" i="29"/>
  <c r="AB174" i="29"/>
  <c r="AA174" i="29"/>
  <c r="Z174" i="29"/>
  <c r="Y174" i="29"/>
  <c r="X174" i="29"/>
  <c r="W174" i="29"/>
  <c r="V174" i="29"/>
  <c r="U174" i="29"/>
  <c r="T174" i="29"/>
  <c r="S174" i="29"/>
  <c r="R174" i="29"/>
  <c r="Q174" i="29"/>
  <c r="P174" i="29"/>
  <c r="O174" i="29"/>
  <c r="N174" i="29"/>
  <c r="M174" i="29"/>
  <c r="L174" i="29"/>
  <c r="K174" i="29"/>
  <c r="J174" i="29"/>
  <c r="I174" i="29"/>
  <c r="H174" i="29"/>
  <c r="G174" i="29"/>
  <c r="F174" i="29"/>
  <c r="E174" i="29"/>
  <c r="D174" i="29"/>
  <c r="C174" i="29"/>
  <c r="B174" i="29"/>
  <c r="GJ173" i="29"/>
  <c r="GI173" i="29"/>
  <c r="GH173" i="29"/>
  <c r="GG173" i="29"/>
  <c r="GF173" i="29"/>
  <c r="GE173" i="29"/>
  <c r="GD173" i="29"/>
  <c r="GC173" i="29"/>
  <c r="GB173" i="29"/>
  <c r="GA173" i="29"/>
  <c r="FZ173" i="29"/>
  <c r="FY173" i="29"/>
  <c r="FX173" i="29"/>
  <c r="FW173" i="29"/>
  <c r="FV173" i="29"/>
  <c r="FU173" i="29"/>
  <c r="FT173" i="29"/>
  <c r="FS173" i="29"/>
  <c r="FR173" i="29"/>
  <c r="FQ173" i="29"/>
  <c r="FP173" i="29"/>
  <c r="FO173" i="29"/>
  <c r="FN173" i="29"/>
  <c r="FM173" i="29"/>
  <c r="FL173" i="29"/>
  <c r="FK173" i="29"/>
  <c r="FJ173" i="29"/>
  <c r="FI173" i="29"/>
  <c r="FH173" i="29"/>
  <c r="FG173" i="29"/>
  <c r="FF173" i="29"/>
  <c r="FE173" i="29"/>
  <c r="FD173" i="29"/>
  <c r="FC173" i="29"/>
  <c r="FB173" i="29"/>
  <c r="FA173" i="29"/>
  <c r="EZ173" i="29"/>
  <c r="EY173" i="29"/>
  <c r="EX173" i="29"/>
  <c r="EW173" i="29"/>
  <c r="EV173" i="29"/>
  <c r="EU173" i="29"/>
  <c r="ET173" i="29"/>
  <c r="ES173" i="29"/>
  <c r="ER173" i="29"/>
  <c r="EQ173" i="29"/>
  <c r="EP173" i="29"/>
  <c r="EO173" i="29"/>
  <c r="EN173" i="29"/>
  <c r="EM173" i="29"/>
  <c r="EL173" i="29"/>
  <c r="EK173" i="29"/>
  <c r="EJ173" i="29"/>
  <c r="EI173" i="29"/>
  <c r="EH173" i="29"/>
  <c r="EG173" i="29"/>
  <c r="EF173" i="29"/>
  <c r="EE173" i="29"/>
  <c r="ED173" i="29"/>
  <c r="EC173" i="29"/>
  <c r="EB173" i="29"/>
  <c r="EA173" i="29"/>
  <c r="DZ173" i="29"/>
  <c r="DY173" i="29"/>
  <c r="DX173" i="29"/>
  <c r="DW173" i="29"/>
  <c r="DV173" i="29"/>
  <c r="DU173" i="29"/>
  <c r="DT173" i="29"/>
  <c r="DS173" i="29"/>
  <c r="DR173" i="29"/>
  <c r="DQ173" i="29"/>
  <c r="DP173" i="29"/>
  <c r="DO173" i="29"/>
  <c r="DN173" i="29"/>
  <c r="DM173" i="29"/>
  <c r="DL173" i="29"/>
  <c r="DK173" i="29"/>
  <c r="DJ173" i="29"/>
  <c r="DI173" i="29"/>
  <c r="DH173" i="29"/>
  <c r="DG173" i="29"/>
  <c r="DF173" i="29"/>
  <c r="DE173" i="29"/>
  <c r="DD173" i="29"/>
  <c r="DC173" i="29"/>
  <c r="DB173" i="29"/>
  <c r="DA173" i="29"/>
  <c r="CZ173" i="29"/>
  <c r="CY173" i="29"/>
  <c r="CX173" i="29"/>
  <c r="CW173" i="29"/>
  <c r="CV173" i="29"/>
  <c r="CU173" i="29"/>
  <c r="CT173" i="29"/>
  <c r="CS173" i="29"/>
  <c r="CR173" i="29"/>
  <c r="CQ173" i="29"/>
  <c r="CP173" i="29"/>
  <c r="CO173" i="29"/>
  <c r="CN173" i="29"/>
  <c r="CM173" i="29"/>
  <c r="CL173" i="29"/>
  <c r="CK173" i="29"/>
  <c r="CJ173" i="29"/>
  <c r="CI173" i="29"/>
  <c r="CH173" i="29"/>
  <c r="CG173" i="29"/>
  <c r="CF173" i="29"/>
  <c r="CE173" i="29"/>
  <c r="CD173" i="29"/>
  <c r="CC173" i="29"/>
  <c r="CB173" i="29"/>
  <c r="CA173" i="29"/>
  <c r="BZ173" i="29"/>
  <c r="BY173" i="29"/>
  <c r="BX173" i="29"/>
  <c r="BW173" i="29"/>
  <c r="BV173" i="29"/>
  <c r="BU173" i="29"/>
  <c r="BT173" i="29"/>
  <c r="BS173" i="29"/>
  <c r="BR173" i="29"/>
  <c r="BQ173" i="29"/>
  <c r="BP173" i="29"/>
  <c r="BO173" i="29"/>
  <c r="BN173" i="29"/>
  <c r="BM173" i="29"/>
  <c r="BL173" i="29"/>
  <c r="BK173" i="29"/>
  <c r="BJ173" i="29"/>
  <c r="BI173" i="29"/>
  <c r="BH173" i="29"/>
  <c r="BG173" i="29"/>
  <c r="BF173" i="29"/>
  <c r="BE173" i="29"/>
  <c r="BD173" i="29"/>
  <c r="BC173" i="29"/>
  <c r="BB173" i="29"/>
  <c r="BA173" i="29"/>
  <c r="AZ173" i="29"/>
  <c r="AY173" i="29"/>
  <c r="AX173" i="29"/>
  <c r="AW173" i="29"/>
  <c r="AV173" i="29"/>
  <c r="AU173" i="29"/>
  <c r="AT173" i="29"/>
  <c r="AS173" i="29"/>
  <c r="AR173" i="29"/>
  <c r="AQ173" i="29"/>
  <c r="AP173" i="29"/>
  <c r="AO173" i="29"/>
  <c r="AN173" i="29"/>
  <c r="AM173" i="29"/>
  <c r="AL173" i="29"/>
  <c r="AK173" i="29"/>
  <c r="AJ173" i="29"/>
  <c r="AI173" i="29"/>
  <c r="AH173" i="29"/>
  <c r="AG173" i="29"/>
  <c r="AF173" i="29"/>
  <c r="AE173" i="29"/>
  <c r="AD173" i="29"/>
  <c r="AC173" i="29"/>
  <c r="AB173" i="29"/>
  <c r="AA173" i="29"/>
  <c r="Z173" i="29"/>
  <c r="Y173" i="29"/>
  <c r="X173" i="29"/>
  <c r="W173" i="29"/>
  <c r="V173" i="29"/>
  <c r="U173" i="29"/>
  <c r="T173" i="29"/>
  <c r="S173" i="29"/>
  <c r="R173" i="29"/>
  <c r="Q173" i="29"/>
  <c r="P173" i="29"/>
  <c r="O173" i="29"/>
  <c r="N173" i="29"/>
  <c r="M173" i="29"/>
  <c r="L173" i="29"/>
  <c r="K173" i="29"/>
  <c r="J173" i="29"/>
  <c r="I173" i="29"/>
  <c r="H173" i="29"/>
  <c r="G173" i="29"/>
  <c r="F173" i="29"/>
  <c r="E173" i="29"/>
  <c r="D173" i="29"/>
  <c r="C173" i="29"/>
  <c r="B173" i="29"/>
  <c r="GJ172" i="29"/>
  <c r="GI172" i="29"/>
  <c r="GH172" i="29"/>
  <c r="GG172" i="29"/>
  <c r="GF172" i="29"/>
  <c r="GE172" i="29"/>
  <c r="GD172" i="29"/>
  <c r="GC172" i="29"/>
  <c r="GB172" i="29"/>
  <c r="GA172" i="29"/>
  <c r="FZ172" i="29"/>
  <c r="FY172" i="29"/>
  <c r="FX172" i="29"/>
  <c r="FW172" i="29"/>
  <c r="FV172" i="29"/>
  <c r="FU172" i="29"/>
  <c r="FT172" i="29"/>
  <c r="FS172" i="29"/>
  <c r="FR172" i="29"/>
  <c r="FQ172" i="29"/>
  <c r="FP172" i="29"/>
  <c r="FO172" i="29"/>
  <c r="FN172" i="29"/>
  <c r="FM172" i="29"/>
  <c r="FL172" i="29"/>
  <c r="FK172" i="29"/>
  <c r="FJ172" i="29"/>
  <c r="FI172" i="29"/>
  <c r="FH172" i="29"/>
  <c r="FG172" i="29"/>
  <c r="FF172" i="29"/>
  <c r="FE172" i="29"/>
  <c r="FD172" i="29"/>
  <c r="FC172" i="29"/>
  <c r="FB172" i="29"/>
  <c r="FA172" i="29"/>
  <c r="EZ172" i="29"/>
  <c r="EY172" i="29"/>
  <c r="EX172" i="29"/>
  <c r="EW172" i="29"/>
  <c r="EV172" i="29"/>
  <c r="EU172" i="29"/>
  <c r="ET172" i="29"/>
  <c r="ES172" i="29"/>
  <c r="ER172" i="29"/>
  <c r="EQ172" i="29"/>
  <c r="EP172" i="29"/>
  <c r="EO172" i="29"/>
  <c r="EN172" i="29"/>
  <c r="EM172" i="29"/>
  <c r="EL172" i="29"/>
  <c r="EK172" i="29"/>
  <c r="EJ172" i="29"/>
  <c r="EI172" i="29"/>
  <c r="EH172" i="29"/>
  <c r="EG172" i="29"/>
  <c r="EF172" i="29"/>
  <c r="EE172" i="29"/>
  <c r="ED172" i="29"/>
  <c r="EC172" i="29"/>
  <c r="EB172" i="29"/>
  <c r="EA172" i="29"/>
  <c r="DZ172" i="29"/>
  <c r="DY172" i="29"/>
  <c r="DX172" i="29"/>
  <c r="DW172" i="29"/>
  <c r="DV172" i="29"/>
  <c r="DU172" i="29"/>
  <c r="DT172" i="29"/>
  <c r="DS172" i="29"/>
  <c r="DR172" i="29"/>
  <c r="DQ172" i="29"/>
  <c r="DP172" i="29"/>
  <c r="DO172" i="29"/>
  <c r="DN172" i="29"/>
  <c r="DM172" i="29"/>
  <c r="DL172" i="29"/>
  <c r="DK172" i="29"/>
  <c r="DJ172" i="29"/>
  <c r="DI172" i="29"/>
  <c r="DH172" i="29"/>
  <c r="DG172" i="29"/>
  <c r="DF172" i="29"/>
  <c r="DE172" i="29"/>
  <c r="DD172" i="29"/>
  <c r="DC172" i="29"/>
  <c r="DB172" i="29"/>
  <c r="DA172" i="29"/>
  <c r="CZ172" i="29"/>
  <c r="CY172" i="29"/>
  <c r="CX172" i="29"/>
  <c r="CW172" i="29"/>
  <c r="CV172" i="29"/>
  <c r="CU172" i="29"/>
  <c r="CT172" i="29"/>
  <c r="CS172" i="29"/>
  <c r="CR172" i="29"/>
  <c r="CQ172" i="29"/>
  <c r="CP172" i="29"/>
  <c r="CO172" i="29"/>
  <c r="CN172" i="29"/>
  <c r="CM172" i="29"/>
  <c r="CL172" i="29"/>
  <c r="CK172" i="29"/>
  <c r="CJ172" i="29"/>
  <c r="CI172" i="29"/>
  <c r="CH172" i="29"/>
  <c r="CG172" i="29"/>
  <c r="CF172" i="29"/>
  <c r="CE172" i="29"/>
  <c r="CD172" i="29"/>
  <c r="CC172" i="29"/>
  <c r="CB172" i="29"/>
  <c r="CA172" i="29"/>
  <c r="BZ172" i="29"/>
  <c r="BY172" i="29"/>
  <c r="BX172" i="29"/>
  <c r="BW172" i="29"/>
  <c r="BV172" i="29"/>
  <c r="BU172" i="29"/>
  <c r="BT172" i="29"/>
  <c r="BS172" i="29"/>
  <c r="BR172" i="29"/>
  <c r="BQ172" i="29"/>
  <c r="BP172" i="29"/>
  <c r="BO172" i="29"/>
  <c r="BN172" i="29"/>
  <c r="BM172" i="29"/>
  <c r="BL172" i="29"/>
  <c r="BK172" i="29"/>
  <c r="BJ172" i="29"/>
  <c r="BI172" i="29"/>
  <c r="BH172" i="29"/>
  <c r="BG172" i="29"/>
  <c r="BF172" i="29"/>
  <c r="BE172" i="29"/>
  <c r="BD172" i="29"/>
  <c r="BC172" i="29"/>
  <c r="BB172" i="29"/>
  <c r="BA172" i="29"/>
  <c r="AZ172" i="29"/>
  <c r="AY172" i="29"/>
  <c r="AX172" i="29"/>
  <c r="AW172" i="29"/>
  <c r="AV172" i="29"/>
  <c r="AU172" i="29"/>
  <c r="AT172" i="29"/>
  <c r="AS172" i="29"/>
  <c r="AR172" i="29"/>
  <c r="AQ172" i="29"/>
  <c r="AP172" i="29"/>
  <c r="AO172" i="29"/>
  <c r="AN172" i="29"/>
  <c r="AM172" i="29"/>
  <c r="AL172" i="29"/>
  <c r="AK172" i="29"/>
  <c r="AJ172" i="29"/>
  <c r="AI172" i="29"/>
  <c r="AH172" i="29"/>
  <c r="AG172" i="29"/>
  <c r="AF172" i="29"/>
  <c r="AE172" i="29"/>
  <c r="AD172" i="29"/>
  <c r="AC172" i="29"/>
  <c r="AB172" i="29"/>
  <c r="AA172" i="29"/>
  <c r="Z172" i="29"/>
  <c r="Y172" i="29"/>
  <c r="X172" i="29"/>
  <c r="W172" i="29"/>
  <c r="V172" i="29"/>
  <c r="U172" i="29"/>
  <c r="T172" i="29"/>
  <c r="S172" i="29"/>
  <c r="R172" i="29"/>
  <c r="Q172" i="29"/>
  <c r="P172" i="29"/>
  <c r="O172" i="29"/>
  <c r="N172" i="29"/>
  <c r="M172" i="29"/>
  <c r="L172" i="29"/>
  <c r="K172" i="29"/>
  <c r="J172" i="29"/>
  <c r="I172" i="29"/>
  <c r="H172" i="29"/>
  <c r="G172" i="29"/>
  <c r="F172" i="29"/>
  <c r="E172" i="29"/>
  <c r="D172" i="29"/>
  <c r="C172" i="29"/>
  <c r="B172" i="29"/>
  <c r="GJ171" i="29"/>
  <c r="GI171" i="29"/>
  <c r="GH171" i="29"/>
  <c r="GG171" i="29"/>
  <c r="GF171" i="29"/>
  <c r="GE171" i="29"/>
  <c r="GD171" i="29"/>
  <c r="GC171" i="29"/>
  <c r="GB171" i="29"/>
  <c r="GA171" i="29"/>
  <c r="FZ171" i="29"/>
  <c r="FY171" i="29"/>
  <c r="FX171" i="29"/>
  <c r="FW171" i="29"/>
  <c r="FV171" i="29"/>
  <c r="FU171" i="29"/>
  <c r="FT171" i="29"/>
  <c r="FS171" i="29"/>
  <c r="FR171" i="29"/>
  <c r="FQ171" i="29"/>
  <c r="FP171" i="29"/>
  <c r="FO171" i="29"/>
  <c r="FN171" i="29"/>
  <c r="FM171" i="29"/>
  <c r="FL171" i="29"/>
  <c r="FK171" i="29"/>
  <c r="FJ171" i="29"/>
  <c r="FI171" i="29"/>
  <c r="FH171" i="29"/>
  <c r="FG171" i="29"/>
  <c r="FF171" i="29"/>
  <c r="FE171" i="29"/>
  <c r="FD171" i="29"/>
  <c r="FC171" i="29"/>
  <c r="FB171" i="29"/>
  <c r="FA171" i="29"/>
  <c r="EZ171" i="29"/>
  <c r="EY171" i="29"/>
  <c r="EX171" i="29"/>
  <c r="EW171" i="29"/>
  <c r="EV171" i="29"/>
  <c r="EU171" i="29"/>
  <c r="ET171" i="29"/>
  <c r="ES171" i="29"/>
  <c r="ER171" i="29"/>
  <c r="EQ171" i="29"/>
  <c r="EP171" i="29"/>
  <c r="EO171" i="29"/>
  <c r="EN171" i="29"/>
  <c r="EM171" i="29"/>
  <c r="EL171" i="29"/>
  <c r="EK171" i="29"/>
  <c r="EJ171" i="29"/>
  <c r="EI171" i="29"/>
  <c r="EH171" i="29"/>
  <c r="EG171" i="29"/>
  <c r="EF171" i="29"/>
  <c r="EE171" i="29"/>
  <c r="ED171" i="29"/>
  <c r="EC171" i="29"/>
  <c r="EB171" i="29"/>
  <c r="EA171" i="29"/>
  <c r="DZ171" i="29"/>
  <c r="DY171" i="29"/>
  <c r="DX171" i="29"/>
  <c r="DW171" i="29"/>
  <c r="DV171" i="29"/>
  <c r="DU171" i="29"/>
  <c r="DT171" i="29"/>
  <c r="DS171" i="29"/>
  <c r="DR171" i="29"/>
  <c r="DQ171" i="29"/>
  <c r="DP171" i="29"/>
  <c r="DO171" i="29"/>
  <c r="DN171" i="29"/>
  <c r="DM171" i="29"/>
  <c r="DL171" i="29"/>
  <c r="DK171" i="29"/>
  <c r="DJ171" i="29"/>
  <c r="DI171" i="29"/>
  <c r="DH171" i="29"/>
  <c r="DG171" i="29"/>
  <c r="DF171" i="29"/>
  <c r="DE171" i="29"/>
  <c r="DD171" i="29"/>
  <c r="DC171" i="29"/>
  <c r="DB171" i="29"/>
  <c r="DA171" i="29"/>
  <c r="CZ171" i="29"/>
  <c r="CY171" i="29"/>
  <c r="CX171" i="29"/>
  <c r="CW171" i="29"/>
  <c r="CV171" i="29"/>
  <c r="CU171" i="29"/>
  <c r="CT171" i="29"/>
  <c r="CS171" i="29"/>
  <c r="CR171" i="29"/>
  <c r="CQ171" i="29"/>
  <c r="CP171" i="29"/>
  <c r="CO171" i="29"/>
  <c r="CN171" i="29"/>
  <c r="CM171" i="29"/>
  <c r="CL171" i="29"/>
  <c r="CK171" i="29"/>
  <c r="CJ171" i="29"/>
  <c r="CI171" i="29"/>
  <c r="CH171" i="29"/>
  <c r="CG171" i="29"/>
  <c r="CF171" i="29"/>
  <c r="CE171" i="29"/>
  <c r="CD171" i="29"/>
  <c r="CC171" i="29"/>
  <c r="CB171" i="29"/>
  <c r="CA171" i="29"/>
  <c r="BZ171" i="29"/>
  <c r="BY171" i="29"/>
  <c r="BX171" i="29"/>
  <c r="BW171" i="29"/>
  <c r="BV171" i="29"/>
  <c r="BU171" i="29"/>
  <c r="BT171" i="29"/>
  <c r="BS171" i="29"/>
  <c r="BR171" i="29"/>
  <c r="BQ171" i="29"/>
  <c r="BP171" i="29"/>
  <c r="BO171" i="29"/>
  <c r="BN171" i="29"/>
  <c r="BM171" i="29"/>
  <c r="BL171" i="29"/>
  <c r="BK171" i="29"/>
  <c r="BJ171" i="29"/>
  <c r="BI171" i="29"/>
  <c r="BH171" i="29"/>
  <c r="BG171" i="29"/>
  <c r="BF171" i="29"/>
  <c r="BE171" i="29"/>
  <c r="BD171" i="29"/>
  <c r="BC171" i="29"/>
  <c r="BB171" i="29"/>
  <c r="BA171" i="29"/>
  <c r="AZ171" i="29"/>
  <c r="AY171" i="29"/>
  <c r="AX171" i="29"/>
  <c r="AW171" i="29"/>
  <c r="AV171" i="29"/>
  <c r="AU171" i="29"/>
  <c r="AT171" i="29"/>
  <c r="AS171" i="29"/>
  <c r="AR171" i="29"/>
  <c r="AQ171" i="29"/>
  <c r="AP171" i="29"/>
  <c r="AO171" i="29"/>
  <c r="AN171" i="29"/>
  <c r="AM171" i="29"/>
  <c r="AL171" i="29"/>
  <c r="AK171" i="29"/>
  <c r="AJ171" i="29"/>
  <c r="AI171" i="29"/>
  <c r="AH171" i="29"/>
  <c r="AG171" i="29"/>
  <c r="AF171" i="29"/>
  <c r="AE171" i="29"/>
  <c r="AD171" i="29"/>
  <c r="AC171" i="29"/>
  <c r="AB171" i="29"/>
  <c r="AA171" i="29"/>
  <c r="Z171" i="29"/>
  <c r="Y171" i="29"/>
  <c r="X171" i="29"/>
  <c r="W171" i="29"/>
  <c r="V171" i="29"/>
  <c r="U171" i="29"/>
  <c r="T171" i="29"/>
  <c r="S171" i="29"/>
  <c r="R171" i="29"/>
  <c r="Q171" i="29"/>
  <c r="P171" i="29"/>
  <c r="O171" i="29"/>
  <c r="N171" i="29"/>
  <c r="M171" i="29"/>
  <c r="L171" i="29"/>
  <c r="K171" i="29"/>
  <c r="J171" i="29"/>
  <c r="I171" i="29"/>
  <c r="H171" i="29"/>
  <c r="G171" i="29"/>
  <c r="F171" i="29"/>
  <c r="E171" i="29"/>
  <c r="D171" i="29"/>
  <c r="C171" i="29"/>
  <c r="B171" i="29"/>
  <c r="GJ170" i="29"/>
  <c r="GI170" i="29"/>
  <c r="GH170" i="29"/>
  <c r="GG170" i="29"/>
  <c r="GF170" i="29"/>
  <c r="GE170" i="29"/>
  <c r="GD170" i="29"/>
  <c r="GC170" i="29"/>
  <c r="GB170" i="29"/>
  <c r="GA170" i="29"/>
  <c r="FZ170" i="29"/>
  <c r="FY170" i="29"/>
  <c r="FX170" i="29"/>
  <c r="FW170" i="29"/>
  <c r="FV170" i="29"/>
  <c r="FU170" i="29"/>
  <c r="FT170" i="29"/>
  <c r="FS170" i="29"/>
  <c r="FR170" i="29"/>
  <c r="FQ170" i="29"/>
  <c r="FP170" i="29"/>
  <c r="FO170" i="29"/>
  <c r="FN170" i="29"/>
  <c r="FM170" i="29"/>
  <c r="FL170" i="29"/>
  <c r="FK170" i="29"/>
  <c r="FJ170" i="29"/>
  <c r="FI170" i="29"/>
  <c r="FH170" i="29"/>
  <c r="FG170" i="29"/>
  <c r="FF170" i="29"/>
  <c r="FE170" i="29"/>
  <c r="FD170" i="29"/>
  <c r="FC170" i="29"/>
  <c r="FB170" i="29"/>
  <c r="FA170" i="29"/>
  <c r="EZ170" i="29"/>
  <c r="EY170" i="29"/>
  <c r="EX170" i="29"/>
  <c r="EW170" i="29"/>
  <c r="EV170" i="29"/>
  <c r="EU170" i="29"/>
  <c r="ET170" i="29"/>
  <c r="ES170" i="29"/>
  <c r="ER170" i="29"/>
  <c r="EQ170" i="29"/>
  <c r="EP170" i="29"/>
  <c r="EO170" i="29"/>
  <c r="EN170" i="29"/>
  <c r="EM170" i="29"/>
  <c r="EL170" i="29"/>
  <c r="EK170" i="29"/>
  <c r="EJ170" i="29"/>
  <c r="EI170" i="29"/>
  <c r="EH170" i="29"/>
  <c r="EG170" i="29"/>
  <c r="EF170" i="29"/>
  <c r="EE170" i="29"/>
  <c r="ED170" i="29"/>
  <c r="EC170" i="29"/>
  <c r="EB170" i="29"/>
  <c r="EA170" i="29"/>
  <c r="DZ170" i="29"/>
  <c r="DY170" i="29"/>
  <c r="DX170" i="29"/>
  <c r="DW170" i="29"/>
  <c r="DV170" i="29"/>
  <c r="DU170" i="29"/>
  <c r="DT170" i="29"/>
  <c r="DS170" i="29"/>
  <c r="DR170" i="29"/>
  <c r="DQ170" i="29"/>
  <c r="DP170" i="29"/>
  <c r="DO170" i="29"/>
  <c r="DN170" i="29"/>
  <c r="DM170" i="29"/>
  <c r="DL170" i="29"/>
  <c r="DK170" i="29"/>
  <c r="DJ170" i="29"/>
  <c r="DI170" i="29"/>
  <c r="DH170" i="29"/>
  <c r="DG170" i="29"/>
  <c r="DF170" i="29"/>
  <c r="DE170" i="29"/>
  <c r="DD170" i="29"/>
  <c r="DC170" i="29"/>
  <c r="DB170" i="29"/>
  <c r="DA170" i="29"/>
  <c r="CZ170" i="29"/>
  <c r="CY170" i="29"/>
  <c r="CX170" i="29"/>
  <c r="CW170" i="29"/>
  <c r="CV170" i="29"/>
  <c r="CU170" i="29"/>
  <c r="CT170" i="29"/>
  <c r="CS170" i="29"/>
  <c r="CR170" i="29"/>
  <c r="CQ170" i="29"/>
  <c r="CP170" i="29"/>
  <c r="CO170" i="29"/>
  <c r="CN170" i="29"/>
  <c r="CM170" i="29"/>
  <c r="CL170" i="29"/>
  <c r="CK170" i="29"/>
  <c r="CJ170" i="29"/>
  <c r="CI170" i="29"/>
  <c r="CH170" i="29"/>
  <c r="CG170" i="29"/>
  <c r="CF170" i="29"/>
  <c r="CE170" i="29"/>
  <c r="CD170" i="29"/>
  <c r="CC170" i="29"/>
  <c r="CB170" i="29"/>
  <c r="CA170" i="29"/>
  <c r="BZ170" i="29"/>
  <c r="BY170" i="29"/>
  <c r="BX170" i="29"/>
  <c r="BW170" i="29"/>
  <c r="BV170" i="29"/>
  <c r="BU170" i="29"/>
  <c r="BT170" i="29"/>
  <c r="BS170" i="29"/>
  <c r="BR170" i="29"/>
  <c r="BQ170" i="29"/>
  <c r="BP170" i="29"/>
  <c r="BO170" i="29"/>
  <c r="BN170" i="29"/>
  <c r="BM170" i="29"/>
  <c r="BL170" i="29"/>
  <c r="BK170" i="29"/>
  <c r="BJ170" i="29"/>
  <c r="BI170" i="29"/>
  <c r="BH170" i="29"/>
  <c r="BG170" i="29"/>
  <c r="BF170" i="29"/>
  <c r="BE170" i="29"/>
  <c r="BD170" i="29"/>
  <c r="BC170" i="29"/>
  <c r="BB170" i="29"/>
  <c r="BA170" i="29"/>
  <c r="AZ170" i="29"/>
  <c r="AY170" i="29"/>
  <c r="AX170" i="29"/>
  <c r="AW170" i="29"/>
  <c r="AV170" i="29"/>
  <c r="AU170" i="29"/>
  <c r="AT170" i="29"/>
  <c r="AS170" i="29"/>
  <c r="AR170" i="29"/>
  <c r="AQ170" i="29"/>
  <c r="AP170" i="29"/>
  <c r="AO170" i="29"/>
  <c r="AN170" i="29"/>
  <c r="AM170" i="29"/>
  <c r="AL170" i="29"/>
  <c r="AK170" i="29"/>
  <c r="AJ170" i="29"/>
  <c r="AI170" i="29"/>
  <c r="AH170" i="29"/>
  <c r="AG170" i="29"/>
  <c r="AF170" i="29"/>
  <c r="AE170" i="29"/>
  <c r="AD170" i="29"/>
  <c r="AC170" i="29"/>
  <c r="AB170" i="29"/>
  <c r="AA170" i="29"/>
  <c r="Z170" i="29"/>
  <c r="Y170" i="29"/>
  <c r="X170" i="29"/>
  <c r="W170" i="29"/>
  <c r="V170" i="29"/>
  <c r="U170" i="29"/>
  <c r="T170" i="29"/>
  <c r="S170" i="29"/>
  <c r="R170" i="29"/>
  <c r="Q170" i="29"/>
  <c r="P170" i="29"/>
  <c r="O170" i="29"/>
  <c r="N170" i="29"/>
  <c r="M170" i="29"/>
  <c r="L170" i="29"/>
  <c r="K170" i="29"/>
  <c r="J170" i="29"/>
  <c r="I170" i="29"/>
  <c r="H170" i="29"/>
  <c r="G170" i="29"/>
  <c r="F170" i="29"/>
  <c r="E170" i="29"/>
  <c r="D170" i="29"/>
  <c r="C170" i="29"/>
  <c r="B170" i="29"/>
  <c r="GJ169" i="29"/>
  <c r="GI169" i="29"/>
  <c r="GH169" i="29"/>
  <c r="GG169" i="29"/>
  <c r="GF169" i="29"/>
  <c r="GE169" i="29"/>
  <c r="GD169" i="29"/>
  <c r="GC169" i="29"/>
  <c r="GB169" i="29"/>
  <c r="GA169" i="29"/>
  <c r="FZ169" i="29"/>
  <c r="FY169" i="29"/>
  <c r="FX169" i="29"/>
  <c r="FW169" i="29"/>
  <c r="FV169" i="29"/>
  <c r="FU169" i="29"/>
  <c r="FT169" i="29"/>
  <c r="FS169" i="29"/>
  <c r="FR169" i="29"/>
  <c r="FQ169" i="29"/>
  <c r="FP169" i="29"/>
  <c r="FO169" i="29"/>
  <c r="FN169" i="29"/>
  <c r="FM169" i="29"/>
  <c r="FL169" i="29"/>
  <c r="FK169" i="29"/>
  <c r="FJ169" i="29"/>
  <c r="FI169" i="29"/>
  <c r="FH169" i="29"/>
  <c r="FG169" i="29"/>
  <c r="FF169" i="29"/>
  <c r="FE169" i="29"/>
  <c r="FD169" i="29"/>
  <c r="FC169" i="29"/>
  <c r="FB169" i="29"/>
  <c r="FA169" i="29"/>
  <c r="EZ169" i="29"/>
  <c r="EY169" i="29"/>
  <c r="EX169" i="29"/>
  <c r="EW169" i="29"/>
  <c r="EV169" i="29"/>
  <c r="EU169" i="29"/>
  <c r="ET169" i="29"/>
  <c r="ES169" i="29"/>
  <c r="ER169" i="29"/>
  <c r="EQ169" i="29"/>
  <c r="EP169" i="29"/>
  <c r="EO169" i="29"/>
  <c r="EN169" i="29"/>
  <c r="EM169" i="29"/>
  <c r="EL169" i="29"/>
  <c r="EK169" i="29"/>
  <c r="EJ169" i="29"/>
  <c r="EI169" i="29"/>
  <c r="EH169" i="29"/>
  <c r="EG169" i="29"/>
  <c r="EF169" i="29"/>
  <c r="EE169" i="29"/>
  <c r="ED169" i="29"/>
  <c r="EC169" i="29"/>
  <c r="EB169" i="29"/>
  <c r="EA169" i="29"/>
  <c r="DZ169" i="29"/>
  <c r="DY169" i="29"/>
  <c r="DX169" i="29"/>
  <c r="DW169" i="29"/>
  <c r="DV169" i="29"/>
  <c r="DU169" i="29"/>
  <c r="DT169" i="29"/>
  <c r="DS169" i="29"/>
  <c r="DR169" i="29"/>
  <c r="DQ169" i="29"/>
  <c r="DP169" i="29"/>
  <c r="DO169" i="29"/>
  <c r="DN169" i="29"/>
  <c r="DM169" i="29"/>
  <c r="DL169" i="29"/>
  <c r="DK169" i="29"/>
  <c r="DJ169" i="29"/>
  <c r="DI169" i="29"/>
  <c r="DH169" i="29"/>
  <c r="DG169" i="29"/>
  <c r="DF169" i="29"/>
  <c r="DE169" i="29"/>
  <c r="DD169" i="29"/>
  <c r="DC169" i="29"/>
  <c r="DB169" i="29"/>
  <c r="DA169" i="29"/>
  <c r="CZ169" i="29"/>
  <c r="CY169" i="29"/>
  <c r="CX169" i="29"/>
  <c r="CW169" i="29"/>
  <c r="CV169" i="29"/>
  <c r="CU169" i="29"/>
  <c r="CT169" i="29"/>
  <c r="CS169" i="29"/>
  <c r="CR169" i="29"/>
  <c r="CQ169" i="29"/>
  <c r="CP169" i="29"/>
  <c r="CO169" i="29"/>
  <c r="CN169" i="29"/>
  <c r="CM169" i="29"/>
  <c r="CL169" i="29"/>
  <c r="CK169" i="29"/>
  <c r="CJ169" i="29"/>
  <c r="CI169" i="29"/>
  <c r="CH169" i="29"/>
  <c r="CG169" i="29"/>
  <c r="CF169" i="29"/>
  <c r="CE169" i="29"/>
  <c r="CD169" i="29"/>
  <c r="CC169" i="29"/>
  <c r="CB169" i="29"/>
  <c r="CA169" i="29"/>
  <c r="BZ169" i="29"/>
  <c r="BY169" i="29"/>
  <c r="BX169" i="29"/>
  <c r="BW169" i="29"/>
  <c r="BV169" i="29"/>
  <c r="BU169" i="29"/>
  <c r="BT169" i="29"/>
  <c r="BS169" i="29"/>
  <c r="BR169" i="29"/>
  <c r="BQ169" i="29"/>
  <c r="BP169" i="29"/>
  <c r="BO169" i="29"/>
  <c r="BN169" i="29"/>
  <c r="BM169" i="29"/>
  <c r="BL169" i="29"/>
  <c r="BK169" i="29"/>
  <c r="BJ169" i="29"/>
  <c r="BI169" i="29"/>
  <c r="BH169" i="29"/>
  <c r="BG169" i="29"/>
  <c r="BF169" i="29"/>
  <c r="BE169" i="29"/>
  <c r="BD169" i="29"/>
  <c r="BC169" i="29"/>
  <c r="BB169" i="29"/>
  <c r="BA169" i="29"/>
  <c r="AZ169" i="29"/>
  <c r="AY169" i="29"/>
  <c r="AX169" i="29"/>
  <c r="AW169" i="29"/>
  <c r="AV169" i="29"/>
  <c r="AU169" i="29"/>
  <c r="AT169" i="29"/>
  <c r="AS169" i="29"/>
  <c r="AR169" i="29"/>
  <c r="AQ169" i="29"/>
  <c r="AP169" i="29"/>
  <c r="AO169" i="29"/>
  <c r="AN169" i="29"/>
  <c r="AM169" i="29"/>
  <c r="AL169" i="29"/>
  <c r="AK169" i="29"/>
  <c r="AJ169" i="29"/>
  <c r="AI169" i="29"/>
  <c r="AH169" i="29"/>
  <c r="AG169" i="29"/>
  <c r="AF169" i="29"/>
  <c r="AE169" i="29"/>
  <c r="AD169" i="29"/>
  <c r="AC169" i="29"/>
  <c r="AB169" i="29"/>
  <c r="AA169" i="29"/>
  <c r="Z169" i="29"/>
  <c r="Y169" i="29"/>
  <c r="X169" i="29"/>
  <c r="W169" i="29"/>
  <c r="V169" i="29"/>
  <c r="U169" i="29"/>
  <c r="T169" i="29"/>
  <c r="S169" i="29"/>
  <c r="R169" i="29"/>
  <c r="Q169" i="29"/>
  <c r="P169" i="29"/>
  <c r="O169" i="29"/>
  <c r="N169" i="29"/>
  <c r="M169" i="29"/>
  <c r="L169" i="29"/>
  <c r="K169" i="29"/>
  <c r="J169" i="29"/>
  <c r="I169" i="29"/>
  <c r="H169" i="29"/>
  <c r="G169" i="29"/>
  <c r="F169" i="29"/>
  <c r="E169" i="29"/>
  <c r="D169" i="29"/>
  <c r="C169" i="29"/>
  <c r="B169" i="29"/>
  <c r="GJ168" i="29"/>
  <c r="GI168" i="29"/>
  <c r="GH168" i="29"/>
  <c r="GG168" i="29"/>
  <c r="GF168" i="29"/>
  <c r="GE168" i="29"/>
  <c r="GD168" i="29"/>
  <c r="GC168" i="29"/>
  <c r="GB168" i="29"/>
  <c r="GA168" i="29"/>
  <c r="FZ168" i="29"/>
  <c r="FY168" i="29"/>
  <c r="FX168" i="29"/>
  <c r="FW168" i="29"/>
  <c r="FV168" i="29"/>
  <c r="FU168" i="29"/>
  <c r="FT168" i="29"/>
  <c r="FS168" i="29"/>
  <c r="FR168" i="29"/>
  <c r="FQ168" i="29"/>
  <c r="FP168" i="29"/>
  <c r="FO168" i="29"/>
  <c r="FN168" i="29"/>
  <c r="FM168" i="29"/>
  <c r="FL168" i="29"/>
  <c r="FK168" i="29"/>
  <c r="FJ168" i="29"/>
  <c r="FI168" i="29"/>
  <c r="FH168" i="29"/>
  <c r="FG168" i="29"/>
  <c r="FF168" i="29"/>
  <c r="FE168" i="29"/>
  <c r="FD168" i="29"/>
  <c r="FC168" i="29"/>
  <c r="FB168" i="29"/>
  <c r="FA168" i="29"/>
  <c r="EZ168" i="29"/>
  <c r="EY168" i="29"/>
  <c r="EX168" i="29"/>
  <c r="EW168" i="29"/>
  <c r="EV168" i="29"/>
  <c r="EU168" i="29"/>
  <c r="ET168" i="29"/>
  <c r="ES168" i="29"/>
  <c r="ER168" i="29"/>
  <c r="EQ168" i="29"/>
  <c r="EP168" i="29"/>
  <c r="EO168" i="29"/>
  <c r="EN168" i="29"/>
  <c r="EM168" i="29"/>
  <c r="EL168" i="29"/>
  <c r="EK168" i="29"/>
  <c r="EJ168" i="29"/>
  <c r="EI168" i="29"/>
  <c r="EH168" i="29"/>
  <c r="EG168" i="29"/>
  <c r="EF168" i="29"/>
  <c r="EE168" i="29"/>
  <c r="ED168" i="29"/>
  <c r="EC168" i="29"/>
  <c r="EB168" i="29"/>
  <c r="EA168" i="29"/>
  <c r="DZ168" i="29"/>
  <c r="DY168" i="29"/>
  <c r="DX168" i="29"/>
  <c r="DW168" i="29"/>
  <c r="DV168" i="29"/>
  <c r="DU168" i="29"/>
  <c r="DT168" i="29"/>
  <c r="DS168" i="29"/>
  <c r="DR168" i="29"/>
  <c r="DQ168" i="29"/>
  <c r="DP168" i="29"/>
  <c r="DO168" i="29"/>
  <c r="DN168" i="29"/>
  <c r="DM168" i="29"/>
  <c r="DL168" i="29"/>
  <c r="DK168" i="29"/>
  <c r="DJ168" i="29"/>
  <c r="DI168" i="29"/>
  <c r="DH168" i="29"/>
  <c r="DG168" i="29"/>
  <c r="DF168" i="29"/>
  <c r="DE168" i="29"/>
  <c r="DD168" i="29"/>
  <c r="DC168" i="29"/>
  <c r="DB168" i="29"/>
  <c r="DA168" i="29"/>
  <c r="CZ168" i="29"/>
  <c r="CY168" i="29"/>
  <c r="CX168" i="29"/>
  <c r="CW168" i="29"/>
  <c r="CV168" i="29"/>
  <c r="CU168" i="29"/>
  <c r="CT168" i="29"/>
  <c r="CS168" i="29"/>
  <c r="CR168" i="29"/>
  <c r="CQ168" i="29"/>
  <c r="CP168" i="29"/>
  <c r="CO168" i="29"/>
  <c r="CN168" i="29"/>
  <c r="CM168" i="29"/>
  <c r="CL168" i="29"/>
  <c r="CK168" i="29"/>
  <c r="CJ168" i="29"/>
  <c r="CI168" i="29"/>
  <c r="CH168" i="29"/>
  <c r="CG168" i="29"/>
  <c r="CF168" i="29"/>
  <c r="CE168" i="29"/>
  <c r="CD168" i="29"/>
  <c r="CC168" i="29"/>
  <c r="CB168" i="29"/>
  <c r="CA168" i="29"/>
  <c r="BZ168" i="29"/>
  <c r="BY168" i="29"/>
  <c r="BX168" i="29"/>
  <c r="BW168" i="29"/>
  <c r="BV168" i="29"/>
  <c r="BU168" i="29"/>
  <c r="BT168" i="29"/>
  <c r="BS168" i="29"/>
  <c r="BR168" i="29"/>
  <c r="BQ168" i="29"/>
  <c r="BP168" i="29"/>
  <c r="BO168" i="29"/>
  <c r="BN168" i="29"/>
  <c r="BM168" i="29"/>
  <c r="BL168" i="29"/>
  <c r="BK168" i="29"/>
  <c r="BJ168" i="29"/>
  <c r="BI168" i="29"/>
  <c r="BH168" i="29"/>
  <c r="BG168" i="29"/>
  <c r="BF168" i="29"/>
  <c r="BE168" i="29"/>
  <c r="BD168" i="29"/>
  <c r="BC168" i="29"/>
  <c r="BB168" i="29"/>
  <c r="BA168" i="29"/>
  <c r="AZ168" i="29"/>
  <c r="AY168" i="29"/>
  <c r="AX168" i="29"/>
  <c r="AW168" i="29"/>
  <c r="AV168" i="29"/>
  <c r="AU168" i="29"/>
  <c r="AT168" i="29"/>
  <c r="AS168" i="29"/>
  <c r="AR168" i="29"/>
  <c r="AQ168" i="29"/>
  <c r="AP168" i="29"/>
  <c r="AO168" i="29"/>
  <c r="AN168" i="29"/>
  <c r="AM168" i="29"/>
  <c r="AL168" i="29"/>
  <c r="AK168" i="29"/>
  <c r="AJ168" i="29"/>
  <c r="AI168" i="29"/>
  <c r="AH168" i="29"/>
  <c r="AG168" i="29"/>
  <c r="AF168" i="29"/>
  <c r="AE168" i="29"/>
  <c r="AD168" i="29"/>
  <c r="AC168" i="29"/>
  <c r="AB168" i="29"/>
  <c r="AA168" i="29"/>
  <c r="Z168" i="29"/>
  <c r="Y168" i="29"/>
  <c r="X168" i="29"/>
  <c r="W168" i="29"/>
  <c r="V168" i="29"/>
  <c r="U168" i="29"/>
  <c r="T168" i="29"/>
  <c r="S168" i="29"/>
  <c r="R168" i="29"/>
  <c r="Q168" i="29"/>
  <c r="P168" i="29"/>
  <c r="O168" i="29"/>
  <c r="N168" i="29"/>
  <c r="M168" i="29"/>
  <c r="L168" i="29"/>
  <c r="K168" i="29"/>
  <c r="J168" i="29"/>
  <c r="I168" i="29"/>
  <c r="H168" i="29"/>
  <c r="G168" i="29"/>
  <c r="F168" i="29"/>
  <c r="E168" i="29"/>
  <c r="D168" i="29"/>
  <c r="C168" i="29"/>
  <c r="B168" i="29"/>
  <c r="GJ167" i="29"/>
  <c r="GI167" i="29"/>
  <c r="GH167" i="29"/>
  <c r="GG167" i="29"/>
  <c r="GF167" i="29"/>
  <c r="GE167" i="29"/>
  <c r="GD167" i="29"/>
  <c r="GC167" i="29"/>
  <c r="GB167" i="29"/>
  <c r="GA167" i="29"/>
  <c r="FZ167" i="29"/>
  <c r="FY167" i="29"/>
  <c r="FX167" i="29"/>
  <c r="FW167" i="29"/>
  <c r="FV167" i="29"/>
  <c r="FU167" i="29"/>
  <c r="FT167" i="29"/>
  <c r="FS167" i="29"/>
  <c r="FR167" i="29"/>
  <c r="FQ167" i="29"/>
  <c r="FP167" i="29"/>
  <c r="FO167" i="29"/>
  <c r="FN167" i="29"/>
  <c r="FM167" i="29"/>
  <c r="FL167" i="29"/>
  <c r="FK167" i="29"/>
  <c r="FJ167" i="29"/>
  <c r="FI167" i="29"/>
  <c r="FH167" i="29"/>
  <c r="FG167" i="29"/>
  <c r="FF167" i="29"/>
  <c r="FE167" i="29"/>
  <c r="FD167" i="29"/>
  <c r="FC167" i="29"/>
  <c r="FB167" i="29"/>
  <c r="FA167" i="29"/>
  <c r="EZ167" i="29"/>
  <c r="EY167" i="29"/>
  <c r="EX167" i="29"/>
  <c r="EW167" i="29"/>
  <c r="EV167" i="29"/>
  <c r="EU167" i="29"/>
  <c r="ET167" i="29"/>
  <c r="ES167" i="29"/>
  <c r="ER167" i="29"/>
  <c r="EQ167" i="29"/>
  <c r="EP167" i="29"/>
  <c r="EO167" i="29"/>
  <c r="EN167" i="29"/>
  <c r="EM167" i="29"/>
  <c r="EL167" i="29"/>
  <c r="EK167" i="29"/>
  <c r="EJ167" i="29"/>
  <c r="EI167" i="29"/>
  <c r="EH167" i="29"/>
  <c r="EG167" i="29"/>
  <c r="EF167" i="29"/>
  <c r="EE167" i="29"/>
  <c r="ED167" i="29"/>
  <c r="EC167" i="29"/>
  <c r="EB167" i="29"/>
  <c r="EA167" i="29"/>
  <c r="DZ167" i="29"/>
  <c r="DY167" i="29"/>
  <c r="DX167" i="29"/>
  <c r="DW167" i="29"/>
  <c r="DV167" i="29"/>
  <c r="DU167" i="29"/>
  <c r="DT167" i="29"/>
  <c r="DS167" i="29"/>
  <c r="DR167" i="29"/>
  <c r="DQ167" i="29"/>
  <c r="DP167" i="29"/>
  <c r="DO167" i="29"/>
  <c r="DN167" i="29"/>
  <c r="DM167" i="29"/>
  <c r="DL167" i="29"/>
  <c r="DK167" i="29"/>
  <c r="DJ167" i="29"/>
  <c r="DI167" i="29"/>
  <c r="DH167" i="29"/>
  <c r="DG167" i="29"/>
  <c r="DF167" i="29"/>
  <c r="DE167" i="29"/>
  <c r="DD167" i="29"/>
  <c r="DC167" i="29"/>
  <c r="DB167" i="29"/>
  <c r="DA167" i="29"/>
  <c r="CZ167" i="29"/>
  <c r="CY167" i="29"/>
  <c r="CX167" i="29"/>
  <c r="CW167" i="29"/>
  <c r="CV167" i="29"/>
  <c r="CU167" i="29"/>
  <c r="CT167" i="29"/>
  <c r="CS167" i="29"/>
  <c r="CR167" i="29"/>
  <c r="CQ167" i="29"/>
  <c r="CP167" i="29"/>
  <c r="CO167" i="29"/>
  <c r="CN167" i="29"/>
  <c r="CM167" i="29"/>
  <c r="CL167" i="29"/>
  <c r="CK167" i="29"/>
  <c r="CJ167" i="29"/>
  <c r="CI167" i="29"/>
  <c r="CH167" i="29"/>
  <c r="CG167" i="29"/>
  <c r="CF167" i="29"/>
  <c r="CE167" i="29"/>
  <c r="CD167" i="29"/>
  <c r="CC167" i="29"/>
  <c r="CB167" i="29"/>
  <c r="CA167" i="29"/>
  <c r="BZ167" i="29"/>
  <c r="BY167" i="29"/>
  <c r="BX167" i="29"/>
  <c r="BW167" i="29"/>
  <c r="BV167" i="29"/>
  <c r="BU167" i="29"/>
  <c r="BT167" i="29"/>
  <c r="BS167" i="29"/>
  <c r="BR167" i="29"/>
  <c r="BQ167" i="29"/>
  <c r="BP167" i="29"/>
  <c r="BO167" i="29"/>
  <c r="BN167" i="29"/>
  <c r="BM167" i="29"/>
  <c r="BL167" i="29"/>
  <c r="BK167" i="29"/>
  <c r="BJ167" i="29"/>
  <c r="BI167" i="29"/>
  <c r="BH167" i="29"/>
  <c r="BG167" i="29"/>
  <c r="BF167" i="29"/>
  <c r="BE167" i="29"/>
  <c r="BD167" i="29"/>
  <c r="BC167" i="29"/>
  <c r="BB167" i="29"/>
  <c r="BA167" i="29"/>
  <c r="AZ167" i="29"/>
  <c r="AY167" i="29"/>
  <c r="AX167" i="29"/>
  <c r="AW167" i="29"/>
  <c r="AV167" i="29"/>
  <c r="AU167" i="29"/>
  <c r="AT167" i="29"/>
  <c r="AS167" i="29"/>
  <c r="AR167" i="29"/>
  <c r="AQ167" i="29"/>
  <c r="AP167" i="29"/>
  <c r="AO167" i="29"/>
  <c r="AN167" i="29"/>
  <c r="AM167" i="29"/>
  <c r="AL167" i="29"/>
  <c r="AK167" i="29"/>
  <c r="AJ167" i="29"/>
  <c r="AI167" i="29"/>
  <c r="AH167" i="29"/>
  <c r="AG167" i="29"/>
  <c r="AF167" i="29"/>
  <c r="AE167" i="29"/>
  <c r="AD167" i="29"/>
  <c r="AC167" i="29"/>
  <c r="AB167" i="29"/>
  <c r="AA167" i="29"/>
  <c r="Z167" i="29"/>
  <c r="Y167" i="29"/>
  <c r="X167" i="29"/>
  <c r="W167" i="29"/>
  <c r="V167" i="29"/>
  <c r="U167" i="29"/>
  <c r="T167" i="29"/>
  <c r="S167" i="29"/>
  <c r="R167" i="29"/>
  <c r="Q167" i="29"/>
  <c r="P167" i="29"/>
  <c r="O167" i="29"/>
  <c r="N167" i="29"/>
  <c r="M167" i="29"/>
  <c r="L167" i="29"/>
  <c r="K167" i="29"/>
  <c r="J167" i="29"/>
  <c r="I167" i="29"/>
  <c r="H167" i="29"/>
  <c r="G167" i="29"/>
  <c r="F167" i="29"/>
  <c r="E167" i="29"/>
  <c r="D167" i="29"/>
  <c r="C167" i="29"/>
  <c r="B167" i="29"/>
  <c r="GJ166" i="29"/>
  <c r="GI166" i="29"/>
  <c r="GH166" i="29"/>
  <c r="GG166" i="29"/>
  <c r="GF166" i="29"/>
  <c r="GE166" i="29"/>
  <c r="GD166" i="29"/>
  <c r="GC166" i="29"/>
  <c r="GB166" i="29"/>
  <c r="GA166" i="29"/>
  <c r="FZ166" i="29"/>
  <c r="FY166" i="29"/>
  <c r="FX166" i="29"/>
  <c r="FW166" i="29"/>
  <c r="FV166" i="29"/>
  <c r="FU166" i="29"/>
  <c r="FT166" i="29"/>
  <c r="FS166" i="29"/>
  <c r="FR166" i="29"/>
  <c r="FQ166" i="29"/>
  <c r="FP166" i="29"/>
  <c r="FO166" i="29"/>
  <c r="FN166" i="29"/>
  <c r="FM166" i="29"/>
  <c r="FL166" i="29"/>
  <c r="FK166" i="29"/>
  <c r="FJ166" i="29"/>
  <c r="FI166" i="29"/>
  <c r="FH166" i="29"/>
  <c r="FG166" i="29"/>
  <c r="FF166" i="29"/>
  <c r="FE166" i="29"/>
  <c r="FD166" i="29"/>
  <c r="FC166" i="29"/>
  <c r="FB166" i="29"/>
  <c r="FA166" i="29"/>
  <c r="EZ166" i="29"/>
  <c r="EY166" i="29"/>
  <c r="EX166" i="29"/>
  <c r="EW166" i="29"/>
  <c r="EV166" i="29"/>
  <c r="EU166" i="29"/>
  <c r="ET166" i="29"/>
  <c r="ES166" i="29"/>
  <c r="ER166" i="29"/>
  <c r="EQ166" i="29"/>
  <c r="EP166" i="29"/>
  <c r="EO166" i="29"/>
  <c r="EN166" i="29"/>
  <c r="EM166" i="29"/>
  <c r="EL166" i="29"/>
  <c r="EK166" i="29"/>
  <c r="EJ166" i="29"/>
  <c r="EI166" i="29"/>
  <c r="EH166" i="29"/>
  <c r="EG166" i="29"/>
  <c r="EF166" i="29"/>
  <c r="EE166" i="29"/>
  <c r="ED166" i="29"/>
  <c r="EC166" i="29"/>
  <c r="EB166" i="29"/>
  <c r="EA166" i="29"/>
  <c r="DZ166" i="29"/>
  <c r="DY166" i="29"/>
  <c r="DX166" i="29"/>
  <c r="DW166" i="29"/>
  <c r="DV166" i="29"/>
  <c r="DU166" i="29"/>
  <c r="DT166" i="29"/>
  <c r="DS166" i="29"/>
  <c r="DR166" i="29"/>
  <c r="DQ166" i="29"/>
  <c r="DP166" i="29"/>
  <c r="DO166" i="29"/>
  <c r="DN166" i="29"/>
  <c r="DM166" i="29"/>
  <c r="DL166" i="29"/>
  <c r="DK166" i="29"/>
  <c r="DJ166" i="29"/>
  <c r="DI166" i="29"/>
  <c r="DH166" i="29"/>
  <c r="DG166" i="29"/>
  <c r="DF166" i="29"/>
  <c r="DE166" i="29"/>
  <c r="DD166" i="29"/>
  <c r="DC166" i="29"/>
  <c r="DB166" i="29"/>
  <c r="DA166" i="29"/>
  <c r="CZ166" i="29"/>
  <c r="CY166" i="29"/>
  <c r="CX166" i="29"/>
  <c r="CW166" i="29"/>
  <c r="CV166" i="29"/>
  <c r="CU166" i="29"/>
  <c r="CT166" i="29"/>
  <c r="CS166" i="29"/>
  <c r="CR166" i="29"/>
  <c r="CQ166" i="29"/>
  <c r="CP166" i="29"/>
  <c r="CO166" i="29"/>
  <c r="CN166" i="29"/>
  <c r="CM166" i="29"/>
  <c r="CL166" i="29"/>
  <c r="CK166" i="29"/>
  <c r="CJ166" i="29"/>
  <c r="CI166" i="29"/>
  <c r="CH166" i="29"/>
  <c r="CG166" i="29"/>
  <c r="CF166" i="29"/>
  <c r="CE166" i="29"/>
  <c r="CD166" i="29"/>
  <c r="CC166" i="29"/>
  <c r="CB166" i="29"/>
  <c r="CA166" i="29"/>
  <c r="BZ166" i="29"/>
  <c r="BY166" i="29"/>
  <c r="BX166" i="29"/>
  <c r="BW166" i="29"/>
  <c r="BV166" i="29"/>
  <c r="BU166" i="29"/>
  <c r="BT166" i="29"/>
  <c r="BS166" i="29"/>
  <c r="BR166" i="29"/>
  <c r="BQ166" i="29"/>
  <c r="BP166" i="29"/>
  <c r="BO166" i="29"/>
  <c r="BN166" i="29"/>
  <c r="BM166" i="29"/>
  <c r="BL166" i="29"/>
  <c r="BK166" i="29"/>
  <c r="BJ166" i="29"/>
  <c r="BI166" i="29"/>
  <c r="BH166" i="29"/>
  <c r="BG166" i="29"/>
  <c r="BF166" i="29"/>
  <c r="BE166" i="29"/>
  <c r="BD166" i="29"/>
  <c r="BC166" i="29"/>
  <c r="BB166" i="29"/>
  <c r="BA166" i="29"/>
  <c r="AZ166" i="29"/>
  <c r="AY166" i="29"/>
  <c r="AX166" i="29"/>
  <c r="AW166" i="29"/>
  <c r="AV166" i="29"/>
  <c r="AU166" i="29"/>
  <c r="AT166" i="29"/>
  <c r="AS166" i="29"/>
  <c r="AR166" i="29"/>
  <c r="AQ166" i="29"/>
  <c r="AP166" i="29"/>
  <c r="AO166" i="29"/>
  <c r="AN166" i="29"/>
  <c r="AM166" i="29"/>
  <c r="AL166" i="29"/>
  <c r="AK166" i="29"/>
  <c r="AJ166" i="29"/>
  <c r="AI166" i="29"/>
  <c r="AH166" i="29"/>
  <c r="AG166" i="29"/>
  <c r="AF166" i="29"/>
  <c r="AE166" i="29"/>
  <c r="AD166" i="29"/>
  <c r="AC166" i="29"/>
  <c r="AB166" i="29"/>
  <c r="AA166" i="29"/>
  <c r="Z166" i="29"/>
  <c r="Y166" i="29"/>
  <c r="X166" i="29"/>
  <c r="W166" i="29"/>
  <c r="V166" i="29"/>
  <c r="U166" i="29"/>
  <c r="T166" i="29"/>
  <c r="S166" i="29"/>
  <c r="R166" i="29"/>
  <c r="Q166" i="29"/>
  <c r="P166" i="29"/>
  <c r="O166" i="29"/>
  <c r="N166" i="29"/>
  <c r="M166" i="29"/>
  <c r="L166" i="29"/>
  <c r="K166" i="29"/>
  <c r="J166" i="29"/>
  <c r="I166" i="29"/>
  <c r="H166" i="29"/>
  <c r="G166" i="29"/>
  <c r="F166" i="29"/>
  <c r="E166" i="29"/>
  <c r="D166" i="29"/>
  <c r="C166" i="29"/>
  <c r="B166" i="29"/>
  <c r="GJ165" i="29"/>
  <c r="GI165" i="29"/>
  <c r="GH165" i="29"/>
  <c r="GG165" i="29"/>
  <c r="GF165" i="29"/>
  <c r="GE165" i="29"/>
  <c r="GD165" i="29"/>
  <c r="GC165" i="29"/>
  <c r="GB165" i="29"/>
  <c r="GA165" i="29"/>
  <c r="FZ165" i="29"/>
  <c r="FY165" i="29"/>
  <c r="FX165" i="29"/>
  <c r="FW165" i="29"/>
  <c r="FV165" i="29"/>
  <c r="FU165" i="29"/>
  <c r="FT165" i="29"/>
  <c r="FS165" i="29"/>
  <c r="FR165" i="29"/>
  <c r="FQ165" i="29"/>
  <c r="FP165" i="29"/>
  <c r="FO165" i="29"/>
  <c r="FN165" i="29"/>
  <c r="FM165" i="29"/>
  <c r="FL165" i="29"/>
  <c r="FK165" i="29"/>
  <c r="FJ165" i="29"/>
  <c r="FI165" i="29"/>
  <c r="FH165" i="29"/>
  <c r="FG165" i="29"/>
  <c r="FF165" i="29"/>
  <c r="FE165" i="29"/>
  <c r="FD165" i="29"/>
  <c r="FC165" i="29"/>
  <c r="FB165" i="29"/>
  <c r="FA165" i="29"/>
  <c r="EZ165" i="29"/>
  <c r="EY165" i="29"/>
  <c r="EX165" i="29"/>
  <c r="EW165" i="29"/>
  <c r="EV165" i="29"/>
  <c r="EU165" i="29"/>
  <c r="ET165" i="29"/>
  <c r="ES165" i="29"/>
  <c r="ER165" i="29"/>
  <c r="EQ165" i="29"/>
  <c r="EP165" i="29"/>
  <c r="EO165" i="29"/>
  <c r="EN165" i="29"/>
  <c r="EM165" i="29"/>
  <c r="EL165" i="29"/>
  <c r="EK165" i="29"/>
  <c r="EJ165" i="29"/>
  <c r="EI165" i="29"/>
  <c r="EH165" i="29"/>
  <c r="EG165" i="29"/>
  <c r="EF165" i="29"/>
  <c r="EE165" i="29"/>
  <c r="ED165" i="29"/>
  <c r="EC165" i="29"/>
  <c r="EB165" i="29"/>
  <c r="EA165" i="29"/>
  <c r="DZ165" i="29"/>
  <c r="DY165" i="29"/>
  <c r="DX165" i="29"/>
  <c r="DW165" i="29"/>
  <c r="DV165" i="29"/>
  <c r="DU165" i="29"/>
  <c r="DT165" i="29"/>
  <c r="DS165" i="29"/>
  <c r="DR165" i="29"/>
  <c r="DQ165" i="29"/>
  <c r="DP165" i="29"/>
  <c r="DO165" i="29"/>
  <c r="DN165" i="29"/>
  <c r="DM165" i="29"/>
  <c r="DL165" i="29"/>
  <c r="DK165" i="29"/>
  <c r="DJ165" i="29"/>
  <c r="DI165" i="29"/>
  <c r="DH165" i="29"/>
  <c r="DG165" i="29"/>
  <c r="DF165" i="29"/>
  <c r="DE165" i="29"/>
  <c r="DD165" i="29"/>
  <c r="DC165" i="29"/>
  <c r="DB165" i="29"/>
  <c r="DA165" i="29"/>
  <c r="CZ165" i="29"/>
  <c r="CY165" i="29"/>
  <c r="CX165" i="29"/>
  <c r="CW165" i="29"/>
  <c r="CV165" i="29"/>
  <c r="CU165" i="29"/>
  <c r="CT165" i="29"/>
  <c r="CS165" i="29"/>
  <c r="CR165" i="29"/>
  <c r="CQ165" i="29"/>
  <c r="CP165" i="29"/>
  <c r="CO165" i="29"/>
  <c r="CN165" i="29"/>
  <c r="CM165" i="29"/>
  <c r="CL165" i="29"/>
  <c r="CK165" i="29"/>
  <c r="CJ165" i="29"/>
  <c r="CI165" i="29"/>
  <c r="CH165" i="29"/>
  <c r="CG165" i="29"/>
  <c r="CF165" i="29"/>
  <c r="CE165" i="29"/>
  <c r="CD165" i="29"/>
  <c r="CC165" i="29"/>
  <c r="CB165" i="29"/>
  <c r="CA165" i="29"/>
  <c r="BZ165" i="29"/>
  <c r="BY165" i="29"/>
  <c r="BX165" i="29"/>
  <c r="BW165" i="29"/>
  <c r="BV165" i="29"/>
  <c r="BU165" i="29"/>
  <c r="BT165" i="29"/>
  <c r="BS165" i="29"/>
  <c r="BR165" i="29"/>
  <c r="BQ165" i="29"/>
  <c r="BP165" i="29"/>
  <c r="BO165" i="29"/>
  <c r="BN165" i="29"/>
  <c r="BM165" i="29"/>
  <c r="BL165" i="29"/>
  <c r="BK165" i="29"/>
  <c r="BJ165" i="29"/>
  <c r="BI165" i="29"/>
  <c r="BH165" i="29"/>
  <c r="BG165" i="29"/>
  <c r="BF165" i="29"/>
  <c r="BE165" i="29"/>
  <c r="BD165" i="29"/>
  <c r="BC165" i="29"/>
  <c r="BB165" i="29"/>
  <c r="BA165" i="29"/>
  <c r="AZ165" i="29"/>
  <c r="AY165" i="29"/>
  <c r="AX165" i="29"/>
  <c r="AW165" i="29"/>
  <c r="AV165" i="29"/>
  <c r="AU165" i="29"/>
  <c r="AT165" i="29"/>
  <c r="AS165" i="29"/>
  <c r="AR165" i="29"/>
  <c r="AQ165" i="29"/>
  <c r="AP165" i="29"/>
  <c r="AO165" i="29"/>
  <c r="AN165" i="29"/>
  <c r="AM165" i="29"/>
  <c r="AL165" i="29"/>
  <c r="AK165" i="29"/>
  <c r="AJ165" i="29"/>
  <c r="AI165" i="29"/>
  <c r="AH165" i="29"/>
  <c r="AG165" i="29"/>
  <c r="AF165" i="29"/>
  <c r="AE165" i="29"/>
  <c r="AD165" i="29"/>
  <c r="AC165" i="29"/>
  <c r="AB165" i="29"/>
  <c r="AA165" i="29"/>
  <c r="Z165" i="29"/>
  <c r="Y165" i="29"/>
  <c r="X165" i="29"/>
  <c r="W165" i="29"/>
  <c r="V165" i="29"/>
  <c r="U165" i="29"/>
  <c r="T165" i="29"/>
  <c r="S165" i="29"/>
  <c r="R165" i="29"/>
  <c r="Q165" i="29"/>
  <c r="P165" i="29"/>
  <c r="O165" i="29"/>
  <c r="N165" i="29"/>
  <c r="M165" i="29"/>
  <c r="L165" i="29"/>
  <c r="K165" i="29"/>
  <c r="J165" i="29"/>
  <c r="I165" i="29"/>
  <c r="H165" i="29"/>
  <c r="G165" i="29"/>
  <c r="F165" i="29"/>
  <c r="E165" i="29"/>
  <c r="D165" i="29"/>
  <c r="C165" i="29"/>
  <c r="B165" i="29"/>
  <c r="GJ164" i="29"/>
  <c r="GI164" i="29"/>
  <c r="GH164" i="29"/>
  <c r="GG164" i="29"/>
  <c r="GF164" i="29"/>
  <c r="GE164" i="29"/>
  <c r="GD164" i="29"/>
  <c r="GC164" i="29"/>
  <c r="GB164" i="29"/>
  <c r="GA164" i="29"/>
  <c r="FZ164" i="29"/>
  <c r="FY164" i="29"/>
  <c r="FX164" i="29"/>
  <c r="FW164" i="29"/>
  <c r="FV164" i="29"/>
  <c r="FU164" i="29"/>
  <c r="FT164" i="29"/>
  <c r="FS164" i="29"/>
  <c r="FR164" i="29"/>
  <c r="FQ164" i="29"/>
  <c r="FP164" i="29"/>
  <c r="FO164" i="29"/>
  <c r="FN164" i="29"/>
  <c r="FM164" i="29"/>
  <c r="FL164" i="29"/>
  <c r="FK164" i="29"/>
  <c r="FJ164" i="29"/>
  <c r="FI164" i="29"/>
  <c r="FH164" i="29"/>
  <c r="FG164" i="29"/>
  <c r="FF164" i="29"/>
  <c r="FE164" i="29"/>
  <c r="FD164" i="29"/>
  <c r="FC164" i="29"/>
  <c r="FB164" i="29"/>
  <c r="FA164" i="29"/>
  <c r="EZ164" i="29"/>
  <c r="EY164" i="29"/>
  <c r="EX164" i="29"/>
  <c r="EW164" i="29"/>
  <c r="EV164" i="29"/>
  <c r="EU164" i="29"/>
  <c r="ET164" i="29"/>
  <c r="ES164" i="29"/>
  <c r="ER164" i="29"/>
  <c r="EQ164" i="29"/>
  <c r="EP164" i="29"/>
  <c r="EO164" i="29"/>
  <c r="EN164" i="29"/>
  <c r="EM164" i="29"/>
  <c r="EL164" i="29"/>
  <c r="EK164" i="29"/>
  <c r="EJ164" i="29"/>
  <c r="EI164" i="29"/>
  <c r="EH164" i="29"/>
  <c r="EG164" i="29"/>
  <c r="EF164" i="29"/>
  <c r="EE164" i="29"/>
  <c r="ED164" i="29"/>
  <c r="EC164" i="29"/>
  <c r="EB164" i="29"/>
  <c r="EA164" i="29"/>
  <c r="DZ164" i="29"/>
  <c r="DY164" i="29"/>
  <c r="DX164" i="29"/>
  <c r="DW164" i="29"/>
  <c r="DV164" i="29"/>
  <c r="DU164" i="29"/>
  <c r="DT164" i="29"/>
  <c r="DS164" i="29"/>
  <c r="DR164" i="29"/>
  <c r="DQ164" i="29"/>
  <c r="DP164" i="29"/>
  <c r="DO164" i="29"/>
  <c r="DN164" i="29"/>
  <c r="DM164" i="29"/>
  <c r="DL164" i="29"/>
  <c r="DK164" i="29"/>
  <c r="DJ164" i="29"/>
  <c r="DI164" i="29"/>
  <c r="DH164" i="29"/>
  <c r="DG164" i="29"/>
  <c r="DF164" i="29"/>
  <c r="DE164" i="29"/>
  <c r="DD164" i="29"/>
  <c r="DC164" i="29"/>
  <c r="DB164" i="29"/>
  <c r="DA164" i="29"/>
  <c r="CZ164" i="29"/>
  <c r="CY164" i="29"/>
  <c r="CX164" i="29"/>
  <c r="CW164" i="29"/>
  <c r="CV164" i="29"/>
  <c r="CU164" i="29"/>
  <c r="CT164" i="29"/>
  <c r="CS164" i="29"/>
  <c r="CR164" i="29"/>
  <c r="CQ164" i="29"/>
  <c r="CP164" i="29"/>
  <c r="CO164" i="29"/>
  <c r="CN164" i="29"/>
  <c r="CM164" i="29"/>
  <c r="CL164" i="29"/>
  <c r="CK164" i="29"/>
  <c r="CJ164" i="29"/>
  <c r="CI164" i="29"/>
  <c r="CH164" i="29"/>
  <c r="CG164" i="29"/>
  <c r="CF164" i="29"/>
  <c r="CE164" i="29"/>
  <c r="CD164" i="29"/>
  <c r="CC164" i="29"/>
  <c r="CB164" i="29"/>
  <c r="CA164" i="29"/>
  <c r="BZ164" i="29"/>
  <c r="BY164" i="29"/>
  <c r="BX164" i="29"/>
  <c r="BW164" i="29"/>
  <c r="BV164" i="29"/>
  <c r="BU164" i="29"/>
  <c r="BT164" i="29"/>
  <c r="BS164" i="29"/>
  <c r="BR164" i="29"/>
  <c r="BQ164" i="29"/>
  <c r="BP164" i="29"/>
  <c r="BO164" i="29"/>
  <c r="BN164" i="29"/>
  <c r="BM164" i="29"/>
  <c r="BL164" i="29"/>
  <c r="BK164" i="29"/>
  <c r="BJ164" i="29"/>
  <c r="BI164" i="29"/>
  <c r="BH164" i="29"/>
  <c r="BG164" i="29"/>
  <c r="BF164" i="29"/>
  <c r="BE164" i="29"/>
  <c r="BD164" i="29"/>
  <c r="BC164" i="29"/>
  <c r="BB164" i="29"/>
  <c r="BA164" i="29"/>
  <c r="AZ164" i="29"/>
  <c r="AY164" i="29"/>
  <c r="AX164" i="29"/>
  <c r="AW164" i="29"/>
  <c r="AV164" i="29"/>
  <c r="AU164" i="29"/>
  <c r="AT164" i="29"/>
  <c r="AS164" i="29"/>
  <c r="AR164" i="29"/>
  <c r="AQ164" i="29"/>
  <c r="AP164" i="29"/>
  <c r="AO164" i="29"/>
  <c r="AN164" i="29"/>
  <c r="AM164" i="29"/>
  <c r="AL164" i="29"/>
  <c r="AK164" i="29"/>
  <c r="AJ164" i="29"/>
  <c r="AI164" i="29"/>
  <c r="AH164" i="29"/>
  <c r="AG164" i="29"/>
  <c r="AF164" i="29"/>
  <c r="AE164" i="29"/>
  <c r="AD164" i="29"/>
  <c r="AC164" i="29"/>
  <c r="AB164" i="29"/>
  <c r="AA164" i="29"/>
  <c r="Z164" i="29"/>
  <c r="Y164" i="29"/>
  <c r="X164" i="29"/>
  <c r="W164" i="29"/>
  <c r="V164" i="29"/>
  <c r="U164" i="29"/>
  <c r="T164" i="29"/>
  <c r="S164" i="29"/>
  <c r="R164" i="29"/>
  <c r="Q164" i="29"/>
  <c r="P164" i="29"/>
  <c r="O164" i="29"/>
  <c r="N164" i="29"/>
  <c r="M164" i="29"/>
  <c r="L164" i="29"/>
  <c r="K164" i="29"/>
  <c r="J164" i="29"/>
  <c r="I164" i="29"/>
  <c r="H164" i="29"/>
  <c r="G164" i="29"/>
  <c r="F164" i="29"/>
  <c r="E164" i="29"/>
  <c r="D164" i="29"/>
  <c r="C164" i="29"/>
  <c r="B164" i="29"/>
  <c r="GJ163" i="29"/>
  <c r="GI163" i="29"/>
  <c r="GH163" i="29"/>
  <c r="GG163" i="29"/>
  <c r="GF163" i="29"/>
  <c r="GE163" i="29"/>
  <c r="GD163" i="29"/>
  <c r="GC163" i="29"/>
  <c r="GB163" i="29"/>
  <c r="GA163" i="29"/>
  <c r="FZ163" i="29"/>
  <c r="FY163" i="29"/>
  <c r="FX163" i="29"/>
  <c r="FW163" i="29"/>
  <c r="FV163" i="29"/>
  <c r="FU163" i="29"/>
  <c r="FT163" i="29"/>
  <c r="FS163" i="29"/>
  <c r="FR163" i="29"/>
  <c r="FQ163" i="29"/>
  <c r="FP163" i="29"/>
  <c r="FO163" i="29"/>
  <c r="FN163" i="29"/>
  <c r="FM163" i="29"/>
  <c r="FL163" i="29"/>
  <c r="FK163" i="29"/>
  <c r="FJ163" i="29"/>
  <c r="FI163" i="29"/>
  <c r="FH163" i="29"/>
  <c r="FG163" i="29"/>
  <c r="FF163" i="29"/>
  <c r="FE163" i="29"/>
  <c r="FD163" i="29"/>
  <c r="FC163" i="29"/>
  <c r="FB163" i="29"/>
  <c r="FA163" i="29"/>
  <c r="EZ163" i="29"/>
  <c r="EY163" i="29"/>
  <c r="EX163" i="29"/>
  <c r="EW163" i="29"/>
  <c r="EV163" i="29"/>
  <c r="EU163" i="29"/>
  <c r="ET163" i="29"/>
  <c r="ES163" i="29"/>
  <c r="ER163" i="29"/>
  <c r="EQ163" i="29"/>
  <c r="EP163" i="29"/>
  <c r="EO163" i="29"/>
  <c r="EN163" i="29"/>
  <c r="EM163" i="29"/>
  <c r="EL163" i="29"/>
  <c r="EK163" i="29"/>
  <c r="EJ163" i="29"/>
  <c r="EI163" i="29"/>
  <c r="EH163" i="29"/>
  <c r="EG163" i="29"/>
  <c r="EF163" i="29"/>
  <c r="EE163" i="29"/>
  <c r="ED163" i="29"/>
  <c r="EC163" i="29"/>
  <c r="EB163" i="29"/>
  <c r="EA163" i="29"/>
  <c r="DZ163" i="29"/>
  <c r="DY163" i="29"/>
  <c r="DX163" i="29"/>
  <c r="DW163" i="29"/>
  <c r="DV163" i="29"/>
  <c r="DU163" i="29"/>
  <c r="DT163" i="29"/>
  <c r="DS163" i="29"/>
  <c r="DR163" i="29"/>
  <c r="DQ163" i="29"/>
  <c r="DP163" i="29"/>
  <c r="DO163" i="29"/>
  <c r="DN163" i="29"/>
  <c r="DM163" i="29"/>
  <c r="DL163" i="29"/>
  <c r="DK163" i="29"/>
  <c r="DJ163" i="29"/>
  <c r="DI163" i="29"/>
  <c r="DH163" i="29"/>
  <c r="DG163" i="29"/>
  <c r="DF163" i="29"/>
  <c r="DE163" i="29"/>
  <c r="DD163" i="29"/>
  <c r="DC163" i="29"/>
  <c r="DB163" i="29"/>
  <c r="DA163" i="29"/>
  <c r="CZ163" i="29"/>
  <c r="CY163" i="29"/>
  <c r="CX163" i="29"/>
  <c r="CW163" i="29"/>
  <c r="CV163" i="29"/>
  <c r="CU163" i="29"/>
  <c r="CT163" i="29"/>
  <c r="CS163" i="29"/>
  <c r="CR163" i="29"/>
  <c r="CQ163" i="29"/>
  <c r="CP163" i="29"/>
  <c r="CO163" i="29"/>
  <c r="CN163" i="29"/>
  <c r="CM163" i="29"/>
  <c r="CL163" i="29"/>
  <c r="CK163" i="29"/>
  <c r="CJ163" i="29"/>
  <c r="CI163" i="29"/>
  <c r="CH163" i="29"/>
  <c r="CG163" i="29"/>
  <c r="CF163" i="29"/>
  <c r="CE163" i="29"/>
  <c r="CD163" i="29"/>
  <c r="CC163" i="29"/>
  <c r="CB163" i="29"/>
  <c r="CA163" i="29"/>
  <c r="BZ163" i="29"/>
  <c r="BY163" i="29"/>
  <c r="BX163" i="29"/>
  <c r="BW163" i="29"/>
  <c r="BV163" i="29"/>
  <c r="BU163" i="29"/>
  <c r="BT163" i="29"/>
  <c r="BS163" i="29"/>
  <c r="BR163" i="29"/>
  <c r="BQ163" i="29"/>
  <c r="BP163" i="29"/>
  <c r="BO163" i="29"/>
  <c r="BN163" i="29"/>
  <c r="BM163" i="29"/>
  <c r="BL163" i="29"/>
  <c r="BK163" i="29"/>
  <c r="BJ163" i="29"/>
  <c r="BI163" i="29"/>
  <c r="BH163" i="29"/>
  <c r="BG163" i="29"/>
  <c r="BF163" i="29"/>
  <c r="BE163" i="29"/>
  <c r="BD163" i="29"/>
  <c r="BC163" i="29"/>
  <c r="BB163" i="29"/>
  <c r="BA163" i="29"/>
  <c r="AZ163" i="29"/>
  <c r="AY163" i="29"/>
  <c r="AX163" i="29"/>
  <c r="AW163" i="29"/>
  <c r="AV163" i="29"/>
  <c r="AU163" i="29"/>
  <c r="AT163" i="29"/>
  <c r="AS163" i="29"/>
  <c r="AR163" i="29"/>
  <c r="AQ163" i="29"/>
  <c r="AP163" i="29"/>
  <c r="AO163" i="29"/>
  <c r="AN163" i="29"/>
  <c r="AM163" i="29"/>
  <c r="AL163" i="29"/>
  <c r="AK163" i="29"/>
  <c r="AJ163" i="29"/>
  <c r="AI163" i="29"/>
  <c r="AH163" i="29"/>
  <c r="AG163" i="29"/>
  <c r="AF163" i="29"/>
  <c r="AE163" i="29"/>
  <c r="AD163" i="29"/>
  <c r="AC163" i="29"/>
  <c r="AB163" i="29"/>
  <c r="AA163" i="29"/>
  <c r="Z163" i="29"/>
  <c r="Y163" i="29"/>
  <c r="X163" i="29"/>
  <c r="W163" i="29"/>
  <c r="V163" i="29"/>
  <c r="U163" i="29"/>
  <c r="T163" i="29"/>
  <c r="S163" i="29"/>
  <c r="R163" i="29"/>
  <c r="Q163" i="29"/>
  <c r="P163" i="29"/>
  <c r="O163" i="29"/>
  <c r="N163" i="29"/>
  <c r="M163" i="29"/>
  <c r="L163" i="29"/>
  <c r="K163" i="29"/>
  <c r="J163" i="29"/>
  <c r="I163" i="29"/>
  <c r="H163" i="29"/>
  <c r="G163" i="29"/>
  <c r="F163" i="29"/>
  <c r="E163" i="29"/>
  <c r="D163" i="29"/>
  <c r="C163" i="29"/>
  <c r="B163" i="29"/>
  <c r="GJ162" i="29"/>
  <c r="GI162" i="29"/>
  <c r="GH162" i="29"/>
  <c r="GG162" i="29"/>
  <c r="GF162" i="29"/>
  <c r="GE162" i="29"/>
  <c r="GD162" i="29"/>
  <c r="GC162" i="29"/>
  <c r="GB162" i="29"/>
  <c r="GA162" i="29"/>
  <c r="FZ162" i="29"/>
  <c r="FY162" i="29"/>
  <c r="FX162" i="29"/>
  <c r="FW162" i="29"/>
  <c r="FV162" i="29"/>
  <c r="FU162" i="29"/>
  <c r="FT162" i="29"/>
  <c r="FS162" i="29"/>
  <c r="FR162" i="29"/>
  <c r="FQ162" i="29"/>
  <c r="FP162" i="29"/>
  <c r="FO162" i="29"/>
  <c r="FN162" i="29"/>
  <c r="FM162" i="29"/>
  <c r="FL162" i="29"/>
  <c r="FK162" i="29"/>
  <c r="FJ162" i="29"/>
  <c r="FI162" i="29"/>
  <c r="FH162" i="29"/>
  <c r="FG162" i="29"/>
  <c r="FF162" i="29"/>
  <c r="FE162" i="29"/>
  <c r="FD162" i="29"/>
  <c r="FC162" i="29"/>
  <c r="FB162" i="29"/>
  <c r="FA162" i="29"/>
  <c r="EZ162" i="29"/>
  <c r="EY162" i="29"/>
  <c r="EX162" i="29"/>
  <c r="EW162" i="29"/>
  <c r="EV162" i="29"/>
  <c r="EU162" i="29"/>
  <c r="ET162" i="29"/>
  <c r="ES162" i="29"/>
  <c r="ER162" i="29"/>
  <c r="EQ162" i="29"/>
  <c r="EP162" i="29"/>
  <c r="EO162" i="29"/>
  <c r="EN162" i="29"/>
  <c r="EM162" i="29"/>
  <c r="EL162" i="29"/>
  <c r="EK162" i="29"/>
  <c r="EJ162" i="29"/>
  <c r="EI162" i="29"/>
  <c r="EH162" i="29"/>
  <c r="EG162" i="29"/>
  <c r="EF162" i="29"/>
  <c r="EE162" i="29"/>
  <c r="ED162" i="29"/>
  <c r="EC162" i="29"/>
  <c r="EB162" i="29"/>
  <c r="EA162" i="29"/>
  <c r="DZ162" i="29"/>
  <c r="DY162" i="29"/>
  <c r="DX162" i="29"/>
  <c r="DW162" i="29"/>
  <c r="DV162" i="29"/>
  <c r="DU162" i="29"/>
  <c r="DT162" i="29"/>
  <c r="DS162" i="29"/>
  <c r="DR162" i="29"/>
  <c r="DQ162" i="29"/>
  <c r="DP162" i="29"/>
  <c r="DO162" i="29"/>
  <c r="DN162" i="29"/>
  <c r="DM162" i="29"/>
  <c r="DL162" i="29"/>
  <c r="DK162" i="29"/>
  <c r="DJ162" i="29"/>
  <c r="DI162" i="29"/>
  <c r="DH162" i="29"/>
  <c r="DG162" i="29"/>
  <c r="DF162" i="29"/>
  <c r="DE162" i="29"/>
  <c r="DD162" i="29"/>
  <c r="DC162" i="29"/>
  <c r="DB162" i="29"/>
  <c r="DA162" i="29"/>
  <c r="CZ162" i="29"/>
  <c r="CY162" i="29"/>
  <c r="CX162" i="29"/>
  <c r="CW162" i="29"/>
  <c r="CV162" i="29"/>
  <c r="CU162" i="29"/>
  <c r="CT162" i="29"/>
  <c r="CS162" i="29"/>
  <c r="CR162" i="29"/>
  <c r="CQ162" i="29"/>
  <c r="CP162" i="29"/>
  <c r="CO162" i="29"/>
  <c r="CN162" i="29"/>
  <c r="CM162" i="29"/>
  <c r="CL162" i="29"/>
  <c r="CK162" i="29"/>
  <c r="CJ162" i="29"/>
  <c r="CI162" i="29"/>
  <c r="CH162" i="29"/>
  <c r="CG162" i="29"/>
  <c r="CF162" i="29"/>
  <c r="CE162" i="29"/>
  <c r="CD162" i="29"/>
  <c r="CC162" i="29"/>
  <c r="CB162" i="29"/>
  <c r="CA162" i="29"/>
  <c r="BZ162" i="29"/>
  <c r="BY162" i="29"/>
  <c r="BX162" i="29"/>
  <c r="BW162" i="29"/>
  <c r="BV162" i="29"/>
  <c r="BU162" i="29"/>
  <c r="BT162" i="29"/>
  <c r="BS162" i="29"/>
  <c r="BR162" i="29"/>
  <c r="BQ162" i="29"/>
  <c r="BP162" i="29"/>
  <c r="BO162" i="29"/>
  <c r="BN162" i="29"/>
  <c r="BM162" i="29"/>
  <c r="BL162" i="29"/>
  <c r="BK162" i="29"/>
  <c r="BJ162" i="29"/>
  <c r="BI162" i="29"/>
  <c r="BH162" i="29"/>
  <c r="BG162" i="29"/>
  <c r="BF162" i="29"/>
  <c r="BE162" i="29"/>
  <c r="BD162" i="29"/>
  <c r="BC162" i="29"/>
  <c r="BB162" i="29"/>
  <c r="BA162" i="29"/>
  <c r="AZ162" i="29"/>
  <c r="AY162" i="29"/>
  <c r="AX162" i="29"/>
  <c r="AW162" i="29"/>
  <c r="AV162" i="29"/>
  <c r="AU162" i="29"/>
  <c r="AT162" i="29"/>
  <c r="AS162" i="29"/>
  <c r="AR162" i="29"/>
  <c r="AQ162" i="29"/>
  <c r="AP162" i="29"/>
  <c r="AO162" i="29"/>
  <c r="AN162" i="29"/>
  <c r="AM162" i="29"/>
  <c r="AL162" i="29"/>
  <c r="AK162" i="29"/>
  <c r="AJ162" i="29"/>
  <c r="AI162" i="29"/>
  <c r="AH162" i="29"/>
  <c r="AG162" i="29"/>
  <c r="AF162" i="29"/>
  <c r="AE162" i="29"/>
  <c r="AD162" i="29"/>
  <c r="AC162" i="29"/>
  <c r="AB162" i="29"/>
  <c r="AA162" i="29"/>
  <c r="Z162" i="29"/>
  <c r="Y162" i="29"/>
  <c r="X162" i="29"/>
  <c r="W162" i="29"/>
  <c r="V162" i="29"/>
  <c r="U162" i="29"/>
  <c r="T162" i="29"/>
  <c r="S162" i="29"/>
  <c r="R162" i="29"/>
  <c r="Q162" i="29"/>
  <c r="P162" i="29"/>
  <c r="O162" i="29"/>
  <c r="N162" i="29"/>
  <c r="M162" i="29"/>
  <c r="L162" i="29"/>
  <c r="K162" i="29"/>
  <c r="J162" i="29"/>
  <c r="I162" i="29"/>
  <c r="H162" i="29"/>
  <c r="G162" i="29"/>
  <c r="F162" i="29"/>
  <c r="E162" i="29"/>
  <c r="D162" i="29"/>
  <c r="C162" i="29"/>
  <c r="B162" i="29"/>
  <c r="GJ161" i="29"/>
  <c r="GI161" i="29"/>
  <c r="GH161" i="29"/>
  <c r="GG161" i="29"/>
  <c r="GF161" i="29"/>
  <c r="GE161" i="29"/>
  <c r="GD161" i="29"/>
  <c r="GC161" i="29"/>
  <c r="GB161" i="29"/>
  <c r="GA161" i="29"/>
  <c r="FZ161" i="29"/>
  <c r="FY161" i="29"/>
  <c r="FX161" i="29"/>
  <c r="FW161" i="29"/>
  <c r="FV161" i="29"/>
  <c r="FU161" i="29"/>
  <c r="FT161" i="29"/>
  <c r="FS161" i="29"/>
  <c r="FR161" i="29"/>
  <c r="FQ161" i="29"/>
  <c r="FP161" i="29"/>
  <c r="FO161" i="29"/>
  <c r="FN161" i="29"/>
  <c r="FM161" i="29"/>
  <c r="FL161" i="29"/>
  <c r="FK161" i="29"/>
  <c r="FJ161" i="29"/>
  <c r="FI161" i="29"/>
  <c r="FH161" i="29"/>
  <c r="FG161" i="29"/>
  <c r="FF161" i="29"/>
  <c r="FE161" i="29"/>
  <c r="FD161" i="29"/>
  <c r="FC161" i="29"/>
  <c r="FB161" i="29"/>
  <c r="FA161" i="29"/>
  <c r="EZ161" i="29"/>
  <c r="EY161" i="29"/>
  <c r="EX161" i="29"/>
  <c r="EW161" i="29"/>
  <c r="EV161" i="29"/>
  <c r="EU161" i="29"/>
  <c r="ET161" i="29"/>
  <c r="ES161" i="29"/>
  <c r="ER161" i="29"/>
  <c r="EQ161" i="29"/>
  <c r="EP161" i="29"/>
  <c r="EO161" i="29"/>
  <c r="EN161" i="29"/>
  <c r="EM161" i="29"/>
  <c r="EL161" i="29"/>
  <c r="EK161" i="29"/>
  <c r="EJ161" i="29"/>
  <c r="EI161" i="29"/>
  <c r="EH161" i="29"/>
  <c r="EG161" i="29"/>
  <c r="EF161" i="29"/>
  <c r="EE161" i="29"/>
  <c r="ED161" i="29"/>
  <c r="EC161" i="29"/>
  <c r="EB161" i="29"/>
  <c r="EA161" i="29"/>
  <c r="DZ161" i="29"/>
  <c r="DY161" i="29"/>
  <c r="DX161" i="29"/>
  <c r="DW161" i="29"/>
  <c r="DV161" i="29"/>
  <c r="DU161" i="29"/>
  <c r="DT161" i="29"/>
  <c r="DS161" i="29"/>
  <c r="DR161" i="29"/>
  <c r="DQ161" i="29"/>
  <c r="DP161" i="29"/>
  <c r="DO161" i="29"/>
  <c r="DN161" i="29"/>
  <c r="DM161" i="29"/>
  <c r="DL161" i="29"/>
  <c r="DK161" i="29"/>
  <c r="DJ161" i="29"/>
  <c r="DI161" i="29"/>
  <c r="DH161" i="29"/>
  <c r="DG161" i="29"/>
  <c r="DF161" i="29"/>
  <c r="DE161" i="29"/>
  <c r="DD161" i="29"/>
  <c r="DC161" i="29"/>
  <c r="DB161" i="29"/>
  <c r="DA161" i="29"/>
  <c r="CZ161" i="29"/>
  <c r="CY161" i="29"/>
  <c r="CX161" i="29"/>
  <c r="CW161" i="29"/>
  <c r="CV161" i="29"/>
  <c r="CU161" i="29"/>
  <c r="CT161" i="29"/>
  <c r="CS161" i="29"/>
  <c r="CR161" i="29"/>
  <c r="CQ161" i="29"/>
  <c r="CP161" i="29"/>
  <c r="CO161" i="29"/>
  <c r="CN161" i="29"/>
  <c r="CM161" i="29"/>
  <c r="CL161" i="29"/>
  <c r="CK161" i="29"/>
  <c r="CJ161" i="29"/>
  <c r="CI161" i="29"/>
  <c r="CH161" i="29"/>
  <c r="CG161" i="29"/>
  <c r="CF161" i="29"/>
  <c r="CE161" i="29"/>
  <c r="CD161" i="29"/>
  <c r="CC161" i="29"/>
  <c r="CB161" i="29"/>
  <c r="CA161" i="29"/>
  <c r="BZ161" i="29"/>
  <c r="BY161" i="29"/>
  <c r="BX161" i="29"/>
  <c r="BW161" i="29"/>
  <c r="BV161" i="29"/>
  <c r="BU161" i="29"/>
  <c r="BT161" i="29"/>
  <c r="BS161" i="29"/>
  <c r="BR161" i="29"/>
  <c r="BQ161" i="29"/>
  <c r="BP161" i="29"/>
  <c r="BO161" i="29"/>
  <c r="BN161" i="29"/>
  <c r="BM161" i="29"/>
  <c r="BL161" i="29"/>
  <c r="BK161" i="29"/>
  <c r="BJ161" i="29"/>
  <c r="BI161" i="29"/>
  <c r="BH161" i="29"/>
  <c r="BG161" i="29"/>
  <c r="BF161" i="29"/>
  <c r="BE161" i="29"/>
  <c r="BD161" i="29"/>
  <c r="BC161" i="29"/>
  <c r="BB161" i="29"/>
  <c r="BA161" i="29"/>
  <c r="AZ161" i="29"/>
  <c r="AY161" i="29"/>
  <c r="AX161" i="29"/>
  <c r="AW161" i="29"/>
  <c r="AV161" i="29"/>
  <c r="AU161" i="29"/>
  <c r="AT161" i="29"/>
  <c r="AS161" i="29"/>
  <c r="AR161" i="29"/>
  <c r="AQ161" i="29"/>
  <c r="AP161" i="29"/>
  <c r="AO161" i="29"/>
  <c r="AN161" i="29"/>
  <c r="AM161" i="29"/>
  <c r="AL161" i="29"/>
  <c r="AK161" i="29"/>
  <c r="AJ161" i="29"/>
  <c r="AI161" i="29"/>
  <c r="AH161" i="29"/>
  <c r="AG161" i="29"/>
  <c r="AF161" i="29"/>
  <c r="AE161" i="29"/>
  <c r="AD161" i="29"/>
  <c r="AC161" i="29"/>
  <c r="AB161" i="29"/>
  <c r="AA161" i="29"/>
  <c r="Z161" i="29"/>
  <c r="Y161" i="29"/>
  <c r="X161" i="29"/>
  <c r="W161" i="29"/>
  <c r="V161" i="29"/>
  <c r="U161" i="29"/>
  <c r="T161" i="29"/>
  <c r="S161" i="29"/>
  <c r="R161" i="29"/>
  <c r="Q161" i="29"/>
  <c r="P161" i="29"/>
  <c r="O161" i="29"/>
  <c r="N161" i="29"/>
  <c r="M161" i="29"/>
  <c r="L161" i="29"/>
  <c r="K161" i="29"/>
  <c r="J161" i="29"/>
  <c r="I161" i="29"/>
  <c r="H161" i="29"/>
  <c r="G161" i="29"/>
  <c r="F161" i="29"/>
  <c r="E161" i="29"/>
  <c r="D161" i="29"/>
  <c r="C161" i="29"/>
  <c r="B161" i="29"/>
  <c r="GJ160" i="29"/>
  <c r="GI160" i="29"/>
  <c r="GH160" i="29"/>
  <c r="GG160" i="29"/>
  <c r="GF160" i="29"/>
  <c r="GE160" i="29"/>
  <c r="GD160" i="29"/>
  <c r="GC160" i="29"/>
  <c r="GB160" i="29"/>
  <c r="GA160" i="29"/>
  <c r="FZ160" i="29"/>
  <c r="FY160" i="29"/>
  <c r="FX160" i="29"/>
  <c r="FW160" i="29"/>
  <c r="FV160" i="29"/>
  <c r="FU160" i="29"/>
  <c r="FT160" i="29"/>
  <c r="FS160" i="29"/>
  <c r="FR160" i="29"/>
  <c r="FQ160" i="29"/>
  <c r="FP160" i="29"/>
  <c r="FO160" i="29"/>
  <c r="FN160" i="29"/>
  <c r="FM160" i="29"/>
  <c r="FL160" i="29"/>
  <c r="FK160" i="29"/>
  <c r="FJ160" i="29"/>
  <c r="FI160" i="29"/>
  <c r="FH160" i="29"/>
  <c r="FG160" i="29"/>
  <c r="FF160" i="29"/>
  <c r="FE160" i="29"/>
  <c r="FD160" i="29"/>
  <c r="FC160" i="29"/>
  <c r="FB160" i="29"/>
  <c r="FA160" i="29"/>
  <c r="EZ160" i="29"/>
  <c r="EY160" i="29"/>
  <c r="EX160" i="29"/>
  <c r="EW160" i="29"/>
  <c r="EV160" i="29"/>
  <c r="EU160" i="29"/>
  <c r="ET160" i="29"/>
  <c r="ES160" i="29"/>
  <c r="ER160" i="29"/>
  <c r="EQ160" i="29"/>
  <c r="EP160" i="29"/>
  <c r="EO160" i="29"/>
  <c r="EN160" i="29"/>
  <c r="EM160" i="29"/>
  <c r="EL160" i="29"/>
  <c r="EK160" i="29"/>
  <c r="EJ160" i="29"/>
  <c r="EI160" i="29"/>
  <c r="EH160" i="29"/>
  <c r="EG160" i="29"/>
  <c r="EF160" i="29"/>
  <c r="EE160" i="29"/>
  <c r="ED160" i="29"/>
  <c r="EC160" i="29"/>
  <c r="EB160" i="29"/>
  <c r="EA160" i="29"/>
  <c r="DZ160" i="29"/>
  <c r="DY160" i="29"/>
  <c r="DX160" i="29"/>
  <c r="DW160" i="29"/>
  <c r="DV160" i="29"/>
  <c r="DU160" i="29"/>
  <c r="DT160" i="29"/>
  <c r="DS160" i="29"/>
  <c r="DR160" i="29"/>
  <c r="DQ160" i="29"/>
  <c r="DP160" i="29"/>
  <c r="DO160" i="29"/>
  <c r="DN160" i="29"/>
  <c r="DM160" i="29"/>
  <c r="DL160" i="29"/>
  <c r="DK160" i="29"/>
  <c r="DJ160" i="29"/>
  <c r="DI160" i="29"/>
  <c r="DH160" i="29"/>
  <c r="DG160" i="29"/>
  <c r="DF160" i="29"/>
  <c r="DE160" i="29"/>
  <c r="DD160" i="29"/>
  <c r="DC160" i="29"/>
  <c r="DB160" i="29"/>
  <c r="DA160" i="29"/>
  <c r="CZ160" i="29"/>
  <c r="CY160" i="29"/>
  <c r="CX160" i="29"/>
  <c r="CW160" i="29"/>
  <c r="CV160" i="29"/>
  <c r="CU160" i="29"/>
  <c r="CT160" i="29"/>
  <c r="CS160" i="29"/>
  <c r="CR160" i="29"/>
  <c r="CQ160" i="29"/>
  <c r="CP160" i="29"/>
  <c r="CO160" i="29"/>
  <c r="CN160" i="29"/>
  <c r="CM160" i="29"/>
  <c r="CL160" i="29"/>
  <c r="CK160" i="29"/>
  <c r="CJ160" i="29"/>
  <c r="CI160" i="29"/>
  <c r="CH160" i="29"/>
  <c r="CG160" i="29"/>
  <c r="CF160" i="29"/>
  <c r="CE160" i="29"/>
  <c r="CD160" i="29"/>
  <c r="CC160" i="29"/>
  <c r="CB160" i="29"/>
  <c r="CA160" i="29"/>
  <c r="BZ160" i="29"/>
  <c r="BY160" i="29"/>
  <c r="BX160" i="29"/>
  <c r="BW160" i="29"/>
  <c r="BV160" i="29"/>
  <c r="BU160" i="29"/>
  <c r="BT160" i="29"/>
  <c r="BS160" i="29"/>
  <c r="BR160" i="29"/>
  <c r="BQ160" i="29"/>
  <c r="BP160" i="29"/>
  <c r="BO160" i="29"/>
  <c r="BN160" i="29"/>
  <c r="BM160" i="29"/>
  <c r="BL160" i="29"/>
  <c r="BK160" i="29"/>
  <c r="BJ160" i="29"/>
  <c r="BI160" i="29"/>
  <c r="BH160" i="29"/>
  <c r="BG160" i="29"/>
  <c r="BF160" i="29"/>
  <c r="BE160" i="29"/>
  <c r="BD160" i="29"/>
  <c r="BC160" i="29"/>
  <c r="BB160" i="29"/>
  <c r="BA160" i="29"/>
  <c r="AZ160" i="29"/>
  <c r="AY160" i="29"/>
  <c r="AX160" i="29"/>
  <c r="AW160" i="29"/>
  <c r="AV160" i="29"/>
  <c r="AU160" i="29"/>
  <c r="AT160" i="29"/>
  <c r="AS160" i="29"/>
  <c r="AR160" i="29"/>
  <c r="AQ160" i="29"/>
  <c r="AP160" i="29"/>
  <c r="AO160" i="29"/>
  <c r="AN160" i="29"/>
  <c r="AM160" i="29"/>
  <c r="AL160" i="29"/>
  <c r="AK160" i="29"/>
  <c r="AJ160" i="29"/>
  <c r="AI160" i="29"/>
  <c r="AH160" i="29"/>
  <c r="AG160" i="29"/>
  <c r="AF160" i="29"/>
  <c r="AE160" i="29"/>
  <c r="AD160" i="29"/>
  <c r="AC160" i="29"/>
  <c r="AB160" i="29"/>
  <c r="AA160" i="29"/>
  <c r="Z160" i="29"/>
  <c r="Y160" i="29"/>
  <c r="X160" i="29"/>
  <c r="W160" i="29"/>
  <c r="V160" i="29"/>
  <c r="U160" i="29"/>
  <c r="T160" i="29"/>
  <c r="S160" i="29"/>
  <c r="R160" i="29"/>
  <c r="Q160" i="29"/>
  <c r="P160" i="29"/>
  <c r="O160" i="29"/>
  <c r="N160" i="29"/>
  <c r="M160" i="29"/>
  <c r="L160" i="29"/>
  <c r="K160" i="29"/>
  <c r="J160" i="29"/>
  <c r="I160" i="29"/>
  <c r="H160" i="29"/>
  <c r="G160" i="29"/>
  <c r="F160" i="29"/>
  <c r="E160" i="29"/>
  <c r="D160" i="29"/>
  <c r="C160" i="29"/>
  <c r="B160" i="29"/>
  <c r="GJ159" i="29"/>
  <c r="GI159" i="29"/>
  <c r="GH159" i="29"/>
  <c r="GG159" i="29"/>
  <c r="GF159" i="29"/>
  <c r="GE159" i="29"/>
  <c r="GD159" i="29"/>
  <c r="GC159" i="29"/>
  <c r="GB159" i="29"/>
  <c r="GA159" i="29"/>
  <c r="FZ159" i="29"/>
  <c r="FY159" i="29"/>
  <c r="FX159" i="29"/>
  <c r="FW159" i="29"/>
  <c r="FV159" i="29"/>
  <c r="FU159" i="29"/>
  <c r="FT159" i="29"/>
  <c r="FS159" i="29"/>
  <c r="FR159" i="29"/>
  <c r="FQ159" i="29"/>
  <c r="FP159" i="29"/>
  <c r="FO159" i="29"/>
  <c r="FN159" i="29"/>
  <c r="FM159" i="29"/>
  <c r="FL159" i="29"/>
  <c r="FK159" i="29"/>
  <c r="FJ159" i="29"/>
  <c r="FI159" i="29"/>
  <c r="FH159" i="29"/>
  <c r="FG159" i="29"/>
  <c r="FF159" i="29"/>
  <c r="FE159" i="29"/>
  <c r="FD159" i="29"/>
  <c r="FC159" i="29"/>
  <c r="FB159" i="29"/>
  <c r="FA159" i="29"/>
  <c r="EZ159" i="29"/>
  <c r="EY159" i="29"/>
  <c r="EX159" i="29"/>
  <c r="EW159" i="29"/>
  <c r="EV159" i="29"/>
  <c r="EU159" i="29"/>
  <c r="ET159" i="29"/>
  <c r="ES159" i="29"/>
  <c r="ER159" i="29"/>
  <c r="EQ159" i="29"/>
  <c r="EP159" i="29"/>
  <c r="EO159" i="29"/>
  <c r="EN159" i="29"/>
  <c r="EM159" i="29"/>
  <c r="EL159" i="29"/>
  <c r="EK159" i="29"/>
  <c r="EJ159" i="29"/>
  <c r="EI159" i="29"/>
  <c r="EH159" i="29"/>
  <c r="EG159" i="29"/>
  <c r="EF159" i="29"/>
  <c r="EE159" i="29"/>
  <c r="ED159" i="29"/>
  <c r="EC159" i="29"/>
  <c r="EB159" i="29"/>
  <c r="EA159" i="29"/>
  <c r="DZ159" i="29"/>
  <c r="DY159" i="29"/>
  <c r="DX159" i="29"/>
  <c r="DW159" i="29"/>
  <c r="DV159" i="29"/>
  <c r="DU159" i="29"/>
  <c r="DT159" i="29"/>
  <c r="DS159" i="29"/>
  <c r="DR159" i="29"/>
  <c r="DQ159" i="29"/>
  <c r="DP159" i="29"/>
  <c r="DO159" i="29"/>
  <c r="DN159" i="29"/>
  <c r="DM159" i="29"/>
  <c r="DL159" i="29"/>
  <c r="DK159" i="29"/>
  <c r="DJ159" i="29"/>
  <c r="DI159" i="29"/>
  <c r="DH159" i="29"/>
  <c r="DG159" i="29"/>
  <c r="DF159" i="29"/>
  <c r="DE159" i="29"/>
  <c r="DD159" i="29"/>
  <c r="DC159" i="29"/>
  <c r="DB159" i="29"/>
  <c r="DA159" i="29"/>
  <c r="CZ159" i="29"/>
  <c r="CY159" i="29"/>
  <c r="CX159" i="29"/>
  <c r="CW159" i="29"/>
  <c r="CV159" i="29"/>
  <c r="CU159" i="29"/>
  <c r="CT159" i="29"/>
  <c r="CS159" i="29"/>
  <c r="CR159" i="29"/>
  <c r="CQ159" i="29"/>
  <c r="CP159" i="29"/>
  <c r="CO159" i="29"/>
  <c r="CN159" i="29"/>
  <c r="CM159" i="29"/>
  <c r="CL159" i="29"/>
  <c r="CK159" i="29"/>
  <c r="CJ159" i="29"/>
  <c r="CI159" i="29"/>
  <c r="CH159" i="29"/>
  <c r="CG159" i="29"/>
  <c r="CF159" i="29"/>
  <c r="CE159" i="29"/>
  <c r="CD159" i="29"/>
  <c r="CC159" i="29"/>
  <c r="CB159" i="29"/>
  <c r="CA159" i="29"/>
  <c r="BZ159" i="29"/>
  <c r="BY159" i="29"/>
  <c r="BX159" i="29"/>
  <c r="BW159" i="29"/>
  <c r="BV159" i="29"/>
  <c r="BU159" i="29"/>
  <c r="BT159" i="29"/>
  <c r="BS159" i="29"/>
  <c r="BR159" i="29"/>
  <c r="BQ159" i="29"/>
  <c r="BP159" i="29"/>
  <c r="BO159" i="29"/>
  <c r="BN159" i="29"/>
  <c r="BM159" i="29"/>
  <c r="BL159" i="29"/>
  <c r="BK159" i="29"/>
  <c r="BJ159" i="29"/>
  <c r="BI159" i="29"/>
  <c r="BH159" i="29"/>
  <c r="BG159" i="29"/>
  <c r="BF159" i="29"/>
  <c r="BE159" i="29"/>
  <c r="BD159" i="29"/>
  <c r="BC159" i="29"/>
  <c r="BB159" i="29"/>
  <c r="BA159" i="29"/>
  <c r="AZ159" i="29"/>
  <c r="AY159" i="29"/>
  <c r="AX159" i="29"/>
  <c r="AW159" i="29"/>
  <c r="AV159" i="29"/>
  <c r="AU159" i="29"/>
  <c r="AT159" i="29"/>
  <c r="AS159" i="29"/>
  <c r="AR159" i="29"/>
  <c r="AQ159" i="29"/>
  <c r="AP159" i="29"/>
  <c r="AO159" i="29"/>
  <c r="AN159" i="29"/>
  <c r="AM159" i="29"/>
  <c r="AL159" i="29"/>
  <c r="AK159" i="29"/>
  <c r="AJ159" i="29"/>
  <c r="AI159" i="29"/>
  <c r="AH159" i="29"/>
  <c r="AG159" i="29"/>
  <c r="AF159" i="29"/>
  <c r="AE159" i="29"/>
  <c r="AD159" i="29"/>
  <c r="AC159" i="29"/>
  <c r="AB159" i="29"/>
  <c r="AA159" i="29"/>
  <c r="Z159" i="29"/>
  <c r="Y159" i="29"/>
  <c r="X159" i="29"/>
  <c r="W159" i="29"/>
  <c r="V159" i="29"/>
  <c r="U159" i="29"/>
  <c r="T159" i="29"/>
  <c r="S159" i="29"/>
  <c r="R159" i="29"/>
  <c r="Q159" i="29"/>
  <c r="P159" i="29"/>
  <c r="O159" i="29"/>
  <c r="N159" i="29"/>
  <c r="M159" i="29"/>
  <c r="L159" i="29"/>
  <c r="K159" i="29"/>
  <c r="J159" i="29"/>
  <c r="I159" i="29"/>
  <c r="H159" i="29"/>
  <c r="G159" i="29"/>
  <c r="F159" i="29"/>
  <c r="E159" i="29"/>
  <c r="D159" i="29"/>
  <c r="C159" i="29"/>
  <c r="B159" i="29"/>
  <c r="GJ158" i="29"/>
  <c r="GI158" i="29"/>
  <c r="GH158" i="29"/>
  <c r="GG158" i="29"/>
  <c r="GF158" i="29"/>
  <c r="GE158" i="29"/>
  <c r="GD158" i="29"/>
  <c r="GC158" i="29"/>
  <c r="GB158" i="29"/>
  <c r="GA158" i="29"/>
  <c r="FZ158" i="29"/>
  <c r="FY158" i="29"/>
  <c r="FX158" i="29"/>
  <c r="FW158" i="29"/>
  <c r="FV158" i="29"/>
  <c r="FU158" i="29"/>
  <c r="FT158" i="29"/>
  <c r="FS158" i="29"/>
  <c r="FR158" i="29"/>
  <c r="FQ158" i="29"/>
  <c r="FP158" i="29"/>
  <c r="FO158" i="29"/>
  <c r="FN158" i="29"/>
  <c r="FM158" i="29"/>
  <c r="FL158" i="29"/>
  <c r="FK158" i="29"/>
  <c r="FJ158" i="29"/>
  <c r="FI158" i="29"/>
  <c r="FH158" i="29"/>
  <c r="FG158" i="29"/>
  <c r="FF158" i="29"/>
  <c r="FE158" i="29"/>
  <c r="FD158" i="29"/>
  <c r="FC158" i="29"/>
  <c r="FB158" i="29"/>
  <c r="FA158" i="29"/>
  <c r="EZ158" i="29"/>
  <c r="EY158" i="29"/>
  <c r="EX158" i="29"/>
  <c r="EW158" i="29"/>
  <c r="EV158" i="29"/>
  <c r="EU158" i="29"/>
  <c r="ET158" i="29"/>
  <c r="ES158" i="29"/>
  <c r="ER158" i="29"/>
  <c r="EQ158" i="29"/>
  <c r="EP158" i="29"/>
  <c r="EO158" i="29"/>
  <c r="EN158" i="29"/>
  <c r="EM158" i="29"/>
  <c r="EL158" i="29"/>
  <c r="EK158" i="29"/>
  <c r="EJ158" i="29"/>
  <c r="EI158" i="29"/>
  <c r="EH158" i="29"/>
  <c r="EG158" i="29"/>
  <c r="EF158" i="29"/>
  <c r="EE158" i="29"/>
  <c r="ED158" i="29"/>
  <c r="EC158" i="29"/>
  <c r="EB158" i="29"/>
  <c r="EA158" i="29"/>
  <c r="DZ158" i="29"/>
  <c r="DY158" i="29"/>
  <c r="DX158" i="29"/>
  <c r="DW158" i="29"/>
  <c r="DV158" i="29"/>
  <c r="DU158" i="29"/>
  <c r="DT158" i="29"/>
  <c r="DS158" i="29"/>
  <c r="DR158" i="29"/>
  <c r="DQ158" i="29"/>
  <c r="DP158" i="29"/>
  <c r="DO158" i="29"/>
  <c r="DN158" i="29"/>
  <c r="DM158" i="29"/>
  <c r="DL158" i="29"/>
  <c r="DK158" i="29"/>
  <c r="DJ158" i="29"/>
  <c r="DI158" i="29"/>
  <c r="DH158" i="29"/>
  <c r="DG158" i="29"/>
  <c r="DF158" i="29"/>
  <c r="DE158" i="29"/>
  <c r="DD158" i="29"/>
  <c r="DC158" i="29"/>
  <c r="DB158" i="29"/>
  <c r="DA158" i="29"/>
  <c r="CZ158" i="29"/>
  <c r="CY158" i="29"/>
  <c r="CX158" i="29"/>
  <c r="CW158" i="29"/>
  <c r="CV158" i="29"/>
  <c r="CU158" i="29"/>
  <c r="CT158" i="29"/>
  <c r="CS158" i="29"/>
  <c r="CR158" i="29"/>
  <c r="CQ158" i="29"/>
  <c r="CP158" i="29"/>
  <c r="CO158" i="29"/>
  <c r="CN158" i="29"/>
  <c r="CM158" i="29"/>
  <c r="CL158" i="29"/>
  <c r="CK158" i="29"/>
  <c r="CJ158" i="29"/>
  <c r="CI158" i="29"/>
  <c r="CH158" i="29"/>
  <c r="CG158" i="29"/>
  <c r="CF158" i="29"/>
  <c r="CE158" i="29"/>
  <c r="CD158" i="29"/>
  <c r="CC158" i="29"/>
  <c r="CB158" i="29"/>
  <c r="CA158" i="29"/>
  <c r="BZ158" i="29"/>
  <c r="BY158" i="29"/>
  <c r="BX158" i="29"/>
  <c r="BW158" i="29"/>
  <c r="BV158" i="29"/>
  <c r="BU158" i="29"/>
  <c r="BT158" i="29"/>
  <c r="BS158" i="29"/>
  <c r="BR158" i="29"/>
  <c r="BQ158" i="29"/>
  <c r="BP158" i="29"/>
  <c r="BO158" i="29"/>
  <c r="BN158" i="29"/>
  <c r="BM158" i="29"/>
  <c r="BL158" i="29"/>
  <c r="BK158" i="29"/>
  <c r="BJ158" i="29"/>
  <c r="BI158" i="29"/>
  <c r="BH158" i="29"/>
  <c r="BG158" i="29"/>
  <c r="BF158" i="29"/>
  <c r="BE158" i="29"/>
  <c r="BD158" i="29"/>
  <c r="BC158" i="29"/>
  <c r="BB158" i="29"/>
  <c r="BA158" i="29"/>
  <c r="AZ158" i="29"/>
  <c r="AY158" i="29"/>
  <c r="AX158" i="29"/>
  <c r="AW158" i="29"/>
  <c r="AV158" i="29"/>
  <c r="AU158" i="29"/>
  <c r="AT158" i="29"/>
  <c r="AS158" i="29"/>
  <c r="AR158" i="29"/>
  <c r="AQ158" i="29"/>
  <c r="AP158" i="29"/>
  <c r="AO158" i="29"/>
  <c r="AN158" i="29"/>
  <c r="AM158" i="29"/>
  <c r="AL158" i="29"/>
  <c r="AK158" i="29"/>
  <c r="AJ158" i="29"/>
  <c r="AI158" i="29"/>
  <c r="AH158" i="29"/>
  <c r="AG158" i="29"/>
  <c r="AF158" i="29"/>
  <c r="AE158" i="29"/>
  <c r="AD158" i="29"/>
  <c r="AC158" i="29"/>
  <c r="AB158" i="29"/>
  <c r="AA158" i="29"/>
  <c r="Z158" i="29"/>
  <c r="Y158" i="29"/>
  <c r="X158" i="29"/>
  <c r="W158" i="29"/>
  <c r="V158" i="29"/>
  <c r="U158" i="29"/>
  <c r="T158" i="29"/>
  <c r="S158" i="29"/>
  <c r="R158" i="29"/>
  <c r="Q158" i="29"/>
  <c r="P158" i="29"/>
  <c r="O158" i="29"/>
  <c r="N158" i="29"/>
  <c r="M158" i="29"/>
  <c r="L158" i="29"/>
  <c r="K158" i="29"/>
  <c r="J158" i="29"/>
  <c r="I158" i="29"/>
  <c r="H158" i="29"/>
  <c r="G158" i="29"/>
  <c r="F158" i="29"/>
  <c r="E158" i="29"/>
  <c r="D158" i="29"/>
  <c r="C158" i="29"/>
  <c r="B158" i="29"/>
  <c r="GJ157" i="29"/>
  <c r="GI157" i="29"/>
  <c r="GH157" i="29"/>
  <c r="GG157" i="29"/>
  <c r="GF157" i="29"/>
  <c r="GE157" i="29"/>
  <c r="GD157" i="29"/>
  <c r="GC157" i="29"/>
  <c r="GB157" i="29"/>
  <c r="GA157" i="29"/>
  <c r="FZ157" i="29"/>
  <c r="FY157" i="29"/>
  <c r="FX157" i="29"/>
  <c r="FW157" i="29"/>
  <c r="FV157" i="29"/>
  <c r="FU157" i="29"/>
  <c r="FT157" i="29"/>
  <c r="FS157" i="29"/>
  <c r="FR157" i="29"/>
  <c r="FQ157" i="29"/>
  <c r="FP157" i="29"/>
  <c r="FO157" i="29"/>
  <c r="FN157" i="29"/>
  <c r="FM157" i="29"/>
  <c r="FL157" i="29"/>
  <c r="FK157" i="29"/>
  <c r="FJ157" i="29"/>
  <c r="FI157" i="29"/>
  <c r="FH157" i="29"/>
  <c r="FG157" i="29"/>
  <c r="FF157" i="29"/>
  <c r="FE157" i="29"/>
  <c r="FD157" i="29"/>
  <c r="FC157" i="29"/>
  <c r="FB157" i="29"/>
  <c r="FA157" i="29"/>
  <c r="EZ157" i="29"/>
  <c r="EY157" i="29"/>
  <c r="EX157" i="29"/>
  <c r="EW157" i="29"/>
  <c r="EV157" i="29"/>
  <c r="EU157" i="29"/>
  <c r="ET157" i="29"/>
  <c r="ES157" i="29"/>
  <c r="ER157" i="29"/>
  <c r="EQ157" i="29"/>
  <c r="EP157" i="29"/>
  <c r="EO157" i="29"/>
  <c r="EN157" i="29"/>
  <c r="EM157" i="29"/>
  <c r="EL157" i="29"/>
  <c r="EK157" i="29"/>
  <c r="EJ157" i="29"/>
  <c r="EI157" i="29"/>
  <c r="EH157" i="29"/>
  <c r="EG157" i="29"/>
  <c r="EF157" i="29"/>
  <c r="EE157" i="29"/>
  <c r="ED157" i="29"/>
  <c r="EC157" i="29"/>
  <c r="EB157" i="29"/>
  <c r="EA157" i="29"/>
  <c r="DZ157" i="29"/>
  <c r="DY157" i="29"/>
  <c r="DX157" i="29"/>
  <c r="DW157" i="29"/>
  <c r="DV157" i="29"/>
  <c r="DU157" i="29"/>
  <c r="DT157" i="29"/>
  <c r="DS157" i="29"/>
  <c r="DR157" i="29"/>
  <c r="DQ157" i="29"/>
  <c r="DP157" i="29"/>
  <c r="DO157" i="29"/>
  <c r="DN157" i="29"/>
  <c r="DM157" i="29"/>
  <c r="DL157" i="29"/>
  <c r="DK157" i="29"/>
  <c r="DJ157" i="29"/>
  <c r="DI157" i="29"/>
  <c r="DH157" i="29"/>
  <c r="DG157" i="29"/>
  <c r="DF157" i="29"/>
  <c r="DE157" i="29"/>
  <c r="DD157" i="29"/>
  <c r="DC157" i="29"/>
  <c r="DB157" i="29"/>
  <c r="DA157" i="29"/>
  <c r="CZ157" i="29"/>
  <c r="CY157" i="29"/>
  <c r="CX157" i="29"/>
  <c r="CW157" i="29"/>
  <c r="CV157" i="29"/>
  <c r="CU157" i="29"/>
  <c r="CT157" i="29"/>
  <c r="CS157" i="29"/>
  <c r="CR157" i="29"/>
  <c r="CQ157" i="29"/>
  <c r="CP157" i="29"/>
  <c r="CO157" i="29"/>
  <c r="CN157" i="29"/>
  <c r="CM157" i="29"/>
  <c r="CL157" i="29"/>
  <c r="CK157" i="29"/>
  <c r="CJ157" i="29"/>
  <c r="CI157" i="29"/>
  <c r="CH157" i="29"/>
  <c r="CG157" i="29"/>
  <c r="CF157" i="29"/>
  <c r="CE157" i="29"/>
  <c r="CD157" i="29"/>
  <c r="CC157" i="29"/>
  <c r="CB157" i="29"/>
  <c r="CA157" i="29"/>
  <c r="BZ157" i="29"/>
  <c r="BY157" i="29"/>
  <c r="BX157" i="29"/>
  <c r="BW157" i="29"/>
  <c r="BV157" i="29"/>
  <c r="BU157" i="29"/>
  <c r="BT157" i="29"/>
  <c r="BS157" i="29"/>
  <c r="BR157" i="29"/>
  <c r="BQ157" i="29"/>
  <c r="BP157" i="29"/>
  <c r="BO157" i="29"/>
  <c r="BN157" i="29"/>
  <c r="BM157" i="29"/>
  <c r="BL157" i="29"/>
  <c r="BK157" i="29"/>
  <c r="BJ157" i="29"/>
  <c r="BI157" i="29"/>
  <c r="BH157" i="29"/>
  <c r="BG157" i="29"/>
  <c r="BF157" i="29"/>
  <c r="BE157" i="29"/>
  <c r="BD157" i="29"/>
  <c r="BC157" i="29"/>
  <c r="BB157" i="29"/>
  <c r="BA157" i="29"/>
  <c r="AZ157" i="29"/>
  <c r="AY157" i="29"/>
  <c r="AX157" i="29"/>
  <c r="AW157" i="29"/>
  <c r="AV157" i="29"/>
  <c r="AU157" i="29"/>
  <c r="AT157" i="29"/>
  <c r="AS157" i="29"/>
  <c r="AR157" i="29"/>
  <c r="AQ157" i="29"/>
  <c r="AP157" i="29"/>
  <c r="AO157" i="29"/>
  <c r="AN157" i="29"/>
  <c r="AM157" i="29"/>
  <c r="AL157" i="29"/>
  <c r="AK157" i="29"/>
  <c r="AJ157" i="29"/>
  <c r="AI157" i="29"/>
  <c r="AH157" i="29"/>
  <c r="AG157" i="29"/>
  <c r="AF157" i="29"/>
  <c r="AE157" i="29"/>
  <c r="AD157" i="29"/>
  <c r="AC157" i="29"/>
  <c r="AB157" i="29"/>
  <c r="AA157" i="29"/>
  <c r="Z157" i="29"/>
  <c r="Y157" i="29"/>
  <c r="X157" i="29"/>
  <c r="W157" i="29"/>
  <c r="V157" i="29"/>
  <c r="U157" i="29"/>
  <c r="T157" i="29"/>
  <c r="S157" i="29"/>
  <c r="R157" i="29"/>
  <c r="Q157" i="29"/>
  <c r="P157" i="29"/>
  <c r="O157" i="29"/>
  <c r="N157" i="29"/>
  <c r="M157" i="29"/>
  <c r="L157" i="29"/>
  <c r="K157" i="29"/>
  <c r="J157" i="29"/>
  <c r="I157" i="29"/>
  <c r="H157" i="29"/>
  <c r="G157" i="29"/>
  <c r="F157" i="29"/>
  <c r="E157" i="29"/>
  <c r="D157" i="29"/>
  <c r="C157" i="29"/>
  <c r="B157" i="29"/>
  <c r="GJ156" i="29"/>
  <c r="GI156" i="29"/>
  <c r="GH156" i="29"/>
  <c r="GG156" i="29"/>
  <c r="GF156" i="29"/>
  <c r="GE156" i="29"/>
  <c r="GD156" i="29"/>
  <c r="GC156" i="29"/>
  <c r="GB156" i="29"/>
  <c r="GA156" i="29"/>
  <c r="FZ156" i="29"/>
  <c r="FY156" i="29"/>
  <c r="FX156" i="29"/>
  <c r="FW156" i="29"/>
  <c r="FV156" i="29"/>
  <c r="FU156" i="29"/>
  <c r="FT156" i="29"/>
  <c r="FS156" i="29"/>
  <c r="FR156" i="29"/>
  <c r="FQ156" i="29"/>
  <c r="FP156" i="29"/>
  <c r="FO156" i="29"/>
  <c r="FN156" i="29"/>
  <c r="FM156" i="29"/>
  <c r="FL156" i="29"/>
  <c r="FK156" i="29"/>
  <c r="FJ156" i="29"/>
  <c r="FI156" i="29"/>
  <c r="FH156" i="29"/>
  <c r="FG156" i="29"/>
  <c r="FF156" i="29"/>
  <c r="FE156" i="29"/>
  <c r="FD156" i="29"/>
  <c r="FC156" i="29"/>
  <c r="FB156" i="29"/>
  <c r="FA156" i="29"/>
  <c r="EZ156" i="29"/>
  <c r="EY156" i="29"/>
  <c r="EX156" i="29"/>
  <c r="EW156" i="29"/>
  <c r="EV156" i="29"/>
  <c r="EU156" i="29"/>
  <c r="ET156" i="29"/>
  <c r="ES156" i="29"/>
  <c r="ER156" i="29"/>
  <c r="EQ156" i="29"/>
  <c r="EP156" i="29"/>
  <c r="EO156" i="29"/>
  <c r="EN156" i="29"/>
  <c r="EM156" i="29"/>
  <c r="EL156" i="29"/>
  <c r="EK156" i="29"/>
  <c r="EJ156" i="29"/>
  <c r="EI156" i="29"/>
  <c r="EH156" i="29"/>
  <c r="EG156" i="29"/>
  <c r="EF156" i="29"/>
  <c r="EE156" i="29"/>
  <c r="ED156" i="29"/>
  <c r="EC156" i="29"/>
  <c r="EB156" i="29"/>
  <c r="EA156" i="29"/>
  <c r="DZ156" i="29"/>
  <c r="DY156" i="29"/>
  <c r="DX156" i="29"/>
  <c r="DW156" i="29"/>
  <c r="DV156" i="29"/>
  <c r="DU156" i="29"/>
  <c r="DT156" i="29"/>
  <c r="DS156" i="29"/>
  <c r="DR156" i="29"/>
  <c r="DQ156" i="29"/>
  <c r="DP156" i="29"/>
  <c r="DO156" i="29"/>
  <c r="DN156" i="29"/>
  <c r="DM156" i="29"/>
  <c r="DL156" i="29"/>
  <c r="DK156" i="29"/>
  <c r="DJ156" i="29"/>
  <c r="DI156" i="29"/>
  <c r="DH156" i="29"/>
  <c r="DG156" i="29"/>
  <c r="DF156" i="29"/>
  <c r="DE156" i="29"/>
  <c r="DD156" i="29"/>
  <c r="DC156" i="29"/>
  <c r="DB156" i="29"/>
  <c r="DA156" i="29"/>
  <c r="CZ156" i="29"/>
  <c r="CY156" i="29"/>
  <c r="CX156" i="29"/>
  <c r="CW156" i="29"/>
  <c r="CV156" i="29"/>
  <c r="CU156" i="29"/>
  <c r="CT156" i="29"/>
  <c r="CS156" i="29"/>
  <c r="CR156" i="29"/>
  <c r="CQ156" i="29"/>
  <c r="CP156" i="29"/>
  <c r="CO156" i="29"/>
  <c r="CN156" i="29"/>
  <c r="CM156" i="29"/>
  <c r="CL156" i="29"/>
  <c r="CK156" i="29"/>
  <c r="CJ156" i="29"/>
  <c r="CI156" i="29"/>
  <c r="CH156" i="29"/>
  <c r="CG156" i="29"/>
  <c r="CF156" i="29"/>
  <c r="CE156" i="29"/>
  <c r="CD156" i="29"/>
  <c r="CC156" i="29"/>
  <c r="CB156" i="29"/>
  <c r="CA156" i="29"/>
  <c r="BZ156" i="29"/>
  <c r="BY156" i="29"/>
  <c r="BX156" i="29"/>
  <c r="BW156" i="29"/>
  <c r="BV156" i="29"/>
  <c r="BU156" i="29"/>
  <c r="BT156" i="29"/>
  <c r="BS156" i="29"/>
  <c r="BR156" i="29"/>
  <c r="BQ156" i="29"/>
  <c r="BP156" i="29"/>
  <c r="BO156" i="29"/>
  <c r="BN156" i="29"/>
  <c r="BM156" i="29"/>
  <c r="BL156" i="29"/>
  <c r="BK156" i="29"/>
  <c r="BJ156" i="29"/>
  <c r="BI156" i="29"/>
  <c r="BH156" i="29"/>
  <c r="BG156" i="29"/>
  <c r="BF156" i="29"/>
  <c r="BE156" i="29"/>
  <c r="BD156" i="29"/>
  <c r="BC156" i="29"/>
  <c r="BB156" i="29"/>
  <c r="BA156" i="29"/>
  <c r="AZ156" i="29"/>
  <c r="AY156" i="29"/>
  <c r="AX156" i="29"/>
  <c r="AW156" i="29"/>
  <c r="AV156" i="29"/>
  <c r="AU156" i="29"/>
  <c r="AT156" i="29"/>
  <c r="AS156" i="29"/>
  <c r="AR156" i="29"/>
  <c r="AQ156" i="29"/>
  <c r="AP156" i="29"/>
  <c r="AO156" i="29"/>
  <c r="AN156" i="29"/>
  <c r="AM156" i="29"/>
  <c r="AL156" i="29"/>
  <c r="AK156" i="29"/>
  <c r="AJ156" i="29"/>
  <c r="AI156" i="29"/>
  <c r="AH156" i="29"/>
  <c r="AG156" i="29"/>
  <c r="AF156" i="29"/>
  <c r="AE156" i="29"/>
  <c r="AD156" i="29"/>
  <c r="AC156" i="29"/>
  <c r="AB156" i="29"/>
  <c r="AA156" i="29"/>
  <c r="Z156" i="29"/>
  <c r="Y156" i="29"/>
  <c r="X156" i="29"/>
  <c r="W156" i="29"/>
  <c r="V156" i="29"/>
  <c r="U156" i="29"/>
  <c r="T156" i="29"/>
  <c r="S156" i="29"/>
  <c r="R156" i="29"/>
  <c r="Q156" i="29"/>
  <c r="P156" i="29"/>
  <c r="O156" i="29"/>
  <c r="N156" i="29"/>
  <c r="M156" i="29"/>
  <c r="L156" i="29"/>
  <c r="K156" i="29"/>
  <c r="J156" i="29"/>
  <c r="I156" i="29"/>
  <c r="H156" i="29"/>
  <c r="G156" i="29"/>
  <c r="F156" i="29"/>
  <c r="E156" i="29"/>
  <c r="D156" i="29"/>
  <c r="C156" i="29"/>
  <c r="B156" i="29"/>
  <c r="GJ155" i="29"/>
  <c r="GI155" i="29"/>
  <c r="GH155" i="29"/>
  <c r="GG155" i="29"/>
  <c r="GF155" i="29"/>
  <c r="GE155" i="29"/>
  <c r="GD155" i="29"/>
  <c r="GC155" i="29"/>
  <c r="GB155" i="29"/>
  <c r="GA155" i="29"/>
  <c r="FZ155" i="29"/>
  <c r="FY155" i="29"/>
  <c r="FX155" i="29"/>
  <c r="FW155" i="29"/>
  <c r="FV155" i="29"/>
  <c r="FU155" i="29"/>
  <c r="FT155" i="29"/>
  <c r="FS155" i="29"/>
  <c r="FR155" i="29"/>
  <c r="FQ155" i="29"/>
  <c r="FP155" i="29"/>
  <c r="FO155" i="29"/>
  <c r="FN155" i="29"/>
  <c r="FM155" i="29"/>
  <c r="FL155" i="29"/>
  <c r="FK155" i="29"/>
  <c r="FJ155" i="29"/>
  <c r="FI155" i="29"/>
  <c r="FH155" i="29"/>
  <c r="FG155" i="29"/>
  <c r="FF155" i="29"/>
  <c r="FE155" i="29"/>
  <c r="FD155" i="29"/>
  <c r="FC155" i="29"/>
  <c r="FB155" i="29"/>
  <c r="FA155" i="29"/>
  <c r="EZ155" i="29"/>
  <c r="EY155" i="29"/>
  <c r="EX155" i="29"/>
  <c r="EW155" i="29"/>
  <c r="EV155" i="29"/>
  <c r="EU155" i="29"/>
  <c r="ET155" i="29"/>
  <c r="ES155" i="29"/>
  <c r="ER155" i="29"/>
  <c r="EQ155" i="29"/>
  <c r="EP155" i="29"/>
  <c r="EO155" i="29"/>
  <c r="EN155" i="29"/>
  <c r="EM155" i="29"/>
  <c r="EL155" i="29"/>
  <c r="EK155" i="29"/>
  <c r="EJ155" i="29"/>
  <c r="EI155" i="29"/>
  <c r="EH155" i="29"/>
  <c r="EG155" i="29"/>
  <c r="EF155" i="29"/>
  <c r="EE155" i="29"/>
  <c r="ED155" i="29"/>
  <c r="EC155" i="29"/>
  <c r="EB155" i="29"/>
  <c r="EA155" i="29"/>
  <c r="DZ155" i="29"/>
  <c r="DY155" i="29"/>
  <c r="DX155" i="29"/>
  <c r="DW155" i="29"/>
  <c r="DV155" i="29"/>
  <c r="DU155" i="29"/>
  <c r="DT155" i="29"/>
  <c r="DS155" i="29"/>
  <c r="DR155" i="29"/>
  <c r="DQ155" i="29"/>
  <c r="DP155" i="29"/>
  <c r="DO155" i="29"/>
  <c r="DN155" i="29"/>
  <c r="DM155" i="29"/>
  <c r="DL155" i="29"/>
  <c r="DK155" i="29"/>
  <c r="DJ155" i="29"/>
  <c r="DI155" i="29"/>
  <c r="DH155" i="29"/>
  <c r="DG155" i="29"/>
  <c r="DF155" i="29"/>
  <c r="DE155" i="29"/>
  <c r="DD155" i="29"/>
  <c r="DC155" i="29"/>
  <c r="DB155" i="29"/>
  <c r="DA155" i="29"/>
  <c r="CZ155" i="29"/>
  <c r="CY155" i="29"/>
  <c r="CX155" i="29"/>
  <c r="CW155" i="29"/>
  <c r="CV155" i="29"/>
  <c r="CU155" i="29"/>
  <c r="CT155" i="29"/>
  <c r="CS155" i="29"/>
  <c r="CR155" i="29"/>
  <c r="CQ155" i="29"/>
  <c r="CP155" i="29"/>
  <c r="CO155" i="29"/>
  <c r="CN155" i="29"/>
  <c r="CM155" i="29"/>
  <c r="CL155" i="29"/>
  <c r="CK155" i="29"/>
  <c r="CJ155" i="29"/>
  <c r="CI155" i="29"/>
  <c r="CH155" i="29"/>
  <c r="CG155" i="29"/>
  <c r="CF155" i="29"/>
  <c r="CE155" i="29"/>
  <c r="CD155" i="29"/>
  <c r="CC155" i="29"/>
  <c r="CB155" i="29"/>
  <c r="CA155" i="29"/>
  <c r="BZ155" i="29"/>
  <c r="BY155" i="29"/>
  <c r="BX155" i="29"/>
  <c r="BW155" i="29"/>
  <c r="BV155" i="29"/>
  <c r="BU155" i="29"/>
  <c r="BT155" i="29"/>
  <c r="BS155" i="29"/>
  <c r="BR155" i="29"/>
  <c r="BQ155" i="29"/>
  <c r="BP155" i="29"/>
  <c r="BO155" i="29"/>
  <c r="BN155" i="29"/>
  <c r="BM155" i="29"/>
  <c r="BL155" i="29"/>
  <c r="BK155" i="29"/>
  <c r="BJ155" i="29"/>
  <c r="BI155" i="29"/>
  <c r="BH155" i="29"/>
  <c r="BG155" i="29"/>
  <c r="BF155" i="29"/>
  <c r="BE155" i="29"/>
  <c r="BD155" i="29"/>
  <c r="BC155" i="29"/>
  <c r="BB155" i="29"/>
  <c r="BA155" i="29"/>
  <c r="AZ155" i="29"/>
  <c r="AY155" i="29"/>
  <c r="AX155" i="29"/>
  <c r="AW155" i="29"/>
  <c r="AV155" i="29"/>
  <c r="AU155" i="29"/>
  <c r="AT155" i="29"/>
  <c r="AS155" i="29"/>
  <c r="AR155" i="29"/>
  <c r="AQ155" i="29"/>
  <c r="AP155" i="29"/>
  <c r="AO155" i="29"/>
  <c r="AN155" i="29"/>
  <c r="AM155" i="29"/>
  <c r="AL155" i="29"/>
  <c r="AK155" i="29"/>
  <c r="AJ155" i="29"/>
  <c r="AI155" i="29"/>
  <c r="AH155" i="29"/>
  <c r="AG155" i="29"/>
  <c r="AF155" i="29"/>
  <c r="AE155" i="29"/>
  <c r="AD155" i="29"/>
  <c r="AC155" i="29"/>
  <c r="AB155" i="29"/>
  <c r="AA155" i="29"/>
  <c r="Z155" i="29"/>
  <c r="Y155" i="29"/>
  <c r="X155" i="29"/>
  <c r="W155" i="29"/>
  <c r="V155" i="29"/>
  <c r="U155" i="29"/>
  <c r="T155" i="29"/>
  <c r="S155" i="29"/>
  <c r="R155" i="29"/>
  <c r="Q155" i="29"/>
  <c r="P155" i="29"/>
  <c r="O155" i="29"/>
  <c r="N155" i="29"/>
  <c r="M155" i="29"/>
  <c r="L155" i="29"/>
  <c r="K155" i="29"/>
  <c r="J155" i="29"/>
  <c r="I155" i="29"/>
  <c r="H155" i="29"/>
  <c r="G155" i="29"/>
  <c r="F155" i="29"/>
  <c r="E155" i="29"/>
  <c r="D155" i="29"/>
  <c r="C155" i="29"/>
  <c r="B155" i="29"/>
  <c r="GJ154" i="29"/>
  <c r="GI154" i="29"/>
  <c r="GH154" i="29"/>
  <c r="GG154" i="29"/>
  <c r="GF154" i="29"/>
  <c r="GE154" i="29"/>
  <c r="GD154" i="29"/>
  <c r="GC154" i="29"/>
  <c r="GB154" i="29"/>
  <c r="GA154" i="29"/>
  <c r="FZ154" i="29"/>
  <c r="FY154" i="29"/>
  <c r="FX154" i="29"/>
  <c r="FW154" i="29"/>
  <c r="FV154" i="29"/>
  <c r="FU154" i="29"/>
  <c r="FT154" i="29"/>
  <c r="FS154" i="29"/>
  <c r="FR154" i="29"/>
  <c r="FQ154" i="29"/>
  <c r="FP154" i="29"/>
  <c r="FO154" i="29"/>
  <c r="FN154" i="29"/>
  <c r="FM154" i="29"/>
  <c r="FL154" i="29"/>
  <c r="FK154" i="29"/>
  <c r="FJ154" i="29"/>
  <c r="FI154" i="29"/>
  <c r="FH154" i="29"/>
  <c r="FG154" i="29"/>
  <c r="FF154" i="29"/>
  <c r="FE154" i="29"/>
  <c r="FD154" i="29"/>
  <c r="FC154" i="29"/>
  <c r="FB154" i="29"/>
  <c r="FA154" i="29"/>
  <c r="EZ154" i="29"/>
  <c r="EY154" i="29"/>
  <c r="EX154" i="29"/>
  <c r="EW154" i="29"/>
  <c r="EV154" i="29"/>
  <c r="EU154" i="29"/>
  <c r="ET154" i="29"/>
  <c r="ES154" i="29"/>
  <c r="ER154" i="29"/>
  <c r="EQ154" i="29"/>
  <c r="EP154" i="29"/>
  <c r="EO154" i="29"/>
  <c r="EN154" i="29"/>
  <c r="EM154" i="29"/>
  <c r="EL154" i="29"/>
  <c r="EK154" i="29"/>
  <c r="EJ154" i="29"/>
  <c r="EI154" i="29"/>
  <c r="EH154" i="29"/>
  <c r="EG154" i="29"/>
  <c r="EF154" i="29"/>
  <c r="EE154" i="29"/>
  <c r="ED154" i="29"/>
  <c r="EC154" i="29"/>
  <c r="EB154" i="29"/>
  <c r="EA154" i="29"/>
  <c r="DZ154" i="29"/>
  <c r="DY154" i="29"/>
  <c r="DX154" i="29"/>
  <c r="DW154" i="29"/>
  <c r="DV154" i="29"/>
  <c r="DU154" i="29"/>
  <c r="DT154" i="29"/>
  <c r="DS154" i="29"/>
  <c r="DR154" i="29"/>
  <c r="DQ154" i="29"/>
  <c r="DP154" i="29"/>
  <c r="DO154" i="29"/>
  <c r="DN154" i="29"/>
  <c r="DM154" i="29"/>
  <c r="DL154" i="29"/>
  <c r="DK154" i="29"/>
  <c r="DJ154" i="29"/>
  <c r="DI154" i="29"/>
  <c r="DH154" i="29"/>
  <c r="DG154" i="29"/>
  <c r="DF154" i="29"/>
  <c r="DE154" i="29"/>
  <c r="DD154" i="29"/>
  <c r="DC154" i="29"/>
  <c r="DB154" i="29"/>
  <c r="DA154" i="29"/>
  <c r="CZ154" i="29"/>
  <c r="CY154" i="29"/>
  <c r="CX154" i="29"/>
  <c r="CW154" i="29"/>
  <c r="CV154" i="29"/>
  <c r="CU154" i="29"/>
  <c r="CT154" i="29"/>
  <c r="CS154" i="29"/>
  <c r="CR154" i="29"/>
  <c r="CQ154" i="29"/>
  <c r="CP154" i="29"/>
  <c r="CO154" i="29"/>
  <c r="CN154" i="29"/>
  <c r="CM154" i="29"/>
  <c r="CL154" i="29"/>
  <c r="CK154" i="29"/>
  <c r="CJ154" i="29"/>
  <c r="CI154" i="29"/>
  <c r="CH154" i="29"/>
  <c r="CG154" i="29"/>
  <c r="CF154" i="29"/>
  <c r="CE154" i="29"/>
  <c r="CD154" i="29"/>
  <c r="CC154" i="29"/>
  <c r="CB154" i="29"/>
  <c r="CA154" i="29"/>
  <c r="BZ154" i="29"/>
  <c r="BY154" i="29"/>
  <c r="BX154" i="29"/>
  <c r="BW154" i="29"/>
  <c r="BV154" i="29"/>
  <c r="BU154" i="29"/>
  <c r="BT154" i="29"/>
  <c r="BS154" i="29"/>
  <c r="BR154" i="29"/>
  <c r="BQ154" i="29"/>
  <c r="BP154" i="29"/>
  <c r="BO154" i="29"/>
  <c r="BN154" i="29"/>
  <c r="BM154" i="29"/>
  <c r="BL154" i="29"/>
  <c r="BK154" i="29"/>
  <c r="BJ154" i="29"/>
  <c r="BI154" i="29"/>
  <c r="BH154" i="29"/>
  <c r="BG154" i="29"/>
  <c r="BF154" i="29"/>
  <c r="BE154" i="29"/>
  <c r="BD154" i="29"/>
  <c r="BC154" i="29"/>
  <c r="BB154" i="29"/>
  <c r="BA154" i="29"/>
  <c r="AZ154" i="29"/>
  <c r="AY154" i="29"/>
  <c r="AX154" i="29"/>
  <c r="AW154" i="29"/>
  <c r="AV154" i="29"/>
  <c r="AU154" i="29"/>
  <c r="AT154" i="29"/>
  <c r="AS154" i="29"/>
  <c r="AR154" i="29"/>
  <c r="AQ154" i="29"/>
  <c r="AP154" i="29"/>
  <c r="AO154" i="29"/>
  <c r="AN154" i="29"/>
  <c r="AM154" i="29"/>
  <c r="AL154" i="29"/>
  <c r="AK154" i="29"/>
  <c r="AJ154" i="29"/>
  <c r="AI154" i="29"/>
  <c r="AH154" i="29"/>
  <c r="AG154" i="29"/>
  <c r="AF154" i="29"/>
  <c r="AE154" i="29"/>
  <c r="AD154" i="29"/>
  <c r="AC154" i="29"/>
  <c r="AB154" i="29"/>
  <c r="AA154" i="29"/>
  <c r="Z154" i="29"/>
  <c r="Y154" i="29"/>
  <c r="X154" i="29"/>
  <c r="W154" i="29"/>
  <c r="V154" i="29"/>
  <c r="U154" i="29"/>
  <c r="T154" i="29"/>
  <c r="S154" i="29"/>
  <c r="R154" i="29"/>
  <c r="Q154" i="29"/>
  <c r="P154" i="29"/>
  <c r="O154" i="29"/>
  <c r="N154" i="29"/>
  <c r="M154" i="29"/>
  <c r="L154" i="29"/>
  <c r="K154" i="29"/>
  <c r="J154" i="29"/>
  <c r="I154" i="29"/>
  <c r="H154" i="29"/>
  <c r="G154" i="29"/>
  <c r="F154" i="29"/>
  <c r="E154" i="29"/>
  <c r="D154" i="29"/>
  <c r="C154" i="29"/>
  <c r="B154" i="29"/>
  <c r="GJ153" i="29"/>
  <c r="GI153" i="29"/>
  <c r="GH153" i="29"/>
  <c r="GG153" i="29"/>
  <c r="GF153" i="29"/>
  <c r="GE153" i="29"/>
  <c r="GD153" i="29"/>
  <c r="GC153" i="29"/>
  <c r="GB153" i="29"/>
  <c r="GA153" i="29"/>
  <c r="FZ153" i="29"/>
  <c r="FY153" i="29"/>
  <c r="FX153" i="29"/>
  <c r="FW153" i="29"/>
  <c r="FV153" i="29"/>
  <c r="FU153" i="29"/>
  <c r="FT153" i="29"/>
  <c r="FS153" i="29"/>
  <c r="FR153" i="29"/>
  <c r="FQ153" i="29"/>
  <c r="FP153" i="29"/>
  <c r="FO153" i="29"/>
  <c r="FN153" i="29"/>
  <c r="FM153" i="29"/>
  <c r="FL153" i="29"/>
  <c r="FK153" i="29"/>
  <c r="FJ153" i="29"/>
  <c r="FI153" i="29"/>
  <c r="FH153" i="29"/>
  <c r="FG153" i="29"/>
  <c r="FF153" i="29"/>
  <c r="FE153" i="29"/>
  <c r="FD153" i="29"/>
  <c r="FC153" i="29"/>
  <c r="FB153" i="29"/>
  <c r="FA153" i="29"/>
  <c r="EZ153" i="29"/>
  <c r="EY153" i="29"/>
  <c r="EX153" i="29"/>
  <c r="EW153" i="29"/>
  <c r="EV153" i="29"/>
  <c r="EU153" i="29"/>
  <c r="ET153" i="29"/>
  <c r="ES153" i="29"/>
  <c r="ER153" i="29"/>
  <c r="EQ153" i="29"/>
  <c r="EP153" i="29"/>
  <c r="EO153" i="29"/>
  <c r="EN153" i="29"/>
  <c r="EM153" i="29"/>
  <c r="EL153" i="29"/>
  <c r="EK153" i="29"/>
  <c r="EJ153" i="29"/>
  <c r="EI153" i="29"/>
  <c r="EH153" i="29"/>
  <c r="EG153" i="29"/>
  <c r="EF153" i="29"/>
  <c r="EE153" i="29"/>
  <c r="ED153" i="29"/>
  <c r="EC153" i="29"/>
  <c r="EB153" i="29"/>
  <c r="EA153" i="29"/>
  <c r="DZ153" i="29"/>
  <c r="DY153" i="29"/>
  <c r="DX153" i="29"/>
  <c r="DW153" i="29"/>
  <c r="DV153" i="29"/>
  <c r="DU153" i="29"/>
  <c r="DT153" i="29"/>
  <c r="DS153" i="29"/>
  <c r="DR153" i="29"/>
  <c r="DQ153" i="29"/>
  <c r="DP153" i="29"/>
  <c r="DO153" i="29"/>
  <c r="DN153" i="29"/>
  <c r="DM153" i="29"/>
  <c r="DL153" i="29"/>
  <c r="DK153" i="29"/>
  <c r="DJ153" i="29"/>
  <c r="DI153" i="29"/>
  <c r="DH153" i="29"/>
  <c r="DG153" i="29"/>
  <c r="DF153" i="29"/>
  <c r="DE153" i="29"/>
  <c r="DD153" i="29"/>
  <c r="DC153" i="29"/>
  <c r="DB153" i="29"/>
  <c r="DA153" i="29"/>
  <c r="CZ153" i="29"/>
  <c r="CY153" i="29"/>
  <c r="CX153" i="29"/>
  <c r="CW153" i="29"/>
  <c r="CV153" i="29"/>
  <c r="CU153" i="29"/>
  <c r="CT153" i="29"/>
  <c r="CS153" i="29"/>
  <c r="CR153" i="29"/>
  <c r="CQ153" i="29"/>
  <c r="CP153" i="29"/>
  <c r="CO153" i="29"/>
  <c r="CN153" i="29"/>
  <c r="CM153" i="29"/>
  <c r="CL153" i="29"/>
  <c r="CK153" i="29"/>
  <c r="CJ153" i="29"/>
  <c r="CI153" i="29"/>
  <c r="CH153" i="29"/>
  <c r="CG153" i="29"/>
  <c r="CF153" i="29"/>
  <c r="CE153" i="29"/>
  <c r="CD153" i="29"/>
  <c r="CC153" i="29"/>
  <c r="CB153" i="29"/>
  <c r="CA153" i="29"/>
  <c r="BZ153" i="29"/>
  <c r="BY153" i="29"/>
  <c r="BX153" i="29"/>
  <c r="BW153" i="29"/>
  <c r="BV153" i="29"/>
  <c r="BU153" i="29"/>
  <c r="BT153" i="29"/>
  <c r="BS153" i="29"/>
  <c r="BR153" i="29"/>
  <c r="BQ153" i="29"/>
  <c r="BP153" i="29"/>
  <c r="BO153" i="29"/>
  <c r="BN153" i="29"/>
  <c r="BM153" i="29"/>
  <c r="BL153" i="29"/>
  <c r="BK153" i="29"/>
  <c r="BJ153" i="29"/>
  <c r="BI153" i="29"/>
  <c r="BH153" i="29"/>
  <c r="BG153" i="29"/>
  <c r="BF153" i="29"/>
  <c r="BE153" i="29"/>
  <c r="BD153" i="29"/>
  <c r="BC153" i="29"/>
  <c r="BB153" i="29"/>
  <c r="BA153" i="29"/>
  <c r="AZ153" i="29"/>
  <c r="AY153" i="29"/>
  <c r="AX153" i="29"/>
  <c r="AW153" i="29"/>
  <c r="AV153" i="29"/>
  <c r="AU153" i="29"/>
  <c r="AT153" i="29"/>
  <c r="AS153" i="29"/>
  <c r="AR153" i="29"/>
  <c r="AQ153" i="29"/>
  <c r="AP153" i="29"/>
  <c r="AO153" i="29"/>
  <c r="AN153" i="29"/>
  <c r="AM153" i="29"/>
  <c r="AL153" i="29"/>
  <c r="AK153" i="29"/>
  <c r="AJ153" i="29"/>
  <c r="AI153" i="29"/>
  <c r="AH153" i="29"/>
  <c r="AG153" i="29"/>
  <c r="AF153" i="29"/>
  <c r="AE153" i="29"/>
  <c r="AD153" i="29"/>
  <c r="AC153" i="29"/>
  <c r="AB153" i="29"/>
  <c r="AA153" i="29"/>
  <c r="Z153" i="29"/>
  <c r="Y153" i="29"/>
  <c r="X153" i="29"/>
  <c r="W153" i="29"/>
  <c r="V153" i="29"/>
  <c r="U153" i="29"/>
  <c r="T153" i="29"/>
  <c r="S153" i="29"/>
  <c r="R153" i="29"/>
  <c r="Q153" i="29"/>
  <c r="P153" i="29"/>
  <c r="O153" i="29"/>
  <c r="N153" i="29"/>
  <c r="M153" i="29"/>
  <c r="L153" i="29"/>
  <c r="K153" i="29"/>
  <c r="J153" i="29"/>
  <c r="I153" i="29"/>
  <c r="H153" i="29"/>
  <c r="G153" i="29"/>
  <c r="F153" i="29"/>
  <c r="E153" i="29"/>
  <c r="D153" i="29"/>
  <c r="C153" i="29"/>
  <c r="B153" i="29"/>
  <c r="GJ152" i="29"/>
  <c r="GI152" i="29"/>
  <c r="GH152" i="29"/>
  <c r="GG152" i="29"/>
  <c r="GF152" i="29"/>
  <c r="GE152" i="29"/>
  <c r="GD152" i="29"/>
  <c r="GC152" i="29"/>
  <c r="GB152" i="29"/>
  <c r="GA152" i="29"/>
  <c r="FZ152" i="29"/>
  <c r="FY152" i="29"/>
  <c r="FX152" i="29"/>
  <c r="FW152" i="29"/>
  <c r="FV152" i="29"/>
  <c r="FU152" i="29"/>
  <c r="FT152" i="29"/>
  <c r="FS152" i="29"/>
  <c r="FR152" i="29"/>
  <c r="FQ152" i="29"/>
  <c r="FP152" i="29"/>
  <c r="FO152" i="29"/>
  <c r="FN152" i="29"/>
  <c r="FM152" i="29"/>
  <c r="FL152" i="29"/>
  <c r="FK152" i="29"/>
  <c r="FJ152" i="29"/>
  <c r="FI152" i="29"/>
  <c r="FH152" i="29"/>
  <c r="FG152" i="29"/>
  <c r="FF152" i="29"/>
  <c r="FE152" i="29"/>
  <c r="FD152" i="29"/>
  <c r="FC152" i="29"/>
  <c r="FB152" i="29"/>
  <c r="FA152" i="29"/>
  <c r="EZ152" i="29"/>
  <c r="EY152" i="29"/>
  <c r="EX152" i="29"/>
  <c r="EW152" i="29"/>
  <c r="EV152" i="29"/>
  <c r="EU152" i="29"/>
  <c r="ET152" i="29"/>
  <c r="ES152" i="29"/>
  <c r="ER152" i="29"/>
  <c r="EQ152" i="29"/>
  <c r="EP152" i="29"/>
  <c r="EO152" i="29"/>
  <c r="EN152" i="29"/>
  <c r="EM152" i="29"/>
  <c r="EL152" i="29"/>
  <c r="EK152" i="29"/>
  <c r="EJ152" i="29"/>
  <c r="EI152" i="29"/>
  <c r="EH152" i="29"/>
  <c r="EG152" i="29"/>
  <c r="EF152" i="29"/>
  <c r="EE152" i="29"/>
  <c r="ED152" i="29"/>
  <c r="EC152" i="29"/>
  <c r="EB152" i="29"/>
  <c r="EA152" i="29"/>
  <c r="DZ152" i="29"/>
  <c r="DY152" i="29"/>
  <c r="DX152" i="29"/>
  <c r="DW152" i="29"/>
  <c r="DV152" i="29"/>
  <c r="DU152" i="29"/>
  <c r="DT152" i="29"/>
  <c r="DS152" i="29"/>
  <c r="DR152" i="29"/>
  <c r="DQ152" i="29"/>
  <c r="DP152" i="29"/>
  <c r="DO152" i="29"/>
  <c r="DN152" i="29"/>
  <c r="DM152" i="29"/>
  <c r="DL152" i="29"/>
  <c r="DK152" i="29"/>
  <c r="DJ152" i="29"/>
  <c r="DI152" i="29"/>
  <c r="DH152" i="29"/>
  <c r="DG152" i="29"/>
  <c r="DF152" i="29"/>
  <c r="DE152" i="29"/>
  <c r="DD152" i="29"/>
  <c r="DC152" i="29"/>
  <c r="DB152" i="29"/>
  <c r="DA152" i="29"/>
  <c r="CZ152" i="29"/>
  <c r="CY152" i="29"/>
  <c r="CX152" i="29"/>
  <c r="CW152" i="29"/>
  <c r="CV152" i="29"/>
  <c r="CU152" i="29"/>
  <c r="CT152" i="29"/>
  <c r="CS152" i="29"/>
  <c r="CR152" i="29"/>
  <c r="CQ152" i="29"/>
  <c r="CP152" i="29"/>
  <c r="CO152" i="29"/>
  <c r="CN152" i="29"/>
  <c r="CM152" i="29"/>
  <c r="CL152" i="29"/>
  <c r="CK152" i="29"/>
  <c r="CJ152" i="29"/>
  <c r="CI152" i="29"/>
  <c r="CH152" i="29"/>
  <c r="CG152" i="29"/>
  <c r="CF152" i="29"/>
  <c r="CE152" i="29"/>
  <c r="CD152" i="29"/>
  <c r="CC152" i="29"/>
  <c r="CB152" i="29"/>
  <c r="CA152" i="29"/>
  <c r="BZ152" i="29"/>
  <c r="BY152" i="29"/>
  <c r="BX152" i="29"/>
  <c r="BW152" i="29"/>
  <c r="BV152" i="29"/>
  <c r="BU152" i="29"/>
  <c r="BT152" i="29"/>
  <c r="BS152" i="29"/>
  <c r="BR152" i="29"/>
  <c r="BQ152" i="29"/>
  <c r="BP152" i="29"/>
  <c r="BO152" i="29"/>
  <c r="BN152" i="29"/>
  <c r="BM152" i="29"/>
  <c r="BL152" i="29"/>
  <c r="BK152" i="29"/>
  <c r="BJ152" i="29"/>
  <c r="BI152" i="29"/>
  <c r="BH152" i="29"/>
  <c r="BG152" i="29"/>
  <c r="BF152" i="29"/>
  <c r="BE152" i="29"/>
  <c r="BD152" i="29"/>
  <c r="BC152" i="29"/>
  <c r="BB152" i="29"/>
  <c r="BA152" i="29"/>
  <c r="AZ152" i="29"/>
  <c r="AY152" i="29"/>
  <c r="AX152" i="29"/>
  <c r="AW152" i="29"/>
  <c r="AV152" i="29"/>
  <c r="AU152" i="29"/>
  <c r="AT152" i="29"/>
  <c r="AS152" i="29"/>
  <c r="AR152" i="29"/>
  <c r="AQ152" i="29"/>
  <c r="AP152" i="29"/>
  <c r="AO152" i="29"/>
  <c r="AN152" i="29"/>
  <c r="AM152" i="29"/>
  <c r="AL152" i="29"/>
  <c r="AK152" i="29"/>
  <c r="AJ152" i="29"/>
  <c r="AI152" i="29"/>
  <c r="AH152" i="29"/>
  <c r="AG152" i="29"/>
  <c r="AF152" i="29"/>
  <c r="AE152" i="29"/>
  <c r="AD152" i="29"/>
  <c r="AC152" i="29"/>
  <c r="AB152" i="29"/>
  <c r="AA152" i="29"/>
  <c r="Z152" i="29"/>
  <c r="Y152" i="29"/>
  <c r="X152" i="29"/>
  <c r="W152" i="29"/>
  <c r="V152" i="29"/>
  <c r="U152" i="29"/>
  <c r="T152" i="29"/>
  <c r="S152" i="29"/>
  <c r="R152" i="29"/>
  <c r="Q152" i="29"/>
  <c r="P152" i="29"/>
  <c r="O152" i="29"/>
  <c r="N152" i="29"/>
  <c r="M152" i="29"/>
  <c r="L152" i="29"/>
  <c r="K152" i="29"/>
  <c r="J152" i="29"/>
  <c r="I152" i="29"/>
  <c r="H152" i="29"/>
  <c r="G152" i="29"/>
  <c r="F152" i="29"/>
  <c r="E152" i="29"/>
  <c r="D152" i="29"/>
  <c r="C152" i="29"/>
  <c r="B152" i="29"/>
  <c r="GJ151" i="29"/>
  <c r="GI151" i="29"/>
  <c r="GH151" i="29"/>
  <c r="GG151" i="29"/>
  <c r="GF151" i="29"/>
  <c r="GE151" i="29"/>
  <c r="GD151" i="29"/>
  <c r="GC151" i="29"/>
  <c r="GB151" i="29"/>
  <c r="GA151" i="29"/>
  <c r="FZ151" i="29"/>
  <c r="FY151" i="29"/>
  <c r="FX151" i="29"/>
  <c r="FW151" i="29"/>
  <c r="FV151" i="29"/>
  <c r="FU151" i="29"/>
  <c r="FT151" i="29"/>
  <c r="FS151" i="29"/>
  <c r="FR151" i="29"/>
  <c r="FQ151" i="29"/>
  <c r="FP151" i="29"/>
  <c r="FO151" i="29"/>
  <c r="FN151" i="29"/>
  <c r="FM151" i="29"/>
  <c r="FL151" i="29"/>
  <c r="FK151" i="29"/>
  <c r="FJ151" i="29"/>
  <c r="FI151" i="29"/>
  <c r="FH151" i="29"/>
  <c r="FG151" i="29"/>
  <c r="FF151" i="29"/>
  <c r="FE151" i="29"/>
  <c r="FD151" i="29"/>
  <c r="FC151" i="29"/>
  <c r="FB151" i="29"/>
  <c r="FA151" i="29"/>
  <c r="EZ151" i="29"/>
  <c r="EY151" i="29"/>
  <c r="EX151" i="29"/>
  <c r="EW151" i="29"/>
  <c r="EV151" i="29"/>
  <c r="EU151" i="29"/>
  <c r="ET151" i="29"/>
  <c r="ES151" i="29"/>
  <c r="ER151" i="29"/>
  <c r="EQ151" i="29"/>
  <c r="EP151" i="29"/>
  <c r="EO151" i="29"/>
  <c r="EN151" i="29"/>
  <c r="EM151" i="29"/>
  <c r="EL151" i="29"/>
  <c r="EK151" i="29"/>
  <c r="EJ151" i="29"/>
  <c r="EI151" i="29"/>
  <c r="EH151" i="29"/>
  <c r="EG151" i="29"/>
  <c r="EF151" i="29"/>
  <c r="EE151" i="29"/>
  <c r="ED151" i="29"/>
  <c r="EC151" i="29"/>
  <c r="EB151" i="29"/>
  <c r="EA151" i="29"/>
  <c r="DZ151" i="29"/>
  <c r="DY151" i="29"/>
  <c r="DX151" i="29"/>
  <c r="DW151" i="29"/>
  <c r="DV151" i="29"/>
  <c r="DU151" i="29"/>
  <c r="DT151" i="29"/>
  <c r="DS151" i="29"/>
  <c r="DR151" i="29"/>
  <c r="DQ151" i="29"/>
  <c r="DP151" i="29"/>
  <c r="DO151" i="29"/>
  <c r="DN151" i="29"/>
  <c r="DM151" i="29"/>
  <c r="DL151" i="29"/>
  <c r="DK151" i="29"/>
  <c r="DJ151" i="29"/>
  <c r="DI151" i="29"/>
  <c r="DH151" i="29"/>
  <c r="DG151" i="29"/>
  <c r="DF151" i="29"/>
  <c r="DE151" i="29"/>
  <c r="DD151" i="29"/>
  <c r="DC151" i="29"/>
  <c r="DB151" i="29"/>
  <c r="DA151" i="29"/>
  <c r="CZ151" i="29"/>
  <c r="CY151" i="29"/>
  <c r="CX151" i="29"/>
  <c r="CW151" i="29"/>
  <c r="CV151" i="29"/>
  <c r="CU151" i="29"/>
  <c r="CT151" i="29"/>
  <c r="CS151" i="29"/>
  <c r="CR151" i="29"/>
  <c r="CQ151" i="29"/>
  <c r="CP151" i="29"/>
  <c r="CO151" i="29"/>
  <c r="CN151" i="29"/>
  <c r="CM151" i="29"/>
  <c r="CL151" i="29"/>
  <c r="CK151" i="29"/>
  <c r="CJ151" i="29"/>
  <c r="CI151" i="29"/>
  <c r="CH151" i="29"/>
  <c r="CG151" i="29"/>
  <c r="CF151" i="29"/>
  <c r="CE151" i="29"/>
  <c r="CD151" i="29"/>
  <c r="CC151" i="29"/>
  <c r="CB151" i="29"/>
  <c r="CA151" i="29"/>
  <c r="BZ151" i="29"/>
  <c r="BY151" i="29"/>
  <c r="BX151" i="29"/>
  <c r="BW151" i="29"/>
  <c r="BV151" i="29"/>
  <c r="BU151" i="29"/>
  <c r="BT151" i="29"/>
  <c r="BS151" i="29"/>
  <c r="BR151" i="29"/>
  <c r="BQ151" i="29"/>
  <c r="BP151" i="29"/>
  <c r="BO151" i="29"/>
  <c r="BN151" i="29"/>
  <c r="BM151" i="29"/>
  <c r="BL151" i="29"/>
  <c r="BK151" i="29"/>
  <c r="BJ151" i="29"/>
  <c r="BI151" i="29"/>
  <c r="BH151" i="29"/>
  <c r="BG151" i="29"/>
  <c r="BF151" i="29"/>
  <c r="BE151" i="29"/>
  <c r="BD151" i="29"/>
  <c r="BC151" i="29"/>
  <c r="BB151" i="29"/>
  <c r="BA151" i="29"/>
  <c r="AZ151" i="29"/>
  <c r="AY151" i="29"/>
  <c r="AX151" i="29"/>
  <c r="AW151" i="29"/>
  <c r="AV151" i="29"/>
  <c r="AU151" i="29"/>
  <c r="AT151" i="29"/>
  <c r="AS151" i="29"/>
  <c r="AR151" i="29"/>
  <c r="AQ151" i="29"/>
  <c r="AP151" i="29"/>
  <c r="AO151" i="29"/>
  <c r="AN151" i="29"/>
  <c r="AM151" i="29"/>
  <c r="AL151" i="29"/>
  <c r="AK151" i="29"/>
  <c r="AJ151" i="29"/>
  <c r="AI151" i="29"/>
  <c r="AH151" i="29"/>
  <c r="AG151" i="29"/>
  <c r="AF151" i="29"/>
  <c r="AE151" i="29"/>
  <c r="AD151" i="29"/>
  <c r="AC151" i="29"/>
  <c r="AB151" i="29"/>
  <c r="AA151" i="29"/>
  <c r="Z151" i="29"/>
  <c r="Y151" i="29"/>
  <c r="X151" i="29"/>
  <c r="W151" i="29"/>
  <c r="V151" i="29"/>
  <c r="U151" i="29"/>
  <c r="T151" i="29"/>
  <c r="S151" i="29"/>
  <c r="R151" i="29"/>
  <c r="Q151" i="29"/>
  <c r="P151" i="29"/>
  <c r="O151" i="29"/>
  <c r="N151" i="29"/>
  <c r="M151" i="29"/>
  <c r="L151" i="29"/>
  <c r="K151" i="29"/>
  <c r="J151" i="29"/>
  <c r="I151" i="29"/>
  <c r="H151" i="29"/>
  <c r="G151" i="29"/>
  <c r="F151" i="29"/>
  <c r="E151" i="29"/>
  <c r="D151" i="29"/>
  <c r="C151" i="29"/>
  <c r="B151" i="29"/>
  <c r="GJ150" i="29"/>
  <c r="GI150" i="29"/>
  <c r="GH150" i="29"/>
  <c r="GG150" i="29"/>
  <c r="GF150" i="29"/>
  <c r="GE150" i="29"/>
  <c r="GD150" i="29"/>
  <c r="GC150" i="29"/>
  <c r="GB150" i="29"/>
  <c r="GA150" i="29"/>
  <c r="FZ150" i="29"/>
  <c r="FY150" i="29"/>
  <c r="FX150" i="29"/>
  <c r="FW150" i="29"/>
  <c r="FV150" i="29"/>
  <c r="FU150" i="29"/>
  <c r="FT150" i="29"/>
  <c r="FS150" i="29"/>
  <c r="FR150" i="29"/>
  <c r="FQ150" i="29"/>
  <c r="FP150" i="29"/>
  <c r="FO150" i="29"/>
  <c r="FN150" i="29"/>
  <c r="FM150" i="29"/>
  <c r="FL150" i="29"/>
  <c r="FK150" i="29"/>
  <c r="FJ150" i="29"/>
  <c r="FI150" i="29"/>
  <c r="FH150" i="29"/>
  <c r="FG150" i="29"/>
  <c r="FF150" i="29"/>
  <c r="FE150" i="29"/>
  <c r="FD150" i="29"/>
  <c r="FC150" i="29"/>
  <c r="FB150" i="29"/>
  <c r="FA150" i="29"/>
  <c r="EZ150" i="29"/>
  <c r="EY150" i="29"/>
  <c r="EX150" i="29"/>
  <c r="EW150" i="29"/>
  <c r="EV150" i="29"/>
  <c r="EU150" i="29"/>
  <c r="ET150" i="29"/>
  <c r="ES150" i="29"/>
  <c r="ER150" i="29"/>
  <c r="EQ150" i="29"/>
  <c r="EP150" i="29"/>
  <c r="EO150" i="29"/>
  <c r="EN150" i="29"/>
  <c r="EM150" i="29"/>
  <c r="EL150" i="29"/>
  <c r="EK150" i="29"/>
  <c r="EJ150" i="29"/>
  <c r="EI150" i="29"/>
  <c r="EH150" i="29"/>
  <c r="EG150" i="29"/>
  <c r="EF150" i="29"/>
  <c r="EE150" i="29"/>
  <c r="ED150" i="29"/>
  <c r="EC150" i="29"/>
  <c r="EB150" i="29"/>
  <c r="EA150" i="29"/>
  <c r="DZ150" i="29"/>
  <c r="DY150" i="29"/>
  <c r="DX150" i="29"/>
  <c r="DW150" i="29"/>
  <c r="DV150" i="29"/>
  <c r="DU150" i="29"/>
  <c r="DT150" i="29"/>
  <c r="DS150" i="29"/>
  <c r="DR150" i="29"/>
  <c r="DQ150" i="29"/>
  <c r="DP150" i="29"/>
  <c r="DO150" i="29"/>
  <c r="DN150" i="29"/>
  <c r="DM150" i="29"/>
  <c r="DL150" i="29"/>
  <c r="DK150" i="29"/>
  <c r="DJ150" i="29"/>
  <c r="DI150" i="29"/>
  <c r="DH150" i="29"/>
  <c r="DG150" i="29"/>
  <c r="DF150" i="29"/>
  <c r="DE150" i="29"/>
  <c r="DD150" i="29"/>
  <c r="DC150" i="29"/>
  <c r="DB150" i="29"/>
  <c r="DA150" i="29"/>
  <c r="CZ150" i="29"/>
  <c r="CY150" i="29"/>
  <c r="CX150" i="29"/>
  <c r="CW150" i="29"/>
  <c r="CV150" i="29"/>
  <c r="CU150" i="29"/>
  <c r="CT150" i="29"/>
  <c r="CS150" i="29"/>
  <c r="CR150" i="29"/>
  <c r="CQ150" i="29"/>
  <c r="CP150" i="29"/>
  <c r="CO150" i="29"/>
  <c r="CN150" i="29"/>
  <c r="CM150" i="29"/>
  <c r="CL150" i="29"/>
  <c r="CK150" i="29"/>
  <c r="CJ150" i="29"/>
  <c r="CI150" i="29"/>
  <c r="CH150" i="29"/>
  <c r="CG150" i="29"/>
  <c r="CF150" i="29"/>
  <c r="CE150" i="29"/>
  <c r="CD150" i="29"/>
  <c r="CC150" i="29"/>
  <c r="CB150" i="29"/>
  <c r="CA150" i="29"/>
  <c r="BZ150" i="29"/>
  <c r="BY150" i="29"/>
  <c r="BX150" i="29"/>
  <c r="BW150" i="29"/>
  <c r="BV150" i="29"/>
  <c r="BU150" i="29"/>
  <c r="BT150" i="29"/>
  <c r="BS150" i="29"/>
  <c r="BR150" i="29"/>
  <c r="BQ150" i="29"/>
  <c r="BP150" i="29"/>
  <c r="BO150" i="29"/>
  <c r="BN150" i="29"/>
  <c r="BM150" i="29"/>
  <c r="BL150" i="29"/>
  <c r="BK150" i="29"/>
  <c r="BJ150" i="29"/>
  <c r="BI150" i="29"/>
  <c r="BH150" i="29"/>
  <c r="BG150" i="29"/>
  <c r="BF150" i="29"/>
  <c r="BE150" i="29"/>
  <c r="BD150" i="29"/>
  <c r="BC150" i="29"/>
  <c r="BB150" i="29"/>
  <c r="BA150" i="29"/>
  <c r="AZ150" i="29"/>
  <c r="AY150" i="29"/>
  <c r="AX150" i="29"/>
  <c r="AW150" i="29"/>
  <c r="AV150" i="29"/>
  <c r="AU150" i="29"/>
  <c r="AT150" i="29"/>
  <c r="AS150" i="29"/>
  <c r="AR150" i="29"/>
  <c r="AQ150" i="29"/>
  <c r="AP150" i="29"/>
  <c r="AO150" i="29"/>
  <c r="AN150" i="29"/>
  <c r="AM150" i="29"/>
  <c r="AL150" i="29"/>
  <c r="AK150" i="29"/>
  <c r="AJ150" i="29"/>
  <c r="AI150" i="29"/>
  <c r="AH150" i="29"/>
  <c r="AG150" i="29"/>
  <c r="AF150" i="29"/>
  <c r="AE150" i="29"/>
  <c r="AD150" i="29"/>
  <c r="AC150" i="29"/>
  <c r="AB150" i="29"/>
  <c r="AA150" i="29"/>
  <c r="Z150" i="29"/>
  <c r="Y150" i="29"/>
  <c r="X150" i="29"/>
  <c r="W150" i="29"/>
  <c r="V150" i="29"/>
  <c r="U150" i="29"/>
  <c r="T150" i="29"/>
  <c r="S150" i="29"/>
  <c r="R150" i="29"/>
  <c r="Q150" i="29"/>
  <c r="P150" i="29"/>
  <c r="O150" i="29"/>
  <c r="N150" i="29"/>
  <c r="M150" i="29"/>
  <c r="L150" i="29"/>
  <c r="K150" i="29"/>
  <c r="J150" i="29"/>
  <c r="I150" i="29"/>
  <c r="H150" i="29"/>
  <c r="G150" i="29"/>
  <c r="F150" i="29"/>
  <c r="E150" i="29"/>
  <c r="D150" i="29"/>
  <c r="C150" i="29"/>
  <c r="B150" i="29"/>
  <c r="GJ149" i="29"/>
  <c r="GI149" i="29"/>
  <c r="GH149" i="29"/>
  <c r="GG149" i="29"/>
  <c r="GF149" i="29"/>
  <c r="GE149" i="29"/>
  <c r="GD149" i="29"/>
  <c r="GC149" i="29"/>
  <c r="GB149" i="29"/>
  <c r="GA149" i="29"/>
  <c r="FZ149" i="29"/>
  <c r="FY149" i="29"/>
  <c r="FX149" i="29"/>
  <c r="FW149" i="29"/>
  <c r="FV149" i="29"/>
  <c r="FU149" i="29"/>
  <c r="FT149" i="29"/>
  <c r="FS149" i="29"/>
  <c r="FR149" i="29"/>
  <c r="FQ149" i="29"/>
  <c r="FP149" i="29"/>
  <c r="FO149" i="29"/>
  <c r="FN149" i="29"/>
  <c r="FM149" i="29"/>
  <c r="FL149" i="29"/>
  <c r="FK149" i="29"/>
  <c r="FJ149" i="29"/>
  <c r="FI149" i="29"/>
  <c r="FH149" i="29"/>
  <c r="FG149" i="29"/>
  <c r="FF149" i="29"/>
  <c r="FE149" i="29"/>
  <c r="FD149" i="29"/>
  <c r="FC149" i="29"/>
  <c r="FB149" i="29"/>
  <c r="FA149" i="29"/>
  <c r="EZ149" i="29"/>
  <c r="EY149" i="29"/>
  <c r="EX149" i="29"/>
  <c r="EW149" i="29"/>
  <c r="EV149" i="29"/>
  <c r="EU149" i="29"/>
  <c r="ET149" i="29"/>
  <c r="ES149" i="29"/>
  <c r="ER149" i="29"/>
  <c r="EQ149" i="29"/>
  <c r="EP149" i="29"/>
  <c r="EO149" i="29"/>
  <c r="EN149" i="29"/>
  <c r="EM149" i="29"/>
  <c r="EL149" i="29"/>
  <c r="EK149" i="29"/>
  <c r="EJ149" i="29"/>
  <c r="EI149" i="29"/>
  <c r="EH149" i="29"/>
  <c r="EG149" i="29"/>
  <c r="EF149" i="29"/>
  <c r="EE149" i="29"/>
  <c r="ED149" i="29"/>
  <c r="EC149" i="29"/>
  <c r="EB149" i="29"/>
  <c r="EA149" i="29"/>
  <c r="DZ149" i="29"/>
  <c r="DY149" i="29"/>
  <c r="DX149" i="29"/>
  <c r="DW149" i="29"/>
  <c r="DV149" i="29"/>
  <c r="DU149" i="29"/>
  <c r="DT149" i="29"/>
  <c r="DS149" i="29"/>
  <c r="DR149" i="29"/>
  <c r="DQ149" i="29"/>
  <c r="DP149" i="29"/>
  <c r="DO149" i="29"/>
  <c r="DN149" i="29"/>
  <c r="DM149" i="29"/>
  <c r="DL149" i="29"/>
  <c r="DK149" i="29"/>
  <c r="DJ149" i="29"/>
  <c r="DI149" i="29"/>
  <c r="DH149" i="29"/>
  <c r="DG149" i="29"/>
  <c r="DF149" i="29"/>
  <c r="DE149" i="29"/>
  <c r="DD149" i="29"/>
  <c r="DC149" i="29"/>
  <c r="DB149" i="29"/>
  <c r="DA149" i="29"/>
  <c r="CZ149" i="29"/>
  <c r="CY149" i="29"/>
  <c r="CX149" i="29"/>
  <c r="CW149" i="29"/>
  <c r="CV149" i="29"/>
  <c r="CU149" i="29"/>
  <c r="CT149" i="29"/>
  <c r="CS149" i="29"/>
  <c r="CR149" i="29"/>
  <c r="CQ149" i="29"/>
  <c r="CP149" i="29"/>
  <c r="CO149" i="29"/>
  <c r="CN149" i="29"/>
  <c r="CM149" i="29"/>
  <c r="CL149" i="29"/>
  <c r="CK149" i="29"/>
  <c r="CJ149" i="29"/>
  <c r="CI149" i="29"/>
  <c r="CH149" i="29"/>
  <c r="CG149" i="29"/>
  <c r="CF149" i="29"/>
  <c r="CE149" i="29"/>
  <c r="CD149" i="29"/>
  <c r="CC149" i="29"/>
  <c r="CB149" i="29"/>
  <c r="CA149" i="29"/>
  <c r="BZ149" i="29"/>
  <c r="BY149" i="29"/>
  <c r="BX149" i="29"/>
  <c r="BW149" i="29"/>
  <c r="BV149" i="29"/>
  <c r="BU149" i="29"/>
  <c r="BT149" i="29"/>
  <c r="BS149" i="29"/>
  <c r="BR149" i="29"/>
  <c r="BQ149" i="29"/>
  <c r="BP149" i="29"/>
  <c r="BO149" i="29"/>
  <c r="BN149" i="29"/>
  <c r="BM149" i="29"/>
  <c r="BL149" i="29"/>
  <c r="BK149" i="29"/>
  <c r="BJ149" i="29"/>
  <c r="BI149" i="29"/>
  <c r="BH149" i="29"/>
  <c r="BG149" i="29"/>
  <c r="BF149" i="29"/>
  <c r="BE149" i="29"/>
  <c r="BD149" i="29"/>
  <c r="BC149" i="29"/>
  <c r="BB149" i="29"/>
  <c r="BA149" i="29"/>
  <c r="AZ149" i="29"/>
  <c r="AY149" i="29"/>
  <c r="AX149" i="29"/>
  <c r="AW149" i="29"/>
  <c r="AV149" i="29"/>
  <c r="AU149" i="29"/>
  <c r="AT149" i="29"/>
  <c r="AS149" i="29"/>
  <c r="AR149" i="29"/>
  <c r="AQ149" i="29"/>
  <c r="AP149" i="29"/>
  <c r="AO149" i="29"/>
  <c r="AN149" i="29"/>
  <c r="AM149" i="29"/>
  <c r="AL149" i="29"/>
  <c r="AK149" i="29"/>
  <c r="AJ149" i="29"/>
  <c r="AI149" i="29"/>
  <c r="AH149" i="29"/>
  <c r="AG149" i="29"/>
  <c r="AF149" i="29"/>
  <c r="AE149" i="29"/>
  <c r="AD149" i="29"/>
  <c r="AC149" i="29"/>
  <c r="AB149" i="29"/>
  <c r="AA149" i="29"/>
  <c r="Z149" i="29"/>
  <c r="Y149" i="29"/>
  <c r="X149" i="29"/>
  <c r="W149" i="29"/>
  <c r="V149" i="29"/>
  <c r="U149" i="29"/>
  <c r="T149" i="29"/>
  <c r="S149" i="29"/>
  <c r="R149" i="29"/>
  <c r="Q149" i="29"/>
  <c r="P149" i="29"/>
  <c r="O149" i="29"/>
  <c r="N149" i="29"/>
  <c r="M149" i="29"/>
  <c r="L149" i="29"/>
  <c r="K149" i="29"/>
  <c r="J149" i="29"/>
  <c r="I149" i="29"/>
  <c r="H149" i="29"/>
  <c r="G149" i="29"/>
  <c r="F149" i="29"/>
  <c r="E149" i="29"/>
  <c r="D149" i="29"/>
  <c r="C149" i="29"/>
  <c r="B149" i="29"/>
  <c r="GJ148" i="29"/>
  <c r="GI148" i="29"/>
  <c r="GH148" i="29"/>
  <c r="GG148" i="29"/>
  <c r="GF148" i="29"/>
  <c r="GE148" i="29"/>
  <c r="GD148" i="29"/>
  <c r="GC148" i="29"/>
  <c r="GB148" i="29"/>
  <c r="GA148" i="29"/>
  <c r="FZ148" i="29"/>
  <c r="FY148" i="29"/>
  <c r="FX148" i="29"/>
  <c r="FW148" i="29"/>
  <c r="FV148" i="29"/>
  <c r="FU148" i="29"/>
  <c r="FT148" i="29"/>
  <c r="FS148" i="29"/>
  <c r="FR148" i="29"/>
  <c r="FQ148" i="29"/>
  <c r="FP148" i="29"/>
  <c r="FO148" i="29"/>
  <c r="FN148" i="29"/>
  <c r="FM148" i="29"/>
  <c r="FL148" i="29"/>
  <c r="FK148" i="29"/>
  <c r="FJ148" i="29"/>
  <c r="FI148" i="29"/>
  <c r="FH148" i="29"/>
  <c r="FG148" i="29"/>
  <c r="FF148" i="29"/>
  <c r="FE148" i="29"/>
  <c r="FD148" i="29"/>
  <c r="FC148" i="29"/>
  <c r="FB148" i="29"/>
  <c r="FA148" i="29"/>
  <c r="EZ148" i="29"/>
  <c r="EY148" i="29"/>
  <c r="EX148" i="29"/>
  <c r="EW148" i="29"/>
  <c r="EV148" i="29"/>
  <c r="EU148" i="29"/>
  <c r="ET148" i="29"/>
  <c r="ES148" i="29"/>
  <c r="ER148" i="29"/>
  <c r="EQ148" i="29"/>
  <c r="EP148" i="29"/>
  <c r="EO148" i="29"/>
  <c r="EN148" i="29"/>
  <c r="EM148" i="29"/>
  <c r="EL148" i="29"/>
  <c r="EK148" i="29"/>
  <c r="EJ148" i="29"/>
  <c r="EI148" i="29"/>
  <c r="EH148" i="29"/>
  <c r="EG148" i="29"/>
  <c r="EF148" i="29"/>
  <c r="EE148" i="29"/>
  <c r="ED148" i="29"/>
  <c r="EC148" i="29"/>
  <c r="EB148" i="29"/>
  <c r="EA148" i="29"/>
  <c r="DZ148" i="29"/>
  <c r="DY148" i="29"/>
  <c r="DX148" i="29"/>
  <c r="DW148" i="29"/>
  <c r="DV148" i="29"/>
  <c r="DU148" i="29"/>
  <c r="DT148" i="29"/>
  <c r="DS148" i="29"/>
  <c r="DR148" i="29"/>
  <c r="DQ148" i="29"/>
  <c r="DP148" i="29"/>
  <c r="DO148" i="29"/>
  <c r="DN148" i="29"/>
  <c r="DM148" i="29"/>
  <c r="DL148" i="29"/>
  <c r="DK148" i="29"/>
  <c r="DJ148" i="29"/>
  <c r="DI148" i="29"/>
  <c r="DH148" i="29"/>
  <c r="DG148" i="29"/>
  <c r="DF148" i="29"/>
  <c r="DE148" i="29"/>
  <c r="DD148" i="29"/>
  <c r="DC148" i="29"/>
  <c r="DB148" i="29"/>
  <c r="DA148" i="29"/>
  <c r="CZ148" i="29"/>
  <c r="CY148" i="29"/>
  <c r="CX148" i="29"/>
  <c r="CW148" i="29"/>
  <c r="CV148" i="29"/>
  <c r="CU148" i="29"/>
  <c r="CT148" i="29"/>
  <c r="CS148" i="29"/>
  <c r="CR148" i="29"/>
  <c r="CQ148" i="29"/>
  <c r="CP148" i="29"/>
  <c r="CO148" i="29"/>
  <c r="CN148" i="29"/>
  <c r="CM148" i="29"/>
  <c r="CL148" i="29"/>
  <c r="CK148" i="29"/>
  <c r="CJ148" i="29"/>
  <c r="CI148" i="29"/>
  <c r="CH148" i="29"/>
  <c r="CG148" i="29"/>
  <c r="CF148" i="29"/>
  <c r="CE148" i="29"/>
  <c r="CD148" i="29"/>
  <c r="CC148" i="29"/>
  <c r="CB148" i="29"/>
  <c r="CA148" i="29"/>
  <c r="BZ148" i="29"/>
  <c r="BY148" i="29"/>
  <c r="BX148" i="29"/>
  <c r="BW148" i="29"/>
  <c r="BV148" i="29"/>
  <c r="BU148" i="29"/>
  <c r="BT148" i="29"/>
  <c r="BS148" i="29"/>
  <c r="BR148" i="29"/>
  <c r="BQ148" i="29"/>
  <c r="BP148" i="29"/>
  <c r="BO148" i="29"/>
  <c r="BN148" i="29"/>
  <c r="BM148" i="29"/>
  <c r="BL148" i="29"/>
  <c r="BK148" i="29"/>
  <c r="BJ148" i="29"/>
  <c r="BI148" i="29"/>
  <c r="BH148" i="29"/>
  <c r="BG148" i="29"/>
  <c r="BF148" i="29"/>
  <c r="BE148" i="29"/>
  <c r="BD148" i="29"/>
  <c r="BC148" i="29"/>
  <c r="BB148" i="29"/>
  <c r="BA148" i="29"/>
  <c r="AZ148" i="29"/>
  <c r="AY148" i="29"/>
  <c r="AX148" i="29"/>
  <c r="AW148" i="29"/>
  <c r="AV148" i="29"/>
  <c r="AU148" i="29"/>
  <c r="AT148" i="29"/>
  <c r="AS148" i="29"/>
  <c r="AR148" i="29"/>
  <c r="AQ148" i="29"/>
  <c r="AP148" i="29"/>
  <c r="AO148" i="29"/>
  <c r="AN148" i="29"/>
  <c r="AM148" i="29"/>
  <c r="AL148" i="29"/>
  <c r="AK148" i="29"/>
  <c r="AJ148" i="29"/>
  <c r="AI148" i="29"/>
  <c r="AH148" i="29"/>
  <c r="AG148" i="29"/>
  <c r="AF148" i="29"/>
  <c r="AE148" i="29"/>
  <c r="AD148" i="29"/>
  <c r="AC148" i="29"/>
  <c r="AB148" i="29"/>
  <c r="AA148" i="29"/>
  <c r="Z148" i="29"/>
  <c r="Y148" i="29"/>
  <c r="X148" i="29"/>
  <c r="W148" i="29"/>
  <c r="V148" i="29"/>
  <c r="U148" i="29"/>
  <c r="T148" i="29"/>
  <c r="S148" i="29"/>
  <c r="R148" i="29"/>
  <c r="Q148" i="29"/>
  <c r="P148" i="29"/>
  <c r="O148" i="29"/>
  <c r="N148" i="29"/>
  <c r="M148" i="29"/>
  <c r="L148" i="29"/>
  <c r="K148" i="29"/>
  <c r="J148" i="29"/>
  <c r="I148" i="29"/>
  <c r="H148" i="29"/>
  <c r="G148" i="29"/>
  <c r="F148" i="29"/>
  <c r="E148" i="29"/>
  <c r="D148" i="29"/>
  <c r="C148" i="29"/>
  <c r="B148" i="29"/>
  <c r="GJ147" i="29"/>
  <c r="GI147" i="29"/>
  <c r="GH147" i="29"/>
  <c r="GG147" i="29"/>
  <c r="GF147" i="29"/>
  <c r="GE147" i="29"/>
  <c r="GD147" i="29"/>
  <c r="GC147" i="29"/>
  <c r="GB147" i="29"/>
  <c r="GA147" i="29"/>
  <c r="FZ147" i="29"/>
  <c r="FY147" i="29"/>
  <c r="FX147" i="29"/>
  <c r="FW147" i="29"/>
  <c r="FV147" i="29"/>
  <c r="FU147" i="29"/>
  <c r="FT147" i="29"/>
  <c r="FS147" i="29"/>
  <c r="FR147" i="29"/>
  <c r="FQ147" i="29"/>
  <c r="FP147" i="29"/>
  <c r="FO147" i="29"/>
  <c r="FN147" i="29"/>
  <c r="FM147" i="29"/>
  <c r="FL147" i="29"/>
  <c r="FK147" i="29"/>
  <c r="FJ147" i="29"/>
  <c r="FI147" i="29"/>
  <c r="FH147" i="29"/>
  <c r="FG147" i="29"/>
  <c r="FF147" i="29"/>
  <c r="FE147" i="29"/>
  <c r="FD147" i="29"/>
  <c r="FC147" i="29"/>
  <c r="FB147" i="29"/>
  <c r="FA147" i="29"/>
  <c r="EZ147" i="29"/>
  <c r="EY147" i="29"/>
  <c r="EX147" i="29"/>
  <c r="EW147" i="29"/>
  <c r="EV147" i="29"/>
  <c r="EU147" i="29"/>
  <c r="ET147" i="29"/>
  <c r="ES147" i="29"/>
  <c r="ER147" i="29"/>
  <c r="EQ147" i="29"/>
  <c r="EP147" i="29"/>
  <c r="EO147" i="29"/>
  <c r="EN147" i="29"/>
  <c r="EM147" i="29"/>
  <c r="EL147" i="29"/>
  <c r="EK147" i="29"/>
  <c r="EJ147" i="29"/>
  <c r="EI147" i="29"/>
  <c r="EH147" i="29"/>
  <c r="EG147" i="29"/>
  <c r="EF147" i="29"/>
  <c r="EE147" i="29"/>
  <c r="ED147" i="29"/>
  <c r="EC147" i="29"/>
  <c r="EB147" i="29"/>
  <c r="EA147" i="29"/>
  <c r="DZ147" i="29"/>
  <c r="DY147" i="29"/>
  <c r="DX147" i="29"/>
  <c r="DW147" i="29"/>
  <c r="DV147" i="29"/>
  <c r="DU147" i="29"/>
  <c r="DT147" i="29"/>
  <c r="DS147" i="29"/>
  <c r="DR147" i="29"/>
  <c r="DQ147" i="29"/>
  <c r="DP147" i="29"/>
  <c r="DO147" i="29"/>
  <c r="DN147" i="29"/>
  <c r="DM147" i="29"/>
  <c r="DL147" i="29"/>
  <c r="DK147" i="29"/>
  <c r="DJ147" i="29"/>
  <c r="DI147" i="29"/>
  <c r="DH147" i="29"/>
  <c r="DG147" i="29"/>
  <c r="DF147" i="29"/>
  <c r="DE147" i="29"/>
  <c r="DD147" i="29"/>
  <c r="DC147" i="29"/>
  <c r="DB147" i="29"/>
  <c r="DA147" i="29"/>
  <c r="CZ147" i="29"/>
  <c r="CY147" i="29"/>
  <c r="CX147" i="29"/>
  <c r="CW147" i="29"/>
  <c r="CV147" i="29"/>
  <c r="CU147" i="29"/>
  <c r="CT147" i="29"/>
  <c r="CS147" i="29"/>
  <c r="CR147" i="29"/>
  <c r="CQ147" i="29"/>
  <c r="CP147" i="29"/>
  <c r="CO147" i="29"/>
  <c r="CN147" i="29"/>
  <c r="CM147" i="29"/>
  <c r="CL147" i="29"/>
  <c r="CK147" i="29"/>
  <c r="CJ147" i="29"/>
  <c r="CI147" i="29"/>
  <c r="CH147" i="29"/>
  <c r="CG147" i="29"/>
  <c r="CF147" i="29"/>
  <c r="CE147" i="29"/>
  <c r="CD147" i="29"/>
  <c r="CC147" i="29"/>
  <c r="CB147" i="29"/>
  <c r="CA147" i="29"/>
  <c r="BZ147" i="29"/>
  <c r="BY147" i="29"/>
  <c r="BX147" i="29"/>
  <c r="BW147" i="29"/>
  <c r="BV147" i="29"/>
  <c r="BU147" i="29"/>
  <c r="BT147" i="29"/>
  <c r="BS147" i="29"/>
  <c r="BR147" i="29"/>
  <c r="BQ147" i="29"/>
  <c r="BP147" i="29"/>
  <c r="BO147" i="29"/>
  <c r="BN147" i="29"/>
  <c r="BM147" i="29"/>
  <c r="BL147" i="29"/>
  <c r="BK147" i="29"/>
  <c r="BJ147" i="29"/>
  <c r="BI147" i="29"/>
  <c r="BH147" i="29"/>
  <c r="BG147" i="29"/>
  <c r="BF147" i="29"/>
  <c r="BE147" i="29"/>
  <c r="BD147" i="29"/>
  <c r="BC147" i="29"/>
  <c r="BB147" i="29"/>
  <c r="BA147" i="29"/>
  <c r="AZ147" i="29"/>
  <c r="AY147" i="29"/>
  <c r="AX147" i="29"/>
  <c r="AW147" i="29"/>
  <c r="AV147" i="29"/>
  <c r="AU147" i="29"/>
  <c r="AT147" i="29"/>
  <c r="AS147" i="29"/>
  <c r="AR147" i="29"/>
  <c r="AQ147" i="29"/>
  <c r="AP147" i="29"/>
  <c r="AO147" i="29"/>
  <c r="AN147" i="29"/>
  <c r="AM147" i="29"/>
  <c r="AL147" i="29"/>
  <c r="AK147" i="29"/>
  <c r="AJ147" i="29"/>
  <c r="AI147" i="29"/>
  <c r="AH147" i="29"/>
  <c r="AG147" i="29"/>
  <c r="AF147" i="29"/>
  <c r="AE147" i="29"/>
  <c r="AD147" i="29"/>
  <c r="AC147" i="29"/>
  <c r="AB147" i="29"/>
  <c r="AA147" i="29"/>
  <c r="Z147" i="29"/>
  <c r="Y147" i="29"/>
  <c r="X147" i="29"/>
  <c r="W147" i="29"/>
  <c r="V147" i="29"/>
  <c r="U147" i="29"/>
  <c r="T147" i="29"/>
  <c r="S147" i="29"/>
  <c r="R147" i="29"/>
  <c r="Q147" i="29"/>
  <c r="P147" i="29"/>
  <c r="O147" i="29"/>
  <c r="N147" i="29"/>
  <c r="M147" i="29"/>
  <c r="L147" i="29"/>
  <c r="K147" i="29"/>
  <c r="J147" i="29"/>
  <c r="I147" i="29"/>
  <c r="H147" i="29"/>
  <c r="G147" i="29"/>
  <c r="F147" i="29"/>
  <c r="E147" i="29"/>
  <c r="D147" i="29"/>
  <c r="C147" i="29"/>
  <c r="B147" i="29"/>
  <c r="GJ146" i="29"/>
  <c r="GI146" i="29"/>
  <c r="GH146" i="29"/>
  <c r="GG146" i="29"/>
  <c r="GF146" i="29"/>
  <c r="GE146" i="29"/>
  <c r="GD146" i="29"/>
  <c r="GC146" i="29"/>
  <c r="GB146" i="29"/>
  <c r="GA146" i="29"/>
  <c r="FZ146" i="29"/>
  <c r="FY146" i="29"/>
  <c r="FX146" i="29"/>
  <c r="FW146" i="29"/>
  <c r="FV146" i="29"/>
  <c r="FU146" i="29"/>
  <c r="FT146" i="29"/>
  <c r="FS146" i="29"/>
  <c r="FR146" i="29"/>
  <c r="FQ146" i="29"/>
  <c r="FP146" i="29"/>
  <c r="FO146" i="29"/>
  <c r="FN146" i="29"/>
  <c r="FM146" i="29"/>
  <c r="FL146" i="29"/>
  <c r="FK146" i="29"/>
  <c r="FJ146" i="29"/>
  <c r="FI146" i="29"/>
  <c r="FH146" i="29"/>
  <c r="FG146" i="29"/>
  <c r="FF146" i="29"/>
  <c r="FE146" i="29"/>
  <c r="FD146" i="29"/>
  <c r="FC146" i="29"/>
  <c r="FB146" i="29"/>
  <c r="FA146" i="29"/>
  <c r="EZ146" i="29"/>
  <c r="EY146" i="29"/>
  <c r="EX146" i="29"/>
  <c r="EW146" i="29"/>
  <c r="EV146" i="29"/>
  <c r="EU146" i="29"/>
  <c r="ET146" i="29"/>
  <c r="ES146" i="29"/>
  <c r="ER146" i="29"/>
  <c r="EQ146" i="29"/>
  <c r="EP146" i="29"/>
  <c r="EO146" i="29"/>
  <c r="EN146" i="29"/>
  <c r="EM146" i="29"/>
  <c r="EL146" i="29"/>
  <c r="EK146" i="29"/>
  <c r="EJ146" i="29"/>
  <c r="EI146" i="29"/>
  <c r="EH146" i="29"/>
  <c r="EG146" i="29"/>
  <c r="EF146" i="29"/>
  <c r="EE146" i="29"/>
  <c r="ED146" i="29"/>
  <c r="EC146" i="29"/>
  <c r="EB146" i="29"/>
  <c r="EA146" i="29"/>
  <c r="DZ146" i="29"/>
  <c r="DY146" i="29"/>
  <c r="DX146" i="29"/>
  <c r="DW146" i="29"/>
  <c r="DV146" i="29"/>
  <c r="DU146" i="29"/>
  <c r="DT146" i="29"/>
  <c r="DS146" i="29"/>
  <c r="DR146" i="29"/>
  <c r="DQ146" i="29"/>
  <c r="DP146" i="29"/>
  <c r="DO146" i="29"/>
  <c r="DN146" i="29"/>
  <c r="DM146" i="29"/>
  <c r="DL146" i="29"/>
  <c r="DK146" i="29"/>
  <c r="DJ146" i="29"/>
  <c r="DI146" i="29"/>
  <c r="DH146" i="29"/>
  <c r="DG146" i="29"/>
  <c r="DF146" i="29"/>
  <c r="DE146" i="29"/>
  <c r="DD146" i="29"/>
  <c r="DC146" i="29"/>
  <c r="DB146" i="29"/>
  <c r="DA146" i="29"/>
  <c r="CZ146" i="29"/>
  <c r="CY146" i="29"/>
  <c r="CX146" i="29"/>
  <c r="CW146" i="29"/>
  <c r="CV146" i="29"/>
  <c r="CU146" i="29"/>
  <c r="CT146" i="29"/>
  <c r="CS146" i="29"/>
  <c r="CR146" i="29"/>
  <c r="CQ146" i="29"/>
  <c r="CP146" i="29"/>
  <c r="CO146" i="29"/>
  <c r="CN146" i="29"/>
  <c r="CM146" i="29"/>
  <c r="CL146" i="29"/>
  <c r="CK146" i="29"/>
  <c r="CJ146" i="29"/>
  <c r="CI146" i="29"/>
  <c r="CH146" i="29"/>
  <c r="CG146" i="29"/>
  <c r="CF146" i="29"/>
  <c r="CE146" i="29"/>
  <c r="CD146" i="29"/>
  <c r="CC146" i="29"/>
  <c r="CB146" i="29"/>
  <c r="CA146" i="29"/>
  <c r="BZ146" i="29"/>
  <c r="BY146" i="29"/>
  <c r="BX146" i="29"/>
  <c r="BW146" i="29"/>
  <c r="BV146" i="29"/>
  <c r="BU146" i="29"/>
  <c r="BT146" i="29"/>
  <c r="BS146" i="29"/>
  <c r="BR146" i="29"/>
  <c r="BQ146" i="29"/>
  <c r="BP146" i="29"/>
  <c r="BO146" i="29"/>
  <c r="BN146" i="29"/>
  <c r="BM146" i="29"/>
  <c r="BL146" i="29"/>
  <c r="BK146" i="29"/>
  <c r="BJ146" i="29"/>
  <c r="BI146" i="29"/>
  <c r="BH146" i="29"/>
  <c r="BG146" i="29"/>
  <c r="BF146" i="29"/>
  <c r="BE146" i="29"/>
  <c r="BD146" i="29"/>
  <c r="BC146" i="29"/>
  <c r="BB146" i="29"/>
  <c r="BA146" i="29"/>
  <c r="AZ146" i="29"/>
  <c r="AY146" i="29"/>
  <c r="AX146" i="29"/>
  <c r="AW146" i="29"/>
  <c r="AV146" i="29"/>
  <c r="AU146" i="29"/>
  <c r="AT146" i="29"/>
  <c r="AS146" i="29"/>
  <c r="AR146" i="29"/>
  <c r="AQ146" i="29"/>
  <c r="AP146" i="29"/>
  <c r="AO146" i="29"/>
  <c r="AN146" i="29"/>
  <c r="AM146" i="29"/>
  <c r="AL146" i="29"/>
  <c r="AK146" i="29"/>
  <c r="AJ146" i="29"/>
  <c r="AI146" i="29"/>
  <c r="AH146" i="29"/>
  <c r="AG146" i="29"/>
  <c r="AF146" i="29"/>
  <c r="AE146" i="29"/>
  <c r="AD146" i="29"/>
  <c r="AC146" i="29"/>
  <c r="AB146" i="29"/>
  <c r="AA146" i="29"/>
  <c r="Z146" i="29"/>
  <c r="Y146" i="29"/>
  <c r="X146" i="29"/>
  <c r="W146" i="29"/>
  <c r="V146" i="29"/>
  <c r="U146" i="29"/>
  <c r="T146" i="29"/>
  <c r="S146" i="29"/>
  <c r="R146" i="29"/>
  <c r="Q146" i="29"/>
  <c r="P146" i="29"/>
  <c r="O146" i="29"/>
  <c r="N146" i="29"/>
  <c r="M146" i="29"/>
  <c r="L146" i="29"/>
  <c r="K146" i="29"/>
  <c r="J146" i="29"/>
  <c r="I146" i="29"/>
  <c r="H146" i="29"/>
  <c r="G146" i="29"/>
  <c r="F146" i="29"/>
  <c r="E146" i="29"/>
  <c r="D146" i="29"/>
  <c r="C146" i="29"/>
  <c r="B146" i="29"/>
  <c r="GJ145" i="29"/>
  <c r="GI145" i="29"/>
  <c r="GH145" i="29"/>
  <c r="GG145" i="29"/>
  <c r="GF145" i="29"/>
  <c r="GE145" i="29"/>
  <c r="GD145" i="29"/>
  <c r="GC145" i="29"/>
  <c r="GB145" i="29"/>
  <c r="GA145" i="29"/>
  <c r="FZ145" i="29"/>
  <c r="FY145" i="29"/>
  <c r="FX145" i="29"/>
  <c r="FW145" i="29"/>
  <c r="FV145" i="29"/>
  <c r="FU145" i="29"/>
  <c r="FT145" i="29"/>
  <c r="FS145" i="29"/>
  <c r="FR145" i="29"/>
  <c r="FQ145" i="29"/>
  <c r="FP145" i="29"/>
  <c r="FO145" i="29"/>
  <c r="FN145" i="29"/>
  <c r="FM145" i="29"/>
  <c r="FL145" i="29"/>
  <c r="FK145" i="29"/>
  <c r="FJ145" i="29"/>
  <c r="FI145" i="29"/>
  <c r="FH145" i="29"/>
  <c r="FG145" i="29"/>
  <c r="FF145" i="29"/>
  <c r="FE145" i="29"/>
  <c r="FD145" i="29"/>
  <c r="FC145" i="29"/>
  <c r="FB145" i="29"/>
  <c r="FA145" i="29"/>
  <c r="EZ145" i="29"/>
  <c r="EY145" i="29"/>
  <c r="EX145" i="29"/>
  <c r="EW145" i="29"/>
  <c r="EV145" i="29"/>
  <c r="EU145" i="29"/>
  <c r="ET145" i="29"/>
  <c r="ES145" i="29"/>
  <c r="ER145" i="29"/>
  <c r="EQ145" i="29"/>
  <c r="EP145" i="29"/>
  <c r="EO145" i="29"/>
  <c r="EN145" i="29"/>
  <c r="EM145" i="29"/>
  <c r="EL145" i="29"/>
  <c r="EK145" i="29"/>
  <c r="EJ145" i="29"/>
  <c r="EI145" i="29"/>
  <c r="EH145" i="29"/>
  <c r="EG145" i="29"/>
  <c r="EF145" i="29"/>
  <c r="EE145" i="29"/>
  <c r="ED145" i="29"/>
  <c r="EC145" i="29"/>
  <c r="EB145" i="29"/>
  <c r="EA145" i="29"/>
  <c r="DZ145" i="29"/>
  <c r="DY145" i="29"/>
  <c r="DX145" i="29"/>
  <c r="DW145" i="29"/>
  <c r="DV145" i="29"/>
  <c r="DU145" i="29"/>
  <c r="DT145" i="29"/>
  <c r="DS145" i="29"/>
  <c r="DR145" i="29"/>
  <c r="DQ145" i="29"/>
  <c r="DP145" i="29"/>
  <c r="DO145" i="29"/>
  <c r="DN145" i="29"/>
  <c r="DM145" i="29"/>
  <c r="DL145" i="29"/>
  <c r="DK145" i="29"/>
  <c r="DJ145" i="29"/>
  <c r="DI145" i="29"/>
  <c r="DH145" i="29"/>
  <c r="DG145" i="29"/>
  <c r="DF145" i="29"/>
  <c r="DE145" i="29"/>
  <c r="DD145" i="29"/>
  <c r="DC145" i="29"/>
  <c r="DB145" i="29"/>
  <c r="DA145" i="29"/>
  <c r="CZ145" i="29"/>
  <c r="CY145" i="29"/>
  <c r="CX145" i="29"/>
  <c r="CW145" i="29"/>
  <c r="CV145" i="29"/>
  <c r="CU145" i="29"/>
  <c r="CT145" i="29"/>
  <c r="CS145" i="29"/>
  <c r="CR145" i="29"/>
  <c r="CQ145" i="29"/>
  <c r="CP145" i="29"/>
  <c r="CO145" i="29"/>
  <c r="CN145" i="29"/>
  <c r="CM145" i="29"/>
  <c r="CL145" i="29"/>
  <c r="CK145" i="29"/>
  <c r="CJ145" i="29"/>
  <c r="CI145" i="29"/>
  <c r="CH145" i="29"/>
  <c r="CG145" i="29"/>
  <c r="CF145" i="29"/>
  <c r="CE145" i="29"/>
  <c r="CD145" i="29"/>
  <c r="CC145" i="29"/>
  <c r="CB145" i="29"/>
  <c r="CA145" i="29"/>
  <c r="BZ145" i="29"/>
  <c r="BY145" i="29"/>
  <c r="BX145" i="29"/>
  <c r="BW145" i="29"/>
  <c r="BV145" i="29"/>
  <c r="BU145" i="29"/>
  <c r="BT145" i="29"/>
  <c r="BS145" i="29"/>
  <c r="BR145" i="29"/>
  <c r="BQ145" i="29"/>
  <c r="BP145" i="29"/>
  <c r="BO145" i="29"/>
  <c r="BN145" i="29"/>
  <c r="BM145" i="29"/>
  <c r="BL145" i="29"/>
  <c r="BK145" i="29"/>
  <c r="BJ145" i="29"/>
  <c r="BI145" i="29"/>
  <c r="BH145" i="29"/>
  <c r="BG145" i="29"/>
  <c r="BF145" i="29"/>
  <c r="BE145" i="29"/>
  <c r="BD145" i="29"/>
  <c r="BC145" i="29"/>
  <c r="BB145" i="29"/>
  <c r="BA145" i="29"/>
  <c r="AZ145" i="29"/>
  <c r="AY145" i="29"/>
  <c r="AX145" i="29"/>
  <c r="AW145" i="29"/>
  <c r="AV145" i="29"/>
  <c r="AU145" i="29"/>
  <c r="AT145" i="29"/>
  <c r="AS145" i="29"/>
  <c r="AR145" i="29"/>
  <c r="AQ145" i="29"/>
  <c r="AP145" i="29"/>
  <c r="AO145" i="29"/>
  <c r="AN145" i="29"/>
  <c r="AM145" i="29"/>
  <c r="AL145" i="29"/>
  <c r="AK145" i="29"/>
  <c r="AJ145" i="29"/>
  <c r="AI145" i="29"/>
  <c r="AH145" i="29"/>
  <c r="AG145" i="29"/>
  <c r="AF145" i="29"/>
  <c r="AE145" i="29"/>
  <c r="AD145" i="29"/>
  <c r="AC145" i="29"/>
  <c r="AB145" i="29"/>
  <c r="AA145" i="29"/>
  <c r="Z145" i="29"/>
  <c r="Y145" i="29"/>
  <c r="X145" i="29"/>
  <c r="W145" i="29"/>
  <c r="V145" i="29"/>
  <c r="U145" i="29"/>
  <c r="T145" i="29"/>
  <c r="S145" i="29"/>
  <c r="R145" i="29"/>
  <c r="Q145" i="29"/>
  <c r="P145" i="29"/>
  <c r="O145" i="29"/>
  <c r="N145" i="29"/>
  <c r="M145" i="29"/>
  <c r="L145" i="29"/>
  <c r="K145" i="29"/>
  <c r="J145" i="29"/>
  <c r="I145" i="29"/>
  <c r="H145" i="29"/>
  <c r="G145" i="29"/>
  <c r="F145" i="29"/>
  <c r="E145" i="29"/>
  <c r="D145" i="29"/>
  <c r="C145" i="29"/>
  <c r="B145" i="29"/>
  <c r="GJ144" i="29"/>
  <c r="GI144" i="29"/>
  <c r="GH144" i="29"/>
  <c r="GG144" i="29"/>
  <c r="GF144" i="29"/>
  <c r="GE144" i="29"/>
  <c r="GD144" i="29"/>
  <c r="GC144" i="29"/>
  <c r="GB144" i="29"/>
  <c r="GA144" i="29"/>
  <c r="FZ144" i="29"/>
  <c r="FY144" i="29"/>
  <c r="FX144" i="29"/>
  <c r="FW144" i="29"/>
  <c r="FV144" i="29"/>
  <c r="FU144" i="29"/>
  <c r="FT144" i="29"/>
  <c r="FS144" i="29"/>
  <c r="FR144" i="29"/>
  <c r="FQ144" i="29"/>
  <c r="FP144" i="29"/>
  <c r="FO144" i="29"/>
  <c r="FN144" i="29"/>
  <c r="FM144" i="29"/>
  <c r="FL144" i="29"/>
  <c r="FK144" i="29"/>
  <c r="FJ144" i="29"/>
  <c r="FI144" i="29"/>
  <c r="FH144" i="29"/>
  <c r="FG144" i="29"/>
  <c r="FF144" i="29"/>
  <c r="FE144" i="29"/>
  <c r="FD144" i="29"/>
  <c r="FC144" i="29"/>
  <c r="FB144" i="29"/>
  <c r="FA144" i="29"/>
  <c r="EZ144" i="29"/>
  <c r="EY144" i="29"/>
  <c r="EX144" i="29"/>
  <c r="EW144" i="29"/>
  <c r="EV144" i="29"/>
  <c r="EU144" i="29"/>
  <c r="ET144" i="29"/>
  <c r="ES144" i="29"/>
  <c r="ER144" i="29"/>
  <c r="EQ144" i="29"/>
  <c r="EP144" i="29"/>
  <c r="EO144" i="29"/>
  <c r="EN144" i="29"/>
  <c r="EM144" i="29"/>
  <c r="EL144" i="29"/>
  <c r="EK144" i="29"/>
  <c r="EJ144" i="29"/>
  <c r="EI144" i="29"/>
  <c r="EH144" i="29"/>
  <c r="EG144" i="29"/>
  <c r="EF144" i="29"/>
  <c r="EE144" i="29"/>
  <c r="ED144" i="29"/>
  <c r="EC144" i="29"/>
  <c r="EB144" i="29"/>
  <c r="EA144" i="29"/>
  <c r="DZ144" i="29"/>
  <c r="DY144" i="29"/>
  <c r="DX144" i="29"/>
  <c r="DW144" i="29"/>
  <c r="DV144" i="29"/>
  <c r="DU144" i="29"/>
  <c r="DT144" i="29"/>
  <c r="DS144" i="29"/>
  <c r="DR144" i="29"/>
  <c r="DQ144" i="29"/>
  <c r="DP144" i="29"/>
  <c r="DO144" i="29"/>
  <c r="DN144" i="29"/>
  <c r="DM144" i="29"/>
  <c r="DL144" i="29"/>
  <c r="DK144" i="29"/>
  <c r="DJ144" i="29"/>
  <c r="DI144" i="29"/>
  <c r="DH144" i="29"/>
  <c r="DG144" i="29"/>
  <c r="DF144" i="29"/>
  <c r="DE144" i="29"/>
  <c r="DD144" i="29"/>
  <c r="DC144" i="29"/>
  <c r="DB144" i="29"/>
  <c r="DA144" i="29"/>
  <c r="CZ144" i="29"/>
  <c r="CY144" i="29"/>
  <c r="CX144" i="29"/>
  <c r="CW144" i="29"/>
  <c r="CV144" i="29"/>
  <c r="CU144" i="29"/>
  <c r="CT144" i="29"/>
  <c r="CS144" i="29"/>
  <c r="CR144" i="29"/>
  <c r="CQ144" i="29"/>
  <c r="CP144" i="29"/>
  <c r="CO144" i="29"/>
  <c r="CN144" i="29"/>
  <c r="CM144" i="29"/>
  <c r="CL144" i="29"/>
  <c r="CK144" i="29"/>
  <c r="CJ144" i="29"/>
  <c r="CI144" i="29"/>
  <c r="CH144" i="29"/>
  <c r="CG144" i="29"/>
  <c r="CF144" i="29"/>
  <c r="CE144" i="29"/>
  <c r="CD144" i="29"/>
  <c r="CC144" i="29"/>
  <c r="CB144" i="29"/>
  <c r="CA144" i="29"/>
  <c r="BZ144" i="29"/>
  <c r="BY144" i="29"/>
  <c r="BX144" i="29"/>
  <c r="BW144" i="29"/>
  <c r="BV144" i="29"/>
  <c r="BU144" i="29"/>
  <c r="BT144" i="29"/>
  <c r="BS144" i="29"/>
  <c r="BR144" i="29"/>
  <c r="BQ144" i="29"/>
  <c r="BP144" i="29"/>
  <c r="BO144" i="29"/>
  <c r="BN144" i="29"/>
  <c r="BM144" i="29"/>
  <c r="BL144" i="29"/>
  <c r="BK144" i="29"/>
  <c r="BJ144" i="29"/>
  <c r="BI144" i="29"/>
  <c r="BH144" i="29"/>
  <c r="BG144" i="29"/>
  <c r="BF144" i="29"/>
  <c r="BE144" i="29"/>
  <c r="BD144" i="29"/>
  <c r="BC144" i="29"/>
  <c r="BB144" i="29"/>
  <c r="BA144" i="29"/>
  <c r="AZ144" i="29"/>
  <c r="AY144" i="29"/>
  <c r="AX144" i="29"/>
  <c r="AW144" i="29"/>
  <c r="AV144" i="29"/>
  <c r="AU144" i="29"/>
  <c r="AT144" i="29"/>
  <c r="AS144" i="29"/>
  <c r="AR144" i="29"/>
  <c r="AQ144" i="29"/>
  <c r="AP144" i="29"/>
  <c r="AO144" i="29"/>
  <c r="AN144" i="29"/>
  <c r="AM144" i="29"/>
  <c r="AL144" i="29"/>
  <c r="AK144" i="29"/>
  <c r="AJ144" i="29"/>
  <c r="AI144" i="29"/>
  <c r="AH144" i="29"/>
  <c r="AG144" i="29"/>
  <c r="AF144" i="29"/>
  <c r="AE144" i="29"/>
  <c r="AD144" i="29"/>
  <c r="AC144" i="29"/>
  <c r="AB144" i="29"/>
  <c r="AA144" i="29"/>
  <c r="Z144" i="29"/>
  <c r="Y144" i="29"/>
  <c r="X144" i="29"/>
  <c r="W144" i="29"/>
  <c r="V144" i="29"/>
  <c r="U144" i="29"/>
  <c r="T144" i="29"/>
  <c r="S144" i="29"/>
  <c r="R144" i="29"/>
  <c r="Q144" i="29"/>
  <c r="P144" i="29"/>
  <c r="O144" i="29"/>
  <c r="N144" i="29"/>
  <c r="M144" i="29"/>
  <c r="L144" i="29"/>
  <c r="K144" i="29"/>
  <c r="J144" i="29"/>
  <c r="I144" i="29"/>
  <c r="H144" i="29"/>
  <c r="G144" i="29"/>
  <c r="F144" i="29"/>
  <c r="E144" i="29"/>
  <c r="D144" i="29"/>
  <c r="C144" i="29"/>
  <c r="B144" i="29"/>
  <c r="GJ143" i="29"/>
  <c r="GI143" i="29"/>
  <c r="GH143" i="29"/>
  <c r="GG143" i="29"/>
  <c r="GF143" i="29"/>
  <c r="GE143" i="29"/>
  <c r="GD143" i="29"/>
  <c r="GC143" i="29"/>
  <c r="GB143" i="29"/>
  <c r="GA143" i="29"/>
  <c r="FZ143" i="29"/>
  <c r="FY143" i="29"/>
  <c r="FX143" i="29"/>
  <c r="FW143" i="29"/>
  <c r="FV143" i="29"/>
  <c r="FU143" i="29"/>
  <c r="FT143" i="29"/>
  <c r="FS143" i="29"/>
  <c r="FR143" i="29"/>
  <c r="FQ143" i="29"/>
  <c r="FP143" i="29"/>
  <c r="FO143" i="29"/>
  <c r="FN143" i="29"/>
  <c r="FM143" i="29"/>
  <c r="FL143" i="29"/>
  <c r="FK143" i="29"/>
  <c r="FJ143" i="29"/>
  <c r="FI143" i="29"/>
  <c r="FH143" i="29"/>
  <c r="FG143" i="29"/>
  <c r="FF143" i="29"/>
  <c r="FE143" i="29"/>
  <c r="FD143" i="29"/>
  <c r="FC143" i="29"/>
  <c r="FB143" i="29"/>
  <c r="FA143" i="29"/>
  <c r="EZ143" i="29"/>
  <c r="EY143" i="29"/>
  <c r="EX143" i="29"/>
  <c r="EW143" i="29"/>
  <c r="EV143" i="29"/>
  <c r="EU143" i="29"/>
  <c r="ET143" i="29"/>
  <c r="ES143" i="29"/>
  <c r="ER143" i="29"/>
  <c r="EQ143" i="29"/>
  <c r="EP143" i="29"/>
  <c r="EO143" i="29"/>
  <c r="EN143" i="29"/>
  <c r="EM143" i="29"/>
  <c r="EL143" i="29"/>
  <c r="EK143" i="29"/>
  <c r="EJ143" i="29"/>
  <c r="EI143" i="29"/>
  <c r="EH143" i="29"/>
  <c r="EG143" i="29"/>
  <c r="EF143" i="29"/>
  <c r="EE143" i="29"/>
  <c r="ED143" i="29"/>
  <c r="EC143" i="29"/>
  <c r="EB143" i="29"/>
  <c r="EA143" i="29"/>
  <c r="DZ143" i="29"/>
  <c r="DY143" i="29"/>
  <c r="DX143" i="29"/>
  <c r="DW143" i="29"/>
  <c r="DV143" i="29"/>
  <c r="DU143" i="29"/>
  <c r="DT143" i="29"/>
  <c r="DS143" i="29"/>
  <c r="DR143" i="29"/>
  <c r="DQ143" i="29"/>
  <c r="DP143" i="29"/>
  <c r="DO143" i="29"/>
  <c r="DN143" i="29"/>
  <c r="DM143" i="29"/>
  <c r="DL143" i="29"/>
  <c r="DK143" i="29"/>
  <c r="DJ143" i="29"/>
  <c r="DI143" i="29"/>
  <c r="DH143" i="29"/>
  <c r="DG143" i="29"/>
  <c r="DF143" i="29"/>
  <c r="DE143" i="29"/>
  <c r="DD143" i="29"/>
  <c r="DC143" i="29"/>
  <c r="DB143" i="29"/>
  <c r="DA143" i="29"/>
  <c r="CZ143" i="29"/>
  <c r="CY143" i="29"/>
  <c r="CX143" i="29"/>
  <c r="CW143" i="29"/>
  <c r="CV143" i="29"/>
  <c r="CU143" i="29"/>
  <c r="CT143" i="29"/>
  <c r="CS143" i="29"/>
  <c r="CR143" i="29"/>
  <c r="CQ143" i="29"/>
  <c r="CP143" i="29"/>
  <c r="CO143" i="29"/>
  <c r="CN143" i="29"/>
  <c r="CM143" i="29"/>
  <c r="CL143" i="29"/>
  <c r="CK143" i="29"/>
  <c r="CJ143" i="29"/>
  <c r="CI143" i="29"/>
  <c r="CH143" i="29"/>
  <c r="CG143" i="29"/>
  <c r="CF143" i="29"/>
  <c r="CE143" i="29"/>
  <c r="CD143" i="29"/>
  <c r="CC143" i="29"/>
  <c r="CB143" i="29"/>
  <c r="CA143" i="29"/>
  <c r="BZ143" i="29"/>
  <c r="BY143" i="29"/>
  <c r="BX143" i="29"/>
  <c r="BW143" i="29"/>
  <c r="BV143" i="29"/>
  <c r="BU143" i="29"/>
  <c r="BT143" i="29"/>
  <c r="BS143" i="29"/>
  <c r="BR143" i="29"/>
  <c r="BQ143" i="29"/>
  <c r="BP143" i="29"/>
  <c r="BO143" i="29"/>
  <c r="BN143" i="29"/>
  <c r="BM143" i="29"/>
  <c r="BL143" i="29"/>
  <c r="BK143" i="29"/>
  <c r="BJ143" i="29"/>
  <c r="BI143" i="29"/>
  <c r="BH143" i="29"/>
  <c r="BG143" i="29"/>
  <c r="BF143" i="29"/>
  <c r="BE143" i="29"/>
  <c r="BD143" i="29"/>
  <c r="BC143" i="29"/>
  <c r="BB143" i="29"/>
  <c r="BA143" i="29"/>
  <c r="AZ143" i="29"/>
  <c r="AY143" i="29"/>
  <c r="AX143" i="29"/>
  <c r="AW143" i="29"/>
  <c r="AV143" i="29"/>
  <c r="AU143" i="29"/>
  <c r="AT143" i="29"/>
  <c r="AS143" i="29"/>
  <c r="AR143" i="29"/>
  <c r="AQ143" i="29"/>
  <c r="AP143" i="29"/>
  <c r="AO143" i="29"/>
  <c r="AN143" i="29"/>
  <c r="AM143" i="29"/>
  <c r="AL143" i="29"/>
  <c r="AK143" i="29"/>
  <c r="AJ143" i="29"/>
  <c r="AI143" i="29"/>
  <c r="AH143" i="29"/>
  <c r="AG143" i="29"/>
  <c r="AF143" i="29"/>
  <c r="AE143" i="29"/>
  <c r="AD143" i="29"/>
  <c r="AC143" i="29"/>
  <c r="AB143" i="29"/>
  <c r="AA143" i="29"/>
  <c r="Z143" i="29"/>
  <c r="Y143" i="29"/>
  <c r="X143" i="29"/>
  <c r="W143" i="29"/>
  <c r="V143" i="29"/>
  <c r="U143" i="29"/>
  <c r="T143" i="29"/>
  <c r="S143" i="29"/>
  <c r="R143" i="29"/>
  <c r="Q143" i="29"/>
  <c r="P143" i="29"/>
  <c r="O143" i="29"/>
  <c r="N143" i="29"/>
  <c r="M143" i="29"/>
  <c r="L143" i="29"/>
  <c r="K143" i="29"/>
  <c r="J143" i="29"/>
  <c r="I143" i="29"/>
  <c r="H143" i="29"/>
  <c r="G143" i="29"/>
  <c r="F143" i="29"/>
  <c r="E143" i="29"/>
  <c r="D143" i="29"/>
  <c r="C143" i="29"/>
  <c r="B143" i="29"/>
  <c r="GJ142" i="29"/>
  <c r="GI142" i="29"/>
  <c r="GH142" i="29"/>
  <c r="GG142" i="29"/>
  <c r="GF142" i="29"/>
  <c r="GE142" i="29"/>
  <c r="GD142" i="29"/>
  <c r="GC142" i="29"/>
  <c r="GB142" i="29"/>
  <c r="GA142" i="29"/>
  <c r="FZ142" i="29"/>
  <c r="FY142" i="29"/>
  <c r="FX142" i="29"/>
  <c r="FW142" i="29"/>
  <c r="FV142" i="29"/>
  <c r="FU142" i="29"/>
  <c r="FT142" i="29"/>
  <c r="FS142" i="29"/>
  <c r="FR142" i="29"/>
  <c r="FQ142" i="29"/>
  <c r="FP142" i="29"/>
  <c r="FO142" i="29"/>
  <c r="FN142" i="29"/>
  <c r="FM142" i="29"/>
  <c r="FL142" i="29"/>
  <c r="FK142" i="29"/>
  <c r="FJ142" i="29"/>
  <c r="FI142" i="29"/>
  <c r="FH142" i="29"/>
  <c r="FG142" i="29"/>
  <c r="FF142" i="29"/>
  <c r="FE142" i="29"/>
  <c r="FD142" i="29"/>
  <c r="FC142" i="29"/>
  <c r="FB142" i="29"/>
  <c r="FA142" i="29"/>
  <c r="EZ142" i="29"/>
  <c r="EY142" i="29"/>
  <c r="EX142" i="29"/>
  <c r="EW142" i="29"/>
  <c r="EV142" i="29"/>
  <c r="EU142" i="29"/>
  <c r="ET142" i="29"/>
  <c r="ES142" i="29"/>
  <c r="ER142" i="29"/>
  <c r="EQ142" i="29"/>
  <c r="EP142" i="29"/>
  <c r="EO142" i="29"/>
  <c r="EN142" i="29"/>
  <c r="EM142" i="29"/>
  <c r="EL142" i="29"/>
  <c r="EK142" i="29"/>
  <c r="EJ142" i="29"/>
  <c r="EI142" i="29"/>
  <c r="EH142" i="29"/>
  <c r="EG142" i="29"/>
  <c r="EF142" i="29"/>
  <c r="EE142" i="29"/>
  <c r="ED142" i="29"/>
  <c r="EC142" i="29"/>
  <c r="EB142" i="29"/>
  <c r="EA142" i="29"/>
  <c r="DZ142" i="29"/>
  <c r="DY142" i="29"/>
  <c r="DX142" i="29"/>
  <c r="DW142" i="29"/>
  <c r="DV142" i="29"/>
  <c r="DU142" i="29"/>
  <c r="DT142" i="29"/>
  <c r="DS142" i="29"/>
  <c r="DR142" i="29"/>
  <c r="DQ142" i="29"/>
  <c r="DP142" i="29"/>
  <c r="DO142" i="29"/>
  <c r="DN142" i="29"/>
  <c r="DM142" i="29"/>
  <c r="DL142" i="29"/>
  <c r="DK142" i="29"/>
  <c r="DJ142" i="29"/>
  <c r="DI142" i="29"/>
  <c r="DH142" i="29"/>
  <c r="DG142" i="29"/>
  <c r="DF142" i="29"/>
  <c r="DE142" i="29"/>
  <c r="DD142" i="29"/>
  <c r="DC142" i="29"/>
  <c r="DB142" i="29"/>
  <c r="DA142" i="29"/>
  <c r="CZ142" i="29"/>
  <c r="CY142" i="29"/>
  <c r="CX142" i="29"/>
  <c r="CW142" i="29"/>
  <c r="CV142" i="29"/>
  <c r="CU142" i="29"/>
  <c r="CT142" i="29"/>
  <c r="CS142" i="29"/>
  <c r="CR142" i="29"/>
  <c r="CQ142" i="29"/>
  <c r="CP142" i="29"/>
  <c r="CO142" i="29"/>
  <c r="CN142" i="29"/>
  <c r="CM142" i="29"/>
  <c r="CL142" i="29"/>
  <c r="CK142" i="29"/>
  <c r="CJ142" i="29"/>
  <c r="CI142" i="29"/>
  <c r="CH142" i="29"/>
  <c r="CG142" i="29"/>
  <c r="CF142" i="29"/>
  <c r="CE142" i="29"/>
  <c r="CD142" i="29"/>
  <c r="CC142" i="29"/>
  <c r="CB142" i="29"/>
  <c r="CA142" i="29"/>
  <c r="BZ142" i="29"/>
  <c r="BY142" i="29"/>
  <c r="BX142" i="29"/>
  <c r="BW142" i="29"/>
  <c r="BV142" i="29"/>
  <c r="BU142" i="29"/>
  <c r="BT142" i="29"/>
  <c r="BS142" i="29"/>
  <c r="BR142" i="29"/>
  <c r="BQ142" i="29"/>
  <c r="BP142" i="29"/>
  <c r="BO142" i="29"/>
  <c r="BN142" i="29"/>
  <c r="BM142" i="29"/>
  <c r="BL142" i="29"/>
  <c r="BK142" i="29"/>
  <c r="BJ142" i="29"/>
  <c r="BI142" i="29"/>
  <c r="BH142" i="29"/>
  <c r="BG142" i="29"/>
  <c r="BF142" i="29"/>
  <c r="BE142" i="29"/>
  <c r="BD142" i="29"/>
  <c r="BC142" i="29"/>
  <c r="BB142" i="29"/>
  <c r="BA142" i="29"/>
  <c r="AZ142" i="29"/>
  <c r="AY142" i="29"/>
  <c r="AX142" i="29"/>
  <c r="AW142" i="29"/>
  <c r="AV142" i="29"/>
  <c r="AU142" i="29"/>
  <c r="AT142" i="29"/>
  <c r="AS142" i="29"/>
  <c r="AR142" i="29"/>
  <c r="AQ142" i="29"/>
  <c r="AP142" i="29"/>
  <c r="AO142" i="29"/>
  <c r="AN142" i="29"/>
  <c r="AM142" i="29"/>
  <c r="AL142" i="29"/>
  <c r="AK142" i="29"/>
  <c r="AJ142" i="29"/>
  <c r="AI142" i="29"/>
  <c r="AH142" i="29"/>
  <c r="AG142" i="29"/>
  <c r="AF142" i="29"/>
  <c r="AE142" i="29"/>
  <c r="AD142" i="29"/>
  <c r="AC142" i="29"/>
  <c r="AB142" i="29"/>
  <c r="AA142" i="29"/>
  <c r="Z142" i="29"/>
  <c r="Y142" i="29"/>
  <c r="X142" i="29"/>
  <c r="W142" i="29"/>
  <c r="V142" i="29"/>
  <c r="U142" i="29"/>
  <c r="T142" i="29"/>
  <c r="S142" i="29"/>
  <c r="R142" i="29"/>
  <c r="Q142" i="29"/>
  <c r="P142" i="29"/>
  <c r="O142" i="29"/>
  <c r="N142" i="29"/>
  <c r="M142" i="29"/>
  <c r="L142" i="29"/>
  <c r="K142" i="29"/>
  <c r="J142" i="29"/>
  <c r="I142" i="29"/>
  <c r="H142" i="29"/>
  <c r="G142" i="29"/>
  <c r="F142" i="29"/>
  <c r="E142" i="29"/>
  <c r="D142" i="29"/>
  <c r="C142" i="29"/>
  <c r="B142" i="29"/>
  <c r="GJ141" i="29"/>
  <c r="GI141" i="29"/>
  <c r="GH141" i="29"/>
  <c r="GG141" i="29"/>
  <c r="GF141" i="29"/>
  <c r="GE141" i="29"/>
  <c r="GD141" i="29"/>
  <c r="GC141" i="29"/>
  <c r="GB141" i="29"/>
  <c r="GA141" i="29"/>
  <c r="FZ141" i="29"/>
  <c r="FY141" i="29"/>
  <c r="FX141" i="29"/>
  <c r="FW141" i="29"/>
  <c r="FV141" i="29"/>
  <c r="FU141" i="29"/>
  <c r="FT141" i="29"/>
  <c r="FS141" i="29"/>
  <c r="FR141" i="29"/>
  <c r="FQ141" i="29"/>
  <c r="FP141" i="29"/>
  <c r="FO141" i="29"/>
  <c r="FN141" i="29"/>
  <c r="FM141" i="29"/>
  <c r="FL141" i="29"/>
  <c r="FK141" i="29"/>
  <c r="FJ141" i="29"/>
  <c r="FI141" i="29"/>
  <c r="FH141" i="29"/>
  <c r="FG141" i="29"/>
  <c r="FF141" i="29"/>
  <c r="FE141" i="29"/>
  <c r="FD141" i="29"/>
  <c r="FC141" i="29"/>
  <c r="FB141" i="29"/>
  <c r="FA141" i="29"/>
  <c r="EZ141" i="29"/>
  <c r="EY141" i="29"/>
  <c r="EX141" i="29"/>
  <c r="EW141" i="29"/>
  <c r="EV141" i="29"/>
  <c r="EU141" i="29"/>
  <c r="ET141" i="29"/>
  <c r="ES141" i="29"/>
  <c r="ER141" i="29"/>
  <c r="EQ141" i="29"/>
  <c r="EP141" i="29"/>
  <c r="EO141" i="29"/>
  <c r="EN141" i="29"/>
  <c r="EM141" i="29"/>
  <c r="EL141" i="29"/>
  <c r="EK141" i="29"/>
  <c r="EJ141" i="29"/>
  <c r="EI141" i="29"/>
  <c r="EH141" i="29"/>
  <c r="EG141" i="29"/>
  <c r="EF141" i="29"/>
  <c r="EE141" i="29"/>
  <c r="ED141" i="29"/>
  <c r="EC141" i="29"/>
  <c r="EB141" i="29"/>
  <c r="EA141" i="29"/>
  <c r="DZ141" i="29"/>
  <c r="DY141" i="29"/>
  <c r="DX141" i="29"/>
  <c r="DW141" i="29"/>
  <c r="DV141" i="29"/>
  <c r="DU141" i="29"/>
  <c r="DT141" i="29"/>
  <c r="DS141" i="29"/>
  <c r="DR141" i="29"/>
  <c r="DQ141" i="29"/>
  <c r="DP141" i="29"/>
  <c r="DO141" i="29"/>
  <c r="DN141" i="29"/>
  <c r="DM141" i="29"/>
  <c r="DL141" i="29"/>
  <c r="DK141" i="29"/>
  <c r="DJ141" i="29"/>
  <c r="DI141" i="29"/>
  <c r="DH141" i="29"/>
  <c r="DG141" i="29"/>
  <c r="DF141" i="29"/>
  <c r="DE141" i="29"/>
  <c r="DD141" i="29"/>
  <c r="DC141" i="29"/>
  <c r="DB141" i="29"/>
  <c r="DA141" i="29"/>
  <c r="CZ141" i="29"/>
  <c r="CY141" i="29"/>
  <c r="CX141" i="29"/>
  <c r="CW141" i="29"/>
  <c r="CV141" i="29"/>
  <c r="CU141" i="29"/>
  <c r="CT141" i="29"/>
  <c r="CS141" i="29"/>
  <c r="CR141" i="29"/>
  <c r="CQ141" i="29"/>
  <c r="CP141" i="29"/>
  <c r="CO141" i="29"/>
  <c r="CN141" i="29"/>
  <c r="CM141" i="29"/>
  <c r="CL141" i="29"/>
  <c r="CK141" i="29"/>
  <c r="CJ141" i="29"/>
  <c r="CI141" i="29"/>
  <c r="CH141" i="29"/>
  <c r="CG141" i="29"/>
  <c r="CF141" i="29"/>
  <c r="CE141" i="29"/>
  <c r="CD141" i="29"/>
  <c r="CC141" i="29"/>
  <c r="CB141" i="29"/>
  <c r="CA141" i="29"/>
  <c r="BZ141" i="29"/>
  <c r="BY141" i="29"/>
  <c r="BX141" i="29"/>
  <c r="BW141" i="29"/>
  <c r="BV141" i="29"/>
  <c r="BU141" i="29"/>
  <c r="BT141" i="29"/>
  <c r="BS141" i="29"/>
  <c r="BR141" i="29"/>
  <c r="BQ141" i="29"/>
  <c r="BP141" i="29"/>
  <c r="BO141" i="29"/>
  <c r="BN141" i="29"/>
  <c r="BM141" i="29"/>
  <c r="BL141" i="29"/>
  <c r="BK141" i="29"/>
  <c r="BJ141" i="29"/>
  <c r="BI141" i="29"/>
  <c r="BH141" i="29"/>
  <c r="BG141" i="29"/>
  <c r="BF141" i="29"/>
  <c r="BE141" i="29"/>
  <c r="BD141" i="29"/>
  <c r="BC141" i="29"/>
  <c r="BB141" i="29"/>
  <c r="BA141" i="29"/>
  <c r="AZ141" i="29"/>
  <c r="AY141" i="29"/>
  <c r="AX141" i="29"/>
  <c r="AW141" i="29"/>
  <c r="AV141" i="29"/>
  <c r="AU141" i="29"/>
  <c r="AT141" i="29"/>
  <c r="AS141" i="29"/>
  <c r="AR141" i="29"/>
  <c r="AQ141" i="29"/>
  <c r="AP141" i="29"/>
  <c r="AO141" i="29"/>
  <c r="AN141" i="29"/>
  <c r="AM141" i="29"/>
  <c r="AL141" i="29"/>
  <c r="AK141" i="29"/>
  <c r="AJ141" i="29"/>
  <c r="AI141" i="29"/>
  <c r="AH141" i="29"/>
  <c r="AG141" i="29"/>
  <c r="AF141" i="29"/>
  <c r="AE141" i="29"/>
  <c r="AD141" i="29"/>
  <c r="AC141" i="29"/>
  <c r="AB141" i="29"/>
  <c r="AA141" i="29"/>
  <c r="Z141" i="29"/>
  <c r="Y141" i="29"/>
  <c r="X141" i="29"/>
  <c r="W141" i="29"/>
  <c r="V141" i="29"/>
  <c r="U141" i="29"/>
  <c r="T141" i="29"/>
  <c r="S141" i="29"/>
  <c r="R141" i="29"/>
  <c r="Q141" i="29"/>
  <c r="P141" i="29"/>
  <c r="O141" i="29"/>
  <c r="N141" i="29"/>
  <c r="M141" i="29"/>
  <c r="L141" i="29"/>
  <c r="K141" i="29"/>
  <c r="J141" i="29"/>
  <c r="I141" i="29"/>
  <c r="H141" i="29"/>
  <c r="G141" i="29"/>
  <c r="F141" i="29"/>
  <c r="E141" i="29"/>
  <c r="D141" i="29"/>
  <c r="C141" i="29"/>
  <c r="B141" i="29"/>
  <c r="GJ140" i="29"/>
  <c r="GI140" i="29"/>
  <c r="GH140" i="29"/>
  <c r="GG140" i="29"/>
  <c r="GF140" i="29"/>
  <c r="GE140" i="29"/>
  <c r="GD140" i="29"/>
  <c r="GC140" i="29"/>
  <c r="GB140" i="29"/>
  <c r="GA140" i="29"/>
  <c r="FZ140" i="29"/>
  <c r="FY140" i="29"/>
  <c r="FX140" i="29"/>
  <c r="FW140" i="29"/>
  <c r="FV140" i="29"/>
  <c r="FU140" i="29"/>
  <c r="FT140" i="29"/>
  <c r="FS140" i="29"/>
  <c r="FR140" i="29"/>
  <c r="FQ140" i="29"/>
  <c r="FP140" i="29"/>
  <c r="FO140" i="29"/>
  <c r="FN140" i="29"/>
  <c r="FM140" i="29"/>
  <c r="FL140" i="29"/>
  <c r="FK140" i="29"/>
  <c r="FJ140" i="29"/>
  <c r="FI140" i="29"/>
  <c r="FH140" i="29"/>
  <c r="FG140" i="29"/>
  <c r="FF140" i="29"/>
  <c r="FE140" i="29"/>
  <c r="FD140" i="29"/>
  <c r="FC140" i="29"/>
  <c r="FB140" i="29"/>
  <c r="FA140" i="29"/>
  <c r="EZ140" i="29"/>
  <c r="EY140" i="29"/>
  <c r="EX140" i="29"/>
  <c r="EW140" i="29"/>
  <c r="EV140" i="29"/>
  <c r="EU140" i="29"/>
  <c r="ET140" i="29"/>
  <c r="ES140" i="29"/>
  <c r="ER140" i="29"/>
  <c r="EQ140" i="29"/>
  <c r="EP140" i="29"/>
  <c r="EO140" i="29"/>
  <c r="EN140" i="29"/>
  <c r="EM140" i="29"/>
  <c r="EL140" i="29"/>
  <c r="EK140" i="29"/>
  <c r="EJ140" i="29"/>
  <c r="EI140" i="29"/>
  <c r="EH140" i="29"/>
  <c r="EG140" i="29"/>
  <c r="EF140" i="29"/>
  <c r="EE140" i="29"/>
  <c r="ED140" i="29"/>
  <c r="EC140" i="29"/>
  <c r="EB140" i="29"/>
  <c r="EA140" i="29"/>
  <c r="DZ140" i="29"/>
  <c r="DY140" i="29"/>
  <c r="DX140" i="29"/>
  <c r="DW140" i="29"/>
  <c r="DV140" i="29"/>
  <c r="DU140" i="29"/>
  <c r="DT140" i="29"/>
  <c r="DS140" i="29"/>
  <c r="DR140" i="29"/>
  <c r="DQ140" i="29"/>
  <c r="DP140" i="29"/>
  <c r="DO140" i="29"/>
  <c r="DN140" i="29"/>
  <c r="DM140" i="29"/>
  <c r="DL140" i="29"/>
  <c r="DK140" i="29"/>
  <c r="DJ140" i="29"/>
  <c r="DI140" i="29"/>
  <c r="DH140" i="29"/>
  <c r="DG140" i="29"/>
  <c r="DF140" i="29"/>
  <c r="DE140" i="29"/>
  <c r="DD140" i="29"/>
  <c r="DC140" i="29"/>
  <c r="DB140" i="29"/>
  <c r="DA140" i="29"/>
  <c r="CZ140" i="29"/>
  <c r="CY140" i="29"/>
  <c r="CX140" i="29"/>
  <c r="CW140" i="29"/>
  <c r="CV140" i="29"/>
  <c r="CU140" i="29"/>
  <c r="CT140" i="29"/>
  <c r="CS140" i="29"/>
  <c r="CR140" i="29"/>
  <c r="CQ140" i="29"/>
  <c r="CP140" i="29"/>
  <c r="CO140" i="29"/>
  <c r="CN140" i="29"/>
  <c r="CM140" i="29"/>
  <c r="CL140" i="29"/>
  <c r="CK140" i="29"/>
  <c r="CJ140" i="29"/>
  <c r="CI140" i="29"/>
  <c r="CH140" i="29"/>
  <c r="CG140" i="29"/>
  <c r="CF140" i="29"/>
  <c r="CE140" i="29"/>
  <c r="CD140" i="29"/>
  <c r="CC140" i="29"/>
  <c r="CB140" i="29"/>
  <c r="CA140" i="29"/>
  <c r="BZ140" i="29"/>
  <c r="BY140" i="29"/>
  <c r="BX140" i="29"/>
  <c r="BW140" i="29"/>
  <c r="BV140" i="29"/>
  <c r="BU140" i="29"/>
  <c r="BT140" i="29"/>
  <c r="BS140" i="29"/>
  <c r="BR140" i="29"/>
  <c r="BQ140" i="29"/>
  <c r="BP140" i="29"/>
  <c r="BO140" i="29"/>
  <c r="BN140" i="29"/>
  <c r="BM140" i="29"/>
  <c r="BL140" i="29"/>
  <c r="BK140" i="29"/>
  <c r="BJ140" i="29"/>
  <c r="BI140" i="29"/>
  <c r="BH140" i="29"/>
  <c r="BG140" i="29"/>
  <c r="BF140" i="29"/>
  <c r="BE140" i="29"/>
  <c r="BD140" i="29"/>
  <c r="BC140" i="29"/>
  <c r="BB140" i="29"/>
  <c r="BA140" i="29"/>
  <c r="AZ140" i="29"/>
  <c r="AY140" i="29"/>
  <c r="AX140" i="29"/>
  <c r="AW140" i="29"/>
  <c r="AV140" i="29"/>
  <c r="AU140" i="29"/>
  <c r="AT140" i="29"/>
  <c r="AS140" i="29"/>
  <c r="AR140" i="29"/>
  <c r="AQ140" i="29"/>
  <c r="AP140" i="29"/>
  <c r="AO140" i="29"/>
  <c r="AN140" i="29"/>
  <c r="AM140" i="29"/>
  <c r="AL140" i="29"/>
  <c r="AK140" i="29"/>
  <c r="AJ140" i="29"/>
  <c r="AI140" i="29"/>
  <c r="AH140" i="29"/>
  <c r="AG140" i="29"/>
  <c r="AF140" i="29"/>
  <c r="AE140" i="29"/>
  <c r="AD140" i="29"/>
  <c r="AC140" i="29"/>
  <c r="AB140" i="29"/>
  <c r="AA140" i="29"/>
  <c r="Z140" i="29"/>
  <c r="Y140" i="29"/>
  <c r="X140" i="29"/>
  <c r="W140" i="29"/>
  <c r="V140" i="29"/>
  <c r="U140" i="29"/>
  <c r="T140" i="29"/>
  <c r="S140" i="29"/>
  <c r="R140" i="29"/>
  <c r="Q140" i="29"/>
  <c r="P140" i="29"/>
  <c r="O140" i="29"/>
  <c r="N140" i="29"/>
  <c r="M140" i="29"/>
  <c r="L140" i="29"/>
  <c r="K140" i="29"/>
  <c r="J140" i="29"/>
  <c r="I140" i="29"/>
  <c r="H140" i="29"/>
  <c r="G140" i="29"/>
  <c r="F140" i="29"/>
  <c r="E140" i="29"/>
  <c r="D140" i="29"/>
  <c r="C140" i="29"/>
  <c r="B140" i="29"/>
  <c r="GJ139" i="29"/>
  <c r="GI139" i="29"/>
  <c r="GH139" i="29"/>
  <c r="GG139" i="29"/>
  <c r="GF139" i="29"/>
  <c r="GE139" i="29"/>
  <c r="GD139" i="29"/>
  <c r="GC139" i="29"/>
  <c r="GB139" i="29"/>
  <c r="GA139" i="29"/>
  <c r="FZ139" i="29"/>
  <c r="FY139" i="29"/>
  <c r="FX139" i="29"/>
  <c r="FW139" i="29"/>
  <c r="FV139" i="29"/>
  <c r="FU139" i="29"/>
  <c r="FT139" i="29"/>
  <c r="FS139" i="29"/>
  <c r="FR139" i="29"/>
  <c r="FQ139" i="29"/>
  <c r="FP139" i="29"/>
  <c r="FO139" i="29"/>
  <c r="FN139" i="29"/>
  <c r="FM139" i="29"/>
  <c r="FL139" i="29"/>
  <c r="FK139" i="29"/>
  <c r="FJ139" i="29"/>
  <c r="FI139" i="29"/>
  <c r="FH139" i="29"/>
  <c r="FG139" i="29"/>
  <c r="FF139" i="29"/>
  <c r="FE139" i="29"/>
  <c r="FD139" i="29"/>
  <c r="FC139" i="29"/>
  <c r="FB139" i="29"/>
  <c r="FA139" i="29"/>
  <c r="EZ139" i="29"/>
  <c r="EY139" i="29"/>
  <c r="EX139" i="29"/>
  <c r="EW139" i="29"/>
  <c r="EV139" i="29"/>
  <c r="EU139" i="29"/>
  <c r="ET139" i="29"/>
  <c r="ES139" i="29"/>
  <c r="ER139" i="29"/>
  <c r="EQ139" i="29"/>
  <c r="EP139" i="29"/>
  <c r="EO139" i="29"/>
  <c r="EN139" i="29"/>
  <c r="EM139" i="29"/>
  <c r="EL139" i="29"/>
  <c r="EK139" i="29"/>
  <c r="EJ139" i="29"/>
  <c r="EI139" i="29"/>
  <c r="EH139" i="29"/>
  <c r="EG139" i="29"/>
  <c r="EF139" i="29"/>
  <c r="EE139" i="29"/>
  <c r="ED139" i="29"/>
  <c r="EC139" i="29"/>
  <c r="EB139" i="29"/>
  <c r="EA139" i="29"/>
  <c r="DZ139" i="29"/>
  <c r="DY139" i="29"/>
  <c r="DX139" i="29"/>
  <c r="DW139" i="29"/>
  <c r="DV139" i="29"/>
  <c r="DU139" i="29"/>
  <c r="DT139" i="29"/>
  <c r="DS139" i="29"/>
  <c r="DR139" i="29"/>
  <c r="DQ139" i="29"/>
  <c r="DP139" i="29"/>
  <c r="DO139" i="29"/>
  <c r="DN139" i="29"/>
  <c r="DM139" i="29"/>
  <c r="DL139" i="29"/>
  <c r="DK139" i="29"/>
  <c r="DJ139" i="29"/>
  <c r="DI139" i="29"/>
  <c r="DH139" i="29"/>
  <c r="DG139" i="29"/>
  <c r="DF139" i="29"/>
  <c r="DE139" i="29"/>
  <c r="DD139" i="29"/>
  <c r="DC139" i="29"/>
  <c r="DB139" i="29"/>
  <c r="DA139" i="29"/>
  <c r="CZ139" i="29"/>
  <c r="CY139" i="29"/>
  <c r="CX139" i="29"/>
  <c r="CW139" i="29"/>
  <c r="CV139" i="29"/>
  <c r="CU139" i="29"/>
  <c r="CT139" i="29"/>
  <c r="CS139" i="29"/>
  <c r="CR139" i="29"/>
  <c r="CQ139" i="29"/>
  <c r="CP139" i="29"/>
  <c r="CO139" i="29"/>
  <c r="CN139" i="29"/>
  <c r="CM139" i="29"/>
  <c r="CL139" i="29"/>
  <c r="CK139" i="29"/>
  <c r="CJ139" i="29"/>
  <c r="CI139" i="29"/>
  <c r="CH139" i="29"/>
  <c r="CG139" i="29"/>
  <c r="CF139" i="29"/>
  <c r="CE139" i="29"/>
  <c r="CD139" i="29"/>
  <c r="CC139" i="29"/>
  <c r="CB139" i="29"/>
  <c r="CA139" i="29"/>
  <c r="BZ139" i="29"/>
  <c r="BY139" i="29"/>
  <c r="BX139" i="29"/>
  <c r="BW139" i="29"/>
  <c r="BV139" i="29"/>
  <c r="BU139" i="29"/>
  <c r="BT139" i="29"/>
  <c r="BS139" i="29"/>
  <c r="BR139" i="29"/>
  <c r="BQ139" i="29"/>
  <c r="BP139" i="29"/>
  <c r="BO139" i="29"/>
  <c r="BN139" i="29"/>
  <c r="BM139" i="29"/>
  <c r="BL139" i="29"/>
  <c r="BK139" i="29"/>
  <c r="BJ139" i="29"/>
  <c r="BI139" i="29"/>
  <c r="BH139" i="29"/>
  <c r="BG139" i="29"/>
  <c r="BF139" i="29"/>
  <c r="BE139" i="29"/>
  <c r="BD139" i="29"/>
  <c r="BC139" i="29"/>
  <c r="BB139" i="29"/>
  <c r="BA139" i="29"/>
  <c r="AZ139" i="29"/>
  <c r="AY139" i="29"/>
  <c r="AX139" i="29"/>
  <c r="AW139" i="29"/>
  <c r="AV139" i="29"/>
  <c r="AU139" i="29"/>
  <c r="AT139" i="29"/>
  <c r="AS139" i="29"/>
  <c r="AR139" i="29"/>
  <c r="AQ139" i="29"/>
  <c r="AP139" i="29"/>
  <c r="AO139" i="29"/>
  <c r="AN139" i="29"/>
  <c r="AM139" i="29"/>
  <c r="AL139" i="29"/>
  <c r="AK139" i="29"/>
  <c r="AJ139" i="29"/>
  <c r="AI139" i="29"/>
  <c r="AH139" i="29"/>
  <c r="AG139" i="29"/>
  <c r="AF139" i="29"/>
  <c r="AE139" i="29"/>
  <c r="AD139" i="29"/>
  <c r="AC139" i="29"/>
  <c r="AB139" i="29"/>
  <c r="AA139" i="29"/>
  <c r="Z139" i="29"/>
  <c r="Y139" i="29"/>
  <c r="X139" i="29"/>
  <c r="W139" i="29"/>
  <c r="V139" i="29"/>
  <c r="U139" i="29"/>
  <c r="T139" i="29"/>
  <c r="S139" i="29"/>
  <c r="R139" i="29"/>
  <c r="Q139" i="29"/>
  <c r="P139" i="29"/>
  <c r="O139" i="29"/>
  <c r="N139" i="29"/>
  <c r="M139" i="29"/>
  <c r="L139" i="29"/>
  <c r="K139" i="29"/>
  <c r="J139" i="29"/>
  <c r="I139" i="29"/>
  <c r="H139" i="29"/>
  <c r="G139" i="29"/>
  <c r="F139" i="29"/>
  <c r="E139" i="29"/>
  <c r="D139" i="29"/>
  <c r="C139" i="29"/>
  <c r="B139" i="29"/>
  <c r="GJ138" i="29"/>
  <c r="GI138" i="29"/>
  <c r="GH138" i="29"/>
  <c r="GG138" i="29"/>
  <c r="GF138" i="29"/>
  <c r="GE138" i="29"/>
  <c r="GD138" i="29"/>
  <c r="GC138" i="29"/>
  <c r="GB138" i="29"/>
  <c r="GA138" i="29"/>
  <c r="FZ138" i="29"/>
  <c r="FY138" i="29"/>
  <c r="FX138" i="29"/>
  <c r="FW138" i="29"/>
  <c r="FV138" i="29"/>
  <c r="FU138" i="29"/>
  <c r="FT138" i="29"/>
  <c r="FS138" i="29"/>
  <c r="FR138" i="29"/>
  <c r="FQ138" i="29"/>
  <c r="FP138" i="29"/>
  <c r="FO138" i="29"/>
  <c r="FN138" i="29"/>
  <c r="FM138" i="29"/>
  <c r="FL138" i="29"/>
  <c r="FK138" i="29"/>
  <c r="FJ138" i="29"/>
  <c r="FI138" i="29"/>
  <c r="FH138" i="29"/>
  <c r="FG138" i="29"/>
  <c r="FF138" i="29"/>
  <c r="FE138" i="29"/>
  <c r="FD138" i="29"/>
  <c r="FC138" i="29"/>
  <c r="FB138" i="29"/>
  <c r="FA138" i="29"/>
  <c r="EZ138" i="29"/>
  <c r="EY138" i="29"/>
  <c r="EX138" i="29"/>
  <c r="EW138" i="29"/>
  <c r="EV138" i="29"/>
  <c r="EU138" i="29"/>
  <c r="ET138" i="29"/>
  <c r="ES138" i="29"/>
  <c r="ER138" i="29"/>
  <c r="EQ138" i="29"/>
  <c r="EP138" i="29"/>
  <c r="EO138" i="29"/>
  <c r="EN138" i="29"/>
  <c r="EM138" i="29"/>
  <c r="EL138" i="29"/>
  <c r="EK138" i="29"/>
  <c r="EJ138" i="29"/>
  <c r="EI138" i="29"/>
  <c r="EH138" i="29"/>
  <c r="EG138" i="29"/>
  <c r="EF138" i="29"/>
  <c r="EE138" i="29"/>
  <c r="ED138" i="29"/>
  <c r="EC138" i="29"/>
  <c r="EB138" i="29"/>
  <c r="EA138" i="29"/>
  <c r="DZ138" i="29"/>
  <c r="DY138" i="29"/>
  <c r="DX138" i="29"/>
  <c r="DW138" i="29"/>
  <c r="DV138" i="29"/>
  <c r="DU138" i="29"/>
  <c r="DT138" i="29"/>
  <c r="DS138" i="29"/>
  <c r="DR138" i="29"/>
  <c r="DQ138" i="29"/>
  <c r="DP138" i="29"/>
  <c r="DO138" i="29"/>
  <c r="DN138" i="29"/>
  <c r="DM138" i="29"/>
  <c r="DL138" i="29"/>
  <c r="DK138" i="29"/>
  <c r="DJ138" i="29"/>
  <c r="DI138" i="29"/>
  <c r="DH138" i="29"/>
  <c r="DG138" i="29"/>
  <c r="DF138" i="29"/>
  <c r="DE138" i="29"/>
  <c r="DD138" i="29"/>
  <c r="DC138" i="29"/>
  <c r="DB138" i="29"/>
  <c r="DA138" i="29"/>
  <c r="CZ138" i="29"/>
  <c r="CY138" i="29"/>
  <c r="CX138" i="29"/>
  <c r="CW138" i="29"/>
  <c r="CV138" i="29"/>
  <c r="CU138" i="29"/>
  <c r="CT138" i="29"/>
  <c r="CS138" i="29"/>
  <c r="CR138" i="29"/>
  <c r="CQ138" i="29"/>
  <c r="CP138" i="29"/>
  <c r="CO138" i="29"/>
  <c r="CN138" i="29"/>
  <c r="CM138" i="29"/>
  <c r="CL138" i="29"/>
  <c r="CK138" i="29"/>
  <c r="CJ138" i="29"/>
  <c r="CI138" i="29"/>
  <c r="CH138" i="29"/>
  <c r="CG138" i="29"/>
  <c r="CF138" i="29"/>
  <c r="CE138" i="29"/>
  <c r="CD138" i="29"/>
  <c r="CC138" i="29"/>
  <c r="CB138" i="29"/>
  <c r="CA138" i="29"/>
  <c r="BZ138" i="29"/>
  <c r="BY138" i="29"/>
  <c r="BX138" i="29"/>
  <c r="BW138" i="29"/>
  <c r="BV138" i="29"/>
  <c r="BU138" i="29"/>
  <c r="BT138" i="29"/>
  <c r="BS138" i="29"/>
  <c r="BR138" i="29"/>
  <c r="BQ138" i="29"/>
  <c r="BP138" i="29"/>
  <c r="BO138" i="29"/>
  <c r="BN138" i="29"/>
  <c r="BM138" i="29"/>
  <c r="BL138" i="29"/>
  <c r="BK138" i="29"/>
  <c r="BJ138" i="29"/>
  <c r="BI138" i="29"/>
  <c r="BH138" i="29"/>
  <c r="BG138" i="29"/>
  <c r="BF138" i="29"/>
  <c r="BE138" i="29"/>
  <c r="BD138" i="29"/>
  <c r="BC138" i="29"/>
  <c r="BB138" i="29"/>
  <c r="BA138" i="29"/>
  <c r="AZ138" i="29"/>
  <c r="AY138" i="29"/>
  <c r="AX138" i="29"/>
  <c r="AW138" i="29"/>
  <c r="AV138" i="29"/>
  <c r="AU138" i="29"/>
  <c r="AT138" i="29"/>
  <c r="AS138" i="29"/>
  <c r="AR138" i="29"/>
  <c r="AQ138" i="29"/>
  <c r="AP138" i="29"/>
  <c r="AO138" i="29"/>
  <c r="AN138" i="29"/>
  <c r="AM138" i="29"/>
  <c r="AL138" i="29"/>
  <c r="AK138" i="29"/>
  <c r="AJ138" i="29"/>
  <c r="AI138" i="29"/>
  <c r="AH138" i="29"/>
  <c r="AG138" i="29"/>
  <c r="AF138" i="29"/>
  <c r="AE138" i="29"/>
  <c r="AD138" i="29"/>
  <c r="AC138" i="29"/>
  <c r="AB138" i="29"/>
  <c r="AA138" i="29"/>
  <c r="Z138" i="29"/>
  <c r="Y138" i="29"/>
  <c r="X138" i="29"/>
  <c r="W138" i="29"/>
  <c r="V138" i="29"/>
  <c r="U138" i="29"/>
  <c r="T138" i="29"/>
  <c r="S138" i="29"/>
  <c r="R138" i="29"/>
  <c r="Q138" i="29"/>
  <c r="P138" i="29"/>
  <c r="O138" i="29"/>
  <c r="N138" i="29"/>
  <c r="M138" i="29"/>
  <c r="L138" i="29"/>
  <c r="K138" i="29"/>
  <c r="J138" i="29"/>
  <c r="I138" i="29"/>
  <c r="H138" i="29"/>
  <c r="G138" i="29"/>
  <c r="F138" i="29"/>
  <c r="E138" i="29"/>
  <c r="D138" i="29"/>
  <c r="C138" i="29"/>
  <c r="B138" i="29"/>
  <c r="GJ137" i="29"/>
  <c r="GI137" i="29"/>
  <c r="GH137" i="29"/>
  <c r="GG137" i="29"/>
  <c r="GF137" i="29"/>
  <c r="GE137" i="29"/>
  <c r="GD137" i="29"/>
  <c r="GC137" i="29"/>
  <c r="GB137" i="29"/>
  <c r="GA137" i="29"/>
  <c r="FZ137" i="29"/>
  <c r="FY137" i="29"/>
  <c r="FX137" i="29"/>
  <c r="FW137" i="29"/>
  <c r="FV137" i="29"/>
  <c r="FU137" i="29"/>
  <c r="FT137" i="29"/>
  <c r="FS137" i="29"/>
  <c r="FR137" i="29"/>
  <c r="FQ137" i="29"/>
  <c r="FP137" i="29"/>
  <c r="FO137" i="29"/>
  <c r="FN137" i="29"/>
  <c r="FM137" i="29"/>
  <c r="FL137" i="29"/>
  <c r="FK137" i="29"/>
  <c r="FJ137" i="29"/>
  <c r="FI137" i="29"/>
  <c r="FH137" i="29"/>
  <c r="FG137" i="29"/>
  <c r="FF137" i="29"/>
  <c r="FE137" i="29"/>
  <c r="FD137" i="29"/>
  <c r="FC137" i="29"/>
  <c r="FB137" i="29"/>
  <c r="FA137" i="29"/>
  <c r="EZ137" i="29"/>
  <c r="EY137" i="29"/>
  <c r="EX137" i="29"/>
  <c r="EW137" i="29"/>
  <c r="EV137" i="29"/>
  <c r="EU137" i="29"/>
  <c r="ET137" i="29"/>
  <c r="ES137" i="29"/>
  <c r="ER137" i="29"/>
  <c r="EQ137" i="29"/>
  <c r="EP137" i="29"/>
  <c r="EO137" i="29"/>
  <c r="EN137" i="29"/>
  <c r="EM137" i="29"/>
  <c r="EL137" i="29"/>
  <c r="EK137" i="29"/>
  <c r="EJ137" i="29"/>
  <c r="EI137" i="29"/>
  <c r="EH137" i="29"/>
  <c r="EG137" i="29"/>
  <c r="EF137" i="29"/>
  <c r="EE137" i="29"/>
  <c r="ED137" i="29"/>
  <c r="EC137" i="29"/>
  <c r="EB137" i="29"/>
  <c r="EA137" i="29"/>
  <c r="DZ137" i="29"/>
  <c r="DY137" i="29"/>
  <c r="DX137" i="29"/>
  <c r="DW137" i="29"/>
  <c r="DV137" i="29"/>
  <c r="DU137" i="29"/>
  <c r="DT137" i="29"/>
  <c r="DS137" i="29"/>
  <c r="DR137" i="29"/>
  <c r="DQ137" i="29"/>
  <c r="DP137" i="29"/>
  <c r="DO137" i="29"/>
  <c r="DN137" i="29"/>
  <c r="DM137" i="29"/>
  <c r="DL137" i="29"/>
  <c r="DK137" i="29"/>
  <c r="DJ137" i="29"/>
  <c r="DI137" i="29"/>
  <c r="DH137" i="29"/>
  <c r="DG137" i="29"/>
  <c r="DF137" i="29"/>
  <c r="DE137" i="29"/>
  <c r="DD137" i="29"/>
  <c r="DC137" i="29"/>
  <c r="DB137" i="29"/>
  <c r="DA137" i="29"/>
  <c r="CZ137" i="29"/>
  <c r="CY137" i="29"/>
  <c r="CX137" i="29"/>
  <c r="CW137" i="29"/>
  <c r="CV137" i="29"/>
  <c r="CU137" i="29"/>
  <c r="CT137" i="29"/>
  <c r="CS137" i="29"/>
  <c r="CR137" i="29"/>
  <c r="CQ137" i="29"/>
  <c r="CP137" i="29"/>
  <c r="CO137" i="29"/>
  <c r="CN137" i="29"/>
  <c r="CM137" i="29"/>
  <c r="CL137" i="29"/>
  <c r="CK137" i="29"/>
  <c r="CJ137" i="29"/>
  <c r="CI137" i="29"/>
  <c r="CH137" i="29"/>
  <c r="CG137" i="29"/>
  <c r="CF137" i="29"/>
  <c r="CE137" i="29"/>
  <c r="CD137" i="29"/>
  <c r="CC137" i="29"/>
  <c r="CB137" i="29"/>
  <c r="CA137" i="29"/>
  <c r="BZ137" i="29"/>
  <c r="BY137" i="29"/>
  <c r="BX137" i="29"/>
  <c r="BW137" i="29"/>
  <c r="BV137" i="29"/>
  <c r="BU137" i="29"/>
  <c r="BT137" i="29"/>
  <c r="BS137" i="29"/>
  <c r="BR137" i="29"/>
  <c r="BQ137" i="29"/>
  <c r="BP137" i="29"/>
  <c r="BO137" i="29"/>
  <c r="BN137" i="29"/>
  <c r="BM137" i="29"/>
  <c r="BL137" i="29"/>
  <c r="BK137" i="29"/>
  <c r="BJ137" i="29"/>
  <c r="BI137" i="29"/>
  <c r="BH137" i="29"/>
  <c r="BG137" i="29"/>
  <c r="BF137" i="29"/>
  <c r="BE137" i="29"/>
  <c r="BD137" i="29"/>
  <c r="BC137" i="29"/>
  <c r="BB137" i="29"/>
  <c r="BA137" i="29"/>
  <c r="AZ137" i="29"/>
  <c r="AY137" i="29"/>
  <c r="AX137" i="29"/>
  <c r="AW137" i="29"/>
  <c r="AV137" i="29"/>
  <c r="AU137" i="29"/>
  <c r="AT137" i="29"/>
  <c r="AS137" i="29"/>
  <c r="AR137" i="29"/>
  <c r="AQ137" i="29"/>
  <c r="AP137" i="29"/>
  <c r="AO137" i="29"/>
  <c r="AN137" i="29"/>
  <c r="AM137" i="29"/>
  <c r="AL137" i="29"/>
  <c r="AK137" i="29"/>
  <c r="AJ137" i="29"/>
  <c r="AI137" i="29"/>
  <c r="AH137" i="29"/>
  <c r="AG137" i="29"/>
  <c r="AF137" i="29"/>
  <c r="AE137" i="29"/>
  <c r="AD137" i="29"/>
  <c r="AC137" i="29"/>
  <c r="AB137" i="29"/>
  <c r="AA137" i="29"/>
  <c r="Z137" i="29"/>
  <c r="Y137" i="29"/>
  <c r="X137" i="29"/>
  <c r="W137" i="29"/>
  <c r="V137" i="29"/>
  <c r="U137" i="29"/>
  <c r="T137" i="29"/>
  <c r="S137" i="29"/>
  <c r="R137" i="29"/>
  <c r="Q137" i="29"/>
  <c r="P137" i="29"/>
  <c r="O137" i="29"/>
  <c r="N137" i="29"/>
  <c r="M137" i="29"/>
  <c r="L137" i="29"/>
  <c r="K137" i="29"/>
  <c r="J137" i="29"/>
  <c r="I137" i="29"/>
  <c r="H137" i="29"/>
  <c r="G137" i="29"/>
  <c r="F137" i="29"/>
  <c r="E137" i="29"/>
  <c r="D137" i="29"/>
  <c r="C137" i="29"/>
  <c r="B137" i="29"/>
  <c r="GJ136" i="29"/>
  <c r="GI136" i="29"/>
  <c r="GH136" i="29"/>
  <c r="GG136" i="29"/>
  <c r="GF136" i="29"/>
  <c r="GE136" i="29"/>
  <c r="GD136" i="29"/>
  <c r="GC136" i="29"/>
  <c r="GB136" i="29"/>
  <c r="GA136" i="29"/>
  <c r="FZ136" i="29"/>
  <c r="FY136" i="29"/>
  <c r="FX136" i="29"/>
  <c r="FW136" i="29"/>
  <c r="FV136" i="29"/>
  <c r="FU136" i="29"/>
  <c r="FT136" i="29"/>
  <c r="FS136" i="29"/>
  <c r="FR136" i="29"/>
  <c r="FQ136" i="29"/>
  <c r="FP136" i="29"/>
  <c r="FO136" i="29"/>
  <c r="FN136" i="29"/>
  <c r="FM136" i="29"/>
  <c r="FL136" i="29"/>
  <c r="FK136" i="29"/>
  <c r="FJ136" i="29"/>
  <c r="FI136" i="29"/>
  <c r="FH136" i="29"/>
  <c r="FG136" i="29"/>
  <c r="FF136" i="29"/>
  <c r="FE136" i="29"/>
  <c r="FD136" i="29"/>
  <c r="FC136" i="29"/>
  <c r="FB136" i="29"/>
  <c r="FA136" i="29"/>
  <c r="EZ136" i="29"/>
  <c r="EY136" i="29"/>
  <c r="EX136" i="29"/>
  <c r="EW136" i="29"/>
  <c r="EV136" i="29"/>
  <c r="EU136" i="29"/>
  <c r="ET136" i="29"/>
  <c r="ES136" i="29"/>
  <c r="ER136" i="29"/>
  <c r="EQ136" i="29"/>
  <c r="EP136" i="29"/>
  <c r="EO136" i="29"/>
  <c r="EN136" i="29"/>
  <c r="EM136" i="29"/>
  <c r="EL136" i="29"/>
  <c r="EK136" i="29"/>
  <c r="EJ136" i="29"/>
  <c r="EI136" i="29"/>
  <c r="EH136" i="29"/>
  <c r="EG136" i="29"/>
  <c r="EF136" i="29"/>
  <c r="EE136" i="29"/>
  <c r="ED136" i="29"/>
  <c r="EC136" i="29"/>
  <c r="EB136" i="29"/>
  <c r="EA136" i="29"/>
  <c r="DZ136" i="29"/>
  <c r="DY136" i="29"/>
  <c r="DX136" i="29"/>
  <c r="DW136" i="29"/>
  <c r="DV136" i="29"/>
  <c r="DU136" i="29"/>
  <c r="DT136" i="29"/>
  <c r="DS136" i="29"/>
  <c r="DR136" i="29"/>
  <c r="DQ136" i="29"/>
  <c r="DP136" i="29"/>
  <c r="DO136" i="29"/>
  <c r="DN136" i="29"/>
  <c r="DM136" i="29"/>
  <c r="DL136" i="29"/>
  <c r="DK136" i="29"/>
  <c r="DJ136" i="29"/>
  <c r="DI136" i="29"/>
  <c r="DH136" i="29"/>
  <c r="DG136" i="29"/>
  <c r="DF136" i="29"/>
  <c r="DE136" i="29"/>
  <c r="DD136" i="29"/>
  <c r="DC136" i="29"/>
  <c r="DB136" i="29"/>
  <c r="DA136" i="29"/>
  <c r="CZ136" i="29"/>
  <c r="CY136" i="29"/>
  <c r="CX136" i="29"/>
  <c r="CW136" i="29"/>
  <c r="CV136" i="29"/>
  <c r="CU136" i="29"/>
  <c r="CT136" i="29"/>
  <c r="CS136" i="29"/>
  <c r="CR136" i="29"/>
  <c r="CQ136" i="29"/>
  <c r="CP136" i="29"/>
  <c r="CO136" i="29"/>
  <c r="CN136" i="29"/>
  <c r="CM136" i="29"/>
  <c r="CL136" i="29"/>
  <c r="CK136" i="29"/>
  <c r="CJ136" i="29"/>
  <c r="CI136" i="29"/>
  <c r="CH136" i="29"/>
  <c r="CG136" i="29"/>
  <c r="CF136" i="29"/>
  <c r="CE136" i="29"/>
  <c r="CD136" i="29"/>
  <c r="CC136" i="29"/>
  <c r="CB136" i="29"/>
  <c r="CA136" i="29"/>
  <c r="BZ136" i="29"/>
  <c r="BY136" i="29"/>
  <c r="BX136" i="29"/>
  <c r="BW136" i="29"/>
  <c r="BV136" i="29"/>
  <c r="BU136" i="29"/>
  <c r="BT136" i="29"/>
  <c r="BS136" i="29"/>
  <c r="BR136" i="29"/>
  <c r="BQ136" i="29"/>
  <c r="BP136" i="29"/>
  <c r="BO136" i="29"/>
  <c r="BN136" i="29"/>
  <c r="BM136" i="29"/>
  <c r="BL136" i="29"/>
  <c r="BK136" i="29"/>
  <c r="BJ136" i="29"/>
  <c r="BI136" i="29"/>
  <c r="BH136" i="29"/>
  <c r="BG136" i="29"/>
  <c r="BF136" i="29"/>
  <c r="BE136" i="29"/>
  <c r="BD136" i="29"/>
  <c r="BC136" i="29"/>
  <c r="BB136" i="29"/>
  <c r="BA136" i="29"/>
  <c r="AZ136" i="29"/>
  <c r="AY136" i="29"/>
  <c r="AX136" i="29"/>
  <c r="AW136" i="29"/>
  <c r="AV136" i="29"/>
  <c r="AU136" i="29"/>
  <c r="AT136" i="29"/>
  <c r="AS136" i="29"/>
  <c r="AR136" i="29"/>
  <c r="AQ136" i="29"/>
  <c r="AP136" i="29"/>
  <c r="AO136" i="29"/>
  <c r="AN136" i="29"/>
  <c r="AM136" i="29"/>
  <c r="AL136" i="29"/>
  <c r="AK136" i="29"/>
  <c r="AJ136" i="29"/>
  <c r="AI136" i="29"/>
  <c r="AH136" i="29"/>
  <c r="AG136" i="29"/>
  <c r="AF136" i="29"/>
  <c r="AE136" i="29"/>
  <c r="AD136" i="29"/>
  <c r="AC136" i="29"/>
  <c r="AB136" i="29"/>
  <c r="AA136" i="29"/>
  <c r="Z136" i="29"/>
  <c r="Y136" i="29"/>
  <c r="X136" i="29"/>
  <c r="W136" i="29"/>
  <c r="V136" i="29"/>
  <c r="U136" i="29"/>
  <c r="T136" i="29"/>
  <c r="S136" i="29"/>
  <c r="R136" i="29"/>
  <c r="Q136" i="29"/>
  <c r="P136" i="29"/>
  <c r="O136" i="29"/>
  <c r="N136" i="29"/>
  <c r="M136" i="29"/>
  <c r="L136" i="29"/>
  <c r="K136" i="29"/>
  <c r="J136" i="29"/>
  <c r="I136" i="29"/>
  <c r="H136" i="29"/>
  <c r="G136" i="29"/>
  <c r="F136" i="29"/>
  <c r="E136" i="29"/>
  <c r="D136" i="29"/>
  <c r="C136" i="29"/>
  <c r="B136" i="29"/>
  <c r="GJ135" i="29"/>
  <c r="GI135" i="29"/>
  <c r="GH135" i="29"/>
  <c r="GG135" i="29"/>
  <c r="GF135" i="29"/>
  <c r="GE135" i="29"/>
  <c r="GD135" i="29"/>
  <c r="GC135" i="29"/>
  <c r="GB135" i="29"/>
  <c r="GA135" i="29"/>
  <c r="FZ135" i="29"/>
  <c r="FY135" i="29"/>
  <c r="FX135" i="29"/>
  <c r="FW135" i="29"/>
  <c r="FV135" i="29"/>
  <c r="FU135" i="29"/>
  <c r="FT135" i="29"/>
  <c r="FS135" i="29"/>
  <c r="FR135" i="29"/>
  <c r="FQ135" i="29"/>
  <c r="FP135" i="29"/>
  <c r="FO135" i="29"/>
  <c r="FN135" i="29"/>
  <c r="FM135" i="29"/>
  <c r="FL135" i="29"/>
  <c r="FK135" i="29"/>
  <c r="FJ135" i="29"/>
  <c r="FI135" i="29"/>
  <c r="FH135" i="29"/>
  <c r="FG135" i="29"/>
  <c r="FF135" i="29"/>
  <c r="FE135" i="29"/>
  <c r="FD135" i="29"/>
  <c r="FC135" i="29"/>
  <c r="FB135" i="29"/>
  <c r="FA135" i="29"/>
  <c r="EZ135" i="29"/>
  <c r="EY135" i="29"/>
  <c r="EX135" i="29"/>
  <c r="EW135" i="29"/>
  <c r="EV135" i="29"/>
  <c r="EU135" i="29"/>
  <c r="ET135" i="29"/>
  <c r="ES135" i="29"/>
  <c r="ER135" i="29"/>
  <c r="EQ135" i="29"/>
  <c r="EP135" i="29"/>
  <c r="EO135" i="29"/>
  <c r="EN135" i="29"/>
  <c r="EM135" i="29"/>
  <c r="EL135" i="29"/>
  <c r="EK135" i="29"/>
  <c r="EJ135" i="29"/>
  <c r="EI135" i="29"/>
  <c r="EH135" i="29"/>
  <c r="EG135" i="29"/>
  <c r="EF135" i="29"/>
  <c r="EE135" i="29"/>
  <c r="ED135" i="29"/>
  <c r="EC135" i="29"/>
  <c r="EB135" i="29"/>
  <c r="EA135" i="29"/>
  <c r="DZ135" i="29"/>
  <c r="DY135" i="29"/>
  <c r="DX135" i="29"/>
  <c r="DW135" i="29"/>
  <c r="DV135" i="29"/>
  <c r="DU135" i="29"/>
  <c r="DT135" i="29"/>
  <c r="DS135" i="29"/>
  <c r="DR135" i="29"/>
  <c r="DQ135" i="29"/>
  <c r="DP135" i="29"/>
  <c r="DO135" i="29"/>
  <c r="DN135" i="29"/>
  <c r="DM135" i="29"/>
  <c r="DL135" i="29"/>
  <c r="DK135" i="29"/>
  <c r="DJ135" i="29"/>
  <c r="DI135" i="29"/>
  <c r="DH135" i="29"/>
  <c r="DG135" i="29"/>
  <c r="DF135" i="29"/>
  <c r="DE135" i="29"/>
  <c r="DD135" i="29"/>
  <c r="DC135" i="29"/>
  <c r="DB135" i="29"/>
  <c r="DA135" i="29"/>
  <c r="CZ135" i="29"/>
  <c r="CY135" i="29"/>
  <c r="CX135" i="29"/>
  <c r="CW135" i="29"/>
  <c r="CV135" i="29"/>
  <c r="CU135" i="29"/>
  <c r="CT135" i="29"/>
  <c r="CS135" i="29"/>
  <c r="CR135" i="29"/>
  <c r="CQ135" i="29"/>
  <c r="CP135" i="29"/>
  <c r="CO135" i="29"/>
  <c r="CN135" i="29"/>
  <c r="CM135" i="29"/>
  <c r="CL135" i="29"/>
  <c r="CK135" i="29"/>
  <c r="CJ135" i="29"/>
  <c r="CI135" i="29"/>
  <c r="CH135" i="29"/>
  <c r="CG135" i="29"/>
  <c r="CF135" i="29"/>
  <c r="CE135" i="29"/>
  <c r="CD135" i="29"/>
  <c r="CC135" i="29"/>
  <c r="CB135" i="29"/>
  <c r="CA135" i="29"/>
  <c r="BZ135" i="29"/>
  <c r="BY135" i="29"/>
  <c r="BX135" i="29"/>
  <c r="BW135" i="29"/>
  <c r="BV135" i="29"/>
  <c r="BU135" i="29"/>
  <c r="BT135" i="29"/>
  <c r="BS135" i="29"/>
  <c r="BR135" i="29"/>
  <c r="BQ135" i="29"/>
  <c r="BP135" i="29"/>
  <c r="BO135" i="29"/>
  <c r="BN135" i="29"/>
  <c r="BM135" i="29"/>
  <c r="BL135" i="29"/>
  <c r="BK135" i="29"/>
  <c r="BJ135" i="29"/>
  <c r="BI135" i="29"/>
  <c r="BH135" i="29"/>
  <c r="BG135" i="29"/>
  <c r="BF135" i="29"/>
  <c r="BE135" i="29"/>
  <c r="BD135" i="29"/>
  <c r="BC135" i="29"/>
  <c r="BB135" i="29"/>
  <c r="BA135" i="29"/>
  <c r="AZ135" i="29"/>
  <c r="AY135" i="29"/>
  <c r="AX135" i="29"/>
  <c r="AW135" i="29"/>
  <c r="AV135" i="29"/>
  <c r="AU135" i="29"/>
  <c r="AT135" i="29"/>
  <c r="AS135" i="29"/>
  <c r="AR135" i="29"/>
  <c r="AQ135" i="29"/>
  <c r="AP135" i="29"/>
  <c r="AO135" i="29"/>
  <c r="AN135" i="29"/>
  <c r="AM135" i="29"/>
  <c r="AL135" i="29"/>
  <c r="AK135" i="29"/>
  <c r="AJ135" i="29"/>
  <c r="AI135" i="29"/>
  <c r="AH135" i="29"/>
  <c r="AG135" i="29"/>
  <c r="AF135" i="29"/>
  <c r="AE135" i="29"/>
  <c r="AD135" i="29"/>
  <c r="AC135" i="29"/>
  <c r="AB135" i="29"/>
  <c r="AA135" i="29"/>
  <c r="Z135" i="29"/>
  <c r="Y135" i="29"/>
  <c r="X135" i="29"/>
  <c r="W135" i="29"/>
  <c r="V135" i="29"/>
  <c r="U135" i="29"/>
  <c r="T135" i="29"/>
  <c r="S135" i="29"/>
  <c r="R135" i="29"/>
  <c r="Q135" i="29"/>
  <c r="P135" i="29"/>
  <c r="O135" i="29"/>
  <c r="N135" i="29"/>
  <c r="M135" i="29"/>
  <c r="L135" i="29"/>
  <c r="K135" i="29"/>
  <c r="J135" i="29"/>
  <c r="I135" i="29"/>
  <c r="H135" i="29"/>
  <c r="G135" i="29"/>
  <c r="F135" i="29"/>
  <c r="E135" i="29"/>
  <c r="D135" i="29"/>
  <c r="C135" i="29"/>
  <c r="B135" i="29"/>
  <c r="GJ134" i="29"/>
  <c r="GI134" i="29"/>
  <c r="GH134" i="29"/>
  <c r="GG134" i="29"/>
  <c r="GF134" i="29"/>
  <c r="GE134" i="29"/>
  <c r="GD134" i="29"/>
  <c r="GC134" i="29"/>
  <c r="GB134" i="29"/>
  <c r="GA134" i="29"/>
  <c r="FZ134" i="29"/>
  <c r="FY134" i="29"/>
  <c r="FX134" i="29"/>
  <c r="FW134" i="29"/>
  <c r="FV134" i="29"/>
  <c r="FU134" i="29"/>
  <c r="FT134" i="29"/>
  <c r="FS134" i="29"/>
  <c r="FR134" i="29"/>
  <c r="FQ134" i="29"/>
  <c r="FP134" i="29"/>
  <c r="FO134" i="29"/>
  <c r="FN134" i="29"/>
  <c r="FM134" i="29"/>
  <c r="FL134" i="29"/>
  <c r="FK134" i="29"/>
  <c r="FJ134" i="29"/>
  <c r="FI134" i="29"/>
  <c r="FH134" i="29"/>
  <c r="FG134" i="29"/>
  <c r="FF134" i="29"/>
  <c r="FE134" i="29"/>
  <c r="FD134" i="29"/>
  <c r="FC134" i="29"/>
  <c r="FB134" i="29"/>
  <c r="FA134" i="29"/>
  <c r="EZ134" i="29"/>
  <c r="EY134" i="29"/>
  <c r="EX134" i="29"/>
  <c r="EW134" i="29"/>
  <c r="EV134" i="29"/>
  <c r="EU134" i="29"/>
  <c r="ET134" i="29"/>
  <c r="ES134" i="29"/>
  <c r="ER134" i="29"/>
  <c r="EQ134" i="29"/>
  <c r="EP134" i="29"/>
  <c r="EO134" i="29"/>
  <c r="EN134" i="29"/>
  <c r="EM134" i="29"/>
  <c r="EL134" i="29"/>
  <c r="EK134" i="29"/>
  <c r="EJ134" i="29"/>
  <c r="EI134" i="29"/>
  <c r="EH134" i="29"/>
  <c r="EG134" i="29"/>
  <c r="EF134" i="29"/>
  <c r="EE134" i="29"/>
  <c r="ED134" i="29"/>
  <c r="EC134" i="29"/>
  <c r="EB134" i="29"/>
  <c r="EA134" i="29"/>
  <c r="DZ134" i="29"/>
  <c r="DY134" i="29"/>
  <c r="DX134" i="29"/>
  <c r="DW134" i="29"/>
  <c r="DV134" i="29"/>
  <c r="DU134" i="29"/>
  <c r="DT134" i="29"/>
  <c r="DS134" i="29"/>
  <c r="DR134" i="29"/>
  <c r="DQ134" i="29"/>
  <c r="DP134" i="29"/>
  <c r="DO134" i="29"/>
  <c r="DN134" i="29"/>
  <c r="DM134" i="29"/>
  <c r="DL134" i="29"/>
  <c r="DK134" i="29"/>
  <c r="DJ134" i="29"/>
  <c r="DI134" i="29"/>
  <c r="DH134" i="29"/>
  <c r="DG134" i="29"/>
  <c r="DF134" i="29"/>
  <c r="DE134" i="29"/>
  <c r="DD134" i="29"/>
  <c r="DC134" i="29"/>
  <c r="DB134" i="29"/>
  <c r="DA134" i="29"/>
  <c r="CZ134" i="29"/>
  <c r="CY134" i="29"/>
  <c r="CX134" i="29"/>
  <c r="CW134" i="29"/>
  <c r="CV134" i="29"/>
  <c r="CU134" i="29"/>
  <c r="CT134" i="29"/>
  <c r="CS134" i="29"/>
  <c r="CR134" i="29"/>
  <c r="CQ134" i="29"/>
  <c r="CP134" i="29"/>
  <c r="CO134" i="29"/>
  <c r="CN134" i="29"/>
  <c r="CM134" i="29"/>
  <c r="CL134" i="29"/>
  <c r="CK134" i="29"/>
  <c r="CJ134" i="29"/>
  <c r="CI134" i="29"/>
  <c r="CH134" i="29"/>
  <c r="CG134" i="29"/>
  <c r="CF134" i="29"/>
  <c r="CE134" i="29"/>
  <c r="CD134" i="29"/>
  <c r="CC134" i="29"/>
  <c r="CB134" i="29"/>
  <c r="CA134" i="29"/>
  <c r="BZ134" i="29"/>
  <c r="BY134" i="29"/>
  <c r="BX134" i="29"/>
  <c r="BW134" i="29"/>
  <c r="BV134" i="29"/>
  <c r="BU134" i="29"/>
  <c r="BT134" i="29"/>
  <c r="BS134" i="29"/>
  <c r="BR134" i="29"/>
  <c r="BQ134" i="29"/>
  <c r="BP134" i="29"/>
  <c r="BO134" i="29"/>
  <c r="BN134" i="29"/>
  <c r="BM134" i="29"/>
  <c r="BL134" i="29"/>
  <c r="BK134" i="29"/>
  <c r="BJ134" i="29"/>
  <c r="BI134" i="29"/>
  <c r="BH134" i="29"/>
  <c r="BG134" i="29"/>
  <c r="BF134" i="29"/>
  <c r="BE134" i="29"/>
  <c r="BD134" i="29"/>
  <c r="BC134" i="29"/>
  <c r="BB134" i="29"/>
  <c r="BA134" i="29"/>
  <c r="AZ134" i="29"/>
  <c r="AY134" i="29"/>
  <c r="AX134" i="29"/>
  <c r="AW134" i="29"/>
  <c r="AV134" i="29"/>
  <c r="AU134" i="29"/>
  <c r="AT134" i="29"/>
  <c r="AS134" i="29"/>
  <c r="AR134" i="29"/>
  <c r="AQ134" i="29"/>
  <c r="AP134" i="29"/>
  <c r="AO134" i="29"/>
  <c r="AN134" i="29"/>
  <c r="AM134" i="29"/>
  <c r="AL134" i="29"/>
  <c r="AK134" i="29"/>
  <c r="AJ134" i="29"/>
  <c r="AI134" i="29"/>
  <c r="AH134" i="29"/>
  <c r="AG134" i="29"/>
  <c r="AF134" i="29"/>
  <c r="AE134" i="29"/>
  <c r="AD134" i="29"/>
  <c r="AC134" i="29"/>
  <c r="AB134" i="29"/>
  <c r="AA134" i="29"/>
  <c r="Z134" i="29"/>
  <c r="Y134" i="29"/>
  <c r="X134" i="29"/>
  <c r="W134" i="29"/>
  <c r="V134" i="29"/>
  <c r="U134" i="29"/>
  <c r="T134" i="29"/>
  <c r="S134" i="29"/>
  <c r="R134" i="29"/>
  <c r="Q134" i="29"/>
  <c r="P134" i="29"/>
  <c r="O134" i="29"/>
  <c r="N134" i="29"/>
  <c r="M134" i="29"/>
  <c r="L134" i="29"/>
  <c r="K134" i="29"/>
  <c r="J134" i="29"/>
  <c r="I134" i="29"/>
  <c r="H134" i="29"/>
  <c r="G134" i="29"/>
  <c r="F134" i="29"/>
  <c r="E134" i="29"/>
  <c r="D134" i="29"/>
  <c r="C134" i="29"/>
  <c r="B134" i="29"/>
  <c r="GJ133" i="29"/>
  <c r="GI133" i="29"/>
  <c r="GH133" i="29"/>
  <c r="GG133" i="29"/>
  <c r="GF133" i="29"/>
  <c r="GE133" i="29"/>
  <c r="GD133" i="29"/>
  <c r="GC133" i="29"/>
  <c r="GB133" i="29"/>
  <c r="GA133" i="29"/>
  <c r="FZ133" i="29"/>
  <c r="FY133" i="29"/>
  <c r="FX133" i="29"/>
  <c r="FW133" i="29"/>
  <c r="FV133" i="29"/>
  <c r="FU133" i="29"/>
  <c r="FT133" i="29"/>
  <c r="FS133" i="29"/>
  <c r="FR133" i="29"/>
  <c r="FQ133" i="29"/>
  <c r="FP133" i="29"/>
  <c r="FO133" i="29"/>
  <c r="FN133" i="29"/>
  <c r="FM133" i="29"/>
  <c r="FL133" i="29"/>
  <c r="FK133" i="29"/>
  <c r="FJ133" i="29"/>
  <c r="FI133" i="29"/>
  <c r="FH133" i="29"/>
  <c r="FG133" i="29"/>
  <c r="FF133" i="29"/>
  <c r="FE133" i="29"/>
  <c r="FD133" i="29"/>
  <c r="FC133" i="29"/>
  <c r="FB133" i="29"/>
  <c r="FA133" i="29"/>
  <c r="EZ133" i="29"/>
  <c r="EY133" i="29"/>
  <c r="EX133" i="29"/>
  <c r="EW133" i="29"/>
  <c r="EV133" i="29"/>
  <c r="EU133" i="29"/>
  <c r="ET133" i="29"/>
  <c r="ES133" i="29"/>
  <c r="ER133" i="29"/>
  <c r="EQ133" i="29"/>
  <c r="EP133" i="29"/>
  <c r="EO133" i="29"/>
  <c r="EN133" i="29"/>
  <c r="EM133" i="29"/>
  <c r="EL133" i="29"/>
  <c r="EK133" i="29"/>
  <c r="EJ133" i="29"/>
  <c r="EI133" i="29"/>
  <c r="EH133" i="29"/>
  <c r="EG133" i="29"/>
  <c r="EF133" i="29"/>
  <c r="EE133" i="29"/>
  <c r="ED133" i="29"/>
  <c r="EC133" i="29"/>
  <c r="EB133" i="29"/>
  <c r="EA133" i="29"/>
  <c r="DZ133" i="29"/>
  <c r="DY133" i="29"/>
  <c r="DX133" i="29"/>
  <c r="DW133" i="29"/>
  <c r="DV133" i="29"/>
  <c r="DU133" i="29"/>
  <c r="DT133" i="29"/>
  <c r="DS133" i="29"/>
  <c r="DR133" i="29"/>
  <c r="DQ133" i="29"/>
  <c r="DP133" i="29"/>
  <c r="DO133" i="29"/>
  <c r="DN133" i="29"/>
  <c r="DM133" i="29"/>
  <c r="DL133" i="29"/>
  <c r="DK133" i="29"/>
  <c r="DJ133" i="29"/>
  <c r="DI133" i="29"/>
  <c r="DH133" i="29"/>
  <c r="DG133" i="29"/>
  <c r="DF133" i="29"/>
  <c r="DE133" i="29"/>
  <c r="DD133" i="29"/>
  <c r="DC133" i="29"/>
  <c r="DB133" i="29"/>
  <c r="DA133" i="29"/>
  <c r="CZ133" i="29"/>
  <c r="CY133" i="29"/>
  <c r="CX133" i="29"/>
  <c r="CW133" i="29"/>
  <c r="CV133" i="29"/>
  <c r="CU133" i="29"/>
  <c r="CT133" i="29"/>
  <c r="CS133" i="29"/>
  <c r="CR133" i="29"/>
  <c r="CQ133" i="29"/>
  <c r="CP133" i="29"/>
  <c r="CO133" i="29"/>
  <c r="CN133" i="29"/>
  <c r="CM133" i="29"/>
  <c r="CL133" i="29"/>
  <c r="CK133" i="29"/>
  <c r="CJ133" i="29"/>
  <c r="CI133" i="29"/>
  <c r="CH133" i="29"/>
  <c r="CG133" i="29"/>
  <c r="CF133" i="29"/>
  <c r="CE133" i="29"/>
  <c r="CD133" i="29"/>
  <c r="CC133" i="29"/>
  <c r="CB133" i="29"/>
  <c r="CA133" i="29"/>
  <c r="BZ133" i="29"/>
  <c r="BY133" i="29"/>
  <c r="BX133" i="29"/>
  <c r="BW133" i="29"/>
  <c r="BV133" i="29"/>
  <c r="BU133" i="29"/>
  <c r="BT133" i="29"/>
  <c r="BS133" i="29"/>
  <c r="BR133" i="29"/>
  <c r="BQ133" i="29"/>
  <c r="BP133" i="29"/>
  <c r="BO133" i="29"/>
  <c r="BN133" i="29"/>
  <c r="BM133" i="29"/>
  <c r="BL133" i="29"/>
  <c r="BK133" i="29"/>
  <c r="BJ133" i="29"/>
  <c r="BI133" i="29"/>
  <c r="BH133" i="29"/>
  <c r="BG133" i="29"/>
  <c r="BF133" i="29"/>
  <c r="BE133" i="29"/>
  <c r="BD133" i="29"/>
  <c r="BC133" i="29"/>
  <c r="BB133" i="29"/>
  <c r="BA133" i="29"/>
  <c r="AZ133" i="29"/>
  <c r="AY133" i="29"/>
  <c r="AX133" i="29"/>
  <c r="AW133" i="29"/>
  <c r="AV133" i="29"/>
  <c r="AU133" i="29"/>
  <c r="AT133" i="29"/>
  <c r="AS133" i="29"/>
  <c r="AR133" i="29"/>
  <c r="AQ133" i="29"/>
  <c r="AP133" i="29"/>
  <c r="AO133" i="29"/>
  <c r="AN133" i="29"/>
  <c r="AM133" i="29"/>
  <c r="AL133" i="29"/>
  <c r="AK133" i="29"/>
  <c r="AJ133" i="29"/>
  <c r="AI133" i="29"/>
  <c r="AH133" i="29"/>
  <c r="AG133" i="29"/>
  <c r="AF133" i="29"/>
  <c r="AE133" i="29"/>
  <c r="AD133" i="29"/>
  <c r="AC133" i="29"/>
  <c r="AB133" i="29"/>
  <c r="AA133" i="29"/>
  <c r="Z133" i="29"/>
  <c r="Y133" i="29"/>
  <c r="X133" i="29"/>
  <c r="W133" i="29"/>
  <c r="V133" i="29"/>
  <c r="U133" i="29"/>
  <c r="T133" i="29"/>
  <c r="S133" i="29"/>
  <c r="R133" i="29"/>
  <c r="Q133" i="29"/>
  <c r="P133" i="29"/>
  <c r="O133" i="29"/>
  <c r="N133" i="29"/>
  <c r="M133" i="29"/>
  <c r="L133" i="29"/>
  <c r="K133" i="29"/>
  <c r="J133" i="29"/>
  <c r="I133" i="29"/>
  <c r="H133" i="29"/>
  <c r="G133" i="29"/>
  <c r="F133" i="29"/>
  <c r="E133" i="29"/>
  <c r="D133" i="29"/>
  <c r="C133" i="29"/>
  <c r="B133" i="29"/>
  <c r="GJ132" i="29"/>
  <c r="GI132" i="29"/>
  <c r="GH132" i="29"/>
  <c r="GG132" i="29"/>
  <c r="GF132" i="29"/>
  <c r="GE132" i="29"/>
  <c r="GD132" i="29"/>
  <c r="GC132" i="29"/>
  <c r="GB132" i="29"/>
  <c r="GA132" i="29"/>
  <c r="FZ132" i="29"/>
  <c r="FY132" i="29"/>
  <c r="FX132" i="29"/>
  <c r="FW132" i="29"/>
  <c r="FV132" i="29"/>
  <c r="FU132" i="29"/>
  <c r="FT132" i="29"/>
  <c r="FS132" i="29"/>
  <c r="FR132" i="29"/>
  <c r="FQ132" i="29"/>
  <c r="FP132" i="29"/>
  <c r="FO132" i="29"/>
  <c r="FN132" i="29"/>
  <c r="FM132" i="29"/>
  <c r="FL132" i="29"/>
  <c r="FK132" i="29"/>
  <c r="FJ132" i="29"/>
  <c r="FI132" i="29"/>
  <c r="FH132" i="29"/>
  <c r="FG132" i="29"/>
  <c r="FF132" i="29"/>
  <c r="FE132" i="29"/>
  <c r="FD132" i="29"/>
  <c r="FC132" i="29"/>
  <c r="FB132" i="29"/>
  <c r="FA132" i="29"/>
  <c r="EZ132" i="29"/>
  <c r="EY132" i="29"/>
  <c r="EX132" i="29"/>
  <c r="EW132" i="29"/>
  <c r="EV132" i="29"/>
  <c r="EU132" i="29"/>
  <c r="ET132" i="29"/>
  <c r="ES132" i="29"/>
  <c r="ER132" i="29"/>
  <c r="EQ132" i="29"/>
  <c r="EP132" i="29"/>
  <c r="EO132" i="29"/>
  <c r="EN132" i="29"/>
  <c r="EM132" i="29"/>
  <c r="EL132" i="29"/>
  <c r="EK132" i="29"/>
  <c r="EJ132" i="29"/>
  <c r="EI132" i="29"/>
  <c r="EH132" i="29"/>
  <c r="EG132" i="29"/>
  <c r="EF132" i="29"/>
  <c r="EE132" i="29"/>
  <c r="ED132" i="29"/>
  <c r="EC132" i="29"/>
  <c r="EB132" i="29"/>
  <c r="EA132" i="29"/>
  <c r="DZ132" i="29"/>
  <c r="DY132" i="29"/>
  <c r="DX132" i="29"/>
  <c r="DW132" i="29"/>
  <c r="DV132" i="29"/>
  <c r="DU132" i="29"/>
  <c r="DT132" i="29"/>
  <c r="DS132" i="29"/>
  <c r="DR132" i="29"/>
  <c r="DQ132" i="29"/>
  <c r="DP132" i="29"/>
  <c r="DO132" i="29"/>
  <c r="DN132" i="29"/>
  <c r="DM132" i="29"/>
  <c r="DL132" i="29"/>
  <c r="DK132" i="29"/>
  <c r="DJ132" i="29"/>
  <c r="DI132" i="29"/>
  <c r="DH132" i="29"/>
  <c r="DG132" i="29"/>
  <c r="DF132" i="29"/>
  <c r="DE132" i="29"/>
  <c r="DD132" i="29"/>
  <c r="DC132" i="29"/>
  <c r="DB132" i="29"/>
  <c r="DA132" i="29"/>
  <c r="CZ132" i="29"/>
  <c r="CY132" i="29"/>
  <c r="CX132" i="29"/>
  <c r="CW132" i="29"/>
  <c r="CV132" i="29"/>
  <c r="CU132" i="29"/>
  <c r="CT132" i="29"/>
  <c r="CS132" i="29"/>
  <c r="CR132" i="29"/>
  <c r="CQ132" i="29"/>
  <c r="CP132" i="29"/>
  <c r="CO132" i="29"/>
  <c r="CN132" i="29"/>
  <c r="CM132" i="29"/>
  <c r="CL132" i="29"/>
  <c r="CK132" i="29"/>
  <c r="CJ132" i="29"/>
  <c r="CI132" i="29"/>
  <c r="CH132" i="29"/>
  <c r="CG132" i="29"/>
  <c r="CF132" i="29"/>
  <c r="CE132" i="29"/>
  <c r="CD132" i="29"/>
  <c r="CC132" i="29"/>
  <c r="CB132" i="29"/>
  <c r="CA132" i="29"/>
  <c r="BZ132" i="29"/>
  <c r="BY132" i="29"/>
  <c r="BX132" i="29"/>
  <c r="BW132" i="29"/>
  <c r="BV132" i="29"/>
  <c r="BU132" i="29"/>
  <c r="BT132" i="29"/>
  <c r="BS132" i="29"/>
  <c r="BR132" i="29"/>
  <c r="BQ132" i="29"/>
  <c r="BP132" i="29"/>
  <c r="BO132" i="29"/>
  <c r="BN132" i="29"/>
  <c r="BM132" i="29"/>
  <c r="BL132" i="29"/>
  <c r="BK132" i="29"/>
  <c r="BJ132" i="29"/>
  <c r="BI132" i="29"/>
  <c r="BH132" i="29"/>
  <c r="BG132" i="29"/>
  <c r="BF132" i="29"/>
  <c r="BE132" i="29"/>
  <c r="BD132" i="29"/>
  <c r="BC132" i="29"/>
  <c r="BB132" i="29"/>
  <c r="BA132" i="29"/>
  <c r="AZ132" i="29"/>
  <c r="AY132" i="29"/>
  <c r="AX132" i="29"/>
  <c r="AW132" i="29"/>
  <c r="AV132" i="29"/>
  <c r="AU132" i="29"/>
  <c r="AT132" i="29"/>
  <c r="AS132" i="29"/>
  <c r="AR132" i="29"/>
  <c r="AQ132" i="29"/>
  <c r="AP132" i="29"/>
  <c r="AO132" i="29"/>
  <c r="AN132" i="29"/>
  <c r="AM132" i="29"/>
  <c r="AL132" i="29"/>
  <c r="AK132" i="29"/>
  <c r="AJ132" i="29"/>
  <c r="AI132" i="29"/>
  <c r="AH132" i="29"/>
  <c r="AG132" i="29"/>
  <c r="AF132" i="29"/>
  <c r="AE132" i="29"/>
  <c r="AD132" i="29"/>
  <c r="AC132" i="29"/>
  <c r="AB132" i="29"/>
  <c r="AA132" i="29"/>
  <c r="Z132" i="29"/>
  <c r="Y132" i="29"/>
  <c r="X132" i="29"/>
  <c r="W132" i="29"/>
  <c r="V132" i="29"/>
  <c r="U132" i="29"/>
  <c r="T132" i="29"/>
  <c r="S132" i="29"/>
  <c r="R132" i="29"/>
  <c r="Q132" i="29"/>
  <c r="P132" i="29"/>
  <c r="O132" i="29"/>
  <c r="N132" i="29"/>
  <c r="M132" i="29"/>
  <c r="L132" i="29"/>
  <c r="K132" i="29"/>
  <c r="J132" i="29"/>
  <c r="I132" i="29"/>
  <c r="H132" i="29"/>
  <c r="G132" i="29"/>
  <c r="F132" i="29"/>
  <c r="E132" i="29"/>
  <c r="D132" i="29"/>
  <c r="C132" i="29"/>
  <c r="B132" i="29"/>
  <c r="GJ131" i="29"/>
  <c r="GI131" i="29"/>
  <c r="GH131" i="29"/>
  <c r="GG131" i="29"/>
  <c r="GF131" i="29"/>
  <c r="GE131" i="29"/>
  <c r="GD131" i="29"/>
  <c r="GC131" i="29"/>
  <c r="GB131" i="29"/>
  <c r="GA131" i="29"/>
  <c r="FZ131" i="29"/>
  <c r="FY131" i="29"/>
  <c r="FX131" i="29"/>
  <c r="FW131" i="29"/>
  <c r="FV131" i="29"/>
  <c r="FU131" i="29"/>
  <c r="FT131" i="29"/>
  <c r="FS131" i="29"/>
  <c r="FR131" i="29"/>
  <c r="FQ131" i="29"/>
  <c r="FP131" i="29"/>
  <c r="FO131" i="29"/>
  <c r="FN131" i="29"/>
  <c r="FM131" i="29"/>
  <c r="FL131" i="29"/>
  <c r="FK131" i="29"/>
  <c r="FJ131" i="29"/>
  <c r="FI131" i="29"/>
  <c r="FH131" i="29"/>
  <c r="FG131" i="29"/>
  <c r="FF131" i="29"/>
  <c r="FE131" i="29"/>
  <c r="FD131" i="29"/>
  <c r="FC131" i="29"/>
  <c r="FB131" i="29"/>
  <c r="FA131" i="29"/>
  <c r="EZ131" i="29"/>
  <c r="EY131" i="29"/>
  <c r="EX131" i="29"/>
  <c r="EW131" i="29"/>
  <c r="EV131" i="29"/>
  <c r="EU131" i="29"/>
  <c r="ET131" i="29"/>
  <c r="ES131" i="29"/>
  <c r="ER131" i="29"/>
  <c r="EQ131" i="29"/>
  <c r="EP131" i="29"/>
  <c r="EO131" i="29"/>
  <c r="EN131" i="29"/>
  <c r="EM131" i="29"/>
  <c r="EL131" i="29"/>
  <c r="EK131" i="29"/>
  <c r="EJ131" i="29"/>
  <c r="EI131" i="29"/>
  <c r="EH131" i="29"/>
  <c r="EG131" i="29"/>
  <c r="EF131" i="29"/>
  <c r="EE131" i="29"/>
  <c r="ED131" i="29"/>
  <c r="EC131" i="29"/>
  <c r="EB131" i="29"/>
  <c r="EA131" i="29"/>
  <c r="DZ131" i="29"/>
  <c r="DY131" i="29"/>
  <c r="DX131" i="29"/>
  <c r="DW131" i="29"/>
  <c r="DV131" i="29"/>
  <c r="DU131" i="29"/>
  <c r="DT131" i="29"/>
  <c r="DS131" i="29"/>
  <c r="DR131" i="29"/>
  <c r="DQ131" i="29"/>
  <c r="DP131" i="29"/>
  <c r="DO131" i="29"/>
  <c r="DN131" i="29"/>
  <c r="DM131" i="29"/>
  <c r="DL131" i="29"/>
  <c r="DK131" i="29"/>
  <c r="DJ131" i="29"/>
  <c r="DI131" i="29"/>
  <c r="DH131" i="29"/>
  <c r="DG131" i="29"/>
  <c r="DF131" i="29"/>
  <c r="DE131" i="29"/>
  <c r="DD131" i="29"/>
  <c r="DC131" i="29"/>
  <c r="DB131" i="29"/>
  <c r="DA131" i="29"/>
  <c r="CZ131" i="29"/>
  <c r="CY131" i="29"/>
  <c r="CX131" i="29"/>
  <c r="CW131" i="29"/>
  <c r="CV131" i="29"/>
  <c r="CU131" i="29"/>
  <c r="CT131" i="29"/>
  <c r="CS131" i="29"/>
  <c r="CR131" i="29"/>
  <c r="CQ131" i="29"/>
  <c r="CP131" i="29"/>
  <c r="CO131" i="29"/>
  <c r="CN131" i="29"/>
  <c r="CM131" i="29"/>
  <c r="CL131" i="29"/>
  <c r="CK131" i="29"/>
  <c r="CJ131" i="29"/>
  <c r="CI131" i="29"/>
  <c r="CH131" i="29"/>
  <c r="CG131" i="29"/>
  <c r="CF131" i="29"/>
  <c r="CE131" i="29"/>
  <c r="CD131" i="29"/>
  <c r="CC131" i="29"/>
  <c r="CB131" i="29"/>
  <c r="CA131" i="29"/>
  <c r="BZ131" i="29"/>
  <c r="BY131" i="29"/>
  <c r="BX131" i="29"/>
  <c r="BW131" i="29"/>
  <c r="BV131" i="29"/>
  <c r="BU131" i="29"/>
  <c r="BT131" i="29"/>
  <c r="BS131" i="29"/>
  <c r="BR131" i="29"/>
  <c r="BQ131" i="29"/>
  <c r="BP131" i="29"/>
  <c r="BO131" i="29"/>
  <c r="BN131" i="29"/>
  <c r="BM131" i="29"/>
  <c r="BL131" i="29"/>
  <c r="BK131" i="29"/>
  <c r="BJ131" i="29"/>
  <c r="BI131" i="29"/>
  <c r="BH131" i="29"/>
  <c r="BG131" i="29"/>
  <c r="BF131" i="29"/>
  <c r="BE131" i="29"/>
  <c r="BD131" i="29"/>
  <c r="BC131" i="29"/>
  <c r="BB131" i="29"/>
  <c r="BA131" i="29"/>
  <c r="AZ131" i="29"/>
  <c r="AY131" i="29"/>
  <c r="AX131" i="29"/>
  <c r="AW131" i="29"/>
  <c r="AV131" i="29"/>
  <c r="AU131" i="29"/>
  <c r="AT131" i="29"/>
  <c r="AS131" i="29"/>
  <c r="AR131" i="29"/>
  <c r="AQ131" i="29"/>
  <c r="AP131" i="29"/>
  <c r="AO131" i="29"/>
  <c r="AN131" i="29"/>
  <c r="AM131" i="29"/>
  <c r="AL131" i="29"/>
  <c r="AK131" i="29"/>
  <c r="AJ131" i="29"/>
  <c r="AI131" i="29"/>
  <c r="AH131" i="29"/>
  <c r="AG131" i="29"/>
  <c r="AF131" i="29"/>
  <c r="AE131" i="29"/>
  <c r="AD131" i="29"/>
  <c r="AC131" i="29"/>
  <c r="AB131" i="29"/>
  <c r="AA131" i="29"/>
  <c r="Z131" i="29"/>
  <c r="Y131" i="29"/>
  <c r="X131" i="29"/>
  <c r="W131" i="29"/>
  <c r="V131" i="29"/>
  <c r="U131" i="29"/>
  <c r="T131" i="29"/>
  <c r="S131" i="29"/>
  <c r="R131" i="29"/>
  <c r="Q131" i="29"/>
  <c r="P131" i="29"/>
  <c r="O131" i="29"/>
  <c r="N131" i="29"/>
  <c r="M131" i="29"/>
  <c r="L131" i="29"/>
  <c r="K131" i="29"/>
  <c r="J131" i="29"/>
  <c r="I131" i="29"/>
  <c r="H131" i="29"/>
  <c r="G131" i="29"/>
  <c r="F131" i="29"/>
  <c r="E131" i="29"/>
  <c r="D131" i="29"/>
  <c r="C131" i="29"/>
  <c r="B131" i="29"/>
  <c r="GJ130" i="29"/>
  <c r="GI130" i="29"/>
  <c r="GH130" i="29"/>
  <c r="GG130" i="29"/>
  <c r="GF130" i="29"/>
  <c r="GE130" i="29"/>
  <c r="GD130" i="29"/>
  <c r="GC130" i="29"/>
  <c r="GB130" i="29"/>
  <c r="GA130" i="29"/>
  <c r="FZ130" i="29"/>
  <c r="FY130" i="29"/>
  <c r="FX130" i="29"/>
  <c r="FW130" i="29"/>
  <c r="FV130" i="29"/>
  <c r="FU130" i="29"/>
  <c r="FT130" i="29"/>
  <c r="FS130" i="29"/>
  <c r="FR130" i="29"/>
  <c r="FQ130" i="29"/>
  <c r="FP130" i="29"/>
  <c r="FO130" i="29"/>
  <c r="FN130" i="29"/>
  <c r="FM130" i="29"/>
  <c r="FL130" i="29"/>
  <c r="FK130" i="29"/>
  <c r="FJ130" i="29"/>
  <c r="FI130" i="29"/>
  <c r="FH130" i="29"/>
  <c r="FG130" i="29"/>
  <c r="FF130" i="29"/>
  <c r="FE130" i="29"/>
  <c r="FD130" i="29"/>
  <c r="FC130" i="29"/>
  <c r="FB130" i="29"/>
  <c r="FA130" i="29"/>
  <c r="EZ130" i="29"/>
  <c r="EY130" i="29"/>
  <c r="EX130" i="29"/>
  <c r="EW130" i="29"/>
  <c r="EV130" i="29"/>
  <c r="EU130" i="29"/>
  <c r="ET130" i="29"/>
  <c r="ES130" i="29"/>
  <c r="ER130" i="29"/>
  <c r="EQ130" i="29"/>
  <c r="EP130" i="29"/>
  <c r="EO130" i="29"/>
  <c r="EN130" i="29"/>
  <c r="EM130" i="29"/>
  <c r="EL130" i="29"/>
  <c r="EK130" i="29"/>
  <c r="EJ130" i="29"/>
  <c r="EI130" i="29"/>
  <c r="EH130" i="29"/>
  <c r="EG130" i="29"/>
  <c r="EF130" i="29"/>
  <c r="EE130" i="29"/>
  <c r="ED130" i="29"/>
  <c r="EC130" i="29"/>
  <c r="EB130" i="29"/>
  <c r="EA130" i="29"/>
  <c r="DZ130" i="29"/>
  <c r="DY130" i="29"/>
  <c r="DX130" i="29"/>
  <c r="DW130" i="29"/>
  <c r="DV130" i="29"/>
  <c r="DU130" i="29"/>
  <c r="DT130" i="29"/>
  <c r="DS130" i="29"/>
  <c r="DR130" i="29"/>
  <c r="DQ130" i="29"/>
  <c r="DP130" i="29"/>
  <c r="DO130" i="29"/>
  <c r="DN130" i="29"/>
  <c r="DM130" i="29"/>
  <c r="DL130" i="29"/>
  <c r="DK130" i="29"/>
  <c r="DJ130" i="29"/>
  <c r="DI130" i="29"/>
  <c r="DH130" i="29"/>
  <c r="DG130" i="29"/>
  <c r="DF130" i="29"/>
  <c r="DE130" i="29"/>
  <c r="DD130" i="29"/>
  <c r="DC130" i="29"/>
  <c r="DB130" i="29"/>
  <c r="DA130" i="29"/>
  <c r="CZ130" i="29"/>
  <c r="CY130" i="29"/>
  <c r="CX130" i="29"/>
  <c r="CW130" i="29"/>
  <c r="CV130" i="29"/>
  <c r="CU130" i="29"/>
  <c r="CT130" i="29"/>
  <c r="CS130" i="29"/>
  <c r="CR130" i="29"/>
  <c r="CQ130" i="29"/>
  <c r="CP130" i="29"/>
  <c r="CO130" i="29"/>
  <c r="CN130" i="29"/>
  <c r="CM130" i="29"/>
  <c r="CL130" i="29"/>
  <c r="CK130" i="29"/>
  <c r="CJ130" i="29"/>
  <c r="CI130" i="29"/>
  <c r="CH130" i="29"/>
  <c r="CG130" i="29"/>
  <c r="CF130" i="29"/>
  <c r="CE130" i="29"/>
  <c r="CD130" i="29"/>
  <c r="CC130" i="29"/>
  <c r="CB130" i="29"/>
  <c r="CA130" i="29"/>
  <c r="BZ130" i="29"/>
  <c r="BY130" i="29"/>
  <c r="BX130" i="29"/>
  <c r="BW130" i="29"/>
  <c r="BV130" i="29"/>
  <c r="BU130" i="29"/>
  <c r="BT130" i="29"/>
  <c r="BS130" i="29"/>
  <c r="BR130" i="29"/>
  <c r="BQ130" i="29"/>
  <c r="BP130" i="29"/>
  <c r="BO130" i="29"/>
  <c r="BN130" i="29"/>
  <c r="BM130" i="29"/>
  <c r="BL130" i="29"/>
  <c r="BK130" i="29"/>
  <c r="BJ130" i="29"/>
  <c r="BI130" i="29"/>
  <c r="BH130" i="29"/>
  <c r="BG130" i="29"/>
  <c r="BF130" i="29"/>
  <c r="BE130" i="29"/>
  <c r="BD130" i="29"/>
  <c r="BC130" i="29"/>
  <c r="BB130" i="29"/>
  <c r="BA130" i="29"/>
  <c r="AZ130" i="29"/>
  <c r="AY130" i="29"/>
  <c r="AX130" i="29"/>
  <c r="AW130" i="29"/>
  <c r="AV130" i="29"/>
  <c r="AU130" i="29"/>
  <c r="AT130" i="29"/>
  <c r="AS130" i="29"/>
  <c r="AR130" i="29"/>
  <c r="AQ130" i="29"/>
  <c r="AP130" i="29"/>
  <c r="AO130" i="29"/>
  <c r="AN130" i="29"/>
  <c r="AM130" i="29"/>
  <c r="AL130" i="29"/>
  <c r="AK130" i="29"/>
  <c r="AJ130" i="29"/>
  <c r="AI130" i="29"/>
  <c r="AH130" i="29"/>
  <c r="AG130" i="29"/>
  <c r="AF130" i="29"/>
  <c r="AE130" i="29"/>
  <c r="AD130" i="29"/>
  <c r="AC130" i="29"/>
  <c r="AB130" i="29"/>
  <c r="AA130" i="29"/>
  <c r="Z130" i="29"/>
  <c r="Y130" i="29"/>
  <c r="X130" i="29"/>
  <c r="W130" i="29"/>
  <c r="V130" i="29"/>
  <c r="U130" i="29"/>
  <c r="T130" i="29"/>
  <c r="S130" i="29"/>
  <c r="R130" i="29"/>
  <c r="Q130" i="29"/>
  <c r="P130" i="29"/>
  <c r="O130" i="29"/>
  <c r="N130" i="29"/>
  <c r="M130" i="29"/>
  <c r="L130" i="29"/>
  <c r="K130" i="29"/>
  <c r="J130" i="29"/>
  <c r="I130" i="29"/>
  <c r="H130" i="29"/>
  <c r="G130" i="29"/>
  <c r="F130" i="29"/>
  <c r="E130" i="29"/>
  <c r="D130" i="29"/>
  <c r="C130" i="29"/>
  <c r="B130" i="29"/>
  <c r="GJ129" i="29"/>
  <c r="GI129" i="29"/>
  <c r="GH129" i="29"/>
  <c r="GG129" i="29"/>
  <c r="GF129" i="29"/>
  <c r="GE129" i="29"/>
  <c r="GD129" i="29"/>
  <c r="GC129" i="29"/>
  <c r="GB129" i="29"/>
  <c r="GA129" i="29"/>
  <c r="FZ129" i="29"/>
  <c r="FY129" i="29"/>
  <c r="FX129" i="29"/>
  <c r="FW129" i="29"/>
  <c r="FV129" i="29"/>
  <c r="FU129" i="29"/>
  <c r="FT129" i="29"/>
  <c r="FS129" i="29"/>
  <c r="FR129" i="29"/>
  <c r="FQ129" i="29"/>
  <c r="FP129" i="29"/>
  <c r="FO129" i="29"/>
  <c r="FN129" i="29"/>
  <c r="FM129" i="29"/>
  <c r="FL129" i="29"/>
  <c r="FK129" i="29"/>
  <c r="FJ129" i="29"/>
  <c r="FI129" i="29"/>
  <c r="FH129" i="29"/>
  <c r="FG129" i="29"/>
  <c r="FF129" i="29"/>
  <c r="FE129" i="29"/>
  <c r="FD129" i="29"/>
  <c r="FC129" i="29"/>
  <c r="FB129" i="29"/>
  <c r="FA129" i="29"/>
  <c r="EZ129" i="29"/>
  <c r="EY129" i="29"/>
  <c r="EX129" i="29"/>
  <c r="EW129" i="29"/>
  <c r="EV129" i="29"/>
  <c r="EU129" i="29"/>
  <c r="ET129" i="29"/>
  <c r="ES129" i="29"/>
  <c r="ER129" i="29"/>
  <c r="EQ129" i="29"/>
  <c r="EP129" i="29"/>
  <c r="EO129" i="29"/>
  <c r="EN129" i="29"/>
  <c r="EM129" i="29"/>
  <c r="EL129" i="29"/>
  <c r="EK129" i="29"/>
  <c r="EJ129" i="29"/>
  <c r="EI129" i="29"/>
  <c r="EH129" i="29"/>
  <c r="EG129" i="29"/>
  <c r="EF129" i="29"/>
  <c r="EE129" i="29"/>
  <c r="ED129" i="29"/>
  <c r="EC129" i="29"/>
  <c r="EB129" i="29"/>
  <c r="EA129" i="29"/>
  <c r="DZ129" i="29"/>
  <c r="DY129" i="29"/>
  <c r="DX129" i="29"/>
  <c r="DW129" i="29"/>
  <c r="DV129" i="29"/>
  <c r="DU129" i="29"/>
  <c r="DT129" i="29"/>
  <c r="DS129" i="29"/>
  <c r="DR129" i="29"/>
  <c r="DQ129" i="29"/>
  <c r="DP129" i="29"/>
  <c r="DO129" i="29"/>
  <c r="DN129" i="29"/>
  <c r="DM129" i="29"/>
  <c r="DL129" i="29"/>
  <c r="DK129" i="29"/>
  <c r="DJ129" i="29"/>
  <c r="DI129" i="29"/>
  <c r="DH129" i="29"/>
  <c r="DG129" i="29"/>
  <c r="DF129" i="29"/>
  <c r="DE129" i="29"/>
  <c r="DD129" i="29"/>
  <c r="DC129" i="29"/>
  <c r="DB129" i="29"/>
  <c r="DA129" i="29"/>
  <c r="CZ129" i="29"/>
  <c r="CY129" i="29"/>
  <c r="CX129" i="29"/>
  <c r="CW129" i="29"/>
  <c r="CV129" i="29"/>
  <c r="CU129" i="29"/>
  <c r="CT129" i="29"/>
  <c r="CS129" i="29"/>
  <c r="CR129" i="29"/>
  <c r="CQ129" i="29"/>
  <c r="CP129" i="29"/>
  <c r="CO129" i="29"/>
  <c r="CN129" i="29"/>
  <c r="CM129" i="29"/>
  <c r="CL129" i="29"/>
  <c r="CK129" i="29"/>
  <c r="CJ129" i="29"/>
  <c r="CI129" i="29"/>
  <c r="CH129" i="29"/>
  <c r="CG129" i="29"/>
  <c r="CF129" i="29"/>
  <c r="CE129" i="29"/>
  <c r="CD129" i="29"/>
  <c r="CC129" i="29"/>
  <c r="CB129" i="29"/>
  <c r="CA129" i="29"/>
  <c r="BZ129" i="29"/>
  <c r="BY129" i="29"/>
  <c r="BX129" i="29"/>
  <c r="BW129" i="29"/>
  <c r="BV129" i="29"/>
  <c r="BU129" i="29"/>
  <c r="BT129" i="29"/>
  <c r="BS129" i="29"/>
  <c r="BR129" i="29"/>
  <c r="BQ129" i="29"/>
  <c r="BP129" i="29"/>
  <c r="BO129" i="29"/>
  <c r="BN129" i="29"/>
  <c r="BM129" i="29"/>
  <c r="BL129" i="29"/>
  <c r="BK129" i="29"/>
  <c r="BJ129" i="29"/>
  <c r="BI129" i="29"/>
  <c r="BH129" i="29"/>
  <c r="BG129" i="29"/>
  <c r="BF129" i="29"/>
  <c r="BE129" i="29"/>
  <c r="BD129" i="29"/>
  <c r="BC129" i="29"/>
  <c r="BB129" i="29"/>
  <c r="BA129" i="29"/>
  <c r="AZ129" i="29"/>
  <c r="AY129" i="29"/>
  <c r="AX129" i="29"/>
  <c r="AW129" i="29"/>
  <c r="AV129" i="29"/>
  <c r="AU129" i="29"/>
  <c r="AT129" i="29"/>
  <c r="AS129" i="29"/>
  <c r="AR129" i="29"/>
  <c r="AQ129" i="29"/>
  <c r="AP129" i="29"/>
  <c r="AO129" i="29"/>
  <c r="AN129" i="29"/>
  <c r="AM129" i="29"/>
  <c r="AL129" i="29"/>
  <c r="AK129" i="29"/>
  <c r="AJ129" i="29"/>
  <c r="AI129" i="29"/>
  <c r="AH129" i="29"/>
  <c r="AG129" i="29"/>
  <c r="AF129" i="29"/>
  <c r="AE129" i="29"/>
  <c r="AD129" i="29"/>
  <c r="AC129" i="29"/>
  <c r="AB129" i="29"/>
  <c r="AA129" i="29"/>
  <c r="Z129" i="29"/>
  <c r="Y129" i="29"/>
  <c r="X129" i="29"/>
  <c r="W129" i="29"/>
  <c r="V129" i="29"/>
  <c r="U129" i="29"/>
  <c r="T129" i="29"/>
  <c r="S129" i="29"/>
  <c r="R129" i="29"/>
  <c r="Q129" i="29"/>
  <c r="P129" i="29"/>
  <c r="O129" i="29"/>
  <c r="N129" i="29"/>
  <c r="M129" i="29"/>
  <c r="L129" i="29"/>
  <c r="K129" i="29"/>
  <c r="J129" i="29"/>
  <c r="I129" i="29"/>
  <c r="H129" i="29"/>
  <c r="G129" i="29"/>
  <c r="F129" i="29"/>
  <c r="E129" i="29"/>
  <c r="D129" i="29"/>
  <c r="C129" i="29"/>
  <c r="B129" i="29"/>
  <c r="GJ128" i="29"/>
  <c r="GI128" i="29"/>
  <c r="GH128" i="29"/>
  <c r="GG128" i="29"/>
  <c r="GF128" i="29"/>
  <c r="GE128" i="29"/>
  <c r="GD128" i="29"/>
  <c r="GC128" i="29"/>
  <c r="GB128" i="29"/>
  <c r="GA128" i="29"/>
  <c r="FZ128" i="29"/>
  <c r="FY128" i="29"/>
  <c r="FX128" i="29"/>
  <c r="FW128" i="29"/>
  <c r="FV128" i="29"/>
  <c r="FU128" i="29"/>
  <c r="FT128" i="29"/>
  <c r="FS128" i="29"/>
  <c r="FR128" i="29"/>
  <c r="FQ128" i="29"/>
  <c r="FP128" i="29"/>
  <c r="FO128" i="29"/>
  <c r="FN128" i="29"/>
  <c r="FM128" i="29"/>
  <c r="FL128" i="29"/>
  <c r="FK128" i="29"/>
  <c r="FJ128" i="29"/>
  <c r="FI128" i="29"/>
  <c r="FH128" i="29"/>
  <c r="FG128" i="29"/>
  <c r="FF128" i="29"/>
  <c r="FE128" i="29"/>
  <c r="FD128" i="29"/>
  <c r="FC128" i="29"/>
  <c r="FB128" i="29"/>
  <c r="FA128" i="29"/>
  <c r="EZ128" i="29"/>
  <c r="EY128" i="29"/>
  <c r="EX128" i="29"/>
  <c r="EW128" i="29"/>
  <c r="EV128" i="29"/>
  <c r="EU128" i="29"/>
  <c r="ET128" i="29"/>
  <c r="ES128" i="29"/>
  <c r="ER128" i="29"/>
  <c r="EQ128" i="29"/>
  <c r="EP128" i="29"/>
  <c r="EO128" i="29"/>
  <c r="EN128" i="29"/>
  <c r="EM128" i="29"/>
  <c r="EL128" i="29"/>
  <c r="EK128" i="29"/>
  <c r="EJ128" i="29"/>
  <c r="EI128" i="29"/>
  <c r="EH128" i="29"/>
  <c r="EG128" i="29"/>
  <c r="EF128" i="29"/>
  <c r="EE128" i="29"/>
  <c r="ED128" i="29"/>
  <c r="EC128" i="29"/>
  <c r="EB128" i="29"/>
  <c r="EA128" i="29"/>
  <c r="DZ128" i="29"/>
  <c r="DY128" i="29"/>
  <c r="DX128" i="29"/>
  <c r="DW128" i="29"/>
  <c r="DV128" i="29"/>
  <c r="DU128" i="29"/>
  <c r="DT128" i="29"/>
  <c r="DS128" i="29"/>
  <c r="DR128" i="29"/>
  <c r="DQ128" i="29"/>
  <c r="DP128" i="29"/>
  <c r="DO128" i="29"/>
  <c r="DN128" i="29"/>
  <c r="DM128" i="29"/>
  <c r="DL128" i="29"/>
  <c r="DK128" i="29"/>
  <c r="DJ128" i="29"/>
  <c r="DI128" i="29"/>
  <c r="DH128" i="29"/>
  <c r="DG128" i="29"/>
  <c r="DF128" i="29"/>
  <c r="DE128" i="29"/>
  <c r="DD128" i="29"/>
  <c r="DC128" i="29"/>
  <c r="DB128" i="29"/>
  <c r="DA128" i="29"/>
  <c r="CZ128" i="29"/>
  <c r="CY128" i="29"/>
  <c r="CX128" i="29"/>
  <c r="CW128" i="29"/>
  <c r="CV128" i="29"/>
  <c r="CU128" i="29"/>
  <c r="CT128" i="29"/>
  <c r="CS128" i="29"/>
  <c r="CR128" i="29"/>
  <c r="CQ128" i="29"/>
  <c r="CP128" i="29"/>
  <c r="CO128" i="29"/>
  <c r="CN128" i="29"/>
  <c r="CM128" i="29"/>
  <c r="CL128" i="29"/>
  <c r="CK128" i="29"/>
  <c r="CJ128" i="29"/>
  <c r="CI128" i="29"/>
  <c r="CH128" i="29"/>
  <c r="CG128" i="29"/>
  <c r="CF128" i="29"/>
  <c r="CE128" i="29"/>
  <c r="CD128" i="29"/>
  <c r="CC128" i="29"/>
  <c r="CB128" i="29"/>
  <c r="CA128" i="29"/>
  <c r="BZ128" i="29"/>
  <c r="BY128" i="29"/>
  <c r="BX128" i="29"/>
  <c r="BW128" i="29"/>
  <c r="BV128" i="29"/>
  <c r="BU128" i="29"/>
  <c r="BT128" i="29"/>
  <c r="BS128" i="29"/>
  <c r="BR128" i="29"/>
  <c r="BQ128" i="29"/>
  <c r="BP128" i="29"/>
  <c r="BO128" i="29"/>
  <c r="BN128" i="29"/>
  <c r="BM128" i="29"/>
  <c r="BL128" i="29"/>
  <c r="BK128" i="29"/>
  <c r="BJ128" i="29"/>
  <c r="BI128" i="29"/>
  <c r="BH128" i="29"/>
  <c r="BG128" i="29"/>
  <c r="BF128" i="29"/>
  <c r="BE128" i="29"/>
  <c r="BD128" i="29"/>
  <c r="BC128" i="29"/>
  <c r="BB128" i="29"/>
  <c r="BA128" i="29"/>
  <c r="AZ128" i="29"/>
  <c r="AY128" i="29"/>
  <c r="AX128" i="29"/>
  <c r="AW128" i="29"/>
  <c r="AV128" i="29"/>
  <c r="AU128" i="29"/>
  <c r="AT128" i="29"/>
  <c r="AS128" i="29"/>
  <c r="AR128" i="29"/>
  <c r="AQ128" i="29"/>
  <c r="AP128" i="29"/>
  <c r="AO128" i="29"/>
  <c r="AN128" i="29"/>
  <c r="AM128" i="29"/>
  <c r="AL128" i="29"/>
  <c r="AK128" i="29"/>
  <c r="AJ128" i="29"/>
  <c r="AI128" i="29"/>
  <c r="AH128" i="29"/>
  <c r="AG128" i="29"/>
  <c r="AF128" i="29"/>
  <c r="AE128" i="29"/>
  <c r="AD128" i="29"/>
  <c r="AC128" i="29"/>
  <c r="AB128" i="29"/>
  <c r="AA128" i="29"/>
  <c r="Z128" i="29"/>
  <c r="Y128" i="29"/>
  <c r="X128" i="29"/>
  <c r="W128" i="29"/>
  <c r="V128" i="29"/>
  <c r="U128" i="29"/>
  <c r="T128" i="29"/>
  <c r="S128" i="29"/>
  <c r="R128" i="29"/>
  <c r="Q128" i="29"/>
  <c r="P128" i="29"/>
  <c r="O128" i="29"/>
  <c r="N128" i="29"/>
  <c r="M128" i="29"/>
  <c r="L128" i="29"/>
  <c r="K128" i="29"/>
  <c r="J128" i="29"/>
  <c r="I128" i="29"/>
  <c r="H128" i="29"/>
  <c r="G128" i="29"/>
  <c r="F128" i="29"/>
  <c r="E128" i="29"/>
  <c r="D128" i="29"/>
  <c r="C128" i="29"/>
  <c r="B128" i="29"/>
  <c r="GJ127" i="29"/>
  <c r="GI127" i="29"/>
  <c r="GH127" i="29"/>
  <c r="GG127" i="29"/>
  <c r="GF127" i="29"/>
  <c r="GE127" i="29"/>
  <c r="GD127" i="29"/>
  <c r="GC127" i="29"/>
  <c r="GB127" i="29"/>
  <c r="GA127" i="29"/>
  <c r="FZ127" i="29"/>
  <c r="FY127" i="29"/>
  <c r="FX127" i="29"/>
  <c r="FW127" i="29"/>
  <c r="FV127" i="29"/>
  <c r="FU127" i="29"/>
  <c r="FT127" i="29"/>
  <c r="FS127" i="29"/>
  <c r="FR127" i="29"/>
  <c r="FQ127" i="29"/>
  <c r="FP127" i="29"/>
  <c r="FO127" i="29"/>
  <c r="FN127" i="29"/>
  <c r="FM127" i="29"/>
  <c r="FL127" i="29"/>
  <c r="FK127" i="29"/>
  <c r="FJ127" i="29"/>
  <c r="FI127" i="29"/>
  <c r="FH127" i="29"/>
  <c r="FG127" i="29"/>
  <c r="FF127" i="29"/>
  <c r="FE127" i="29"/>
  <c r="FD127" i="29"/>
  <c r="FC127" i="29"/>
  <c r="FB127" i="29"/>
  <c r="FA127" i="29"/>
  <c r="EZ127" i="29"/>
  <c r="EY127" i="29"/>
  <c r="EX127" i="29"/>
  <c r="EW127" i="29"/>
  <c r="EV127" i="29"/>
  <c r="EU127" i="29"/>
  <c r="ET127" i="29"/>
  <c r="ES127" i="29"/>
  <c r="ER127" i="29"/>
  <c r="EQ127" i="29"/>
  <c r="EP127" i="29"/>
  <c r="EO127" i="29"/>
  <c r="EN127" i="29"/>
  <c r="EM127" i="29"/>
  <c r="EL127" i="29"/>
  <c r="EK127" i="29"/>
  <c r="EJ127" i="29"/>
  <c r="EI127" i="29"/>
  <c r="EH127" i="29"/>
  <c r="EG127" i="29"/>
  <c r="EF127" i="29"/>
  <c r="EE127" i="29"/>
  <c r="ED127" i="29"/>
  <c r="EC127" i="29"/>
  <c r="EB127" i="29"/>
  <c r="EA127" i="29"/>
  <c r="DZ127" i="29"/>
  <c r="DY127" i="29"/>
  <c r="DX127" i="29"/>
  <c r="DW127" i="29"/>
  <c r="DV127" i="29"/>
  <c r="DU127" i="29"/>
  <c r="DT127" i="29"/>
  <c r="DS127" i="29"/>
  <c r="DR127" i="29"/>
  <c r="DQ127" i="29"/>
  <c r="DP127" i="29"/>
  <c r="DO127" i="29"/>
  <c r="DN127" i="29"/>
  <c r="DM127" i="29"/>
  <c r="DL127" i="29"/>
  <c r="DK127" i="29"/>
  <c r="DJ127" i="29"/>
  <c r="DI127" i="29"/>
  <c r="DH127" i="29"/>
  <c r="DG127" i="29"/>
  <c r="DF127" i="29"/>
  <c r="DE127" i="29"/>
  <c r="DD127" i="29"/>
  <c r="DC127" i="29"/>
  <c r="DB127" i="29"/>
  <c r="DA127" i="29"/>
  <c r="CZ127" i="29"/>
  <c r="CY127" i="29"/>
  <c r="CX127" i="29"/>
  <c r="CW127" i="29"/>
  <c r="CV127" i="29"/>
  <c r="CU127" i="29"/>
  <c r="CT127" i="29"/>
  <c r="CS127" i="29"/>
  <c r="CR127" i="29"/>
  <c r="CQ127" i="29"/>
  <c r="CP127" i="29"/>
  <c r="CO127" i="29"/>
  <c r="CN127" i="29"/>
  <c r="CM127" i="29"/>
  <c r="CL127" i="29"/>
  <c r="CK127" i="29"/>
  <c r="CJ127" i="29"/>
  <c r="CI127" i="29"/>
  <c r="CH127" i="29"/>
  <c r="CG127" i="29"/>
  <c r="CF127" i="29"/>
  <c r="CE127" i="29"/>
  <c r="CD127" i="29"/>
  <c r="CC127" i="29"/>
  <c r="CB127" i="29"/>
  <c r="CA127" i="29"/>
  <c r="BZ127" i="29"/>
  <c r="BY127" i="29"/>
  <c r="BX127" i="29"/>
  <c r="BW127" i="29"/>
  <c r="BV127" i="29"/>
  <c r="BU127" i="29"/>
  <c r="BT127" i="29"/>
  <c r="BS127" i="29"/>
  <c r="BR127" i="29"/>
  <c r="BQ127" i="29"/>
  <c r="BP127" i="29"/>
  <c r="BO127" i="29"/>
  <c r="BN127" i="29"/>
  <c r="BM127" i="29"/>
  <c r="BL127" i="29"/>
  <c r="BK127" i="29"/>
  <c r="BJ127" i="29"/>
  <c r="BI127" i="29"/>
  <c r="BH127" i="29"/>
  <c r="BG127" i="29"/>
  <c r="BF127" i="29"/>
  <c r="BE127" i="29"/>
  <c r="BD127" i="29"/>
  <c r="BC127" i="29"/>
  <c r="BB127" i="29"/>
  <c r="BA127" i="29"/>
  <c r="AZ127" i="29"/>
  <c r="AY127" i="29"/>
  <c r="AX127" i="29"/>
  <c r="AW127" i="29"/>
  <c r="AV127" i="29"/>
  <c r="AU127" i="29"/>
  <c r="AT127" i="29"/>
  <c r="AS127" i="29"/>
  <c r="AR127" i="29"/>
  <c r="AQ127" i="29"/>
  <c r="AP127" i="29"/>
  <c r="AO127" i="29"/>
  <c r="AN127" i="29"/>
  <c r="AM127" i="29"/>
  <c r="AL127" i="29"/>
  <c r="AK127" i="29"/>
  <c r="AJ127" i="29"/>
  <c r="AI127" i="29"/>
  <c r="AH127" i="29"/>
  <c r="AG127" i="29"/>
  <c r="AF127" i="29"/>
  <c r="AE127" i="29"/>
  <c r="AD127" i="29"/>
  <c r="AC127" i="29"/>
  <c r="AB127" i="29"/>
  <c r="AA127" i="29"/>
  <c r="Z127" i="29"/>
  <c r="Y127" i="29"/>
  <c r="X127" i="29"/>
  <c r="W127" i="29"/>
  <c r="V127" i="29"/>
  <c r="U127" i="29"/>
  <c r="T127" i="29"/>
  <c r="S127" i="29"/>
  <c r="R127" i="29"/>
  <c r="Q127" i="29"/>
  <c r="P127" i="29"/>
  <c r="O127" i="29"/>
  <c r="N127" i="29"/>
  <c r="M127" i="29"/>
  <c r="L127" i="29"/>
  <c r="K127" i="29"/>
  <c r="J127" i="29"/>
  <c r="I127" i="29"/>
  <c r="H127" i="29"/>
  <c r="G127" i="29"/>
  <c r="F127" i="29"/>
  <c r="E127" i="29"/>
  <c r="D127" i="29"/>
  <c r="C127" i="29"/>
  <c r="B127" i="29"/>
  <c r="GJ126" i="29"/>
  <c r="GI126" i="29"/>
  <c r="GH126" i="29"/>
  <c r="GG126" i="29"/>
  <c r="GF126" i="29"/>
  <c r="GE126" i="29"/>
  <c r="GD126" i="29"/>
  <c r="GC126" i="29"/>
  <c r="GB126" i="29"/>
  <c r="GA126" i="29"/>
  <c r="FZ126" i="29"/>
  <c r="FY126" i="29"/>
  <c r="FX126" i="29"/>
  <c r="FW126" i="29"/>
  <c r="FV126" i="29"/>
  <c r="FU126" i="29"/>
  <c r="FT126" i="29"/>
  <c r="FS126" i="29"/>
  <c r="FR126" i="29"/>
  <c r="FQ126" i="29"/>
  <c r="FP126" i="29"/>
  <c r="FO126" i="29"/>
  <c r="FN126" i="29"/>
  <c r="FM126" i="29"/>
  <c r="FL126" i="29"/>
  <c r="FK126" i="29"/>
  <c r="FJ126" i="29"/>
  <c r="FI126" i="29"/>
  <c r="FH126" i="29"/>
  <c r="FG126" i="29"/>
  <c r="FF126" i="29"/>
  <c r="FE126" i="29"/>
  <c r="FD126" i="29"/>
  <c r="FC126" i="29"/>
  <c r="FB126" i="29"/>
  <c r="FA126" i="29"/>
  <c r="EZ126" i="29"/>
  <c r="EY126" i="29"/>
  <c r="EX126" i="29"/>
  <c r="EW126" i="29"/>
  <c r="EV126" i="29"/>
  <c r="EU126" i="29"/>
  <c r="ET126" i="29"/>
  <c r="ES126" i="29"/>
  <c r="ER126" i="29"/>
  <c r="EQ126" i="29"/>
  <c r="EP126" i="29"/>
  <c r="EO126" i="29"/>
  <c r="EN126" i="29"/>
  <c r="EM126" i="29"/>
  <c r="EL126" i="29"/>
  <c r="EK126" i="29"/>
  <c r="EJ126" i="29"/>
  <c r="EI126" i="29"/>
  <c r="EH126" i="29"/>
  <c r="EG126" i="29"/>
  <c r="EF126" i="29"/>
  <c r="EE126" i="29"/>
  <c r="ED126" i="29"/>
  <c r="EC126" i="29"/>
  <c r="EB126" i="29"/>
  <c r="EA126" i="29"/>
  <c r="DZ126" i="29"/>
  <c r="DY126" i="29"/>
  <c r="DX126" i="29"/>
  <c r="DW126" i="29"/>
  <c r="DV126" i="29"/>
  <c r="DU126" i="29"/>
  <c r="DT126" i="29"/>
  <c r="DS126" i="29"/>
  <c r="DR126" i="29"/>
  <c r="DQ126" i="29"/>
  <c r="DP126" i="29"/>
  <c r="DO126" i="29"/>
  <c r="DN126" i="29"/>
  <c r="DM126" i="29"/>
  <c r="DL126" i="29"/>
  <c r="DK126" i="29"/>
  <c r="DJ126" i="29"/>
  <c r="DI126" i="29"/>
  <c r="DH126" i="29"/>
  <c r="DG126" i="29"/>
  <c r="DF126" i="29"/>
  <c r="DE126" i="29"/>
  <c r="DD126" i="29"/>
  <c r="DC126" i="29"/>
  <c r="DB126" i="29"/>
  <c r="DA126" i="29"/>
  <c r="CZ126" i="29"/>
  <c r="CY126" i="29"/>
  <c r="CX126" i="29"/>
  <c r="CW126" i="29"/>
  <c r="CV126" i="29"/>
  <c r="CU126" i="29"/>
  <c r="CT126" i="29"/>
  <c r="CS126" i="29"/>
  <c r="CR126" i="29"/>
  <c r="CQ126" i="29"/>
  <c r="CP126" i="29"/>
  <c r="CO126" i="29"/>
  <c r="CN126" i="29"/>
  <c r="CM126" i="29"/>
  <c r="CL126" i="29"/>
  <c r="CK126" i="29"/>
  <c r="CJ126" i="29"/>
  <c r="CI126" i="29"/>
  <c r="CH126" i="29"/>
  <c r="CG126" i="29"/>
  <c r="CF126" i="29"/>
  <c r="CE126" i="29"/>
  <c r="CD126" i="29"/>
  <c r="CC126" i="29"/>
  <c r="CB126" i="29"/>
  <c r="CA126" i="29"/>
  <c r="BZ126" i="29"/>
  <c r="BY126" i="29"/>
  <c r="BX126" i="29"/>
  <c r="BW126" i="29"/>
  <c r="BV126" i="29"/>
  <c r="BU126" i="29"/>
  <c r="BT126" i="29"/>
  <c r="BS126" i="29"/>
  <c r="BR126" i="29"/>
  <c r="BQ126" i="29"/>
  <c r="BP126" i="29"/>
  <c r="BO126" i="29"/>
  <c r="BN126" i="29"/>
  <c r="BM126" i="29"/>
  <c r="BL126" i="29"/>
  <c r="BK126" i="29"/>
  <c r="BJ126" i="29"/>
  <c r="BI126" i="29"/>
  <c r="BH126" i="29"/>
  <c r="BG126" i="29"/>
  <c r="BF126" i="29"/>
  <c r="BE126" i="29"/>
  <c r="BD126" i="29"/>
  <c r="BC126" i="29"/>
  <c r="BB126" i="29"/>
  <c r="BA126" i="29"/>
  <c r="AZ126" i="29"/>
  <c r="AY126" i="29"/>
  <c r="AX126" i="29"/>
  <c r="AW126" i="29"/>
  <c r="AV126" i="29"/>
  <c r="AU126" i="29"/>
  <c r="AT126" i="29"/>
  <c r="AS126" i="29"/>
  <c r="AR126" i="29"/>
  <c r="AQ126" i="29"/>
  <c r="AP126" i="29"/>
  <c r="AO126" i="29"/>
  <c r="AN126" i="29"/>
  <c r="AM126" i="29"/>
  <c r="AL126" i="29"/>
  <c r="AK126" i="29"/>
  <c r="AJ126" i="29"/>
  <c r="AI126" i="29"/>
  <c r="AH126" i="29"/>
  <c r="AG126" i="29"/>
  <c r="AF126" i="29"/>
  <c r="AE126" i="29"/>
  <c r="AD126" i="29"/>
  <c r="AC126" i="29"/>
  <c r="AB126" i="29"/>
  <c r="AA126" i="29"/>
  <c r="Z126" i="29"/>
  <c r="Y126" i="29"/>
  <c r="X126" i="29"/>
  <c r="W126" i="29"/>
  <c r="V126" i="29"/>
  <c r="U126" i="29"/>
  <c r="T126" i="29"/>
  <c r="S126" i="29"/>
  <c r="R126" i="29"/>
  <c r="Q126" i="29"/>
  <c r="P126" i="29"/>
  <c r="O126" i="29"/>
  <c r="N126" i="29"/>
  <c r="M126" i="29"/>
  <c r="L126" i="29"/>
  <c r="K126" i="29"/>
  <c r="J126" i="29"/>
  <c r="I126" i="29"/>
  <c r="H126" i="29"/>
  <c r="G126" i="29"/>
  <c r="F126" i="29"/>
  <c r="E126" i="29"/>
  <c r="D126" i="29"/>
  <c r="C126" i="29"/>
  <c r="B126" i="29"/>
  <c r="GJ125" i="29"/>
  <c r="GI125" i="29"/>
  <c r="GH125" i="29"/>
  <c r="GG125" i="29"/>
  <c r="GF125" i="29"/>
  <c r="GE125" i="29"/>
  <c r="GD125" i="29"/>
  <c r="GC125" i="29"/>
  <c r="GB125" i="29"/>
  <c r="GA125" i="29"/>
  <c r="FZ125" i="29"/>
  <c r="FY125" i="29"/>
  <c r="FX125" i="29"/>
  <c r="FW125" i="29"/>
  <c r="FV125" i="29"/>
  <c r="FU125" i="29"/>
  <c r="FT125" i="29"/>
  <c r="FS125" i="29"/>
  <c r="FR125" i="29"/>
  <c r="FQ125" i="29"/>
  <c r="FP125" i="29"/>
  <c r="FO125" i="29"/>
  <c r="FN125" i="29"/>
  <c r="FM125" i="29"/>
  <c r="FL125" i="29"/>
  <c r="FK125" i="29"/>
  <c r="FJ125" i="29"/>
  <c r="FI125" i="29"/>
  <c r="FH125" i="29"/>
  <c r="FG125" i="29"/>
  <c r="FF125" i="29"/>
  <c r="FE125" i="29"/>
  <c r="FD125" i="29"/>
  <c r="FC125" i="29"/>
  <c r="FB125" i="29"/>
  <c r="FA125" i="29"/>
  <c r="EZ125" i="29"/>
  <c r="EY125" i="29"/>
  <c r="EX125" i="29"/>
  <c r="EW125" i="29"/>
  <c r="EV125" i="29"/>
  <c r="EU125" i="29"/>
  <c r="ET125" i="29"/>
  <c r="ES125" i="29"/>
  <c r="ER125" i="29"/>
  <c r="EQ125" i="29"/>
  <c r="EP125" i="29"/>
  <c r="EO125" i="29"/>
  <c r="EN125" i="29"/>
  <c r="EM125" i="29"/>
  <c r="EL125" i="29"/>
  <c r="EK125" i="29"/>
  <c r="EJ125" i="29"/>
  <c r="EI125" i="29"/>
  <c r="EH125" i="29"/>
  <c r="EG125" i="29"/>
  <c r="EF125" i="29"/>
  <c r="EE125" i="29"/>
  <c r="ED125" i="29"/>
  <c r="EC125" i="29"/>
  <c r="EB125" i="29"/>
  <c r="EA125" i="29"/>
  <c r="DZ125" i="29"/>
  <c r="DY125" i="29"/>
  <c r="DX125" i="29"/>
  <c r="DW125" i="29"/>
  <c r="DV125" i="29"/>
  <c r="DU125" i="29"/>
  <c r="DT125" i="29"/>
  <c r="DS125" i="29"/>
  <c r="DR125" i="29"/>
  <c r="DQ125" i="29"/>
  <c r="DP125" i="29"/>
  <c r="DO125" i="29"/>
  <c r="DN125" i="29"/>
  <c r="DM125" i="29"/>
  <c r="DL125" i="29"/>
  <c r="DK125" i="29"/>
  <c r="DJ125" i="29"/>
  <c r="DI125" i="29"/>
  <c r="DH125" i="29"/>
  <c r="DG125" i="29"/>
  <c r="DF125" i="29"/>
  <c r="DE125" i="29"/>
  <c r="DD125" i="29"/>
  <c r="DC125" i="29"/>
  <c r="DB125" i="29"/>
  <c r="DA125" i="29"/>
  <c r="CZ125" i="29"/>
  <c r="CY125" i="29"/>
  <c r="CX125" i="29"/>
  <c r="CW125" i="29"/>
  <c r="CV125" i="29"/>
  <c r="CU125" i="29"/>
  <c r="CT125" i="29"/>
  <c r="CS125" i="29"/>
  <c r="CR125" i="29"/>
  <c r="CQ125" i="29"/>
  <c r="CP125" i="29"/>
  <c r="CO125" i="29"/>
  <c r="CN125" i="29"/>
  <c r="CM125" i="29"/>
  <c r="CL125" i="29"/>
  <c r="CK125" i="29"/>
  <c r="CJ125" i="29"/>
  <c r="CI125" i="29"/>
  <c r="CH125" i="29"/>
  <c r="CG125" i="29"/>
  <c r="CF125" i="29"/>
  <c r="CE125" i="29"/>
  <c r="CD125" i="29"/>
  <c r="CC125" i="29"/>
  <c r="CB125" i="29"/>
  <c r="CA125" i="29"/>
  <c r="BZ125" i="29"/>
  <c r="BY125" i="29"/>
  <c r="BX125" i="29"/>
  <c r="BW125" i="29"/>
  <c r="BV125" i="29"/>
  <c r="BU125" i="29"/>
  <c r="BT125" i="29"/>
  <c r="BS125" i="29"/>
  <c r="BR125" i="29"/>
  <c r="BQ125" i="29"/>
  <c r="BP125" i="29"/>
  <c r="BO125" i="29"/>
  <c r="BN125" i="29"/>
  <c r="BM125" i="29"/>
  <c r="BL125" i="29"/>
  <c r="BK125" i="29"/>
  <c r="BJ125" i="29"/>
  <c r="BI125" i="29"/>
  <c r="BH125" i="29"/>
  <c r="BG125" i="29"/>
  <c r="BF125" i="29"/>
  <c r="BE125" i="29"/>
  <c r="BD125" i="29"/>
  <c r="BC125" i="29"/>
  <c r="BB125" i="29"/>
  <c r="BA125" i="29"/>
  <c r="AZ125" i="29"/>
  <c r="AY125" i="29"/>
  <c r="AX125" i="29"/>
  <c r="AW125" i="29"/>
  <c r="AV125" i="29"/>
  <c r="AU125" i="29"/>
  <c r="AT125" i="29"/>
  <c r="AS125" i="29"/>
  <c r="AR125" i="29"/>
  <c r="AQ125" i="29"/>
  <c r="AP125" i="29"/>
  <c r="AO125" i="29"/>
  <c r="AN125" i="29"/>
  <c r="AM125" i="29"/>
  <c r="AL125" i="29"/>
  <c r="AK125" i="29"/>
  <c r="AJ125" i="29"/>
  <c r="AI125" i="29"/>
  <c r="AH125" i="29"/>
  <c r="AG125" i="29"/>
  <c r="AF125" i="29"/>
  <c r="AE125" i="29"/>
  <c r="AD125" i="29"/>
  <c r="AC125" i="29"/>
  <c r="AB125" i="29"/>
  <c r="AA125" i="29"/>
  <c r="Z125" i="29"/>
  <c r="Y125" i="29"/>
  <c r="X125" i="29"/>
  <c r="W125" i="29"/>
  <c r="V125" i="29"/>
  <c r="U125" i="29"/>
  <c r="T125" i="29"/>
  <c r="S125" i="29"/>
  <c r="R125" i="29"/>
  <c r="Q125" i="29"/>
  <c r="P125" i="29"/>
  <c r="O125" i="29"/>
  <c r="N125" i="29"/>
  <c r="M125" i="29"/>
  <c r="L125" i="29"/>
  <c r="K125" i="29"/>
  <c r="J125" i="29"/>
  <c r="I125" i="29"/>
  <c r="H125" i="29"/>
  <c r="G125" i="29"/>
  <c r="F125" i="29"/>
  <c r="E125" i="29"/>
  <c r="D125" i="29"/>
  <c r="C125" i="29"/>
  <c r="B125" i="29"/>
  <c r="GJ124" i="29"/>
  <c r="GI124" i="29"/>
  <c r="GH124" i="29"/>
  <c r="GG124" i="29"/>
  <c r="GF124" i="29"/>
  <c r="GE124" i="29"/>
  <c r="GD124" i="29"/>
  <c r="GC124" i="29"/>
  <c r="GB124" i="29"/>
  <c r="GA124" i="29"/>
  <c r="FZ124" i="29"/>
  <c r="FY124" i="29"/>
  <c r="FX124" i="29"/>
  <c r="FW124" i="29"/>
  <c r="FV124" i="29"/>
  <c r="FU124" i="29"/>
  <c r="FT124" i="29"/>
  <c r="FS124" i="29"/>
  <c r="FR124" i="29"/>
  <c r="FQ124" i="29"/>
  <c r="FP124" i="29"/>
  <c r="FO124" i="29"/>
  <c r="FN124" i="29"/>
  <c r="FM124" i="29"/>
  <c r="FL124" i="29"/>
  <c r="FK124" i="29"/>
  <c r="FJ124" i="29"/>
  <c r="FI124" i="29"/>
  <c r="FH124" i="29"/>
  <c r="FG124" i="29"/>
  <c r="FF124" i="29"/>
  <c r="FE124" i="29"/>
  <c r="FD124" i="29"/>
  <c r="FC124" i="29"/>
  <c r="FB124" i="29"/>
  <c r="FA124" i="29"/>
  <c r="EZ124" i="29"/>
  <c r="EY124" i="29"/>
  <c r="EX124" i="29"/>
  <c r="EW124" i="29"/>
  <c r="EV124" i="29"/>
  <c r="EU124" i="29"/>
  <c r="ET124" i="29"/>
  <c r="ES124" i="29"/>
  <c r="ER124" i="29"/>
  <c r="EQ124" i="29"/>
  <c r="EP124" i="29"/>
  <c r="EO124" i="29"/>
  <c r="EN124" i="29"/>
  <c r="EM124" i="29"/>
  <c r="EL124" i="29"/>
  <c r="EK124" i="29"/>
  <c r="EJ124" i="29"/>
  <c r="EI124" i="29"/>
  <c r="EH124" i="29"/>
  <c r="EG124" i="29"/>
  <c r="EF124" i="29"/>
  <c r="EE124" i="29"/>
  <c r="ED124" i="29"/>
  <c r="EC124" i="29"/>
  <c r="EB124" i="29"/>
  <c r="EA124" i="29"/>
  <c r="DZ124" i="29"/>
  <c r="DY124" i="29"/>
  <c r="DX124" i="29"/>
  <c r="DW124" i="29"/>
  <c r="DV124" i="29"/>
  <c r="DU124" i="29"/>
  <c r="DT124" i="29"/>
  <c r="DS124" i="29"/>
  <c r="DR124" i="29"/>
  <c r="DQ124" i="29"/>
  <c r="DP124" i="29"/>
  <c r="DO124" i="29"/>
  <c r="DN124" i="29"/>
  <c r="DM124" i="29"/>
  <c r="DL124" i="29"/>
  <c r="DK124" i="29"/>
  <c r="DJ124" i="29"/>
  <c r="DI124" i="29"/>
  <c r="DH124" i="29"/>
  <c r="DG124" i="29"/>
  <c r="DF124" i="29"/>
  <c r="DE124" i="29"/>
  <c r="DD124" i="29"/>
  <c r="DC124" i="29"/>
  <c r="DB124" i="29"/>
  <c r="DA124" i="29"/>
  <c r="CZ124" i="29"/>
  <c r="CY124" i="29"/>
  <c r="CX124" i="29"/>
  <c r="CW124" i="29"/>
  <c r="CV124" i="29"/>
  <c r="CU124" i="29"/>
  <c r="CT124" i="29"/>
  <c r="CS124" i="29"/>
  <c r="CR124" i="29"/>
  <c r="CQ124" i="29"/>
  <c r="CP124" i="29"/>
  <c r="CO124" i="29"/>
  <c r="CN124" i="29"/>
  <c r="CM124" i="29"/>
  <c r="CL124" i="29"/>
  <c r="CK124" i="29"/>
  <c r="CJ124" i="29"/>
  <c r="CI124" i="29"/>
  <c r="CH124" i="29"/>
  <c r="CG124" i="29"/>
  <c r="CF124" i="29"/>
  <c r="CE124" i="29"/>
  <c r="CD124" i="29"/>
  <c r="CC124" i="29"/>
  <c r="CB124" i="29"/>
  <c r="CA124" i="29"/>
  <c r="BZ124" i="29"/>
  <c r="BY124" i="29"/>
  <c r="BX124" i="29"/>
  <c r="BW124" i="29"/>
  <c r="BV124" i="29"/>
  <c r="BU124" i="29"/>
  <c r="BT124" i="29"/>
  <c r="BS124" i="29"/>
  <c r="BR124" i="29"/>
  <c r="BQ124" i="29"/>
  <c r="BP124" i="29"/>
  <c r="BO124" i="29"/>
  <c r="BN124" i="29"/>
  <c r="BM124" i="29"/>
  <c r="BL124" i="29"/>
  <c r="BK124" i="29"/>
  <c r="BJ124" i="29"/>
  <c r="BI124" i="29"/>
  <c r="BH124" i="29"/>
  <c r="BG124" i="29"/>
  <c r="BF124" i="29"/>
  <c r="BE124" i="29"/>
  <c r="BD124" i="29"/>
  <c r="BC124" i="29"/>
  <c r="BB124" i="29"/>
  <c r="BA124" i="29"/>
  <c r="AZ124" i="29"/>
  <c r="AY124" i="29"/>
  <c r="AX124" i="29"/>
  <c r="AW124" i="29"/>
  <c r="AV124" i="29"/>
  <c r="AU124" i="29"/>
  <c r="AT124" i="29"/>
  <c r="AS124" i="29"/>
  <c r="AR124" i="29"/>
  <c r="AQ124" i="29"/>
  <c r="AP124" i="29"/>
  <c r="AO124" i="29"/>
  <c r="AN124" i="29"/>
  <c r="AM124" i="29"/>
  <c r="AL124" i="29"/>
  <c r="AK124" i="29"/>
  <c r="AJ124" i="29"/>
  <c r="AI124" i="29"/>
  <c r="AH124" i="29"/>
  <c r="AG124" i="29"/>
  <c r="AF124" i="29"/>
  <c r="AE124" i="29"/>
  <c r="AD124" i="29"/>
  <c r="AC124" i="29"/>
  <c r="AB124" i="29"/>
  <c r="AA124" i="29"/>
  <c r="Z124" i="29"/>
  <c r="Y124" i="29"/>
  <c r="X124" i="29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GJ123" i="29"/>
  <c r="GI123" i="29"/>
  <c r="GH123" i="29"/>
  <c r="GG123" i="29"/>
  <c r="GF123" i="29"/>
  <c r="GE123" i="29"/>
  <c r="GD123" i="29"/>
  <c r="GC123" i="29"/>
  <c r="GB123" i="29"/>
  <c r="GA123" i="29"/>
  <c r="FZ123" i="29"/>
  <c r="FY123" i="29"/>
  <c r="FX123" i="29"/>
  <c r="FW123" i="29"/>
  <c r="FV123" i="29"/>
  <c r="FU123" i="29"/>
  <c r="FT123" i="29"/>
  <c r="FS123" i="29"/>
  <c r="FR123" i="29"/>
  <c r="FQ123" i="29"/>
  <c r="FP123" i="29"/>
  <c r="FO123" i="29"/>
  <c r="FN123" i="29"/>
  <c r="FM123" i="29"/>
  <c r="FL123" i="29"/>
  <c r="FK123" i="29"/>
  <c r="FJ123" i="29"/>
  <c r="FI123" i="29"/>
  <c r="FH123" i="29"/>
  <c r="FG123" i="29"/>
  <c r="FF123" i="29"/>
  <c r="FE123" i="29"/>
  <c r="FD123" i="29"/>
  <c r="FC123" i="29"/>
  <c r="FB123" i="29"/>
  <c r="FA123" i="29"/>
  <c r="EZ123" i="29"/>
  <c r="EY123" i="29"/>
  <c r="EX123" i="29"/>
  <c r="EW123" i="29"/>
  <c r="EV123" i="29"/>
  <c r="EU123" i="29"/>
  <c r="ET123" i="29"/>
  <c r="ES123" i="29"/>
  <c r="ER123" i="29"/>
  <c r="EQ123" i="29"/>
  <c r="EP123" i="29"/>
  <c r="EO123" i="29"/>
  <c r="EN123" i="29"/>
  <c r="EM123" i="29"/>
  <c r="EL123" i="29"/>
  <c r="EK123" i="29"/>
  <c r="EJ123" i="29"/>
  <c r="EI123" i="29"/>
  <c r="EH123" i="29"/>
  <c r="EG123" i="29"/>
  <c r="EF123" i="29"/>
  <c r="EE123" i="29"/>
  <c r="ED123" i="29"/>
  <c r="EC123" i="29"/>
  <c r="EB123" i="29"/>
  <c r="EA123" i="29"/>
  <c r="DZ123" i="29"/>
  <c r="DY123" i="29"/>
  <c r="DX123" i="29"/>
  <c r="DW123" i="29"/>
  <c r="DV123" i="29"/>
  <c r="DU123" i="29"/>
  <c r="DT123" i="29"/>
  <c r="DS123" i="29"/>
  <c r="DR123" i="29"/>
  <c r="DQ123" i="29"/>
  <c r="DP123" i="29"/>
  <c r="DO123" i="29"/>
  <c r="DN123" i="29"/>
  <c r="DM123" i="29"/>
  <c r="DL123" i="29"/>
  <c r="DK123" i="29"/>
  <c r="DJ123" i="29"/>
  <c r="DI123" i="29"/>
  <c r="DH123" i="29"/>
  <c r="DG123" i="29"/>
  <c r="DF123" i="29"/>
  <c r="DE123" i="29"/>
  <c r="DD123" i="29"/>
  <c r="DC123" i="29"/>
  <c r="DB123" i="29"/>
  <c r="DA123" i="29"/>
  <c r="CZ123" i="29"/>
  <c r="CY123" i="29"/>
  <c r="CX123" i="29"/>
  <c r="CW123" i="29"/>
  <c r="CV123" i="29"/>
  <c r="CU123" i="29"/>
  <c r="CT123" i="29"/>
  <c r="CS123" i="29"/>
  <c r="CR123" i="29"/>
  <c r="CQ123" i="29"/>
  <c r="CP123" i="29"/>
  <c r="CO123" i="29"/>
  <c r="CN123" i="29"/>
  <c r="CM123" i="29"/>
  <c r="CL123" i="29"/>
  <c r="CK123" i="29"/>
  <c r="CJ123" i="29"/>
  <c r="CI123" i="29"/>
  <c r="CH123" i="29"/>
  <c r="CG123" i="29"/>
  <c r="CF123" i="29"/>
  <c r="CE123" i="29"/>
  <c r="CD123" i="29"/>
  <c r="CC123" i="29"/>
  <c r="CB123" i="29"/>
  <c r="CA123" i="29"/>
  <c r="BZ123" i="29"/>
  <c r="BY123" i="29"/>
  <c r="BX123" i="29"/>
  <c r="BW123" i="29"/>
  <c r="BV123" i="29"/>
  <c r="BU123" i="29"/>
  <c r="BT123" i="29"/>
  <c r="BS123" i="29"/>
  <c r="BR123" i="29"/>
  <c r="BQ123" i="29"/>
  <c r="BP123" i="29"/>
  <c r="BO123" i="29"/>
  <c r="BN123" i="29"/>
  <c r="BM123" i="29"/>
  <c r="BL123" i="29"/>
  <c r="BK123" i="29"/>
  <c r="BJ123" i="29"/>
  <c r="BI123" i="29"/>
  <c r="BH123" i="29"/>
  <c r="BG123" i="29"/>
  <c r="BF123" i="29"/>
  <c r="BE123" i="29"/>
  <c r="BD123" i="29"/>
  <c r="BC123" i="29"/>
  <c r="BB123" i="29"/>
  <c r="BA123" i="29"/>
  <c r="AZ123" i="29"/>
  <c r="AY123" i="29"/>
  <c r="AX123" i="29"/>
  <c r="AW123" i="29"/>
  <c r="AV123" i="29"/>
  <c r="AU123" i="29"/>
  <c r="AT123" i="29"/>
  <c r="AS123" i="29"/>
  <c r="AR123" i="29"/>
  <c r="AQ123" i="29"/>
  <c r="AP123" i="29"/>
  <c r="AO123" i="29"/>
  <c r="AN123" i="29"/>
  <c r="AM123" i="29"/>
  <c r="AL123" i="29"/>
  <c r="AK123" i="29"/>
  <c r="AJ123" i="29"/>
  <c r="AI123" i="29"/>
  <c r="AH123" i="29"/>
  <c r="AG123" i="29"/>
  <c r="AF123" i="29"/>
  <c r="AE123" i="29"/>
  <c r="AD123" i="29"/>
  <c r="AC123" i="29"/>
  <c r="AB123" i="29"/>
  <c r="AA123" i="29"/>
  <c r="Z123" i="29"/>
  <c r="Y123" i="29"/>
  <c r="X123" i="29"/>
  <c r="W123" i="29"/>
  <c r="V123" i="29"/>
  <c r="U123" i="29"/>
  <c r="T123" i="29"/>
  <c r="S123" i="29"/>
  <c r="R123" i="29"/>
  <c r="Q123" i="29"/>
  <c r="P123" i="29"/>
  <c r="O123" i="29"/>
  <c r="N123" i="29"/>
  <c r="M123" i="29"/>
  <c r="L123" i="29"/>
  <c r="K123" i="29"/>
  <c r="J123" i="29"/>
  <c r="I123" i="29"/>
  <c r="H123" i="29"/>
  <c r="G123" i="29"/>
  <c r="F123" i="29"/>
  <c r="E123" i="29"/>
  <c r="D123" i="29"/>
  <c r="C123" i="29"/>
  <c r="B123" i="29"/>
  <c r="GJ122" i="29"/>
  <c r="GI122" i="29"/>
  <c r="GH122" i="29"/>
  <c r="GG122" i="29"/>
  <c r="GF122" i="29"/>
  <c r="GE122" i="29"/>
  <c r="GD122" i="29"/>
  <c r="GC122" i="29"/>
  <c r="GB122" i="29"/>
  <c r="GA122" i="29"/>
  <c r="FZ122" i="29"/>
  <c r="FY122" i="29"/>
  <c r="FX122" i="29"/>
  <c r="FW122" i="29"/>
  <c r="FV122" i="29"/>
  <c r="FU122" i="29"/>
  <c r="FT122" i="29"/>
  <c r="FS122" i="29"/>
  <c r="FR122" i="29"/>
  <c r="FQ122" i="29"/>
  <c r="FP122" i="29"/>
  <c r="FO122" i="29"/>
  <c r="FN122" i="29"/>
  <c r="FM122" i="29"/>
  <c r="FL122" i="29"/>
  <c r="FK122" i="29"/>
  <c r="FJ122" i="29"/>
  <c r="FI122" i="29"/>
  <c r="FH122" i="29"/>
  <c r="FG122" i="29"/>
  <c r="FF122" i="29"/>
  <c r="FE122" i="29"/>
  <c r="FD122" i="29"/>
  <c r="FC122" i="29"/>
  <c r="FB122" i="29"/>
  <c r="FA122" i="29"/>
  <c r="EZ122" i="29"/>
  <c r="EY122" i="29"/>
  <c r="EX122" i="29"/>
  <c r="EW122" i="29"/>
  <c r="EV122" i="29"/>
  <c r="EU122" i="29"/>
  <c r="ET122" i="29"/>
  <c r="ES122" i="29"/>
  <c r="ER122" i="29"/>
  <c r="EQ122" i="29"/>
  <c r="EP122" i="29"/>
  <c r="EO122" i="29"/>
  <c r="EN122" i="29"/>
  <c r="EM122" i="29"/>
  <c r="EL122" i="29"/>
  <c r="EK122" i="29"/>
  <c r="EJ122" i="29"/>
  <c r="EI122" i="29"/>
  <c r="EH122" i="29"/>
  <c r="EG122" i="29"/>
  <c r="EF122" i="29"/>
  <c r="EE122" i="29"/>
  <c r="ED122" i="29"/>
  <c r="EC122" i="29"/>
  <c r="EB122" i="29"/>
  <c r="EA122" i="29"/>
  <c r="DZ122" i="29"/>
  <c r="DY122" i="29"/>
  <c r="DX122" i="29"/>
  <c r="DW122" i="29"/>
  <c r="DV122" i="29"/>
  <c r="DU122" i="29"/>
  <c r="DT122" i="29"/>
  <c r="DS122" i="29"/>
  <c r="DR122" i="29"/>
  <c r="DQ122" i="29"/>
  <c r="DP122" i="29"/>
  <c r="DO122" i="29"/>
  <c r="DN122" i="29"/>
  <c r="DM122" i="29"/>
  <c r="DL122" i="29"/>
  <c r="DK122" i="29"/>
  <c r="DJ122" i="29"/>
  <c r="DI122" i="29"/>
  <c r="DH122" i="29"/>
  <c r="DG122" i="29"/>
  <c r="DF122" i="29"/>
  <c r="DE122" i="29"/>
  <c r="DD122" i="29"/>
  <c r="DC122" i="29"/>
  <c r="DB122" i="29"/>
  <c r="DA122" i="29"/>
  <c r="CZ122" i="29"/>
  <c r="CY122" i="29"/>
  <c r="CX122" i="29"/>
  <c r="CW122" i="29"/>
  <c r="CV122" i="29"/>
  <c r="CU122" i="29"/>
  <c r="CT122" i="29"/>
  <c r="CS122" i="29"/>
  <c r="CR122" i="29"/>
  <c r="CQ122" i="29"/>
  <c r="CP122" i="29"/>
  <c r="CO122" i="29"/>
  <c r="CN122" i="29"/>
  <c r="CM122" i="29"/>
  <c r="CL122" i="29"/>
  <c r="CK122" i="29"/>
  <c r="CJ122" i="29"/>
  <c r="CI122" i="29"/>
  <c r="CH122" i="29"/>
  <c r="CG122" i="29"/>
  <c r="CF122" i="29"/>
  <c r="CE122" i="29"/>
  <c r="CD122" i="29"/>
  <c r="CC122" i="29"/>
  <c r="CB122" i="29"/>
  <c r="CA122" i="29"/>
  <c r="BZ122" i="29"/>
  <c r="BY122" i="29"/>
  <c r="BX122" i="29"/>
  <c r="BW122" i="29"/>
  <c r="BV122" i="29"/>
  <c r="BU122" i="29"/>
  <c r="BT122" i="29"/>
  <c r="BS122" i="29"/>
  <c r="BR122" i="29"/>
  <c r="BQ122" i="29"/>
  <c r="BP122" i="29"/>
  <c r="BO122" i="29"/>
  <c r="BN122" i="29"/>
  <c r="BM122" i="29"/>
  <c r="BL122" i="29"/>
  <c r="BK122" i="29"/>
  <c r="BJ122" i="29"/>
  <c r="BI122" i="29"/>
  <c r="BH122" i="29"/>
  <c r="BG122" i="29"/>
  <c r="BF122" i="29"/>
  <c r="BE122" i="29"/>
  <c r="BD122" i="29"/>
  <c r="BC122" i="29"/>
  <c r="BB122" i="29"/>
  <c r="BA122" i="29"/>
  <c r="AZ122" i="29"/>
  <c r="AY122" i="29"/>
  <c r="AX122" i="29"/>
  <c r="AW122" i="29"/>
  <c r="AV122" i="29"/>
  <c r="AU122" i="29"/>
  <c r="AT122" i="29"/>
  <c r="AS122" i="29"/>
  <c r="AR122" i="29"/>
  <c r="AQ122" i="29"/>
  <c r="AP122" i="29"/>
  <c r="AO122" i="29"/>
  <c r="AN122" i="29"/>
  <c r="AM122" i="29"/>
  <c r="AL122" i="29"/>
  <c r="AK122" i="29"/>
  <c r="AJ122" i="29"/>
  <c r="AI122" i="29"/>
  <c r="AH122" i="29"/>
  <c r="AG122" i="29"/>
  <c r="AF122" i="29"/>
  <c r="AE122" i="29"/>
  <c r="AD122" i="29"/>
  <c r="AC122" i="29"/>
  <c r="AB122" i="29"/>
  <c r="AA122" i="29"/>
  <c r="Z122" i="29"/>
  <c r="Y122" i="29"/>
  <c r="X122" i="29"/>
  <c r="W122" i="29"/>
  <c r="V122" i="29"/>
  <c r="U122" i="29"/>
  <c r="T122" i="29"/>
  <c r="S122" i="29"/>
  <c r="R122" i="29"/>
  <c r="Q122" i="29"/>
  <c r="P122" i="29"/>
  <c r="O122" i="29"/>
  <c r="N122" i="29"/>
  <c r="M122" i="29"/>
  <c r="L122" i="29"/>
  <c r="K122" i="29"/>
  <c r="J122" i="29"/>
  <c r="I122" i="29"/>
  <c r="H122" i="29"/>
  <c r="G122" i="29"/>
  <c r="F122" i="29"/>
  <c r="E122" i="29"/>
  <c r="D122" i="29"/>
  <c r="C122" i="29"/>
  <c r="B122" i="29"/>
  <c r="GJ121" i="29"/>
  <c r="GI121" i="29"/>
  <c r="GH121" i="29"/>
  <c r="GG121" i="29"/>
  <c r="GF121" i="29"/>
  <c r="GE121" i="29"/>
  <c r="GD121" i="29"/>
  <c r="GC121" i="29"/>
  <c r="GB121" i="29"/>
  <c r="GA121" i="29"/>
  <c r="FZ121" i="29"/>
  <c r="FY121" i="29"/>
  <c r="FX121" i="29"/>
  <c r="FW121" i="29"/>
  <c r="FV121" i="29"/>
  <c r="FU121" i="29"/>
  <c r="FT121" i="29"/>
  <c r="FS121" i="29"/>
  <c r="FR121" i="29"/>
  <c r="FQ121" i="29"/>
  <c r="FP121" i="29"/>
  <c r="FO121" i="29"/>
  <c r="FN121" i="29"/>
  <c r="FM121" i="29"/>
  <c r="FL121" i="29"/>
  <c r="FK121" i="29"/>
  <c r="FJ121" i="29"/>
  <c r="FI121" i="29"/>
  <c r="FH121" i="29"/>
  <c r="FG121" i="29"/>
  <c r="FF121" i="29"/>
  <c r="FE121" i="29"/>
  <c r="FD121" i="29"/>
  <c r="FC121" i="29"/>
  <c r="FB121" i="29"/>
  <c r="FA121" i="29"/>
  <c r="EZ121" i="29"/>
  <c r="EY121" i="29"/>
  <c r="EX121" i="29"/>
  <c r="EW121" i="29"/>
  <c r="EV121" i="29"/>
  <c r="EU121" i="29"/>
  <c r="ET121" i="29"/>
  <c r="ES121" i="29"/>
  <c r="ER121" i="29"/>
  <c r="EQ121" i="29"/>
  <c r="EP121" i="29"/>
  <c r="EO121" i="29"/>
  <c r="EN121" i="29"/>
  <c r="EM121" i="29"/>
  <c r="EL121" i="29"/>
  <c r="EK121" i="29"/>
  <c r="EJ121" i="29"/>
  <c r="EI121" i="29"/>
  <c r="EH121" i="29"/>
  <c r="EG121" i="29"/>
  <c r="EF121" i="29"/>
  <c r="EE121" i="29"/>
  <c r="ED121" i="29"/>
  <c r="EC121" i="29"/>
  <c r="EB121" i="29"/>
  <c r="EA121" i="29"/>
  <c r="DZ121" i="29"/>
  <c r="DY121" i="29"/>
  <c r="DX121" i="29"/>
  <c r="DW121" i="29"/>
  <c r="DV121" i="29"/>
  <c r="DU121" i="29"/>
  <c r="DT121" i="29"/>
  <c r="DS121" i="29"/>
  <c r="DR121" i="29"/>
  <c r="DQ121" i="29"/>
  <c r="DP121" i="29"/>
  <c r="DO121" i="29"/>
  <c r="DN121" i="29"/>
  <c r="DM121" i="29"/>
  <c r="DL121" i="29"/>
  <c r="DK121" i="29"/>
  <c r="DJ121" i="29"/>
  <c r="DI121" i="29"/>
  <c r="DH121" i="29"/>
  <c r="DG121" i="29"/>
  <c r="DF121" i="29"/>
  <c r="DE121" i="29"/>
  <c r="DD121" i="29"/>
  <c r="DC121" i="29"/>
  <c r="DB121" i="29"/>
  <c r="DA121" i="29"/>
  <c r="CZ121" i="29"/>
  <c r="CY121" i="29"/>
  <c r="CX121" i="29"/>
  <c r="CW121" i="29"/>
  <c r="CV121" i="29"/>
  <c r="CU121" i="29"/>
  <c r="CT121" i="29"/>
  <c r="CS121" i="29"/>
  <c r="CR121" i="29"/>
  <c r="CQ121" i="29"/>
  <c r="CP121" i="29"/>
  <c r="CO121" i="29"/>
  <c r="CN121" i="29"/>
  <c r="CM121" i="29"/>
  <c r="CL121" i="29"/>
  <c r="CK121" i="29"/>
  <c r="CJ121" i="29"/>
  <c r="CI121" i="29"/>
  <c r="CH121" i="29"/>
  <c r="CG121" i="29"/>
  <c r="CF121" i="29"/>
  <c r="CE121" i="29"/>
  <c r="CD121" i="29"/>
  <c r="CC121" i="29"/>
  <c r="CB121" i="29"/>
  <c r="CA121" i="29"/>
  <c r="BZ121" i="29"/>
  <c r="BY121" i="29"/>
  <c r="BX121" i="29"/>
  <c r="BW121" i="29"/>
  <c r="BV121" i="29"/>
  <c r="BU121" i="29"/>
  <c r="BT121" i="29"/>
  <c r="BS121" i="29"/>
  <c r="BR121" i="29"/>
  <c r="BQ121" i="29"/>
  <c r="BP121" i="29"/>
  <c r="BO121" i="29"/>
  <c r="BN121" i="29"/>
  <c r="BM121" i="29"/>
  <c r="BL121" i="29"/>
  <c r="BK121" i="29"/>
  <c r="BJ121" i="29"/>
  <c r="BI121" i="29"/>
  <c r="BH121" i="29"/>
  <c r="BG121" i="29"/>
  <c r="BF121" i="29"/>
  <c r="BE121" i="29"/>
  <c r="BD121" i="29"/>
  <c r="BC121" i="29"/>
  <c r="BB121" i="29"/>
  <c r="BA121" i="29"/>
  <c r="AZ121" i="29"/>
  <c r="AY121" i="29"/>
  <c r="AX121" i="29"/>
  <c r="AW121" i="29"/>
  <c r="AV121" i="29"/>
  <c r="AU121" i="29"/>
  <c r="AT121" i="29"/>
  <c r="AS121" i="29"/>
  <c r="AR121" i="29"/>
  <c r="AQ121" i="29"/>
  <c r="AP121" i="29"/>
  <c r="AO121" i="29"/>
  <c r="AN121" i="29"/>
  <c r="AM121" i="29"/>
  <c r="AL121" i="29"/>
  <c r="AK121" i="29"/>
  <c r="AJ121" i="29"/>
  <c r="AI121" i="29"/>
  <c r="AH121" i="29"/>
  <c r="AG121" i="29"/>
  <c r="AF121" i="29"/>
  <c r="AE121" i="29"/>
  <c r="AD121" i="29"/>
  <c r="AC121" i="29"/>
  <c r="AB121" i="29"/>
  <c r="AA121" i="29"/>
  <c r="Z121" i="29"/>
  <c r="Y121" i="29"/>
  <c r="X121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GJ120" i="29"/>
  <c r="GI120" i="29"/>
  <c r="GH120" i="29"/>
  <c r="GG120" i="29"/>
  <c r="GF120" i="29"/>
  <c r="GE120" i="29"/>
  <c r="GD120" i="29"/>
  <c r="GC120" i="29"/>
  <c r="GB120" i="29"/>
  <c r="GA120" i="29"/>
  <c r="FZ120" i="29"/>
  <c r="FY120" i="29"/>
  <c r="FX120" i="29"/>
  <c r="FW120" i="29"/>
  <c r="FV120" i="29"/>
  <c r="FU120" i="29"/>
  <c r="FT120" i="29"/>
  <c r="FS120" i="29"/>
  <c r="FR120" i="29"/>
  <c r="FQ120" i="29"/>
  <c r="FP120" i="29"/>
  <c r="FO120" i="29"/>
  <c r="FN120" i="29"/>
  <c r="FM120" i="29"/>
  <c r="FL120" i="29"/>
  <c r="FK120" i="29"/>
  <c r="FJ120" i="29"/>
  <c r="FI120" i="29"/>
  <c r="FH120" i="29"/>
  <c r="FG120" i="29"/>
  <c r="FF120" i="29"/>
  <c r="FE120" i="29"/>
  <c r="FD120" i="29"/>
  <c r="FC120" i="29"/>
  <c r="FB120" i="29"/>
  <c r="FA120" i="29"/>
  <c r="EZ120" i="29"/>
  <c r="EY120" i="29"/>
  <c r="EX120" i="29"/>
  <c r="EW120" i="29"/>
  <c r="EV120" i="29"/>
  <c r="EU120" i="29"/>
  <c r="ET120" i="29"/>
  <c r="ES120" i="29"/>
  <c r="ER120" i="29"/>
  <c r="EQ120" i="29"/>
  <c r="EP120" i="29"/>
  <c r="EO120" i="29"/>
  <c r="EN120" i="29"/>
  <c r="EM120" i="29"/>
  <c r="EL120" i="29"/>
  <c r="EK120" i="29"/>
  <c r="EJ120" i="29"/>
  <c r="EI120" i="29"/>
  <c r="EH120" i="29"/>
  <c r="EG120" i="29"/>
  <c r="EF120" i="29"/>
  <c r="EE120" i="29"/>
  <c r="ED120" i="29"/>
  <c r="EC120" i="29"/>
  <c r="EB120" i="29"/>
  <c r="EA120" i="29"/>
  <c r="DZ120" i="29"/>
  <c r="DY120" i="29"/>
  <c r="DX120" i="29"/>
  <c r="DW120" i="29"/>
  <c r="DV120" i="29"/>
  <c r="DU120" i="29"/>
  <c r="DT120" i="29"/>
  <c r="DS120" i="29"/>
  <c r="DR120" i="29"/>
  <c r="DQ120" i="29"/>
  <c r="DP120" i="29"/>
  <c r="DO120" i="29"/>
  <c r="DN120" i="29"/>
  <c r="DM120" i="29"/>
  <c r="DL120" i="29"/>
  <c r="DK120" i="29"/>
  <c r="DJ120" i="29"/>
  <c r="DI120" i="29"/>
  <c r="DH120" i="29"/>
  <c r="DG120" i="29"/>
  <c r="DF120" i="29"/>
  <c r="DE120" i="29"/>
  <c r="DD120" i="29"/>
  <c r="DC120" i="29"/>
  <c r="DB120" i="29"/>
  <c r="DA120" i="29"/>
  <c r="CZ120" i="29"/>
  <c r="CY120" i="29"/>
  <c r="CX120" i="29"/>
  <c r="CW120" i="29"/>
  <c r="CV120" i="29"/>
  <c r="CU120" i="29"/>
  <c r="CT120" i="29"/>
  <c r="CS120" i="29"/>
  <c r="CR120" i="29"/>
  <c r="CQ120" i="29"/>
  <c r="CP120" i="29"/>
  <c r="CO120" i="29"/>
  <c r="CN120" i="29"/>
  <c r="CM120" i="29"/>
  <c r="CL120" i="29"/>
  <c r="CK120" i="29"/>
  <c r="CJ120" i="29"/>
  <c r="CI120" i="29"/>
  <c r="CH120" i="29"/>
  <c r="CG120" i="29"/>
  <c r="CF120" i="29"/>
  <c r="CE120" i="29"/>
  <c r="CD120" i="29"/>
  <c r="CC120" i="29"/>
  <c r="CB120" i="29"/>
  <c r="CA120" i="29"/>
  <c r="BZ120" i="29"/>
  <c r="BY120" i="29"/>
  <c r="BX120" i="29"/>
  <c r="BW120" i="29"/>
  <c r="BV120" i="29"/>
  <c r="BU120" i="29"/>
  <c r="BT120" i="29"/>
  <c r="BS120" i="29"/>
  <c r="BR120" i="29"/>
  <c r="BQ120" i="29"/>
  <c r="BP120" i="29"/>
  <c r="BO120" i="29"/>
  <c r="BN120" i="29"/>
  <c r="BM120" i="29"/>
  <c r="BL120" i="29"/>
  <c r="BK120" i="29"/>
  <c r="BJ120" i="29"/>
  <c r="BI120" i="29"/>
  <c r="BH120" i="29"/>
  <c r="BG120" i="29"/>
  <c r="BF120" i="29"/>
  <c r="BE120" i="29"/>
  <c r="BD120" i="29"/>
  <c r="BC120" i="29"/>
  <c r="BB120" i="29"/>
  <c r="BA120" i="29"/>
  <c r="AZ120" i="29"/>
  <c r="AY120" i="29"/>
  <c r="AX120" i="29"/>
  <c r="AW120" i="29"/>
  <c r="AV120" i="29"/>
  <c r="AU120" i="29"/>
  <c r="AT120" i="29"/>
  <c r="AS120" i="29"/>
  <c r="AR120" i="29"/>
  <c r="AQ120" i="29"/>
  <c r="AP120" i="29"/>
  <c r="AO120" i="29"/>
  <c r="AN120" i="29"/>
  <c r="AM120" i="29"/>
  <c r="AL120" i="29"/>
  <c r="AK120" i="29"/>
  <c r="AJ120" i="29"/>
  <c r="AI120" i="29"/>
  <c r="AH120" i="29"/>
  <c r="AG120" i="29"/>
  <c r="AF120" i="29"/>
  <c r="AE120" i="29"/>
  <c r="AD120" i="29"/>
  <c r="AC120" i="29"/>
  <c r="AB120" i="29"/>
  <c r="AA120" i="29"/>
  <c r="Z120" i="29"/>
  <c r="Y120" i="29"/>
  <c r="X120" i="29"/>
  <c r="W120" i="29"/>
  <c r="V120" i="29"/>
  <c r="U120" i="29"/>
  <c r="T120" i="29"/>
  <c r="S120" i="29"/>
  <c r="R120" i="29"/>
  <c r="Q120" i="29"/>
  <c r="P120" i="29"/>
  <c r="O120" i="29"/>
  <c r="N120" i="29"/>
  <c r="M120" i="29"/>
  <c r="L120" i="29"/>
  <c r="K120" i="29"/>
  <c r="J120" i="29"/>
  <c r="I120" i="29"/>
  <c r="H120" i="29"/>
  <c r="G120" i="29"/>
  <c r="F120" i="29"/>
  <c r="E120" i="29"/>
  <c r="D120" i="29"/>
  <c r="C120" i="29"/>
  <c r="B120" i="29"/>
  <c r="GJ119" i="29"/>
  <c r="GI119" i="29"/>
  <c r="GH119" i="29"/>
  <c r="GG119" i="29"/>
  <c r="GF119" i="29"/>
  <c r="GE119" i="29"/>
  <c r="GD119" i="29"/>
  <c r="GC119" i="29"/>
  <c r="GB119" i="29"/>
  <c r="GA119" i="29"/>
  <c r="FZ119" i="29"/>
  <c r="FY119" i="29"/>
  <c r="FX119" i="29"/>
  <c r="FW119" i="29"/>
  <c r="FV119" i="29"/>
  <c r="FU119" i="29"/>
  <c r="FT119" i="29"/>
  <c r="FS119" i="29"/>
  <c r="FR119" i="29"/>
  <c r="FQ119" i="29"/>
  <c r="FP119" i="29"/>
  <c r="FO119" i="29"/>
  <c r="FN119" i="29"/>
  <c r="FM119" i="29"/>
  <c r="FL119" i="29"/>
  <c r="FK119" i="29"/>
  <c r="FJ119" i="29"/>
  <c r="FI119" i="29"/>
  <c r="FH119" i="29"/>
  <c r="FG119" i="29"/>
  <c r="FF119" i="29"/>
  <c r="FE119" i="29"/>
  <c r="FD119" i="29"/>
  <c r="FC119" i="29"/>
  <c r="FB119" i="29"/>
  <c r="FA119" i="29"/>
  <c r="EZ119" i="29"/>
  <c r="EY119" i="29"/>
  <c r="EX119" i="29"/>
  <c r="EW119" i="29"/>
  <c r="EV119" i="29"/>
  <c r="EU119" i="29"/>
  <c r="ET119" i="29"/>
  <c r="ES119" i="29"/>
  <c r="ER119" i="29"/>
  <c r="EQ119" i="29"/>
  <c r="EP119" i="29"/>
  <c r="EO119" i="29"/>
  <c r="EN119" i="29"/>
  <c r="EM119" i="29"/>
  <c r="EL119" i="29"/>
  <c r="EK119" i="29"/>
  <c r="EJ119" i="29"/>
  <c r="EI119" i="29"/>
  <c r="EH119" i="29"/>
  <c r="EG119" i="29"/>
  <c r="EF119" i="29"/>
  <c r="EE119" i="29"/>
  <c r="ED119" i="29"/>
  <c r="EC119" i="29"/>
  <c r="EB119" i="29"/>
  <c r="EA119" i="29"/>
  <c r="DZ119" i="29"/>
  <c r="DY119" i="29"/>
  <c r="DX119" i="29"/>
  <c r="DW119" i="29"/>
  <c r="DV119" i="29"/>
  <c r="DU119" i="29"/>
  <c r="DT119" i="29"/>
  <c r="DS119" i="29"/>
  <c r="DR119" i="29"/>
  <c r="DQ119" i="29"/>
  <c r="DP119" i="29"/>
  <c r="DO119" i="29"/>
  <c r="DN119" i="29"/>
  <c r="DM119" i="29"/>
  <c r="DL119" i="29"/>
  <c r="DK119" i="29"/>
  <c r="DJ119" i="29"/>
  <c r="DI119" i="29"/>
  <c r="DH119" i="29"/>
  <c r="DG119" i="29"/>
  <c r="DF119" i="29"/>
  <c r="DE119" i="29"/>
  <c r="DD119" i="29"/>
  <c r="DC119" i="29"/>
  <c r="DB119" i="29"/>
  <c r="DA119" i="29"/>
  <c r="CZ119" i="29"/>
  <c r="CY119" i="29"/>
  <c r="CX119" i="29"/>
  <c r="CW119" i="29"/>
  <c r="CV119" i="29"/>
  <c r="CU119" i="29"/>
  <c r="CT119" i="29"/>
  <c r="CS119" i="29"/>
  <c r="CR119" i="29"/>
  <c r="CQ119" i="29"/>
  <c r="CP119" i="29"/>
  <c r="CO119" i="29"/>
  <c r="CN119" i="29"/>
  <c r="CM119" i="29"/>
  <c r="CL119" i="29"/>
  <c r="CK119" i="29"/>
  <c r="CJ119" i="29"/>
  <c r="CI119" i="29"/>
  <c r="CH119" i="29"/>
  <c r="CG119" i="29"/>
  <c r="CF119" i="29"/>
  <c r="CE119" i="29"/>
  <c r="CD119" i="29"/>
  <c r="CC119" i="29"/>
  <c r="CB119" i="29"/>
  <c r="CA119" i="29"/>
  <c r="BZ119" i="29"/>
  <c r="BY119" i="29"/>
  <c r="BX119" i="29"/>
  <c r="BW119" i="29"/>
  <c r="BV119" i="29"/>
  <c r="BU119" i="29"/>
  <c r="BT119" i="29"/>
  <c r="BS119" i="29"/>
  <c r="BR119" i="29"/>
  <c r="BQ119" i="29"/>
  <c r="BP119" i="29"/>
  <c r="BO119" i="29"/>
  <c r="BN119" i="29"/>
  <c r="BM119" i="29"/>
  <c r="BL119" i="29"/>
  <c r="BK119" i="29"/>
  <c r="BJ119" i="29"/>
  <c r="BI119" i="29"/>
  <c r="BH119" i="29"/>
  <c r="BG119" i="29"/>
  <c r="BF119" i="29"/>
  <c r="BE119" i="29"/>
  <c r="BD119" i="29"/>
  <c r="BC119" i="29"/>
  <c r="BB119" i="29"/>
  <c r="BA119" i="29"/>
  <c r="AZ119" i="29"/>
  <c r="AY119" i="29"/>
  <c r="AX119" i="29"/>
  <c r="AW119" i="29"/>
  <c r="AV119" i="29"/>
  <c r="AU119" i="29"/>
  <c r="AT119" i="29"/>
  <c r="AS119" i="29"/>
  <c r="AR119" i="29"/>
  <c r="AQ119" i="29"/>
  <c r="AP119" i="29"/>
  <c r="AO119" i="29"/>
  <c r="AN119" i="29"/>
  <c r="AM119" i="29"/>
  <c r="AL119" i="29"/>
  <c r="AK119" i="29"/>
  <c r="AJ119" i="29"/>
  <c r="AI119" i="29"/>
  <c r="AH119" i="29"/>
  <c r="AG119" i="29"/>
  <c r="AF119" i="29"/>
  <c r="AE119" i="29"/>
  <c r="AD119" i="29"/>
  <c r="AC119" i="29"/>
  <c r="AB119" i="29"/>
  <c r="AA119" i="29"/>
  <c r="Z119" i="29"/>
  <c r="Y119" i="29"/>
  <c r="X119" i="29"/>
  <c r="W119" i="29"/>
  <c r="V119" i="29"/>
  <c r="U119" i="29"/>
  <c r="T119" i="29"/>
  <c r="S119" i="29"/>
  <c r="R119" i="29"/>
  <c r="Q119" i="29"/>
  <c r="P119" i="29"/>
  <c r="O119" i="29"/>
  <c r="N119" i="29"/>
  <c r="M119" i="29"/>
  <c r="L119" i="29"/>
  <c r="K119" i="29"/>
  <c r="J119" i="29"/>
  <c r="I119" i="29"/>
  <c r="H119" i="29"/>
  <c r="G119" i="29"/>
  <c r="F119" i="29"/>
  <c r="E119" i="29"/>
  <c r="D119" i="29"/>
  <c r="C119" i="29"/>
  <c r="B119" i="29"/>
  <c r="GJ118" i="29"/>
  <c r="GI118" i="29"/>
  <c r="GH118" i="29"/>
  <c r="GG118" i="29"/>
  <c r="GF118" i="29"/>
  <c r="GE118" i="29"/>
  <c r="GD118" i="29"/>
  <c r="GC118" i="29"/>
  <c r="GB118" i="29"/>
  <c r="GA118" i="29"/>
  <c r="FZ118" i="29"/>
  <c r="FY118" i="29"/>
  <c r="FX118" i="29"/>
  <c r="FW118" i="29"/>
  <c r="FV118" i="29"/>
  <c r="FU118" i="29"/>
  <c r="FT118" i="29"/>
  <c r="FS118" i="29"/>
  <c r="FR118" i="29"/>
  <c r="FQ118" i="29"/>
  <c r="FP118" i="29"/>
  <c r="FO118" i="29"/>
  <c r="FN118" i="29"/>
  <c r="FM118" i="29"/>
  <c r="FL118" i="29"/>
  <c r="FK118" i="29"/>
  <c r="FJ118" i="29"/>
  <c r="FI118" i="29"/>
  <c r="FH118" i="29"/>
  <c r="FG118" i="29"/>
  <c r="FF118" i="29"/>
  <c r="FE118" i="29"/>
  <c r="FD118" i="29"/>
  <c r="FC118" i="29"/>
  <c r="FB118" i="29"/>
  <c r="FA118" i="29"/>
  <c r="EZ118" i="29"/>
  <c r="EY118" i="29"/>
  <c r="EX118" i="29"/>
  <c r="EW118" i="29"/>
  <c r="EV118" i="29"/>
  <c r="EU118" i="29"/>
  <c r="ET118" i="29"/>
  <c r="ES118" i="29"/>
  <c r="ER118" i="29"/>
  <c r="EQ118" i="29"/>
  <c r="EP118" i="29"/>
  <c r="EO118" i="29"/>
  <c r="EN118" i="29"/>
  <c r="EM118" i="29"/>
  <c r="EL118" i="29"/>
  <c r="EK118" i="29"/>
  <c r="EJ118" i="29"/>
  <c r="EI118" i="29"/>
  <c r="EH118" i="29"/>
  <c r="EG118" i="29"/>
  <c r="EF118" i="29"/>
  <c r="EE118" i="29"/>
  <c r="ED118" i="29"/>
  <c r="EC118" i="29"/>
  <c r="EB118" i="29"/>
  <c r="EA118" i="29"/>
  <c r="DZ118" i="29"/>
  <c r="DY118" i="29"/>
  <c r="DX118" i="29"/>
  <c r="DW118" i="29"/>
  <c r="DV118" i="29"/>
  <c r="DU118" i="29"/>
  <c r="DT118" i="29"/>
  <c r="DS118" i="29"/>
  <c r="DR118" i="29"/>
  <c r="DQ118" i="29"/>
  <c r="DP118" i="29"/>
  <c r="DO118" i="29"/>
  <c r="DN118" i="29"/>
  <c r="DM118" i="29"/>
  <c r="DL118" i="29"/>
  <c r="DK118" i="29"/>
  <c r="DJ118" i="29"/>
  <c r="DI118" i="29"/>
  <c r="DH118" i="29"/>
  <c r="DG118" i="29"/>
  <c r="DF118" i="29"/>
  <c r="DE118" i="29"/>
  <c r="DD118" i="29"/>
  <c r="DC118" i="29"/>
  <c r="DB118" i="29"/>
  <c r="DA118" i="29"/>
  <c r="CZ118" i="29"/>
  <c r="CY118" i="29"/>
  <c r="CX118" i="29"/>
  <c r="CW118" i="29"/>
  <c r="CV118" i="29"/>
  <c r="CU118" i="29"/>
  <c r="CT118" i="29"/>
  <c r="CS118" i="29"/>
  <c r="CR118" i="29"/>
  <c r="CQ118" i="29"/>
  <c r="CP118" i="29"/>
  <c r="CO118" i="29"/>
  <c r="CN118" i="29"/>
  <c r="CM118" i="29"/>
  <c r="CL118" i="29"/>
  <c r="CK118" i="29"/>
  <c r="CJ118" i="29"/>
  <c r="CI118" i="29"/>
  <c r="CH118" i="29"/>
  <c r="CG118" i="29"/>
  <c r="CF118" i="29"/>
  <c r="CE118" i="29"/>
  <c r="CD118" i="29"/>
  <c r="CC118" i="29"/>
  <c r="CB118" i="29"/>
  <c r="CA118" i="29"/>
  <c r="BZ118" i="29"/>
  <c r="BY118" i="29"/>
  <c r="BX118" i="29"/>
  <c r="BW118" i="29"/>
  <c r="BV118" i="29"/>
  <c r="BU118" i="29"/>
  <c r="BT118" i="29"/>
  <c r="BS118" i="29"/>
  <c r="BR118" i="29"/>
  <c r="BQ118" i="29"/>
  <c r="BP118" i="29"/>
  <c r="BO118" i="29"/>
  <c r="BN118" i="29"/>
  <c r="BM118" i="29"/>
  <c r="BL118" i="29"/>
  <c r="BK118" i="29"/>
  <c r="BJ118" i="29"/>
  <c r="BI118" i="29"/>
  <c r="BH118" i="29"/>
  <c r="BG118" i="29"/>
  <c r="BF118" i="29"/>
  <c r="BE118" i="29"/>
  <c r="BD118" i="29"/>
  <c r="BC118" i="29"/>
  <c r="BB118" i="29"/>
  <c r="BA118" i="29"/>
  <c r="AZ118" i="29"/>
  <c r="AY118" i="29"/>
  <c r="AX118" i="29"/>
  <c r="AW118" i="29"/>
  <c r="AV118" i="29"/>
  <c r="AU118" i="29"/>
  <c r="AT118" i="29"/>
  <c r="AS118" i="29"/>
  <c r="AR118" i="29"/>
  <c r="AQ118" i="29"/>
  <c r="AP118" i="29"/>
  <c r="AO118" i="29"/>
  <c r="AN118" i="29"/>
  <c r="AM118" i="29"/>
  <c r="AL118" i="29"/>
  <c r="AK118" i="29"/>
  <c r="AJ118" i="29"/>
  <c r="AI118" i="29"/>
  <c r="AH118" i="29"/>
  <c r="AG118" i="29"/>
  <c r="AF118" i="29"/>
  <c r="AE118" i="29"/>
  <c r="AD118" i="29"/>
  <c r="AC118" i="29"/>
  <c r="AB118" i="29"/>
  <c r="AA118" i="29"/>
  <c r="Z118" i="29"/>
  <c r="Y118" i="29"/>
  <c r="X118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GJ117" i="29"/>
  <c r="GI117" i="29"/>
  <c r="GH117" i="29"/>
  <c r="GG117" i="29"/>
  <c r="GF117" i="29"/>
  <c r="GE117" i="29"/>
  <c r="GD117" i="29"/>
  <c r="GC117" i="29"/>
  <c r="GB117" i="29"/>
  <c r="GA117" i="29"/>
  <c r="FZ117" i="29"/>
  <c r="FY117" i="29"/>
  <c r="FX117" i="29"/>
  <c r="FW117" i="29"/>
  <c r="FV117" i="29"/>
  <c r="FU117" i="29"/>
  <c r="FT117" i="29"/>
  <c r="FS117" i="29"/>
  <c r="FR117" i="29"/>
  <c r="FQ117" i="29"/>
  <c r="FP117" i="29"/>
  <c r="FO117" i="29"/>
  <c r="FN117" i="29"/>
  <c r="FM117" i="29"/>
  <c r="FL117" i="29"/>
  <c r="FK117" i="29"/>
  <c r="FJ117" i="29"/>
  <c r="FI117" i="29"/>
  <c r="FH117" i="29"/>
  <c r="FG117" i="29"/>
  <c r="FF117" i="29"/>
  <c r="FE117" i="29"/>
  <c r="FD117" i="29"/>
  <c r="FC117" i="29"/>
  <c r="FB117" i="29"/>
  <c r="FA117" i="29"/>
  <c r="EZ117" i="29"/>
  <c r="EY117" i="29"/>
  <c r="EX117" i="29"/>
  <c r="EW117" i="29"/>
  <c r="EV117" i="29"/>
  <c r="EU117" i="29"/>
  <c r="ET117" i="29"/>
  <c r="ES117" i="29"/>
  <c r="ER117" i="29"/>
  <c r="EQ117" i="29"/>
  <c r="EP117" i="29"/>
  <c r="EO117" i="29"/>
  <c r="EN117" i="29"/>
  <c r="EM117" i="29"/>
  <c r="EL117" i="29"/>
  <c r="EK117" i="29"/>
  <c r="EJ117" i="29"/>
  <c r="EI117" i="29"/>
  <c r="EH117" i="29"/>
  <c r="EG117" i="29"/>
  <c r="EF117" i="29"/>
  <c r="EE117" i="29"/>
  <c r="ED117" i="29"/>
  <c r="EC117" i="29"/>
  <c r="EB117" i="29"/>
  <c r="EA117" i="29"/>
  <c r="DZ117" i="29"/>
  <c r="DY117" i="29"/>
  <c r="DX117" i="29"/>
  <c r="DW117" i="29"/>
  <c r="DV117" i="29"/>
  <c r="DU117" i="29"/>
  <c r="DT117" i="29"/>
  <c r="DS117" i="29"/>
  <c r="DR117" i="29"/>
  <c r="DQ117" i="29"/>
  <c r="DP117" i="29"/>
  <c r="DO117" i="29"/>
  <c r="DN117" i="29"/>
  <c r="DM117" i="29"/>
  <c r="DL117" i="29"/>
  <c r="DK117" i="29"/>
  <c r="DJ117" i="29"/>
  <c r="DI117" i="29"/>
  <c r="DH117" i="29"/>
  <c r="DG117" i="29"/>
  <c r="DF117" i="29"/>
  <c r="DE117" i="29"/>
  <c r="DD117" i="29"/>
  <c r="DC117" i="29"/>
  <c r="DB117" i="29"/>
  <c r="DA117" i="29"/>
  <c r="CZ117" i="29"/>
  <c r="CY117" i="29"/>
  <c r="CX117" i="29"/>
  <c r="CW117" i="29"/>
  <c r="CV117" i="29"/>
  <c r="CU117" i="29"/>
  <c r="CT117" i="29"/>
  <c r="CS117" i="29"/>
  <c r="CR117" i="29"/>
  <c r="CQ117" i="29"/>
  <c r="CP117" i="29"/>
  <c r="CO117" i="29"/>
  <c r="CN117" i="29"/>
  <c r="CM117" i="29"/>
  <c r="CL117" i="29"/>
  <c r="CK117" i="29"/>
  <c r="CJ117" i="29"/>
  <c r="CI117" i="29"/>
  <c r="CH117" i="29"/>
  <c r="CG117" i="29"/>
  <c r="CF117" i="29"/>
  <c r="CE117" i="29"/>
  <c r="CD117" i="29"/>
  <c r="CC117" i="29"/>
  <c r="CB117" i="29"/>
  <c r="CA117" i="29"/>
  <c r="BZ117" i="29"/>
  <c r="BY117" i="29"/>
  <c r="BX117" i="29"/>
  <c r="BW117" i="29"/>
  <c r="BV117" i="29"/>
  <c r="BU117" i="29"/>
  <c r="BT117" i="29"/>
  <c r="BS117" i="29"/>
  <c r="BR117" i="29"/>
  <c r="BQ117" i="29"/>
  <c r="BP117" i="29"/>
  <c r="BO117" i="29"/>
  <c r="BN117" i="29"/>
  <c r="BM117" i="29"/>
  <c r="BL117" i="29"/>
  <c r="BK117" i="29"/>
  <c r="BJ117" i="29"/>
  <c r="BI117" i="29"/>
  <c r="BH117" i="29"/>
  <c r="BG117" i="29"/>
  <c r="BF117" i="29"/>
  <c r="BE117" i="29"/>
  <c r="BD117" i="29"/>
  <c r="BC117" i="29"/>
  <c r="BB117" i="29"/>
  <c r="BA117" i="29"/>
  <c r="AZ117" i="29"/>
  <c r="AY117" i="29"/>
  <c r="AX117" i="29"/>
  <c r="AW117" i="29"/>
  <c r="AV117" i="29"/>
  <c r="AU117" i="29"/>
  <c r="AT117" i="29"/>
  <c r="AS117" i="29"/>
  <c r="AR117" i="29"/>
  <c r="AQ117" i="29"/>
  <c r="AP117" i="29"/>
  <c r="AO117" i="29"/>
  <c r="AN117" i="29"/>
  <c r="AM117" i="29"/>
  <c r="AL117" i="29"/>
  <c r="AK117" i="29"/>
  <c r="AJ117" i="29"/>
  <c r="AI117" i="29"/>
  <c r="AH117" i="29"/>
  <c r="AG117" i="29"/>
  <c r="AF117" i="29"/>
  <c r="AE117" i="29"/>
  <c r="AD117" i="29"/>
  <c r="AC117" i="29"/>
  <c r="AB117" i="29"/>
  <c r="AA117" i="29"/>
  <c r="Z117" i="29"/>
  <c r="Y117" i="29"/>
  <c r="X117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GJ116" i="29"/>
  <c r="GI116" i="29"/>
  <c r="GH116" i="29"/>
  <c r="GG116" i="29"/>
  <c r="GF116" i="29"/>
  <c r="GE116" i="29"/>
  <c r="GD116" i="29"/>
  <c r="GC116" i="29"/>
  <c r="GB116" i="29"/>
  <c r="GA116" i="29"/>
  <c r="FZ116" i="29"/>
  <c r="FY116" i="29"/>
  <c r="FX116" i="29"/>
  <c r="FW116" i="29"/>
  <c r="FV116" i="29"/>
  <c r="FU116" i="29"/>
  <c r="FT116" i="29"/>
  <c r="FS116" i="29"/>
  <c r="FR116" i="29"/>
  <c r="FQ116" i="29"/>
  <c r="FP116" i="29"/>
  <c r="FO116" i="29"/>
  <c r="FN116" i="29"/>
  <c r="FM116" i="29"/>
  <c r="FL116" i="29"/>
  <c r="FK116" i="29"/>
  <c r="FJ116" i="29"/>
  <c r="FI116" i="29"/>
  <c r="FH116" i="29"/>
  <c r="FG116" i="29"/>
  <c r="FF116" i="29"/>
  <c r="FE116" i="29"/>
  <c r="FD116" i="29"/>
  <c r="FC116" i="29"/>
  <c r="FB116" i="29"/>
  <c r="FA116" i="29"/>
  <c r="EZ116" i="29"/>
  <c r="EY116" i="29"/>
  <c r="EX116" i="29"/>
  <c r="EW116" i="29"/>
  <c r="EV116" i="29"/>
  <c r="EU116" i="29"/>
  <c r="ET116" i="29"/>
  <c r="ES116" i="29"/>
  <c r="ER116" i="29"/>
  <c r="EQ116" i="29"/>
  <c r="EP116" i="29"/>
  <c r="EO116" i="29"/>
  <c r="EN116" i="29"/>
  <c r="EM116" i="29"/>
  <c r="EL116" i="29"/>
  <c r="EK116" i="29"/>
  <c r="EJ116" i="29"/>
  <c r="EI116" i="29"/>
  <c r="EH116" i="29"/>
  <c r="EG116" i="29"/>
  <c r="EF116" i="29"/>
  <c r="EE116" i="29"/>
  <c r="ED116" i="29"/>
  <c r="EC116" i="29"/>
  <c r="EB116" i="29"/>
  <c r="EA116" i="29"/>
  <c r="DZ116" i="29"/>
  <c r="DY116" i="29"/>
  <c r="DX116" i="29"/>
  <c r="DW116" i="29"/>
  <c r="DV116" i="29"/>
  <c r="DU116" i="29"/>
  <c r="DT116" i="29"/>
  <c r="DS116" i="29"/>
  <c r="DR116" i="29"/>
  <c r="DQ116" i="29"/>
  <c r="DP116" i="29"/>
  <c r="DO116" i="29"/>
  <c r="DN116" i="29"/>
  <c r="DM116" i="29"/>
  <c r="DL116" i="29"/>
  <c r="DK116" i="29"/>
  <c r="DJ116" i="29"/>
  <c r="DI116" i="29"/>
  <c r="DH116" i="29"/>
  <c r="DG116" i="29"/>
  <c r="DF116" i="29"/>
  <c r="DE116" i="29"/>
  <c r="DD116" i="29"/>
  <c r="DC116" i="29"/>
  <c r="DB116" i="29"/>
  <c r="DA116" i="29"/>
  <c r="CZ116" i="29"/>
  <c r="CY116" i="29"/>
  <c r="CX116" i="29"/>
  <c r="CW116" i="29"/>
  <c r="CV116" i="29"/>
  <c r="CU116" i="29"/>
  <c r="CT116" i="29"/>
  <c r="CS116" i="29"/>
  <c r="CR116" i="29"/>
  <c r="CQ116" i="29"/>
  <c r="CP116" i="29"/>
  <c r="CO116" i="29"/>
  <c r="CN116" i="29"/>
  <c r="CM116" i="29"/>
  <c r="CL116" i="29"/>
  <c r="CK116" i="29"/>
  <c r="CJ116" i="29"/>
  <c r="CI116" i="29"/>
  <c r="CH116" i="29"/>
  <c r="CG116" i="29"/>
  <c r="CF116" i="29"/>
  <c r="CE116" i="29"/>
  <c r="CD116" i="29"/>
  <c r="CC116" i="29"/>
  <c r="CB116" i="29"/>
  <c r="CA116" i="29"/>
  <c r="BZ116" i="29"/>
  <c r="BY116" i="29"/>
  <c r="BX116" i="29"/>
  <c r="BW116" i="29"/>
  <c r="BV116" i="29"/>
  <c r="BU116" i="29"/>
  <c r="BT116" i="29"/>
  <c r="BS116" i="29"/>
  <c r="BR116" i="29"/>
  <c r="BQ116" i="29"/>
  <c r="BP116" i="29"/>
  <c r="BO116" i="29"/>
  <c r="BN116" i="29"/>
  <c r="BM116" i="29"/>
  <c r="BL116" i="29"/>
  <c r="BK116" i="29"/>
  <c r="BJ116" i="29"/>
  <c r="BI116" i="29"/>
  <c r="BH116" i="29"/>
  <c r="BG116" i="29"/>
  <c r="BF116" i="29"/>
  <c r="BE116" i="29"/>
  <c r="BD116" i="29"/>
  <c r="BC116" i="29"/>
  <c r="BB116" i="29"/>
  <c r="BA116" i="29"/>
  <c r="AZ116" i="29"/>
  <c r="AY116" i="29"/>
  <c r="AX116" i="29"/>
  <c r="AW116" i="29"/>
  <c r="AV116" i="29"/>
  <c r="AU116" i="29"/>
  <c r="AT116" i="29"/>
  <c r="AS116" i="29"/>
  <c r="AR116" i="29"/>
  <c r="AQ116" i="29"/>
  <c r="AP116" i="29"/>
  <c r="AO116" i="29"/>
  <c r="AN116" i="29"/>
  <c r="AM116" i="29"/>
  <c r="AL116" i="29"/>
  <c r="AK116" i="29"/>
  <c r="AJ116" i="29"/>
  <c r="AI116" i="29"/>
  <c r="AH116" i="29"/>
  <c r="AG116" i="29"/>
  <c r="AF116" i="29"/>
  <c r="AE116" i="29"/>
  <c r="AD116" i="29"/>
  <c r="AC116" i="29"/>
  <c r="AB116" i="29"/>
  <c r="AA116" i="29"/>
  <c r="Z116" i="29"/>
  <c r="Y116" i="29"/>
  <c r="X116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GJ115" i="29"/>
  <c r="GI115" i="29"/>
  <c r="GH115" i="29"/>
  <c r="GG115" i="29"/>
  <c r="GF115" i="29"/>
  <c r="GE115" i="29"/>
  <c r="GD115" i="29"/>
  <c r="GC115" i="29"/>
  <c r="GB115" i="29"/>
  <c r="GA115" i="29"/>
  <c r="FZ115" i="29"/>
  <c r="FY115" i="29"/>
  <c r="FX115" i="29"/>
  <c r="FW115" i="29"/>
  <c r="FV115" i="29"/>
  <c r="FU115" i="29"/>
  <c r="FT115" i="29"/>
  <c r="FS115" i="29"/>
  <c r="FR115" i="29"/>
  <c r="FQ115" i="29"/>
  <c r="FP115" i="29"/>
  <c r="FO115" i="29"/>
  <c r="FN115" i="29"/>
  <c r="FM115" i="29"/>
  <c r="FL115" i="29"/>
  <c r="FK115" i="29"/>
  <c r="FJ115" i="29"/>
  <c r="FI115" i="29"/>
  <c r="FH115" i="29"/>
  <c r="FG115" i="29"/>
  <c r="FF115" i="29"/>
  <c r="FE115" i="29"/>
  <c r="FD115" i="29"/>
  <c r="FC115" i="29"/>
  <c r="FB115" i="29"/>
  <c r="FA115" i="29"/>
  <c r="EZ115" i="29"/>
  <c r="EY115" i="29"/>
  <c r="EX115" i="29"/>
  <c r="EW115" i="29"/>
  <c r="EV115" i="29"/>
  <c r="EU115" i="29"/>
  <c r="ET115" i="29"/>
  <c r="ES115" i="29"/>
  <c r="ER115" i="29"/>
  <c r="EQ115" i="29"/>
  <c r="EP115" i="29"/>
  <c r="EO115" i="29"/>
  <c r="EN115" i="29"/>
  <c r="EM115" i="29"/>
  <c r="EL115" i="29"/>
  <c r="EK115" i="29"/>
  <c r="EJ115" i="29"/>
  <c r="EI115" i="29"/>
  <c r="EH115" i="29"/>
  <c r="EG115" i="29"/>
  <c r="EF115" i="29"/>
  <c r="EE115" i="29"/>
  <c r="ED115" i="29"/>
  <c r="EC115" i="29"/>
  <c r="EB115" i="29"/>
  <c r="EA115" i="29"/>
  <c r="DZ115" i="29"/>
  <c r="DY115" i="29"/>
  <c r="DX115" i="29"/>
  <c r="DW115" i="29"/>
  <c r="DV115" i="29"/>
  <c r="DU115" i="29"/>
  <c r="DT115" i="29"/>
  <c r="DS115" i="29"/>
  <c r="DR115" i="29"/>
  <c r="DQ115" i="29"/>
  <c r="DP115" i="29"/>
  <c r="DO115" i="29"/>
  <c r="DN115" i="29"/>
  <c r="DM115" i="29"/>
  <c r="DL115" i="29"/>
  <c r="DK115" i="29"/>
  <c r="DJ115" i="29"/>
  <c r="DI115" i="29"/>
  <c r="DH115" i="29"/>
  <c r="DG115" i="29"/>
  <c r="DF115" i="29"/>
  <c r="DE115" i="29"/>
  <c r="DD115" i="29"/>
  <c r="DC115" i="29"/>
  <c r="DB115" i="29"/>
  <c r="DA115" i="29"/>
  <c r="CZ115" i="29"/>
  <c r="CY115" i="29"/>
  <c r="CX115" i="29"/>
  <c r="CW115" i="29"/>
  <c r="CV115" i="29"/>
  <c r="CU115" i="29"/>
  <c r="CT115" i="29"/>
  <c r="CS115" i="29"/>
  <c r="CR115" i="29"/>
  <c r="CQ115" i="29"/>
  <c r="CP115" i="29"/>
  <c r="CO115" i="29"/>
  <c r="CN115" i="29"/>
  <c r="CM115" i="29"/>
  <c r="CL115" i="29"/>
  <c r="CK115" i="29"/>
  <c r="CJ115" i="29"/>
  <c r="CI115" i="29"/>
  <c r="CH115" i="29"/>
  <c r="CG115" i="29"/>
  <c r="CF115" i="29"/>
  <c r="CE115" i="29"/>
  <c r="CD115" i="29"/>
  <c r="CC115" i="29"/>
  <c r="CB115" i="29"/>
  <c r="CA115" i="29"/>
  <c r="BZ115" i="29"/>
  <c r="BY115" i="29"/>
  <c r="BX115" i="29"/>
  <c r="BW115" i="29"/>
  <c r="BV115" i="29"/>
  <c r="BU115" i="29"/>
  <c r="BT115" i="29"/>
  <c r="BS115" i="29"/>
  <c r="BR115" i="29"/>
  <c r="BQ115" i="29"/>
  <c r="BP115" i="29"/>
  <c r="BO115" i="29"/>
  <c r="BN115" i="29"/>
  <c r="BM115" i="29"/>
  <c r="BL115" i="29"/>
  <c r="BK115" i="29"/>
  <c r="BJ115" i="29"/>
  <c r="BI115" i="29"/>
  <c r="BH115" i="29"/>
  <c r="BG115" i="29"/>
  <c r="BF115" i="29"/>
  <c r="BE115" i="29"/>
  <c r="BD115" i="29"/>
  <c r="BC115" i="29"/>
  <c r="BB115" i="29"/>
  <c r="BA115" i="29"/>
  <c r="AZ115" i="29"/>
  <c r="AY115" i="29"/>
  <c r="AX115" i="29"/>
  <c r="AW115" i="29"/>
  <c r="AV115" i="29"/>
  <c r="AU115" i="29"/>
  <c r="AT115" i="29"/>
  <c r="AS115" i="29"/>
  <c r="AR115" i="29"/>
  <c r="AQ115" i="29"/>
  <c r="AP115" i="29"/>
  <c r="AO115" i="29"/>
  <c r="AN115" i="29"/>
  <c r="AM115" i="29"/>
  <c r="AL115" i="29"/>
  <c r="AK115" i="29"/>
  <c r="AJ115" i="29"/>
  <c r="AI115" i="29"/>
  <c r="AH115" i="29"/>
  <c r="AG115" i="29"/>
  <c r="AF115" i="29"/>
  <c r="AE115" i="29"/>
  <c r="AD115" i="29"/>
  <c r="AC115" i="29"/>
  <c r="AB115" i="29"/>
  <c r="AA115" i="29"/>
  <c r="Z115" i="29"/>
  <c r="Y115" i="29"/>
  <c r="X115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GJ114" i="29"/>
  <c r="GI114" i="29"/>
  <c r="GH114" i="29"/>
  <c r="GG114" i="29"/>
  <c r="GF114" i="29"/>
  <c r="GE114" i="29"/>
  <c r="GD114" i="29"/>
  <c r="GC114" i="29"/>
  <c r="GB114" i="29"/>
  <c r="GA114" i="29"/>
  <c r="FZ114" i="29"/>
  <c r="FY114" i="29"/>
  <c r="FX114" i="29"/>
  <c r="FW114" i="29"/>
  <c r="FV114" i="29"/>
  <c r="FU114" i="29"/>
  <c r="FT114" i="29"/>
  <c r="FS114" i="29"/>
  <c r="FR114" i="29"/>
  <c r="FQ114" i="29"/>
  <c r="FP114" i="29"/>
  <c r="FO114" i="29"/>
  <c r="FN114" i="29"/>
  <c r="FM114" i="29"/>
  <c r="FL114" i="29"/>
  <c r="FK114" i="29"/>
  <c r="FJ114" i="29"/>
  <c r="FI114" i="29"/>
  <c r="FH114" i="29"/>
  <c r="FG114" i="29"/>
  <c r="FF114" i="29"/>
  <c r="FE114" i="29"/>
  <c r="FD114" i="29"/>
  <c r="FC114" i="29"/>
  <c r="FB114" i="29"/>
  <c r="FA114" i="29"/>
  <c r="EZ114" i="29"/>
  <c r="EY114" i="29"/>
  <c r="EX114" i="29"/>
  <c r="EW114" i="29"/>
  <c r="EV114" i="29"/>
  <c r="EU114" i="29"/>
  <c r="ET114" i="29"/>
  <c r="ES114" i="29"/>
  <c r="ER114" i="29"/>
  <c r="EQ114" i="29"/>
  <c r="EP114" i="29"/>
  <c r="EO114" i="29"/>
  <c r="EN114" i="29"/>
  <c r="EM114" i="29"/>
  <c r="EL114" i="29"/>
  <c r="EK114" i="29"/>
  <c r="EJ114" i="29"/>
  <c r="EI114" i="29"/>
  <c r="EH114" i="29"/>
  <c r="EG114" i="29"/>
  <c r="EF114" i="29"/>
  <c r="EE114" i="29"/>
  <c r="ED114" i="29"/>
  <c r="EC114" i="29"/>
  <c r="EB114" i="29"/>
  <c r="EA114" i="29"/>
  <c r="DZ114" i="29"/>
  <c r="DY114" i="29"/>
  <c r="DX114" i="29"/>
  <c r="DW114" i="29"/>
  <c r="DV114" i="29"/>
  <c r="DU114" i="29"/>
  <c r="DT114" i="29"/>
  <c r="DS114" i="29"/>
  <c r="DR114" i="29"/>
  <c r="DQ114" i="29"/>
  <c r="DP114" i="29"/>
  <c r="DO114" i="29"/>
  <c r="DN114" i="29"/>
  <c r="DM114" i="29"/>
  <c r="DL114" i="29"/>
  <c r="DK114" i="29"/>
  <c r="DJ114" i="29"/>
  <c r="DI114" i="29"/>
  <c r="DH114" i="29"/>
  <c r="DG114" i="29"/>
  <c r="DF114" i="29"/>
  <c r="DE114" i="29"/>
  <c r="DD114" i="29"/>
  <c r="DC114" i="29"/>
  <c r="DB114" i="29"/>
  <c r="DA114" i="29"/>
  <c r="CZ114" i="29"/>
  <c r="CY114" i="29"/>
  <c r="CX114" i="29"/>
  <c r="CW114" i="29"/>
  <c r="CV114" i="29"/>
  <c r="CU114" i="29"/>
  <c r="CT114" i="29"/>
  <c r="CS114" i="29"/>
  <c r="CR114" i="29"/>
  <c r="CQ114" i="29"/>
  <c r="CP114" i="29"/>
  <c r="CO114" i="29"/>
  <c r="CN114" i="29"/>
  <c r="CM114" i="29"/>
  <c r="CL114" i="29"/>
  <c r="CK114" i="29"/>
  <c r="CJ114" i="29"/>
  <c r="CI114" i="29"/>
  <c r="CH114" i="29"/>
  <c r="CG114" i="29"/>
  <c r="CF114" i="29"/>
  <c r="CE114" i="29"/>
  <c r="CD114" i="29"/>
  <c r="CC114" i="29"/>
  <c r="CB114" i="29"/>
  <c r="CA114" i="29"/>
  <c r="BZ114" i="29"/>
  <c r="BY114" i="29"/>
  <c r="BX114" i="29"/>
  <c r="BW114" i="29"/>
  <c r="BV114" i="29"/>
  <c r="BU114" i="29"/>
  <c r="BT114" i="29"/>
  <c r="BS114" i="29"/>
  <c r="BR114" i="29"/>
  <c r="BQ114" i="29"/>
  <c r="BP114" i="29"/>
  <c r="BO114" i="29"/>
  <c r="BN114" i="29"/>
  <c r="BM114" i="29"/>
  <c r="BL114" i="29"/>
  <c r="BK114" i="29"/>
  <c r="BJ114" i="29"/>
  <c r="BI114" i="29"/>
  <c r="BH114" i="29"/>
  <c r="BG114" i="29"/>
  <c r="BF114" i="29"/>
  <c r="BE114" i="29"/>
  <c r="BD114" i="29"/>
  <c r="BC114" i="29"/>
  <c r="BB114" i="29"/>
  <c r="BA114" i="29"/>
  <c r="AZ114" i="29"/>
  <c r="AY114" i="29"/>
  <c r="AX114" i="29"/>
  <c r="AW114" i="29"/>
  <c r="AV114" i="29"/>
  <c r="AU114" i="29"/>
  <c r="AT114" i="29"/>
  <c r="AS114" i="29"/>
  <c r="AR114" i="29"/>
  <c r="AQ114" i="29"/>
  <c r="AP114" i="29"/>
  <c r="AO114" i="29"/>
  <c r="AN114" i="29"/>
  <c r="AM114" i="29"/>
  <c r="AL114" i="29"/>
  <c r="AK114" i="29"/>
  <c r="AJ114" i="29"/>
  <c r="AI114" i="29"/>
  <c r="AH114" i="29"/>
  <c r="AG114" i="29"/>
  <c r="AF114" i="29"/>
  <c r="AE114" i="29"/>
  <c r="AD114" i="29"/>
  <c r="AC114" i="29"/>
  <c r="AB114" i="29"/>
  <c r="AA114" i="29"/>
  <c r="Z114" i="29"/>
  <c r="Y114" i="29"/>
  <c r="X114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GJ113" i="29"/>
  <c r="GI113" i="29"/>
  <c r="GH113" i="29"/>
  <c r="GG113" i="29"/>
  <c r="GF113" i="29"/>
  <c r="GE113" i="29"/>
  <c r="GD113" i="29"/>
  <c r="GC113" i="29"/>
  <c r="GB113" i="29"/>
  <c r="GA113" i="29"/>
  <c r="FZ113" i="29"/>
  <c r="FY113" i="29"/>
  <c r="FX113" i="29"/>
  <c r="FW113" i="29"/>
  <c r="FV113" i="29"/>
  <c r="FU113" i="29"/>
  <c r="FT113" i="29"/>
  <c r="FS113" i="29"/>
  <c r="FR113" i="29"/>
  <c r="FQ113" i="29"/>
  <c r="FP113" i="29"/>
  <c r="FO113" i="29"/>
  <c r="FN113" i="29"/>
  <c r="FM113" i="29"/>
  <c r="FL113" i="29"/>
  <c r="FK113" i="29"/>
  <c r="FJ113" i="29"/>
  <c r="FI113" i="29"/>
  <c r="FH113" i="29"/>
  <c r="FG113" i="29"/>
  <c r="FF113" i="29"/>
  <c r="FE113" i="29"/>
  <c r="FD113" i="29"/>
  <c r="FC113" i="29"/>
  <c r="FB113" i="29"/>
  <c r="FA113" i="29"/>
  <c r="EZ113" i="29"/>
  <c r="EY113" i="29"/>
  <c r="EX113" i="29"/>
  <c r="EW113" i="29"/>
  <c r="EV113" i="29"/>
  <c r="EU113" i="29"/>
  <c r="ET113" i="29"/>
  <c r="ES113" i="29"/>
  <c r="ER113" i="29"/>
  <c r="EQ113" i="29"/>
  <c r="EP113" i="29"/>
  <c r="EO113" i="29"/>
  <c r="EN113" i="29"/>
  <c r="EM113" i="29"/>
  <c r="EL113" i="29"/>
  <c r="EK113" i="29"/>
  <c r="EJ113" i="29"/>
  <c r="EI113" i="29"/>
  <c r="EH113" i="29"/>
  <c r="EG113" i="29"/>
  <c r="EF113" i="29"/>
  <c r="EE113" i="29"/>
  <c r="ED113" i="29"/>
  <c r="EC113" i="29"/>
  <c r="EB113" i="29"/>
  <c r="EA113" i="29"/>
  <c r="DZ113" i="29"/>
  <c r="DY113" i="29"/>
  <c r="DX113" i="29"/>
  <c r="DW113" i="29"/>
  <c r="DV113" i="29"/>
  <c r="DU113" i="29"/>
  <c r="DT113" i="29"/>
  <c r="DS113" i="29"/>
  <c r="DR113" i="29"/>
  <c r="DQ113" i="29"/>
  <c r="DP113" i="29"/>
  <c r="DO113" i="29"/>
  <c r="DN113" i="29"/>
  <c r="DM113" i="29"/>
  <c r="DL113" i="29"/>
  <c r="DK113" i="29"/>
  <c r="DJ113" i="29"/>
  <c r="DI113" i="29"/>
  <c r="DH113" i="29"/>
  <c r="DG113" i="29"/>
  <c r="DF113" i="29"/>
  <c r="DE113" i="29"/>
  <c r="DD113" i="29"/>
  <c r="DC113" i="29"/>
  <c r="DB113" i="29"/>
  <c r="DA113" i="29"/>
  <c r="CZ113" i="29"/>
  <c r="CY113" i="29"/>
  <c r="CX113" i="29"/>
  <c r="CW113" i="29"/>
  <c r="CV113" i="29"/>
  <c r="CU113" i="29"/>
  <c r="CT113" i="29"/>
  <c r="CS113" i="29"/>
  <c r="CR113" i="29"/>
  <c r="CQ113" i="29"/>
  <c r="CP113" i="29"/>
  <c r="CO113" i="29"/>
  <c r="CN113" i="29"/>
  <c r="CM113" i="29"/>
  <c r="CL113" i="29"/>
  <c r="CK113" i="29"/>
  <c r="CJ113" i="29"/>
  <c r="CI113" i="29"/>
  <c r="CH113" i="29"/>
  <c r="CG113" i="29"/>
  <c r="CF113" i="29"/>
  <c r="CE113" i="29"/>
  <c r="CD113" i="29"/>
  <c r="CC113" i="29"/>
  <c r="CB113" i="29"/>
  <c r="CA113" i="29"/>
  <c r="BZ113" i="29"/>
  <c r="BY113" i="29"/>
  <c r="BX113" i="29"/>
  <c r="BW113" i="29"/>
  <c r="BV113" i="29"/>
  <c r="BU113" i="29"/>
  <c r="BT113" i="29"/>
  <c r="BS113" i="29"/>
  <c r="BR113" i="29"/>
  <c r="BQ113" i="29"/>
  <c r="BP113" i="29"/>
  <c r="BO113" i="29"/>
  <c r="BN113" i="29"/>
  <c r="BM113" i="29"/>
  <c r="BL113" i="29"/>
  <c r="BK113" i="29"/>
  <c r="BJ113" i="29"/>
  <c r="BI113" i="29"/>
  <c r="BH113" i="29"/>
  <c r="BG113" i="29"/>
  <c r="BF113" i="29"/>
  <c r="BE113" i="29"/>
  <c r="BD113" i="29"/>
  <c r="BC113" i="29"/>
  <c r="BB113" i="29"/>
  <c r="BA113" i="29"/>
  <c r="AZ113" i="29"/>
  <c r="AY113" i="29"/>
  <c r="AX113" i="29"/>
  <c r="AW113" i="29"/>
  <c r="AV113" i="29"/>
  <c r="AU113" i="29"/>
  <c r="AT113" i="29"/>
  <c r="AS113" i="29"/>
  <c r="AR113" i="29"/>
  <c r="AQ113" i="29"/>
  <c r="AP113" i="29"/>
  <c r="AO113" i="29"/>
  <c r="AN113" i="29"/>
  <c r="AM113" i="29"/>
  <c r="AL113" i="29"/>
  <c r="AK113" i="29"/>
  <c r="AJ113" i="29"/>
  <c r="AI113" i="29"/>
  <c r="AH113" i="29"/>
  <c r="AG113" i="29"/>
  <c r="AF113" i="29"/>
  <c r="AE113" i="29"/>
  <c r="AD113" i="29"/>
  <c r="AC113" i="29"/>
  <c r="AB113" i="29"/>
  <c r="AA113" i="29"/>
  <c r="Z113" i="29"/>
  <c r="Y113" i="29"/>
  <c r="X113" i="29"/>
  <c r="W113" i="29"/>
  <c r="V113" i="29"/>
  <c r="U113" i="29"/>
  <c r="T113" i="29"/>
  <c r="S113" i="29"/>
  <c r="R113" i="29"/>
  <c r="Q113" i="29"/>
  <c r="P113" i="29"/>
  <c r="O113" i="29"/>
  <c r="N113" i="29"/>
  <c r="M113" i="29"/>
  <c r="L113" i="29"/>
  <c r="K113" i="29"/>
  <c r="J113" i="29"/>
  <c r="I113" i="29"/>
  <c r="H113" i="29"/>
  <c r="G113" i="29"/>
  <c r="F113" i="29"/>
  <c r="E113" i="29"/>
  <c r="D113" i="29"/>
  <c r="C113" i="29"/>
  <c r="B113" i="29"/>
  <c r="GJ112" i="29"/>
  <c r="GI112" i="29"/>
  <c r="GH112" i="29"/>
  <c r="GG112" i="29"/>
  <c r="GF112" i="29"/>
  <c r="GE112" i="29"/>
  <c r="GD112" i="29"/>
  <c r="GC112" i="29"/>
  <c r="GB112" i="29"/>
  <c r="GA112" i="29"/>
  <c r="FZ112" i="29"/>
  <c r="FY112" i="29"/>
  <c r="FX112" i="29"/>
  <c r="FW112" i="29"/>
  <c r="FV112" i="29"/>
  <c r="FU112" i="29"/>
  <c r="FT112" i="29"/>
  <c r="FS112" i="29"/>
  <c r="FR112" i="29"/>
  <c r="FQ112" i="29"/>
  <c r="FP112" i="29"/>
  <c r="FO112" i="29"/>
  <c r="FN112" i="29"/>
  <c r="FM112" i="29"/>
  <c r="FL112" i="29"/>
  <c r="FK112" i="29"/>
  <c r="FJ112" i="29"/>
  <c r="FI112" i="29"/>
  <c r="FH112" i="29"/>
  <c r="FG112" i="29"/>
  <c r="FF112" i="29"/>
  <c r="FE112" i="29"/>
  <c r="FD112" i="29"/>
  <c r="FC112" i="29"/>
  <c r="FB112" i="29"/>
  <c r="FA112" i="29"/>
  <c r="EZ112" i="29"/>
  <c r="EY112" i="29"/>
  <c r="EX112" i="29"/>
  <c r="EW112" i="29"/>
  <c r="EV112" i="29"/>
  <c r="EU112" i="29"/>
  <c r="ET112" i="29"/>
  <c r="ES112" i="29"/>
  <c r="ER112" i="29"/>
  <c r="EQ112" i="29"/>
  <c r="EP112" i="29"/>
  <c r="EO112" i="29"/>
  <c r="EN112" i="29"/>
  <c r="EM112" i="29"/>
  <c r="EL112" i="29"/>
  <c r="EK112" i="29"/>
  <c r="EJ112" i="29"/>
  <c r="EI112" i="29"/>
  <c r="EH112" i="29"/>
  <c r="EG112" i="29"/>
  <c r="EF112" i="29"/>
  <c r="EE112" i="29"/>
  <c r="ED112" i="29"/>
  <c r="EC112" i="29"/>
  <c r="EB112" i="29"/>
  <c r="EA112" i="29"/>
  <c r="DZ112" i="29"/>
  <c r="DY112" i="29"/>
  <c r="DX112" i="29"/>
  <c r="DW112" i="29"/>
  <c r="DV112" i="29"/>
  <c r="DU112" i="29"/>
  <c r="DT112" i="29"/>
  <c r="DS112" i="29"/>
  <c r="DR112" i="29"/>
  <c r="DQ112" i="29"/>
  <c r="DP112" i="29"/>
  <c r="DO112" i="29"/>
  <c r="DN112" i="29"/>
  <c r="DM112" i="29"/>
  <c r="DL112" i="29"/>
  <c r="DK112" i="29"/>
  <c r="DJ112" i="29"/>
  <c r="DI112" i="29"/>
  <c r="DH112" i="29"/>
  <c r="DG112" i="29"/>
  <c r="DF112" i="29"/>
  <c r="DE112" i="29"/>
  <c r="DD112" i="29"/>
  <c r="DC112" i="29"/>
  <c r="DB112" i="29"/>
  <c r="DA112" i="29"/>
  <c r="CZ112" i="29"/>
  <c r="CY112" i="29"/>
  <c r="CX112" i="29"/>
  <c r="CW112" i="29"/>
  <c r="CV112" i="29"/>
  <c r="CU112" i="29"/>
  <c r="CT112" i="29"/>
  <c r="CS112" i="29"/>
  <c r="CR112" i="29"/>
  <c r="CQ112" i="29"/>
  <c r="CP112" i="29"/>
  <c r="CO112" i="29"/>
  <c r="CN112" i="29"/>
  <c r="CM112" i="29"/>
  <c r="CL112" i="29"/>
  <c r="CK112" i="29"/>
  <c r="CJ112" i="29"/>
  <c r="CI112" i="29"/>
  <c r="CH112" i="29"/>
  <c r="CG112" i="29"/>
  <c r="CF112" i="29"/>
  <c r="CE112" i="29"/>
  <c r="CD112" i="29"/>
  <c r="CC112" i="29"/>
  <c r="CB112" i="29"/>
  <c r="CA112" i="29"/>
  <c r="BZ112" i="29"/>
  <c r="BY112" i="29"/>
  <c r="BX112" i="29"/>
  <c r="BW112" i="29"/>
  <c r="BV112" i="29"/>
  <c r="BU112" i="29"/>
  <c r="BT112" i="29"/>
  <c r="BS112" i="29"/>
  <c r="BR112" i="29"/>
  <c r="BQ112" i="29"/>
  <c r="BP112" i="29"/>
  <c r="BO112" i="29"/>
  <c r="BN112" i="29"/>
  <c r="BM112" i="29"/>
  <c r="BL112" i="29"/>
  <c r="BK112" i="29"/>
  <c r="BJ112" i="29"/>
  <c r="BI112" i="29"/>
  <c r="BH112" i="29"/>
  <c r="BG112" i="29"/>
  <c r="BF112" i="29"/>
  <c r="BE112" i="29"/>
  <c r="BD112" i="29"/>
  <c r="BC112" i="29"/>
  <c r="BB112" i="29"/>
  <c r="BA112" i="29"/>
  <c r="AZ112" i="29"/>
  <c r="AY112" i="29"/>
  <c r="AX112" i="29"/>
  <c r="AW112" i="29"/>
  <c r="AV112" i="29"/>
  <c r="AU112" i="29"/>
  <c r="AT112" i="29"/>
  <c r="AS112" i="29"/>
  <c r="AR112" i="29"/>
  <c r="AQ112" i="29"/>
  <c r="AP112" i="29"/>
  <c r="AO112" i="29"/>
  <c r="AN112" i="29"/>
  <c r="AM112" i="29"/>
  <c r="AL112" i="29"/>
  <c r="AK112" i="29"/>
  <c r="AJ112" i="29"/>
  <c r="AI112" i="29"/>
  <c r="AH112" i="29"/>
  <c r="AG112" i="29"/>
  <c r="AF112" i="29"/>
  <c r="AE112" i="29"/>
  <c r="AD112" i="29"/>
  <c r="AC112" i="29"/>
  <c r="AB112" i="29"/>
  <c r="AA112" i="29"/>
  <c r="Z112" i="29"/>
  <c r="Y112" i="29"/>
  <c r="X112" i="29"/>
  <c r="W112" i="29"/>
  <c r="V112" i="29"/>
  <c r="U112" i="29"/>
  <c r="T112" i="29"/>
  <c r="S112" i="29"/>
  <c r="R112" i="29"/>
  <c r="Q112" i="29"/>
  <c r="P112" i="29"/>
  <c r="O112" i="29"/>
  <c r="N112" i="29"/>
  <c r="M112" i="29"/>
  <c r="L112" i="29"/>
  <c r="K112" i="29"/>
  <c r="J112" i="29"/>
  <c r="I112" i="29"/>
  <c r="H112" i="29"/>
  <c r="G112" i="29"/>
  <c r="F112" i="29"/>
  <c r="E112" i="29"/>
  <c r="D112" i="29"/>
  <c r="C112" i="29"/>
  <c r="B112" i="29"/>
  <c r="GJ111" i="29"/>
  <c r="GI111" i="29"/>
  <c r="GH111" i="29"/>
  <c r="GG111" i="29"/>
  <c r="GF111" i="29"/>
  <c r="GE111" i="29"/>
  <c r="GD111" i="29"/>
  <c r="GC111" i="29"/>
  <c r="GB111" i="29"/>
  <c r="GA111" i="29"/>
  <c r="FZ111" i="29"/>
  <c r="FY111" i="29"/>
  <c r="FX111" i="29"/>
  <c r="FW111" i="29"/>
  <c r="FV111" i="29"/>
  <c r="FU111" i="29"/>
  <c r="FT111" i="29"/>
  <c r="FS111" i="29"/>
  <c r="FR111" i="29"/>
  <c r="FQ111" i="29"/>
  <c r="FP111" i="29"/>
  <c r="FO111" i="29"/>
  <c r="FN111" i="29"/>
  <c r="FM111" i="29"/>
  <c r="FL111" i="29"/>
  <c r="FK111" i="29"/>
  <c r="FJ111" i="29"/>
  <c r="FI111" i="29"/>
  <c r="FH111" i="29"/>
  <c r="FG111" i="29"/>
  <c r="FF111" i="29"/>
  <c r="FE111" i="29"/>
  <c r="FD111" i="29"/>
  <c r="FC111" i="29"/>
  <c r="FB111" i="29"/>
  <c r="FA111" i="29"/>
  <c r="EZ111" i="29"/>
  <c r="EY111" i="29"/>
  <c r="EX111" i="29"/>
  <c r="EW111" i="29"/>
  <c r="EV111" i="29"/>
  <c r="EU111" i="29"/>
  <c r="ET111" i="29"/>
  <c r="ES111" i="29"/>
  <c r="ER111" i="29"/>
  <c r="EQ111" i="29"/>
  <c r="EP111" i="29"/>
  <c r="EO111" i="29"/>
  <c r="EN111" i="29"/>
  <c r="EM111" i="29"/>
  <c r="EL111" i="29"/>
  <c r="EK111" i="29"/>
  <c r="EJ111" i="29"/>
  <c r="EI111" i="29"/>
  <c r="EH111" i="29"/>
  <c r="EG111" i="29"/>
  <c r="EF111" i="29"/>
  <c r="EE111" i="29"/>
  <c r="ED111" i="29"/>
  <c r="EC111" i="29"/>
  <c r="EB111" i="29"/>
  <c r="EA111" i="29"/>
  <c r="DZ111" i="29"/>
  <c r="DY111" i="29"/>
  <c r="DX111" i="29"/>
  <c r="DW111" i="29"/>
  <c r="DV111" i="29"/>
  <c r="DU111" i="29"/>
  <c r="DT111" i="29"/>
  <c r="DS111" i="29"/>
  <c r="DR111" i="29"/>
  <c r="DQ111" i="29"/>
  <c r="DP111" i="29"/>
  <c r="DO111" i="29"/>
  <c r="DN111" i="29"/>
  <c r="DM111" i="29"/>
  <c r="DL111" i="29"/>
  <c r="DK111" i="29"/>
  <c r="DJ111" i="29"/>
  <c r="DI111" i="29"/>
  <c r="DH111" i="29"/>
  <c r="DG111" i="29"/>
  <c r="DF111" i="29"/>
  <c r="DE111" i="29"/>
  <c r="DD111" i="29"/>
  <c r="DC111" i="29"/>
  <c r="DB111" i="29"/>
  <c r="DA111" i="29"/>
  <c r="CZ111" i="29"/>
  <c r="CY111" i="29"/>
  <c r="CX111" i="29"/>
  <c r="CW111" i="29"/>
  <c r="CV111" i="29"/>
  <c r="CU111" i="29"/>
  <c r="CT111" i="29"/>
  <c r="CS111" i="29"/>
  <c r="CR111" i="29"/>
  <c r="CQ111" i="29"/>
  <c r="CP111" i="29"/>
  <c r="CO111" i="29"/>
  <c r="CN111" i="29"/>
  <c r="CM111" i="29"/>
  <c r="CL111" i="29"/>
  <c r="CK111" i="29"/>
  <c r="CJ111" i="29"/>
  <c r="CI111" i="29"/>
  <c r="CH111" i="29"/>
  <c r="CG111" i="29"/>
  <c r="CF111" i="29"/>
  <c r="CE111" i="29"/>
  <c r="CD111" i="29"/>
  <c r="CC111" i="29"/>
  <c r="CB111" i="29"/>
  <c r="CA111" i="29"/>
  <c r="BZ111" i="29"/>
  <c r="BY111" i="29"/>
  <c r="BX111" i="29"/>
  <c r="BW111" i="29"/>
  <c r="BV111" i="29"/>
  <c r="BU111" i="29"/>
  <c r="BT111" i="29"/>
  <c r="BS111" i="29"/>
  <c r="BR111" i="29"/>
  <c r="BQ111" i="29"/>
  <c r="BP111" i="29"/>
  <c r="BO111" i="29"/>
  <c r="BN111" i="29"/>
  <c r="BM111" i="29"/>
  <c r="BL111" i="29"/>
  <c r="BK111" i="29"/>
  <c r="BJ111" i="29"/>
  <c r="BI111" i="29"/>
  <c r="BH111" i="29"/>
  <c r="BG111" i="29"/>
  <c r="BF111" i="29"/>
  <c r="BE111" i="29"/>
  <c r="BD111" i="29"/>
  <c r="BC111" i="29"/>
  <c r="BB111" i="29"/>
  <c r="BA111" i="29"/>
  <c r="AZ111" i="29"/>
  <c r="AY111" i="29"/>
  <c r="AX111" i="29"/>
  <c r="AW111" i="29"/>
  <c r="AV111" i="29"/>
  <c r="AU111" i="29"/>
  <c r="AT111" i="29"/>
  <c r="AS111" i="29"/>
  <c r="AR111" i="29"/>
  <c r="AQ111" i="29"/>
  <c r="AP111" i="29"/>
  <c r="AO111" i="29"/>
  <c r="AN111" i="29"/>
  <c r="AM111" i="29"/>
  <c r="AL111" i="29"/>
  <c r="AK111" i="29"/>
  <c r="AJ111" i="29"/>
  <c r="AI111" i="29"/>
  <c r="AH111" i="29"/>
  <c r="AG111" i="29"/>
  <c r="AF111" i="29"/>
  <c r="AE111" i="29"/>
  <c r="AD111" i="29"/>
  <c r="AC111" i="29"/>
  <c r="AB111" i="29"/>
  <c r="AA111" i="29"/>
  <c r="Z111" i="29"/>
  <c r="Y111" i="29"/>
  <c r="X111" i="29"/>
  <c r="W111" i="29"/>
  <c r="V111" i="29"/>
  <c r="U111" i="29"/>
  <c r="T111" i="29"/>
  <c r="S111" i="29"/>
  <c r="R111" i="29"/>
  <c r="Q111" i="29"/>
  <c r="P111" i="29"/>
  <c r="O111" i="29"/>
  <c r="N111" i="29"/>
  <c r="M111" i="29"/>
  <c r="L111" i="29"/>
  <c r="K111" i="29"/>
  <c r="J111" i="29"/>
  <c r="I111" i="29"/>
  <c r="H111" i="29"/>
  <c r="G111" i="29"/>
  <c r="F111" i="29"/>
  <c r="E111" i="29"/>
  <c r="D111" i="29"/>
  <c r="C111" i="29"/>
  <c r="B111" i="29"/>
  <c r="GJ110" i="29"/>
  <c r="GI110" i="29"/>
  <c r="GH110" i="29"/>
  <c r="GG110" i="29"/>
  <c r="GF110" i="29"/>
  <c r="GE110" i="29"/>
  <c r="GD110" i="29"/>
  <c r="GC110" i="29"/>
  <c r="GB110" i="29"/>
  <c r="GA110" i="29"/>
  <c r="FZ110" i="29"/>
  <c r="FY110" i="29"/>
  <c r="FX110" i="29"/>
  <c r="FW110" i="29"/>
  <c r="FV110" i="29"/>
  <c r="FU110" i="29"/>
  <c r="FT110" i="29"/>
  <c r="FS110" i="29"/>
  <c r="FR110" i="29"/>
  <c r="FQ110" i="29"/>
  <c r="FP110" i="29"/>
  <c r="FO110" i="29"/>
  <c r="FN110" i="29"/>
  <c r="FM110" i="29"/>
  <c r="FL110" i="29"/>
  <c r="FK110" i="29"/>
  <c r="FJ110" i="29"/>
  <c r="FI110" i="29"/>
  <c r="FH110" i="29"/>
  <c r="FG110" i="29"/>
  <c r="FF110" i="29"/>
  <c r="FE110" i="29"/>
  <c r="FD110" i="29"/>
  <c r="FC110" i="29"/>
  <c r="FB110" i="29"/>
  <c r="FA110" i="29"/>
  <c r="EZ110" i="29"/>
  <c r="EY110" i="29"/>
  <c r="EX110" i="29"/>
  <c r="EW110" i="29"/>
  <c r="EV110" i="29"/>
  <c r="EU110" i="29"/>
  <c r="ET110" i="29"/>
  <c r="ES110" i="29"/>
  <c r="ER110" i="29"/>
  <c r="EQ110" i="29"/>
  <c r="EP110" i="29"/>
  <c r="EO110" i="29"/>
  <c r="EN110" i="29"/>
  <c r="EM110" i="29"/>
  <c r="EL110" i="29"/>
  <c r="EK110" i="29"/>
  <c r="EJ110" i="29"/>
  <c r="EI110" i="29"/>
  <c r="EH110" i="29"/>
  <c r="EG110" i="29"/>
  <c r="EF110" i="29"/>
  <c r="EE110" i="29"/>
  <c r="ED110" i="29"/>
  <c r="EC110" i="29"/>
  <c r="EB110" i="29"/>
  <c r="EA110" i="29"/>
  <c r="DZ110" i="29"/>
  <c r="DY110" i="29"/>
  <c r="DX110" i="29"/>
  <c r="DW110" i="29"/>
  <c r="DV110" i="29"/>
  <c r="DU110" i="29"/>
  <c r="DT110" i="29"/>
  <c r="DS110" i="29"/>
  <c r="DR110" i="29"/>
  <c r="DQ110" i="29"/>
  <c r="DP110" i="29"/>
  <c r="DO110" i="29"/>
  <c r="DN110" i="29"/>
  <c r="DM110" i="29"/>
  <c r="DL110" i="29"/>
  <c r="DK110" i="29"/>
  <c r="DJ110" i="29"/>
  <c r="DI110" i="29"/>
  <c r="DH110" i="29"/>
  <c r="DG110" i="29"/>
  <c r="DF110" i="29"/>
  <c r="DE110" i="29"/>
  <c r="DD110" i="29"/>
  <c r="DC110" i="29"/>
  <c r="DB110" i="29"/>
  <c r="DA110" i="29"/>
  <c r="CZ110" i="29"/>
  <c r="CY110" i="29"/>
  <c r="CX110" i="29"/>
  <c r="CW110" i="29"/>
  <c r="CV110" i="29"/>
  <c r="CU110" i="29"/>
  <c r="CT110" i="29"/>
  <c r="CS110" i="29"/>
  <c r="CR110" i="29"/>
  <c r="CQ110" i="29"/>
  <c r="CP110" i="29"/>
  <c r="CO110" i="29"/>
  <c r="CN110" i="29"/>
  <c r="CM110" i="29"/>
  <c r="CL110" i="29"/>
  <c r="CK110" i="29"/>
  <c r="CJ110" i="29"/>
  <c r="CI110" i="29"/>
  <c r="CH110" i="29"/>
  <c r="CG110" i="29"/>
  <c r="CF110" i="29"/>
  <c r="CE110" i="29"/>
  <c r="CD110" i="29"/>
  <c r="CC110" i="29"/>
  <c r="CB110" i="29"/>
  <c r="CA110" i="29"/>
  <c r="BZ110" i="29"/>
  <c r="BY110" i="29"/>
  <c r="BX110" i="29"/>
  <c r="BW110" i="29"/>
  <c r="BV110" i="29"/>
  <c r="BU110" i="29"/>
  <c r="BT110" i="29"/>
  <c r="BS110" i="29"/>
  <c r="BR110" i="29"/>
  <c r="BQ110" i="29"/>
  <c r="BP110" i="29"/>
  <c r="BO110" i="29"/>
  <c r="BN110" i="29"/>
  <c r="BM110" i="29"/>
  <c r="BL110" i="29"/>
  <c r="BK110" i="29"/>
  <c r="BJ110" i="29"/>
  <c r="BI110" i="29"/>
  <c r="BH110" i="29"/>
  <c r="BG110" i="29"/>
  <c r="BF110" i="29"/>
  <c r="BE110" i="29"/>
  <c r="BD110" i="29"/>
  <c r="BC110" i="29"/>
  <c r="BB110" i="29"/>
  <c r="BA110" i="29"/>
  <c r="AZ110" i="29"/>
  <c r="AY110" i="29"/>
  <c r="AX110" i="29"/>
  <c r="AW110" i="29"/>
  <c r="AV110" i="29"/>
  <c r="AU110" i="29"/>
  <c r="AT110" i="29"/>
  <c r="AS110" i="29"/>
  <c r="AR110" i="29"/>
  <c r="AQ110" i="29"/>
  <c r="AP110" i="29"/>
  <c r="AO110" i="29"/>
  <c r="AN110" i="29"/>
  <c r="AM110" i="29"/>
  <c r="AL110" i="29"/>
  <c r="AK110" i="29"/>
  <c r="AJ110" i="29"/>
  <c r="AI110" i="29"/>
  <c r="AH110" i="29"/>
  <c r="AG110" i="29"/>
  <c r="AF110" i="29"/>
  <c r="AE110" i="29"/>
  <c r="AD110" i="29"/>
  <c r="AC110" i="29"/>
  <c r="AB110" i="29"/>
  <c r="AA110" i="29"/>
  <c r="Z110" i="29"/>
  <c r="Y110" i="29"/>
  <c r="X110" i="29"/>
  <c r="W110" i="29"/>
  <c r="V110" i="29"/>
  <c r="U110" i="29"/>
  <c r="T110" i="29"/>
  <c r="S110" i="29"/>
  <c r="R110" i="29"/>
  <c r="Q110" i="29"/>
  <c r="P110" i="29"/>
  <c r="O110" i="29"/>
  <c r="N110" i="29"/>
  <c r="M110" i="29"/>
  <c r="L110" i="29"/>
  <c r="K110" i="29"/>
  <c r="J110" i="29"/>
  <c r="I110" i="29"/>
  <c r="H110" i="29"/>
  <c r="G110" i="29"/>
  <c r="F110" i="29"/>
  <c r="E110" i="29"/>
  <c r="D110" i="29"/>
  <c r="C110" i="29"/>
  <c r="B110" i="29"/>
  <c r="GJ109" i="29"/>
  <c r="GI109" i="29"/>
  <c r="GH109" i="29"/>
  <c r="GG109" i="29"/>
  <c r="GF109" i="29"/>
  <c r="GE109" i="29"/>
  <c r="GD109" i="29"/>
  <c r="GC109" i="29"/>
  <c r="GB109" i="29"/>
  <c r="GA109" i="29"/>
  <c r="FZ109" i="29"/>
  <c r="FY109" i="29"/>
  <c r="FX109" i="29"/>
  <c r="FW109" i="29"/>
  <c r="FV109" i="29"/>
  <c r="FU109" i="29"/>
  <c r="FT109" i="29"/>
  <c r="FS109" i="29"/>
  <c r="FR109" i="29"/>
  <c r="FQ109" i="29"/>
  <c r="FP109" i="29"/>
  <c r="FO109" i="29"/>
  <c r="FN109" i="29"/>
  <c r="FM109" i="29"/>
  <c r="FL109" i="29"/>
  <c r="FK109" i="29"/>
  <c r="FJ109" i="29"/>
  <c r="FI109" i="29"/>
  <c r="FH109" i="29"/>
  <c r="FG109" i="29"/>
  <c r="FF109" i="29"/>
  <c r="FE109" i="29"/>
  <c r="FD109" i="29"/>
  <c r="FC109" i="29"/>
  <c r="FB109" i="29"/>
  <c r="FA109" i="29"/>
  <c r="EZ109" i="29"/>
  <c r="EY109" i="29"/>
  <c r="EX109" i="29"/>
  <c r="EW109" i="29"/>
  <c r="EV109" i="29"/>
  <c r="EU109" i="29"/>
  <c r="ET109" i="29"/>
  <c r="ES109" i="29"/>
  <c r="ER109" i="29"/>
  <c r="EQ109" i="29"/>
  <c r="EP109" i="29"/>
  <c r="EO109" i="29"/>
  <c r="EN109" i="29"/>
  <c r="EM109" i="29"/>
  <c r="EL109" i="29"/>
  <c r="EK109" i="29"/>
  <c r="EJ109" i="29"/>
  <c r="EI109" i="29"/>
  <c r="EH109" i="29"/>
  <c r="EG109" i="29"/>
  <c r="EF109" i="29"/>
  <c r="EE109" i="29"/>
  <c r="ED109" i="29"/>
  <c r="EC109" i="29"/>
  <c r="EB109" i="29"/>
  <c r="EA109" i="29"/>
  <c r="DZ109" i="29"/>
  <c r="DY109" i="29"/>
  <c r="DX109" i="29"/>
  <c r="DW109" i="29"/>
  <c r="DV109" i="29"/>
  <c r="DU109" i="29"/>
  <c r="DT109" i="29"/>
  <c r="DS109" i="29"/>
  <c r="DR109" i="29"/>
  <c r="DQ109" i="29"/>
  <c r="DP109" i="29"/>
  <c r="DO109" i="29"/>
  <c r="DN109" i="29"/>
  <c r="DM109" i="29"/>
  <c r="DL109" i="29"/>
  <c r="DK109" i="29"/>
  <c r="DJ109" i="29"/>
  <c r="DI109" i="29"/>
  <c r="DH109" i="29"/>
  <c r="DG109" i="29"/>
  <c r="DF109" i="29"/>
  <c r="DE109" i="29"/>
  <c r="DD109" i="29"/>
  <c r="DC109" i="29"/>
  <c r="DB109" i="29"/>
  <c r="DA109" i="29"/>
  <c r="CZ109" i="29"/>
  <c r="CY109" i="29"/>
  <c r="CX109" i="29"/>
  <c r="CW109" i="29"/>
  <c r="CV109" i="29"/>
  <c r="CU109" i="29"/>
  <c r="CT109" i="29"/>
  <c r="CS109" i="29"/>
  <c r="CR109" i="29"/>
  <c r="CQ109" i="29"/>
  <c r="CP109" i="29"/>
  <c r="CO109" i="29"/>
  <c r="CN109" i="29"/>
  <c r="CM109" i="29"/>
  <c r="CL109" i="29"/>
  <c r="CK109" i="29"/>
  <c r="CJ109" i="29"/>
  <c r="CI109" i="29"/>
  <c r="CH109" i="29"/>
  <c r="CG109" i="29"/>
  <c r="CF109" i="29"/>
  <c r="CE109" i="29"/>
  <c r="CD109" i="29"/>
  <c r="CC109" i="29"/>
  <c r="CB109" i="29"/>
  <c r="CA109" i="29"/>
  <c r="BZ109" i="29"/>
  <c r="BY109" i="29"/>
  <c r="BX109" i="29"/>
  <c r="BW109" i="29"/>
  <c r="BV109" i="29"/>
  <c r="BU109" i="29"/>
  <c r="BT109" i="29"/>
  <c r="BS109" i="29"/>
  <c r="BR109" i="29"/>
  <c r="BQ109" i="29"/>
  <c r="BP109" i="29"/>
  <c r="BO109" i="29"/>
  <c r="BN109" i="29"/>
  <c r="BM109" i="29"/>
  <c r="BL109" i="29"/>
  <c r="BK109" i="29"/>
  <c r="BJ109" i="29"/>
  <c r="BI109" i="29"/>
  <c r="BH109" i="29"/>
  <c r="BG109" i="29"/>
  <c r="BF109" i="29"/>
  <c r="BE109" i="29"/>
  <c r="BD109" i="29"/>
  <c r="BC109" i="29"/>
  <c r="BB109" i="29"/>
  <c r="BA109" i="29"/>
  <c r="AZ109" i="29"/>
  <c r="AY109" i="29"/>
  <c r="AX109" i="29"/>
  <c r="AW109" i="29"/>
  <c r="AV109" i="29"/>
  <c r="AU109" i="29"/>
  <c r="AT109" i="29"/>
  <c r="AS109" i="29"/>
  <c r="AR109" i="29"/>
  <c r="AQ109" i="29"/>
  <c r="AP109" i="29"/>
  <c r="AO109" i="29"/>
  <c r="AN109" i="29"/>
  <c r="AM109" i="29"/>
  <c r="AL109" i="29"/>
  <c r="AK109" i="29"/>
  <c r="AJ109" i="29"/>
  <c r="AI109" i="29"/>
  <c r="AH109" i="29"/>
  <c r="AG109" i="29"/>
  <c r="AF109" i="29"/>
  <c r="AE109" i="29"/>
  <c r="AD109" i="29"/>
  <c r="AC109" i="29"/>
  <c r="AB109" i="29"/>
  <c r="AA109" i="29"/>
  <c r="Z109" i="29"/>
  <c r="Y109" i="29"/>
  <c r="X109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GJ108" i="29"/>
  <c r="GI108" i="29"/>
  <c r="GH108" i="29"/>
  <c r="GG108" i="29"/>
  <c r="GF108" i="29"/>
  <c r="GE108" i="29"/>
  <c r="GD108" i="29"/>
  <c r="GC108" i="29"/>
  <c r="GB108" i="29"/>
  <c r="GA108" i="29"/>
  <c r="FZ108" i="29"/>
  <c r="FY108" i="29"/>
  <c r="FX108" i="29"/>
  <c r="FW108" i="29"/>
  <c r="FV108" i="29"/>
  <c r="FU108" i="29"/>
  <c r="FT108" i="29"/>
  <c r="FS108" i="29"/>
  <c r="FR108" i="29"/>
  <c r="FQ108" i="29"/>
  <c r="FP108" i="29"/>
  <c r="FO108" i="29"/>
  <c r="FN108" i="29"/>
  <c r="FM108" i="29"/>
  <c r="FL108" i="29"/>
  <c r="FK108" i="29"/>
  <c r="FJ108" i="29"/>
  <c r="FI108" i="29"/>
  <c r="FH108" i="29"/>
  <c r="FG108" i="29"/>
  <c r="FF108" i="29"/>
  <c r="FE108" i="29"/>
  <c r="FD108" i="29"/>
  <c r="FC108" i="29"/>
  <c r="FB108" i="29"/>
  <c r="FA108" i="29"/>
  <c r="EZ108" i="29"/>
  <c r="EY108" i="29"/>
  <c r="EX108" i="29"/>
  <c r="EW108" i="29"/>
  <c r="EV108" i="29"/>
  <c r="EU108" i="29"/>
  <c r="ET108" i="29"/>
  <c r="ES108" i="29"/>
  <c r="ER108" i="29"/>
  <c r="EQ108" i="29"/>
  <c r="EP108" i="29"/>
  <c r="EO108" i="29"/>
  <c r="EN108" i="29"/>
  <c r="EM108" i="29"/>
  <c r="EL108" i="29"/>
  <c r="EK108" i="29"/>
  <c r="EJ108" i="29"/>
  <c r="EI108" i="29"/>
  <c r="EH108" i="29"/>
  <c r="EG108" i="29"/>
  <c r="EF108" i="29"/>
  <c r="EE108" i="29"/>
  <c r="ED108" i="29"/>
  <c r="EC108" i="29"/>
  <c r="EB108" i="29"/>
  <c r="EA108" i="29"/>
  <c r="DZ108" i="29"/>
  <c r="DY108" i="29"/>
  <c r="DX108" i="29"/>
  <c r="DW108" i="29"/>
  <c r="DV108" i="29"/>
  <c r="DU108" i="29"/>
  <c r="DT108" i="29"/>
  <c r="DS108" i="29"/>
  <c r="DR108" i="29"/>
  <c r="DQ108" i="29"/>
  <c r="DP108" i="29"/>
  <c r="DO108" i="29"/>
  <c r="DN108" i="29"/>
  <c r="DM108" i="29"/>
  <c r="DL108" i="29"/>
  <c r="DK108" i="29"/>
  <c r="DJ108" i="29"/>
  <c r="DI108" i="29"/>
  <c r="DH108" i="29"/>
  <c r="DG108" i="29"/>
  <c r="DF108" i="29"/>
  <c r="DE108" i="29"/>
  <c r="DD108" i="29"/>
  <c r="DC108" i="29"/>
  <c r="DB108" i="29"/>
  <c r="DA108" i="29"/>
  <c r="CZ108" i="29"/>
  <c r="CY108" i="29"/>
  <c r="CX108" i="29"/>
  <c r="CW108" i="29"/>
  <c r="CV108" i="29"/>
  <c r="CU108" i="29"/>
  <c r="CT108" i="29"/>
  <c r="CS108" i="29"/>
  <c r="CR108" i="29"/>
  <c r="CQ108" i="29"/>
  <c r="CP108" i="29"/>
  <c r="CO108" i="29"/>
  <c r="CN108" i="29"/>
  <c r="CM108" i="29"/>
  <c r="CL108" i="29"/>
  <c r="CK108" i="29"/>
  <c r="CJ108" i="29"/>
  <c r="CI108" i="29"/>
  <c r="CH108" i="29"/>
  <c r="CG108" i="29"/>
  <c r="CF108" i="29"/>
  <c r="CE108" i="29"/>
  <c r="CD108" i="29"/>
  <c r="CC108" i="29"/>
  <c r="CB108" i="29"/>
  <c r="CA108" i="29"/>
  <c r="BZ108" i="29"/>
  <c r="BY108" i="29"/>
  <c r="BX108" i="29"/>
  <c r="BW108" i="29"/>
  <c r="BV108" i="29"/>
  <c r="BU108" i="29"/>
  <c r="BT108" i="29"/>
  <c r="BS108" i="29"/>
  <c r="BR108" i="29"/>
  <c r="BQ108" i="29"/>
  <c r="BP108" i="29"/>
  <c r="BO108" i="29"/>
  <c r="BN108" i="29"/>
  <c r="BM108" i="29"/>
  <c r="BL108" i="29"/>
  <c r="BK108" i="29"/>
  <c r="BJ108" i="29"/>
  <c r="BI108" i="29"/>
  <c r="BH108" i="29"/>
  <c r="BG108" i="29"/>
  <c r="BF108" i="29"/>
  <c r="BE108" i="29"/>
  <c r="BD108" i="29"/>
  <c r="BC108" i="29"/>
  <c r="BB108" i="29"/>
  <c r="BA108" i="29"/>
  <c r="AZ108" i="29"/>
  <c r="AY108" i="29"/>
  <c r="AX108" i="29"/>
  <c r="AW108" i="29"/>
  <c r="AV108" i="29"/>
  <c r="AU108" i="29"/>
  <c r="AT108" i="29"/>
  <c r="AS108" i="29"/>
  <c r="AR108" i="29"/>
  <c r="AQ108" i="29"/>
  <c r="AP108" i="29"/>
  <c r="AO108" i="29"/>
  <c r="AN108" i="29"/>
  <c r="AM108" i="29"/>
  <c r="AL108" i="29"/>
  <c r="AK108" i="29"/>
  <c r="AJ108" i="29"/>
  <c r="AI108" i="29"/>
  <c r="AH108" i="29"/>
  <c r="AG108" i="29"/>
  <c r="AF108" i="29"/>
  <c r="AE108" i="29"/>
  <c r="AD108" i="29"/>
  <c r="AC108" i="29"/>
  <c r="AB108" i="29"/>
  <c r="AA108" i="29"/>
  <c r="Z108" i="29"/>
  <c r="Y108" i="29"/>
  <c r="X108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GJ107" i="29"/>
  <c r="GI107" i="29"/>
  <c r="GH107" i="29"/>
  <c r="GG107" i="29"/>
  <c r="GF107" i="29"/>
  <c r="GE107" i="29"/>
  <c r="GD107" i="29"/>
  <c r="GC107" i="29"/>
  <c r="GB107" i="29"/>
  <c r="GA107" i="29"/>
  <c r="FZ107" i="29"/>
  <c r="FY107" i="29"/>
  <c r="FX107" i="29"/>
  <c r="FW107" i="29"/>
  <c r="FV107" i="29"/>
  <c r="FU107" i="29"/>
  <c r="FT107" i="29"/>
  <c r="FS107" i="29"/>
  <c r="FR107" i="29"/>
  <c r="FQ107" i="29"/>
  <c r="FP107" i="29"/>
  <c r="FO107" i="29"/>
  <c r="FN107" i="29"/>
  <c r="FM107" i="29"/>
  <c r="FL107" i="29"/>
  <c r="FK107" i="29"/>
  <c r="FJ107" i="29"/>
  <c r="FI107" i="29"/>
  <c r="FH107" i="29"/>
  <c r="FG107" i="29"/>
  <c r="FF107" i="29"/>
  <c r="FE107" i="29"/>
  <c r="FD107" i="29"/>
  <c r="FC107" i="29"/>
  <c r="FB107" i="29"/>
  <c r="FA107" i="29"/>
  <c r="EZ107" i="29"/>
  <c r="EY107" i="29"/>
  <c r="EX107" i="29"/>
  <c r="EW107" i="29"/>
  <c r="EV107" i="29"/>
  <c r="EU107" i="29"/>
  <c r="ET107" i="29"/>
  <c r="ES107" i="29"/>
  <c r="ER107" i="29"/>
  <c r="EQ107" i="29"/>
  <c r="EP107" i="29"/>
  <c r="EO107" i="29"/>
  <c r="EN107" i="29"/>
  <c r="EM107" i="29"/>
  <c r="EL107" i="29"/>
  <c r="EK107" i="29"/>
  <c r="EJ107" i="29"/>
  <c r="EI107" i="29"/>
  <c r="EH107" i="29"/>
  <c r="EG107" i="29"/>
  <c r="EF107" i="29"/>
  <c r="EE107" i="29"/>
  <c r="ED107" i="29"/>
  <c r="EC107" i="29"/>
  <c r="EB107" i="29"/>
  <c r="EA107" i="29"/>
  <c r="DZ107" i="29"/>
  <c r="DY107" i="29"/>
  <c r="DX107" i="29"/>
  <c r="DW107" i="29"/>
  <c r="DV107" i="29"/>
  <c r="DU107" i="29"/>
  <c r="DT107" i="29"/>
  <c r="DS107" i="29"/>
  <c r="DR107" i="29"/>
  <c r="DQ107" i="29"/>
  <c r="DP107" i="29"/>
  <c r="DO107" i="29"/>
  <c r="DN107" i="29"/>
  <c r="DM107" i="29"/>
  <c r="DL107" i="29"/>
  <c r="DK107" i="29"/>
  <c r="DJ107" i="29"/>
  <c r="DI107" i="29"/>
  <c r="DH107" i="29"/>
  <c r="DG107" i="29"/>
  <c r="DF107" i="29"/>
  <c r="DE107" i="29"/>
  <c r="DD107" i="29"/>
  <c r="DC107" i="29"/>
  <c r="DB107" i="29"/>
  <c r="DA107" i="29"/>
  <c r="CZ107" i="29"/>
  <c r="CY107" i="29"/>
  <c r="CX107" i="29"/>
  <c r="CW107" i="29"/>
  <c r="CV107" i="29"/>
  <c r="CU107" i="29"/>
  <c r="CT107" i="29"/>
  <c r="CS107" i="29"/>
  <c r="CR107" i="29"/>
  <c r="CQ107" i="29"/>
  <c r="CP107" i="29"/>
  <c r="CO107" i="29"/>
  <c r="CN107" i="29"/>
  <c r="CM107" i="29"/>
  <c r="CL107" i="29"/>
  <c r="CK107" i="29"/>
  <c r="CJ107" i="29"/>
  <c r="CI107" i="29"/>
  <c r="CH107" i="29"/>
  <c r="CG107" i="29"/>
  <c r="CF107" i="29"/>
  <c r="CE107" i="29"/>
  <c r="CD107" i="29"/>
  <c r="CC107" i="29"/>
  <c r="CB107" i="29"/>
  <c r="CA107" i="29"/>
  <c r="BZ107" i="29"/>
  <c r="BY107" i="29"/>
  <c r="BX107" i="29"/>
  <c r="BW107" i="29"/>
  <c r="BV107" i="29"/>
  <c r="BU107" i="29"/>
  <c r="BT107" i="29"/>
  <c r="BS107" i="29"/>
  <c r="BR107" i="29"/>
  <c r="BQ107" i="29"/>
  <c r="BP107" i="29"/>
  <c r="BO107" i="29"/>
  <c r="BN107" i="29"/>
  <c r="BM107" i="29"/>
  <c r="BL107" i="29"/>
  <c r="BK107" i="29"/>
  <c r="BJ107" i="29"/>
  <c r="BI107" i="29"/>
  <c r="BH107" i="29"/>
  <c r="BG107" i="29"/>
  <c r="BF107" i="29"/>
  <c r="BE107" i="29"/>
  <c r="BD107" i="29"/>
  <c r="BC107" i="29"/>
  <c r="BB107" i="29"/>
  <c r="BA107" i="29"/>
  <c r="AZ107" i="29"/>
  <c r="AY107" i="29"/>
  <c r="AX107" i="29"/>
  <c r="AW107" i="29"/>
  <c r="AV107" i="29"/>
  <c r="AU107" i="29"/>
  <c r="AT107" i="29"/>
  <c r="AS107" i="29"/>
  <c r="AR107" i="29"/>
  <c r="AQ107" i="29"/>
  <c r="AP107" i="29"/>
  <c r="AO107" i="29"/>
  <c r="AN107" i="29"/>
  <c r="AM107" i="29"/>
  <c r="AL107" i="29"/>
  <c r="AK107" i="29"/>
  <c r="AJ107" i="29"/>
  <c r="AI107" i="29"/>
  <c r="AH107" i="29"/>
  <c r="AG107" i="29"/>
  <c r="AF107" i="29"/>
  <c r="AE107" i="29"/>
  <c r="AD107" i="29"/>
  <c r="AC107" i="29"/>
  <c r="AB107" i="29"/>
  <c r="AA107" i="29"/>
  <c r="Z107" i="29"/>
  <c r="Y107" i="29"/>
  <c r="X107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GJ106" i="29"/>
  <c r="GI106" i="29"/>
  <c r="GH106" i="29"/>
  <c r="GG106" i="29"/>
  <c r="GF106" i="29"/>
  <c r="GE106" i="29"/>
  <c r="GD106" i="29"/>
  <c r="GC106" i="29"/>
  <c r="GB106" i="29"/>
  <c r="GA106" i="29"/>
  <c r="FZ106" i="29"/>
  <c r="FY106" i="29"/>
  <c r="FX106" i="29"/>
  <c r="FW106" i="29"/>
  <c r="FV106" i="29"/>
  <c r="FU106" i="29"/>
  <c r="FT106" i="29"/>
  <c r="FS106" i="29"/>
  <c r="FR106" i="29"/>
  <c r="FQ106" i="29"/>
  <c r="FP106" i="29"/>
  <c r="FO106" i="29"/>
  <c r="FN106" i="29"/>
  <c r="FM106" i="29"/>
  <c r="FL106" i="29"/>
  <c r="FK106" i="29"/>
  <c r="FJ106" i="29"/>
  <c r="FI106" i="29"/>
  <c r="FH106" i="29"/>
  <c r="FG106" i="29"/>
  <c r="FF106" i="29"/>
  <c r="FE106" i="29"/>
  <c r="FD106" i="29"/>
  <c r="FC106" i="29"/>
  <c r="FB106" i="29"/>
  <c r="FA106" i="29"/>
  <c r="EZ106" i="29"/>
  <c r="EY106" i="29"/>
  <c r="EX106" i="29"/>
  <c r="EW106" i="29"/>
  <c r="EV106" i="29"/>
  <c r="EU106" i="29"/>
  <c r="ET106" i="29"/>
  <c r="ES106" i="29"/>
  <c r="ER106" i="29"/>
  <c r="EQ106" i="29"/>
  <c r="EP106" i="29"/>
  <c r="EO106" i="29"/>
  <c r="EN106" i="29"/>
  <c r="EM106" i="29"/>
  <c r="EL106" i="29"/>
  <c r="EK106" i="29"/>
  <c r="EJ106" i="29"/>
  <c r="EI106" i="29"/>
  <c r="EH106" i="29"/>
  <c r="EG106" i="29"/>
  <c r="EF106" i="29"/>
  <c r="EE106" i="29"/>
  <c r="ED106" i="29"/>
  <c r="EC106" i="29"/>
  <c r="EB106" i="29"/>
  <c r="EA106" i="29"/>
  <c r="DZ106" i="29"/>
  <c r="DY106" i="29"/>
  <c r="DX106" i="29"/>
  <c r="DW106" i="29"/>
  <c r="DV106" i="29"/>
  <c r="DU106" i="29"/>
  <c r="DT106" i="29"/>
  <c r="DS106" i="29"/>
  <c r="DR106" i="29"/>
  <c r="DQ106" i="29"/>
  <c r="DP106" i="29"/>
  <c r="DO106" i="29"/>
  <c r="DN106" i="29"/>
  <c r="DM106" i="29"/>
  <c r="DL106" i="29"/>
  <c r="DK106" i="29"/>
  <c r="DJ106" i="29"/>
  <c r="DI106" i="29"/>
  <c r="DH106" i="29"/>
  <c r="DG106" i="29"/>
  <c r="DF106" i="29"/>
  <c r="DE106" i="29"/>
  <c r="DD106" i="29"/>
  <c r="DC106" i="29"/>
  <c r="DB106" i="29"/>
  <c r="DA106" i="29"/>
  <c r="CZ106" i="29"/>
  <c r="CY106" i="29"/>
  <c r="CX106" i="29"/>
  <c r="CW106" i="29"/>
  <c r="CV106" i="29"/>
  <c r="CU106" i="29"/>
  <c r="CT106" i="29"/>
  <c r="CS106" i="29"/>
  <c r="CR106" i="29"/>
  <c r="CQ106" i="29"/>
  <c r="CP106" i="29"/>
  <c r="CO106" i="29"/>
  <c r="CN106" i="29"/>
  <c r="CM106" i="29"/>
  <c r="CL106" i="29"/>
  <c r="CK106" i="29"/>
  <c r="CJ106" i="29"/>
  <c r="CI106" i="29"/>
  <c r="CH106" i="29"/>
  <c r="CG106" i="29"/>
  <c r="CF106" i="29"/>
  <c r="CE106" i="29"/>
  <c r="CD106" i="29"/>
  <c r="CC106" i="29"/>
  <c r="CB106" i="29"/>
  <c r="CA106" i="29"/>
  <c r="BZ106" i="29"/>
  <c r="BY106" i="29"/>
  <c r="BX106" i="29"/>
  <c r="BW106" i="29"/>
  <c r="BV106" i="29"/>
  <c r="BU106" i="29"/>
  <c r="BT106" i="29"/>
  <c r="BS106" i="29"/>
  <c r="BR106" i="29"/>
  <c r="BQ106" i="29"/>
  <c r="BP106" i="29"/>
  <c r="BO106" i="29"/>
  <c r="BN106" i="29"/>
  <c r="BM106" i="29"/>
  <c r="BL106" i="29"/>
  <c r="BK106" i="29"/>
  <c r="BJ106" i="29"/>
  <c r="BI106" i="29"/>
  <c r="BH106" i="29"/>
  <c r="BG106" i="29"/>
  <c r="BF106" i="29"/>
  <c r="BE106" i="29"/>
  <c r="BD106" i="29"/>
  <c r="BC106" i="29"/>
  <c r="BB106" i="29"/>
  <c r="BA106" i="29"/>
  <c r="AZ106" i="29"/>
  <c r="AY106" i="29"/>
  <c r="AX106" i="29"/>
  <c r="AW106" i="29"/>
  <c r="AV106" i="29"/>
  <c r="AU106" i="29"/>
  <c r="AT106" i="29"/>
  <c r="AS106" i="29"/>
  <c r="AR106" i="29"/>
  <c r="AQ106" i="29"/>
  <c r="AP106" i="29"/>
  <c r="AO106" i="29"/>
  <c r="AN106" i="29"/>
  <c r="AM106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GJ105" i="29"/>
  <c r="GI105" i="29"/>
  <c r="GH105" i="29"/>
  <c r="GG105" i="29"/>
  <c r="GF105" i="29"/>
  <c r="GE105" i="29"/>
  <c r="GD105" i="29"/>
  <c r="GC105" i="29"/>
  <c r="GB105" i="29"/>
  <c r="GA105" i="29"/>
  <c r="FZ105" i="29"/>
  <c r="FY105" i="29"/>
  <c r="FX105" i="29"/>
  <c r="FW105" i="29"/>
  <c r="FV105" i="29"/>
  <c r="FU105" i="29"/>
  <c r="FT105" i="29"/>
  <c r="FS105" i="29"/>
  <c r="FR105" i="29"/>
  <c r="FQ105" i="29"/>
  <c r="FP105" i="29"/>
  <c r="FO105" i="29"/>
  <c r="FN105" i="29"/>
  <c r="FM105" i="29"/>
  <c r="FL105" i="29"/>
  <c r="FK105" i="29"/>
  <c r="FJ105" i="29"/>
  <c r="FI105" i="29"/>
  <c r="FH105" i="29"/>
  <c r="FG105" i="29"/>
  <c r="FF105" i="29"/>
  <c r="FE105" i="29"/>
  <c r="FD105" i="29"/>
  <c r="FC105" i="29"/>
  <c r="FB105" i="29"/>
  <c r="FA105" i="29"/>
  <c r="EZ105" i="29"/>
  <c r="EY105" i="29"/>
  <c r="EX105" i="29"/>
  <c r="EW105" i="29"/>
  <c r="EV105" i="29"/>
  <c r="EU105" i="29"/>
  <c r="ET105" i="29"/>
  <c r="ES105" i="29"/>
  <c r="ER105" i="29"/>
  <c r="EQ105" i="29"/>
  <c r="EP105" i="29"/>
  <c r="EO105" i="29"/>
  <c r="EN105" i="29"/>
  <c r="EM105" i="29"/>
  <c r="EL105" i="29"/>
  <c r="EK105" i="29"/>
  <c r="EJ105" i="29"/>
  <c r="EI105" i="29"/>
  <c r="EH105" i="29"/>
  <c r="EG105" i="29"/>
  <c r="EF105" i="29"/>
  <c r="EE105" i="29"/>
  <c r="ED105" i="29"/>
  <c r="EC105" i="29"/>
  <c r="EB105" i="29"/>
  <c r="EA105" i="29"/>
  <c r="DZ105" i="29"/>
  <c r="DY105" i="29"/>
  <c r="DX105" i="29"/>
  <c r="DW105" i="29"/>
  <c r="DV105" i="29"/>
  <c r="DU105" i="29"/>
  <c r="DT105" i="29"/>
  <c r="DS105" i="29"/>
  <c r="DR105" i="29"/>
  <c r="DQ105" i="29"/>
  <c r="DP105" i="29"/>
  <c r="DO105" i="29"/>
  <c r="DN105" i="29"/>
  <c r="DM105" i="29"/>
  <c r="DL105" i="29"/>
  <c r="DK105" i="29"/>
  <c r="DJ105" i="29"/>
  <c r="DI105" i="29"/>
  <c r="DH105" i="29"/>
  <c r="DG105" i="29"/>
  <c r="DF105" i="29"/>
  <c r="DE105" i="29"/>
  <c r="DD105" i="29"/>
  <c r="DC105" i="29"/>
  <c r="DB105" i="29"/>
  <c r="DA105" i="29"/>
  <c r="CZ105" i="29"/>
  <c r="CY105" i="29"/>
  <c r="CX105" i="29"/>
  <c r="CW105" i="29"/>
  <c r="CV105" i="29"/>
  <c r="CU105" i="29"/>
  <c r="CT105" i="29"/>
  <c r="CS105" i="29"/>
  <c r="CR105" i="29"/>
  <c r="CQ105" i="29"/>
  <c r="CP105" i="29"/>
  <c r="CO105" i="29"/>
  <c r="CN105" i="29"/>
  <c r="CM105" i="29"/>
  <c r="CL105" i="29"/>
  <c r="CK105" i="29"/>
  <c r="CJ105" i="29"/>
  <c r="CI105" i="29"/>
  <c r="CH105" i="29"/>
  <c r="CG105" i="29"/>
  <c r="CF105" i="29"/>
  <c r="CE105" i="29"/>
  <c r="CD105" i="29"/>
  <c r="CC105" i="29"/>
  <c r="CB105" i="29"/>
  <c r="CA105" i="29"/>
  <c r="BZ105" i="29"/>
  <c r="BY105" i="29"/>
  <c r="BX105" i="29"/>
  <c r="BW105" i="29"/>
  <c r="BV105" i="29"/>
  <c r="BU105" i="29"/>
  <c r="BT105" i="29"/>
  <c r="BS105" i="29"/>
  <c r="BR105" i="29"/>
  <c r="BQ105" i="29"/>
  <c r="BP105" i="29"/>
  <c r="BO105" i="29"/>
  <c r="BN105" i="29"/>
  <c r="BM105" i="29"/>
  <c r="BL105" i="29"/>
  <c r="BK105" i="29"/>
  <c r="BJ105" i="29"/>
  <c r="BI105" i="29"/>
  <c r="BH105" i="29"/>
  <c r="BG105" i="29"/>
  <c r="BF105" i="29"/>
  <c r="BE105" i="29"/>
  <c r="BD105" i="29"/>
  <c r="BC105" i="29"/>
  <c r="BB105" i="29"/>
  <c r="BA105" i="29"/>
  <c r="AZ105" i="29"/>
  <c r="AY105" i="29"/>
  <c r="AX105" i="29"/>
  <c r="AW105" i="29"/>
  <c r="AV105" i="29"/>
  <c r="AU105" i="29"/>
  <c r="AT105" i="29"/>
  <c r="AS105" i="29"/>
  <c r="AR105" i="29"/>
  <c r="AQ105" i="29"/>
  <c r="AP105" i="29"/>
  <c r="AO105" i="29"/>
  <c r="AN105" i="29"/>
  <c r="AM105" i="29"/>
  <c r="AL105" i="29"/>
  <c r="AK105" i="29"/>
  <c r="AJ105" i="29"/>
  <c r="AI105" i="29"/>
  <c r="AH105" i="29"/>
  <c r="AG105" i="29"/>
  <c r="AF105" i="29"/>
  <c r="AE105" i="29"/>
  <c r="AD105" i="29"/>
  <c r="AC105" i="29"/>
  <c r="AB105" i="29"/>
  <c r="AA105" i="29"/>
  <c r="Z105" i="29"/>
  <c r="Y105" i="29"/>
  <c r="X105" i="29"/>
  <c r="W105" i="29"/>
  <c r="V105" i="29"/>
  <c r="U105" i="29"/>
  <c r="T105" i="29"/>
  <c r="S105" i="29"/>
  <c r="R105" i="29"/>
  <c r="Q105" i="29"/>
  <c r="P105" i="29"/>
  <c r="O105" i="29"/>
  <c r="N105" i="29"/>
  <c r="M105" i="29"/>
  <c r="L105" i="29"/>
  <c r="K105" i="29"/>
  <c r="J105" i="29"/>
  <c r="I105" i="29"/>
  <c r="H105" i="29"/>
  <c r="G105" i="29"/>
  <c r="F105" i="29"/>
  <c r="E105" i="29"/>
  <c r="D105" i="29"/>
  <c r="C105" i="29"/>
  <c r="B105" i="29"/>
  <c r="GJ104" i="29"/>
  <c r="GI104" i="29"/>
  <c r="GH104" i="29"/>
  <c r="GG104" i="29"/>
  <c r="GF104" i="29"/>
  <c r="GE104" i="29"/>
  <c r="GD104" i="29"/>
  <c r="GC104" i="29"/>
  <c r="GB104" i="29"/>
  <c r="GA104" i="29"/>
  <c r="FZ104" i="29"/>
  <c r="FY104" i="29"/>
  <c r="FX104" i="29"/>
  <c r="FW104" i="29"/>
  <c r="FV104" i="29"/>
  <c r="FU104" i="29"/>
  <c r="FT104" i="29"/>
  <c r="FS104" i="29"/>
  <c r="FR104" i="29"/>
  <c r="FQ104" i="29"/>
  <c r="FP104" i="29"/>
  <c r="FO104" i="29"/>
  <c r="FN104" i="29"/>
  <c r="FM104" i="29"/>
  <c r="FL104" i="29"/>
  <c r="FK104" i="29"/>
  <c r="FJ104" i="29"/>
  <c r="FI104" i="29"/>
  <c r="FH104" i="29"/>
  <c r="FG104" i="29"/>
  <c r="FF104" i="29"/>
  <c r="FE104" i="29"/>
  <c r="FD104" i="29"/>
  <c r="FC104" i="29"/>
  <c r="FB104" i="29"/>
  <c r="FA104" i="29"/>
  <c r="EZ104" i="29"/>
  <c r="EY104" i="29"/>
  <c r="EX104" i="29"/>
  <c r="EW104" i="29"/>
  <c r="EV104" i="29"/>
  <c r="EU104" i="29"/>
  <c r="ET104" i="29"/>
  <c r="ES104" i="29"/>
  <c r="ER104" i="29"/>
  <c r="EQ104" i="29"/>
  <c r="EP104" i="29"/>
  <c r="EO104" i="29"/>
  <c r="EN104" i="29"/>
  <c r="EM104" i="29"/>
  <c r="EL104" i="29"/>
  <c r="EK104" i="29"/>
  <c r="EJ104" i="29"/>
  <c r="EI104" i="29"/>
  <c r="EH104" i="29"/>
  <c r="EG104" i="29"/>
  <c r="EF104" i="29"/>
  <c r="EE104" i="29"/>
  <c r="ED104" i="29"/>
  <c r="EC104" i="29"/>
  <c r="EB104" i="29"/>
  <c r="EA104" i="29"/>
  <c r="DZ104" i="29"/>
  <c r="DY104" i="29"/>
  <c r="DX104" i="29"/>
  <c r="DW104" i="29"/>
  <c r="DV104" i="29"/>
  <c r="DU104" i="29"/>
  <c r="DT104" i="29"/>
  <c r="DS104" i="29"/>
  <c r="DR104" i="29"/>
  <c r="DQ104" i="29"/>
  <c r="DP104" i="29"/>
  <c r="DO104" i="29"/>
  <c r="DN104" i="29"/>
  <c r="DM104" i="29"/>
  <c r="DL104" i="29"/>
  <c r="DK104" i="29"/>
  <c r="DJ104" i="29"/>
  <c r="DI104" i="29"/>
  <c r="DH104" i="29"/>
  <c r="DG104" i="29"/>
  <c r="DF104" i="29"/>
  <c r="DE104" i="29"/>
  <c r="DD104" i="29"/>
  <c r="DC104" i="29"/>
  <c r="DB104" i="29"/>
  <c r="DA104" i="29"/>
  <c r="CZ104" i="29"/>
  <c r="CY104" i="29"/>
  <c r="CX104" i="29"/>
  <c r="CW104" i="29"/>
  <c r="CV104" i="29"/>
  <c r="CU104" i="29"/>
  <c r="CT104" i="29"/>
  <c r="CS104" i="29"/>
  <c r="CR104" i="29"/>
  <c r="CQ104" i="29"/>
  <c r="CP104" i="29"/>
  <c r="CO104" i="29"/>
  <c r="CN104" i="29"/>
  <c r="CM104" i="29"/>
  <c r="CL104" i="29"/>
  <c r="CK104" i="29"/>
  <c r="CJ104" i="29"/>
  <c r="CI104" i="29"/>
  <c r="CH104" i="29"/>
  <c r="CG104" i="29"/>
  <c r="CF104" i="29"/>
  <c r="CE104" i="29"/>
  <c r="CD104" i="29"/>
  <c r="CC104" i="29"/>
  <c r="CB104" i="29"/>
  <c r="CA104" i="29"/>
  <c r="BZ104" i="29"/>
  <c r="BY104" i="29"/>
  <c r="BX104" i="29"/>
  <c r="BW104" i="29"/>
  <c r="BV104" i="29"/>
  <c r="BU104" i="29"/>
  <c r="BT104" i="29"/>
  <c r="BS104" i="29"/>
  <c r="BR104" i="29"/>
  <c r="BQ104" i="29"/>
  <c r="BP104" i="29"/>
  <c r="BO104" i="29"/>
  <c r="BN104" i="29"/>
  <c r="BM104" i="29"/>
  <c r="BL104" i="29"/>
  <c r="BK104" i="29"/>
  <c r="BJ104" i="29"/>
  <c r="BI104" i="29"/>
  <c r="BH104" i="29"/>
  <c r="BG104" i="29"/>
  <c r="BF104" i="29"/>
  <c r="BE104" i="29"/>
  <c r="BD104" i="29"/>
  <c r="BC104" i="29"/>
  <c r="BB104" i="29"/>
  <c r="BA104" i="29"/>
  <c r="AZ104" i="29"/>
  <c r="AY104" i="29"/>
  <c r="AX104" i="29"/>
  <c r="AW104" i="29"/>
  <c r="AV104" i="29"/>
  <c r="AU104" i="29"/>
  <c r="AT104" i="29"/>
  <c r="AS104" i="29"/>
  <c r="AR104" i="29"/>
  <c r="AQ104" i="29"/>
  <c r="AP104" i="29"/>
  <c r="AO104" i="29"/>
  <c r="AN104" i="29"/>
  <c r="AM104" i="29"/>
  <c r="AL104" i="29"/>
  <c r="AK104" i="29"/>
  <c r="AJ104" i="29"/>
  <c r="AI104" i="29"/>
  <c r="AH104" i="29"/>
  <c r="AG104" i="29"/>
  <c r="AF104" i="29"/>
  <c r="AE104" i="29"/>
  <c r="AD104" i="29"/>
  <c r="AC104" i="29"/>
  <c r="AB104" i="29"/>
  <c r="AA104" i="29"/>
  <c r="Z104" i="29"/>
  <c r="Y104" i="29"/>
  <c r="X104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GJ103" i="29"/>
  <c r="GI103" i="29"/>
  <c r="GH103" i="29"/>
  <c r="GG103" i="29"/>
  <c r="GF103" i="29"/>
  <c r="GE103" i="29"/>
  <c r="GD103" i="29"/>
  <c r="GC103" i="29"/>
  <c r="GB103" i="29"/>
  <c r="GA103" i="29"/>
  <c r="FZ103" i="29"/>
  <c r="FY103" i="29"/>
  <c r="FX103" i="29"/>
  <c r="FW103" i="29"/>
  <c r="FV103" i="29"/>
  <c r="FU103" i="29"/>
  <c r="FT103" i="29"/>
  <c r="FS103" i="29"/>
  <c r="FR103" i="29"/>
  <c r="FQ103" i="29"/>
  <c r="FP103" i="29"/>
  <c r="FO103" i="29"/>
  <c r="FN103" i="29"/>
  <c r="FM103" i="29"/>
  <c r="FL103" i="29"/>
  <c r="FK103" i="29"/>
  <c r="FJ103" i="29"/>
  <c r="FI103" i="29"/>
  <c r="FH103" i="29"/>
  <c r="FG103" i="29"/>
  <c r="FF103" i="29"/>
  <c r="FE103" i="29"/>
  <c r="FD103" i="29"/>
  <c r="FC103" i="29"/>
  <c r="FB103" i="29"/>
  <c r="FA103" i="29"/>
  <c r="EZ103" i="29"/>
  <c r="EY103" i="29"/>
  <c r="EX103" i="29"/>
  <c r="EW103" i="29"/>
  <c r="EV103" i="29"/>
  <c r="EU103" i="29"/>
  <c r="ET103" i="29"/>
  <c r="ES103" i="29"/>
  <c r="ER103" i="29"/>
  <c r="EQ103" i="29"/>
  <c r="EP103" i="29"/>
  <c r="EO103" i="29"/>
  <c r="EN103" i="29"/>
  <c r="EM103" i="29"/>
  <c r="EL103" i="29"/>
  <c r="EK103" i="29"/>
  <c r="EJ103" i="29"/>
  <c r="EI103" i="29"/>
  <c r="EH103" i="29"/>
  <c r="EG103" i="29"/>
  <c r="EF103" i="29"/>
  <c r="EE103" i="29"/>
  <c r="ED103" i="29"/>
  <c r="EC103" i="29"/>
  <c r="EB103" i="29"/>
  <c r="EA103" i="29"/>
  <c r="DZ103" i="29"/>
  <c r="DY103" i="29"/>
  <c r="DX103" i="29"/>
  <c r="DW103" i="29"/>
  <c r="DV103" i="29"/>
  <c r="DU103" i="29"/>
  <c r="DT103" i="29"/>
  <c r="DS103" i="29"/>
  <c r="DR103" i="29"/>
  <c r="DQ103" i="29"/>
  <c r="DP103" i="29"/>
  <c r="DO103" i="29"/>
  <c r="DN103" i="29"/>
  <c r="DM103" i="29"/>
  <c r="DL103" i="29"/>
  <c r="DK103" i="29"/>
  <c r="DJ103" i="29"/>
  <c r="DI103" i="29"/>
  <c r="DH103" i="29"/>
  <c r="DG103" i="29"/>
  <c r="DF103" i="29"/>
  <c r="DE103" i="29"/>
  <c r="DD103" i="29"/>
  <c r="DC103" i="29"/>
  <c r="DB103" i="29"/>
  <c r="DA103" i="29"/>
  <c r="CZ103" i="29"/>
  <c r="CY103" i="29"/>
  <c r="CX103" i="29"/>
  <c r="CW103" i="29"/>
  <c r="CV103" i="29"/>
  <c r="CU103" i="29"/>
  <c r="CT103" i="29"/>
  <c r="CS103" i="29"/>
  <c r="CR103" i="29"/>
  <c r="CQ103" i="29"/>
  <c r="CP103" i="29"/>
  <c r="CO103" i="29"/>
  <c r="CN103" i="29"/>
  <c r="CM103" i="29"/>
  <c r="CL103" i="29"/>
  <c r="CK103" i="29"/>
  <c r="CJ103" i="29"/>
  <c r="CI103" i="29"/>
  <c r="CH103" i="29"/>
  <c r="CG103" i="29"/>
  <c r="CF103" i="29"/>
  <c r="CE103" i="29"/>
  <c r="CD103" i="29"/>
  <c r="CC103" i="29"/>
  <c r="CB103" i="29"/>
  <c r="CA103" i="29"/>
  <c r="BZ103" i="29"/>
  <c r="BY103" i="29"/>
  <c r="BX103" i="29"/>
  <c r="BW103" i="29"/>
  <c r="BV103" i="29"/>
  <c r="BU103" i="29"/>
  <c r="BT103" i="29"/>
  <c r="BS103" i="29"/>
  <c r="BR103" i="29"/>
  <c r="BQ103" i="29"/>
  <c r="BP103" i="29"/>
  <c r="BO103" i="29"/>
  <c r="BN103" i="29"/>
  <c r="BM103" i="29"/>
  <c r="BL103" i="29"/>
  <c r="BK103" i="29"/>
  <c r="BJ103" i="29"/>
  <c r="BI103" i="29"/>
  <c r="BH103" i="29"/>
  <c r="BG103" i="29"/>
  <c r="BF103" i="29"/>
  <c r="BE103" i="29"/>
  <c r="BD103" i="29"/>
  <c r="BC103" i="29"/>
  <c r="BB103" i="29"/>
  <c r="BA103" i="29"/>
  <c r="AZ103" i="29"/>
  <c r="AY103" i="29"/>
  <c r="AX103" i="29"/>
  <c r="AW103" i="29"/>
  <c r="AV103" i="29"/>
  <c r="AU103" i="29"/>
  <c r="AT103" i="29"/>
  <c r="AS103" i="29"/>
  <c r="AR103" i="29"/>
  <c r="AQ103" i="29"/>
  <c r="AP103" i="29"/>
  <c r="AO103" i="29"/>
  <c r="AN103" i="29"/>
  <c r="AM103" i="29"/>
  <c r="AL103" i="29"/>
  <c r="AK103" i="29"/>
  <c r="AJ103" i="29"/>
  <c r="AI103" i="29"/>
  <c r="AH103" i="29"/>
  <c r="AG103" i="29"/>
  <c r="AF103" i="29"/>
  <c r="AE103" i="29"/>
  <c r="AD103" i="29"/>
  <c r="AC103" i="29"/>
  <c r="AB103" i="29"/>
  <c r="AA103" i="29"/>
  <c r="Z103" i="29"/>
  <c r="Y103" i="29"/>
  <c r="X103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GJ102" i="29"/>
  <c r="GI102" i="29"/>
  <c r="GH102" i="29"/>
  <c r="GG102" i="29"/>
  <c r="GF102" i="29"/>
  <c r="GE102" i="29"/>
  <c r="GD102" i="29"/>
  <c r="GC102" i="29"/>
  <c r="GB102" i="29"/>
  <c r="GA102" i="29"/>
  <c r="FZ102" i="29"/>
  <c r="FY102" i="29"/>
  <c r="FX102" i="29"/>
  <c r="FW102" i="29"/>
  <c r="FV102" i="29"/>
  <c r="FU102" i="29"/>
  <c r="FT102" i="29"/>
  <c r="FS102" i="29"/>
  <c r="FR102" i="29"/>
  <c r="FQ102" i="29"/>
  <c r="FP102" i="29"/>
  <c r="FO102" i="29"/>
  <c r="FN102" i="29"/>
  <c r="FM102" i="29"/>
  <c r="FL102" i="29"/>
  <c r="FK102" i="29"/>
  <c r="FJ102" i="29"/>
  <c r="FI102" i="29"/>
  <c r="FH102" i="29"/>
  <c r="FG102" i="29"/>
  <c r="FF102" i="29"/>
  <c r="FE102" i="29"/>
  <c r="FD102" i="29"/>
  <c r="FC102" i="29"/>
  <c r="FB102" i="29"/>
  <c r="FA102" i="29"/>
  <c r="EZ102" i="29"/>
  <c r="EY102" i="29"/>
  <c r="EX102" i="29"/>
  <c r="EW102" i="29"/>
  <c r="EV102" i="29"/>
  <c r="EU102" i="29"/>
  <c r="ET102" i="29"/>
  <c r="ES102" i="29"/>
  <c r="ER102" i="29"/>
  <c r="EQ102" i="29"/>
  <c r="EP102" i="29"/>
  <c r="EO102" i="29"/>
  <c r="EN102" i="29"/>
  <c r="EM102" i="29"/>
  <c r="EL102" i="29"/>
  <c r="EK102" i="29"/>
  <c r="EJ102" i="29"/>
  <c r="EI102" i="29"/>
  <c r="EH102" i="29"/>
  <c r="EG102" i="29"/>
  <c r="EF102" i="29"/>
  <c r="EE102" i="29"/>
  <c r="ED102" i="29"/>
  <c r="EC102" i="29"/>
  <c r="EB102" i="29"/>
  <c r="EA102" i="29"/>
  <c r="DZ102" i="29"/>
  <c r="DY102" i="29"/>
  <c r="DX102" i="29"/>
  <c r="DW102" i="29"/>
  <c r="DV102" i="29"/>
  <c r="DU102" i="29"/>
  <c r="DT102" i="29"/>
  <c r="DS102" i="29"/>
  <c r="DR102" i="29"/>
  <c r="DQ102" i="29"/>
  <c r="DP102" i="29"/>
  <c r="DO102" i="29"/>
  <c r="DN102" i="29"/>
  <c r="DM102" i="29"/>
  <c r="DL102" i="29"/>
  <c r="DK102" i="29"/>
  <c r="DJ102" i="29"/>
  <c r="DI102" i="29"/>
  <c r="DH102" i="29"/>
  <c r="DG102" i="29"/>
  <c r="DF102" i="29"/>
  <c r="DE102" i="29"/>
  <c r="DD102" i="29"/>
  <c r="DC102" i="29"/>
  <c r="DB102" i="29"/>
  <c r="DA102" i="29"/>
  <c r="CZ102" i="29"/>
  <c r="CY102" i="29"/>
  <c r="CX102" i="29"/>
  <c r="CW102" i="29"/>
  <c r="CV102" i="29"/>
  <c r="CU102" i="29"/>
  <c r="CT102" i="29"/>
  <c r="CS102" i="29"/>
  <c r="CR102" i="29"/>
  <c r="CQ102" i="29"/>
  <c r="CP102" i="29"/>
  <c r="CO102" i="29"/>
  <c r="CN102" i="29"/>
  <c r="CM102" i="29"/>
  <c r="CL102" i="29"/>
  <c r="CK102" i="29"/>
  <c r="CJ102" i="29"/>
  <c r="CI102" i="29"/>
  <c r="CH102" i="29"/>
  <c r="CG102" i="29"/>
  <c r="CF102" i="29"/>
  <c r="CE102" i="29"/>
  <c r="CD102" i="29"/>
  <c r="CC102" i="29"/>
  <c r="CB102" i="29"/>
  <c r="CA102" i="29"/>
  <c r="BZ102" i="29"/>
  <c r="BY102" i="29"/>
  <c r="BX102" i="29"/>
  <c r="BW102" i="29"/>
  <c r="BV102" i="29"/>
  <c r="BU102" i="29"/>
  <c r="BT102" i="29"/>
  <c r="BS102" i="29"/>
  <c r="BR102" i="29"/>
  <c r="BQ102" i="29"/>
  <c r="BP102" i="29"/>
  <c r="BO102" i="29"/>
  <c r="BN102" i="29"/>
  <c r="BM102" i="29"/>
  <c r="BL102" i="29"/>
  <c r="BK102" i="29"/>
  <c r="BJ102" i="29"/>
  <c r="BI102" i="29"/>
  <c r="BH102" i="29"/>
  <c r="BG102" i="29"/>
  <c r="BF102" i="29"/>
  <c r="BE102" i="29"/>
  <c r="BD102" i="29"/>
  <c r="BC102" i="29"/>
  <c r="BB102" i="29"/>
  <c r="BA102" i="29"/>
  <c r="AZ102" i="29"/>
  <c r="AY102" i="29"/>
  <c r="AX102" i="29"/>
  <c r="AW102" i="29"/>
  <c r="AV102" i="29"/>
  <c r="AU102" i="29"/>
  <c r="AT102" i="29"/>
  <c r="AS102" i="29"/>
  <c r="AR102" i="29"/>
  <c r="AQ102" i="29"/>
  <c r="AP102" i="29"/>
  <c r="AO102" i="29"/>
  <c r="AN102" i="29"/>
  <c r="AM102" i="29"/>
  <c r="AL102" i="29"/>
  <c r="AK102" i="29"/>
  <c r="AJ102" i="29"/>
  <c r="AI102" i="29"/>
  <c r="AH102" i="29"/>
  <c r="AG102" i="29"/>
  <c r="AF102" i="29"/>
  <c r="AE102" i="29"/>
  <c r="AD102" i="29"/>
  <c r="AC102" i="29"/>
  <c r="AB102" i="29"/>
  <c r="AA102" i="29"/>
  <c r="Z102" i="29"/>
  <c r="Y102" i="29"/>
  <c r="X102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GJ101" i="29"/>
  <c r="GI101" i="29"/>
  <c r="GH101" i="29"/>
  <c r="GG101" i="29"/>
  <c r="GF101" i="29"/>
  <c r="GE101" i="29"/>
  <c r="GD101" i="29"/>
  <c r="GC101" i="29"/>
  <c r="GB101" i="29"/>
  <c r="GA101" i="29"/>
  <c r="FZ101" i="29"/>
  <c r="FY101" i="29"/>
  <c r="FX101" i="29"/>
  <c r="FW101" i="29"/>
  <c r="FV101" i="29"/>
  <c r="FU101" i="29"/>
  <c r="FT101" i="29"/>
  <c r="FS101" i="29"/>
  <c r="FR101" i="29"/>
  <c r="FQ101" i="29"/>
  <c r="FP101" i="29"/>
  <c r="FO101" i="29"/>
  <c r="FN101" i="29"/>
  <c r="FM101" i="29"/>
  <c r="FL101" i="29"/>
  <c r="FK101" i="29"/>
  <c r="FJ101" i="29"/>
  <c r="FI101" i="29"/>
  <c r="FH101" i="29"/>
  <c r="FG101" i="29"/>
  <c r="FF101" i="29"/>
  <c r="FE101" i="29"/>
  <c r="FD101" i="29"/>
  <c r="FC101" i="29"/>
  <c r="FB101" i="29"/>
  <c r="FA101" i="29"/>
  <c r="EZ101" i="29"/>
  <c r="EY101" i="29"/>
  <c r="EX101" i="29"/>
  <c r="EW101" i="29"/>
  <c r="EV101" i="29"/>
  <c r="EU101" i="29"/>
  <c r="ET101" i="29"/>
  <c r="ES101" i="29"/>
  <c r="ER101" i="29"/>
  <c r="EQ101" i="29"/>
  <c r="EP101" i="29"/>
  <c r="EO101" i="29"/>
  <c r="EN101" i="29"/>
  <c r="EM101" i="29"/>
  <c r="EL101" i="29"/>
  <c r="EK101" i="29"/>
  <c r="EJ101" i="29"/>
  <c r="EI101" i="29"/>
  <c r="EH101" i="29"/>
  <c r="EG101" i="29"/>
  <c r="EF101" i="29"/>
  <c r="EE101" i="29"/>
  <c r="ED101" i="29"/>
  <c r="EC101" i="29"/>
  <c r="EB101" i="29"/>
  <c r="EA101" i="29"/>
  <c r="DZ101" i="29"/>
  <c r="DY101" i="29"/>
  <c r="DX101" i="29"/>
  <c r="DW101" i="29"/>
  <c r="DV101" i="29"/>
  <c r="DU101" i="29"/>
  <c r="DT101" i="29"/>
  <c r="DS101" i="29"/>
  <c r="DR101" i="29"/>
  <c r="DQ101" i="29"/>
  <c r="DP101" i="29"/>
  <c r="DO101" i="29"/>
  <c r="DN101" i="29"/>
  <c r="DM101" i="29"/>
  <c r="DL101" i="29"/>
  <c r="DK101" i="29"/>
  <c r="DJ101" i="29"/>
  <c r="DI101" i="29"/>
  <c r="DH101" i="29"/>
  <c r="DG101" i="29"/>
  <c r="DF101" i="29"/>
  <c r="DE101" i="29"/>
  <c r="DD101" i="29"/>
  <c r="DC101" i="29"/>
  <c r="DB101" i="29"/>
  <c r="DA101" i="29"/>
  <c r="CZ101" i="29"/>
  <c r="CY101" i="29"/>
  <c r="CX101" i="29"/>
  <c r="CW101" i="29"/>
  <c r="CV101" i="29"/>
  <c r="CU101" i="29"/>
  <c r="CT101" i="29"/>
  <c r="CS101" i="29"/>
  <c r="CR101" i="29"/>
  <c r="CQ101" i="29"/>
  <c r="CP101" i="29"/>
  <c r="CO101" i="29"/>
  <c r="CN101" i="29"/>
  <c r="CM101" i="29"/>
  <c r="CL101" i="29"/>
  <c r="CK101" i="29"/>
  <c r="CJ101" i="29"/>
  <c r="CI101" i="29"/>
  <c r="CH101" i="29"/>
  <c r="CG101" i="29"/>
  <c r="CF101" i="29"/>
  <c r="CE101" i="29"/>
  <c r="CD101" i="29"/>
  <c r="CC101" i="29"/>
  <c r="CB101" i="29"/>
  <c r="CA101" i="29"/>
  <c r="BZ101" i="29"/>
  <c r="BY101" i="29"/>
  <c r="BX101" i="29"/>
  <c r="BW101" i="29"/>
  <c r="BV101" i="29"/>
  <c r="BU101" i="29"/>
  <c r="BT101" i="29"/>
  <c r="BS101" i="29"/>
  <c r="BR101" i="29"/>
  <c r="BQ101" i="29"/>
  <c r="BP101" i="29"/>
  <c r="BO101" i="29"/>
  <c r="BN101" i="29"/>
  <c r="BM101" i="29"/>
  <c r="BL101" i="29"/>
  <c r="BK101" i="29"/>
  <c r="BJ101" i="29"/>
  <c r="BI101" i="29"/>
  <c r="BH101" i="29"/>
  <c r="BG101" i="29"/>
  <c r="BF101" i="29"/>
  <c r="BE101" i="29"/>
  <c r="BD101" i="29"/>
  <c r="BC101" i="29"/>
  <c r="BB101" i="29"/>
  <c r="BA101" i="29"/>
  <c r="AZ101" i="29"/>
  <c r="AY101" i="29"/>
  <c r="AX101" i="29"/>
  <c r="AW101" i="29"/>
  <c r="AV101" i="29"/>
  <c r="AU101" i="29"/>
  <c r="AT101" i="29"/>
  <c r="AS101" i="29"/>
  <c r="AR101" i="29"/>
  <c r="AQ101" i="29"/>
  <c r="AP101" i="29"/>
  <c r="AO101" i="29"/>
  <c r="AN101" i="29"/>
  <c r="AM101" i="29"/>
  <c r="AL101" i="29"/>
  <c r="AK101" i="29"/>
  <c r="AJ101" i="29"/>
  <c r="AI101" i="29"/>
  <c r="AH101" i="29"/>
  <c r="AG101" i="29"/>
  <c r="AF101" i="29"/>
  <c r="AE101" i="29"/>
  <c r="AD101" i="29"/>
  <c r="AC101" i="29"/>
  <c r="AB101" i="29"/>
  <c r="AA101" i="29"/>
  <c r="Z101" i="29"/>
  <c r="Y101" i="29"/>
  <c r="X101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GJ100" i="29"/>
  <c r="GI100" i="29"/>
  <c r="GH100" i="29"/>
  <c r="GG100" i="29"/>
  <c r="GF100" i="29"/>
  <c r="GE100" i="29"/>
  <c r="GD100" i="29"/>
  <c r="GC100" i="29"/>
  <c r="GB100" i="29"/>
  <c r="GA100" i="29"/>
  <c r="FZ100" i="29"/>
  <c r="FY100" i="29"/>
  <c r="FX100" i="29"/>
  <c r="FW100" i="29"/>
  <c r="FV100" i="29"/>
  <c r="FU100" i="29"/>
  <c r="FT100" i="29"/>
  <c r="FS100" i="29"/>
  <c r="FR100" i="29"/>
  <c r="FQ100" i="29"/>
  <c r="FP100" i="29"/>
  <c r="FO100" i="29"/>
  <c r="FN100" i="29"/>
  <c r="FM100" i="29"/>
  <c r="FL100" i="29"/>
  <c r="FK100" i="29"/>
  <c r="FJ100" i="29"/>
  <c r="FI100" i="29"/>
  <c r="FH100" i="29"/>
  <c r="FG100" i="29"/>
  <c r="FF100" i="29"/>
  <c r="FE100" i="29"/>
  <c r="FD100" i="29"/>
  <c r="FC100" i="29"/>
  <c r="FB100" i="29"/>
  <c r="FA100" i="29"/>
  <c r="EZ100" i="29"/>
  <c r="EY100" i="29"/>
  <c r="EX100" i="29"/>
  <c r="EW100" i="29"/>
  <c r="EV100" i="29"/>
  <c r="EU100" i="29"/>
  <c r="ET100" i="29"/>
  <c r="ES100" i="29"/>
  <c r="ER100" i="29"/>
  <c r="EQ100" i="29"/>
  <c r="EP100" i="29"/>
  <c r="EO100" i="29"/>
  <c r="EN100" i="29"/>
  <c r="EM100" i="29"/>
  <c r="EL100" i="29"/>
  <c r="EK100" i="29"/>
  <c r="EJ100" i="29"/>
  <c r="EI100" i="29"/>
  <c r="EH100" i="29"/>
  <c r="EG100" i="29"/>
  <c r="EF100" i="29"/>
  <c r="EE100" i="29"/>
  <c r="ED100" i="29"/>
  <c r="EC100" i="29"/>
  <c r="EB100" i="29"/>
  <c r="EA100" i="29"/>
  <c r="DZ100" i="29"/>
  <c r="DY100" i="29"/>
  <c r="DX100" i="29"/>
  <c r="DW100" i="29"/>
  <c r="DV100" i="29"/>
  <c r="DU100" i="29"/>
  <c r="DT100" i="29"/>
  <c r="DS100" i="29"/>
  <c r="DR100" i="29"/>
  <c r="DQ100" i="29"/>
  <c r="DP100" i="29"/>
  <c r="DO100" i="29"/>
  <c r="DN100" i="29"/>
  <c r="DM100" i="29"/>
  <c r="DL100" i="29"/>
  <c r="DK100" i="29"/>
  <c r="DJ100" i="29"/>
  <c r="DI100" i="29"/>
  <c r="DH100" i="29"/>
  <c r="DG100" i="29"/>
  <c r="DF100" i="29"/>
  <c r="DE100" i="29"/>
  <c r="DD100" i="29"/>
  <c r="DC100" i="29"/>
  <c r="DB100" i="29"/>
  <c r="DA100" i="29"/>
  <c r="CZ100" i="29"/>
  <c r="CY100" i="29"/>
  <c r="CX100" i="29"/>
  <c r="CW100" i="29"/>
  <c r="CV100" i="29"/>
  <c r="CU100" i="29"/>
  <c r="CT100" i="29"/>
  <c r="CS100" i="29"/>
  <c r="CR100" i="29"/>
  <c r="CQ100" i="29"/>
  <c r="CP100" i="29"/>
  <c r="CO100" i="29"/>
  <c r="CN100" i="29"/>
  <c r="CM100" i="29"/>
  <c r="CL100" i="29"/>
  <c r="CK100" i="29"/>
  <c r="CJ100" i="29"/>
  <c r="CI100" i="29"/>
  <c r="CH100" i="29"/>
  <c r="CG100" i="29"/>
  <c r="CF100" i="29"/>
  <c r="CE100" i="29"/>
  <c r="CD100" i="29"/>
  <c r="CC100" i="29"/>
  <c r="CB100" i="29"/>
  <c r="CA100" i="29"/>
  <c r="BZ100" i="29"/>
  <c r="BY100" i="29"/>
  <c r="BX100" i="29"/>
  <c r="BW100" i="29"/>
  <c r="BV100" i="29"/>
  <c r="BU100" i="29"/>
  <c r="BT100" i="29"/>
  <c r="BS100" i="29"/>
  <c r="BR100" i="29"/>
  <c r="BQ100" i="29"/>
  <c r="BP100" i="29"/>
  <c r="BO100" i="29"/>
  <c r="BN100" i="29"/>
  <c r="BM100" i="29"/>
  <c r="BL100" i="29"/>
  <c r="BK100" i="29"/>
  <c r="BJ100" i="29"/>
  <c r="BI100" i="29"/>
  <c r="BH100" i="29"/>
  <c r="BG100" i="29"/>
  <c r="BF100" i="29"/>
  <c r="BE100" i="29"/>
  <c r="BD100" i="29"/>
  <c r="BC100" i="29"/>
  <c r="BB100" i="29"/>
  <c r="BA100" i="29"/>
  <c r="AZ100" i="29"/>
  <c r="AY100" i="29"/>
  <c r="AX100" i="29"/>
  <c r="AW100" i="29"/>
  <c r="AV100" i="29"/>
  <c r="AU100" i="29"/>
  <c r="AT100" i="29"/>
  <c r="AS100" i="29"/>
  <c r="AR100" i="29"/>
  <c r="AQ100" i="29"/>
  <c r="AP100" i="29"/>
  <c r="AO100" i="29"/>
  <c r="AN100" i="29"/>
  <c r="AM100" i="29"/>
  <c r="AL100" i="29"/>
  <c r="AK100" i="29"/>
  <c r="AJ100" i="29"/>
  <c r="AI100" i="29"/>
  <c r="AH100" i="29"/>
  <c r="AG100" i="29"/>
  <c r="AF100" i="29"/>
  <c r="AE100" i="29"/>
  <c r="AD100" i="29"/>
  <c r="AC100" i="29"/>
  <c r="AB100" i="29"/>
  <c r="AA100" i="29"/>
  <c r="Z100" i="29"/>
  <c r="Y100" i="29"/>
  <c r="X100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GJ99" i="29"/>
  <c r="GI99" i="29"/>
  <c r="GH99" i="29"/>
  <c r="GG99" i="29"/>
  <c r="GF99" i="29"/>
  <c r="GE99" i="29"/>
  <c r="GD99" i="29"/>
  <c r="GC99" i="29"/>
  <c r="GB99" i="29"/>
  <c r="GA99" i="29"/>
  <c r="FZ99" i="29"/>
  <c r="FY99" i="29"/>
  <c r="FX99" i="29"/>
  <c r="FW99" i="29"/>
  <c r="FV99" i="29"/>
  <c r="FU99" i="29"/>
  <c r="FT99" i="29"/>
  <c r="FS99" i="29"/>
  <c r="FR99" i="29"/>
  <c r="FQ99" i="29"/>
  <c r="FP99" i="29"/>
  <c r="FO99" i="29"/>
  <c r="FN99" i="29"/>
  <c r="FM99" i="29"/>
  <c r="FL99" i="29"/>
  <c r="FK99" i="29"/>
  <c r="FJ99" i="29"/>
  <c r="FI99" i="29"/>
  <c r="FH99" i="29"/>
  <c r="FG99" i="29"/>
  <c r="FF99" i="29"/>
  <c r="FE99" i="29"/>
  <c r="FD99" i="29"/>
  <c r="FC99" i="29"/>
  <c r="FB99" i="29"/>
  <c r="FA99" i="29"/>
  <c r="EZ99" i="29"/>
  <c r="EY99" i="29"/>
  <c r="EX99" i="29"/>
  <c r="EW99" i="29"/>
  <c r="EV99" i="29"/>
  <c r="EU99" i="29"/>
  <c r="ET99" i="29"/>
  <c r="ES99" i="29"/>
  <c r="ER99" i="29"/>
  <c r="EQ99" i="29"/>
  <c r="EP99" i="29"/>
  <c r="EO99" i="29"/>
  <c r="EN99" i="29"/>
  <c r="EM99" i="29"/>
  <c r="EL99" i="29"/>
  <c r="EK99" i="29"/>
  <c r="EJ99" i="29"/>
  <c r="EI99" i="29"/>
  <c r="EH99" i="29"/>
  <c r="EG99" i="29"/>
  <c r="EF99" i="29"/>
  <c r="EE99" i="29"/>
  <c r="ED99" i="29"/>
  <c r="EC99" i="29"/>
  <c r="EB99" i="29"/>
  <c r="EA99" i="29"/>
  <c r="DZ99" i="29"/>
  <c r="DY99" i="29"/>
  <c r="DX99" i="29"/>
  <c r="DW99" i="29"/>
  <c r="DV99" i="29"/>
  <c r="DU99" i="29"/>
  <c r="DT99" i="29"/>
  <c r="DS99" i="29"/>
  <c r="DR99" i="29"/>
  <c r="DQ99" i="29"/>
  <c r="DP99" i="29"/>
  <c r="DO99" i="29"/>
  <c r="DN99" i="29"/>
  <c r="DM99" i="29"/>
  <c r="DL99" i="29"/>
  <c r="DK99" i="29"/>
  <c r="DJ99" i="29"/>
  <c r="DI99" i="29"/>
  <c r="DH99" i="29"/>
  <c r="DG99" i="29"/>
  <c r="DF99" i="29"/>
  <c r="DE99" i="29"/>
  <c r="DD99" i="29"/>
  <c r="DC99" i="29"/>
  <c r="DB99" i="29"/>
  <c r="DA99" i="29"/>
  <c r="CZ99" i="29"/>
  <c r="CY99" i="29"/>
  <c r="CX99" i="29"/>
  <c r="CW99" i="29"/>
  <c r="CV99" i="29"/>
  <c r="CU99" i="29"/>
  <c r="CT99" i="29"/>
  <c r="CS99" i="29"/>
  <c r="CR99" i="29"/>
  <c r="CQ99" i="29"/>
  <c r="CP99" i="29"/>
  <c r="CO99" i="29"/>
  <c r="CN99" i="29"/>
  <c r="CM99" i="29"/>
  <c r="CL99" i="29"/>
  <c r="CK99" i="29"/>
  <c r="CJ99" i="29"/>
  <c r="CI99" i="29"/>
  <c r="CH99" i="29"/>
  <c r="CG99" i="29"/>
  <c r="CF99" i="29"/>
  <c r="CE99" i="29"/>
  <c r="CD99" i="29"/>
  <c r="CC99" i="29"/>
  <c r="CB99" i="29"/>
  <c r="CA99" i="29"/>
  <c r="BZ99" i="29"/>
  <c r="BY99" i="29"/>
  <c r="BX99" i="29"/>
  <c r="BW99" i="29"/>
  <c r="BV99" i="29"/>
  <c r="BU99" i="29"/>
  <c r="BT99" i="29"/>
  <c r="BS99" i="29"/>
  <c r="BR99" i="29"/>
  <c r="BQ99" i="29"/>
  <c r="BP99" i="29"/>
  <c r="BO99" i="29"/>
  <c r="BN99" i="29"/>
  <c r="BM99" i="29"/>
  <c r="BL99" i="29"/>
  <c r="BK99" i="29"/>
  <c r="BJ99" i="29"/>
  <c r="BI99" i="29"/>
  <c r="BH99" i="29"/>
  <c r="BG99" i="29"/>
  <c r="BF99" i="29"/>
  <c r="BE99" i="29"/>
  <c r="BD99" i="29"/>
  <c r="BC99" i="29"/>
  <c r="BB99" i="29"/>
  <c r="BA99" i="29"/>
  <c r="AZ99" i="29"/>
  <c r="AY99" i="29"/>
  <c r="AX99" i="29"/>
  <c r="AW99" i="29"/>
  <c r="AV99" i="29"/>
  <c r="AU99" i="29"/>
  <c r="AT99" i="29"/>
  <c r="AS99" i="29"/>
  <c r="AR99" i="29"/>
  <c r="AQ99" i="29"/>
  <c r="AP99" i="29"/>
  <c r="AO99" i="29"/>
  <c r="AN99" i="29"/>
  <c r="AM99" i="29"/>
  <c r="AL99" i="29"/>
  <c r="AK99" i="29"/>
  <c r="AJ99" i="29"/>
  <c r="AI99" i="29"/>
  <c r="AH99" i="29"/>
  <c r="AG99" i="29"/>
  <c r="AF99" i="29"/>
  <c r="AE99" i="29"/>
  <c r="AD99" i="29"/>
  <c r="AC99" i="29"/>
  <c r="AB99" i="29"/>
  <c r="AA99" i="29"/>
  <c r="Z99" i="29"/>
  <c r="Y99" i="29"/>
  <c r="X99" i="29"/>
  <c r="W99" i="29"/>
  <c r="V99" i="29"/>
  <c r="U99" i="29"/>
  <c r="T99" i="29"/>
  <c r="S99" i="29"/>
  <c r="R99" i="29"/>
  <c r="Q99" i="29"/>
  <c r="P99" i="29"/>
  <c r="O99" i="29"/>
  <c r="N99" i="29"/>
  <c r="M99" i="29"/>
  <c r="L99" i="29"/>
  <c r="K99" i="29"/>
  <c r="J99" i="29"/>
  <c r="I99" i="29"/>
  <c r="H99" i="29"/>
  <c r="G99" i="29"/>
  <c r="F99" i="29"/>
  <c r="E99" i="29"/>
  <c r="D99" i="29"/>
  <c r="C99" i="29"/>
  <c r="B99" i="29"/>
  <c r="GJ98" i="29"/>
  <c r="GI98" i="29"/>
  <c r="GH98" i="29"/>
  <c r="GG98" i="29"/>
  <c r="GF98" i="29"/>
  <c r="GE98" i="29"/>
  <c r="GD98" i="29"/>
  <c r="GC98" i="29"/>
  <c r="GB98" i="29"/>
  <c r="GA98" i="29"/>
  <c r="FZ98" i="29"/>
  <c r="FY98" i="29"/>
  <c r="FX98" i="29"/>
  <c r="FW98" i="29"/>
  <c r="FV98" i="29"/>
  <c r="FU98" i="29"/>
  <c r="FT98" i="29"/>
  <c r="FS98" i="29"/>
  <c r="FR98" i="29"/>
  <c r="FQ98" i="29"/>
  <c r="FP98" i="29"/>
  <c r="FO98" i="29"/>
  <c r="FN98" i="29"/>
  <c r="FM98" i="29"/>
  <c r="FL98" i="29"/>
  <c r="FK98" i="29"/>
  <c r="FJ98" i="29"/>
  <c r="FI98" i="29"/>
  <c r="FH98" i="29"/>
  <c r="FG98" i="29"/>
  <c r="FF98" i="29"/>
  <c r="FE98" i="29"/>
  <c r="FD98" i="29"/>
  <c r="FC98" i="29"/>
  <c r="FB98" i="29"/>
  <c r="FA98" i="29"/>
  <c r="EZ98" i="29"/>
  <c r="EY98" i="29"/>
  <c r="EX98" i="29"/>
  <c r="EW98" i="29"/>
  <c r="EV98" i="29"/>
  <c r="EU98" i="29"/>
  <c r="ET98" i="29"/>
  <c r="ES98" i="29"/>
  <c r="ER98" i="29"/>
  <c r="EQ98" i="29"/>
  <c r="EP98" i="29"/>
  <c r="EO98" i="29"/>
  <c r="EN98" i="29"/>
  <c r="EM98" i="29"/>
  <c r="EL98" i="29"/>
  <c r="EK98" i="29"/>
  <c r="EJ98" i="29"/>
  <c r="EI98" i="29"/>
  <c r="EH98" i="29"/>
  <c r="EG98" i="29"/>
  <c r="EF98" i="29"/>
  <c r="EE98" i="29"/>
  <c r="ED98" i="29"/>
  <c r="EC98" i="29"/>
  <c r="EB98" i="29"/>
  <c r="EA98" i="29"/>
  <c r="DZ98" i="29"/>
  <c r="DY98" i="29"/>
  <c r="DX98" i="29"/>
  <c r="DW98" i="29"/>
  <c r="DV98" i="29"/>
  <c r="DU98" i="29"/>
  <c r="DT98" i="29"/>
  <c r="DS98" i="29"/>
  <c r="DR98" i="29"/>
  <c r="DQ98" i="29"/>
  <c r="DP98" i="29"/>
  <c r="DO98" i="29"/>
  <c r="DN98" i="29"/>
  <c r="DM98" i="29"/>
  <c r="DL98" i="29"/>
  <c r="DK98" i="29"/>
  <c r="DJ98" i="29"/>
  <c r="DI98" i="29"/>
  <c r="DH98" i="29"/>
  <c r="DG98" i="29"/>
  <c r="DF98" i="29"/>
  <c r="DE98" i="29"/>
  <c r="DD98" i="29"/>
  <c r="DC98" i="29"/>
  <c r="DB98" i="29"/>
  <c r="DA98" i="29"/>
  <c r="CZ98" i="29"/>
  <c r="CY98" i="29"/>
  <c r="CX98" i="29"/>
  <c r="CW98" i="29"/>
  <c r="CV98" i="29"/>
  <c r="CU98" i="29"/>
  <c r="CT98" i="29"/>
  <c r="CS98" i="29"/>
  <c r="CR98" i="29"/>
  <c r="CQ98" i="29"/>
  <c r="CP98" i="29"/>
  <c r="CO98" i="29"/>
  <c r="CN98" i="29"/>
  <c r="CM98" i="29"/>
  <c r="CL98" i="29"/>
  <c r="CK98" i="29"/>
  <c r="CJ98" i="29"/>
  <c r="CI98" i="29"/>
  <c r="CH98" i="29"/>
  <c r="CG98" i="29"/>
  <c r="CF98" i="29"/>
  <c r="CE98" i="29"/>
  <c r="CD98" i="29"/>
  <c r="CC98" i="29"/>
  <c r="CB98" i="29"/>
  <c r="CA98" i="29"/>
  <c r="BZ98" i="29"/>
  <c r="BY98" i="29"/>
  <c r="BX98" i="29"/>
  <c r="BW98" i="29"/>
  <c r="BV98" i="29"/>
  <c r="BU98" i="29"/>
  <c r="BT98" i="29"/>
  <c r="BS98" i="29"/>
  <c r="BR98" i="29"/>
  <c r="BQ98" i="29"/>
  <c r="BP98" i="29"/>
  <c r="BO98" i="29"/>
  <c r="BN98" i="29"/>
  <c r="BM98" i="29"/>
  <c r="BL98" i="29"/>
  <c r="BK98" i="29"/>
  <c r="BJ98" i="29"/>
  <c r="BI98" i="29"/>
  <c r="BH98" i="29"/>
  <c r="BG98" i="29"/>
  <c r="BF98" i="29"/>
  <c r="BE98" i="29"/>
  <c r="BD98" i="29"/>
  <c r="BC98" i="29"/>
  <c r="BB98" i="29"/>
  <c r="BA98" i="29"/>
  <c r="AZ98" i="29"/>
  <c r="AY98" i="29"/>
  <c r="AX98" i="29"/>
  <c r="AW98" i="29"/>
  <c r="AV98" i="29"/>
  <c r="AU98" i="29"/>
  <c r="AT98" i="29"/>
  <c r="AS98" i="29"/>
  <c r="AR98" i="29"/>
  <c r="AQ98" i="29"/>
  <c r="AP98" i="29"/>
  <c r="AO98" i="29"/>
  <c r="AN98" i="29"/>
  <c r="AM98" i="29"/>
  <c r="AL98" i="29"/>
  <c r="AK98" i="29"/>
  <c r="AJ98" i="29"/>
  <c r="AI98" i="29"/>
  <c r="AH98" i="29"/>
  <c r="AG98" i="29"/>
  <c r="AF98" i="29"/>
  <c r="AE98" i="29"/>
  <c r="AD98" i="29"/>
  <c r="AC98" i="29"/>
  <c r="AB98" i="29"/>
  <c r="AA98" i="29"/>
  <c r="Z98" i="29"/>
  <c r="Y98" i="29"/>
  <c r="X98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GJ97" i="29"/>
  <c r="GI97" i="29"/>
  <c r="GH97" i="29"/>
  <c r="GG97" i="29"/>
  <c r="GF97" i="29"/>
  <c r="GE97" i="29"/>
  <c r="GD97" i="29"/>
  <c r="GC97" i="29"/>
  <c r="GB97" i="29"/>
  <c r="GA97" i="29"/>
  <c r="FZ97" i="29"/>
  <c r="FY97" i="29"/>
  <c r="FX97" i="29"/>
  <c r="FW97" i="29"/>
  <c r="FV97" i="29"/>
  <c r="FU97" i="29"/>
  <c r="FT97" i="29"/>
  <c r="FS97" i="29"/>
  <c r="FR97" i="29"/>
  <c r="FQ97" i="29"/>
  <c r="FP97" i="29"/>
  <c r="FO97" i="29"/>
  <c r="FN97" i="29"/>
  <c r="FM97" i="29"/>
  <c r="FL97" i="29"/>
  <c r="FK97" i="29"/>
  <c r="FJ97" i="29"/>
  <c r="FI97" i="29"/>
  <c r="FH97" i="29"/>
  <c r="FG97" i="29"/>
  <c r="FF97" i="29"/>
  <c r="FE97" i="29"/>
  <c r="FD97" i="29"/>
  <c r="FC97" i="29"/>
  <c r="FB97" i="29"/>
  <c r="FA97" i="29"/>
  <c r="EZ97" i="29"/>
  <c r="EY97" i="29"/>
  <c r="EX97" i="29"/>
  <c r="EW97" i="29"/>
  <c r="EV97" i="29"/>
  <c r="EU97" i="29"/>
  <c r="ET97" i="29"/>
  <c r="ES97" i="29"/>
  <c r="ER97" i="29"/>
  <c r="EQ97" i="29"/>
  <c r="EP97" i="29"/>
  <c r="EO97" i="29"/>
  <c r="EN97" i="29"/>
  <c r="EM97" i="29"/>
  <c r="EL97" i="29"/>
  <c r="EK97" i="29"/>
  <c r="EJ97" i="29"/>
  <c r="EI97" i="29"/>
  <c r="EH97" i="29"/>
  <c r="EG97" i="29"/>
  <c r="EF97" i="29"/>
  <c r="EE97" i="29"/>
  <c r="ED97" i="29"/>
  <c r="EC97" i="29"/>
  <c r="EB97" i="29"/>
  <c r="EA97" i="29"/>
  <c r="DZ97" i="29"/>
  <c r="DY97" i="29"/>
  <c r="DX97" i="29"/>
  <c r="DW97" i="29"/>
  <c r="DV97" i="29"/>
  <c r="DU97" i="29"/>
  <c r="DT97" i="29"/>
  <c r="DS97" i="29"/>
  <c r="DR97" i="29"/>
  <c r="DQ97" i="29"/>
  <c r="DP97" i="29"/>
  <c r="DO97" i="29"/>
  <c r="DN97" i="29"/>
  <c r="DM97" i="29"/>
  <c r="DL97" i="29"/>
  <c r="DK97" i="29"/>
  <c r="DJ97" i="29"/>
  <c r="DI97" i="29"/>
  <c r="DH97" i="29"/>
  <c r="DG97" i="29"/>
  <c r="DF97" i="29"/>
  <c r="DE97" i="29"/>
  <c r="DD97" i="29"/>
  <c r="DC97" i="29"/>
  <c r="DB97" i="29"/>
  <c r="DA97" i="29"/>
  <c r="CZ97" i="29"/>
  <c r="CY97" i="29"/>
  <c r="CX97" i="29"/>
  <c r="CW97" i="29"/>
  <c r="CV97" i="29"/>
  <c r="CU97" i="29"/>
  <c r="CT97" i="29"/>
  <c r="CS97" i="29"/>
  <c r="CR97" i="29"/>
  <c r="CQ97" i="29"/>
  <c r="CP97" i="29"/>
  <c r="CO97" i="29"/>
  <c r="CN97" i="29"/>
  <c r="CM97" i="29"/>
  <c r="CL97" i="29"/>
  <c r="CK97" i="29"/>
  <c r="CJ97" i="29"/>
  <c r="CI97" i="29"/>
  <c r="CH97" i="29"/>
  <c r="CG97" i="29"/>
  <c r="CF97" i="29"/>
  <c r="CE97" i="29"/>
  <c r="CD97" i="29"/>
  <c r="CC97" i="29"/>
  <c r="CB97" i="29"/>
  <c r="CA97" i="29"/>
  <c r="BZ97" i="29"/>
  <c r="BY97" i="29"/>
  <c r="BX97" i="29"/>
  <c r="BW97" i="29"/>
  <c r="BV97" i="29"/>
  <c r="BU97" i="29"/>
  <c r="BT97" i="29"/>
  <c r="BS97" i="29"/>
  <c r="BR97" i="29"/>
  <c r="BQ97" i="29"/>
  <c r="BP97" i="29"/>
  <c r="BO97" i="29"/>
  <c r="BN97" i="29"/>
  <c r="BM97" i="29"/>
  <c r="BL97" i="29"/>
  <c r="BK97" i="29"/>
  <c r="BJ97" i="29"/>
  <c r="BI97" i="29"/>
  <c r="BH97" i="29"/>
  <c r="BG97" i="29"/>
  <c r="BF97" i="29"/>
  <c r="BE97" i="29"/>
  <c r="BD97" i="29"/>
  <c r="BC97" i="29"/>
  <c r="BB97" i="29"/>
  <c r="BA97" i="29"/>
  <c r="AZ97" i="29"/>
  <c r="AY97" i="29"/>
  <c r="AX97" i="29"/>
  <c r="AW97" i="29"/>
  <c r="AV97" i="29"/>
  <c r="AU97" i="29"/>
  <c r="AT97" i="29"/>
  <c r="AS97" i="29"/>
  <c r="AR97" i="29"/>
  <c r="AQ97" i="29"/>
  <c r="AP97" i="29"/>
  <c r="AO97" i="29"/>
  <c r="AN97" i="29"/>
  <c r="AM97" i="29"/>
  <c r="AL97" i="29"/>
  <c r="AK97" i="29"/>
  <c r="AJ97" i="29"/>
  <c r="AI97" i="29"/>
  <c r="AH97" i="29"/>
  <c r="AG97" i="29"/>
  <c r="AF97" i="29"/>
  <c r="AE97" i="29"/>
  <c r="AD97" i="29"/>
  <c r="AC97" i="29"/>
  <c r="AB97" i="29"/>
  <c r="AA97" i="29"/>
  <c r="Z97" i="29"/>
  <c r="Y97" i="29"/>
  <c r="X97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GJ96" i="29"/>
  <c r="GI96" i="29"/>
  <c r="GH96" i="29"/>
  <c r="GG96" i="29"/>
  <c r="GF96" i="29"/>
  <c r="GE96" i="29"/>
  <c r="GD96" i="29"/>
  <c r="GC96" i="29"/>
  <c r="GB96" i="29"/>
  <c r="GA96" i="29"/>
  <c r="FZ96" i="29"/>
  <c r="FY96" i="29"/>
  <c r="FX96" i="29"/>
  <c r="FW96" i="29"/>
  <c r="FV96" i="29"/>
  <c r="FU96" i="29"/>
  <c r="FT96" i="29"/>
  <c r="FS96" i="29"/>
  <c r="FR96" i="29"/>
  <c r="FQ96" i="29"/>
  <c r="FP96" i="29"/>
  <c r="FO96" i="29"/>
  <c r="FN96" i="29"/>
  <c r="FM96" i="29"/>
  <c r="FL96" i="29"/>
  <c r="FK96" i="29"/>
  <c r="FJ96" i="29"/>
  <c r="FI96" i="29"/>
  <c r="FH96" i="29"/>
  <c r="FG96" i="29"/>
  <c r="FF96" i="29"/>
  <c r="FE96" i="29"/>
  <c r="FD96" i="29"/>
  <c r="FC96" i="29"/>
  <c r="FB96" i="29"/>
  <c r="FA96" i="29"/>
  <c r="EZ96" i="29"/>
  <c r="EY96" i="29"/>
  <c r="EX96" i="29"/>
  <c r="EW96" i="29"/>
  <c r="EV96" i="29"/>
  <c r="EU96" i="29"/>
  <c r="ET96" i="29"/>
  <c r="ES96" i="29"/>
  <c r="ER96" i="29"/>
  <c r="EQ96" i="29"/>
  <c r="EP96" i="29"/>
  <c r="EO96" i="29"/>
  <c r="EN96" i="29"/>
  <c r="EM96" i="29"/>
  <c r="EL96" i="29"/>
  <c r="EK96" i="29"/>
  <c r="EJ96" i="29"/>
  <c r="EI96" i="29"/>
  <c r="EH96" i="29"/>
  <c r="EG96" i="29"/>
  <c r="EF96" i="29"/>
  <c r="EE96" i="29"/>
  <c r="ED96" i="29"/>
  <c r="EC96" i="29"/>
  <c r="EB96" i="29"/>
  <c r="EA96" i="29"/>
  <c r="DZ96" i="29"/>
  <c r="DY96" i="29"/>
  <c r="DX96" i="29"/>
  <c r="DW96" i="29"/>
  <c r="DV96" i="29"/>
  <c r="DU96" i="29"/>
  <c r="DT96" i="29"/>
  <c r="DS96" i="29"/>
  <c r="DR96" i="29"/>
  <c r="DQ96" i="29"/>
  <c r="DP96" i="29"/>
  <c r="DO96" i="29"/>
  <c r="DN96" i="29"/>
  <c r="DM96" i="29"/>
  <c r="DL96" i="29"/>
  <c r="DK96" i="29"/>
  <c r="DJ96" i="29"/>
  <c r="DI96" i="29"/>
  <c r="DH96" i="29"/>
  <c r="DG96" i="29"/>
  <c r="DF96" i="29"/>
  <c r="DE96" i="29"/>
  <c r="DD96" i="29"/>
  <c r="DC96" i="29"/>
  <c r="DB96" i="29"/>
  <c r="DA96" i="29"/>
  <c r="CZ96" i="29"/>
  <c r="CY96" i="29"/>
  <c r="CX96" i="29"/>
  <c r="CW96" i="29"/>
  <c r="CV96" i="29"/>
  <c r="CU96" i="29"/>
  <c r="CT96" i="29"/>
  <c r="CS96" i="29"/>
  <c r="CR96" i="29"/>
  <c r="CQ96" i="29"/>
  <c r="CP96" i="29"/>
  <c r="CO96" i="29"/>
  <c r="CN96" i="29"/>
  <c r="CM96" i="29"/>
  <c r="CL96" i="29"/>
  <c r="CK96" i="29"/>
  <c r="CJ96" i="29"/>
  <c r="CI96" i="29"/>
  <c r="CH96" i="29"/>
  <c r="CG96" i="29"/>
  <c r="CF96" i="29"/>
  <c r="CE96" i="29"/>
  <c r="CD96" i="29"/>
  <c r="CC96" i="29"/>
  <c r="CB96" i="29"/>
  <c r="CA96" i="29"/>
  <c r="BZ96" i="29"/>
  <c r="BY96" i="29"/>
  <c r="BX96" i="29"/>
  <c r="BW96" i="29"/>
  <c r="BV96" i="29"/>
  <c r="BU96" i="29"/>
  <c r="BT96" i="29"/>
  <c r="BS96" i="29"/>
  <c r="BR96" i="29"/>
  <c r="BQ96" i="29"/>
  <c r="BP96" i="29"/>
  <c r="BO96" i="29"/>
  <c r="BN96" i="29"/>
  <c r="BM96" i="29"/>
  <c r="BL96" i="29"/>
  <c r="BK96" i="29"/>
  <c r="BJ96" i="29"/>
  <c r="BI96" i="29"/>
  <c r="BH96" i="29"/>
  <c r="BG96" i="29"/>
  <c r="BF96" i="29"/>
  <c r="BE96" i="29"/>
  <c r="BD96" i="29"/>
  <c r="BC96" i="29"/>
  <c r="BB96" i="29"/>
  <c r="BA96" i="29"/>
  <c r="AZ96" i="29"/>
  <c r="AY96" i="29"/>
  <c r="AX96" i="29"/>
  <c r="AW96" i="29"/>
  <c r="AV96" i="29"/>
  <c r="AU96" i="29"/>
  <c r="AT96" i="29"/>
  <c r="AS96" i="29"/>
  <c r="AR96" i="29"/>
  <c r="AQ96" i="29"/>
  <c r="AP96" i="29"/>
  <c r="AO96" i="29"/>
  <c r="AN96" i="29"/>
  <c r="AM96" i="29"/>
  <c r="AL96" i="29"/>
  <c r="AK96" i="29"/>
  <c r="AJ96" i="29"/>
  <c r="AI96" i="29"/>
  <c r="AH96" i="29"/>
  <c r="AG96" i="29"/>
  <c r="AF96" i="29"/>
  <c r="AE96" i="29"/>
  <c r="AD96" i="29"/>
  <c r="AC96" i="29"/>
  <c r="AB96" i="29"/>
  <c r="AA96" i="29"/>
  <c r="Z96" i="29"/>
  <c r="Y96" i="29"/>
  <c r="X96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GJ95" i="29"/>
  <c r="GI95" i="29"/>
  <c r="GH95" i="29"/>
  <c r="GG95" i="29"/>
  <c r="GF95" i="29"/>
  <c r="GE95" i="29"/>
  <c r="GD95" i="29"/>
  <c r="GC95" i="29"/>
  <c r="GB95" i="29"/>
  <c r="GA95" i="29"/>
  <c r="FZ95" i="29"/>
  <c r="FY95" i="29"/>
  <c r="FX95" i="29"/>
  <c r="FW95" i="29"/>
  <c r="FV95" i="29"/>
  <c r="FU95" i="29"/>
  <c r="FT95" i="29"/>
  <c r="FS95" i="29"/>
  <c r="FR95" i="29"/>
  <c r="FQ95" i="29"/>
  <c r="FP95" i="29"/>
  <c r="FO95" i="29"/>
  <c r="FN95" i="29"/>
  <c r="FM95" i="29"/>
  <c r="FL95" i="29"/>
  <c r="FK95" i="29"/>
  <c r="FJ95" i="29"/>
  <c r="FI95" i="29"/>
  <c r="FH95" i="29"/>
  <c r="FG95" i="29"/>
  <c r="FF95" i="29"/>
  <c r="FE95" i="29"/>
  <c r="FD95" i="29"/>
  <c r="FC95" i="29"/>
  <c r="FB95" i="29"/>
  <c r="FA95" i="29"/>
  <c r="EZ95" i="29"/>
  <c r="EY95" i="29"/>
  <c r="EX95" i="29"/>
  <c r="EW95" i="29"/>
  <c r="EV95" i="29"/>
  <c r="EU95" i="29"/>
  <c r="ET95" i="29"/>
  <c r="ES95" i="29"/>
  <c r="ER95" i="29"/>
  <c r="EQ95" i="29"/>
  <c r="EP95" i="29"/>
  <c r="EO95" i="29"/>
  <c r="EN95" i="29"/>
  <c r="EM95" i="29"/>
  <c r="EL95" i="29"/>
  <c r="EK95" i="29"/>
  <c r="EJ95" i="29"/>
  <c r="EI95" i="29"/>
  <c r="EH95" i="29"/>
  <c r="EG95" i="29"/>
  <c r="EF95" i="29"/>
  <c r="EE95" i="29"/>
  <c r="ED95" i="29"/>
  <c r="EC95" i="29"/>
  <c r="EB95" i="29"/>
  <c r="EA95" i="29"/>
  <c r="DZ95" i="29"/>
  <c r="DY95" i="29"/>
  <c r="DX95" i="29"/>
  <c r="DW95" i="29"/>
  <c r="DV95" i="29"/>
  <c r="DU95" i="29"/>
  <c r="DT95" i="29"/>
  <c r="DS95" i="29"/>
  <c r="DR95" i="29"/>
  <c r="DQ95" i="29"/>
  <c r="DP95" i="29"/>
  <c r="DO95" i="29"/>
  <c r="DN95" i="29"/>
  <c r="DM95" i="29"/>
  <c r="DL95" i="29"/>
  <c r="DK95" i="29"/>
  <c r="DJ95" i="29"/>
  <c r="DI95" i="29"/>
  <c r="DH95" i="29"/>
  <c r="DG95" i="29"/>
  <c r="DF95" i="29"/>
  <c r="DE95" i="29"/>
  <c r="DD95" i="29"/>
  <c r="DC95" i="29"/>
  <c r="DB95" i="29"/>
  <c r="DA95" i="29"/>
  <c r="CZ95" i="29"/>
  <c r="CY95" i="29"/>
  <c r="CX95" i="29"/>
  <c r="CW95" i="29"/>
  <c r="CV95" i="29"/>
  <c r="CU95" i="29"/>
  <c r="CT95" i="29"/>
  <c r="CS95" i="29"/>
  <c r="CR95" i="29"/>
  <c r="CQ95" i="29"/>
  <c r="CP95" i="29"/>
  <c r="CO95" i="29"/>
  <c r="CN95" i="29"/>
  <c r="CM95" i="29"/>
  <c r="CL95" i="29"/>
  <c r="CK95" i="29"/>
  <c r="CJ95" i="29"/>
  <c r="CI95" i="29"/>
  <c r="CH95" i="29"/>
  <c r="CG95" i="29"/>
  <c r="CF95" i="29"/>
  <c r="CE95" i="29"/>
  <c r="CD95" i="29"/>
  <c r="CC95" i="29"/>
  <c r="CB95" i="29"/>
  <c r="CA95" i="29"/>
  <c r="BZ95" i="29"/>
  <c r="BY95" i="29"/>
  <c r="BX95" i="29"/>
  <c r="BW95" i="29"/>
  <c r="BV95" i="29"/>
  <c r="BU95" i="29"/>
  <c r="BT95" i="29"/>
  <c r="BS95" i="29"/>
  <c r="BR95" i="29"/>
  <c r="BQ95" i="29"/>
  <c r="BP95" i="29"/>
  <c r="BO95" i="29"/>
  <c r="BN95" i="29"/>
  <c r="BM95" i="29"/>
  <c r="BL95" i="29"/>
  <c r="BK95" i="29"/>
  <c r="BJ95" i="29"/>
  <c r="BI95" i="29"/>
  <c r="BH95" i="29"/>
  <c r="BG95" i="29"/>
  <c r="BF95" i="29"/>
  <c r="BE95" i="29"/>
  <c r="BD95" i="29"/>
  <c r="BC95" i="29"/>
  <c r="BB95" i="29"/>
  <c r="BA95" i="29"/>
  <c r="AZ95" i="29"/>
  <c r="AY95" i="29"/>
  <c r="AX95" i="29"/>
  <c r="AW95" i="29"/>
  <c r="AV95" i="29"/>
  <c r="AU95" i="29"/>
  <c r="AT95" i="29"/>
  <c r="AS95" i="29"/>
  <c r="AR95" i="29"/>
  <c r="AQ95" i="29"/>
  <c r="AP95" i="29"/>
  <c r="AO95" i="29"/>
  <c r="AN95" i="29"/>
  <c r="AM95" i="29"/>
  <c r="AL95" i="29"/>
  <c r="AK95" i="29"/>
  <c r="AJ95" i="29"/>
  <c r="AI95" i="29"/>
  <c r="AH95" i="29"/>
  <c r="AG95" i="29"/>
  <c r="AF95" i="29"/>
  <c r="AE95" i="29"/>
  <c r="AD95" i="29"/>
  <c r="AC95" i="29"/>
  <c r="AB95" i="29"/>
  <c r="AA95" i="29"/>
  <c r="Z95" i="29"/>
  <c r="Y95" i="29"/>
  <c r="X95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GJ94" i="29"/>
  <c r="GI94" i="29"/>
  <c r="GH94" i="29"/>
  <c r="GG94" i="29"/>
  <c r="GF94" i="29"/>
  <c r="GE94" i="29"/>
  <c r="GD94" i="29"/>
  <c r="GC94" i="29"/>
  <c r="GB94" i="29"/>
  <c r="GA94" i="29"/>
  <c r="FZ94" i="29"/>
  <c r="FY94" i="29"/>
  <c r="FX94" i="29"/>
  <c r="FW94" i="29"/>
  <c r="FV94" i="29"/>
  <c r="FU94" i="29"/>
  <c r="FT94" i="29"/>
  <c r="FS94" i="29"/>
  <c r="FR94" i="29"/>
  <c r="FQ94" i="29"/>
  <c r="FP94" i="29"/>
  <c r="FO94" i="29"/>
  <c r="FN94" i="29"/>
  <c r="FM94" i="29"/>
  <c r="FL94" i="29"/>
  <c r="FK94" i="29"/>
  <c r="FJ94" i="29"/>
  <c r="FI94" i="29"/>
  <c r="FH94" i="29"/>
  <c r="FG94" i="29"/>
  <c r="FF94" i="29"/>
  <c r="FE94" i="29"/>
  <c r="FD94" i="29"/>
  <c r="FC94" i="29"/>
  <c r="FB94" i="29"/>
  <c r="FA94" i="29"/>
  <c r="EZ94" i="29"/>
  <c r="EY94" i="29"/>
  <c r="EX94" i="29"/>
  <c r="EW94" i="29"/>
  <c r="EV94" i="29"/>
  <c r="EU94" i="29"/>
  <c r="ET94" i="29"/>
  <c r="ES94" i="29"/>
  <c r="ER94" i="29"/>
  <c r="EQ94" i="29"/>
  <c r="EP94" i="29"/>
  <c r="EO94" i="29"/>
  <c r="EN94" i="29"/>
  <c r="EM94" i="29"/>
  <c r="EL94" i="29"/>
  <c r="EK94" i="29"/>
  <c r="EJ94" i="29"/>
  <c r="EI94" i="29"/>
  <c r="EH94" i="29"/>
  <c r="EG94" i="29"/>
  <c r="EF94" i="29"/>
  <c r="EE94" i="29"/>
  <c r="ED94" i="29"/>
  <c r="EC94" i="29"/>
  <c r="EB94" i="29"/>
  <c r="EA94" i="29"/>
  <c r="DZ94" i="29"/>
  <c r="DY94" i="29"/>
  <c r="DX94" i="29"/>
  <c r="DW94" i="29"/>
  <c r="DV94" i="29"/>
  <c r="DU94" i="29"/>
  <c r="DT94" i="29"/>
  <c r="DS94" i="29"/>
  <c r="DR94" i="29"/>
  <c r="DQ94" i="29"/>
  <c r="DP94" i="29"/>
  <c r="DO94" i="29"/>
  <c r="DN94" i="29"/>
  <c r="DM94" i="29"/>
  <c r="DL94" i="29"/>
  <c r="DK94" i="29"/>
  <c r="DJ94" i="29"/>
  <c r="DI94" i="29"/>
  <c r="DH94" i="29"/>
  <c r="DG94" i="29"/>
  <c r="DF94" i="29"/>
  <c r="DE94" i="29"/>
  <c r="DD94" i="29"/>
  <c r="DC94" i="29"/>
  <c r="DB94" i="29"/>
  <c r="DA94" i="29"/>
  <c r="CZ94" i="29"/>
  <c r="CY94" i="29"/>
  <c r="CX94" i="29"/>
  <c r="CW94" i="29"/>
  <c r="CV94" i="29"/>
  <c r="CU94" i="29"/>
  <c r="CT94" i="29"/>
  <c r="CS94" i="29"/>
  <c r="CR94" i="29"/>
  <c r="CQ94" i="29"/>
  <c r="CP94" i="29"/>
  <c r="CO94" i="29"/>
  <c r="CN94" i="29"/>
  <c r="CM94" i="29"/>
  <c r="CL94" i="29"/>
  <c r="CK94" i="29"/>
  <c r="CJ94" i="29"/>
  <c r="CI94" i="29"/>
  <c r="CH94" i="29"/>
  <c r="CG94" i="29"/>
  <c r="CF94" i="29"/>
  <c r="CE94" i="29"/>
  <c r="CD94" i="29"/>
  <c r="CC94" i="29"/>
  <c r="CB94" i="29"/>
  <c r="CA94" i="29"/>
  <c r="BZ94" i="29"/>
  <c r="BY94" i="29"/>
  <c r="BX94" i="29"/>
  <c r="BW94" i="29"/>
  <c r="BV94" i="29"/>
  <c r="BU94" i="29"/>
  <c r="BT94" i="29"/>
  <c r="BS94" i="29"/>
  <c r="BR94" i="29"/>
  <c r="BQ94" i="29"/>
  <c r="BP94" i="29"/>
  <c r="BO94" i="29"/>
  <c r="BN94" i="29"/>
  <c r="BM94" i="29"/>
  <c r="BL94" i="29"/>
  <c r="BK94" i="29"/>
  <c r="BJ94" i="29"/>
  <c r="BI94" i="29"/>
  <c r="BH94" i="29"/>
  <c r="BG94" i="29"/>
  <c r="BF94" i="29"/>
  <c r="BE94" i="29"/>
  <c r="BD94" i="29"/>
  <c r="BC94" i="29"/>
  <c r="BB94" i="29"/>
  <c r="BA94" i="29"/>
  <c r="AZ94" i="29"/>
  <c r="AY94" i="29"/>
  <c r="AX94" i="29"/>
  <c r="AW94" i="29"/>
  <c r="AV94" i="29"/>
  <c r="AU94" i="29"/>
  <c r="AT94" i="29"/>
  <c r="AS94" i="29"/>
  <c r="AR94" i="29"/>
  <c r="AQ94" i="29"/>
  <c r="AP94" i="29"/>
  <c r="AO94" i="29"/>
  <c r="AN94" i="29"/>
  <c r="AM94" i="29"/>
  <c r="AL94" i="29"/>
  <c r="AK94" i="29"/>
  <c r="AJ94" i="29"/>
  <c r="AI94" i="29"/>
  <c r="AH94" i="29"/>
  <c r="AG94" i="29"/>
  <c r="AF94" i="29"/>
  <c r="AE94" i="29"/>
  <c r="AD94" i="29"/>
  <c r="AC94" i="29"/>
  <c r="AB94" i="29"/>
  <c r="AA94" i="29"/>
  <c r="Z94" i="29"/>
  <c r="Y94" i="29"/>
  <c r="X94" i="29"/>
  <c r="W94" i="29"/>
  <c r="V94" i="29"/>
  <c r="U94" i="29"/>
  <c r="T94" i="29"/>
  <c r="S94" i="29"/>
  <c r="R94" i="29"/>
  <c r="Q94" i="29"/>
  <c r="P94" i="29"/>
  <c r="O94" i="29"/>
  <c r="N94" i="29"/>
  <c r="M94" i="29"/>
  <c r="L94" i="29"/>
  <c r="K94" i="29"/>
  <c r="J94" i="29"/>
  <c r="I94" i="29"/>
  <c r="H94" i="29"/>
  <c r="G94" i="29"/>
  <c r="F94" i="29"/>
  <c r="E94" i="29"/>
  <c r="D94" i="29"/>
  <c r="C94" i="29"/>
  <c r="B94" i="29"/>
  <c r="GJ93" i="29"/>
  <c r="GI93" i="29"/>
  <c r="GH93" i="29"/>
  <c r="GG93" i="29"/>
  <c r="GF93" i="29"/>
  <c r="GE93" i="29"/>
  <c r="GD93" i="29"/>
  <c r="GC93" i="29"/>
  <c r="GB93" i="29"/>
  <c r="GA93" i="29"/>
  <c r="FZ93" i="29"/>
  <c r="FY93" i="29"/>
  <c r="FX93" i="29"/>
  <c r="FW93" i="29"/>
  <c r="FV93" i="29"/>
  <c r="FU93" i="29"/>
  <c r="FT93" i="29"/>
  <c r="FS93" i="29"/>
  <c r="FR93" i="29"/>
  <c r="FQ93" i="29"/>
  <c r="FP93" i="29"/>
  <c r="FO93" i="29"/>
  <c r="FN93" i="29"/>
  <c r="FM93" i="29"/>
  <c r="FL93" i="29"/>
  <c r="FK93" i="29"/>
  <c r="FJ93" i="29"/>
  <c r="FI93" i="29"/>
  <c r="FH93" i="29"/>
  <c r="FG93" i="29"/>
  <c r="FF93" i="29"/>
  <c r="FE93" i="29"/>
  <c r="FD93" i="29"/>
  <c r="FC93" i="29"/>
  <c r="FB93" i="29"/>
  <c r="FA93" i="29"/>
  <c r="EZ93" i="29"/>
  <c r="EY93" i="29"/>
  <c r="EX93" i="29"/>
  <c r="EW93" i="29"/>
  <c r="EV93" i="29"/>
  <c r="EU93" i="29"/>
  <c r="ET93" i="29"/>
  <c r="ES93" i="29"/>
  <c r="ER93" i="29"/>
  <c r="EQ93" i="29"/>
  <c r="EP93" i="29"/>
  <c r="EO93" i="29"/>
  <c r="EN93" i="29"/>
  <c r="EM93" i="29"/>
  <c r="EL93" i="29"/>
  <c r="EK93" i="29"/>
  <c r="EJ93" i="29"/>
  <c r="EI93" i="29"/>
  <c r="EH93" i="29"/>
  <c r="EG93" i="29"/>
  <c r="EF93" i="29"/>
  <c r="EE93" i="29"/>
  <c r="ED93" i="29"/>
  <c r="EC93" i="29"/>
  <c r="EB93" i="29"/>
  <c r="EA93" i="29"/>
  <c r="DZ93" i="29"/>
  <c r="DY93" i="29"/>
  <c r="DX93" i="29"/>
  <c r="DW93" i="29"/>
  <c r="DV93" i="29"/>
  <c r="DU93" i="29"/>
  <c r="DT93" i="29"/>
  <c r="DS93" i="29"/>
  <c r="DR93" i="29"/>
  <c r="DQ93" i="29"/>
  <c r="DP93" i="29"/>
  <c r="DO93" i="29"/>
  <c r="DN93" i="29"/>
  <c r="DM93" i="29"/>
  <c r="DL93" i="29"/>
  <c r="DK93" i="29"/>
  <c r="DJ93" i="29"/>
  <c r="DI93" i="29"/>
  <c r="DH93" i="29"/>
  <c r="DG93" i="29"/>
  <c r="DF93" i="29"/>
  <c r="DE93" i="29"/>
  <c r="DD93" i="29"/>
  <c r="DC93" i="29"/>
  <c r="DB93" i="29"/>
  <c r="DA93" i="29"/>
  <c r="CZ93" i="29"/>
  <c r="CY93" i="29"/>
  <c r="CX93" i="29"/>
  <c r="CW93" i="29"/>
  <c r="CV93" i="29"/>
  <c r="CU93" i="29"/>
  <c r="CT93" i="29"/>
  <c r="CS93" i="29"/>
  <c r="CR93" i="29"/>
  <c r="CQ93" i="29"/>
  <c r="CP93" i="29"/>
  <c r="CO93" i="29"/>
  <c r="CN93" i="29"/>
  <c r="CM93" i="29"/>
  <c r="CL93" i="29"/>
  <c r="CK93" i="29"/>
  <c r="CJ93" i="29"/>
  <c r="CI93" i="29"/>
  <c r="CH93" i="29"/>
  <c r="CG93" i="29"/>
  <c r="CF93" i="29"/>
  <c r="CE93" i="29"/>
  <c r="CD93" i="29"/>
  <c r="CC93" i="29"/>
  <c r="CB93" i="29"/>
  <c r="CA93" i="29"/>
  <c r="BZ93" i="29"/>
  <c r="BY93" i="29"/>
  <c r="BX93" i="29"/>
  <c r="BW93" i="29"/>
  <c r="BV93" i="29"/>
  <c r="BU93" i="29"/>
  <c r="BT93" i="29"/>
  <c r="BS93" i="29"/>
  <c r="BR93" i="29"/>
  <c r="BQ93" i="29"/>
  <c r="BP93" i="29"/>
  <c r="BO93" i="29"/>
  <c r="BN93" i="29"/>
  <c r="BM93" i="29"/>
  <c r="BL93" i="29"/>
  <c r="BK93" i="29"/>
  <c r="BJ93" i="29"/>
  <c r="BI93" i="29"/>
  <c r="BH93" i="29"/>
  <c r="BG93" i="29"/>
  <c r="BF93" i="29"/>
  <c r="BE93" i="29"/>
  <c r="BD93" i="29"/>
  <c r="BC93" i="29"/>
  <c r="BB93" i="29"/>
  <c r="BA93" i="29"/>
  <c r="AZ93" i="29"/>
  <c r="AY93" i="29"/>
  <c r="AX93" i="29"/>
  <c r="AW93" i="29"/>
  <c r="AV93" i="29"/>
  <c r="AU93" i="29"/>
  <c r="AT93" i="29"/>
  <c r="AS93" i="29"/>
  <c r="AR93" i="29"/>
  <c r="AQ93" i="29"/>
  <c r="AP93" i="29"/>
  <c r="AO93" i="29"/>
  <c r="AN93" i="29"/>
  <c r="AM93" i="29"/>
  <c r="AL93" i="29"/>
  <c r="AK93" i="29"/>
  <c r="AJ93" i="29"/>
  <c r="AI93" i="29"/>
  <c r="AH93" i="29"/>
  <c r="AG93" i="29"/>
  <c r="AF93" i="29"/>
  <c r="AE93" i="29"/>
  <c r="AD93" i="29"/>
  <c r="AC93" i="29"/>
  <c r="AB93" i="29"/>
  <c r="AA93" i="29"/>
  <c r="Z93" i="29"/>
  <c r="Y93" i="29"/>
  <c r="X93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GJ92" i="29"/>
  <c r="GI92" i="29"/>
  <c r="GH92" i="29"/>
  <c r="GG92" i="29"/>
  <c r="GF92" i="29"/>
  <c r="GE92" i="29"/>
  <c r="GD92" i="29"/>
  <c r="GC92" i="29"/>
  <c r="GB92" i="29"/>
  <c r="GA92" i="29"/>
  <c r="FZ92" i="29"/>
  <c r="FY92" i="29"/>
  <c r="FX92" i="29"/>
  <c r="FW92" i="29"/>
  <c r="FV92" i="29"/>
  <c r="FU92" i="29"/>
  <c r="FT92" i="29"/>
  <c r="FS92" i="29"/>
  <c r="FR92" i="29"/>
  <c r="FQ92" i="29"/>
  <c r="FP92" i="29"/>
  <c r="FO92" i="29"/>
  <c r="FN92" i="29"/>
  <c r="FM92" i="29"/>
  <c r="FL92" i="29"/>
  <c r="FK92" i="29"/>
  <c r="FJ92" i="29"/>
  <c r="FI92" i="29"/>
  <c r="FH92" i="29"/>
  <c r="FG92" i="29"/>
  <c r="FF92" i="29"/>
  <c r="FE92" i="29"/>
  <c r="FD92" i="29"/>
  <c r="FC92" i="29"/>
  <c r="FB92" i="29"/>
  <c r="FA92" i="29"/>
  <c r="EZ92" i="29"/>
  <c r="EY92" i="29"/>
  <c r="EX92" i="29"/>
  <c r="EW92" i="29"/>
  <c r="EV92" i="29"/>
  <c r="EU92" i="29"/>
  <c r="ET92" i="29"/>
  <c r="ES92" i="29"/>
  <c r="ER92" i="29"/>
  <c r="EQ92" i="29"/>
  <c r="EP92" i="29"/>
  <c r="EO92" i="29"/>
  <c r="EN92" i="29"/>
  <c r="EM92" i="29"/>
  <c r="EL92" i="29"/>
  <c r="EK92" i="29"/>
  <c r="EJ92" i="29"/>
  <c r="EI92" i="29"/>
  <c r="EH92" i="29"/>
  <c r="EG92" i="29"/>
  <c r="EF92" i="29"/>
  <c r="EE92" i="29"/>
  <c r="ED92" i="29"/>
  <c r="EC92" i="29"/>
  <c r="EB92" i="29"/>
  <c r="EA92" i="29"/>
  <c r="DZ92" i="29"/>
  <c r="DY92" i="29"/>
  <c r="DX92" i="29"/>
  <c r="DW92" i="29"/>
  <c r="DV92" i="29"/>
  <c r="DU92" i="29"/>
  <c r="DT92" i="29"/>
  <c r="DS92" i="29"/>
  <c r="DR92" i="29"/>
  <c r="DQ92" i="29"/>
  <c r="DP92" i="29"/>
  <c r="DO92" i="29"/>
  <c r="DN92" i="29"/>
  <c r="DM92" i="29"/>
  <c r="DL92" i="29"/>
  <c r="DK92" i="29"/>
  <c r="DJ92" i="29"/>
  <c r="DI92" i="29"/>
  <c r="DH92" i="29"/>
  <c r="DG92" i="29"/>
  <c r="DF92" i="29"/>
  <c r="DE92" i="29"/>
  <c r="DD92" i="29"/>
  <c r="DC92" i="29"/>
  <c r="DB92" i="29"/>
  <c r="DA92" i="29"/>
  <c r="CZ92" i="29"/>
  <c r="CY92" i="29"/>
  <c r="CX92" i="29"/>
  <c r="CW92" i="29"/>
  <c r="CV92" i="29"/>
  <c r="CU92" i="29"/>
  <c r="CT92" i="29"/>
  <c r="CS92" i="29"/>
  <c r="CR92" i="29"/>
  <c r="CQ92" i="29"/>
  <c r="CP92" i="29"/>
  <c r="CO92" i="29"/>
  <c r="CN92" i="29"/>
  <c r="CM92" i="29"/>
  <c r="CL92" i="29"/>
  <c r="CK92" i="29"/>
  <c r="CJ92" i="29"/>
  <c r="CI92" i="29"/>
  <c r="CH92" i="29"/>
  <c r="CG92" i="29"/>
  <c r="CF92" i="29"/>
  <c r="CE92" i="29"/>
  <c r="CD92" i="29"/>
  <c r="CC92" i="29"/>
  <c r="CB92" i="29"/>
  <c r="CA92" i="29"/>
  <c r="BZ92" i="29"/>
  <c r="BY92" i="29"/>
  <c r="BX92" i="29"/>
  <c r="BW92" i="29"/>
  <c r="BV92" i="29"/>
  <c r="BU92" i="29"/>
  <c r="BT92" i="29"/>
  <c r="BS92" i="29"/>
  <c r="BR92" i="29"/>
  <c r="BQ92" i="29"/>
  <c r="BP92" i="29"/>
  <c r="BO92" i="29"/>
  <c r="BN92" i="29"/>
  <c r="BM92" i="29"/>
  <c r="BL92" i="29"/>
  <c r="BK92" i="29"/>
  <c r="BJ92" i="29"/>
  <c r="BI92" i="29"/>
  <c r="BH92" i="29"/>
  <c r="BG92" i="29"/>
  <c r="BF92" i="29"/>
  <c r="BE92" i="29"/>
  <c r="BD92" i="29"/>
  <c r="BC92" i="29"/>
  <c r="BB92" i="29"/>
  <c r="BA92" i="29"/>
  <c r="AZ92" i="29"/>
  <c r="AY92" i="29"/>
  <c r="AX92" i="29"/>
  <c r="AW92" i="29"/>
  <c r="AV92" i="29"/>
  <c r="AU92" i="29"/>
  <c r="AT92" i="29"/>
  <c r="AS92" i="29"/>
  <c r="AR92" i="29"/>
  <c r="AQ92" i="29"/>
  <c r="AP92" i="29"/>
  <c r="AO92" i="29"/>
  <c r="AN92" i="29"/>
  <c r="AM92" i="29"/>
  <c r="AL92" i="29"/>
  <c r="AK92" i="29"/>
  <c r="AJ92" i="29"/>
  <c r="AI92" i="29"/>
  <c r="AH92" i="29"/>
  <c r="AG92" i="29"/>
  <c r="AF92" i="29"/>
  <c r="AE92" i="29"/>
  <c r="AD92" i="29"/>
  <c r="AC92" i="29"/>
  <c r="AB92" i="29"/>
  <c r="AA92" i="29"/>
  <c r="Z92" i="29"/>
  <c r="Y92" i="29"/>
  <c r="X92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GJ91" i="29"/>
  <c r="GI91" i="29"/>
  <c r="GH91" i="29"/>
  <c r="GG91" i="29"/>
  <c r="GF91" i="29"/>
  <c r="GE91" i="29"/>
  <c r="GD91" i="29"/>
  <c r="GC91" i="29"/>
  <c r="GB91" i="29"/>
  <c r="GA91" i="29"/>
  <c r="FZ91" i="29"/>
  <c r="FY91" i="29"/>
  <c r="FX91" i="29"/>
  <c r="FW91" i="29"/>
  <c r="FV91" i="29"/>
  <c r="FU91" i="29"/>
  <c r="FT91" i="29"/>
  <c r="FS91" i="29"/>
  <c r="FR91" i="29"/>
  <c r="FQ91" i="29"/>
  <c r="FP91" i="29"/>
  <c r="FO91" i="29"/>
  <c r="FN91" i="29"/>
  <c r="FM91" i="29"/>
  <c r="FL91" i="29"/>
  <c r="FK91" i="29"/>
  <c r="FJ91" i="29"/>
  <c r="FI91" i="29"/>
  <c r="FH91" i="29"/>
  <c r="FG91" i="29"/>
  <c r="FF91" i="29"/>
  <c r="FE91" i="29"/>
  <c r="FD91" i="29"/>
  <c r="FC91" i="29"/>
  <c r="FB91" i="29"/>
  <c r="FA91" i="29"/>
  <c r="EZ91" i="29"/>
  <c r="EY91" i="29"/>
  <c r="EX91" i="29"/>
  <c r="EW91" i="29"/>
  <c r="EV91" i="29"/>
  <c r="EU91" i="29"/>
  <c r="ET91" i="29"/>
  <c r="ES91" i="29"/>
  <c r="ER91" i="29"/>
  <c r="EQ91" i="29"/>
  <c r="EP91" i="29"/>
  <c r="EO91" i="29"/>
  <c r="EN91" i="29"/>
  <c r="EM91" i="29"/>
  <c r="EL91" i="29"/>
  <c r="EK91" i="29"/>
  <c r="EJ91" i="29"/>
  <c r="EI91" i="29"/>
  <c r="EH91" i="29"/>
  <c r="EG91" i="29"/>
  <c r="EF91" i="29"/>
  <c r="EE91" i="29"/>
  <c r="ED91" i="29"/>
  <c r="EC91" i="29"/>
  <c r="EB91" i="29"/>
  <c r="EA91" i="29"/>
  <c r="DZ91" i="29"/>
  <c r="DY91" i="29"/>
  <c r="DX91" i="29"/>
  <c r="DW91" i="29"/>
  <c r="DV91" i="29"/>
  <c r="DU91" i="29"/>
  <c r="DT91" i="29"/>
  <c r="DS91" i="29"/>
  <c r="DR91" i="29"/>
  <c r="DQ91" i="29"/>
  <c r="DP91" i="29"/>
  <c r="DO91" i="29"/>
  <c r="DN91" i="29"/>
  <c r="DM91" i="29"/>
  <c r="DL91" i="29"/>
  <c r="DK91" i="29"/>
  <c r="DJ91" i="29"/>
  <c r="DI91" i="29"/>
  <c r="DH91" i="29"/>
  <c r="DG91" i="29"/>
  <c r="DF91" i="29"/>
  <c r="DE91" i="29"/>
  <c r="DD91" i="29"/>
  <c r="DC91" i="29"/>
  <c r="DB91" i="29"/>
  <c r="DA91" i="29"/>
  <c r="CZ91" i="29"/>
  <c r="CY91" i="29"/>
  <c r="CX91" i="29"/>
  <c r="CW91" i="29"/>
  <c r="CV91" i="29"/>
  <c r="CU91" i="29"/>
  <c r="CT91" i="29"/>
  <c r="CS91" i="29"/>
  <c r="CR91" i="29"/>
  <c r="CQ91" i="29"/>
  <c r="CP91" i="29"/>
  <c r="CO91" i="29"/>
  <c r="CN91" i="29"/>
  <c r="CM91" i="29"/>
  <c r="CL91" i="29"/>
  <c r="CK91" i="29"/>
  <c r="CJ91" i="29"/>
  <c r="CI91" i="29"/>
  <c r="CH91" i="29"/>
  <c r="CG91" i="29"/>
  <c r="CF91" i="29"/>
  <c r="CE91" i="29"/>
  <c r="CD91" i="29"/>
  <c r="CC91" i="29"/>
  <c r="CB91" i="29"/>
  <c r="CA91" i="29"/>
  <c r="BZ91" i="29"/>
  <c r="BY91" i="29"/>
  <c r="BX91" i="29"/>
  <c r="BW91" i="29"/>
  <c r="BV91" i="29"/>
  <c r="BU91" i="29"/>
  <c r="BT91" i="29"/>
  <c r="BS91" i="29"/>
  <c r="BR91" i="29"/>
  <c r="BQ91" i="29"/>
  <c r="BP91" i="29"/>
  <c r="BO91" i="29"/>
  <c r="BN91" i="29"/>
  <c r="BM91" i="29"/>
  <c r="BL91" i="29"/>
  <c r="BK91" i="29"/>
  <c r="BJ91" i="29"/>
  <c r="BI91" i="29"/>
  <c r="BH91" i="29"/>
  <c r="BG91" i="29"/>
  <c r="BF91" i="29"/>
  <c r="BE91" i="29"/>
  <c r="BD91" i="29"/>
  <c r="BC91" i="29"/>
  <c r="BB91" i="29"/>
  <c r="BA91" i="29"/>
  <c r="AZ91" i="29"/>
  <c r="AY91" i="29"/>
  <c r="AX91" i="29"/>
  <c r="AW91" i="29"/>
  <c r="AV91" i="29"/>
  <c r="AU91" i="29"/>
  <c r="AT91" i="29"/>
  <c r="AS91" i="29"/>
  <c r="AR91" i="29"/>
  <c r="AQ91" i="29"/>
  <c r="AP91" i="29"/>
  <c r="AO91" i="29"/>
  <c r="AN91" i="29"/>
  <c r="AM91" i="29"/>
  <c r="AL91" i="29"/>
  <c r="AK91" i="29"/>
  <c r="AJ91" i="29"/>
  <c r="AI91" i="29"/>
  <c r="AH91" i="29"/>
  <c r="AG91" i="29"/>
  <c r="AF91" i="29"/>
  <c r="AE91" i="29"/>
  <c r="AD91" i="29"/>
  <c r="AC91" i="29"/>
  <c r="AB91" i="29"/>
  <c r="AA91" i="29"/>
  <c r="Z91" i="29"/>
  <c r="Y91" i="29"/>
  <c r="X91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GJ90" i="29"/>
  <c r="GI90" i="29"/>
  <c r="GH90" i="29"/>
  <c r="GG90" i="29"/>
  <c r="GF90" i="29"/>
  <c r="GE90" i="29"/>
  <c r="GD90" i="29"/>
  <c r="GC90" i="29"/>
  <c r="GB90" i="29"/>
  <c r="GA90" i="29"/>
  <c r="FZ90" i="29"/>
  <c r="FY90" i="29"/>
  <c r="FX90" i="29"/>
  <c r="FW90" i="29"/>
  <c r="FV90" i="29"/>
  <c r="FU90" i="29"/>
  <c r="FT90" i="29"/>
  <c r="FS90" i="29"/>
  <c r="FR90" i="29"/>
  <c r="FQ90" i="29"/>
  <c r="FP90" i="29"/>
  <c r="FO90" i="29"/>
  <c r="FN90" i="29"/>
  <c r="FM90" i="29"/>
  <c r="FL90" i="29"/>
  <c r="FK90" i="29"/>
  <c r="FJ90" i="29"/>
  <c r="FI90" i="29"/>
  <c r="FH90" i="29"/>
  <c r="FG90" i="29"/>
  <c r="FF90" i="29"/>
  <c r="FE90" i="29"/>
  <c r="FD90" i="29"/>
  <c r="FC90" i="29"/>
  <c r="FB90" i="29"/>
  <c r="FA90" i="29"/>
  <c r="EZ90" i="29"/>
  <c r="EY90" i="29"/>
  <c r="EX90" i="29"/>
  <c r="EW90" i="29"/>
  <c r="EV90" i="29"/>
  <c r="EU90" i="29"/>
  <c r="ET90" i="29"/>
  <c r="ES90" i="29"/>
  <c r="ER90" i="29"/>
  <c r="EQ90" i="29"/>
  <c r="EP90" i="29"/>
  <c r="EO90" i="29"/>
  <c r="EN90" i="29"/>
  <c r="EM90" i="29"/>
  <c r="EL90" i="29"/>
  <c r="EK90" i="29"/>
  <c r="EJ90" i="29"/>
  <c r="EI90" i="29"/>
  <c r="EH90" i="29"/>
  <c r="EG90" i="29"/>
  <c r="EF90" i="29"/>
  <c r="EE90" i="29"/>
  <c r="ED90" i="29"/>
  <c r="EC90" i="29"/>
  <c r="EB90" i="29"/>
  <c r="EA90" i="29"/>
  <c r="DZ90" i="29"/>
  <c r="DY90" i="29"/>
  <c r="DX90" i="29"/>
  <c r="DW90" i="29"/>
  <c r="DV90" i="29"/>
  <c r="DU90" i="29"/>
  <c r="DT90" i="29"/>
  <c r="DS90" i="29"/>
  <c r="DR90" i="29"/>
  <c r="DQ90" i="29"/>
  <c r="DP90" i="29"/>
  <c r="DO90" i="29"/>
  <c r="DN90" i="29"/>
  <c r="DM90" i="29"/>
  <c r="DL90" i="29"/>
  <c r="DK90" i="29"/>
  <c r="DJ90" i="29"/>
  <c r="DI90" i="29"/>
  <c r="DH90" i="29"/>
  <c r="DG90" i="29"/>
  <c r="DF90" i="29"/>
  <c r="DE90" i="29"/>
  <c r="DD90" i="29"/>
  <c r="DC90" i="29"/>
  <c r="DB90" i="29"/>
  <c r="DA90" i="29"/>
  <c r="CZ90" i="29"/>
  <c r="CY90" i="29"/>
  <c r="CX90" i="29"/>
  <c r="CW90" i="29"/>
  <c r="CV90" i="29"/>
  <c r="CU90" i="29"/>
  <c r="CT90" i="29"/>
  <c r="CS90" i="29"/>
  <c r="CR90" i="29"/>
  <c r="CQ90" i="29"/>
  <c r="CP90" i="29"/>
  <c r="CO90" i="29"/>
  <c r="CN90" i="29"/>
  <c r="CM90" i="29"/>
  <c r="CL90" i="29"/>
  <c r="CK90" i="29"/>
  <c r="CJ90" i="29"/>
  <c r="CI90" i="29"/>
  <c r="CH90" i="29"/>
  <c r="CG90" i="29"/>
  <c r="CF90" i="29"/>
  <c r="CE90" i="29"/>
  <c r="CD90" i="29"/>
  <c r="CC90" i="29"/>
  <c r="CB90" i="29"/>
  <c r="CA90" i="29"/>
  <c r="BZ90" i="29"/>
  <c r="BY90" i="29"/>
  <c r="BX90" i="29"/>
  <c r="BW90" i="29"/>
  <c r="BV90" i="29"/>
  <c r="BU90" i="29"/>
  <c r="BT90" i="29"/>
  <c r="BS90" i="29"/>
  <c r="BR90" i="29"/>
  <c r="BQ90" i="29"/>
  <c r="BP90" i="29"/>
  <c r="BO90" i="29"/>
  <c r="BN90" i="29"/>
  <c r="BM90" i="29"/>
  <c r="BL90" i="29"/>
  <c r="BK90" i="29"/>
  <c r="BJ90" i="29"/>
  <c r="BI90" i="29"/>
  <c r="BH90" i="29"/>
  <c r="BG90" i="29"/>
  <c r="BF90" i="29"/>
  <c r="BE90" i="29"/>
  <c r="BD90" i="29"/>
  <c r="BC90" i="29"/>
  <c r="BB90" i="29"/>
  <c r="BA90" i="29"/>
  <c r="AZ90" i="29"/>
  <c r="AY90" i="29"/>
  <c r="AX90" i="29"/>
  <c r="AW90" i="29"/>
  <c r="AV90" i="29"/>
  <c r="AU90" i="29"/>
  <c r="AT90" i="29"/>
  <c r="AS90" i="29"/>
  <c r="AR90" i="29"/>
  <c r="AQ90" i="29"/>
  <c r="AP90" i="29"/>
  <c r="AO90" i="29"/>
  <c r="AN90" i="29"/>
  <c r="AM90" i="29"/>
  <c r="AL90" i="29"/>
  <c r="AK90" i="29"/>
  <c r="AJ90" i="29"/>
  <c r="AI90" i="29"/>
  <c r="AH90" i="29"/>
  <c r="AG90" i="29"/>
  <c r="AF90" i="29"/>
  <c r="AE90" i="29"/>
  <c r="AD90" i="29"/>
  <c r="AC90" i="29"/>
  <c r="AB90" i="29"/>
  <c r="AA90" i="29"/>
  <c r="Z90" i="29"/>
  <c r="Y90" i="29"/>
  <c r="X90" i="29"/>
  <c r="W90" i="29"/>
  <c r="V90" i="29"/>
  <c r="U90" i="29"/>
  <c r="T90" i="29"/>
  <c r="S90" i="29"/>
  <c r="R90" i="29"/>
  <c r="Q90" i="29"/>
  <c r="P90" i="29"/>
  <c r="O90" i="29"/>
  <c r="N90" i="29"/>
  <c r="M90" i="29"/>
  <c r="L90" i="29"/>
  <c r="K90" i="29"/>
  <c r="J90" i="29"/>
  <c r="I90" i="29"/>
  <c r="H90" i="29"/>
  <c r="G90" i="29"/>
  <c r="F90" i="29"/>
  <c r="E90" i="29"/>
  <c r="D90" i="29"/>
  <c r="C90" i="29"/>
  <c r="B90" i="29"/>
  <c r="GJ89" i="29"/>
  <c r="GI89" i="29"/>
  <c r="GH89" i="29"/>
  <c r="GG89" i="29"/>
  <c r="GF89" i="29"/>
  <c r="GE89" i="29"/>
  <c r="GD89" i="29"/>
  <c r="GC89" i="29"/>
  <c r="GB89" i="29"/>
  <c r="GA89" i="29"/>
  <c r="FZ89" i="29"/>
  <c r="FY89" i="29"/>
  <c r="FX89" i="29"/>
  <c r="FW89" i="29"/>
  <c r="FV89" i="29"/>
  <c r="FU89" i="29"/>
  <c r="FT89" i="29"/>
  <c r="FS89" i="29"/>
  <c r="FR89" i="29"/>
  <c r="FQ89" i="29"/>
  <c r="FP89" i="29"/>
  <c r="FO89" i="29"/>
  <c r="FN89" i="29"/>
  <c r="FM89" i="29"/>
  <c r="FL89" i="29"/>
  <c r="FK89" i="29"/>
  <c r="FJ89" i="29"/>
  <c r="FI89" i="29"/>
  <c r="FH89" i="29"/>
  <c r="FG89" i="29"/>
  <c r="FF89" i="29"/>
  <c r="FE89" i="29"/>
  <c r="FD89" i="29"/>
  <c r="FC89" i="29"/>
  <c r="FB89" i="29"/>
  <c r="FA89" i="29"/>
  <c r="EZ89" i="29"/>
  <c r="EY89" i="29"/>
  <c r="EX89" i="29"/>
  <c r="EW89" i="29"/>
  <c r="EV89" i="29"/>
  <c r="EU89" i="29"/>
  <c r="ET89" i="29"/>
  <c r="ES89" i="29"/>
  <c r="ER89" i="29"/>
  <c r="EQ89" i="29"/>
  <c r="EP89" i="29"/>
  <c r="EO89" i="29"/>
  <c r="EN89" i="29"/>
  <c r="EM89" i="29"/>
  <c r="EL89" i="29"/>
  <c r="EK89" i="29"/>
  <c r="EJ89" i="29"/>
  <c r="EI89" i="29"/>
  <c r="EH89" i="29"/>
  <c r="EG89" i="29"/>
  <c r="EF89" i="29"/>
  <c r="EE89" i="29"/>
  <c r="ED89" i="29"/>
  <c r="EC89" i="29"/>
  <c r="EB89" i="29"/>
  <c r="EA89" i="29"/>
  <c r="DZ89" i="29"/>
  <c r="DY89" i="29"/>
  <c r="DX89" i="29"/>
  <c r="DW89" i="29"/>
  <c r="DV89" i="29"/>
  <c r="DU89" i="29"/>
  <c r="DT89" i="29"/>
  <c r="DS89" i="29"/>
  <c r="DR89" i="29"/>
  <c r="DQ89" i="29"/>
  <c r="DP89" i="29"/>
  <c r="DO89" i="29"/>
  <c r="DN89" i="29"/>
  <c r="DM89" i="29"/>
  <c r="DL89" i="29"/>
  <c r="DK89" i="29"/>
  <c r="DJ89" i="29"/>
  <c r="DI89" i="29"/>
  <c r="DH89" i="29"/>
  <c r="DG89" i="29"/>
  <c r="DF89" i="29"/>
  <c r="DE89" i="29"/>
  <c r="DD89" i="29"/>
  <c r="DC89" i="29"/>
  <c r="DB89" i="29"/>
  <c r="DA89" i="29"/>
  <c r="CZ89" i="29"/>
  <c r="CY89" i="29"/>
  <c r="CX89" i="29"/>
  <c r="CW89" i="29"/>
  <c r="CV89" i="29"/>
  <c r="CU89" i="29"/>
  <c r="CT89" i="29"/>
  <c r="CS89" i="29"/>
  <c r="CR89" i="29"/>
  <c r="CQ89" i="29"/>
  <c r="CP89" i="29"/>
  <c r="CO89" i="29"/>
  <c r="CN89" i="29"/>
  <c r="CM89" i="29"/>
  <c r="CL89" i="29"/>
  <c r="CK89" i="29"/>
  <c r="CJ89" i="29"/>
  <c r="CI89" i="29"/>
  <c r="CH89" i="29"/>
  <c r="CG89" i="29"/>
  <c r="CF89" i="29"/>
  <c r="CE89" i="29"/>
  <c r="CD89" i="29"/>
  <c r="CC89" i="29"/>
  <c r="CB89" i="29"/>
  <c r="CA89" i="29"/>
  <c r="BZ89" i="29"/>
  <c r="BY89" i="29"/>
  <c r="BX89" i="29"/>
  <c r="BW89" i="29"/>
  <c r="BV89" i="29"/>
  <c r="BU89" i="29"/>
  <c r="BT89" i="29"/>
  <c r="BS89" i="29"/>
  <c r="BR89" i="29"/>
  <c r="BQ89" i="29"/>
  <c r="BP89" i="29"/>
  <c r="BO89" i="29"/>
  <c r="BN89" i="29"/>
  <c r="BM89" i="29"/>
  <c r="BL89" i="29"/>
  <c r="BK89" i="29"/>
  <c r="BJ89" i="29"/>
  <c r="BI89" i="29"/>
  <c r="BH89" i="29"/>
  <c r="BG89" i="29"/>
  <c r="BF89" i="29"/>
  <c r="BE89" i="29"/>
  <c r="BD89" i="29"/>
  <c r="BC89" i="29"/>
  <c r="BB89" i="29"/>
  <c r="BA89" i="29"/>
  <c r="AZ89" i="29"/>
  <c r="AY89" i="29"/>
  <c r="AX89" i="29"/>
  <c r="AW89" i="29"/>
  <c r="AV89" i="29"/>
  <c r="AU89" i="29"/>
  <c r="AT89" i="29"/>
  <c r="AS89" i="29"/>
  <c r="AR89" i="29"/>
  <c r="AQ89" i="29"/>
  <c r="AP89" i="29"/>
  <c r="AO89" i="29"/>
  <c r="AN89" i="29"/>
  <c r="AM89" i="29"/>
  <c r="AL89" i="29"/>
  <c r="AK89" i="29"/>
  <c r="AJ89" i="29"/>
  <c r="AI89" i="29"/>
  <c r="AH89" i="29"/>
  <c r="AG89" i="29"/>
  <c r="AF89" i="29"/>
  <c r="AE89" i="29"/>
  <c r="AD89" i="29"/>
  <c r="AC89" i="29"/>
  <c r="AB89" i="29"/>
  <c r="AA89" i="29"/>
  <c r="Z89" i="29"/>
  <c r="Y89" i="29"/>
  <c r="X89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GJ88" i="29"/>
  <c r="GI88" i="29"/>
  <c r="GH88" i="29"/>
  <c r="GG88" i="29"/>
  <c r="GF88" i="29"/>
  <c r="GE88" i="29"/>
  <c r="GD88" i="29"/>
  <c r="GC88" i="29"/>
  <c r="GB88" i="29"/>
  <c r="GA88" i="29"/>
  <c r="FZ88" i="29"/>
  <c r="FY88" i="29"/>
  <c r="FX88" i="29"/>
  <c r="FW88" i="29"/>
  <c r="FV88" i="29"/>
  <c r="FU88" i="29"/>
  <c r="FT88" i="29"/>
  <c r="FS88" i="29"/>
  <c r="FR88" i="29"/>
  <c r="FQ88" i="29"/>
  <c r="FP88" i="29"/>
  <c r="FO88" i="29"/>
  <c r="FN88" i="29"/>
  <c r="FM88" i="29"/>
  <c r="FL88" i="29"/>
  <c r="FK88" i="29"/>
  <c r="FJ88" i="29"/>
  <c r="FI88" i="29"/>
  <c r="FH88" i="29"/>
  <c r="FG88" i="29"/>
  <c r="FF88" i="29"/>
  <c r="FE88" i="29"/>
  <c r="FD88" i="29"/>
  <c r="FC88" i="29"/>
  <c r="FB88" i="29"/>
  <c r="FA88" i="29"/>
  <c r="EZ88" i="29"/>
  <c r="EY88" i="29"/>
  <c r="EX88" i="29"/>
  <c r="EW88" i="29"/>
  <c r="EV88" i="29"/>
  <c r="EU88" i="29"/>
  <c r="ET88" i="29"/>
  <c r="ES88" i="29"/>
  <c r="ER88" i="29"/>
  <c r="EQ88" i="29"/>
  <c r="EP88" i="29"/>
  <c r="EO88" i="29"/>
  <c r="EN88" i="29"/>
  <c r="EM88" i="29"/>
  <c r="EL88" i="29"/>
  <c r="EK88" i="29"/>
  <c r="EJ88" i="29"/>
  <c r="EI88" i="29"/>
  <c r="EH88" i="29"/>
  <c r="EG88" i="29"/>
  <c r="EF88" i="29"/>
  <c r="EE88" i="29"/>
  <c r="ED88" i="29"/>
  <c r="EC88" i="29"/>
  <c r="EB88" i="29"/>
  <c r="EA88" i="29"/>
  <c r="DZ88" i="29"/>
  <c r="DY88" i="29"/>
  <c r="DX88" i="29"/>
  <c r="DW88" i="29"/>
  <c r="DV88" i="29"/>
  <c r="DU88" i="29"/>
  <c r="DT88" i="29"/>
  <c r="DS88" i="29"/>
  <c r="DR88" i="29"/>
  <c r="DQ88" i="29"/>
  <c r="DP88" i="29"/>
  <c r="DO88" i="29"/>
  <c r="DN88" i="29"/>
  <c r="DM88" i="29"/>
  <c r="DL88" i="29"/>
  <c r="DK88" i="29"/>
  <c r="DJ88" i="29"/>
  <c r="DI88" i="29"/>
  <c r="DH88" i="29"/>
  <c r="DG88" i="29"/>
  <c r="DF88" i="29"/>
  <c r="DE88" i="29"/>
  <c r="DD88" i="29"/>
  <c r="DC88" i="29"/>
  <c r="DB88" i="29"/>
  <c r="DA88" i="29"/>
  <c r="CZ88" i="29"/>
  <c r="CY88" i="29"/>
  <c r="CX88" i="29"/>
  <c r="CW88" i="29"/>
  <c r="CV88" i="29"/>
  <c r="CU88" i="29"/>
  <c r="CT88" i="29"/>
  <c r="CS88" i="29"/>
  <c r="CR88" i="29"/>
  <c r="CQ88" i="29"/>
  <c r="CP88" i="29"/>
  <c r="CO88" i="29"/>
  <c r="CN88" i="29"/>
  <c r="CM88" i="29"/>
  <c r="CL88" i="29"/>
  <c r="CK88" i="29"/>
  <c r="CJ88" i="29"/>
  <c r="CI88" i="29"/>
  <c r="CH88" i="29"/>
  <c r="CG88" i="29"/>
  <c r="CF88" i="29"/>
  <c r="CE88" i="29"/>
  <c r="CD88" i="29"/>
  <c r="CC88" i="29"/>
  <c r="CB88" i="29"/>
  <c r="CA88" i="29"/>
  <c r="BZ88" i="29"/>
  <c r="BY88" i="29"/>
  <c r="BX88" i="29"/>
  <c r="BW88" i="29"/>
  <c r="BV88" i="29"/>
  <c r="BU88" i="29"/>
  <c r="BT88" i="29"/>
  <c r="BS88" i="29"/>
  <c r="BR88" i="29"/>
  <c r="BQ88" i="29"/>
  <c r="BP88" i="29"/>
  <c r="BO88" i="29"/>
  <c r="BN88" i="29"/>
  <c r="BM88" i="29"/>
  <c r="BL88" i="29"/>
  <c r="BK88" i="29"/>
  <c r="BJ88" i="29"/>
  <c r="BI88" i="29"/>
  <c r="BH88" i="29"/>
  <c r="BG88" i="29"/>
  <c r="BF88" i="29"/>
  <c r="BE88" i="29"/>
  <c r="BD88" i="29"/>
  <c r="BC88" i="29"/>
  <c r="BB88" i="29"/>
  <c r="BA88" i="29"/>
  <c r="AZ88" i="29"/>
  <c r="AY88" i="29"/>
  <c r="AX88" i="29"/>
  <c r="AW88" i="29"/>
  <c r="AV88" i="29"/>
  <c r="AU88" i="29"/>
  <c r="AT88" i="29"/>
  <c r="AS88" i="29"/>
  <c r="AR88" i="29"/>
  <c r="AQ88" i="29"/>
  <c r="AP88" i="29"/>
  <c r="AO88" i="29"/>
  <c r="AN88" i="29"/>
  <c r="AM88" i="29"/>
  <c r="AL88" i="29"/>
  <c r="AK88" i="29"/>
  <c r="AJ88" i="29"/>
  <c r="AI88" i="29"/>
  <c r="AH88" i="29"/>
  <c r="AG88" i="29"/>
  <c r="AF88" i="29"/>
  <c r="AE88" i="29"/>
  <c r="AD88" i="29"/>
  <c r="AC88" i="29"/>
  <c r="AB88" i="29"/>
  <c r="AA88" i="29"/>
  <c r="Z88" i="29"/>
  <c r="Y88" i="29"/>
  <c r="X88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GJ87" i="29"/>
  <c r="GI87" i="29"/>
  <c r="GH87" i="29"/>
  <c r="GG87" i="29"/>
  <c r="GF87" i="29"/>
  <c r="GE87" i="29"/>
  <c r="GD87" i="29"/>
  <c r="GC87" i="29"/>
  <c r="GB87" i="29"/>
  <c r="GA87" i="29"/>
  <c r="FZ87" i="29"/>
  <c r="FY87" i="29"/>
  <c r="FX87" i="29"/>
  <c r="FW87" i="29"/>
  <c r="FV87" i="29"/>
  <c r="FU87" i="29"/>
  <c r="FT87" i="29"/>
  <c r="FS87" i="29"/>
  <c r="FR87" i="29"/>
  <c r="FQ87" i="29"/>
  <c r="FP87" i="29"/>
  <c r="FO87" i="29"/>
  <c r="FN87" i="29"/>
  <c r="FM87" i="29"/>
  <c r="FL87" i="29"/>
  <c r="FK87" i="29"/>
  <c r="FJ87" i="29"/>
  <c r="FI87" i="29"/>
  <c r="FH87" i="29"/>
  <c r="FG87" i="29"/>
  <c r="FF87" i="29"/>
  <c r="FE87" i="29"/>
  <c r="FD87" i="29"/>
  <c r="FC87" i="29"/>
  <c r="FB87" i="29"/>
  <c r="FA87" i="29"/>
  <c r="EZ87" i="29"/>
  <c r="EY87" i="29"/>
  <c r="EX87" i="29"/>
  <c r="EW87" i="29"/>
  <c r="EV87" i="29"/>
  <c r="EU87" i="29"/>
  <c r="ET87" i="29"/>
  <c r="ES87" i="29"/>
  <c r="ER87" i="29"/>
  <c r="EQ87" i="29"/>
  <c r="EP87" i="29"/>
  <c r="EO87" i="29"/>
  <c r="EN87" i="29"/>
  <c r="EM87" i="29"/>
  <c r="EL87" i="29"/>
  <c r="EK87" i="29"/>
  <c r="EJ87" i="29"/>
  <c r="EI87" i="29"/>
  <c r="EH87" i="29"/>
  <c r="EG87" i="29"/>
  <c r="EF87" i="29"/>
  <c r="EE87" i="29"/>
  <c r="ED87" i="29"/>
  <c r="EC87" i="29"/>
  <c r="EB87" i="29"/>
  <c r="EA87" i="29"/>
  <c r="DZ87" i="29"/>
  <c r="DY87" i="29"/>
  <c r="DX87" i="29"/>
  <c r="DW87" i="29"/>
  <c r="DV87" i="29"/>
  <c r="DU87" i="29"/>
  <c r="DT87" i="29"/>
  <c r="DS87" i="29"/>
  <c r="DR87" i="29"/>
  <c r="DQ87" i="29"/>
  <c r="DP87" i="29"/>
  <c r="DO87" i="29"/>
  <c r="DN87" i="29"/>
  <c r="DM87" i="29"/>
  <c r="DL87" i="29"/>
  <c r="DK87" i="29"/>
  <c r="DJ87" i="29"/>
  <c r="DI87" i="29"/>
  <c r="DH87" i="29"/>
  <c r="DG87" i="29"/>
  <c r="DF87" i="29"/>
  <c r="DE87" i="29"/>
  <c r="DD87" i="29"/>
  <c r="DC87" i="29"/>
  <c r="DB87" i="29"/>
  <c r="DA87" i="29"/>
  <c r="CZ87" i="29"/>
  <c r="CY87" i="29"/>
  <c r="CX87" i="29"/>
  <c r="CW87" i="29"/>
  <c r="CV87" i="29"/>
  <c r="CU87" i="29"/>
  <c r="CT87" i="29"/>
  <c r="CS87" i="29"/>
  <c r="CR87" i="29"/>
  <c r="CQ87" i="29"/>
  <c r="CP87" i="29"/>
  <c r="CO87" i="29"/>
  <c r="CN87" i="29"/>
  <c r="CM87" i="29"/>
  <c r="CL87" i="29"/>
  <c r="CK87" i="29"/>
  <c r="CJ87" i="29"/>
  <c r="CI87" i="29"/>
  <c r="CH87" i="29"/>
  <c r="CG87" i="29"/>
  <c r="CF87" i="29"/>
  <c r="CE87" i="29"/>
  <c r="CD87" i="29"/>
  <c r="CC87" i="29"/>
  <c r="CB87" i="29"/>
  <c r="CA87" i="29"/>
  <c r="BZ87" i="29"/>
  <c r="BY87" i="29"/>
  <c r="BX87" i="29"/>
  <c r="BW87" i="29"/>
  <c r="BV87" i="29"/>
  <c r="BU87" i="29"/>
  <c r="BT87" i="29"/>
  <c r="BS87" i="29"/>
  <c r="BR87" i="29"/>
  <c r="BQ87" i="29"/>
  <c r="BP87" i="29"/>
  <c r="BO87" i="29"/>
  <c r="BN87" i="29"/>
  <c r="BM87" i="29"/>
  <c r="BL87" i="29"/>
  <c r="BK87" i="29"/>
  <c r="BJ87" i="29"/>
  <c r="BI87" i="29"/>
  <c r="BH87" i="29"/>
  <c r="BG87" i="29"/>
  <c r="BF87" i="29"/>
  <c r="BE87" i="29"/>
  <c r="BD87" i="29"/>
  <c r="BC87" i="29"/>
  <c r="BB87" i="29"/>
  <c r="BA87" i="29"/>
  <c r="AZ87" i="29"/>
  <c r="AY87" i="29"/>
  <c r="AX87" i="29"/>
  <c r="AW87" i="29"/>
  <c r="AV87" i="29"/>
  <c r="AU87" i="29"/>
  <c r="AT87" i="29"/>
  <c r="AS87" i="29"/>
  <c r="AR87" i="29"/>
  <c r="AQ87" i="29"/>
  <c r="AP87" i="29"/>
  <c r="AO87" i="29"/>
  <c r="AN87" i="29"/>
  <c r="AM87" i="29"/>
  <c r="AL87" i="29"/>
  <c r="AK87" i="29"/>
  <c r="AJ87" i="29"/>
  <c r="AI87" i="29"/>
  <c r="AH87" i="29"/>
  <c r="AG87" i="29"/>
  <c r="AF87" i="29"/>
  <c r="AE87" i="29"/>
  <c r="AD87" i="29"/>
  <c r="AC87" i="29"/>
  <c r="AB87" i="29"/>
  <c r="AA87" i="29"/>
  <c r="Z87" i="29"/>
  <c r="Y87" i="29"/>
  <c r="X87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GJ86" i="29"/>
  <c r="GI86" i="29"/>
  <c r="GH86" i="29"/>
  <c r="GG86" i="29"/>
  <c r="GF86" i="29"/>
  <c r="GE86" i="29"/>
  <c r="GD86" i="29"/>
  <c r="GC86" i="29"/>
  <c r="GB86" i="29"/>
  <c r="GA86" i="29"/>
  <c r="FZ86" i="29"/>
  <c r="FY86" i="29"/>
  <c r="FX86" i="29"/>
  <c r="FW86" i="29"/>
  <c r="FV86" i="29"/>
  <c r="FU86" i="29"/>
  <c r="FT86" i="29"/>
  <c r="FS86" i="29"/>
  <c r="FR86" i="29"/>
  <c r="FQ86" i="29"/>
  <c r="FP86" i="29"/>
  <c r="FO86" i="29"/>
  <c r="FN86" i="29"/>
  <c r="FM86" i="29"/>
  <c r="FL86" i="29"/>
  <c r="FK86" i="29"/>
  <c r="FJ86" i="29"/>
  <c r="FI86" i="29"/>
  <c r="FH86" i="29"/>
  <c r="FG86" i="29"/>
  <c r="FF86" i="29"/>
  <c r="FE86" i="29"/>
  <c r="FD86" i="29"/>
  <c r="FC86" i="29"/>
  <c r="FB86" i="29"/>
  <c r="FA86" i="29"/>
  <c r="EZ86" i="29"/>
  <c r="EY86" i="29"/>
  <c r="EX86" i="29"/>
  <c r="EW86" i="29"/>
  <c r="EV86" i="29"/>
  <c r="EU86" i="29"/>
  <c r="ET86" i="29"/>
  <c r="ES86" i="29"/>
  <c r="ER86" i="29"/>
  <c r="EQ86" i="29"/>
  <c r="EP86" i="29"/>
  <c r="EO86" i="29"/>
  <c r="EN86" i="29"/>
  <c r="EM86" i="29"/>
  <c r="EL86" i="29"/>
  <c r="EK86" i="29"/>
  <c r="EJ86" i="29"/>
  <c r="EI86" i="29"/>
  <c r="EH86" i="29"/>
  <c r="EG86" i="29"/>
  <c r="EF86" i="29"/>
  <c r="EE86" i="29"/>
  <c r="ED86" i="29"/>
  <c r="EC86" i="29"/>
  <c r="EB86" i="29"/>
  <c r="EA86" i="29"/>
  <c r="DZ86" i="29"/>
  <c r="DY86" i="29"/>
  <c r="DX86" i="29"/>
  <c r="DW86" i="29"/>
  <c r="DV86" i="29"/>
  <c r="DU86" i="29"/>
  <c r="DT86" i="29"/>
  <c r="DS86" i="29"/>
  <c r="DR86" i="29"/>
  <c r="DQ86" i="29"/>
  <c r="DP86" i="29"/>
  <c r="DO86" i="29"/>
  <c r="DN86" i="29"/>
  <c r="DM86" i="29"/>
  <c r="DL86" i="29"/>
  <c r="DK86" i="29"/>
  <c r="DJ86" i="29"/>
  <c r="DI86" i="29"/>
  <c r="DH86" i="29"/>
  <c r="DG86" i="29"/>
  <c r="DF86" i="29"/>
  <c r="DE86" i="29"/>
  <c r="DD86" i="29"/>
  <c r="DC86" i="29"/>
  <c r="DB86" i="29"/>
  <c r="DA86" i="29"/>
  <c r="CZ86" i="29"/>
  <c r="CY86" i="29"/>
  <c r="CX86" i="29"/>
  <c r="CW86" i="29"/>
  <c r="CV86" i="29"/>
  <c r="CU86" i="29"/>
  <c r="CT86" i="29"/>
  <c r="CS86" i="29"/>
  <c r="CR86" i="29"/>
  <c r="CQ86" i="29"/>
  <c r="CP86" i="29"/>
  <c r="CO86" i="29"/>
  <c r="CN86" i="29"/>
  <c r="CM86" i="29"/>
  <c r="CL86" i="29"/>
  <c r="CK86" i="29"/>
  <c r="CJ86" i="29"/>
  <c r="CI86" i="29"/>
  <c r="CH86" i="29"/>
  <c r="CG86" i="29"/>
  <c r="CF86" i="29"/>
  <c r="CE86" i="29"/>
  <c r="CD86" i="29"/>
  <c r="CC86" i="29"/>
  <c r="CB86" i="29"/>
  <c r="CA86" i="29"/>
  <c r="BZ86" i="29"/>
  <c r="BY86" i="29"/>
  <c r="BX86" i="29"/>
  <c r="BW86" i="29"/>
  <c r="BV86" i="29"/>
  <c r="BU86" i="29"/>
  <c r="BT86" i="29"/>
  <c r="BS86" i="29"/>
  <c r="BR86" i="29"/>
  <c r="BQ86" i="29"/>
  <c r="BP86" i="29"/>
  <c r="BO86" i="29"/>
  <c r="BN86" i="29"/>
  <c r="BM86" i="29"/>
  <c r="BL86" i="29"/>
  <c r="BK86" i="29"/>
  <c r="BJ86" i="29"/>
  <c r="BI86" i="29"/>
  <c r="BH86" i="29"/>
  <c r="BG86" i="29"/>
  <c r="BF86" i="29"/>
  <c r="BE86" i="29"/>
  <c r="BD86" i="29"/>
  <c r="BC86" i="29"/>
  <c r="BB86" i="29"/>
  <c r="BA86" i="29"/>
  <c r="AZ86" i="29"/>
  <c r="AY86" i="29"/>
  <c r="AX86" i="29"/>
  <c r="AW86" i="29"/>
  <c r="AV86" i="29"/>
  <c r="AU86" i="29"/>
  <c r="AT86" i="29"/>
  <c r="AS86" i="29"/>
  <c r="AR86" i="29"/>
  <c r="AQ86" i="29"/>
  <c r="AP86" i="29"/>
  <c r="AO86" i="29"/>
  <c r="AN86" i="29"/>
  <c r="AM86" i="29"/>
  <c r="AL86" i="29"/>
  <c r="AK86" i="29"/>
  <c r="AJ86" i="29"/>
  <c r="AI86" i="29"/>
  <c r="AH86" i="29"/>
  <c r="AG86" i="29"/>
  <c r="AF86" i="29"/>
  <c r="AE86" i="29"/>
  <c r="AD86" i="29"/>
  <c r="AC86" i="29"/>
  <c r="AB86" i="29"/>
  <c r="AA86" i="29"/>
  <c r="Z86" i="29"/>
  <c r="Y86" i="29"/>
  <c r="X86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GJ85" i="29"/>
  <c r="GI85" i="29"/>
  <c r="GH85" i="29"/>
  <c r="GG85" i="29"/>
  <c r="GF85" i="29"/>
  <c r="GE85" i="29"/>
  <c r="GD85" i="29"/>
  <c r="GC85" i="29"/>
  <c r="GB85" i="29"/>
  <c r="GA85" i="29"/>
  <c r="FZ85" i="29"/>
  <c r="FY85" i="29"/>
  <c r="FX85" i="29"/>
  <c r="FW85" i="29"/>
  <c r="FV85" i="29"/>
  <c r="FU85" i="29"/>
  <c r="FT85" i="29"/>
  <c r="FS85" i="29"/>
  <c r="FR85" i="29"/>
  <c r="FQ85" i="29"/>
  <c r="FP85" i="29"/>
  <c r="FO85" i="29"/>
  <c r="FN85" i="29"/>
  <c r="FM85" i="29"/>
  <c r="FL85" i="29"/>
  <c r="FK85" i="29"/>
  <c r="FJ85" i="29"/>
  <c r="FI85" i="29"/>
  <c r="FH85" i="29"/>
  <c r="FG85" i="29"/>
  <c r="FF85" i="29"/>
  <c r="FE85" i="29"/>
  <c r="FD85" i="29"/>
  <c r="FC85" i="29"/>
  <c r="FB85" i="29"/>
  <c r="FA85" i="29"/>
  <c r="EZ85" i="29"/>
  <c r="EY85" i="29"/>
  <c r="EX85" i="29"/>
  <c r="EW85" i="29"/>
  <c r="EV85" i="29"/>
  <c r="EU85" i="29"/>
  <c r="ET85" i="29"/>
  <c r="ES85" i="29"/>
  <c r="ER85" i="29"/>
  <c r="EQ85" i="29"/>
  <c r="EP85" i="29"/>
  <c r="EO85" i="29"/>
  <c r="EN85" i="29"/>
  <c r="EM85" i="29"/>
  <c r="EL85" i="29"/>
  <c r="EK85" i="29"/>
  <c r="EJ85" i="29"/>
  <c r="EI85" i="29"/>
  <c r="EH85" i="29"/>
  <c r="EG85" i="29"/>
  <c r="EF85" i="29"/>
  <c r="EE85" i="29"/>
  <c r="ED85" i="29"/>
  <c r="EC85" i="29"/>
  <c r="EB85" i="29"/>
  <c r="EA85" i="29"/>
  <c r="DZ85" i="29"/>
  <c r="DY85" i="29"/>
  <c r="DX85" i="29"/>
  <c r="DW85" i="29"/>
  <c r="DV85" i="29"/>
  <c r="DU85" i="29"/>
  <c r="DT85" i="29"/>
  <c r="DS85" i="29"/>
  <c r="DR85" i="29"/>
  <c r="DQ85" i="29"/>
  <c r="DP85" i="29"/>
  <c r="DO85" i="29"/>
  <c r="DN85" i="29"/>
  <c r="DM85" i="29"/>
  <c r="DL85" i="29"/>
  <c r="DK85" i="29"/>
  <c r="DJ85" i="29"/>
  <c r="DI85" i="29"/>
  <c r="DH85" i="29"/>
  <c r="DG85" i="29"/>
  <c r="DF85" i="29"/>
  <c r="DE85" i="29"/>
  <c r="DD85" i="29"/>
  <c r="DC85" i="29"/>
  <c r="DB85" i="29"/>
  <c r="DA85" i="29"/>
  <c r="CZ85" i="29"/>
  <c r="CY85" i="29"/>
  <c r="CX85" i="29"/>
  <c r="CW85" i="29"/>
  <c r="CV85" i="29"/>
  <c r="CU85" i="29"/>
  <c r="CT85" i="29"/>
  <c r="CS85" i="29"/>
  <c r="CR85" i="29"/>
  <c r="CQ85" i="29"/>
  <c r="CP85" i="29"/>
  <c r="CO85" i="29"/>
  <c r="CN85" i="29"/>
  <c r="CM85" i="29"/>
  <c r="CL85" i="29"/>
  <c r="CK85" i="29"/>
  <c r="CJ85" i="29"/>
  <c r="CI85" i="29"/>
  <c r="CH85" i="29"/>
  <c r="CG85" i="29"/>
  <c r="CF85" i="29"/>
  <c r="CE85" i="29"/>
  <c r="CD85" i="29"/>
  <c r="CC85" i="29"/>
  <c r="CB85" i="29"/>
  <c r="CA85" i="29"/>
  <c r="BZ85" i="29"/>
  <c r="BY85" i="29"/>
  <c r="BX85" i="29"/>
  <c r="BW85" i="29"/>
  <c r="BV85" i="29"/>
  <c r="BU85" i="29"/>
  <c r="BT85" i="29"/>
  <c r="BS85" i="29"/>
  <c r="BR85" i="29"/>
  <c r="BQ85" i="29"/>
  <c r="BP85" i="29"/>
  <c r="BO85" i="29"/>
  <c r="BN85" i="29"/>
  <c r="BM85" i="29"/>
  <c r="BL85" i="29"/>
  <c r="BK85" i="29"/>
  <c r="BJ85" i="29"/>
  <c r="BI85" i="29"/>
  <c r="BH85" i="29"/>
  <c r="BG85" i="29"/>
  <c r="BF85" i="29"/>
  <c r="BE85" i="29"/>
  <c r="BD85" i="29"/>
  <c r="BC85" i="29"/>
  <c r="BB85" i="29"/>
  <c r="BA85" i="29"/>
  <c r="AZ85" i="29"/>
  <c r="AY85" i="29"/>
  <c r="AX85" i="29"/>
  <c r="AW85" i="29"/>
  <c r="AV85" i="29"/>
  <c r="AU85" i="29"/>
  <c r="AT85" i="29"/>
  <c r="AS85" i="29"/>
  <c r="AR85" i="29"/>
  <c r="AQ85" i="29"/>
  <c r="AP85" i="29"/>
  <c r="AO85" i="29"/>
  <c r="AN85" i="29"/>
  <c r="AM85" i="29"/>
  <c r="AL85" i="29"/>
  <c r="AK85" i="29"/>
  <c r="AJ85" i="29"/>
  <c r="AI85" i="29"/>
  <c r="AH85" i="29"/>
  <c r="AG85" i="29"/>
  <c r="AF85" i="29"/>
  <c r="AE85" i="29"/>
  <c r="AD85" i="29"/>
  <c r="AC85" i="29"/>
  <c r="AB85" i="29"/>
  <c r="AA85" i="29"/>
  <c r="Z85" i="29"/>
  <c r="Y85" i="29"/>
  <c r="X85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GJ84" i="29"/>
  <c r="GI84" i="29"/>
  <c r="GH84" i="29"/>
  <c r="GG84" i="29"/>
  <c r="GF84" i="29"/>
  <c r="GE84" i="29"/>
  <c r="GD84" i="29"/>
  <c r="GC84" i="29"/>
  <c r="GB84" i="29"/>
  <c r="GA84" i="29"/>
  <c r="FZ84" i="29"/>
  <c r="FY84" i="29"/>
  <c r="FX84" i="29"/>
  <c r="FW84" i="29"/>
  <c r="FV84" i="29"/>
  <c r="FU84" i="29"/>
  <c r="FT84" i="29"/>
  <c r="FS84" i="29"/>
  <c r="FR84" i="29"/>
  <c r="FQ84" i="29"/>
  <c r="FP84" i="29"/>
  <c r="FO84" i="29"/>
  <c r="FN84" i="29"/>
  <c r="FM84" i="29"/>
  <c r="FL84" i="29"/>
  <c r="FK84" i="29"/>
  <c r="FJ84" i="29"/>
  <c r="FI84" i="29"/>
  <c r="FH84" i="29"/>
  <c r="FG84" i="29"/>
  <c r="FF84" i="29"/>
  <c r="FE84" i="29"/>
  <c r="FD84" i="29"/>
  <c r="FC84" i="29"/>
  <c r="FB84" i="29"/>
  <c r="FA84" i="29"/>
  <c r="EZ84" i="29"/>
  <c r="EY84" i="29"/>
  <c r="EX84" i="29"/>
  <c r="EW84" i="29"/>
  <c r="EV84" i="29"/>
  <c r="EU84" i="29"/>
  <c r="ET84" i="29"/>
  <c r="ES84" i="29"/>
  <c r="ER84" i="29"/>
  <c r="EQ84" i="29"/>
  <c r="EP84" i="29"/>
  <c r="EO84" i="29"/>
  <c r="EN84" i="29"/>
  <c r="EM84" i="29"/>
  <c r="EL84" i="29"/>
  <c r="EK84" i="29"/>
  <c r="EJ84" i="29"/>
  <c r="EI84" i="29"/>
  <c r="EH84" i="29"/>
  <c r="EG84" i="29"/>
  <c r="EF84" i="29"/>
  <c r="EE84" i="29"/>
  <c r="ED84" i="29"/>
  <c r="EC84" i="29"/>
  <c r="EB84" i="29"/>
  <c r="EA84" i="29"/>
  <c r="DZ84" i="29"/>
  <c r="DY84" i="29"/>
  <c r="DX84" i="29"/>
  <c r="DW84" i="29"/>
  <c r="DV84" i="29"/>
  <c r="DU84" i="29"/>
  <c r="DT84" i="29"/>
  <c r="DS84" i="29"/>
  <c r="DR84" i="29"/>
  <c r="DQ84" i="29"/>
  <c r="DP84" i="29"/>
  <c r="DO84" i="29"/>
  <c r="DN84" i="29"/>
  <c r="DM84" i="29"/>
  <c r="DL84" i="29"/>
  <c r="DK84" i="29"/>
  <c r="DJ84" i="29"/>
  <c r="DI84" i="29"/>
  <c r="DH84" i="29"/>
  <c r="DG84" i="29"/>
  <c r="DF84" i="29"/>
  <c r="DE84" i="29"/>
  <c r="DD84" i="29"/>
  <c r="DC84" i="29"/>
  <c r="DB84" i="29"/>
  <c r="DA84" i="29"/>
  <c r="CZ84" i="29"/>
  <c r="CY84" i="29"/>
  <c r="CX84" i="29"/>
  <c r="CW84" i="29"/>
  <c r="CV84" i="29"/>
  <c r="CU84" i="29"/>
  <c r="CT84" i="29"/>
  <c r="CS84" i="29"/>
  <c r="CR84" i="29"/>
  <c r="CQ84" i="29"/>
  <c r="CP84" i="29"/>
  <c r="CO84" i="29"/>
  <c r="CN84" i="29"/>
  <c r="CM84" i="29"/>
  <c r="CL84" i="29"/>
  <c r="CK84" i="29"/>
  <c r="CJ84" i="29"/>
  <c r="CI84" i="29"/>
  <c r="CH84" i="29"/>
  <c r="CG84" i="29"/>
  <c r="CF84" i="29"/>
  <c r="CE84" i="29"/>
  <c r="CD84" i="29"/>
  <c r="CC84" i="29"/>
  <c r="CB84" i="29"/>
  <c r="CA84" i="29"/>
  <c r="BZ84" i="29"/>
  <c r="BY84" i="29"/>
  <c r="BX84" i="29"/>
  <c r="BW84" i="29"/>
  <c r="BV84" i="29"/>
  <c r="BU84" i="29"/>
  <c r="BT84" i="29"/>
  <c r="BS84" i="29"/>
  <c r="BR84" i="29"/>
  <c r="BQ84" i="29"/>
  <c r="BP84" i="29"/>
  <c r="BO84" i="29"/>
  <c r="BN84" i="29"/>
  <c r="BM84" i="29"/>
  <c r="BL84" i="29"/>
  <c r="BK84" i="29"/>
  <c r="BJ84" i="29"/>
  <c r="BI84" i="29"/>
  <c r="BH84" i="29"/>
  <c r="BG84" i="29"/>
  <c r="BF84" i="29"/>
  <c r="BE84" i="29"/>
  <c r="BD84" i="29"/>
  <c r="BC84" i="29"/>
  <c r="BB84" i="29"/>
  <c r="BA84" i="29"/>
  <c r="AZ84" i="29"/>
  <c r="AY84" i="29"/>
  <c r="AX84" i="29"/>
  <c r="AW84" i="29"/>
  <c r="AV84" i="29"/>
  <c r="AU84" i="29"/>
  <c r="AT84" i="29"/>
  <c r="AS84" i="29"/>
  <c r="AR84" i="29"/>
  <c r="AQ84" i="29"/>
  <c r="AP84" i="29"/>
  <c r="AO84" i="29"/>
  <c r="AN84" i="29"/>
  <c r="AM84" i="29"/>
  <c r="AL84" i="29"/>
  <c r="AK84" i="29"/>
  <c r="AJ84" i="29"/>
  <c r="AI84" i="29"/>
  <c r="AH84" i="29"/>
  <c r="AG84" i="29"/>
  <c r="AF84" i="29"/>
  <c r="AE84" i="29"/>
  <c r="AD84" i="29"/>
  <c r="AC84" i="29"/>
  <c r="AB84" i="29"/>
  <c r="AA84" i="29"/>
  <c r="Z84" i="29"/>
  <c r="Y84" i="29"/>
  <c r="X84" i="29"/>
  <c r="W84" i="29"/>
  <c r="V84" i="29"/>
  <c r="U84" i="29"/>
  <c r="T84" i="29"/>
  <c r="S84" i="29"/>
  <c r="R84" i="29"/>
  <c r="Q84" i="29"/>
  <c r="P84" i="29"/>
  <c r="O84" i="29"/>
  <c r="N84" i="29"/>
  <c r="M84" i="29"/>
  <c r="L84" i="29"/>
  <c r="K84" i="29"/>
  <c r="J84" i="29"/>
  <c r="I84" i="29"/>
  <c r="H84" i="29"/>
  <c r="G84" i="29"/>
  <c r="F84" i="29"/>
  <c r="E84" i="29"/>
  <c r="D84" i="29"/>
  <c r="C84" i="29"/>
  <c r="B84" i="29"/>
  <c r="GJ83" i="29"/>
  <c r="GI83" i="29"/>
  <c r="GH83" i="29"/>
  <c r="GG83" i="29"/>
  <c r="GF83" i="29"/>
  <c r="GE83" i="29"/>
  <c r="GD83" i="29"/>
  <c r="GC83" i="29"/>
  <c r="GB83" i="29"/>
  <c r="GA83" i="29"/>
  <c r="FZ83" i="29"/>
  <c r="FY83" i="29"/>
  <c r="FX83" i="29"/>
  <c r="FW83" i="29"/>
  <c r="FV83" i="29"/>
  <c r="FU83" i="29"/>
  <c r="FT83" i="29"/>
  <c r="FS83" i="29"/>
  <c r="FR83" i="29"/>
  <c r="FQ83" i="29"/>
  <c r="FP83" i="29"/>
  <c r="FO83" i="29"/>
  <c r="FN83" i="29"/>
  <c r="FM83" i="29"/>
  <c r="FL83" i="29"/>
  <c r="FK83" i="29"/>
  <c r="FJ83" i="29"/>
  <c r="FI83" i="29"/>
  <c r="FH83" i="29"/>
  <c r="FG83" i="29"/>
  <c r="FF83" i="29"/>
  <c r="FE83" i="29"/>
  <c r="FD83" i="29"/>
  <c r="FC83" i="29"/>
  <c r="FB83" i="29"/>
  <c r="FA83" i="29"/>
  <c r="EZ83" i="29"/>
  <c r="EY83" i="29"/>
  <c r="EX83" i="29"/>
  <c r="EW83" i="29"/>
  <c r="EV83" i="29"/>
  <c r="EU83" i="29"/>
  <c r="ET83" i="29"/>
  <c r="ES83" i="29"/>
  <c r="ER83" i="29"/>
  <c r="EQ83" i="29"/>
  <c r="EP83" i="29"/>
  <c r="EO83" i="29"/>
  <c r="EN83" i="29"/>
  <c r="EM83" i="29"/>
  <c r="EL83" i="29"/>
  <c r="EK83" i="29"/>
  <c r="EJ83" i="29"/>
  <c r="EI83" i="29"/>
  <c r="EH83" i="29"/>
  <c r="EG83" i="29"/>
  <c r="EF83" i="29"/>
  <c r="EE83" i="29"/>
  <c r="ED83" i="29"/>
  <c r="EC83" i="29"/>
  <c r="EB83" i="29"/>
  <c r="EA83" i="29"/>
  <c r="DZ83" i="29"/>
  <c r="DY83" i="29"/>
  <c r="DX83" i="29"/>
  <c r="DW83" i="29"/>
  <c r="DV83" i="29"/>
  <c r="DU83" i="29"/>
  <c r="DT83" i="29"/>
  <c r="DS83" i="29"/>
  <c r="DR83" i="29"/>
  <c r="DQ83" i="29"/>
  <c r="DP83" i="29"/>
  <c r="DO83" i="29"/>
  <c r="DN83" i="29"/>
  <c r="DM83" i="29"/>
  <c r="DL83" i="29"/>
  <c r="DK83" i="29"/>
  <c r="DJ83" i="29"/>
  <c r="DI83" i="29"/>
  <c r="DH83" i="29"/>
  <c r="DG83" i="29"/>
  <c r="DF83" i="29"/>
  <c r="DE83" i="29"/>
  <c r="DD83" i="29"/>
  <c r="DC83" i="29"/>
  <c r="DB83" i="29"/>
  <c r="DA83" i="29"/>
  <c r="CZ83" i="29"/>
  <c r="CY83" i="29"/>
  <c r="CX83" i="29"/>
  <c r="CW83" i="29"/>
  <c r="CV83" i="29"/>
  <c r="CU83" i="29"/>
  <c r="CT83" i="29"/>
  <c r="CS83" i="29"/>
  <c r="CR83" i="29"/>
  <c r="CQ83" i="29"/>
  <c r="CP83" i="29"/>
  <c r="CO83" i="29"/>
  <c r="CN83" i="29"/>
  <c r="CM83" i="29"/>
  <c r="CL83" i="29"/>
  <c r="CK83" i="29"/>
  <c r="CJ83" i="29"/>
  <c r="CI83" i="29"/>
  <c r="CH83" i="29"/>
  <c r="CG83" i="29"/>
  <c r="CF83" i="29"/>
  <c r="CE83" i="29"/>
  <c r="CD83" i="29"/>
  <c r="CC83" i="29"/>
  <c r="CB83" i="29"/>
  <c r="CA83" i="29"/>
  <c r="BZ83" i="29"/>
  <c r="BY83" i="29"/>
  <c r="BX83" i="29"/>
  <c r="BW83" i="29"/>
  <c r="BV83" i="29"/>
  <c r="BU83" i="29"/>
  <c r="BT83" i="29"/>
  <c r="BS83" i="29"/>
  <c r="BR83" i="29"/>
  <c r="BQ83" i="29"/>
  <c r="BP83" i="29"/>
  <c r="BO83" i="29"/>
  <c r="BN83" i="29"/>
  <c r="BM83" i="29"/>
  <c r="BL83" i="29"/>
  <c r="BK83" i="29"/>
  <c r="BJ83" i="29"/>
  <c r="BI83" i="29"/>
  <c r="BH83" i="29"/>
  <c r="BG83" i="29"/>
  <c r="BF83" i="29"/>
  <c r="BE83" i="29"/>
  <c r="BD83" i="29"/>
  <c r="BC83" i="29"/>
  <c r="BB83" i="29"/>
  <c r="BA83" i="29"/>
  <c r="AZ83" i="29"/>
  <c r="AY83" i="29"/>
  <c r="AX83" i="29"/>
  <c r="AW83" i="29"/>
  <c r="AV83" i="29"/>
  <c r="AU83" i="29"/>
  <c r="AT83" i="29"/>
  <c r="AS83" i="29"/>
  <c r="AR83" i="29"/>
  <c r="AQ83" i="29"/>
  <c r="AP83" i="29"/>
  <c r="AO83" i="29"/>
  <c r="AN83" i="29"/>
  <c r="AM83" i="29"/>
  <c r="AL83" i="29"/>
  <c r="AK83" i="29"/>
  <c r="AJ83" i="29"/>
  <c r="AI83" i="29"/>
  <c r="AH83" i="29"/>
  <c r="AG83" i="29"/>
  <c r="AF83" i="29"/>
  <c r="AE83" i="29"/>
  <c r="AD83" i="29"/>
  <c r="AC83" i="29"/>
  <c r="AB83" i="29"/>
  <c r="AA83" i="29"/>
  <c r="Z83" i="29"/>
  <c r="Y83" i="29"/>
  <c r="X83" i="29"/>
  <c r="W83" i="29"/>
  <c r="V83" i="29"/>
  <c r="U83" i="29"/>
  <c r="T83" i="29"/>
  <c r="S83" i="29"/>
  <c r="R83" i="29"/>
  <c r="Q83" i="29"/>
  <c r="P83" i="29"/>
  <c r="O83" i="29"/>
  <c r="N83" i="29"/>
  <c r="M83" i="29"/>
  <c r="L83" i="29"/>
  <c r="K83" i="29"/>
  <c r="J83" i="29"/>
  <c r="I83" i="29"/>
  <c r="H83" i="29"/>
  <c r="G83" i="29"/>
  <c r="F83" i="29"/>
  <c r="E83" i="29"/>
  <c r="D83" i="29"/>
  <c r="C83" i="29"/>
  <c r="B83" i="29"/>
  <c r="GJ82" i="29"/>
  <c r="GI82" i="29"/>
  <c r="GH82" i="29"/>
  <c r="GG82" i="29"/>
  <c r="GF82" i="29"/>
  <c r="GE82" i="29"/>
  <c r="GD82" i="29"/>
  <c r="GC82" i="29"/>
  <c r="GB82" i="29"/>
  <c r="GA82" i="29"/>
  <c r="FZ82" i="29"/>
  <c r="FY82" i="29"/>
  <c r="FX82" i="29"/>
  <c r="FW82" i="29"/>
  <c r="FV82" i="29"/>
  <c r="FU82" i="29"/>
  <c r="FT82" i="29"/>
  <c r="FS82" i="29"/>
  <c r="FR82" i="29"/>
  <c r="FQ82" i="29"/>
  <c r="FP82" i="29"/>
  <c r="FO82" i="29"/>
  <c r="FN82" i="29"/>
  <c r="FM82" i="29"/>
  <c r="FL82" i="29"/>
  <c r="FK82" i="29"/>
  <c r="FJ82" i="29"/>
  <c r="FI82" i="29"/>
  <c r="FH82" i="29"/>
  <c r="FG82" i="29"/>
  <c r="FF82" i="29"/>
  <c r="FE82" i="29"/>
  <c r="FD82" i="29"/>
  <c r="FC82" i="29"/>
  <c r="FB82" i="29"/>
  <c r="FA82" i="29"/>
  <c r="EZ82" i="29"/>
  <c r="EY82" i="29"/>
  <c r="EX82" i="29"/>
  <c r="EW82" i="29"/>
  <c r="EV82" i="29"/>
  <c r="EU82" i="29"/>
  <c r="ET82" i="29"/>
  <c r="ES82" i="29"/>
  <c r="ER82" i="29"/>
  <c r="EQ82" i="29"/>
  <c r="EP82" i="29"/>
  <c r="EO82" i="29"/>
  <c r="EN82" i="29"/>
  <c r="EM82" i="29"/>
  <c r="EL82" i="29"/>
  <c r="EK82" i="29"/>
  <c r="EJ82" i="29"/>
  <c r="EI82" i="29"/>
  <c r="EH82" i="29"/>
  <c r="EG82" i="29"/>
  <c r="EF82" i="29"/>
  <c r="EE82" i="29"/>
  <c r="ED82" i="29"/>
  <c r="EC82" i="29"/>
  <c r="EB82" i="29"/>
  <c r="EA82" i="29"/>
  <c r="DZ82" i="29"/>
  <c r="DY82" i="29"/>
  <c r="DX82" i="29"/>
  <c r="DW82" i="29"/>
  <c r="DV82" i="29"/>
  <c r="DU82" i="29"/>
  <c r="DT82" i="29"/>
  <c r="DS82" i="29"/>
  <c r="DR82" i="29"/>
  <c r="DQ82" i="29"/>
  <c r="DP82" i="29"/>
  <c r="DO82" i="29"/>
  <c r="DN82" i="29"/>
  <c r="DM82" i="29"/>
  <c r="DL82" i="29"/>
  <c r="DK82" i="29"/>
  <c r="DJ82" i="29"/>
  <c r="DI82" i="29"/>
  <c r="DH82" i="29"/>
  <c r="DG82" i="29"/>
  <c r="DF82" i="29"/>
  <c r="DE82" i="29"/>
  <c r="DD82" i="29"/>
  <c r="DC82" i="29"/>
  <c r="DB82" i="29"/>
  <c r="DA82" i="29"/>
  <c r="CZ82" i="29"/>
  <c r="CY82" i="29"/>
  <c r="CX82" i="29"/>
  <c r="CW82" i="29"/>
  <c r="CV82" i="29"/>
  <c r="CU82" i="29"/>
  <c r="CT82" i="29"/>
  <c r="CS82" i="29"/>
  <c r="CR82" i="29"/>
  <c r="CQ82" i="29"/>
  <c r="CP82" i="29"/>
  <c r="CO82" i="29"/>
  <c r="CN82" i="29"/>
  <c r="CM82" i="29"/>
  <c r="CL82" i="29"/>
  <c r="CK82" i="29"/>
  <c r="CJ82" i="29"/>
  <c r="CI82" i="29"/>
  <c r="CH82" i="29"/>
  <c r="CG82" i="29"/>
  <c r="CF82" i="29"/>
  <c r="CE82" i="29"/>
  <c r="CD82" i="29"/>
  <c r="CC82" i="29"/>
  <c r="CB82" i="29"/>
  <c r="CA82" i="29"/>
  <c r="BZ82" i="29"/>
  <c r="BY82" i="29"/>
  <c r="BX82" i="29"/>
  <c r="BW82" i="29"/>
  <c r="BV82" i="29"/>
  <c r="BU82" i="29"/>
  <c r="BT82" i="29"/>
  <c r="BS82" i="29"/>
  <c r="BR82" i="29"/>
  <c r="BQ82" i="29"/>
  <c r="BP82" i="29"/>
  <c r="BO82" i="29"/>
  <c r="BN82" i="29"/>
  <c r="BM82" i="29"/>
  <c r="BL82" i="29"/>
  <c r="BK82" i="29"/>
  <c r="BJ82" i="29"/>
  <c r="BI82" i="29"/>
  <c r="BH82" i="29"/>
  <c r="BG82" i="29"/>
  <c r="BF82" i="29"/>
  <c r="BE82" i="29"/>
  <c r="BD82" i="29"/>
  <c r="BC82" i="29"/>
  <c r="BB82" i="29"/>
  <c r="BA82" i="29"/>
  <c r="AZ82" i="29"/>
  <c r="AY82" i="29"/>
  <c r="AX82" i="29"/>
  <c r="AW82" i="29"/>
  <c r="AV82" i="29"/>
  <c r="AU82" i="29"/>
  <c r="AT82" i="29"/>
  <c r="AS82" i="29"/>
  <c r="AR82" i="29"/>
  <c r="AQ82" i="29"/>
  <c r="AP82" i="29"/>
  <c r="AO82" i="29"/>
  <c r="AN82" i="29"/>
  <c r="AM82" i="29"/>
  <c r="AL82" i="29"/>
  <c r="AK82" i="29"/>
  <c r="AJ82" i="29"/>
  <c r="AI82" i="29"/>
  <c r="AH82" i="29"/>
  <c r="AG82" i="29"/>
  <c r="AF82" i="29"/>
  <c r="AE82" i="29"/>
  <c r="AD82" i="29"/>
  <c r="AC82" i="29"/>
  <c r="AB82" i="29"/>
  <c r="AA82" i="29"/>
  <c r="Z82" i="29"/>
  <c r="Y82" i="29"/>
  <c r="X82" i="29"/>
  <c r="W82" i="29"/>
  <c r="V82" i="29"/>
  <c r="U82" i="29"/>
  <c r="T82" i="29"/>
  <c r="S82" i="29"/>
  <c r="R82" i="29"/>
  <c r="Q82" i="29"/>
  <c r="P82" i="29"/>
  <c r="O82" i="29"/>
  <c r="N82" i="29"/>
  <c r="M82" i="29"/>
  <c r="L82" i="29"/>
  <c r="K82" i="29"/>
  <c r="J82" i="29"/>
  <c r="I82" i="29"/>
  <c r="H82" i="29"/>
  <c r="G82" i="29"/>
  <c r="F82" i="29"/>
  <c r="E82" i="29"/>
  <c r="D82" i="29"/>
  <c r="C82" i="29"/>
  <c r="B82" i="29"/>
  <c r="GJ81" i="29"/>
  <c r="GI81" i="29"/>
  <c r="GH81" i="29"/>
  <c r="GG81" i="29"/>
  <c r="GF81" i="29"/>
  <c r="GE81" i="29"/>
  <c r="GD81" i="29"/>
  <c r="GC81" i="29"/>
  <c r="GB81" i="29"/>
  <c r="GA81" i="29"/>
  <c r="FZ81" i="29"/>
  <c r="FY81" i="29"/>
  <c r="FX81" i="29"/>
  <c r="FW81" i="29"/>
  <c r="FV81" i="29"/>
  <c r="FU81" i="29"/>
  <c r="FT81" i="29"/>
  <c r="FS81" i="29"/>
  <c r="FR81" i="29"/>
  <c r="FQ81" i="29"/>
  <c r="FP81" i="29"/>
  <c r="FO81" i="29"/>
  <c r="FN81" i="29"/>
  <c r="FM81" i="29"/>
  <c r="FL81" i="29"/>
  <c r="FK81" i="29"/>
  <c r="FJ81" i="29"/>
  <c r="FI81" i="29"/>
  <c r="FH81" i="29"/>
  <c r="FG81" i="29"/>
  <c r="FF81" i="29"/>
  <c r="FE81" i="29"/>
  <c r="FD81" i="29"/>
  <c r="FC81" i="29"/>
  <c r="FB81" i="29"/>
  <c r="FA81" i="29"/>
  <c r="EZ81" i="29"/>
  <c r="EY81" i="29"/>
  <c r="EX81" i="29"/>
  <c r="EW81" i="29"/>
  <c r="EV81" i="29"/>
  <c r="EU81" i="29"/>
  <c r="ET81" i="29"/>
  <c r="ES81" i="29"/>
  <c r="ER81" i="29"/>
  <c r="EQ81" i="29"/>
  <c r="EP81" i="29"/>
  <c r="EO81" i="29"/>
  <c r="EN81" i="29"/>
  <c r="EM81" i="29"/>
  <c r="EL81" i="29"/>
  <c r="EK81" i="29"/>
  <c r="EJ81" i="29"/>
  <c r="EI81" i="29"/>
  <c r="EH81" i="29"/>
  <c r="EG81" i="29"/>
  <c r="EF81" i="29"/>
  <c r="EE81" i="29"/>
  <c r="ED81" i="29"/>
  <c r="EC81" i="29"/>
  <c r="EB81" i="29"/>
  <c r="EA81" i="29"/>
  <c r="DZ81" i="29"/>
  <c r="DY81" i="29"/>
  <c r="DX81" i="29"/>
  <c r="DW81" i="29"/>
  <c r="DV81" i="29"/>
  <c r="DU81" i="29"/>
  <c r="DT81" i="29"/>
  <c r="DS81" i="29"/>
  <c r="DR81" i="29"/>
  <c r="DQ81" i="29"/>
  <c r="DP81" i="29"/>
  <c r="DO81" i="29"/>
  <c r="DN81" i="29"/>
  <c r="DM81" i="29"/>
  <c r="DL81" i="29"/>
  <c r="DK81" i="29"/>
  <c r="DJ81" i="29"/>
  <c r="DI81" i="29"/>
  <c r="DH81" i="29"/>
  <c r="DG81" i="29"/>
  <c r="DF81" i="29"/>
  <c r="DE81" i="29"/>
  <c r="DD81" i="29"/>
  <c r="DC81" i="29"/>
  <c r="DB81" i="29"/>
  <c r="DA81" i="29"/>
  <c r="CZ81" i="29"/>
  <c r="CY81" i="29"/>
  <c r="CX81" i="29"/>
  <c r="CW81" i="29"/>
  <c r="CV81" i="29"/>
  <c r="CU81" i="29"/>
  <c r="CT81" i="29"/>
  <c r="CS81" i="29"/>
  <c r="CR81" i="29"/>
  <c r="CQ81" i="29"/>
  <c r="CP81" i="29"/>
  <c r="CO81" i="29"/>
  <c r="CN81" i="29"/>
  <c r="CM81" i="29"/>
  <c r="CL81" i="29"/>
  <c r="CK81" i="29"/>
  <c r="CJ81" i="29"/>
  <c r="CI81" i="29"/>
  <c r="CH81" i="29"/>
  <c r="CG81" i="29"/>
  <c r="CF81" i="29"/>
  <c r="CE81" i="29"/>
  <c r="CD81" i="29"/>
  <c r="CC81" i="29"/>
  <c r="CB81" i="29"/>
  <c r="CA81" i="29"/>
  <c r="BZ81" i="29"/>
  <c r="BY81" i="29"/>
  <c r="BX81" i="29"/>
  <c r="BW81" i="29"/>
  <c r="BV81" i="29"/>
  <c r="BU81" i="29"/>
  <c r="BT81" i="29"/>
  <c r="BS81" i="29"/>
  <c r="BR81" i="29"/>
  <c r="BQ81" i="29"/>
  <c r="BP81" i="29"/>
  <c r="BO81" i="29"/>
  <c r="BN81" i="29"/>
  <c r="BM81" i="29"/>
  <c r="BL81" i="29"/>
  <c r="BK81" i="29"/>
  <c r="BJ81" i="29"/>
  <c r="BI81" i="29"/>
  <c r="BH81" i="29"/>
  <c r="BG81" i="29"/>
  <c r="BF81" i="29"/>
  <c r="BE81" i="29"/>
  <c r="BD81" i="29"/>
  <c r="BC81" i="29"/>
  <c r="BB81" i="29"/>
  <c r="BA81" i="29"/>
  <c r="AZ81" i="29"/>
  <c r="AY81" i="29"/>
  <c r="AX81" i="29"/>
  <c r="AW81" i="29"/>
  <c r="AV81" i="29"/>
  <c r="AU81" i="29"/>
  <c r="AT81" i="29"/>
  <c r="AS81" i="29"/>
  <c r="AR81" i="29"/>
  <c r="AQ81" i="29"/>
  <c r="AP81" i="29"/>
  <c r="AO81" i="29"/>
  <c r="AN81" i="29"/>
  <c r="AM81" i="29"/>
  <c r="AL81" i="29"/>
  <c r="AK81" i="29"/>
  <c r="AJ81" i="29"/>
  <c r="AI81" i="29"/>
  <c r="AH81" i="29"/>
  <c r="AG81" i="29"/>
  <c r="AF81" i="29"/>
  <c r="AE81" i="29"/>
  <c r="AD81" i="29"/>
  <c r="AC81" i="29"/>
  <c r="AB81" i="29"/>
  <c r="AA81" i="29"/>
  <c r="Z81" i="29"/>
  <c r="Y81" i="29"/>
  <c r="X81" i="29"/>
  <c r="W81" i="29"/>
  <c r="V81" i="29"/>
  <c r="U81" i="29"/>
  <c r="T81" i="29"/>
  <c r="S81" i="29"/>
  <c r="R81" i="29"/>
  <c r="Q81" i="29"/>
  <c r="P81" i="29"/>
  <c r="O81" i="29"/>
  <c r="N81" i="29"/>
  <c r="M81" i="29"/>
  <c r="L81" i="29"/>
  <c r="K81" i="29"/>
  <c r="J81" i="29"/>
  <c r="I81" i="29"/>
  <c r="H81" i="29"/>
  <c r="G81" i="29"/>
  <c r="F81" i="29"/>
  <c r="E81" i="29"/>
  <c r="D81" i="29"/>
  <c r="C81" i="29"/>
  <c r="B81" i="29"/>
  <c r="GJ80" i="29"/>
  <c r="GI80" i="29"/>
  <c r="GH80" i="29"/>
  <c r="GG80" i="29"/>
  <c r="GF80" i="29"/>
  <c r="GE80" i="29"/>
  <c r="GD80" i="29"/>
  <c r="GC80" i="29"/>
  <c r="GB80" i="29"/>
  <c r="GA80" i="29"/>
  <c r="FZ80" i="29"/>
  <c r="FY80" i="29"/>
  <c r="FX80" i="29"/>
  <c r="FW80" i="29"/>
  <c r="FV80" i="29"/>
  <c r="FU80" i="29"/>
  <c r="FT80" i="29"/>
  <c r="FS80" i="29"/>
  <c r="FR80" i="29"/>
  <c r="FQ80" i="29"/>
  <c r="FP80" i="29"/>
  <c r="FO80" i="29"/>
  <c r="FN80" i="29"/>
  <c r="FM80" i="29"/>
  <c r="FL80" i="29"/>
  <c r="FK80" i="29"/>
  <c r="FJ80" i="29"/>
  <c r="FI80" i="29"/>
  <c r="FH80" i="29"/>
  <c r="FG80" i="29"/>
  <c r="FF80" i="29"/>
  <c r="FE80" i="29"/>
  <c r="FD80" i="29"/>
  <c r="FC80" i="29"/>
  <c r="FB80" i="29"/>
  <c r="FA80" i="29"/>
  <c r="EZ80" i="29"/>
  <c r="EY80" i="29"/>
  <c r="EX80" i="29"/>
  <c r="EW80" i="29"/>
  <c r="EV80" i="29"/>
  <c r="EU80" i="29"/>
  <c r="ET80" i="29"/>
  <c r="ES80" i="29"/>
  <c r="ER80" i="29"/>
  <c r="EQ80" i="29"/>
  <c r="EP80" i="29"/>
  <c r="EO80" i="29"/>
  <c r="EN80" i="29"/>
  <c r="EM80" i="29"/>
  <c r="EL80" i="29"/>
  <c r="EK80" i="29"/>
  <c r="EJ80" i="29"/>
  <c r="EI80" i="29"/>
  <c r="EH80" i="29"/>
  <c r="EG80" i="29"/>
  <c r="EF80" i="29"/>
  <c r="EE80" i="29"/>
  <c r="ED80" i="29"/>
  <c r="EC80" i="29"/>
  <c r="EB80" i="29"/>
  <c r="EA80" i="29"/>
  <c r="DZ80" i="29"/>
  <c r="DY80" i="29"/>
  <c r="DX80" i="29"/>
  <c r="DW80" i="29"/>
  <c r="DV80" i="29"/>
  <c r="DU80" i="29"/>
  <c r="DT80" i="29"/>
  <c r="DS80" i="29"/>
  <c r="DR80" i="29"/>
  <c r="DQ80" i="29"/>
  <c r="DP80" i="29"/>
  <c r="DO80" i="29"/>
  <c r="DN80" i="29"/>
  <c r="DM80" i="29"/>
  <c r="DL80" i="29"/>
  <c r="DK80" i="29"/>
  <c r="DJ80" i="29"/>
  <c r="DI80" i="29"/>
  <c r="DH80" i="29"/>
  <c r="DG80" i="29"/>
  <c r="DF80" i="29"/>
  <c r="DE80" i="29"/>
  <c r="DD80" i="29"/>
  <c r="DC80" i="29"/>
  <c r="DB80" i="29"/>
  <c r="DA80" i="29"/>
  <c r="CZ80" i="29"/>
  <c r="CY80" i="29"/>
  <c r="CX80" i="29"/>
  <c r="CW80" i="29"/>
  <c r="CV80" i="29"/>
  <c r="CU80" i="29"/>
  <c r="CT80" i="29"/>
  <c r="CS80" i="29"/>
  <c r="CR80" i="29"/>
  <c r="CQ80" i="29"/>
  <c r="CP80" i="29"/>
  <c r="CO80" i="29"/>
  <c r="CN80" i="29"/>
  <c r="CM80" i="29"/>
  <c r="CL80" i="29"/>
  <c r="CK80" i="29"/>
  <c r="CJ80" i="29"/>
  <c r="CI80" i="29"/>
  <c r="CH80" i="29"/>
  <c r="CG80" i="29"/>
  <c r="CF80" i="29"/>
  <c r="CE80" i="29"/>
  <c r="CD80" i="29"/>
  <c r="CC80" i="29"/>
  <c r="CB80" i="29"/>
  <c r="CA80" i="29"/>
  <c r="BZ80" i="29"/>
  <c r="BY80" i="29"/>
  <c r="BX80" i="29"/>
  <c r="BW80" i="29"/>
  <c r="BV80" i="29"/>
  <c r="BU80" i="29"/>
  <c r="BT80" i="29"/>
  <c r="BS80" i="29"/>
  <c r="BR80" i="29"/>
  <c r="BQ80" i="29"/>
  <c r="BP80" i="29"/>
  <c r="BO80" i="29"/>
  <c r="BN80" i="29"/>
  <c r="BM80" i="29"/>
  <c r="BL80" i="29"/>
  <c r="BK80" i="29"/>
  <c r="BJ80" i="29"/>
  <c r="BI80" i="29"/>
  <c r="BH80" i="29"/>
  <c r="BG80" i="29"/>
  <c r="BF80" i="29"/>
  <c r="BE80" i="29"/>
  <c r="BD80" i="29"/>
  <c r="BC80" i="29"/>
  <c r="BB80" i="29"/>
  <c r="BA80" i="29"/>
  <c r="AZ80" i="29"/>
  <c r="AY80" i="29"/>
  <c r="AX80" i="29"/>
  <c r="AW80" i="29"/>
  <c r="AV80" i="29"/>
  <c r="AU80" i="29"/>
  <c r="AT80" i="29"/>
  <c r="AS80" i="29"/>
  <c r="AR80" i="29"/>
  <c r="AQ80" i="29"/>
  <c r="AP80" i="29"/>
  <c r="AO80" i="29"/>
  <c r="AN80" i="29"/>
  <c r="AM80" i="29"/>
  <c r="AL80" i="29"/>
  <c r="AK80" i="29"/>
  <c r="AJ80" i="29"/>
  <c r="AI80" i="29"/>
  <c r="AH80" i="29"/>
  <c r="AG80" i="29"/>
  <c r="AF80" i="29"/>
  <c r="AE80" i="29"/>
  <c r="AD80" i="29"/>
  <c r="AC80" i="29"/>
  <c r="AB80" i="29"/>
  <c r="AA80" i="29"/>
  <c r="Z80" i="29"/>
  <c r="Y80" i="29"/>
  <c r="X80" i="29"/>
  <c r="W80" i="29"/>
  <c r="V80" i="29"/>
  <c r="U80" i="29"/>
  <c r="T80" i="29"/>
  <c r="S80" i="29"/>
  <c r="R80" i="29"/>
  <c r="Q80" i="29"/>
  <c r="P80" i="29"/>
  <c r="O80" i="29"/>
  <c r="N80" i="29"/>
  <c r="M80" i="29"/>
  <c r="L80" i="29"/>
  <c r="K80" i="29"/>
  <c r="J80" i="29"/>
  <c r="I80" i="29"/>
  <c r="H80" i="29"/>
  <c r="G80" i="29"/>
  <c r="F80" i="29"/>
  <c r="E80" i="29"/>
  <c r="D80" i="29"/>
  <c r="C80" i="29"/>
  <c r="B80" i="29"/>
  <c r="GJ79" i="29"/>
  <c r="GI79" i="29"/>
  <c r="GH79" i="29"/>
  <c r="GG79" i="29"/>
  <c r="GF79" i="29"/>
  <c r="GE79" i="29"/>
  <c r="GD79" i="29"/>
  <c r="GC79" i="29"/>
  <c r="GB79" i="29"/>
  <c r="GA79" i="29"/>
  <c r="FZ79" i="29"/>
  <c r="FY79" i="29"/>
  <c r="FX79" i="29"/>
  <c r="FW79" i="29"/>
  <c r="FV79" i="29"/>
  <c r="FU79" i="29"/>
  <c r="FT79" i="29"/>
  <c r="FS79" i="29"/>
  <c r="FR79" i="29"/>
  <c r="FQ79" i="29"/>
  <c r="FP79" i="29"/>
  <c r="FO79" i="29"/>
  <c r="FN79" i="29"/>
  <c r="FM79" i="29"/>
  <c r="FL79" i="29"/>
  <c r="FK79" i="29"/>
  <c r="FJ79" i="29"/>
  <c r="FI79" i="29"/>
  <c r="FH79" i="29"/>
  <c r="FG79" i="29"/>
  <c r="FF79" i="29"/>
  <c r="FE79" i="29"/>
  <c r="FD79" i="29"/>
  <c r="FC79" i="29"/>
  <c r="FB79" i="29"/>
  <c r="FA79" i="29"/>
  <c r="EZ79" i="29"/>
  <c r="EY79" i="29"/>
  <c r="EX79" i="29"/>
  <c r="EW79" i="29"/>
  <c r="EV79" i="29"/>
  <c r="EU79" i="29"/>
  <c r="ET79" i="29"/>
  <c r="ES79" i="29"/>
  <c r="ER79" i="29"/>
  <c r="EQ79" i="29"/>
  <c r="EP79" i="29"/>
  <c r="EO79" i="29"/>
  <c r="EN79" i="29"/>
  <c r="EM79" i="29"/>
  <c r="EL79" i="29"/>
  <c r="EK79" i="29"/>
  <c r="EJ79" i="29"/>
  <c r="EI79" i="29"/>
  <c r="EH79" i="29"/>
  <c r="EG79" i="29"/>
  <c r="EF79" i="29"/>
  <c r="EE79" i="29"/>
  <c r="ED79" i="29"/>
  <c r="EC79" i="29"/>
  <c r="EB79" i="29"/>
  <c r="EA79" i="29"/>
  <c r="DZ79" i="29"/>
  <c r="DY79" i="29"/>
  <c r="DX79" i="29"/>
  <c r="DW79" i="29"/>
  <c r="DV79" i="29"/>
  <c r="DU79" i="29"/>
  <c r="DT79" i="29"/>
  <c r="DS79" i="29"/>
  <c r="DR79" i="29"/>
  <c r="DQ79" i="29"/>
  <c r="DP79" i="29"/>
  <c r="DO79" i="29"/>
  <c r="DN79" i="29"/>
  <c r="DM79" i="29"/>
  <c r="DL79" i="29"/>
  <c r="DK79" i="29"/>
  <c r="DJ79" i="29"/>
  <c r="DI79" i="29"/>
  <c r="DH79" i="29"/>
  <c r="DG79" i="29"/>
  <c r="DF79" i="29"/>
  <c r="DE79" i="29"/>
  <c r="DD79" i="29"/>
  <c r="DC79" i="29"/>
  <c r="DB79" i="29"/>
  <c r="DA79" i="29"/>
  <c r="CZ79" i="29"/>
  <c r="CY79" i="29"/>
  <c r="CX79" i="29"/>
  <c r="CW79" i="29"/>
  <c r="CV79" i="29"/>
  <c r="CU79" i="29"/>
  <c r="CT79" i="29"/>
  <c r="CS79" i="29"/>
  <c r="CR79" i="29"/>
  <c r="CQ79" i="29"/>
  <c r="CP79" i="29"/>
  <c r="CO79" i="29"/>
  <c r="CN79" i="29"/>
  <c r="CM79" i="29"/>
  <c r="CL79" i="29"/>
  <c r="CK79" i="29"/>
  <c r="CJ79" i="29"/>
  <c r="CI79" i="29"/>
  <c r="CH79" i="29"/>
  <c r="CG79" i="29"/>
  <c r="CF79" i="29"/>
  <c r="CE79" i="29"/>
  <c r="CD79" i="29"/>
  <c r="CC79" i="29"/>
  <c r="CB79" i="29"/>
  <c r="CA79" i="29"/>
  <c r="BZ79" i="29"/>
  <c r="BY79" i="29"/>
  <c r="BX79" i="29"/>
  <c r="BW79" i="29"/>
  <c r="BV79" i="29"/>
  <c r="BU79" i="29"/>
  <c r="BT79" i="29"/>
  <c r="BS79" i="29"/>
  <c r="BR79" i="29"/>
  <c r="BQ79" i="29"/>
  <c r="BP79" i="29"/>
  <c r="BO79" i="29"/>
  <c r="BN79" i="29"/>
  <c r="BM79" i="29"/>
  <c r="BL79" i="29"/>
  <c r="BK79" i="29"/>
  <c r="BJ79" i="29"/>
  <c r="BI79" i="29"/>
  <c r="BH79" i="29"/>
  <c r="BG79" i="29"/>
  <c r="BF79" i="29"/>
  <c r="BE79" i="29"/>
  <c r="BD79" i="29"/>
  <c r="BC79" i="29"/>
  <c r="BB79" i="29"/>
  <c r="BA79" i="29"/>
  <c r="AZ79" i="29"/>
  <c r="AY79" i="29"/>
  <c r="AX79" i="29"/>
  <c r="AW79" i="29"/>
  <c r="AV79" i="29"/>
  <c r="AU79" i="29"/>
  <c r="AT79" i="29"/>
  <c r="AS79" i="29"/>
  <c r="AR79" i="29"/>
  <c r="AQ79" i="29"/>
  <c r="AP79" i="29"/>
  <c r="AO79" i="29"/>
  <c r="AN79" i="29"/>
  <c r="AM79" i="29"/>
  <c r="AL79" i="29"/>
  <c r="AK79" i="29"/>
  <c r="AJ79" i="29"/>
  <c r="AI79" i="29"/>
  <c r="AH79" i="29"/>
  <c r="AG79" i="29"/>
  <c r="AF79" i="29"/>
  <c r="AE79" i="29"/>
  <c r="AD79" i="29"/>
  <c r="AC79" i="29"/>
  <c r="AB79" i="29"/>
  <c r="AA79" i="29"/>
  <c r="Z79" i="29"/>
  <c r="Y79" i="29"/>
  <c r="X79" i="29"/>
  <c r="W79" i="29"/>
  <c r="V79" i="29"/>
  <c r="U79" i="29"/>
  <c r="T79" i="29"/>
  <c r="S79" i="29"/>
  <c r="R79" i="29"/>
  <c r="Q79" i="29"/>
  <c r="P79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C79" i="29"/>
  <c r="B79" i="29"/>
  <c r="GJ78" i="29"/>
  <c r="GI78" i="29"/>
  <c r="GH78" i="29"/>
  <c r="GG78" i="29"/>
  <c r="GF78" i="29"/>
  <c r="GE78" i="29"/>
  <c r="GD78" i="29"/>
  <c r="GC78" i="29"/>
  <c r="GB78" i="29"/>
  <c r="GA78" i="29"/>
  <c r="FZ78" i="29"/>
  <c r="FY78" i="29"/>
  <c r="FX78" i="29"/>
  <c r="FW78" i="29"/>
  <c r="FV78" i="29"/>
  <c r="FU78" i="29"/>
  <c r="FT78" i="29"/>
  <c r="FS78" i="29"/>
  <c r="FR78" i="29"/>
  <c r="FQ78" i="29"/>
  <c r="FP78" i="29"/>
  <c r="FO78" i="29"/>
  <c r="FN78" i="29"/>
  <c r="FM78" i="29"/>
  <c r="FL78" i="29"/>
  <c r="FK78" i="29"/>
  <c r="FJ78" i="29"/>
  <c r="FI78" i="29"/>
  <c r="FH78" i="29"/>
  <c r="FG78" i="29"/>
  <c r="FF78" i="29"/>
  <c r="FE78" i="29"/>
  <c r="FD78" i="29"/>
  <c r="FC78" i="29"/>
  <c r="FB78" i="29"/>
  <c r="FA78" i="29"/>
  <c r="EZ78" i="29"/>
  <c r="EY78" i="29"/>
  <c r="EX78" i="29"/>
  <c r="EW78" i="29"/>
  <c r="EV78" i="29"/>
  <c r="EU78" i="29"/>
  <c r="ET78" i="29"/>
  <c r="ES78" i="29"/>
  <c r="ER78" i="29"/>
  <c r="EQ78" i="29"/>
  <c r="EP78" i="29"/>
  <c r="EO78" i="29"/>
  <c r="EN78" i="29"/>
  <c r="EM78" i="29"/>
  <c r="EL78" i="29"/>
  <c r="EK78" i="29"/>
  <c r="EJ78" i="29"/>
  <c r="EI78" i="29"/>
  <c r="EH78" i="29"/>
  <c r="EG78" i="29"/>
  <c r="EF78" i="29"/>
  <c r="EE78" i="29"/>
  <c r="ED78" i="29"/>
  <c r="EC78" i="29"/>
  <c r="EB78" i="29"/>
  <c r="EA78" i="29"/>
  <c r="DZ78" i="29"/>
  <c r="DY78" i="29"/>
  <c r="DX78" i="29"/>
  <c r="DW78" i="29"/>
  <c r="DV78" i="29"/>
  <c r="DU78" i="29"/>
  <c r="DT78" i="29"/>
  <c r="DS78" i="29"/>
  <c r="DR78" i="29"/>
  <c r="DQ78" i="29"/>
  <c r="DP78" i="29"/>
  <c r="DO78" i="29"/>
  <c r="DN78" i="29"/>
  <c r="DM78" i="29"/>
  <c r="DL78" i="29"/>
  <c r="DK78" i="29"/>
  <c r="DJ78" i="29"/>
  <c r="DI78" i="29"/>
  <c r="DH78" i="29"/>
  <c r="DG78" i="29"/>
  <c r="DF78" i="29"/>
  <c r="DE78" i="29"/>
  <c r="DD78" i="29"/>
  <c r="DC78" i="29"/>
  <c r="DB78" i="29"/>
  <c r="DA78" i="29"/>
  <c r="CZ78" i="29"/>
  <c r="CY78" i="29"/>
  <c r="CX78" i="29"/>
  <c r="CW78" i="29"/>
  <c r="CV78" i="29"/>
  <c r="CU78" i="29"/>
  <c r="CT78" i="29"/>
  <c r="CS78" i="29"/>
  <c r="CR78" i="29"/>
  <c r="CQ78" i="29"/>
  <c r="CP78" i="29"/>
  <c r="CO78" i="29"/>
  <c r="CN78" i="29"/>
  <c r="CM78" i="29"/>
  <c r="CL78" i="29"/>
  <c r="CK78" i="29"/>
  <c r="CJ78" i="29"/>
  <c r="CI78" i="29"/>
  <c r="CH78" i="29"/>
  <c r="CG78" i="29"/>
  <c r="CF78" i="29"/>
  <c r="CE78" i="29"/>
  <c r="CD78" i="29"/>
  <c r="CC78" i="29"/>
  <c r="CB78" i="29"/>
  <c r="CA78" i="29"/>
  <c r="BZ78" i="29"/>
  <c r="BY78" i="29"/>
  <c r="BX78" i="29"/>
  <c r="BW78" i="29"/>
  <c r="BV78" i="29"/>
  <c r="BU78" i="29"/>
  <c r="BT78" i="29"/>
  <c r="BS78" i="29"/>
  <c r="BR78" i="29"/>
  <c r="BQ78" i="29"/>
  <c r="BP78" i="29"/>
  <c r="BO78" i="29"/>
  <c r="BN78" i="29"/>
  <c r="BM78" i="29"/>
  <c r="BL78" i="29"/>
  <c r="BK78" i="29"/>
  <c r="BJ78" i="29"/>
  <c r="BI78" i="29"/>
  <c r="BH78" i="29"/>
  <c r="BG78" i="29"/>
  <c r="BF78" i="29"/>
  <c r="BE78" i="29"/>
  <c r="BD78" i="29"/>
  <c r="BC78" i="29"/>
  <c r="BB78" i="29"/>
  <c r="BA78" i="29"/>
  <c r="AZ78" i="29"/>
  <c r="AY78" i="29"/>
  <c r="AX78" i="29"/>
  <c r="AW78" i="29"/>
  <c r="AV78" i="29"/>
  <c r="AU78" i="29"/>
  <c r="AT78" i="29"/>
  <c r="AS78" i="29"/>
  <c r="AR78" i="29"/>
  <c r="AQ78" i="29"/>
  <c r="AP78" i="29"/>
  <c r="AO78" i="29"/>
  <c r="AN78" i="29"/>
  <c r="AM78" i="29"/>
  <c r="AL78" i="29"/>
  <c r="AK78" i="29"/>
  <c r="AJ78" i="29"/>
  <c r="AI78" i="29"/>
  <c r="AH78" i="29"/>
  <c r="AG78" i="29"/>
  <c r="AF78" i="29"/>
  <c r="AE78" i="29"/>
  <c r="AD78" i="29"/>
  <c r="AC78" i="29"/>
  <c r="AB78" i="29"/>
  <c r="AA78" i="29"/>
  <c r="Z78" i="29"/>
  <c r="Y78" i="29"/>
  <c r="X78" i="29"/>
  <c r="W78" i="29"/>
  <c r="V78" i="29"/>
  <c r="U78" i="29"/>
  <c r="T78" i="29"/>
  <c r="S78" i="29"/>
  <c r="R78" i="29"/>
  <c r="Q78" i="29"/>
  <c r="P78" i="29"/>
  <c r="O78" i="29"/>
  <c r="N78" i="29"/>
  <c r="M78" i="29"/>
  <c r="L78" i="29"/>
  <c r="K78" i="29"/>
  <c r="J78" i="29"/>
  <c r="I78" i="29"/>
  <c r="H78" i="29"/>
  <c r="G78" i="29"/>
  <c r="F78" i="29"/>
  <c r="E78" i="29"/>
  <c r="D78" i="29"/>
  <c r="C78" i="29"/>
  <c r="B78" i="29"/>
  <c r="GJ77" i="29"/>
  <c r="GI77" i="29"/>
  <c r="GH77" i="29"/>
  <c r="GG77" i="29"/>
  <c r="GF77" i="29"/>
  <c r="GE77" i="29"/>
  <c r="GD77" i="29"/>
  <c r="GC77" i="29"/>
  <c r="GB77" i="29"/>
  <c r="GA77" i="29"/>
  <c r="FZ77" i="29"/>
  <c r="FY77" i="29"/>
  <c r="FX77" i="29"/>
  <c r="FW77" i="29"/>
  <c r="FV77" i="29"/>
  <c r="FU77" i="29"/>
  <c r="FT77" i="29"/>
  <c r="FS77" i="29"/>
  <c r="FR77" i="29"/>
  <c r="FQ77" i="29"/>
  <c r="FP77" i="29"/>
  <c r="FO77" i="29"/>
  <c r="FN77" i="29"/>
  <c r="FM77" i="29"/>
  <c r="FL77" i="29"/>
  <c r="FK77" i="29"/>
  <c r="FJ77" i="29"/>
  <c r="FI77" i="29"/>
  <c r="FH77" i="29"/>
  <c r="FG77" i="29"/>
  <c r="FF77" i="29"/>
  <c r="FE77" i="29"/>
  <c r="FD77" i="29"/>
  <c r="FC77" i="29"/>
  <c r="FB77" i="29"/>
  <c r="FA77" i="29"/>
  <c r="EZ77" i="29"/>
  <c r="EY77" i="29"/>
  <c r="EX77" i="29"/>
  <c r="EW77" i="29"/>
  <c r="EV77" i="29"/>
  <c r="EU77" i="29"/>
  <c r="ET77" i="29"/>
  <c r="ES77" i="29"/>
  <c r="ER77" i="29"/>
  <c r="EQ77" i="29"/>
  <c r="EP77" i="29"/>
  <c r="EO77" i="29"/>
  <c r="EN77" i="29"/>
  <c r="EM77" i="29"/>
  <c r="EL77" i="29"/>
  <c r="EK77" i="29"/>
  <c r="EJ77" i="29"/>
  <c r="EI77" i="29"/>
  <c r="EH77" i="29"/>
  <c r="EG77" i="29"/>
  <c r="EF77" i="29"/>
  <c r="EE77" i="29"/>
  <c r="ED77" i="29"/>
  <c r="EC77" i="29"/>
  <c r="EB77" i="29"/>
  <c r="EA77" i="29"/>
  <c r="DZ77" i="29"/>
  <c r="DY77" i="29"/>
  <c r="DX77" i="29"/>
  <c r="DW77" i="29"/>
  <c r="DV77" i="29"/>
  <c r="DU77" i="29"/>
  <c r="DT77" i="29"/>
  <c r="DS77" i="29"/>
  <c r="DR77" i="29"/>
  <c r="DQ77" i="29"/>
  <c r="DP77" i="29"/>
  <c r="DO77" i="29"/>
  <c r="DN77" i="29"/>
  <c r="DM77" i="29"/>
  <c r="DL77" i="29"/>
  <c r="DK77" i="29"/>
  <c r="DJ77" i="29"/>
  <c r="DI77" i="29"/>
  <c r="DH77" i="29"/>
  <c r="DG77" i="29"/>
  <c r="DF77" i="29"/>
  <c r="DE77" i="29"/>
  <c r="DD77" i="29"/>
  <c r="DC77" i="29"/>
  <c r="DB77" i="29"/>
  <c r="DA77" i="29"/>
  <c r="CZ77" i="29"/>
  <c r="CY77" i="29"/>
  <c r="CX77" i="29"/>
  <c r="CW77" i="29"/>
  <c r="CV77" i="29"/>
  <c r="CU77" i="29"/>
  <c r="CT77" i="29"/>
  <c r="CS77" i="29"/>
  <c r="CR77" i="29"/>
  <c r="CQ77" i="29"/>
  <c r="CP77" i="29"/>
  <c r="CO77" i="29"/>
  <c r="CN77" i="29"/>
  <c r="CM77" i="29"/>
  <c r="CL77" i="29"/>
  <c r="CK77" i="29"/>
  <c r="CJ77" i="29"/>
  <c r="CI77" i="29"/>
  <c r="CH77" i="29"/>
  <c r="CG77" i="29"/>
  <c r="CF77" i="29"/>
  <c r="CE77" i="29"/>
  <c r="CD77" i="29"/>
  <c r="CC77" i="29"/>
  <c r="CB77" i="29"/>
  <c r="CA77" i="29"/>
  <c r="BZ77" i="29"/>
  <c r="BY77" i="29"/>
  <c r="BX77" i="29"/>
  <c r="BW77" i="29"/>
  <c r="BV77" i="29"/>
  <c r="BU77" i="29"/>
  <c r="BT77" i="29"/>
  <c r="BS77" i="29"/>
  <c r="BR77" i="29"/>
  <c r="BQ77" i="29"/>
  <c r="BP77" i="29"/>
  <c r="BO77" i="29"/>
  <c r="BN77" i="29"/>
  <c r="BM77" i="29"/>
  <c r="BL77" i="29"/>
  <c r="BK77" i="29"/>
  <c r="BJ77" i="29"/>
  <c r="BI77" i="29"/>
  <c r="BH77" i="29"/>
  <c r="BG77" i="29"/>
  <c r="BF77" i="29"/>
  <c r="BE77" i="29"/>
  <c r="BD77" i="29"/>
  <c r="BC77" i="29"/>
  <c r="BB77" i="29"/>
  <c r="BA77" i="29"/>
  <c r="AZ77" i="29"/>
  <c r="AY77" i="29"/>
  <c r="AX77" i="29"/>
  <c r="AW77" i="29"/>
  <c r="AV77" i="29"/>
  <c r="AU77" i="29"/>
  <c r="AT77" i="29"/>
  <c r="AS77" i="29"/>
  <c r="AR77" i="29"/>
  <c r="AQ77" i="29"/>
  <c r="AP77" i="29"/>
  <c r="AO77" i="29"/>
  <c r="AN77" i="29"/>
  <c r="AM77" i="29"/>
  <c r="AL77" i="29"/>
  <c r="AK77" i="29"/>
  <c r="AJ77" i="29"/>
  <c r="AI77" i="29"/>
  <c r="AH77" i="29"/>
  <c r="AG77" i="29"/>
  <c r="AF77" i="29"/>
  <c r="AE77" i="29"/>
  <c r="AD77" i="29"/>
  <c r="AC77" i="29"/>
  <c r="AB77" i="29"/>
  <c r="AA77" i="29"/>
  <c r="Z77" i="29"/>
  <c r="Y77" i="29"/>
  <c r="X77" i="29"/>
  <c r="W77" i="29"/>
  <c r="V77" i="29"/>
  <c r="U77" i="29"/>
  <c r="T77" i="29"/>
  <c r="S77" i="29"/>
  <c r="R77" i="29"/>
  <c r="Q77" i="29"/>
  <c r="P77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C77" i="29"/>
  <c r="B77" i="29"/>
  <c r="GJ76" i="29"/>
  <c r="GI76" i="29"/>
  <c r="GH76" i="29"/>
  <c r="GG76" i="29"/>
  <c r="GF76" i="29"/>
  <c r="GE76" i="29"/>
  <c r="GD76" i="29"/>
  <c r="GC76" i="29"/>
  <c r="GB76" i="29"/>
  <c r="GA76" i="29"/>
  <c r="FZ76" i="29"/>
  <c r="FY76" i="29"/>
  <c r="FX76" i="29"/>
  <c r="FW76" i="29"/>
  <c r="FV76" i="29"/>
  <c r="FU76" i="29"/>
  <c r="FT76" i="29"/>
  <c r="FS76" i="29"/>
  <c r="FR76" i="29"/>
  <c r="FQ76" i="29"/>
  <c r="FP76" i="29"/>
  <c r="FO76" i="29"/>
  <c r="FN76" i="29"/>
  <c r="FM76" i="29"/>
  <c r="FL76" i="29"/>
  <c r="FK76" i="29"/>
  <c r="FJ76" i="29"/>
  <c r="FI76" i="29"/>
  <c r="FH76" i="29"/>
  <c r="FG76" i="29"/>
  <c r="FF76" i="29"/>
  <c r="FE76" i="29"/>
  <c r="FD76" i="29"/>
  <c r="FC76" i="29"/>
  <c r="FB76" i="29"/>
  <c r="FA76" i="29"/>
  <c r="EZ76" i="29"/>
  <c r="EY76" i="29"/>
  <c r="EX76" i="29"/>
  <c r="EW76" i="29"/>
  <c r="EV76" i="29"/>
  <c r="EU76" i="29"/>
  <c r="ET76" i="29"/>
  <c r="ES76" i="29"/>
  <c r="ER76" i="29"/>
  <c r="EQ76" i="29"/>
  <c r="EP76" i="29"/>
  <c r="EO76" i="29"/>
  <c r="EN76" i="29"/>
  <c r="EM76" i="29"/>
  <c r="EL76" i="29"/>
  <c r="EK76" i="29"/>
  <c r="EJ76" i="29"/>
  <c r="EI76" i="29"/>
  <c r="EH76" i="29"/>
  <c r="EG76" i="29"/>
  <c r="EF76" i="29"/>
  <c r="EE76" i="29"/>
  <c r="ED76" i="29"/>
  <c r="EC76" i="29"/>
  <c r="EB76" i="29"/>
  <c r="EA76" i="29"/>
  <c r="DZ76" i="29"/>
  <c r="DY76" i="29"/>
  <c r="DX76" i="29"/>
  <c r="DW76" i="29"/>
  <c r="DV76" i="29"/>
  <c r="DU76" i="29"/>
  <c r="DT76" i="29"/>
  <c r="DS76" i="29"/>
  <c r="DR76" i="29"/>
  <c r="DQ76" i="29"/>
  <c r="DP76" i="29"/>
  <c r="DO76" i="29"/>
  <c r="DN76" i="29"/>
  <c r="DM76" i="29"/>
  <c r="DL76" i="29"/>
  <c r="DK76" i="29"/>
  <c r="DJ76" i="29"/>
  <c r="DI76" i="29"/>
  <c r="DH76" i="29"/>
  <c r="DG76" i="29"/>
  <c r="DF76" i="29"/>
  <c r="DE76" i="29"/>
  <c r="DD76" i="29"/>
  <c r="DC76" i="29"/>
  <c r="DB76" i="29"/>
  <c r="DA76" i="29"/>
  <c r="CZ76" i="29"/>
  <c r="CY76" i="29"/>
  <c r="CX76" i="29"/>
  <c r="CW76" i="29"/>
  <c r="CV76" i="29"/>
  <c r="CU76" i="29"/>
  <c r="CT76" i="29"/>
  <c r="CS76" i="29"/>
  <c r="CR76" i="29"/>
  <c r="CQ76" i="29"/>
  <c r="CP76" i="29"/>
  <c r="CO76" i="29"/>
  <c r="CN76" i="29"/>
  <c r="CM76" i="29"/>
  <c r="CL76" i="29"/>
  <c r="CK76" i="29"/>
  <c r="CJ76" i="29"/>
  <c r="CI76" i="29"/>
  <c r="CH76" i="29"/>
  <c r="CG76" i="29"/>
  <c r="CF76" i="29"/>
  <c r="CE76" i="29"/>
  <c r="CD76" i="29"/>
  <c r="CC76" i="29"/>
  <c r="CB76" i="29"/>
  <c r="CA76" i="29"/>
  <c r="BZ76" i="29"/>
  <c r="BY76" i="29"/>
  <c r="BX76" i="29"/>
  <c r="BW76" i="29"/>
  <c r="BV76" i="29"/>
  <c r="BU76" i="29"/>
  <c r="BT76" i="29"/>
  <c r="BS76" i="29"/>
  <c r="BR76" i="29"/>
  <c r="BQ76" i="29"/>
  <c r="BP76" i="29"/>
  <c r="BO76" i="29"/>
  <c r="BN76" i="29"/>
  <c r="BM76" i="29"/>
  <c r="BL76" i="29"/>
  <c r="BK76" i="29"/>
  <c r="BJ76" i="29"/>
  <c r="BI76" i="29"/>
  <c r="BH76" i="29"/>
  <c r="BG76" i="29"/>
  <c r="BF76" i="29"/>
  <c r="BE76" i="29"/>
  <c r="BD76" i="29"/>
  <c r="BC76" i="29"/>
  <c r="BB76" i="29"/>
  <c r="BA76" i="29"/>
  <c r="AZ76" i="29"/>
  <c r="AY76" i="29"/>
  <c r="AX76" i="29"/>
  <c r="AW76" i="29"/>
  <c r="AV76" i="29"/>
  <c r="AU76" i="29"/>
  <c r="AT76" i="29"/>
  <c r="AS76" i="29"/>
  <c r="AR76" i="29"/>
  <c r="AQ76" i="29"/>
  <c r="AP76" i="29"/>
  <c r="AO76" i="29"/>
  <c r="AN76" i="29"/>
  <c r="AM76" i="29"/>
  <c r="AL76" i="29"/>
  <c r="AK76" i="29"/>
  <c r="AJ76" i="29"/>
  <c r="AI76" i="29"/>
  <c r="AH76" i="29"/>
  <c r="AG76" i="29"/>
  <c r="AF76" i="29"/>
  <c r="AE76" i="29"/>
  <c r="AD76" i="29"/>
  <c r="AC76" i="29"/>
  <c r="AB76" i="29"/>
  <c r="AA76" i="29"/>
  <c r="Z76" i="29"/>
  <c r="Y76" i="29"/>
  <c r="X76" i="29"/>
  <c r="W76" i="29"/>
  <c r="V76" i="29"/>
  <c r="U76" i="29"/>
  <c r="T76" i="29"/>
  <c r="S76" i="29"/>
  <c r="R76" i="29"/>
  <c r="Q76" i="29"/>
  <c r="P76" i="29"/>
  <c r="O76" i="29"/>
  <c r="N76" i="29"/>
  <c r="M76" i="29"/>
  <c r="L76" i="29"/>
  <c r="K76" i="29"/>
  <c r="J76" i="29"/>
  <c r="I76" i="29"/>
  <c r="H76" i="29"/>
  <c r="G76" i="29"/>
  <c r="F76" i="29"/>
  <c r="E76" i="29"/>
  <c r="D76" i="29"/>
  <c r="C76" i="29"/>
  <c r="B76" i="29"/>
  <c r="GJ75" i="29"/>
  <c r="GI75" i="29"/>
  <c r="GH75" i="29"/>
  <c r="GG75" i="29"/>
  <c r="GF75" i="29"/>
  <c r="GE75" i="29"/>
  <c r="GD75" i="29"/>
  <c r="GC75" i="29"/>
  <c r="GB75" i="29"/>
  <c r="GA75" i="29"/>
  <c r="FZ75" i="29"/>
  <c r="FY75" i="29"/>
  <c r="FX75" i="29"/>
  <c r="FW75" i="29"/>
  <c r="FV75" i="29"/>
  <c r="FU75" i="29"/>
  <c r="FT75" i="29"/>
  <c r="FS75" i="29"/>
  <c r="FR75" i="29"/>
  <c r="FQ75" i="29"/>
  <c r="FP75" i="29"/>
  <c r="FO75" i="29"/>
  <c r="FN75" i="29"/>
  <c r="FM75" i="29"/>
  <c r="FL75" i="29"/>
  <c r="FK75" i="29"/>
  <c r="FJ75" i="29"/>
  <c r="FI75" i="29"/>
  <c r="FH75" i="29"/>
  <c r="FG75" i="29"/>
  <c r="FF75" i="29"/>
  <c r="FE75" i="29"/>
  <c r="FD75" i="29"/>
  <c r="FC75" i="29"/>
  <c r="FB75" i="29"/>
  <c r="FA75" i="29"/>
  <c r="EZ75" i="29"/>
  <c r="EY75" i="29"/>
  <c r="EX75" i="29"/>
  <c r="EW75" i="29"/>
  <c r="EV75" i="29"/>
  <c r="EU75" i="29"/>
  <c r="ET75" i="29"/>
  <c r="ES75" i="29"/>
  <c r="ER75" i="29"/>
  <c r="EQ75" i="29"/>
  <c r="EP75" i="29"/>
  <c r="EO75" i="29"/>
  <c r="EN75" i="29"/>
  <c r="EM75" i="29"/>
  <c r="EL75" i="29"/>
  <c r="EK75" i="29"/>
  <c r="EJ75" i="29"/>
  <c r="EI75" i="29"/>
  <c r="EH75" i="29"/>
  <c r="EG75" i="29"/>
  <c r="EF75" i="29"/>
  <c r="EE75" i="29"/>
  <c r="ED75" i="29"/>
  <c r="EC75" i="29"/>
  <c r="EB75" i="29"/>
  <c r="EA75" i="29"/>
  <c r="DZ75" i="29"/>
  <c r="DY75" i="29"/>
  <c r="DX75" i="29"/>
  <c r="DW75" i="29"/>
  <c r="DV75" i="29"/>
  <c r="DU75" i="29"/>
  <c r="DT75" i="29"/>
  <c r="DS75" i="29"/>
  <c r="DR75" i="29"/>
  <c r="DQ75" i="29"/>
  <c r="DP75" i="29"/>
  <c r="DO75" i="29"/>
  <c r="DN75" i="29"/>
  <c r="DM75" i="29"/>
  <c r="DL75" i="29"/>
  <c r="DK75" i="29"/>
  <c r="DJ75" i="29"/>
  <c r="DI75" i="29"/>
  <c r="DH75" i="29"/>
  <c r="DG75" i="29"/>
  <c r="DF75" i="29"/>
  <c r="DE75" i="29"/>
  <c r="DD75" i="29"/>
  <c r="DC75" i="29"/>
  <c r="DB75" i="29"/>
  <c r="DA75" i="29"/>
  <c r="CZ75" i="29"/>
  <c r="CY75" i="29"/>
  <c r="CX75" i="29"/>
  <c r="CW75" i="29"/>
  <c r="CV75" i="29"/>
  <c r="CU75" i="29"/>
  <c r="CT75" i="29"/>
  <c r="CS75" i="29"/>
  <c r="CR75" i="29"/>
  <c r="CQ75" i="29"/>
  <c r="CP75" i="29"/>
  <c r="CO75" i="29"/>
  <c r="CN75" i="29"/>
  <c r="CM75" i="29"/>
  <c r="CL75" i="29"/>
  <c r="CK75" i="29"/>
  <c r="CJ75" i="29"/>
  <c r="CI75" i="29"/>
  <c r="CH75" i="29"/>
  <c r="CG75" i="29"/>
  <c r="CF75" i="29"/>
  <c r="CE75" i="29"/>
  <c r="CD75" i="29"/>
  <c r="CC75" i="29"/>
  <c r="CB75" i="29"/>
  <c r="CA75" i="29"/>
  <c r="BZ75" i="29"/>
  <c r="BY75" i="29"/>
  <c r="BX75" i="29"/>
  <c r="BW75" i="29"/>
  <c r="BV75" i="29"/>
  <c r="BU75" i="29"/>
  <c r="BT75" i="29"/>
  <c r="BS75" i="29"/>
  <c r="BR75" i="29"/>
  <c r="BQ75" i="29"/>
  <c r="BP75" i="29"/>
  <c r="BO75" i="29"/>
  <c r="BN75" i="29"/>
  <c r="BM75" i="29"/>
  <c r="BL75" i="29"/>
  <c r="BK75" i="29"/>
  <c r="BJ75" i="29"/>
  <c r="BI75" i="29"/>
  <c r="BH75" i="29"/>
  <c r="BG75" i="29"/>
  <c r="BF75" i="29"/>
  <c r="BE75" i="29"/>
  <c r="BD75" i="29"/>
  <c r="BC75" i="29"/>
  <c r="BB75" i="29"/>
  <c r="BA75" i="29"/>
  <c r="AZ75" i="29"/>
  <c r="AY75" i="29"/>
  <c r="AX75" i="29"/>
  <c r="AW75" i="29"/>
  <c r="AV75" i="29"/>
  <c r="AU75" i="29"/>
  <c r="AT75" i="29"/>
  <c r="AS75" i="29"/>
  <c r="AR75" i="29"/>
  <c r="AQ75" i="29"/>
  <c r="AP75" i="29"/>
  <c r="AO75" i="29"/>
  <c r="AN75" i="29"/>
  <c r="AM75" i="29"/>
  <c r="AL75" i="29"/>
  <c r="AK75" i="29"/>
  <c r="AJ75" i="29"/>
  <c r="AI75" i="29"/>
  <c r="AH75" i="29"/>
  <c r="AG75" i="29"/>
  <c r="AF75" i="29"/>
  <c r="AE75" i="29"/>
  <c r="AD75" i="29"/>
  <c r="AC75" i="29"/>
  <c r="AB75" i="29"/>
  <c r="AA75" i="29"/>
  <c r="Z75" i="29"/>
  <c r="Y75" i="29"/>
  <c r="X75" i="29"/>
  <c r="W75" i="29"/>
  <c r="V75" i="29"/>
  <c r="U75" i="29"/>
  <c r="T75" i="29"/>
  <c r="S75" i="29"/>
  <c r="R75" i="29"/>
  <c r="Q75" i="29"/>
  <c r="P75" i="29"/>
  <c r="O75" i="29"/>
  <c r="N75" i="29"/>
  <c r="M75" i="29"/>
  <c r="L75" i="29"/>
  <c r="K75" i="29"/>
  <c r="J75" i="29"/>
  <c r="I75" i="29"/>
  <c r="H75" i="29"/>
  <c r="G75" i="29"/>
  <c r="F75" i="29"/>
  <c r="E75" i="29"/>
  <c r="D75" i="29"/>
  <c r="C75" i="29"/>
  <c r="B75" i="29"/>
  <c r="GJ74" i="29"/>
  <c r="GI74" i="29"/>
  <c r="GH74" i="29"/>
  <c r="GG74" i="29"/>
  <c r="GF74" i="29"/>
  <c r="GE74" i="29"/>
  <c r="GD74" i="29"/>
  <c r="GC74" i="29"/>
  <c r="GB74" i="29"/>
  <c r="GA74" i="29"/>
  <c r="FZ74" i="29"/>
  <c r="FY74" i="29"/>
  <c r="FX74" i="29"/>
  <c r="FW74" i="29"/>
  <c r="FV74" i="29"/>
  <c r="FU74" i="29"/>
  <c r="FT74" i="29"/>
  <c r="FS74" i="29"/>
  <c r="FR74" i="29"/>
  <c r="FQ74" i="29"/>
  <c r="FP74" i="29"/>
  <c r="FO74" i="29"/>
  <c r="FN74" i="29"/>
  <c r="FM74" i="29"/>
  <c r="FL74" i="29"/>
  <c r="FK74" i="29"/>
  <c r="FJ74" i="29"/>
  <c r="FI74" i="29"/>
  <c r="FH74" i="29"/>
  <c r="FG74" i="29"/>
  <c r="FF74" i="29"/>
  <c r="FE74" i="29"/>
  <c r="FD74" i="29"/>
  <c r="FC74" i="29"/>
  <c r="FB74" i="29"/>
  <c r="FA74" i="29"/>
  <c r="EZ74" i="29"/>
  <c r="EY74" i="29"/>
  <c r="EX74" i="29"/>
  <c r="EW74" i="29"/>
  <c r="EV74" i="29"/>
  <c r="EU74" i="29"/>
  <c r="ET74" i="29"/>
  <c r="ES74" i="29"/>
  <c r="ER74" i="29"/>
  <c r="EQ74" i="29"/>
  <c r="EP74" i="29"/>
  <c r="EO74" i="29"/>
  <c r="EN74" i="29"/>
  <c r="EM74" i="29"/>
  <c r="EL74" i="29"/>
  <c r="EK74" i="29"/>
  <c r="EJ74" i="29"/>
  <c r="EI74" i="29"/>
  <c r="EH74" i="29"/>
  <c r="EG74" i="29"/>
  <c r="EF74" i="29"/>
  <c r="EE74" i="29"/>
  <c r="ED74" i="29"/>
  <c r="EC74" i="29"/>
  <c r="EB74" i="29"/>
  <c r="EA74" i="29"/>
  <c r="DZ74" i="29"/>
  <c r="DY74" i="29"/>
  <c r="DX74" i="29"/>
  <c r="DW74" i="29"/>
  <c r="DV74" i="29"/>
  <c r="DU74" i="29"/>
  <c r="DT74" i="29"/>
  <c r="DS74" i="29"/>
  <c r="DR74" i="29"/>
  <c r="DQ74" i="29"/>
  <c r="DP74" i="29"/>
  <c r="DO74" i="29"/>
  <c r="DN74" i="29"/>
  <c r="DM74" i="29"/>
  <c r="DL74" i="29"/>
  <c r="DK74" i="29"/>
  <c r="DJ74" i="29"/>
  <c r="DI74" i="29"/>
  <c r="DH74" i="29"/>
  <c r="DG74" i="29"/>
  <c r="DF74" i="29"/>
  <c r="DE74" i="29"/>
  <c r="DD74" i="29"/>
  <c r="DC74" i="29"/>
  <c r="DB74" i="29"/>
  <c r="DA74" i="29"/>
  <c r="CZ74" i="29"/>
  <c r="CY74" i="29"/>
  <c r="CX74" i="29"/>
  <c r="CW74" i="29"/>
  <c r="CV74" i="29"/>
  <c r="CU74" i="29"/>
  <c r="CT74" i="29"/>
  <c r="CS74" i="29"/>
  <c r="CR74" i="29"/>
  <c r="CQ74" i="29"/>
  <c r="CP74" i="29"/>
  <c r="CO74" i="29"/>
  <c r="CN74" i="29"/>
  <c r="CM74" i="29"/>
  <c r="CL74" i="29"/>
  <c r="CK74" i="29"/>
  <c r="CJ74" i="29"/>
  <c r="CI74" i="29"/>
  <c r="CH74" i="29"/>
  <c r="CG74" i="29"/>
  <c r="CF74" i="29"/>
  <c r="CE74" i="29"/>
  <c r="CD74" i="29"/>
  <c r="CC74" i="29"/>
  <c r="CB74" i="29"/>
  <c r="CA74" i="29"/>
  <c r="BZ74" i="29"/>
  <c r="BY74" i="29"/>
  <c r="BX74" i="29"/>
  <c r="BW74" i="29"/>
  <c r="BV74" i="29"/>
  <c r="BU74" i="29"/>
  <c r="BT74" i="29"/>
  <c r="BS74" i="29"/>
  <c r="BR74" i="29"/>
  <c r="BQ74" i="29"/>
  <c r="BP74" i="29"/>
  <c r="BO74" i="29"/>
  <c r="BN74" i="29"/>
  <c r="BM74" i="29"/>
  <c r="BL74" i="29"/>
  <c r="BK74" i="29"/>
  <c r="BJ74" i="29"/>
  <c r="BI74" i="29"/>
  <c r="BH74" i="29"/>
  <c r="BG74" i="29"/>
  <c r="BF74" i="29"/>
  <c r="BE74" i="29"/>
  <c r="BD74" i="29"/>
  <c r="BC74" i="29"/>
  <c r="BB74" i="29"/>
  <c r="BA74" i="29"/>
  <c r="AZ74" i="29"/>
  <c r="AY74" i="29"/>
  <c r="AX74" i="29"/>
  <c r="AW74" i="29"/>
  <c r="AV74" i="29"/>
  <c r="AU74" i="29"/>
  <c r="AT74" i="29"/>
  <c r="AS74" i="29"/>
  <c r="AR74" i="29"/>
  <c r="AQ74" i="29"/>
  <c r="AP74" i="29"/>
  <c r="AO74" i="29"/>
  <c r="AN74" i="29"/>
  <c r="AM74" i="29"/>
  <c r="AL74" i="29"/>
  <c r="AK74" i="29"/>
  <c r="AJ74" i="29"/>
  <c r="AI74" i="29"/>
  <c r="AH74" i="29"/>
  <c r="AG74" i="29"/>
  <c r="AF74" i="29"/>
  <c r="AE74" i="29"/>
  <c r="AD74" i="29"/>
  <c r="AC74" i="29"/>
  <c r="AB74" i="29"/>
  <c r="AA74" i="29"/>
  <c r="Z74" i="29"/>
  <c r="Y74" i="29"/>
  <c r="X74" i="29"/>
  <c r="W74" i="29"/>
  <c r="V74" i="29"/>
  <c r="U74" i="29"/>
  <c r="T74" i="29"/>
  <c r="S74" i="29"/>
  <c r="R74" i="29"/>
  <c r="Q74" i="29"/>
  <c r="P74" i="29"/>
  <c r="O74" i="29"/>
  <c r="N74" i="29"/>
  <c r="M74" i="29"/>
  <c r="L74" i="29"/>
  <c r="K74" i="29"/>
  <c r="J74" i="29"/>
  <c r="I74" i="29"/>
  <c r="H74" i="29"/>
  <c r="G74" i="29"/>
  <c r="F74" i="29"/>
  <c r="E74" i="29"/>
  <c r="D74" i="29"/>
  <c r="C74" i="29"/>
  <c r="B74" i="29"/>
  <c r="GJ73" i="29"/>
  <c r="GI73" i="29"/>
  <c r="GH73" i="29"/>
  <c r="GG73" i="29"/>
  <c r="GF73" i="29"/>
  <c r="GE73" i="29"/>
  <c r="GD73" i="29"/>
  <c r="GC73" i="29"/>
  <c r="GB73" i="29"/>
  <c r="GA73" i="29"/>
  <c r="FZ73" i="29"/>
  <c r="FY73" i="29"/>
  <c r="FX73" i="29"/>
  <c r="FW73" i="29"/>
  <c r="FV73" i="29"/>
  <c r="FU73" i="29"/>
  <c r="FT73" i="29"/>
  <c r="FS73" i="29"/>
  <c r="FR73" i="29"/>
  <c r="FQ73" i="29"/>
  <c r="FP73" i="29"/>
  <c r="FO73" i="29"/>
  <c r="FN73" i="29"/>
  <c r="FM73" i="29"/>
  <c r="FL73" i="29"/>
  <c r="FK73" i="29"/>
  <c r="FJ73" i="29"/>
  <c r="FI73" i="29"/>
  <c r="FH73" i="29"/>
  <c r="FG73" i="29"/>
  <c r="FF73" i="29"/>
  <c r="FE73" i="29"/>
  <c r="FD73" i="29"/>
  <c r="FC73" i="29"/>
  <c r="FB73" i="29"/>
  <c r="FA73" i="29"/>
  <c r="EZ73" i="29"/>
  <c r="EY73" i="29"/>
  <c r="EX73" i="29"/>
  <c r="EW73" i="29"/>
  <c r="EV73" i="29"/>
  <c r="EU73" i="29"/>
  <c r="ET73" i="29"/>
  <c r="ES73" i="29"/>
  <c r="ER73" i="29"/>
  <c r="EQ73" i="29"/>
  <c r="EP73" i="29"/>
  <c r="EO73" i="29"/>
  <c r="EN73" i="29"/>
  <c r="EM73" i="29"/>
  <c r="EL73" i="29"/>
  <c r="EK73" i="29"/>
  <c r="EJ73" i="29"/>
  <c r="EI73" i="29"/>
  <c r="EH73" i="29"/>
  <c r="EG73" i="29"/>
  <c r="EF73" i="29"/>
  <c r="EE73" i="29"/>
  <c r="ED73" i="29"/>
  <c r="EC73" i="29"/>
  <c r="EB73" i="29"/>
  <c r="EA73" i="29"/>
  <c r="DZ73" i="29"/>
  <c r="DY73" i="29"/>
  <c r="DX73" i="29"/>
  <c r="DW73" i="29"/>
  <c r="DV73" i="29"/>
  <c r="DU73" i="29"/>
  <c r="DT73" i="29"/>
  <c r="DS73" i="29"/>
  <c r="DR73" i="29"/>
  <c r="DQ73" i="29"/>
  <c r="DP73" i="29"/>
  <c r="DO73" i="29"/>
  <c r="DN73" i="29"/>
  <c r="DM73" i="29"/>
  <c r="DL73" i="29"/>
  <c r="DK73" i="29"/>
  <c r="DJ73" i="29"/>
  <c r="DI73" i="29"/>
  <c r="DH73" i="29"/>
  <c r="DG73" i="29"/>
  <c r="DF73" i="29"/>
  <c r="DE73" i="29"/>
  <c r="DD73" i="29"/>
  <c r="DC73" i="29"/>
  <c r="DB73" i="29"/>
  <c r="DA73" i="29"/>
  <c r="CZ73" i="29"/>
  <c r="CY73" i="29"/>
  <c r="CX73" i="29"/>
  <c r="CW73" i="29"/>
  <c r="CV73" i="29"/>
  <c r="CU73" i="29"/>
  <c r="CT73" i="29"/>
  <c r="CS73" i="29"/>
  <c r="CR73" i="29"/>
  <c r="CQ73" i="29"/>
  <c r="CP73" i="29"/>
  <c r="CO73" i="29"/>
  <c r="CN73" i="29"/>
  <c r="CM73" i="29"/>
  <c r="CL73" i="29"/>
  <c r="CK73" i="29"/>
  <c r="CJ73" i="29"/>
  <c r="CI73" i="29"/>
  <c r="CH73" i="29"/>
  <c r="CG73" i="29"/>
  <c r="CF73" i="29"/>
  <c r="CE73" i="29"/>
  <c r="CD73" i="29"/>
  <c r="CC73" i="29"/>
  <c r="CB73" i="29"/>
  <c r="CA73" i="29"/>
  <c r="BZ73" i="29"/>
  <c r="BY73" i="29"/>
  <c r="BX73" i="29"/>
  <c r="BW73" i="29"/>
  <c r="BV73" i="29"/>
  <c r="BU73" i="29"/>
  <c r="BT73" i="29"/>
  <c r="BS73" i="29"/>
  <c r="BR73" i="29"/>
  <c r="BQ73" i="29"/>
  <c r="BP73" i="29"/>
  <c r="BO73" i="29"/>
  <c r="BN73" i="29"/>
  <c r="BM73" i="29"/>
  <c r="BL73" i="29"/>
  <c r="BK73" i="29"/>
  <c r="BJ73" i="29"/>
  <c r="BI73" i="29"/>
  <c r="BH73" i="29"/>
  <c r="BG73" i="29"/>
  <c r="BF73" i="29"/>
  <c r="BE73" i="29"/>
  <c r="BD73" i="29"/>
  <c r="BC73" i="29"/>
  <c r="BB73" i="29"/>
  <c r="BA73" i="29"/>
  <c r="AZ73" i="29"/>
  <c r="AY73" i="29"/>
  <c r="AX73" i="29"/>
  <c r="AW73" i="29"/>
  <c r="AV73" i="29"/>
  <c r="AU73" i="29"/>
  <c r="AT73" i="29"/>
  <c r="AS73" i="29"/>
  <c r="AR73" i="29"/>
  <c r="AQ73" i="29"/>
  <c r="AP73" i="29"/>
  <c r="AO73" i="29"/>
  <c r="AN73" i="29"/>
  <c r="AM73" i="29"/>
  <c r="AL73" i="29"/>
  <c r="AK73" i="29"/>
  <c r="AJ73" i="29"/>
  <c r="AI73" i="29"/>
  <c r="AH73" i="29"/>
  <c r="AG73" i="29"/>
  <c r="AF73" i="29"/>
  <c r="AE73" i="29"/>
  <c r="AD73" i="29"/>
  <c r="AC73" i="29"/>
  <c r="AB73" i="29"/>
  <c r="AA73" i="29"/>
  <c r="Z73" i="29"/>
  <c r="Y73" i="29"/>
  <c r="X73" i="29"/>
  <c r="W73" i="29"/>
  <c r="V73" i="29"/>
  <c r="U73" i="29"/>
  <c r="T73" i="29"/>
  <c r="S73" i="29"/>
  <c r="R73" i="29"/>
  <c r="Q73" i="29"/>
  <c r="P73" i="29"/>
  <c r="O73" i="29"/>
  <c r="N73" i="29"/>
  <c r="M73" i="29"/>
  <c r="L73" i="29"/>
  <c r="K73" i="29"/>
  <c r="J73" i="29"/>
  <c r="I73" i="29"/>
  <c r="H73" i="29"/>
  <c r="G73" i="29"/>
  <c r="F73" i="29"/>
  <c r="E73" i="29"/>
  <c r="D73" i="29"/>
  <c r="C73" i="29"/>
  <c r="B73" i="29"/>
  <c r="GJ72" i="29"/>
  <c r="GI72" i="29"/>
  <c r="GH72" i="29"/>
  <c r="GG72" i="29"/>
  <c r="GF72" i="29"/>
  <c r="GE72" i="29"/>
  <c r="GD72" i="29"/>
  <c r="GC72" i="29"/>
  <c r="GB72" i="29"/>
  <c r="GA72" i="29"/>
  <c r="FZ72" i="29"/>
  <c r="FY72" i="29"/>
  <c r="FX72" i="29"/>
  <c r="FW72" i="29"/>
  <c r="FV72" i="29"/>
  <c r="FU72" i="29"/>
  <c r="FT72" i="29"/>
  <c r="FS72" i="29"/>
  <c r="FR72" i="29"/>
  <c r="FQ72" i="29"/>
  <c r="FP72" i="29"/>
  <c r="FO72" i="29"/>
  <c r="FN72" i="29"/>
  <c r="FM72" i="29"/>
  <c r="FL72" i="29"/>
  <c r="FK72" i="29"/>
  <c r="FJ72" i="29"/>
  <c r="FI72" i="29"/>
  <c r="FH72" i="29"/>
  <c r="FG72" i="29"/>
  <c r="FF72" i="29"/>
  <c r="FE72" i="29"/>
  <c r="FD72" i="29"/>
  <c r="FC72" i="29"/>
  <c r="FB72" i="29"/>
  <c r="FA72" i="29"/>
  <c r="EZ72" i="29"/>
  <c r="EY72" i="29"/>
  <c r="EX72" i="29"/>
  <c r="EW72" i="29"/>
  <c r="EV72" i="29"/>
  <c r="EU72" i="29"/>
  <c r="ET72" i="29"/>
  <c r="ES72" i="29"/>
  <c r="ER72" i="29"/>
  <c r="EQ72" i="29"/>
  <c r="EP72" i="29"/>
  <c r="EO72" i="29"/>
  <c r="EN72" i="29"/>
  <c r="EM72" i="29"/>
  <c r="EL72" i="29"/>
  <c r="EK72" i="29"/>
  <c r="EJ72" i="29"/>
  <c r="EI72" i="29"/>
  <c r="EH72" i="29"/>
  <c r="EG72" i="29"/>
  <c r="EF72" i="29"/>
  <c r="EE72" i="29"/>
  <c r="ED72" i="29"/>
  <c r="EC72" i="29"/>
  <c r="EB72" i="29"/>
  <c r="EA72" i="29"/>
  <c r="DZ72" i="29"/>
  <c r="DY72" i="29"/>
  <c r="DX72" i="29"/>
  <c r="DW72" i="29"/>
  <c r="DV72" i="29"/>
  <c r="DU72" i="29"/>
  <c r="DT72" i="29"/>
  <c r="DS72" i="29"/>
  <c r="DR72" i="29"/>
  <c r="DQ72" i="29"/>
  <c r="DP72" i="29"/>
  <c r="DO72" i="29"/>
  <c r="DN72" i="29"/>
  <c r="DM72" i="29"/>
  <c r="DL72" i="29"/>
  <c r="DK72" i="29"/>
  <c r="DJ72" i="29"/>
  <c r="DI72" i="29"/>
  <c r="DH72" i="29"/>
  <c r="DG72" i="29"/>
  <c r="DF72" i="29"/>
  <c r="DE72" i="29"/>
  <c r="DD72" i="29"/>
  <c r="DC72" i="29"/>
  <c r="DB72" i="29"/>
  <c r="DA72" i="29"/>
  <c r="CZ72" i="29"/>
  <c r="CY72" i="29"/>
  <c r="CX72" i="29"/>
  <c r="CW72" i="29"/>
  <c r="CV72" i="29"/>
  <c r="CU72" i="29"/>
  <c r="CT72" i="29"/>
  <c r="CS72" i="29"/>
  <c r="CR72" i="29"/>
  <c r="CQ72" i="29"/>
  <c r="CP72" i="29"/>
  <c r="CO72" i="29"/>
  <c r="CN72" i="29"/>
  <c r="CM72" i="29"/>
  <c r="CL72" i="29"/>
  <c r="CK72" i="29"/>
  <c r="CJ72" i="29"/>
  <c r="CI72" i="29"/>
  <c r="CH72" i="29"/>
  <c r="CG72" i="29"/>
  <c r="CF72" i="29"/>
  <c r="CE72" i="29"/>
  <c r="CD72" i="29"/>
  <c r="CC72" i="29"/>
  <c r="CB72" i="29"/>
  <c r="CA72" i="29"/>
  <c r="BZ72" i="29"/>
  <c r="BY72" i="29"/>
  <c r="BX72" i="29"/>
  <c r="BW72" i="29"/>
  <c r="BV72" i="29"/>
  <c r="BU72" i="29"/>
  <c r="BT72" i="29"/>
  <c r="BS72" i="29"/>
  <c r="BR72" i="29"/>
  <c r="BQ72" i="29"/>
  <c r="BP72" i="29"/>
  <c r="BO72" i="29"/>
  <c r="BN72" i="29"/>
  <c r="BM72" i="29"/>
  <c r="BL72" i="29"/>
  <c r="BK72" i="29"/>
  <c r="BJ72" i="29"/>
  <c r="BI72" i="29"/>
  <c r="BH72" i="29"/>
  <c r="BG72" i="29"/>
  <c r="BF72" i="29"/>
  <c r="BE72" i="29"/>
  <c r="BD72" i="29"/>
  <c r="BC72" i="29"/>
  <c r="BB72" i="29"/>
  <c r="BA72" i="29"/>
  <c r="AZ72" i="29"/>
  <c r="AY72" i="29"/>
  <c r="AX72" i="29"/>
  <c r="AW72" i="29"/>
  <c r="AV72" i="29"/>
  <c r="AU72" i="29"/>
  <c r="AT72" i="29"/>
  <c r="AS72" i="29"/>
  <c r="AR72" i="29"/>
  <c r="AQ72" i="29"/>
  <c r="AP72" i="29"/>
  <c r="AO72" i="29"/>
  <c r="AN72" i="29"/>
  <c r="AM72" i="29"/>
  <c r="AL72" i="29"/>
  <c r="AK72" i="29"/>
  <c r="AJ72" i="29"/>
  <c r="AI72" i="29"/>
  <c r="AH72" i="29"/>
  <c r="AG72" i="29"/>
  <c r="AF72" i="29"/>
  <c r="AE72" i="29"/>
  <c r="AD72" i="29"/>
  <c r="AC72" i="29"/>
  <c r="AB72" i="29"/>
  <c r="AA72" i="29"/>
  <c r="Z72" i="29"/>
  <c r="Y72" i="29"/>
  <c r="X72" i="29"/>
  <c r="W72" i="29"/>
  <c r="V72" i="29"/>
  <c r="U72" i="29"/>
  <c r="T72" i="29"/>
  <c r="S72" i="29"/>
  <c r="R72" i="29"/>
  <c r="Q72" i="29"/>
  <c r="P72" i="29"/>
  <c r="O72" i="29"/>
  <c r="N72" i="29"/>
  <c r="M72" i="29"/>
  <c r="L72" i="29"/>
  <c r="K72" i="29"/>
  <c r="J72" i="29"/>
  <c r="I72" i="29"/>
  <c r="H72" i="29"/>
  <c r="G72" i="29"/>
  <c r="F72" i="29"/>
  <c r="E72" i="29"/>
  <c r="D72" i="29"/>
  <c r="C72" i="29"/>
  <c r="B72" i="29"/>
  <c r="GJ71" i="29"/>
  <c r="GI71" i="29"/>
  <c r="GH71" i="29"/>
  <c r="GG71" i="29"/>
  <c r="GF71" i="29"/>
  <c r="GE71" i="29"/>
  <c r="GD71" i="29"/>
  <c r="GC71" i="29"/>
  <c r="GB71" i="29"/>
  <c r="GA71" i="29"/>
  <c r="FZ71" i="29"/>
  <c r="FY71" i="29"/>
  <c r="FX71" i="29"/>
  <c r="FW71" i="29"/>
  <c r="FV71" i="29"/>
  <c r="FU71" i="29"/>
  <c r="FT71" i="29"/>
  <c r="FS71" i="29"/>
  <c r="FR71" i="29"/>
  <c r="FQ71" i="29"/>
  <c r="FP71" i="29"/>
  <c r="FO71" i="29"/>
  <c r="FN71" i="29"/>
  <c r="FM71" i="29"/>
  <c r="FL71" i="29"/>
  <c r="FK71" i="29"/>
  <c r="FJ71" i="29"/>
  <c r="FI71" i="29"/>
  <c r="FH71" i="29"/>
  <c r="FG71" i="29"/>
  <c r="FF71" i="29"/>
  <c r="FE71" i="29"/>
  <c r="FD71" i="29"/>
  <c r="FC71" i="29"/>
  <c r="FB71" i="29"/>
  <c r="FA71" i="29"/>
  <c r="EZ71" i="29"/>
  <c r="EY71" i="29"/>
  <c r="EX71" i="29"/>
  <c r="EW71" i="29"/>
  <c r="EV71" i="29"/>
  <c r="EU71" i="29"/>
  <c r="ET71" i="29"/>
  <c r="ES71" i="29"/>
  <c r="ER71" i="29"/>
  <c r="EQ71" i="29"/>
  <c r="EP71" i="29"/>
  <c r="EO71" i="29"/>
  <c r="EN71" i="29"/>
  <c r="EM71" i="29"/>
  <c r="EL71" i="29"/>
  <c r="EK71" i="29"/>
  <c r="EJ71" i="29"/>
  <c r="EI71" i="29"/>
  <c r="EH71" i="29"/>
  <c r="EG71" i="29"/>
  <c r="EF71" i="29"/>
  <c r="EE71" i="29"/>
  <c r="ED71" i="29"/>
  <c r="EC71" i="29"/>
  <c r="EB71" i="29"/>
  <c r="EA71" i="29"/>
  <c r="DZ71" i="29"/>
  <c r="DY71" i="29"/>
  <c r="DX71" i="29"/>
  <c r="DW71" i="29"/>
  <c r="DV71" i="29"/>
  <c r="DU71" i="29"/>
  <c r="DT71" i="29"/>
  <c r="DS71" i="29"/>
  <c r="DR71" i="29"/>
  <c r="DQ71" i="29"/>
  <c r="DP71" i="29"/>
  <c r="DO71" i="29"/>
  <c r="DN71" i="29"/>
  <c r="DM71" i="29"/>
  <c r="DL71" i="29"/>
  <c r="DK71" i="29"/>
  <c r="DJ71" i="29"/>
  <c r="DI71" i="29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N71" i="29"/>
  <c r="M71" i="29"/>
  <c r="L71" i="29"/>
  <c r="K71" i="29"/>
  <c r="J71" i="29"/>
  <c r="I71" i="29"/>
  <c r="H71" i="29"/>
  <c r="G71" i="29"/>
  <c r="F71" i="29"/>
  <c r="E71" i="29"/>
  <c r="D71" i="29"/>
  <c r="C71" i="29"/>
  <c r="B71" i="29"/>
  <c r="GJ70" i="29"/>
  <c r="GI70" i="29"/>
  <c r="GH70" i="29"/>
  <c r="GG70" i="29"/>
  <c r="GF70" i="29"/>
  <c r="GE70" i="29"/>
  <c r="GD70" i="29"/>
  <c r="GC70" i="29"/>
  <c r="GB70" i="29"/>
  <c r="GA70" i="29"/>
  <c r="FZ70" i="29"/>
  <c r="FY70" i="29"/>
  <c r="FX70" i="29"/>
  <c r="FW70" i="29"/>
  <c r="FV70" i="29"/>
  <c r="FU70" i="29"/>
  <c r="FT70" i="29"/>
  <c r="FS70" i="29"/>
  <c r="FR70" i="29"/>
  <c r="FQ70" i="29"/>
  <c r="FP70" i="29"/>
  <c r="FO70" i="29"/>
  <c r="FN70" i="29"/>
  <c r="FM70" i="29"/>
  <c r="FL70" i="29"/>
  <c r="FK70" i="29"/>
  <c r="FJ70" i="29"/>
  <c r="FI70" i="29"/>
  <c r="FH70" i="29"/>
  <c r="FG70" i="29"/>
  <c r="FF70" i="29"/>
  <c r="FE70" i="29"/>
  <c r="FD70" i="29"/>
  <c r="FC70" i="29"/>
  <c r="FB70" i="29"/>
  <c r="FA70" i="29"/>
  <c r="EZ70" i="29"/>
  <c r="EY70" i="29"/>
  <c r="EX70" i="29"/>
  <c r="EW70" i="29"/>
  <c r="EV70" i="29"/>
  <c r="EU70" i="29"/>
  <c r="ET70" i="29"/>
  <c r="ES70" i="29"/>
  <c r="ER70" i="29"/>
  <c r="EQ70" i="29"/>
  <c r="EP70" i="29"/>
  <c r="EO70" i="29"/>
  <c r="EN70" i="29"/>
  <c r="EM70" i="29"/>
  <c r="EL70" i="29"/>
  <c r="EK70" i="29"/>
  <c r="EJ70" i="29"/>
  <c r="EI70" i="29"/>
  <c r="EH70" i="29"/>
  <c r="EG70" i="29"/>
  <c r="EF70" i="29"/>
  <c r="EE70" i="29"/>
  <c r="ED70" i="29"/>
  <c r="EC70" i="29"/>
  <c r="EB70" i="29"/>
  <c r="EA70" i="29"/>
  <c r="DZ70" i="29"/>
  <c r="DY70" i="29"/>
  <c r="DX70" i="29"/>
  <c r="DW70" i="29"/>
  <c r="DV70" i="29"/>
  <c r="DU70" i="29"/>
  <c r="DT70" i="29"/>
  <c r="DS70" i="29"/>
  <c r="DR70" i="29"/>
  <c r="DQ70" i="29"/>
  <c r="DP70" i="29"/>
  <c r="DO70" i="29"/>
  <c r="DN70" i="29"/>
  <c r="DM70" i="29"/>
  <c r="DL70" i="29"/>
  <c r="DK70" i="29"/>
  <c r="DJ70" i="29"/>
  <c r="DI70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N70" i="29"/>
  <c r="M70" i="29"/>
  <c r="L70" i="29"/>
  <c r="K70" i="29"/>
  <c r="J70" i="29"/>
  <c r="I70" i="29"/>
  <c r="H70" i="29"/>
  <c r="G70" i="29"/>
  <c r="F70" i="29"/>
  <c r="E70" i="29"/>
  <c r="D70" i="29"/>
  <c r="C70" i="29"/>
  <c r="B70" i="29"/>
  <c r="GJ69" i="29"/>
  <c r="GI69" i="29"/>
  <c r="GH69" i="29"/>
  <c r="GG69" i="29"/>
  <c r="GF69" i="29"/>
  <c r="GE69" i="29"/>
  <c r="GD69" i="29"/>
  <c r="GC69" i="29"/>
  <c r="GB69" i="29"/>
  <c r="GA69" i="29"/>
  <c r="FZ69" i="29"/>
  <c r="FY69" i="29"/>
  <c r="FX69" i="29"/>
  <c r="FW69" i="29"/>
  <c r="FV69" i="29"/>
  <c r="FU69" i="29"/>
  <c r="FT69" i="29"/>
  <c r="FS69" i="29"/>
  <c r="FR69" i="29"/>
  <c r="FQ69" i="29"/>
  <c r="FP69" i="29"/>
  <c r="FO69" i="29"/>
  <c r="FN69" i="29"/>
  <c r="FM69" i="29"/>
  <c r="FL69" i="29"/>
  <c r="FK69" i="29"/>
  <c r="FJ69" i="29"/>
  <c r="FI69" i="29"/>
  <c r="FH69" i="29"/>
  <c r="FG69" i="29"/>
  <c r="FF69" i="29"/>
  <c r="FE69" i="29"/>
  <c r="FD69" i="29"/>
  <c r="FC69" i="29"/>
  <c r="FB69" i="29"/>
  <c r="FA69" i="29"/>
  <c r="EZ69" i="29"/>
  <c r="EY69" i="29"/>
  <c r="EX69" i="29"/>
  <c r="EW69" i="29"/>
  <c r="EV69" i="29"/>
  <c r="EU69" i="29"/>
  <c r="ET69" i="29"/>
  <c r="ES69" i="29"/>
  <c r="ER69" i="29"/>
  <c r="EQ69" i="29"/>
  <c r="EP69" i="29"/>
  <c r="EO69" i="29"/>
  <c r="EN69" i="29"/>
  <c r="EM69" i="29"/>
  <c r="EL69" i="29"/>
  <c r="EK69" i="29"/>
  <c r="EJ69" i="29"/>
  <c r="EI69" i="29"/>
  <c r="EH69" i="29"/>
  <c r="EG69" i="29"/>
  <c r="EF69" i="29"/>
  <c r="EE69" i="29"/>
  <c r="ED69" i="29"/>
  <c r="EC69" i="29"/>
  <c r="EB69" i="29"/>
  <c r="EA69" i="29"/>
  <c r="DZ69" i="29"/>
  <c r="DY69" i="29"/>
  <c r="DX69" i="29"/>
  <c r="DW69" i="29"/>
  <c r="DV69" i="29"/>
  <c r="DU69" i="29"/>
  <c r="DT69" i="29"/>
  <c r="DS69" i="29"/>
  <c r="DR69" i="29"/>
  <c r="DQ69" i="29"/>
  <c r="DP69" i="29"/>
  <c r="DO69" i="29"/>
  <c r="DN69" i="29"/>
  <c r="DM69" i="29"/>
  <c r="DL69" i="29"/>
  <c r="DK69" i="29"/>
  <c r="DJ69" i="29"/>
  <c r="DI69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GJ68" i="29"/>
  <c r="GI68" i="29"/>
  <c r="GH68" i="29"/>
  <c r="GG68" i="29"/>
  <c r="GF68" i="29"/>
  <c r="GE68" i="29"/>
  <c r="GD68" i="29"/>
  <c r="GC68" i="29"/>
  <c r="GB68" i="29"/>
  <c r="GA68" i="29"/>
  <c r="FZ68" i="29"/>
  <c r="FY68" i="29"/>
  <c r="FX68" i="29"/>
  <c r="FW68" i="29"/>
  <c r="FV68" i="29"/>
  <c r="FU68" i="29"/>
  <c r="FT68" i="29"/>
  <c r="FS68" i="29"/>
  <c r="FR68" i="29"/>
  <c r="FQ68" i="29"/>
  <c r="FP68" i="29"/>
  <c r="FO68" i="29"/>
  <c r="FN68" i="29"/>
  <c r="FM68" i="29"/>
  <c r="FL68" i="29"/>
  <c r="FK68" i="29"/>
  <c r="FJ68" i="29"/>
  <c r="FI68" i="29"/>
  <c r="FH68" i="29"/>
  <c r="FG68" i="29"/>
  <c r="FF68" i="29"/>
  <c r="FE68" i="29"/>
  <c r="FD68" i="29"/>
  <c r="FC68" i="29"/>
  <c r="FB68" i="29"/>
  <c r="FA68" i="29"/>
  <c r="EZ68" i="29"/>
  <c r="EY68" i="29"/>
  <c r="EX68" i="29"/>
  <c r="EW68" i="29"/>
  <c r="EV68" i="29"/>
  <c r="EU68" i="29"/>
  <c r="ET68" i="29"/>
  <c r="ES68" i="29"/>
  <c r="ER68" i="29"/>
  <c r="EQ68" i="29"/>
  <c r="EP68" i="29"/>
  <c r="EO68" i="29"/>
  <c r="EN68" i="29"/>
  <c r="EM68" i="29"/>
  <c r="EL68" i="29"/>
  <c r="EK68" i="29"/>
  <c r="EJ68" i="29"/>
  <c r="EI68" i="29"/>
  <c r="EH68" i="29"/>
  <c r="EG68" i="29"/>
  <c r="EF68" i="29"/>
  <c r="EE68" i="29"/>
  <c r="ED68" i="29"/>
  <c r="EC68" i="29"/>
  <c r="EB68" i="29"/>
  <c r="EA68" i="29"/>
  <c r="DZ68" i="29"/>
  <c r="DY68" i="29"/>
  <c r="DX68" i="29"/>
  <c r="DW68" i="29"/>
  <c r="DV68" i="29"/>
  <c r="DU68" i="29"/>
  <c r="DT68" i="29"/>
  <c r="DS68" i="29"/>
  <c r="DR68" i="29"/>
  <c r="DQ68" i="29"/>
  <c r="DP68" i="29"/>
  <c r="DO68" i="29"/>
  <c r="DN68" i="29"/>
  <c r="DM68" i="29"/>
  <c r="DL68" i="29"/>
  <c r="DK68" i="29"/>
  <c r="DJ68" i="29"/>
  <c r="DI68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GJ67" i="29"/>
  <c r="GI67" i="29"/>
  <c r="GH67" i="29"/>
  <c r="GG67" i="29"/>
  <c r="GF67" i="29"/>
  <c r="GE67" i="29"/>
  <c r="GD67" i="29"/>
  <c r="GC67" i="29"/>
  <c r="GB67" i="29"/>
  <c r="GA67" i="29"/>
  <c r="FZ67" i="29"/>
  <c r="FY67" i="29"/>
  <c r="FX67" i="29"/>
  <c r="FW67" i="29"/>
  <c r="FV67" i="29"/>
  <c r="FU67" i="29"/>
  <c r="FT67" i="29"/>
  <c r="FS67" i="29"/>
  <c r="FR67" i="29"/>
  <c r="FQ67" i="29"/>
  <c r="FP67" i="29"/>
  <c r="FO67" i="29"/>
  <c r="FN67" i="29"/>
  <c r="FM67" i="29"/>
  <c r="FL67" i="29"/>
  <c r="FK67" i="29"/>
  <c r="FJ67" i="29"/>
  <c r="FI67" i="29"/>
  <c r="FH67" i="29"/>
  <c r="FG67" i="29"/>
  <c r="FF67" i="29"/>
  <c r="FE67" i="29"/>
  <c r="FD67" i="29"/>
  <c r="FC67" i="29"/>
  <c r="FB67" i="29"/>
  <c r="FA67" i="29"/>
  <c r="EZ67" i="29"/>
  <c r="EY67" i="29"/>
  <c r="EX67" i="29"/>
  <c r="EW67" i="29"/>
  <c r="EV67" i="29"/>
  <c r="EU67" i="29"/>
  <c r="ET67" i="29"/>
  <c r="ES67" i="29"/>
  <c r="ER67" i="29"/>
  <c r="EQ67" i="29"/>
  <c r="EP67" i="29"/>
  <c r="EO67" i="29"/>
  <c r="EN67" i="29"/>
  <c r="EM67" i="29"/>
  <c r="EL67" i="29"/>
  <c r="EK67" i="29"/>
  <c r="EJ67" i="29"/>
  <c r="EI67" i="29"/>
  <c r="EH67" i="29"/>
  <c r="EG67" i="29"/>
  <c r="EF67" i="29"/>
  <c r="EE67" i="29"/>
  <c r="ED67" i="29"/>
  <c r="EC67" i="29"/>
  <c r="EB67" i="29"/>
  <c r="EA67" i="29"/>
  <c r="DZ67" i="29"/>
  <c r="DY67" i="29"/>
  <c r="DX67" i="29"/>
  <c r="DW67" i="29"/>
  <c r="DV67" i="29"/>
  <c r="DU67" i="29"/>
  <c r="DT67" i="29"/>
  <c r="DS67" i="29"/>
  <c r="DR67" i="29"/>
  <c r="DQ67" i="29"/>
  <c r="DP67" i="29"/>
  <c r="DO67" i="29"/>
  <c r="DN67" i="29"/>
  <c r="DM67" i="29"/>
  <c r="DL67" i="29"/>
  <c r="DK67" i="29"/>
  <c r="DJ67" i="29"/>
  <c r="DI67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N67" i="29"/>
  <c r="M67" i="29"/>
  <c r="L67" i="29"/>
  <c r="K67" i="29"/>
  <c r="J67" i="29"/>
  <c r="I67" i="29"/>
  <c r="H67" i="29"/>
  <c r="G67" i="29"/>
  <c r="F67" i="29"/>
  <c r="E67" i="29"/>
  <c r="D67" i="29"/>
  <c r="C67" i="29"/>
  <c r="B67" i="29"/>
  <c r="GJ66" i="29"/>
  <c r="GI66" i="29"/>
  <c r="GH66" i="29"/>
  <c r="GG66" i="29"/>
  <c r="GF66" i="29"/>
  <c r="GE66" i="29"/>
  <c r="GD66" i="29"/>
  <c r="GC66" i="29"/>
  <c r="GB66" i="29"/>
  <c r="GA66" i="29"/>
  <c r="FZ66" i="29"/>
  <c r="FY66" i="29"/>
  <c r="FX66" i="29"/>
  <c r="FW66" i="29"/>
  <c r="FV66" i="29"/>
  <c r="FU66" i="29"/>
  <c r="FT66" i="29"/>
  <c r="FS66" i="29"/>
  <c r="FR66" i="29"/>
  <c r="FQ66" i="29"/>
  <c r="FP66" i="29"/>
  <c r="FO66" i="29"/>
  <c r="FN66" i="29"/>
  <c r="FM66" i="29"/>
  <c r="FL66" i="29"/>
  <c r="FK66" i="29"/>
  <c r="FJ66" i="29"/>
  <c r="FI66" i="29"/>
  <c r="FH66" i="29"/>
  <c r="FG66" i="29"/>
  <c r="FF66" i="29"/>
  <c r="FE66" i="29"/>
  <c r="FD66" i="29"/>
  <c r="FC66" i="29"/>
  <c r="FB66" i="29"/>
  <c r="FA66" i="29"/>
  <c r="EZ66" i="29"/>
  <c r="EY66" i="29"/>
  <c r="EX66" i="29"/>
  <c r="EW66" i="29"/>
  <c r="EV66" i="29"/>
  <c r="EU66" i="29"/>
  <c r="ET66" i="29"/>
  <c r="ES66" i="29"/>
  <c r="ER66" i="29"/>
  <c r="EQ66" i="29"/>
  <c r="EP66" i="29"/>
  <c r="EO66" i="29"/>
  <c r="EN66" i="29"/>
  <c r="EM66" i="29"/>
  <c r="EL66" i="29"/>
  <c r="EK66" i="29"/>
  <c r="EJ66" i="29"/>
  <c r="EI66" i="29"/>
  <c r="EH66" i="29"/>
  <c r="EG66" i="29"/>
  <c r="EF66" i="29"/>
  <c r="EE66" i="29"/>
  <c r="ED66" i="29"/>
  <c r="EC66" i="29"/>
  <c r="EB66" i="29"/>
  <c r="EA66" i="29"/>
  <c r="DZ66" i="29"/>
  <c r="DY66" i="29"/>
  <c r="DX66" i="29"/>
  <c r="DW66" i="29"/>
  <c r="DV66" i="29"/>
  <c r="DU66" i="29"/>
  <c r="DT66" i="29"/>
  <c r="DS66" i="29"/>
  <c r="DR66" i="29"/>
  <c r="DQ66" i="29"/>
  <c r="DP66" i="29"/>
  <c r="DO66" i="29"/>
  <c r="DN66" i="29"/>
  <c r="DM66" i="29"/>
  <c r="DL66" i="29"/>
  <c r="DK66" i="29"/>
  <c r="DJ66" i="29"/>
  <c r="DI66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N66" i="29"/>
  <c r="M66" i="29"/>
  <c r="L66" i="29"/>
  <c r="K66" i="29"/>
  <c r="J66" i="29"/>
  <c r="I66" i="29"/>
  <c r="H66" i="29"/>
  <c r="G66" i="29"/>
  <c r="F66" i="29"/>
  <c r="E66" i="29"/>
  <c r="D66" i="29"/>
  <c r="C66" i="29"/>
  <c r="B66" i="29"/>
  <c r="GJ65" i="29"/>
  <c r="GI65" i="29"/>
  <c r="GH65" i="29"/>
  <c r="GG65" i="29"/>
  <c r="GF65" i="29"/>
  <c r="GE65" i="29"/>
  <c r="GD65" i="29"/>
  <c r="GC65" i="29"/>
  <c r="GB65" i="29"/>
  <c r="GA65" i="29"/>
  <c r="FZ65" i="29"/>
  <c r="FY65" i="29"/>
  <c r="FX65" i="29"/>
  <c r="FW65" i="29"/>
  <c r="FV65" i="29"/>
  <c r="FU65" i="29"/>
  <c r="FT65" i="29"/>
  <c r="FS65" i="29"/>
  <c r="FR65" i="29"/>
  <c r="FQ65" i="29"/>
  <c r="FP65" i="29"/>
  <c r="FO65" i="29"/>
  <c r="FN65" i="29"/>
  <c r="FM65" i="29"/>
  <c r="FL65" i="29"/>
  <c r="FK65" i="29"/>
  <c r="FJ65" i="29"/>
  <c r="FI65" i="29"/>
  <c r="FH65" i="29"/>
  <c r="FG65" i="29"/>
  <c r="FF65" i="29"/>
  <c r="FE65" i="29"/>
  <c r="FD65" i="29"/>
  <c r="FC65" i="29"/>
  <c r="FB65" i="29"/>
  <c r="FA65" i="29"/>
  <c r="EZ65" i="29"/>
  <c r="EY65" i="29"/>
  <c r="EX65" i="29"/>
  <c r="EW65" i="29"/>
  <c r="EV65" i="29"/>
  <c r="EU65" i="29"/>
  <c r="ET65" i="29"/>
  <c r="ES65" i="29"/>
  <c r="ER65" i="29"/>
  <c r="EQ65" i="29"/>
  <c r="EP65" i="29"/>
  <c r="EO65" i="29"/>
  <c r="EN65" i="29"/>
  <c r="EM65" i="29"/>
  <c r="EL65" i="29"/>
  <c r="EK65" i="29"/>
  <c r="EJ65" i="29"/>
  <c r="EI65" i="29"/>
  <c r="EH65" i="29"/>
  <c r="EG65" i="29"/>
  <c r="EF65" i="29"/>
  <c r="EE65" i="29"/>
  <c r="ED65" i="29"/>
  <c r="EC65" i="29"/>
  <c r="EB65" i="29"/>
  <c r="EA65" i="29"/>
  <c r="DZ65" i="29"/>
  <c r="DY65" i="29"/>
  <c r="DX65" i="29"/>
  <c r="DW65" i="29"/>
  <c r="DV65" i="29"/>
  <c r="DU65" i="29"/>
  <c r="DT65" i="29"/>
  <c r="DS65" i="29"/>
  <c r="DR65" i="29"/>
  <c r="DQ65" i="29"/>
  <c r="DP65" i="29"/>
  <c r="DO65" i="29"/>
  <c r="DN65" i="29"/>
  <c r="DM65" i="29"/>
  <c r="DL65" i="29"/>
  <c r="DK65" i="29"/>
  <c r="DJ65" i="29"/>
  <c r="DI65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N65" i="29"/>
  <c r="M65" i="29"/>
  <c r="L65" i="29"/>
  <c r="K65" i="29"/>
  <c r="J65" i="29"/>
  <c r="I65" i="29"/>
  <c r="H65" i="29"/>
  <c r="G65" i="29"/>
  <c r="F65" i="29"/>
  <c r="E65" i="29"/>
  <c r="D65" i="29"/>
  <c r="C65" i="29"/>
  <c r="B65" i="29"/>
  <c r="GJ64" i="29"/>
  <c r="GI64" i="29"/>
  <c r="GH64" i="29"/>
  <c r="GG64" i="29"/>
  <c r="GF64" i="29"/>
  <c r="GE64" i="29"/>
  <c r="GD64" i="29"/>
  <c r="GC64" i="29"/>
  <c r="GB64" i="29"/>
  <c r="GA64" i="29"/>
  <c r="FZ64" i="29"/>
  <c r="FY64" i="29"/>
  <c r="FX64" i="29"/>
  <c r="FW64" i="29"/>
  <c r="FV64" i="29"/>
  <c r="FU64" i="29"/>
  <c r="FT64" i="29"/>
  <c r="FS64" i="29"/>
  <c r="FR64" i="29"/>
  <c r="FQ64" i="29"/>
  <c r="FP64" i="29"/>
  <c r="FO64" i="29"/>
  <c r="FN64" i="29"/>
  <c r="FM64" i="29"/>
  <c r="FL64" i="29"/>
  <c r="FK64" i="29"/>
  <c r="FJ64" i="29"/>
  <c r="FI64" i="29"/>
  <c r="FH64" i="29"/>
  <c r="FG64" i="29"/>
  <c r="FF64" i="29"/>
  <c r="FE64" i="29"/>
  <c r="FD64" i="29"/>
  <c r="FC64" i="29"/>
  <c r="FB64" i="29"/>
  <c r="FA64" i="29"/>
  <c r="EZ64" i="29"/>
  <c r="EY64" i="29"/>
  <c r="EX64" i="29"/>
  <c r="EW64" i="29"/>
  <c r="EV64" i="29"/>
  <c r="EU64" i="29"/>
  <c r="ET64" i="29"/>
  <c r="ES64" i="29"/>
  <c r="ER64" i="29"/>
  <c r="EQ64" i="29"/>
  <c r="EP64" i="29"/>
  <c r="EO64" i="29"/>
  <c r="EN64" i="29"/>
  <c r="EM64" i="29"/>
  <c r="EL64" i="29"/>
  <c r="EK64" i="29"/>
  <c r="EJ64" i="29"/>
  <c r="EI64" i="29"/>
  <c r="EH64" i="29"/>
  <c r="EG64" i="29"/>
  <c r="EF64" i="29"/>
  <c r="EE64" i="29"/>
  <c r="ED64" i="29"/>
  <c r="EC64" i="29"/>
  <c r="EB64" i="29"/>
  <c r="EA64" i="29"/>
  <c r="DZ64" i="29"/>
  <c r="DY64" i="29"/>
  <c r="DX64" i="29"/>
  <c r="DW64" i="29"/>
  <c r="DV64" i="29"/>
  <c r="DU64" i="29"/>
  <c r="DT64" i="29"/>
  <c r="DS64" i="29"/>
  <c r="DR64" i="29"/>
  <c r="DQ64" i="29"/>
  <c r="DP64" i="29"/>
  <c r="DO64" i="29"/>
  <c r="DN64" i="29"/>
  <c r="DM64" i="29"/>
  <c r="DL64" i="29"/>
  <c r="DK64" i="29"/>
  <c r="DJ64" i="29"/>
  <c r="DI64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N64" i="29"/>
  <c r="M64" i="29"/>
  <c r="L64" i="29"/>
  <c r="K64" i="29"/>
  <c r="J64" i="29"/>
  <c r="I64" i="29"/>
  <c r="H64" i="29"/>
  <c r="G64" i="29"/>
  <c r="F64" i="29"/>
  <c r="E64" i="29"/>
  <c r="D64" i="29"/>
  <c r="C64" i="29"/>
  <c r="B64" i="29"/>
  <c r="GJ63" i="29"/>
  <c r="GI63" i="29"/>
  <c r="GH63" i="29"/>
  <c r="GG63" i="29"/>
  <c r="GF63" i="29"/>
  <c r="GE63" i="29"/>
  <c r="GD63" i="29"/>
  <c r="GC63" i="29"/>
  <c r="GB63" i="29"/>
  <c r="GA63" i="29"/>
  <c r="FZ63" i="29"/>
  <c r="FY63" i="29"/>
  <c r="FX63" i="29"/>
  <c r="FW63" i="29"/>
  <c r="FV63" i="29"/>
  <c r="FU63" i="29"/>
  <c r="FT63" i="29"/>
  <c r="FS63" i="29"/>
  <c r="FR63" i="29"/>
  <c r="FQ63" i="29"/>
  <c r="FP63" i="29"/>
  <c r="FO63" i="29"/>
  <c r="FN63" i="29"/>
  <c r="FM63" i="29"/>
  <c r="FL63" i="29"/>
  <c r="FK63" i="29"/>
  <c r="FJ63" i="29"/>
  <c r="FI63" i="29"/>
  <c r="FH63" i="29"/>
  <c r="FG63" i="29"/>
  <c r="FF63" i="29"/>
  <c r="FE63" i="29"/>
  <c r="FD63" i="29"/>
  <c r="FC63" i="29"/>
  <c r="FB63" i="29"/>
  <c r="FA63" i="29"/>
  <c r="EZ63" i="29"/>
  <c r="EY63" i="29"/>
  <c r="EX63" i="29"/>
  <c r="EW63" i="29"/>
  <c r="EV63" i="29"/>
  <c r="EU63" i="29"/>
  <c r="ET63" i="29"/>
  <c r="ES63" i="29"/>
  <c r="ER63" i="29"/>
  <c r="EQ63" i="29"/>
  <c r="EP63" i="29"/>
  <c r="EO63" i="29"/>
  <c r="EN63" i="29"/>
  <c r="EM63" i="29"/>
  <c r="EL63" i="29"/>
  <c r="EK63" i="29"/>
  <c r="EJ63" i="29"/>
  <c r="EI63" i="29"/>
  <c r="EH63" i="29"/>
  <c r="EG63" i="29"/>
  <c r="EF63" i="29"/>
  <c r="EE63" i="29"/>
  <c r="ED63" i="29"/>
  <c r="EC63" i="29"/>
  <c r="EB63" i="29"/>
  <c r="EA63" i="29"/>
  <c r="DZ63" i="29"/>
  <c r="DY63" i="29"/>
  <c r="DX63" i="29"/>
  <c r="DW63" i="29"/>
  <c r="DV63" i="29"/>
  <c r="DU63" i="29"/>
  <c r="DT63" i="29"/>
  <c r="DS63" i="29"/>
  <c r="DR63" i="29"/>
  <c r="DQ63" i="29"/>
  <c r="DP63" i="29"/>
  <c r="DO63" i="29"/>
  <c r="DN63" i="29"/>
  <c r="DM63" i="29"/>
  <c r="DL63" i="29"/>
  <c r="DK63" i="29"/>
  <c r="DJ63" i="29"/>
  <c r="DI63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C63" i="29"/>
  <c r="B63" i="29"/>
  <c r="GJ62" i="29"/>
  <c r="GI62" i="29"/>
  <c r="GH62" i="29"/>
  <c r="GG62" i="29"/>
  <c r="GF62" i="29"/>
  <c r="GE62" i="29"/>
  <c r="GD62" i="29"/>
  <c r="GC62" i="29"/>
  <c r="GB62" i="29"/>
  <c r="GA62" i="29"/>
  <c r="FZ62" i="29"/>
  <c r="FY62" i="29"/>
  <c r="FX62" i="29"/>
  <c r="FW62" i="29"/>
  <c r="FV62" i="29"/>
  <c r="FU62" i="29"/>
  <c r="FT62" i="29"/>
  <c r="FS62" i="29"/>
  <c r="FR62" i="29"/>
  <c r="FQ62" i="29"/>
  <c r="FP62" i="29"/>
  <c r="FO62" i="29"/>
  <c r="FN62" i="29"/>
  <c r="FM62" i="29"/>
  <c r="FL62" i="29"/>
  <c r="FK62" i="29"/>
  <c r="FJ62" i="29"/>
  <c r="FI62" i="29"/>
  <c r="FH62" i="29"/>
  <c r="FG62" i="29"/>
  <c r="FF62" i="29"/>
  <c r="FE62" i="29"/>
  <c r="FD62" i="29"/>
  <c r="FC62" i="29"/>
  <c r="FB62" i="29"/>
  <c r="FA62" i="29"/>
  <c r="EZ62" i="29"/>
  <c r="EY62" i="29"/>
  <c r="EX62" i="29"/>
  <c r="EW62" i="29"/>
  <c r="EV62" i="29"/>
  <c r="EU62" i="29"/>
  <c r="ET62" i="29"/>
  <c r="ES62" i="29"/>
  <c r="ER62" i="29"/>
  <c r="EQ62" i="29"/>
  <c r="EP62" i="29"/>
  <c r="EO62" i="29"/>
  <c r="EN62" i="29"/>
  <c r="EM62" i="29"/>
  <c r="EL62" i="29"/>
  <c r="EK62" i="29"/>
  <c r="EJ62" i="29"/>
  <c r="EI62" i="29"/>
  <c r="EH62" i="29"/>
  <c r="EG62" i="29"/>
  <c r="EF62" i="29"/>
  <c r="EE62" i="29"/>
  <c r="ED62" i="29"/>
  <c r="EC62" i="29"/>
  <c r="EB62" i="29"/>
  <c r="EA62" i="29"/>
  <c r="DZ62" i="29"/>
  <c r="DY62" i="29"/>
  <c r="DX62" i="29"/>
  <c r="DW62" i="29"/>
  <c r="DV62" i="29"/>
  <c r="DU62" i="29"/>
  <c r="DT62" i="29"/>
  <c r="DS62" i="29"/>
  <c r="DR62" i="29"/>
  <c r="DQ62" i="29"/>
  <c r="DP62" i="29"/>
  <c r="DO62" i="29"/>
  <c r="DN62" i="29"/>
  <c r="DM62" i="29"/>
  <c r="DL62" i="29"/>
  <c r="DK62" i="29"/>
  <c r="DJ62" i="29"/>
  <c r="DI62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N62" i="29"/>
  <c r="M62" i="29"/>
  <c r="L62" i="29"/>
  <c r="K62" i="29"/>
  <c r="J62" i="29"/>
  <c r="I62" i="29"/>
  <c r="H62" i="29"/>
  <c r="G62" i="29"/>
  <c r="F62" i="29"/>
  <c r="E62" i="29"/>
  <c r="D62" i="29"/>
  <c r="C62" i="29"/>
  <c r="B62" i="29"/>
  <c r="GJ61" i="29"/>
  <c r="GI61" i="29"/>
  <c r="GH61" i="29"/>
  <c r="GG61" i="29"/>
  <c r="GF61" i="29"/>
  <c r="GE61" i="29"/>
  <c r="GD61" i="29"/>
  <c r="GC61" i="29"/>
  <c r="GB61" i="29"/>
  <c r="GA61" i="29"/>
  <c r="FZ61" i="29"/>
  <c r="FY61" i="29"/>
  <c r="FX61" i="29"/>
  <c r="FW61" i="29"/>
  <c r="FV61" i="29"/>
  <c r="FU61" i="29"/>
  <c r="FT61" i="29"/>
  <c r="FS61" i="29"/>
  <c r="FR61" i="29"/>
  <c r="FQ61" i="29"/>
  <c r="FP61" i="29"/>
  <c r="FO61" i="29"/>
  <c r="FN61" i="29"/>
  <c r="FM61" i="29"/>
  <c r="FL61" i="29"/>
  <c r="FK61" i="29"/>
  <c r="FJ61" i="29"/>
  <c r="FI61" i="29"/>
  <c r="FH61" i="29"/>
  <c r="FG61" i="29"/>
  <c r="FF61" i="29"/>
  <c r="FE61" i="29"/>
  <c r="FD61" i="29"/>
  <c r="FC61" i="29"/>
  <c r="FB61" i="29"/>
  <c r="FA61" i="29"/>
  <c r="EZ61" i="29"/>
  <c r="EY61" i="29"/>
  <c r="EX61" i="29"/>
  <c r="EW61" i="29"/>
  <c r="EV61" i="29"/>
  <c r="EU61" i="29"/>
  <c r="ET61" i="29"/>
  <c r="ES61" i="29"/>
  <c r="ER61" i="29"/>
  <c r="EQ61" i="29"/>
  <c r="EP61" i="29"/>
  <c r="EO61" i="29"/>
  <c r="EN61" i="29"/>
  <c r="EM61" i="29"/>
  <c r="EL61" i="29"/>
  <c r="EK61" i="29"/>
  <c r="EJ61" i="29"/>
  <c r="EI61" i="29"/>
  <c r="EH61" i="29"/>
  <c r="EG61" i="29"/>
  <c r="EF61" i="29"/>
  <c r="EE61" i="29"/>
  <c r="ED61" i="29"/>
  <c r="EC61" i="29"/>
  <c r="EB61" i="29"/>
  <c r="EA61" i="29"/>
  <c r="DZ61" i="29"/>
  <c r="DY61" i="29"/>
  <c r="DX61" i="29"/>
  <c r="DW61" i="29"/>
  <c r="DV61" i="29"/>
  <c r="DU61" i="29"/>
  <c r="DT61" i="29"/>
  <c r="DS61" i="29"/>
  <c r="DR61" i="29"/>
  <c r="DQ61" i="29"/>
  <c r="DP61" i="29"/>
  <c r="DO61" i="29"/>
  <c r="DN61" i="29"/>
  <c r="DM61" i="29"/>
  <c r="DL61" i="29"/>
  <c r="DK61" i="29"/>
  <c r="DJ61" i="29"/>
  <c r="DI61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N61" i="29"/>
  <c r="M61" i="29"/>
  <c r="L61" i="29"/>
  <c r="K61" i="29"/>
  <c r="J61" i="29"/>
  <c r="I61" i="29"/>
  <c r="H61" i="29"/>
  <c r="G61" i="29"/>
  <c r="F61" i="29"/>
  <c r="E61" i="29"/>
  <c r="D61" i="29"/>
  <c r="C61" i="29"/>
  <c r="B61" i="29"/>
  <c r="GJ60" i="29"/>
  <c r="GI60" i="29"/>
  <c r="GH60" i="29"/>
  <c r="GG60" i="29"/>
  <c r="GF60" i="29"/>
  <c r="GE60" i="29"/>
  <c r="GD60" i="29"/>
  <c r="GC60" i="29"/>
  <c r="GB60" i="29"/>
  <c r="GA60" i="29"/>
  <c r="FZ60" i="29"/>
  <c r="FY60" i="29"/>
  <c r="FX60" i="29"/>
  <c r="FW60" i="29"/>
  <c r="FV60" i="29"/>
  <c r="FU60" i="29"/>
  <c r="FT60" i="29"/>
  <c r="FS60" i="29"/>
  <c r="FR60" i="29"/>
  <c r="FQ60" i="29"/>
  <c r="FP60" i="29"/>
  <c r="FO60" i="29"/>
  <c r="FN60" i="29"/>
  <c r="FM60" i="29"/>
  <c r="FL60" i="29"/>
  <c r="FK60" i="29"/>
  <c r="FJ60" i="29"/>
  <c r="FI60" i="29"/>
  <c r="FH60" i="29"/>
  <c r="FG60" i="29"/>
  <c r="FF60" i="29"/>
  <c r="FE60" i="29"/>
  <c r="FD60" i="29"/>
  <c r="FC60" i="29"/>
  <c r="FB60" i="29"/>
  <c r="FA60" i="29"/>
  <c r="EZ60" i="29"/>
  <c r="EY60" i="29"/>
  <c r="EX60" i="29"/>
  <c r="EW60" i="29"/>
  <c r="EV60" i="29"/>
  <c r="EU60" i="29"/>
  <c r="ET60" i="29"/>
  <c r="ES60" i="29"/>
  <c r="ER60" i="29"/>
  <c r="EQ60" i="29"/>
  <c r="EP60" i="29"/>
  <c r="EO60" i="29"/>
  <c r="EN60" i="29"/>
  <c r="EM60" i="29"/>
  <c r="EL60" i="29"/>
  <c r="EK60" i="29"/>
  <c r="EJ60" i="29"/>
  <c r="EI60" i="29"/>
  <c r="EH60" i="29"/>
  <c r="EG60" i="29"/>
  <c r="EF60" i="29"/>
  <c r="EE60" i="29"/>
  <c r="ED60" i="29"/>
  <c r="EC60" i="29"/>
  <c r="EB60" i="29"/>
  <c r="EA60" i="29"/>
  <c r="DZ60" i="29"/>
  <c r="DY60" i="29"/>
  <c r="DX60" i="29"/>
  <c r="DW60" i="29"/>
  <c r="DV60" i="29"/>
  <c r="DU60" i="29"/>
  <c r="DT60" i="29"/>
  <c r="DS60" i="29"/>
  <c r="DR60" i="29"/>
  <c r="DQ60" i="29"/>
  <c r="DP60" i="29"/>
  <c r="DO60" i="29"/>
  <c r="DN60" i="29"/>
  <c r="DM60" i="29"/>
  <c r="DL60" i="29"/>
  <c r="DK60" i="29"/>
  <c r="DJ60" i="29"/>
  <c r="DI60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N60" i="29"/>
  <c r="M60" i="29"/>
  <c r="L60" i="29"/>
  <c r="K60" i="29"/>
  <c r="J60" i="29"/>
  <c r="I60" i="29"/>
  <c r="H60" i="29"/>
  <c r="G60" i="29"/>
  <c r="F60" i="29"/>
  <c r="E60" i="29"/>
  <c r="D60" i="29"/>
  <c r="C60" i="29"/>
  <c r="B60" i="29"/>
  <c r="GJ59" i="29"/>
  <c r="GI59" i="29"/>
  <c r="GH59" i="29"/>
  <c r="GG59" i="29"/>
  <c r="GF59" i="29"/>
  <c r="GE59" i="29"/>
  <c r="GD59" i="29"/>
  <c r="GC59" i="29"/>
  <c r="GB59" i="29"/>
  <c r="GA59" i="29"/>
  <c r="FZ59" i="29"/>
  <c r="FY59" i="29"/>
  <c r="FX59" i="29"/>
  <c r="FW59" i="29"/>
  <c r="FV59" i="29"/>
  <c r="FU59" i="29"/>
  <c r="FT59" i="29"/>
  <c r="FS59" i="29"/>
  <c r="FR59" i="29"/>
  <c r="FQ59" i="29"/>
  <c r="FP59" i="29"/>
  <c r="FO59" i="29"/>
  <c r="FN59" i="29"/>
  <c r="FM59" i="29"/>
  <c r="FL59" i="29"/>
  <c r="FK59" i="29"/>
  <c r="FJ59" i="29"/>
  <c r="FI59" i="29"/>
  <c r="FH59" i="29"/>
  <c r="FG59" i="29"/>
  <c r="FF59" i="29"/>
  <c r="FE59" i="29"/>
  <c r="FD59" i="29"/>
  <c r="FC59" i="29"/>
  <c r="FB59" i="29"/>
  <c r="FA59" i="29"/>
  <c r="EZ59" i="29"/>
  <c r="EY59" i="29"/>
  <c r="EX59" i="29"/>
  <c r="EW59" i="29"/>
  <c r="EV59" i="29"/>
  <c r="EU59" i="29"/>
  <c r="ET59" i="29"/>
  <c r="ES59" i="29"/>
  <c r="ER59" i="29"/>
  <c r="EQ59" i="29"/>
  <c r="EP59" i="29"/>
  <c r="EO59" i="29"/>
  <c r="EN59" i="29"/>
  <c r="EM59" i="29"/>
  <c r="EL59" i="29"/>
  <c r="EK59" i="29"/>
  <c r="EJ59" i="29"/>
  <c r="EI59" i="29"/>
  <c r="EH59" i="29"/>
  <c r="EG59" i="29"/>
  <c r="EF59" i="29"/>
  <c r="EE59" i="29"/>
  <c r="ED59" i="29"/>
  <c r="EC59" i="29"/>
  <c r="EB59" i="29"/>
  <c r="EA59" i="29"/>
  <c r="DZ59" i="29"/>
  <c r="DY59" i="29"/>
  <c r="DX59" i="29"/>
  <c r="DW59" i="29"/>
  <c r="DV59" i="29"/>
  <c r="DU59" i="29"/>
  <c r="DT59" i="29"/>
  <c r="DS59" i="29"/>
  <c r="DR59" i="29"/>
  <c r="DQ59" i="29"/>
  <c r="DP59" i="29"/>
  <c r="DO59" i="29"/>
  <c r="DN59" i="29"/>
  <c r="DM59" i="29"/>
  <c r="DL59" i="29"/>
  <c r="DK59" i="29"/>
  <c r="DJ59" i="29"/>
  <c r="DI59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N59" i="29"/>
  <c r="M59" i="29"/>
  <c r="L59" i="29"/>
  <c r="K59" i="29"/>
  <c r="J59" i="29"/>
  <c r="I59" i="29"/>
  <c r="H59" i="29"/>
  <c r="G59" i="29"/>
  <c r="F59" i="29"/>
  <c r="E59" i="29"/>
  <c r="D59" i="29"/>
  <c r="C59" i="29"/>
  <c r="B59" i="29"/>
  <c r="GJ58" i="29"/>
  <c r="GI58" i="29"/>
  <c r="GH58" i="29"/>
  <c r="GG58" i="29"/>
  <c r="GF58" i="29"/>
  <c r="GE58" i="29"/>
  <c r="GD58" i="29"/>
  <c r="GC58" i="29"/>
  <c r="GB58" i="29"/>
  <c r="GA58" i="29"/>
  <c r="FZ58" i="29"/>
  <c r="FY58" i="29"/>
  <c r="FX58" i="29"/>
  <c r="FW58" i="29"/>
  <c r="FV58" i="29"/>
  <c r="FU58" i="29"/>
  <c r="FT58" i="29"/>
  <c r="FS58" i="29"/>
  <c r="FR58" i="29"/>
  <c r="FQ58" i="29"/>
  <c r="FP58" i="29"/>
  <c r="FO58" i="29"/>
  <c r="FN58" i="29"/>
  <c r="FM58" i="29"/>
  <c r="FL58" i="29"/>
  <c r="FK58" i="29"/>
  <c r="FJ58" i="29"/>
  <c r="FI58" i="29"/>
  <c r="FH58" i="29"/>
  <c r="FG58" i="29"/>
  <c r="FF58" i="29"/>
  <c r="FE58" i="29"/>
  <c r="FD58" i="29"/>
  <c r="FC58" i="29"/>
  <c r="FB58" i="29"/>
  <c r="FA58" i="29"/>
  <c r="EZ58" i="29"/>
  <c r="EY58" i="29"/>
  <c r="EX58" i="29"/>
  <c r="EW58" i="29"/>
  <c r="EV58" i="29"/>
  <c r="EU58" i="29"/>
  <c r="ET58" i="29"/>
  <c r="ES58" i="29"/>
  <c r="ER58" i="29"/>
  <c r="EQ58" i="29"/>
  <c r="EP58" i="29"/>
  <c r="EO58" i="29"/>
  <c r="EN58" i="29"/>
  <c r="EM58" i="29"/>
  <c r="EL58" i="29"/>
  <c r="EK58" i="29"/>
  <c r="EJ58" i="29"/>
  <c r="EI58" i="29"/>
  <c r="EH58" i="29"/>
  <c r="EG58" i="29"/>
  <c r="EF58" i="29"/>
  <c r="EE58" i="29"/>
  <c r="ED58" i="29"/>
  <c r="EC58" i="29"/>
  <c r="EB58" i="29"/>
  <c r="EA58" i="29"/>
  <c r="DZ58" i="29"/>
  <c r="DY58" i="29"/>
  <c r="DX58" i="29"/>
  <c r="DW58" i="29"/>
  <c r="DV58" i="29"/>
  <c r="DU58" i="29"/>
  <c r="DT58" i="29"/>
  <c r="DS58" i="29"/>
  <c r="DR58" i="29"/>
  <c r="DQ58" i="29"/>
  <c r="DP58" i="29"/>
  <c r="DO58" i="29"/>
  <c r="DN58" i="29"/>
  <c r="DM58" i="29"/>
  <c r="DL58" i="29"/>
  <c r="DK58" i="29"/>
  <c r="DJ58" i="29"/>
  <c r="DI58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N58" i="29"/>
  <c r="M58" i="29"/>
  <c r="L58" i="29"/>
  <c r="K58" i="29"/>
  <c r="J58" i="29"/>
  <c r="I58" i="29"/>
  <c r="H58" i="29"/>
  <c r="G58" i="29"/>
  <c r="F58" i="29"/>
  <c r="E58" i="29"/>
  <c r="D58" i="29"/>
  <c r="C58" i="29"/>
  <c r="B58" i="29"/>
  <c r="GJ57" i="29"/>
  <c r="GI57" i="29"/>
  <c r="GH57" i="29"/>
  <c r="GG57" i="29"/>
  <c r="GF57" i="29"/>
  <c r="GE57" i="29"/>
  <c r="GD57" i="29"/>
  <c r="GC57" i="29"/>
  <c r="GB57" i="29"/>
  <c r="GA57" i="29"/>
  <c r="FZ57" i="29"/>
  <c r="FY57" i="29"/>
  <c r="FX57" i="29"/>
  <c r="FW57" i="29"/>
  <c r="FV57" i="29"/>
  <c r="FU57" i="29"/>
  <c r="FT57" i="29"/>
  <c r="FS57" i="29"/>
  <c r="FR57" i="29"/>
  <c r="FQ57" i="29"/>
  <c r="FP57" i="29"/>
  <c r="FO57" i="29"/>
  <c r="FN57" i="29"/>
  <c r="FM57" i="29"/>
  <c r="FL57" i="29"/>
  <c r="FK57" i="29"/>
  <c r="FJ57" i="29"/>
  <c r="FI57" i="29"/>
  <c r="FH57" i="29"/>
  <c r="FG57" i="29"/>
  <c r="FF57" i="29"/>
  <c r="FE57" i="29"/>
  <c r="FD57" i="29"/>
  <c r="FC57" i="29"/>
  <c r="FB57" i="29"/>
  <c r="FA57" i="29"/>
  <c r="EZ57" i="29"/>
  <c r="EY57" i="29"/>
  <c r="EX57" i="29"/>
  <c r="EW57" i="29"/>
  <c r="EV57" i="29"/>
  <c r="EU57" i="29"/>
  <c r="ET57" i="29"/>
  <c r="ES57" i="29"/>
  <c r="ER57" i="29"/>
  <c r="EQ57" i="29"/>
  <c r="EP57" i="29"/>
  <c r="EO57" i="29"/>
  <c r="EN57" i="29"/>
  <c r="EM57" i="29"/>
  <c r="EL57" i="29"/>
  <c r="EK57" i="29"/>
  <c r="EJ57" i="29"/>
  <c r="EI57" i="29"/>
  <c r="EH57" i="29"/>
  <c r="EG57" i="29"/>
  <c r="EF57" i="29"/>
  <c r="EE57" i="29"/>
  <c r="ED57" i="29"/>
  <c r="EC57" i="29"/>
  <c r="EB57" i="29"/>
  <c r="EA57" i="29"/>
  <c r="DZ57" i="29"/>
  <c r="DY57" i="29"/>
  <c r="DX57" i="29"/>
  <c r="DW57" i="29"/>
  <c r="DV57" i="29"/>
  <c r="DU57" i="29"/>
  <c r="DT57" i="29"/>
  <c r="DS57" i="29"/>
  <c r="DR57" i="29"/>
  <c r="DQ57" i="29"/>
  <c r="DP57" i="29"/>
  <c r="DO57" i="29"/>
  <c r="DN57" i="29"/>
  <c r="DM57" i="29"/>
  <c r="DL57" i="29"/>
  <c r="DK57" i="29"/>
  <c r="DJ57" i="29"/>
  <c r="DI57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C57" i="29"/>
  <c r="B57" i="29"/>
  <c r="GJ56" i="29"/>
  <c r="GI56" i="29"/>
  <c r="GH56" i="29"/>
  <c r="GG56" i="29"/>
  <c r="GF56" i="29"/>
  <c r="GE56" i="29"/>
  <c r="GD56" i="29"/>
  <c r="GC56" i="29"/>
  <c r="GB56" i="29"/>
  <c r="GA56" i="29"/>
  <c r="FZ56" i="29"/>
  <c r="FY56" i="29"/>
  <c r="FX56" i="29"/>
  <c r="FW56" i="29"/>
  <c r="FV56" i="29"/>
  <c r="FU56" i="29"/>
  <c r="FT56" i="29"/>
  <c r="FS56" i="29"/>
  <c r="FR56" i="29"/>
  <c r="FQ56" i="29"/>
  <c r="FP56" i="29"/>
  <c r="FO56" i="29"/>
  <c r="FN56" i="29"/>
  <c r="FM56" i="29"/>
  <c r="FL56" i="29"/>
  <c r="FK56" i="29"/>
  <c r="FJ56" i="29"/>
  <c r="FI56" i="29"/>
  <c r="FH56" i="29"/>
  <c r="FG56" i="29"/>
  <c r="FF56" i="29"/>
  <c r="FE56" i="29"/>
  <c r="FD56" i="29"/>
  <c r="FC56" i="29"/>
  <c r="FB56" i="29"/>
  <c r="FA56" i="29"/>
  <c r="EZ56" i="29"/>
  <c r="EY56" i="29"/>
  <c r="EX56" i="29"/>
  <c r="EW56" i="29"/>
  <c r="EV56" i="29"/>
  <c r="EU56" i="29"/>
  <c r="ET56" i="29"/>
  <c r="ES56" i="29"/>
  <c r="ER56" i="29"/>
  <c r="EQ56" i="29"/>
  <c r="EP56" i="29"/>
  <c r="EO56" i="29"/>
  <c r="EN56" i="29"/>
  <c r="EM56" i="29"/>
  <c r="EL56" i="29"/>
  <c r="EK56" i="29"/>
  <c r="EJ56" i="29"/>
  <c r="EI56" i="29"/>
  <c r="EH56" i="29"/>
  <c r="EG56" i="29"/>
  <c r="EF56" i="29"/>
  <c r="EE56" i="29"/>
  <c r="ED56" i="29"/>
  <c r="EC56" i="29"/>
  <c r="EB56" i="29"/>
  <c r="EA56" i="29"/>
  <c r="DZ56" i="29"/>
  <c r="DY56" i="29"/>
  <c r="DX56" i="29"/>
  <c r="DW56" i="29"/>
  <c r="DV56" i="29"/>
  <c r="DU56" i="29"/>
  <c r="DT56" i="29"/>
  <c r="DS56" i="29"/>
  <c r="DR56" i="29"/>
  <c r="DQ56" i="29"/>
  <c r="DP56" i="29"/>
  <c r="DO56" i="29"/>
  <c r="DN56" i="29"/>
  <c r="DM56" i="29"/>
  <c r="DL56" i="29"/>
  <c r="DK56" i="29"/>
  <c r="DJ56" i="29"/>
  <c r="DI56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N56" i="29"/>
  <c r="M56" i="29"/>
  <c r="L56" i="29"/>
  <c r="K56" i="29"/>
  <c r="J56" i="29"/>
  <c r="I56" i="29"/>
  <c r="H56" i="29"/>
  <c r="G56" i="29"/>
  <c r="F56" i="29"/>
  <c r="E56" i="29"/>
  <c r="D56" i="29"/>
  <c r="C56" i="29"/>
  <c r="B56" i="29"/>
  <c r="GJ55" i="29"/>
  <c r="GI55" i="29"/>
  <c r="GH55" i="29"/>
  <c r="GG55" i="29"/>
  <c r="GF55" i="29"/>
  <c r="GE55" i="29"/>
  <c r="GD55" i="29"/>
  <c r="GC55" i="29"/>
  <c r="GB55" i="29"/>
  <c r="GA55" i="29"/>
  <c r="FZ55" i="29"/>
  <c r="FY55" i="29"/>
  <c r="FX55" i="29"/>
  <c r="FW55" i="29"/>
  <c r="FV55" i="29"/>
  <c r="FU55" i="29"/>
  <c r="FT55" i="29"/>
  <c r="FS55" i="29"/>
  <c r="FR55" i="29"/>
  <c r="FQ55" i="29"/>
  <c r="FP55" i="29"/>
  <c r="FO55" i="29"/>
  <c r="FN55" i="29"/>
  <c r="FM55" i="29"/>
  <c r="FL55" i="29"/>
  <c r="FK55" i="29"/>
  <c r="FJ55" i="29"/>
  <c r="FI55" i="29"/>
  <c r="FH55" i="29"/>
  <c r="FG55" i="29"/>
  <c r="FF55" i="29"/>
  <c r="FE55" i="29"/>
  <c r="FD55" i="29"/>
  <c r="FC55" i="29"/>
  <c r="FB55" i="29"/>
  <c r="FA55" i="29"/>
  <c r="EZ55" i="29"/>
  <c r="EY55" i="29"/>
  <c r="EX55" i="29"/>
  <c r="EW55" i="29"/>
  <c r="EV55" i="29"/>
  <c r="EU55" i="29"/>
  <c r="ET55" i="29"/>
  <c r="ES55" i="29"/>
  <c r="ER55" i="29"/>
  <c r="EQ55" i="29"/>
  <c r="EP55" i="29"/>
  <c r="EO55" i="29"/>
  <c r="EN55" i="29"/>
  <c r="EM55" i="29"/>
  <c r="EL55" i="29"/>
  <c r="EK55" i="29"/>
  <c r="EJ55" i="29"/>
  <c r="EI55" i="29"/>
  <c r="EH55" i="29"/>
  <c r="EG55" i="29"/>
  <c r="EF55" i="29"/>
  <c r="EE55" i="29"/>
  <c r="ED55" i="29"/>
  <c r="EC55" i="29"/>
  <c r="EB55" i="29"/>
  <c r="EA55" i="29"/>
  <c r="DZ55" i="29"/>
  <c r="DY55" i="29"/>
  <c r="DX55" i="29"/>
  <c r="DW55" i="29"/>
  <c r="DV55" i="29"/>
  <c r="DU55" i="29"/>
  <c r="DT55" i="29"/>
  <c r="DS55" i="29"/>
  <c r="DR55" i="29"/>
  <c r="DQ55" i="29"/>
  <c r="DP55" i="29"/>
  <c r="DO55" i="29"/>
  <c r="DN55" i="29"/>
  <c r="DM55" i="29"/>
  <c r="DL55" i="29"/>
  <c r="DK55" i="29"/>
  <c r="DJ55" i="29"/>
  <c r="DI55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N55" i="29"/>
  <c r="M55" i="29"/>
  <c r="L55" i="29"/>
  <c r="K55" i="29"/>
  <c r="J55" i="29"/>
  <c r="I55" i="29"/>
  <c r="H55" i="29"/>
  <c r="G55" i="29"/>
  <c r="F55" i="29"/>
  <c r="E55" i="29"/>
  <c r="D55" i="29"/>
  <c r="C55" i="29"/>
  <c r="B55" i="29"/>
  <c r="GJ54" i="29"/>
  <c r="GI54" i="29"/>
  <c r="GH54" i="29"/>
  <c r="GG54" i="29"/>
  <c r="GF54" i="29"/>
  <c r="GE54" i="29"/>
  <c r="GD54" i="29"/>
  <c r="GC54" i="29"/>
  <c r="GB54" i="29"/>
  <c r="GA54" i="29"/>
  <c r="FZ54" i="29"/>
  <c r="FY54" i="29"/>
  <c r="FX54" i="29"/>
  <c r="FW54" i="29"/>
  <c r="FV54" i="29"/>
  <c r="FU54" i="29"/>
  <c r="FT54" i="29"/>
  <c r="FS54" i="29"/>
  <c r="FR54" i="29"/>
  <c r="FQ54" i="29"/>
  <c r="FP54" i="29"/>
  <c r="FO54" i="29"/>
  <c r="FN54" i="29"/>
  <c r="FM54" i="29"/>
  <c r="FL54" i="29"/>
  <c r="FK54" i="29"/>
  <c r="FJ54" i="29"/>
  <c r="FI54" i="29"/>
  <c r="FH54" i="29"/>
  <c r="FG54" i="29"/>
  <c r="FF54" i="29"/>
  <c r="FE54" i="29"/>
  <c r="FD54" i="29"/>
  <c r="FC54" i="29"/>
  <c r="FB54" i="29"/>
  <c r="FA54" i="29"/>
  <c r="EZ54" i="29"/>
  <c r="EY54" i="29"/>
  <c r="EX54" i="29"/>
  <c r="EW54" i="29"/>
  <c r="EV54" i="29"/>
  <c r="EU54" i="29"/>
  <c r="ET54" i="29"/>
  <c r="ES54" i="29"/>
  <c r="ER54" i="29"/>
  <c r="EQ54" i="29"/>
  <c r="EP54" i="29"/>
  <c r="EO54" i="29"/>
  <c r="EN54" i="29"/>
  <c r="EM54" i="29"/>
  <c r="EL54" i="29"/>
  <c r="EK54" i="29"/>
  <c r="EJ54" i="29"/>
  <c r="EI54" i="29"/>
  <c r="EH54" i="29"/>
  <c r="EG54" i="29"/>
  <c r="EF54" i="29"/>
  <c r="EE54" i="29"/>
  <c r="ED54" i="29"/>
  <c r="EC54" i="29"/>
  <c r="EB54" i="29"/>
  <c r="EA54" i="29"/>
  <c r="DZ54" i="29"/>
  <c r="DY54" i="29"/>
  <c r="DX54" i="29"/>
  <c r="DW54" i="29"/>
  <c r="DV54" i="29"/>
  <c r="DU54" i="29"/>
  <c r="DT54" i="29"/>
  <c r="DS54" i="29"/>
  <c r="DR54" i="29"/>
  <c r="DQ54" i="29"/>
  <c r="DP54" i="29"/>
  <c r="DO54" i="29"/>
  <c r="DN54" i="29"/>
  <c r="DM54" i="29"/>
  <c r="DL54" i="29"/>
  <c r="DK54" i="29"/>
  <c r="DJ54" i="29"/>
  <c r="DI54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N54" i="29"/>
  <c r="M54" i="29"/>
  <c r="L54" i="29"/>
  <c r="K54" i="29"/>
  <c r="J54" i="29"/>
  <c r="I54" i="29"/>
  <c r="H54" i="29"/>
  <c r="G54" i="29"/>
  <c r="F54" i="29"/>
  <c r="E54" i="29"/>
  <c r="D54" i="29"/>
  <c r="C54" i="29"/>
  <c r="B54" i="29"/>
  <c r="GJ53" i="29"/>
  <c r="GI53" i="29"/>
  <c r="GH53" i="29"/>
  <c r="GG53" i="29"/>
  <c r="GF53" i="29"/>
  <c r="GE53" i="29"/>
  <c r="GD53" i="29"/>
  <c r="GC53" i="29"/>
  <c r="GB53" i="29"/>
  <c r="GA53" i="29"/>
  <c r="FZ53" i="29"/>
  <c r="FY53" i="29"/>
  <c r="FX53" i="29"/>
  <c r="FW53" i="29"/>
  <c r="FV53" i="29"/>
  <c r="FU53" i="29"/>
  <c r="FT53" i="29"/>
  <c r="FS53" i="29"/>
  <c r="FR53" i="29"/>
  <c r="FQ53" i="29"/>
  <c r="FP53" i="29"/>
  <c r="FO53" i="29"/>
  <c r="FN53" i="29"/>
  <c r="FM53" i="29"/>
  <c r="FL53" i="29"/>
  <c r="FK53" i="29"/>
  <c r="FJ53" i="29"/>
  <c r="FI53" i="29"/>
  <c r="FH53" i="29"/>
  <c r="FG53" i="29"/>
  <c r="FF53" i="29"/>
  <c r="FE53" i="29"/>
  <c r="FD53" i="29"/>
  <c r="FC53" i="29"/>
  <c r="FB53" i="29"/>
  <c r="FA53" i="29"/>
  <c r="EZ53" i="29"/>
  <c r="EY53" i="29"/>
  <c r="EX53" i="29"/>
  <c r="EW53" i="29"/>
  <c r="EV53" i="29"/>
  <c r="EU53" i="29"/>
  <c r="ET53" i="29"/>
  <c r="ES53" i="29"/>
  <c r="ER53" i="29"/>
  <c r="EQ53" i="29"/>
  <c r="EP53" i="29"/>
  <c r="EO53" i="29"/>
  <c r="EN53" i="29"/>
  <c r="EM53" i="29"/>
  <c r="EL53" i="29"/>
  <c r="EK53" i="29"/>
  <c r="EJ53" i="29"/>
  <c r="EI53" i="29"/>
  <c r="EH53" i="29"/>
  <c r="EG53" i="29"/>
  <c r="EF53" i="29"/>
  <c r="EE53" i="29"/>
  <c r="ED53" i="29"/>
  <c r="EC53" i="29"/>
  <c r="EB53" i="29"/>
  <c r="EA53" i="29"/>
  <c r="DZ53" i="29"/>
  <c r="DY53" i="29"/>
  <c r="DX53" i="29"/>
  <c r="DW53" i="29"/>
  <c r="DV53" i="29"/>
  <c r="DU53" i="29"/>
  <c r="DT53" i="29"/>
  <c r="DS53" i="29"/>
  <c r="DR53" i="29"/>
  <c r="DQ53" i="29"/>
  <c r="DP53" i="29"/>
  <c r="DO53" i="29"/>
  <c r="DN53" i="29"/>
  <c r="DM53" i="29"/>
  <c r="DL53" i="29"/>
  <c r="DK53" i="29"/>
  <c r="DJ53" i="29"/>
  <c r="DI53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N53" i="29"/>
  <c r="M53" i="29"/>
  <c r="L53" i="29"/>
  <c r="K53" i="29"/>
  <c r="J53" i="29"/>
  <c r="I53" i="29"/>
  <c r="H53" i="29"/>
  <c r="G53" i="29"/>
  <c r="F53" i="29"/>
  <c r="E53" i="29"/>
  <c r="D53" i="29"/>
  <c r="C53" i="29"/>
  <c r="B53" i="29"/>
  <c r="GJ52" i="29"/>
  <c r="GI52" i="29"/>
  <c r="GH52" i="29"/>
  <c r="GG52" i="29"/>
  <c r="GF52" i="29"/>
  <c r="GE52" i="29"/>
  <c r="GD52" i="29"/>
  <c r="GC52" i="29"/>
  <c r="GB52" i="29"/>
  <c r="GA52" i="29"/>
  <c r="FZ52" i="29"/>
  <c r="FY52" i="29"/>
  <c r="FX52" i="29"/>
  <c r="FW52" i="29"/>
  <c r="FV52" i="29"/>
  <c r="FU52" i="29"/>
  <c r="FT52" i="29"/>
  <c r="FS52" i="29"/>
  <c r="FR52" i="29"/>
  <c r="FQ52" i="29"/>
  <c r="FP52" i="29"/>
  <c r="FO52" i="29"/>
  <c r="FN52" i="29"/>
  <c r="FM52" i="29"/>
  <c r="FL52" i="29"/>
  <c r="FK52" i="29"/>
  <c r="FJ52" i="29"/>
  <c r="FI52" i="29"/>
  <c r="FH52" i="29"/>
  <c r="FG52" i="29"/>
  <c r="FF52" i="29"/>
  <c r="FE52" i="29"/>
  <c r="FD52" i="29"/>
  <c r="FC52" i="29"/>
  <c r="FB52" i="29"/>
  <c r="FA52" i="29"/>
  <c r="EZ52" i="29"/>
  <c r="EY52" i="29"/>
  <c r="EX52" i="29"/>
  <c r="EW52" i="29"/>
  <c r="EV52" i="29"/>
  <c r="EU52" i="29"/>
  <c r="ET52" i="29"/>
  <c r="ES52" i="29"/>
  <c r="ER52" i="29"/>
  <c r="EQ52" i="29"/>
  <c r="EP52" i="29"/>
  <c r="EO52" i="29"/>
  <c r="EN52" i="29"/>
  <c r="EM52" i="29"/>
  <c r="EL52" i="29"/>
  <c r="EK52" i="29"/>
  <c r="EJ52" i="29"/>
  <c r="EI52" i="29"/>
  <c r="EH52" i="29"/>
  <c r="EG52" i="29"/>
  <c r="EF52" i="29"/>
  <c r="EE52" i="29"/>
  <c r="ED52" i="29"/>
  <c r="EC52" i="29"/>
  <c r="EB52" i="29"/>
  <c r="EA52" i="29"/>
  <c r="DZ52" i="29"/>
  <c r="DY52" i="29"/>
  <c r="DX52" i="29"/>
  <c r="DW52" i="29"/>
  <c r="DV52" i="29"/>
  <c r="DU52" i="29"/>
  <c r="DT52" i="29"/>
  <c r="DS52" i="29"/>
  <c r="DR52" i="29"/>
  <c r="DQ52" i="29"/>
  <c r="DP52" i="29"/>
  <c r="DO52" i="29"/>
  <c r="DN52" i="29"/>
  <c r="DM52" i="29"/>
  <c r="DL52" i="29"/>
  <c r="DK52" i="29"/>
  <c r="DJ52" i="29"/>
  <c r="DI52" i="29"/>
  <c r="DH52" i="29"/>
  <c r="DG52" i="29"/>
  <c r="DF52" i="29"/>
  <c r="DE52" i="29"/>
  <c r="DD52" i="29"/>
  <c r="DC52" i="29"/>
  <c r="DB52" i="29"/>
  <c r="DA52" i="29"/>
  <c r="CZ52" i="29"/>
  <c r="CY52" i="29"/>
  <c r="CX52" i="29"/>
  <c r="CW52" i="29"/>
  <c r="CV52" i="29"/>
  <c r="CU52" i="29"/>
  <c r="CT52" i="29"/>
  <c r="CS52" i="29"/>
  <c r="CR52" i="29"/>
  <c r="CQ52" i="29"/>
  <c r="CP52" i="29"/>
  <c r="CO52" i="29"/>
  <c r="CN52" i="29"/>
  <c r="CM52" i="29"/>
  <c r="CL52" i="29"/>
  <c r="CK52" i="29"/>
  <c r="CJ52" i="29"/>
  <c r="CI52" i="29"/>
  <c r="CH52" i="29"/>
  <c r="CG52" i="29"/>
  <c r="CF52" i="29"/>
  <c r="CE52" i="29"/>
  <c r="CD52" i="29"/>
  <c r="CC52" i="29"/>
  <c r="CB52" i="29"/>
  <c r="CA52" i="29"/>
  <c r="BZ52" i="29"/>
  <c r="BY52" i="29"/>
  <c r="BX52" i="29"/>
  <c r="BW52" i="29"/>
  <c r="BV52" i="29"/>
  <c r="BU52" i="29"/>
  <c r="BT52" i="29"/>
  <c r="BS52" i="29"/>
  <c r="BR52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AW52" i="29"/>
  <c r="AV52" i="29"/>
  <c r="AU52" i="29"/>
  <c r="AT52" i="29"/>
  <c r="AS52" i="29"/>
  <c r="AR52" i="29"/>
  <c r="AQ52" i="29"/>
  <c r="AP52" i="29"/>
  <c r="AO52" i="29"/>
  <c r="AN52" i="29"/>
  <c r="AM52" i="29"/>
  <c r="AL52" i="29"/>
  <c r="AK52" i="29"/>
  <c r="AJ52" i="29"/>
  <c r="AI52" i="29"/>
  <c r="AH52" i="29"/>
  <c r="AG52" i="29"/>
  <c r="AF52" i="29"/>
  <c r="AE52" i="29"/>
  <c r="AD52" i="29"/>
  <c r="AC52" i="29"/>
  <c r="AB52" i="29"/>
  <c r="AA52" i="29"/>
  <c r="Z52" i="29"/>
  <c r="Y52" i="29"/>
  <c r="X52" i="29"/>
  <c r="W52" i="29"/>
  <c r="V52" i="29"/>
  <c r="U52" i="29"/>
  <c r="T52" i="29"/>
  <c r="S52" i="29"/>
  <c r="R52" i="29"/>
  <c r="Q52" i="29"/>
  <c r="P52" i="29"/>
  <c r="O52" i="29"/>
  <c r="N52" i="29"/>
  <c r="M52" i="29"/>
  <c r="L52" i="29"/>
  <c r="K52" i="29"/>
  <c r="J52" i="29"/>
  <c r="I52" i="29"/>
  <c r="H52" i="29"/>
  <c r="G52" i="29"/>
  <c r="F52" i="29"/>
  <c r="E52" i="29"/>
  <c r="D52" i="29"/>
  <c r="C52" i="29"/>
  <c r="B52" i="29"/>
  <c r="GJ51" i="29"/>
  <c r="GI51" i="29"/>
  <c r="GH51" i="29"/>
  <c r="GG51" i="29"/>
  <c r="GF51" i="29"/>
  <c r="GE51" i="29"/>
  <c r="GD51" i="29"/>
  <c r="GC51" i="29"/>
  <c r="GB51" i="29"/>
  <c r="GA51" i="29"/>
  <c r="FZ51" i="29"/>
  <c r="FY51" i="29"/>
  <c r="FX51" i="29"/>
  <c r="FW51" i="29"/>
  <c r="FV51" i="29"/>
  <c r="FU51" i="29"/>
  <c r="FT51" i="29"/>
  <c r="FS51" i="29"/>
  <c r="FR51" i="29"/>
  <c r="FQ51" i="29"/>
  <c r="FP51" i="29"/>
  <c r="FO51" i="29"/>
  <c r="FN51" i="29"/>
  <c r="FM51" i="29"/>
  <c r="FL51" i="29"/>
  <c r="FK51" i="29"/>
  <c r="FJ51" i="29"/>
  <c r="FI51" i="29"/>
  <c r="FH51" i="29"/>
  <c r="FG51" i="29"/>
  <c r="FF51" i="29"/>
  <c r="FE51" i="29"/>
  <c r="FD51" i="29"/>
  <c r="FC51" i="29"/>
  <c r="FB51" i="29"/>
  <c r="FA51" i="29"/>
  <c r="EZ51" i="29"/>
  <c r="EY51" i="29"/>
  <c r="EX51" i="29"/>
  <c r="EW51" i="29"/>
  <c r="EV51" i="29"/>
  <c r="EU51" i="29"/>
  <c r="ET51" i="29"/>
  <c r="ES51" i="29"/>
  <c r="ER51" i="29"/>
  <c r="EQ51" i="29"/>
  <c r="EP51" i="29"/>
  <c r="EO51" i="29"/>
  <c r="EN51" i="29"/>
  <c r="EM51" i="29"/>
  <c r="EL51" i="29"/>
  <c r="EK51" i="29"/>
  <c r="EJ51" i="29"/>
  <c r="EI51" i="29"/>
  <c r="EH51" i="29"/>
  <c r="EG51" i="29"/>
  <c r="EF51" i="29"/>
  <c r="EE51" i="29"/>
  <c r="ED51" i="29"/>
  <c r="EC51" i="29"/>
  <c r="EB51" i="29"/>
  <c r="EA51" i="29"/>
  <c r="DZ51" i="29"/>
  <c r="DY51" i="29"/>
  <c r="DX51" i="29"/>
  <c r="DW51" i="29"/>
  <c r="DV51" i="29"/>
  <c r="DU51" i="29"/>
  <c r="DT51" i="29"/>
  <c r="DS51" i="29"/>
  <c r="DR51" i="29"/>
  <c r="DQ51" i="29"/>
  <c r="DP51" i="29"/>
  <c r="DO51" i="29"/>
  <c r="DN51" i="29"/>
  <c r="DM51" i="29"/>
  <c r="DL51" i="29"/>
  <c r="DK51" i="29"/>
  <c r="DJ51" i="29"/>
  <c r="DI51" i="29"/>
  <c r="DH51" i="29"/>
  <c r="DG51" i="29"/>
  <c r="DF51" i="29"/>
  <c r="DE51" i="29"/>
  <c r="DD51" i="29"/>
  <c r="DC51" i="29"/>
  <c r="DB51" i="29"/>
  <c r="DA51" i="29"/>
  <c r="CZ51" i="29"/>
  <c r="CY51" i="29"/>
  <c r="CX51" i="29"/>
  <c r="CW51" i="29"/>
  <c r="CV51" i="29"/>
  <c r="CU51" i="29"/>
  <c r="CT51" i="29"/>
  <c r="CS51" i="29"/>
  <c r="CR51" i="29"/>
  <c r="CQ51" i="29"/>
  <c r="CP51" i="29"/>
  <c r="CO51" i="29"/>
  <c r="CN51" i="29"/>
  <c r="CM51" i="29"/>
  <c r="CL51" i="29"/>
  <c r="CK51" i="29"/>
  <c r="CJ51" i="29"/>
  <c r="CI51" i="29"/>
  <c r="CH51" i="29"/>
  <c r="CG51" i="29"/>
  <c r="CF51" i="29"/>
  <c r="CE51" i="29"/>
  <c r="CD51" i="29"/>
  <c r="CC51" i="29"/>
  <c r="CB51" i="29"/>
  <c r="CA51" i="29"/>
  <c r="BZ51" i="29"/>
  <c r="BY51" i="29"/>
  <c r="BX51" i="29"/>
  <c r="BW51" i="29"/>
  <c r="BV51" i="29"/>
  <c r="BU51" i="29"/>
  <c r="BT51" i="29"/>
  <c r="BS51" i="29"/>
  <c r="BR51" i="29"/>
  <c r="BQ51" i="29"/>
  <c r="BP51" i="29"/>
  <c r="BO51" i="29"/>
  <c r="BN51" i="29"/>
  <c r="BM51" i="29"/>
  <c r="BL51" i="29"/>
  <c r="BK51" i="29"/>
  <c r="BJ51" i="29"/>
  <c r="BI51" i="29"/>
  <c r="BH51" i="29"/>
  <c r="BG51" i="29"/>
  <c r="BF51" i="29"/>
  <c r="BE51" i="29"/>
  <c r="BD51" i="29"/>
  <c r="BC51" i="29"/>
  <c r="BB51" i="29"/>
  <c r="BA51" i="29"/>
  <c r="AZ51" i="29"/>
  <c r="AY51" i="29"/>
  <c r="AX51" i="29"/>
  <c r="AW51" i="29"/>
  <c r="AV51" i="29"/>
  <c r="AU51" i="29"/>
  <c r="AT51" i="29"/>
  <c r="AS51" i="29"/>
  <c r="AR51" i="29"/>
  <c r="AQ51" i="29"/>
  <c r="AP51" i="29"/>
  <c r="AO51" i="29"/>
  <c r="AN51" i="29"/>
  <c r="AM51" i="29"/>
  <c r="AL51" i="29"/>
  <c r="AK51" i="29"/>
  <c r="AJ51" i="29"/>
  <c r="AI51" i="29"/>
  <c r="AH51" i="29"/>
  <c r="AG51" i="29"/>
  <c r="AF51" i="29"/>
  <c r="AE51" i="29"/>
  <c r="AD51" i="29"/>
  <c r="AC51" i="29"/>
  <c r="AB51" i="29"/>
  <c r="AA51" i="29"/>
  <c r="Z51" i="29"/>
  <c r="Y51" i="29"/>
  <c r="X51" i="29"/>
  <c r="W51" i="29"/>
  <c r="V51" i="29"/>
  <c r="U51" i="29"/>
  <c r="T51" i="29"/>
  <c r="S51" i="29"/>
  <c r="R51" i="29"/>
  <c r="Q51" i="29"/>
  <c r="P51" i="29"/>
  <c r="O51" i="29"/>
  <c r="N51" i="29"/>
  <c r="M51" i="29"/>
  <c r="L51" i="29"/>
  <c r="K51" i="29"/>
  <c r="J51" i="29"/>
  <c r="I51" i="29"/>
  <c r="H51" i="29"/>
  <c r="G51" i="29"/>
  <c r="F51" i="29"/>
  <c r="E51" i="29"/>
  <c r="D51" i="29"/>
  <c r="C51" i="29"/>
  <c r="B51" i="29"/>
  <c r="GJ50" i="29"/>
  <c r="GI50" i="29"/>
  <c r="GH50" i="29"/>
  <c r="GG50" i="29"/>
  <c r="GF50" i="29"/>
  <c r="GE50" i="29"/>
  <c r="GD50" i="29"/>
  <c r="GC50" i="29"/>
  <c r="GB50" i="29"/>
  <c r="GA50" i="29"/>
  <c r="FZ50" i="29"/>
  <c r="FY50" i="29"/>
  <c r="FX50" i="29"/>
  <c r="FW50" i="29"/>
  <c r="FV50" i="29"/>
  <c r="FU50" i="29"/>
  <c r="FT50" i="29"/>
  <c r="FS50" i="29"/>
  <c r="FR50" i="29"/>
  <c r="FQ50" i="29"/>
  <c r="FP50" i="29"/>
  <c r="FO50" i="29"/>
  <c r="FN50" i="29"/>
  <c r="FM50" i="29"/>
  <c r="FL50" i="29"/>
  <c r="FK50" i="29"/>
  <c r="FJ50" i="29"/>
  <c r="FI50" i="29"/>
  <c r="FH50" i="29"/>
  <c r="FG50" i="29"/>
  <c r="FF50" i="29"/>
  <c r="FE50" i="29"/>
  <c r="FD50" i="29"/>
  <c r="FC50" i="29"/>
  <c r="FB50" i="29"/>
  <c r="FA50" i="29"/>
  <c r="EZ50" i="29"/>
  <c r="EY50" i="29"/>
  <c r="EX50" i="29"/>
  <c r="EW50" i="29"/>
  <c r="EV50" i="29"/>
  <c r="EU50" i="29"/>
  <c r="ET50" i="29"/>
  <c r="ES50" i="29"/>
  <c r="ER50" i="29"/>
  <c r="EQ50" i="29"/>
  <c r="EP50" i="29"/>
  <c r="EO50" i="29"/>
  <c r="EN50" i="29"/>
  <c r="EM50" i="29"/>
  <c r="EL50" i="29"/>
  <c r="EK50" i="29"/>
  <c r="EJ50" i="29"/>
  <c r="EI50" i="29"/>
  <c r="EH50" i="29"/>
  <c r="EG50" i="29"/>
  <c r="EF50" i="29"/>
  <c r="EE50" i="29"/>
  <c r="ED50" i="29"/>
  <c r="EC50" i="29"/>
  <c r="EB50" i="29"/>
  <c r="EA50" i="29"/>
  <c r="DZ50" i="29"/>
  <c r="DY50" i="29"/>
  <c r="DX50" i="29"/>
  <c r="DW50" i="29"/>
  <c r="DV50" i="29"/>
  <c r="DU50" i="29"/>
  <c r="DT50" i="29"/>
  <c r="DS50" i="29"/>
  <c r="DR50" i="29"/>
  <c r="DQ50" i="29"/>
  <c r="DP50" i="29"/>
  <c r="DO50" i="29"/>
  <c r="DN50" i="29"/>
  <c r="DM50" i="29"/>
  <c r="DL50" i="29"/>
  <c r="DK50" i="29"/>
  <c r="DJ50" i="29"/>
  <c r="DI50" i="29"/>
  <c r="DH50" i="29"/>
  <c r="DG50" i="29"/>
  <c r="DF50" i="29"/>
  <c r="DE50" i="29"/>
  <c r="DD50" i="29"/>
  <c r="DC50" i="29"/>
  <c r="DB50" i="29"/>
  <c r="DA50" i="29"/>
  <c r="CZ50" i="29"/>
  <c r="CY50" i="29"/>
  <c r="CX50" i="29"/>
  <c r="CW50" i="29"/>
  <c r="CV50" i="29"/>
  <c r="CU50" i="29"/>
  <c r="CT50" i="29"/>
  <c r="CS50" i="29"/>
  <c r="CR50" i="29"/>
  <c r="CQ50" i="29"/>
  <c r="CP50" i="29"/>
  <c r="CO50" i="29"/>
  <c r="CN50" i="29"/>
  <c r="CM50" i="29"/>
  <c r="CL50" i="29"/>
  <c r="CK50" i="29"/>
  <c r="CJ50" i="29"/>
  <c r="CI50" i="29"/>
  <c r="CH50" i="29"/>
  <c r="CG50" i="29"/>
  <c r="CF50" i="29"/>
  <c r="CE50" i="29"/>
  <c r="CD50" i="29"/>
  <c r="CC50" i="29"/>
  <c r="CB50" i="29"/>
  <c r="CA50" i="29"/>
  <c r="BZ50" i="29"/>
  <c r="BY50" i="29"/>
  <c r="BX50" i="29"/>
  <c r="BW50" i="29"/>
  <c r="BV50" i="29"/>
  <c r="BU50" i="29"/>
  <c r="BT50" i="29"/>
  <c r="BS50" i="29"/>
  <c r="BR50" i="29"/>
  <c r="BQ50" i="29"/>
  <c r="BP50" i="29"/>
  <c r="BO50" i="29"/>
  <c r="BN50" i="29"/>
  <c r="BM50" i="29"/>
  <c r="BL50" i="29"/>
  <c r="BK50" i="29"/>
  <c r="BJ50" i="29"/>
  <c r="BI50" i="29"/>
  <c r="BH50" i="29"/>
  <c r="BG50" i="29"/>
  <c r="BF50" i="29"/>
  <c r="BE50" i="29"/>
  <c r="BD50" i="29"/>
  <c r="BC50" i="29"/>
  <c r="BB50" i="29"/>
  <c r="BA50" i="29"/>
  <c r="AZ50" i="29"/>
  <c r="AY50" i="29"/>
  <c r="AX50" i="29"/>
  <c r="AW50" i="29"/>
  <c r="AV50" i="29"/>
  <c r="AU50" i="29"/>
  <c r="AT50" i="29"/>
  <c r="AS50" i="29"/>
  <c r="AR50" i="29"/>
  <c r="AQ50" i="29"/>
  <c r="AP50" i="29"/>
  <c r="AO50" i="29"/>
  <c r="AN50" i="29"/>
  <c r="AM50" i="29"/>
  <c r="AL50" i="29"/>
  <c r="AK50" i="29"/>
  <c r="AJ50" i="29"/>
  <c r="AI50" i="29"/>
  <c r="AH50" i="29"/>
  <c r="AG50" i="29"/>
  <c r="AF50" i="29"/>
  <c r="AE50" i="29"/>
  <c r="AD50" i="29"/>
  <c r="AC50" i="29"/>
  <c r="AB50" i="29"/>
  <c r="AA50" i="29"/>
  <c r="Z50" i="29"/>
  <c r="Y50" i="29"/>
  <c r="X50" i="29"/>
  <c r="W50" i="29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C50" i="29"/>
  <c r="B50" i="29"/>
  <c r="GJ49" i="29"/>
  <c r="GI49" i="29"/>
  <c r="GH49" i="29"/>
  <c r="GG49" i="29"/>
  <c r="GF49" i="29"/>
  <c r="GE49" i="29"/>
  <c r="GD49" i="29"/>
  <c r="GC49" i="29"/>
  <c r="GB49" i="29"/>
  <c r="GA49" i="29"/>
  <c r="FZ49" i="29"/>
  <c r="FY49" i="29"/>
  <c r="FX49" i="29"/>
  <c r="FW49" i="29"/>
  <c r="FV49" i="29"/>
  <c r="FU49" i="29"/>
  <c r="FT49" i="29"/>
  <c r="FS49" i="29"/>
  <c r="FR49" i="29"/>
  <c r="FQ49" i="29"/>
  <c r="FP49" i="29"/>
  <c r="FO49" i="29"/>
  <c r="FN49" i="29"/>
  <c r="FM49" i="29"/>
  <c r="FL49" i="29"/>
  <c r="FK49" i="29"/>
  <c r="FJ49" i="29"/>
  <c r="FI49" i="29"/>
  <c r="FH49" i="29"/>
  <c r="FG49" i="29"/>
  <c r="FF49" i="29"/>
  <c r="FE49" i="29"/>
  <c r="FD49" i="29"/>
  <c r="FC49" i="29"/>
  <c r="FB49" i="29"/>
  <c r="FA49" i="29"/>
  <c r="EZ49" i="29"/>
  <c r="EY49" i="29"/>
  <c r="EX49" i="29"/>
  <c r="EW49" i="29"/>
  <c r="EV49" i="29"/>
  <c r="EU49" i="29"/>
  <c r="ET49" i="29"/>
  <c r="ES49" i="29"/>
  <c r="ER49" i="29"/>
  <c r="EQ49" i="29"/>
  <c r="EP49" i="29"/>
  <c r="EO49" i="29"/>
  <c r="EN49" i="29"/>
  <c r="EM49" i="29"/>
  <c r="EL49" i="29"/>
  <c r="EK49" i="29"/>
  <c r="EJ49" i="29"/>
  <c r="EI49" i="29"/>
  <c r="EH49" i="29"/>
  <c r="EG49" i="29"/>
  <c r="EF49" i="29"/>
  <c r="EE49" i="29"/>
  <c r="ED49" i="29"/>
  <c r="EC49" i="29"/>
  <c r="EB49" i="29"/>
  <c r="EA49" i="29"/>
  <c r="DZ49" i="29"/>
  <c r="DY49" i="29"/>
  <c r="DX49" i="29"/>
  <c r="DW49" i="29"/>
  <c r="DV49" i="29"/>
  <c r="DU49" i="29"/>
  <c r="DT49" i="29"/>
  <c r="DS49" i="29"/>
  <c r="DR49" i="29"/>
  <c r="DQ49" i="29"/>
  <c r="DP49" i="29"/>
  <c r="DO49" i="29"/>
  <c r="DN49" i="29"/>
  <c r="DM49" i="29"/>
  <c r="DL49" i="29"/>
  <c r="DK49" i="29"/>
  <c r="DJ49" i="29"/>
  <c r="DI49" i="29"/>
  <c r="DH49" i="29"/>
  <c r="DG49" i="29"/>
  <c r="DF49" i="29"/>
  <c r="DE49" i="29"/>
  <c r="DD49" i="29"/>
  <c r="DC49" i="29"/>
  <c r="DB49" i="29"/>
  <c r="DA49" i="29"/>
  <c r="CZ49" i="29"/>
  <c r="CY49" i="29"/>
  <c r="CX49" i="29"/>
  <c r="CW49" i="29"/>
  <c r="CV49" i="29"/>
  <c r="CU49" i="29"/>
  <c r="CT49" i="29"/>
  <c r="CS49" i="29"/>
  <c r="CR49" i="29"/>
  <c r="CQ49" i="29"/>
  <c r="CP49" i="29"/>
  <c r="CO49" i="29"/>
  <c r="CN49" i="29"/>
  <c r="CM49" i="29"/>
  <c r="CL49" i="29"/>
  <c r="CK49" i="29"/>
  <c r="CJ49" i="29"/>
  <c r="CI49" i="29"/>
  <c r="CH49" i="29"/>
  <c r="CG49" i="29"/>
  <c r="CF49" i="29"/>
  <c r="CE49" i="29"/>
  <c r="CD49" i="29"/>
  <c r="CC49" i="29"/>
  <c r="CB49" i="29"/>
  <c r="CA49" i="29"/>
  <c r="BZ49" i="29"/>
  <c r="BY49" i="29"/>
  <c r="BX49" i="29"/>
  <c r="BW49" i="29"/>
  <c r="BV49" i="29"/>
  <c r="BU49" i="29"/>
  <c r="BT49" i="29"/>
  <c r="BS49" i="29"/>
  <c r="BR49" i="29"/>
  <c r="BQ49" i="29"/>
  <c r="BP49" i="29"/>
  <c r="BO49" i="29"/>
  <c r="BN49" i="29"/>
  <c r="BM49" i="29"/>
  <c r="BL49" i="29"/>
  <c r="BK49" i="29"/>
  <c r="BJ49" i="29"/>
  <c r="BI49" i="29"/>
  <c r="BH49" i="29"/>
  <c r="BG49" i="29"/>
  <c r="BF49" i="29"/>
  <c r="BE49" i="29"/>
  <c r="BD49" i="29"/>
  <c r="BC49" i="29"/>
  <c r="BB49" i="29"/>
  <c r="BA49" i="29"/>
  <c r="AZ49" i="29"/>
  <c r="AY49" i="29"/>
  <c r="AX49" i="29"/>
  <c r="AW49" i="29"/>
  <c r="AV49" i="29"/>
  <c r="AU49" i="29"/>
  <c r="AT49" i="29"/>
  <c r="AS49" i="29"/>
  <c r="AR49" i="29"/>
  <c r="AQ49" i="29"/>
  <c r="AP49" i="29"/>
  <c r="AO49" i="29"/>
  <c r="AN49" i="29"/>
  <c r="AM49" i="29"/>
  <c r="AL49" i="29"/>
  <c r="AK49" i="29"/>
  <c r="AJ49" i="29"/>
  <c r="AI49" i="29"/>
  <c r="AH49" i="29"/>
  <c r="AG49" i="29"/>
  <c r="AF49" i="29"/>
  <c r="AE49" i="29"/>
  <c r="AD49" i="29"/>
  <c r="AC49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C49" i="29"/>
  <c r="B49" i="29"/>
  <c r="GJ48" i="29"/>
  <c r="GI48" i="29"/>
  <c r="GH48" i="29"/>
  <c r="GG48" i="29"/>
  <c r="GF48" i="29"/>
  <c r="GE48" i="29"/>
  <c r="GD48" i="29"/>
  <c r="GC48" i="29"/>
  <c r="GB48" i="29"/>
  <c r="GA48" i="29"/>
  <c r="FZ48" i="29"/>
  <c r="FY48" i="29"/>
  <c r="FX48" i="29"/>
  <c r="FW48" i="29"/>
  <c r="FV48" i="29"/>
  <c r="FU48" i="29"/>
  <c r="FT48" i="29"/>
  <c r="FS48" i="29"/>
  <c r="FR48" i="29"/>
  <c r="FQ48" i="29"/>
  <c r="FP48" i="29"/>
  <c r="FO48" i="29"/>
  <c r="FN48" i="29"/>
  <c r="FM48" i="29"/>
  <c r="FL48" i="29"/>
  <c r="FK48" i="29"/>
  <c r="FJ48" i="29"/>
  <c r="FI48" i="29"/>
  <c r="FH48" i="29"/>
  <c r="FG48" i="29"/>
  <c r="FF48" i="29"/>
  <c r="FE48" i="29"/>
  <c r="FD48" i="29"/>
  <c r="FC48" i="29"/>
  <c r="FB48" i="29"/>
  <c r="FA48" i="29"/>
  <c r="EZ48" i="29"/>
  <c r="EY48" i="29"/>
  <c r="EX48" i="29"/>
  <c r="EW48" i="29"/>
  <c r="EV48" i="29"/>
  <c r="EU48" i="29"/>
  <c r="ET48" i="29"/>
  <c r="ES48" i="29"/>
  <c r="ER48" i="29"/>
  <c r="EQ48" i="29"/>
  <c r="EP48" i="29"/>
  <c r="EO48" i="29"/>
  <c r="EN48" i="29"/>
  <c r="EM48" i="29"/>
  <c r="EL48" i="29"/>
  <c r="EK48" i="29"/>
  <c r="EJ48" i="29"/>
  <c r="EI48" i="29"/>
  <c r="EH48" i="29"/>
  <c r="EG48" i="29"/>
  <c r="EF48" i="29"/>
  <c r="EE48" i="29"/>
  <c r="ED48" i="29"/>
  <c r="EC48" i="29"/>
  <c r="EB48" i="29"/>
  <c r="EA48" i="29"/>
  <c r="DZ48" i="29"/>
  <c r="DY48" i="29"/>
  <c r="DX48" i="29"/>
  <c r="DW48" i="29"/>
  <c r="DV48" i="29"/>
  <c r="DU48" i="29"/>
  <c r="DT48" i="29"/>
  <c r="DS48" i="29"/>
  <c r="DR48" i="29"/>
  <c r="DQ48" i="29"/>
  <c r="DP48" i="29"/>
  <c r="DO48" i="29"/>
  <c r="DN48" i="29"/>
  <c r="DM48" i="29"/>
  <c r="DL48" i="29"/>
  <c r="DK48" i="29"/>
  <c r="DJ48" i="29"/>
  <c r="DI48" i="29"/>
  <c r="DH48" i="29"/>
  <c r="DG48" i="29"/>
  <c r="DF48" i="29"/>
  <c r="DE48" i="29"/>
  <c r="DD48" i="29"/>
  <c r="DC48" i="29"/>
  <c r="DB48" i="29"/>
  <c r="DA48" i="29"/>
  <c r="CZ48" i="29"/>
  <c r="CY48" i="29"/>
  <c r="CX48" i="29"/>
  <c r="CW48" i="29"/>
  <c r="CV48" i="29"/>
  <c r="CU48" i="29"/>
  <c r="CT48" i="29"/>
  <c r="CS48" i="29"/>
  <c r="CR48" i="29"/>
  <c r="CQ48" i="29"/>
  <c r="CP48" i="29"/>
  <c r="CO48" i="29"/>
  <c r="CN48" i="29"/>
  <c r="CM48" i="29"/>
  <c r="CL48" i="29"/>
  <c r="CK48" i="29"/>
  <c r="CJ48" i="29"/>
  <c r="CI48" i="29"/>
  <c r="CH48" i="29"/>
  <c r="CG48" i="29"/>
  <c r="CF48" i="29"/>
  <c r="CE48" i="29"/>
  <c r="CD48" i="29"/>
  <c r="CC48" i="29"/>
  <c r="CB48" i="29"/>
  <c r="CA48" i="29"/>
  <c r="BZ48" i="29"/>
  <c r="BY48" i="29"/>
  <c r="BX48" i="29"/>
  <c r="BW48" i="29"/>
  <c r="BV48" i="29"/>
  <c r="BU48" i="29"/>
  <c r="BT48" i="29"/>
  <c r="BS48" i="29"/>
  <c r="BR48" i="29"/>
  <c r="BQ48" i="29"/>
  <c r="BP48" i="29"/>
  <c r="BO48" i="29"/>
  <c r="BN48" i="29"/>
  <c r="BM48" i="29"/>
  <c r="BL48" i="29"/>
  <c r="BK48" i="29"/>
  <c r="BJ48" i="29"/>
  <c r="BI48" i="29"/>
  <c r="BH48" i="29"/>
  <c r="BG48" i="29"/>
  <c r="BF48" i="29"/>
  <c r="BE48" i="29"/>
  <c r="BD48" i="29"/>
  <c r="BC48" i="29"/>
  <c r="BB48" i="29"/>
  <c r="BA48" i="29"/>
  <c r="AZ48" i="29"/>
  <c r="AY48" i="29"/>
  <c r="AX48" i="29"/>
  <c r="AW48" i="29"/>
  <c r="AV48" i="29"/>
  <c r="AU48" i="29"/>
  <c r="AT48" i="29"/>
  <c r="AS48" i="29"/>
  <c r="AR48" i="29"/>
  <c r="AQ48" i="29"/>
  <c r="AP48" i="29"/>
  <c r="AO48" i="29"/>
  <c r="AN48" i="29"/>
  <c r="AM48" i="29"/>
  <c r="AL48" i="29"/>
  <c r="AK48" i="29"/>
  <c r="AJ48" i="29"/>
  <c r="AI48" i="29"/>
  <c r="AH48" i="29"/>
  <c r="AG48" i="29"/>
  <c r="AF48" i="29"/>
  <c r="AE48" i="29"/>
  <c r="AD48" i="29"/>
  <c r="AC48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C48" i="29"/>
  <c r="B48" i="29"/>
  <c r="GJ47" i="29"/>
  <c r="GI47" i="29"/>
  <c r="GH47" i="29"/>
  <c r="GG47" i="29"/>
  <c r="GF47" i="29"/>
  <c r="GE47" i="29"/>
  <c r="GD47" i="29"/>
  <c r="GC47" i="29"/>
  <c r="GB47" i="29"/>
  <c r="GA47" i="29"/>
  <c r="FZ47" i="29"/>
  <c r="FY47" i="29"/>
  <c r="FX47" i="29"/>
  <c r="FW47" i="29"/>
  <c r="FV47" i="29"/>
  <c r="FU47" i="29"/>
  <c r="FT47" i="29"/>
  <c r="FS47" i="29"/>
  <c r="FR47" i="29"/>
  <c r="FQ47" i="29"/>
  <c r="FP47" i="29"/>
  <c r="FO47" i="29"/>
  <c r="FN47" i="29"/>
  <c r="FM47" i="29"/>
  <c r="FL47" i="29"/>
  <c r="FK47" i="29"/>
  <c r="FJ47" i="29"/>
  <c r="FI47" i="29"/>
  <c r="FH47" i="29"/>
  <c r="FG47" i="29"/>
  <c r="FF47" i="29"/>
  <c r="FE47" i="29"/>
  <c r="FD47" i="29"/>
  <c r="FC47" i="29"/>
  <c r="FB47" i="29"/>
  <c r="FA47" i="29"/>
  <c r="EZ47" i="29"/>
  <c r="EY47" i="29"/>
  <c r="EX47" i="29"/>
  <c r="EW47" i="29"/>
  <c r="EV47" i="29"/>
  <c r="EU47" i="29"/>
  <c r="ET47" i="29"/>
  <c r="ES47" i="29"/>
  <c r="ER47" i="29"/>
  <c r="EQ47" i="29"/>
  <c r="EP47" i="29"/>
  <c r="EO47" i="29"/>
  <c r="EN47" i="29"/>
  <c r="EM47" i="29"/>
  <c r="EL47" i="29"/>
  <c r="EK47" i="29"/>
  <c r="EJ47" i="29"/>
  <c r="EI47" i="29"/>
  <c r="EH47" i="29"/>
  <c r="EG47" i="29"/>
  <c r="EF47" i="29"/>
  <c r="EE47" i="29"/>
  <c r="ED47" i="29"/>
  <c r="EC47" i="29"/>
  <c r="EB47" i="29"/>
  <c r="EA47" i="29"/>
  <c r="DZ47" i="29"/>
  <c r="DY47" i="29"/>
  <c r="DX47" i="29"/>
  <c r="DW47" i="29"/>
  <c r="DV47" i="29"/>
  <c r="DU47" i="29"/>
  <c r="DT47" i="29"/>
  <c r="DS47" i="29"/>
  <c r="DR47" i="29"/>
  <c r="DQ47" i="29"/>
  <c r="DP47" i="29"/>
  <c r="DO47" i="29"/>
  <c r="DN47" i="29"/>
  <c r="DM47" i="29"/>
  <c r="DL47" i="29"/>
  <c r="DK47" i="29"/>
  <c r="DJ47" i="29"/>
  <c r="DI47" i="29"/>
  <c r="DH47" i="29"/>
  <c r="DG47" i="29"/>
  <c r="DF47" i="29"/>
  <c r="DE47" i="29"/>
  <c r="DD47" i="29"/>
  <c r="DC47" i="29"/>
  <c r="DB47" i="29"/>
  <c r="DA47" i="29"/>
  <c r="CZ47" i="29"/>
  <c r="CY47" i="29"/>
  <c r="CX47" i="29"/>
  <c r="CW47" i="29"/>
  <c r="CV47" i="29"/>
  <c r="CU47" i="29"/>
  <c r="CT47" i="29"/>
  <c r="CS47" i="29"/>
  <c r="CR47" i="29"/>
  <c r="CQ47" i="29"/>
  <c r="CP47" i="29"/>
  <c r="CO47" i="29"/>
  <c r="CN47" i="29"/>
  <c r="CM47" i="29"/>
  <c r="CL47" i="29"/>
  <c r="CK47" i="29"/>
  <c r="CJ47" i="29"/>
  <c r="CI47" i="29"/>
  <c r="CH47" i="29"/>
  <c r="CG47" i="29"/>
  <c r="CF47" i="29"/>
  <c r="CE47" i="29"/>
  <c r="CD47" i="29"/>
  <c r="CC47" i="29"/>
  <c r="CB47" i="29"/>
  <c r="CA47" i="29"/>
  <c r="BZ47" i="29"/>
  <c r="BY47" i="29"/>
  <c r="BX47" i="29"/>
  <c r="BW47" i="29"/>
  <c r="BV47" i="29"/>
  <c r="BU47" i="29"/>
  <c r="BT47" i="29"/>
  <c r="BS47" i="29"/>
  <c r="BR47" i="29"/>
  <c r="BQ47" i="29"/>
  <c r="BP47" i="29"/>
  <c r="BO47" i="29"/>
  <c r="BN47" i="29"/>
  <c r="BM47" i="29"/>
  <c r="BL47" i="29"/>
  <c r="BK47" i="29"/>
  <c r="BJ47" i="29"/>
  <c r="BI47" i="29"/>
  <c r="BH47" i="29"/>
  <c r="BG47" i="29"/>
  <c r="BF47" i="29"/>
  <c r="BE47" i="29"/>
  <c r="BD47" i="29"/>
  <c r="BC47" i="29"/>
  <c r="BB47" i="29"/>
  <c r="BA47" i="29"/>
  <c r="AZ47" i="29"/>
  <c r="AY47" i="29"/>
  <c r="AX47" i="29"/>
  <c r="AW47" i="29"/>
  <c r="AV47" i="29"/>
  <c r="AU47" i="29"/>
  <c r="AT47" i="29"/>
  <c r="AS47" i="29"/>
  <c r="AR47" i="29"/>
  <c r="AQ47" i="29"/>
  <c r="AP47" i="29"/>
  <c r="AO47" i="29"/>
  <c r="AN47" i="29"/>
  <c r="AM47" i="29"/>
  <c r="AL47" i="29"/>
  <c r="AK47" i="29"/>
  <c r="AJ47" i="29"/>
  <c r="AI47" i="29"/>
  <c r="AH47" i="29"/>
  <c r="AG47" i="29"/>
  <c r="AF47" i="29"/>
  <c r="AE47" i="29"/>
  <c r="AD47" i="29"/>
  <c r="AC47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B47" i="29"/>
  <c r="GJ46" i="29"/>
  <c r="GI46" i="29"/>
  <c r="GH46" i="29"/>
  <c r="GG46" i="29"/>
  <c r="GF46" i="29"/>
  <c r="GE46" i="29"/>
  <c r="GD46" i="29"/>
  <c r="GC46" i="29"/>
  <c r="GB46" i="29"/>
  <c r="GA46" i="29"/>
  <c r="FZ46" i="29"/>
  <c r="FY46" i="29"/>
  <c r="FX46" i="29"/>
  <c r="FW46" i="29"/>
  <c r="FV46" i="29"/>
  <c r="FU46" i="29"/>
  <c r="FT46" i="29"/>
  <c r="FS46" i="29"/>
  <c r="FR46" i="29"/>
  <c r="FQ46" i="29"/>
  <c r="FP46" i="29"/>
  <c r="FO46" i="29"/>
  <c r="FN46" i="29"/>
  <c r="FM46" i="29"/>
  <c r="FL46" i="29"/>
  <c r="FK46" i="29"/>
  <c r="FJ46" i="29"/>
  <c r="FI46" i="29"/>
  <c r="FH46" i="29"/>
  <c r="FG46" i="29"/>
  <c r="FF46" i="29"/>
  <c r="FE46" i="29"/>
  <c r="FD46" i="29"/>
  <c r="FC46" i="29"/>
  <c r="FB46" i="29"/>
  <c r="FA46" i="29"/>
  <c r="EZ46" i="29"/>
  <c r="EY46" i="29"/>
  <c r="EX46" i="29"/>
  <c r="EW46" i="29"/>
  <c r="EV46" i="29"/>
  <c r="EU46" i="29"/>
  <c r="ET46" i="29"/>
  <c r="ES46" i="29"/>
  <c r="ER46" i="29"/>
  <c r="EQ46" i="29"/>
  <c r="EP46" i="29"/>
  <c r="EO46" i="29"/>
  <c r="EN46" i="29"/>
  <c r="EM46" i="29"/>
  <c r="EL46" i="29"/>
  <c r="EK46" i="29"/>
  <c r="EJ46" i="29"/>
  <c r="EI46" i="29"/>
  <c r="EH46" i="29"/>
  <c r="EG46" i="29"/>
  <c r="EF46" i="29"/>
  <c r="EE46" i="29"/>
  <c r="ED46" i="29"/>
  <c r="EC46" i="29"/>
  <c r="EB46" i="29"/>
  <c r="EA46" i="29"/>
  <c r="DZ46" i="29"/>
  <c r="DY46" i="29"/>
  <c r="DX46" i="29"/>
  <c r="DW46" i="29"/>
  <c r="DV46" i="29"/>
  <c r="DU46" i="29"/>
  <c r="DT46" i="29"/>
  <c r="DS46" i="29"/>
  <c r="DR46" i="29"/>
  <c r="DQ46" i="29"/>
  <c r="DP46" i="29"/>
  <c r="DO46" i="29"/>
  <c r="DN46" i="29"/>
  <c r="DM46" i="29"/>
  <c r="DL46" i="29"/>
  <c r="DK46" i="29"/>
  <c r="DJ46" i="29"/>
  <c r="DI46" i="29"/>
  <c r="DH46" i="29"/>
  <c r="DG46" i="29"/>
  <c r="DF46" i="29"/>
  <c r="DE46" i="29"/>
  <c r="DD46" i="29"/>
  <c r="DC46" i="29"/>
  <c r="DB46" i="29"/>
  <c r="DA46" i="29"/>
  <c r="CZ46" i="29"/>
  <c r="CY46" i="29"/>
  <c r="CX46" i="29"/>
  <c r="CW46" i="29"/>
  <c r="CV46" i="29"/>
  <c r="CU46" i="29"/>
  <c r="CT46" i="29"/>
  <c r="CS46" i="29"/>
  <c r="CR46" i="29"/>
  <c r="CQ46" i="29"/>
  <c r="CP46" i="29"/>
  <c r="CO46" i="29"/>
  <c r="CN46" i="29"/>
  <c r="CM46" i="29"/>
  <c r="CL46" i="29"/>
  <c r="CK46" i="29"/>
  <c r="CJ46" i="29"/>
  <c r="CI46" i="29"/>
  <c r="CH46" i="29"/>
  <c r="CG46" i="29"/>
  <c r="CF46" i="29"/>
  <c r="CE46" i="29"/>
  <c r="CD46" i="29"/>
  <c r="CC46" i="29"/>
  <c r="CB46" i="29"/>
  <c r="CA46" i="29"/>
  <c r="BZ46" i="29"/>
  <c r="BY46" i="29"/>
  <c r="BX46" i="29"/>
  <c r="BW46" i="29"/>
  <c r="BV46" i="29"/>
  <c r="BU46" i="29"/>
  <c r="BT46" i="29"/>
  <c r="BS46" i="29"/>
  <c r="BR46" i="29"/>
  <c r="BQ46" i="29"/>
  <c r="BP46" i="29"/>
  <c r="BO46" i="29"/>
  <c r="BN46" i="29"/>
  <c r="BM46" i="29"/>
  <c r="BL46" i="29"/>
  <c r="BK46" i="29"/>
  <c r="BJ46" i="29"/>
  <c r="BI46" i="29"/>
  <c r="BH46" i="29"/>
  <c r="BG46" i="29"/>
  <c r="BF46" i="29"/>
  <c r="BE46" i="29"/>
  <c r="BD46" i="29"/>
  <c r="BC46" i="29"/>
  <c r="BB46" i="29"/>
  <c r="BA46" i="29"/>
  <c r="AZ46" i="29"/>
  <c r="AY46" i="29"/>
  <c r="AX46" i="29"/>
  <c r="AW46" i="29"/>
  <c r="AV46" i="29"/>
  <c r="AU46" i="29"/>
  <c r="AT46" i="29"/>
  <c r="AS46" i="29"/>
  <c r="AR46" i="29"/>
  <c r="AQ46" i="29"/>
  <c r="AP46" i="29"/>
  <c r="AO46" i="29"/>
  <c r="AN46" i="29"/>
  <c r="AM46" i="29"/>
  <c r="AL46" i="29"/>
  <c r="AK46" i="29"/>
  <c r="AJ46" i="29"/>
  <c r="AI46" i="29"/>
  <c r="AH46" i="29"/>
  <c r="AG46" i="29"/>
  <c r="AF46" i="29"/>
  <c r="AE46" i="29"/>
  <c r="AD46" i="29"/>
  <c r="AC46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P46" i="29"/>
  <c r="O46" i="29"/>
  <c r="N46" i="29"/>
  <c r="M46" i="29"/>
  <c r="L46" i="29"/>
  <c r="K46" i="29"/>
  <c r="J46" i="29"/>
  <c r="I46" i="29"/>
  <c r="H46" i="29"/>
  <c r="G46" i="29"/>
  <c r="F46" i="29"/>
  <c r="E46" i="29"/>
  <c r="D46" i="29"/>
  <c r="C46" i="29"/>
  <c r="B46" i="29"/>
  <c r="GJ45" i="29"/>
  <c r="GI45" i="29"/>
  <c r="GH45" i="29"/>
  <c r="GG45" i="29"/>
  <c r="GF45" i="29"/>
  <c r="GE45" i="29"/>
  <c r="GD45" i="29"/>
  <c r="GC45" i="29"/>
  <c r="GB45" i="29"/>
  <c r="GA45" i="29"/>
  <c r="FZ45" i="29"/>
  <c r="FY45" i="29"/>
  <c r="FX45" i="29"/>
  <c r="FW45" i="29"/>
  <c r="FV45" i="29"/>
  <c r="FU45" i="29"/>
  <c r="FT45" i="29"/>
  <c r="FS45" i="29"/>
  <c r="FR45" i="29"/>
  <c r="FQ45" i="29"/>
  <c r="FP45" i="29"/>
  <c r="FO45" i="29"/>
  <c r="FN45" i="29"/>
  <c r="FM45" i="29"/>
  <c r="FL45" i="29"/>
  <c r="FK45" i="29"/>
  <c r="FJ45" i="29"/>
  <c r="FI45" i="29"/>
  <c r="FH45" i="29"/>
  <c r="FG45" i="29"/>
  <c r="FF45" i="29"/>
  <c r="FE45" i="29"/>
  <c r="FD45" i="29"/>
  <c r="FC45" i="29"/>
  <c r="FB45" i="29"/>
  <c r="FA45" i="29"/>
  <c r="EZ45" i="29"/>
  <c r="EY45" i="29"/>
  <c r="EX45" i="29"/>
  <c r="EW45" i="29"/>
  <c r="EV45" i="29"/>
  <c r="EU45" i="29"/>
  <c r="ET45" i="29"/>
  <c r="ES45" i="29"/>
  <c r="ER45" i="29"/>
  <c r="EQ45" i="29"/>
  <c r="EP45" i="29"/>
  <c r="EO45" i="29"/>
  <c r="EN45" i="29"/>
  <c r="EM45" i="29"/>
  <c r="EL45" i="29"/>
  <c r="EK45" i="29"/>
  <c r="EJ45" i="29"/>
  <c r="EI45" i="29"/>
  <c r="EH45" i="29"/>
  <c r="EG45" i="29"/>
  <c r="EF45" i="29"/>
  <c r="EE45" i="29"/>
  <c r="ED45" i="29"/>
  <c r="EC45" i="29"/>
  <c r="EB45" i="29"/>
  <c r="EA45" i="29"/>
  <c r="DZ45" i="29"/>
  <c r="DY45" i="29"/>
  <c r="DX45" i="29"/>
  <c r="DW45" i="29"/>
  <c r="DV45" i="29"/>
  <c r="DU45" i="29"/>
  <c r="DT45" i="29"/>
  <c r="DS45" i="29"/>
  <c r="DR45" i="29"/>
  <c r="DQ45" i="29"/>
  <c r="DP45" i="29"/>
  <c r="DO45" i="29"/>
  <c r="DN45" i="29"/>
  <c r="DM45" i="29"/>
  <c r="DL45" i="29"/>
  <c r="DK45" i="29"/>
  <c r="DJ45" i="29"/>
  <c r="DI45" i="29"/>
  <c r="DH45" i="29"/>
  <c r="DG45" i="29"/>
  <c r="DF45" i="29"/>
  <c r="DE45" i="29"/>
  <c r="DD45" i="29"/>
  <c r="DC45" i="29"/>
  <c r="DB45" i="29"/>
  <c r="DA45" i="29"/>
  <c r="CZ45" i="29"/>
  <c r="CY45" i="29"/>
  <c r="CX45" i="29"/>
  <c r="CW45" i="29"/>
  <c r="CV45" i="29"/>
  <c r="CU45" i="29"/>
  <c r="CT45" i="29"/>
  <c r="CS45" i="29"/>
  <c r="CR45" i="29"/>
  <c r="CQ45" i="29"/>
  <c r="CP45" i="29"/>
  <c r="CO45" i="29"/>
  <c r="CN45" i="29"/>
  <c r="CM45" i="29"/>
  <c r="CL45" i="29"/>
  <c r="CK45" i="29"/>
  <c r="CJ45" i="29"/>
  <c r="CI45" i="29"/>
  <c r="CH45" i="29"/>
  <c r="CG45" i="29"/>
  <c r="CF45" i="29"/>
  <c r="CE45" i="29"/>
  <c r="CD45" i="29"/>
  <c r="CC45" i="29"/>
  <c r="CB45" i="29"/>
  <c r="CA45" i="29"/>
  <c r="BZ45" i="29"/>
  <c r="BY45" i="29"/>
  <c r="BX45" i="29"/>
  <c r="BW45" i="29"/>
  <c r="BV45" i="29"/>
  <c r="BU45" i="29"/>
  <c r="BT45" i="29"/>
  <c r="BS45" i="29"/>
  <c r="BR45" i="29"/>
  <c r="BQ45" i="29"/>
  <c r="BP45" i="29"/>
  <c r="BO45" i="29"/>
  <c r="BN45" i="29"/>
  <c r="BM45" i="29"/>
  <c r="BL45" i="29"/>
  <c r="BK45" i="29"/>
  <c r="BJ45" i="29"/>
  <c r="BI45" i="29"/>
  <c r="BH45" i="29"/>
  <c r="BG45" i="29"/>
  <c r="BF45" i="29"/>
  <c r="BE45" i="29"/>
  <c r="BD45" i="29"/>
  <c r="BC45" i="29"/>
  <c r="BB45" i="29"/>
  <c r="BA45" i="29"/>
  <c r="AZ45" i="29"/>
  <c r="AY45" i="29"/>
  <c r="AX45" i="29"/>
  <c r="AW45" i="29"/>
  <c r="AV45" i="29"/>
  <c r="AU45" i="29"/>
  <c r="AT45" i="29"/>
  <c r="AS45" i="29"/>
  <c r="AR45" i="29"/>
  <c r="AQ45" i="29"/>
  <c r="AP45" i="29"/>
  <c r="AO45" i="29"/>
  <c r="AN45" i="29"/>
  <c r="AM45" i="29"/>
  <c r="AL45" i="29"/>
  <c r="AK45" i="29"/>
  <c r="AJ45" i="29"/>
  <c r="AI45" i="29"/>
  <c r="AH45" i="29"/>
  <c r="AG45" i="29"/>
  <c r="AF45" i="29"/>
  <c r="AE45" i="29"/>
  <c r="AD45" i="29"/>
  <c r="AC45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P45" i="29"/>
  <c r="O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B45" i="29"/>
  <c r="GJ44" i="29"/>
  <c r="GI44" i="29"/>
  <c r="GH44" i="29"/>
  <c r="GG44" i="29"/>
  <c r="GF44" i="29"/>
  <c r="GE44" i="29"/>
  <c r="GD44" i="29"/>
  <c r="GC44" i="29"/>
  <c r="GB44" i="29"/>
  <c r="GA44" i="29"/>
  <c r="FZ44" i="29"/>
  <c r="FY44" i="29"/>
  <c r="FX44" i="29"/>
  <c r="FW44" i="29"/>
  <c r="FV44" i="29"/>
  <c r="FU44" i="29"/>
  <c r="FT44" i="29"/>
  <c r="FS44" i="29"/>
  <c r="FR44" i="29"/>
  <c r="FQ44" i="29"/>
  <c r="FP44" i="29"/>
  <c r="FO44" i="29"/>
  <c r="FN44" i="29"/>
  <c r="FM44" i="29"/>
  <c r="FL44" i="29"/>
  <c r="FK44" i="29"/>
  <c r="FJ44" i="29"/>
  <c r="FI44" i="29"/>
  <c r="FH44" i="29"/>
  <c r="FG44" i="29"/>
  <c r="FF44" i="29"/>
  <c r="FE44" i="29"/>
  <c r="FD44" i="29"/>
  <c r="FC44" i="29"/>
  <c r="FB44" i="29"/>
  <c r="FA44" i="29"/>
  <c r="EZ44" i="29"/>
  <c r="EY44" i="29"/>
  <c r="EX44" i="29"/>
  <c r="EW44" i="29"/>
  <c r="EV44" i="29"/>
  <c r="EU44" i="29"/>
  <c r="ET44" i="29"/>
  <c r="ES44" i="29"/>
  <c r="ER44" i="29"/>
  <c r="EQ44" i="29"/>
  <c r="EP44" i="29"/>
  <c r="EO44" i="29"/>
  <c r="EN44" i="29"/>
  <c r="EM44" i="29"/>
  <c r="EL44" i="29"/>
  <c r="EK44" i="29"/>
  <c r="EJ44" i="29"/>
  <c r="EI44" i="29"/>
  <c r="EH44" i="29"/>
  <c r="EG44" i="29"/>
  <c r="EF44" i="29"/>
  <c r="EE44" i="29"/>
  <c r="ED44" i="29"/>
  <c r="EC44" i="29"/>
  <c r="EB44" i="29"/>
  <c r="EA44" i="29"/>
  <c r="DZ44" i="29"/>
  <c r="DY44" i="29"/>
  <c r="DX44" i="29"/>
  <c r="DW44" i="29"/>
  <c r="DV44" i="29"/>
  <c r="DU44" i="29"/>
  <c r="DT44" i="29"/>
  <c r="DS44" i="29"/>
  <c r="DR44" i="29"/>
  <c r="DQ44" i="29"/>
  <c r="DP44" i="29"/>
  <c r="DO44" i="29"/>
  <c r="DN44" i="29"/>
  <c r="DM44" i="29"/>
  <c r="DL44" i="29"/>
  <c r="DK44" i="29"/>
  <c r="DJ44" i="29"/>
  <c r="DI44" i="29"/>
  <c r="DH44" i="29"/>
  <c r="DG44" i="29"/>
  <c r="DF44" i="29"/>
  <c r="DE44" i="29"/>
  <c r="DD44" i="29"/>
  <c r="DC44" i="29"/>
  <c r="DB44" i="29"/>
  <c r="DA44" i="29"/>
  <c r="CZ44" i="29"/>
  <c r="CY44" i="29"/>
  <c r="CX44" i="29"/>
  <c r="CW44" i="29"/>
  <c r="CV44" i="29"/>
  <c r="CU44" i="29"/>
  <c r="CT44" i="29"/>
  <c r="CS44" i="29"/>
  <c r="CR44" i="29"/>
  <c r="CQ44" i="29"/>
  <c r="CP44" i="29"/>
  <c r="CO44" i="29"/>
  <c r="CN44" i="29"/>
  <c r="CM44" i="29"/>
  <c r="CL44" i="29"/>
  <c r="CK44" i="29"/>
  <c r="CJ44" i="29"/>
  <c r="CI44" i="29"/>
  <c r="CH44" i="29"/>
  <c r="CG44" i="29"/>
  <c r="CF44" i="29"/>
  <c r="CE44" i="29"/>
  <c r="CD44" i="29"/>
  <c r="CC44" i="29"/>
  <c r="CB44" i="29"/>
  <c r="CA44" i="29"/>
  <c r="BZ44" i="29"/>
  <c r="BY44" i="29"/>
  <c r="BX44" i="29"/>
  <c r="BW44" i="29"/>
  <c r="BV44" i="29"/>
  <c r="BU44" i="29"/>
  <c r="BT44" i="29"/>
  <c r="BS44" i="29"/>
  <c r="BR44" i="29"/>
  <c r="BQ44" i="29"/>
  <c r="BP44" i="29"/>
  <c r="BO44" i="29"/>
  <c r="BN44" i="29"/>
  <c r="BM44" i="29"/>
  <c r="BL44" i="29"/>
  <c r="BK44" i="29"/>
  <c r="BJ44" i="29"/>
  <c r="BI44" i="29"/>
  <c r="BH44" i="29"/>
  <c r="BG44" i="29"/>
  <c r="BF44" i="29"/>
  <c r="BE44" i="29"/>
  <c r="BD44" i="29"/>
  <c r="BC44" i="29"/>
  <c r="BB44" i="29"/>
  <c r="BA44" i="29"/>
  <c r="AZ44" i="29"/>
  <c r="AY44" i="29"/>
  <c r="AX44" i="29"/>
  <c r="AW44" i="29"/>
  <c r="AV44" i="29"/>
  <c r="AU44" i="29"/>
  <c r="AT44" i="29"/>
  <c r="AS44" i="29"/>
  <c r="AR44" i="29"/>
  <c r="AQ44" i="29"/>
  <c r="AP44" i="29"/>
  <c r="AO44" i="29"/>
  <c r="AN44" i="29"/>
  <c r="AM44" i="29"/>
  <c r="AL44" i="29"/>
  <c r="AK44" i="29"/>
  <c r="AJ44" i="29"/>
  <c r="AI44" i="29"/>
  <c r="AH44" i="29"/>
  <c r="AG44" i="29"/>
  <c r="AF44" i="29"/>
  <c r="AE44" i="29"/>
  <c r="AD44" i="29"/>
  <c r="AC44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P44" i="29"/>
  <c r="O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B44" i="29"/>
  <c r="GJ43" i="29"/>
  <c r="GI43" i="29"/>
  <c r="GH43" i="29"/>
  <c r="GG43" i="29"/>
  <c r="GF43" i="29"/>
  <c r="GE43" i="29"/>
  <c r="GD43" i="29"/>
  <c r="GC43" i="29"/>
  <c r="GB43" i="29"/>
  <c r="GA43" i="29"/>
  <c r="FZ43" i="29"/>
  <c r="FY43" i="29"/>
  <c r="FX43" i="29"/>
  <c r="FW43" i="29"/>
  <c r="FV43" i="29"/>
  <c r="FU43" i="29"/>
  <c r="FT43" i="29"/>
  <c r="FS43" i="29"/>
  <c r="FR43" i="29"/>
  <c r="FQ43" i="29"/>
  <c r="FP43" i="29"/>
  <c r="FO43" i="29"/>
  <c r="FN43" i="29"/>
  <c r="FM43" i="29"/>
  <c r="FL43" i="29"/>
  <c r="FK43" i="29"/>
  <c r="FJ43" i="29"/>
  <c r="FI43" i="29"/>
  <c r="FH43" i="29"/>
  <c r="FG43" i="29"/>
  <c r="FF43" i="29"/>
  <c r="FE43" i="29"/>
  <c r="FD43" i="29"/>
  <c r="FC43" i="29"/>
  <c r="FB43" i="29"/>
  <c r="FA43" i="29"/>
  <c r="EZ43" i="29"/>
  <c r="EY43" i="29"/>
  <c r="EX43" i="29"/>
  <c r="EW43" i="29"/>
  <c r="EV43" i="29"/>
  <c r="EU43" i="29"/>
  <c r="ET43" i="29"/>
  <c r="ES43" i="29"/>
  <c r="ER43" i="29"/>
  <c r="EQ43" i="29"/>
  <c r="EP43" i="29"/>
  <c r="EO43" i="29"/>
  <c r="EN43" i="29"/>
  <c r="EM43" i="29"/>
  <c r="EL43" i="29"/>
  <c r="EK43" i="29"/>
  <c r="EJ43" i="29"/>
  <c r="EI43" i="29"/>
  <c r="EH43" i="29"/>
  <c r="EG43" i="29"/>
  <c r="EF43" i="29"/>
  <c r="EE43" i="29"/>
  <c r="ED43" i="29"/>
  <c r="EC43" i="29"/>
  <c r="EB43" i="29"/>
  <c r="EA43" i="29"/>
  <c r="DZ43" i="29"/>
  <c r="DY43" i="29"/>
  <c r="DX43" i="29"/>
  <c r="DW43" i="29"/>
  <c r="DV43" i="29"/>
  <c r="DU43" i="29"/>
  <c r="DT43" i="29"/>
  <c r="DS43" i="29"/>
  <c r="DR43" i="29"/>
  <c r="DQ43" i="29"/>
  <c r="DP43" i="29"/>
  <c r="DO43" i="29"/>
  <c r="DN43" i="29"/>
  <c r="DM43" i="29"/>
  <c r="DL43" i="29"/>
  <c r="DK43" i="29"/>
  <c r="DJ43" i="29"/>
  <c r="DI43" i="29"/>
  <c r="DH43" i="29"/>
  <c r="DG43" i="29"/>
  <c r="DF43" i="29"/>
  <c r="DE43" i="29"/>
  <c r="DD43" i="29"/>
  <c r="DC43" i="29"/>
  <c r="DB43" i="29"/>
  <c r="DA43" i="29"/>
  <c r="CZ43" i="29"/>
  <c r="CY43" i="29"/>
  <c r="CX43" i="29"/>
  <c r="CW43" i="29"/>
  <c r="CV43" i="29"/>
  <c r="CU43" i="29"/>
  <c r="CT43" i="29"/>
  <c r="CS43" i="29"/>
  <c r="CR43" i="29"/>
  <c r="CQ43" i="29"/>
  <c r="CP43" i="29"/>
  <c r="CO43" i="29"/>
  <c r="CN43" i="29"/>
  <c r="CM43" i="29"/>
  <c r="CL43" i="29"/>
  <c r="CK43" i="29"/>
  <c r="CJ43" i="29"/>
  <c r="CI43" i="29"/>
  <c r="CH43" i="29"/>
  <c r="CG43" i="29"/>
  <c r="CF43" i="29"/>
  <c r="CE43" i="29"/>
  <c r="CD43" i="29"/>
  <c r="CC43" i="29"/>
  <c r="CB43" i="29"/>
  <c r="CA43" i="29"/>
  <c r="BZ43" i="29"/>
  <c r="BY43" i="29"/>
  <c r="BX43" i="29"/>
  <c r="BW43" i="29"/>
  <c r="BV43" i="29"/>
  <c r="BU43" i="29"/>
  <c r="BT43" i="29"/>
  <c r="BS43" i="29"/>
  <c r="BR43" i="29"/>
  <c r="BQ43" i="29"/>
  <c r="BP43" i="29"/>
  <c r="BO43" i="29"/>
  <c r="BN43" i="29"/>
  <c r="BM43" i="29"/>
  <c r="BL43" i="29"/>
  <c r="BK43" i="29"/>
  <c r="BJ43" i="29"/>
  <c r="BI43" i="29"/>
  <c r="BH43" i="29"/>
  <c r="BG43" i="29"/>
  <c r="BF43" i="29"/>
  <c r="BE43" i="29"/>
  <c r="BD43" i="29"/>
  <c r="BC43" i="29"/>
  <c r="BB43" i="29"/>
  <c r="BA43" i="29"/>
  <c r="AZ43" i="29"/>
  <c r="AY43" i="29"/>
  <c r="AX43" i="29"/>
  <c r="AW43" i="29"/>
  <c r="AV43" i="29"/>
  <c r="AU43" i="29"/>
  <c r="AT43" i="29"/>
  <c r="AS43" i="29"/>
  <c r="AR43" i="29"/>
  <c r="AQ43" i="29"/>
  <c r="AP43" i="29"/>
  <c r="AO43" i="29"/>
  <c r="AN43" i="29"/>
  <c r="AM43" i="29"/>
  <c r="AL43" i="29"/>
  <c r="AK43" i="29"/>
  <c r="AJ43" i="29"/>
  <c r="AI43" i="29"/>
  <c r="AH43" i="29"/>
  <c r="AG43" i="29"/>
  <c r="AF43" i="29"/>
  <c r="AE43" i="29"/>
  <c r="AD43" i="29"/>
  <c r="AC43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P43" i="29"/>
  <c r="O43" i="29"/>
  <c r="N43" i="29"/>
  <c r="M43" i="29"/>
  <c r="L43" i="29"/>
  <c r="K43" i="29"/>
  <c r="J43" i="29"/>
  <c r="I43" i="29"/>
  <c r="H43" i="29"/>
  <c r="G43" i="29"/>
  <c r="F43" i="29"/>
  <c r="E43" i="29"/>
  <c r="D43" i="29"/>
  <c r="C43" i="29"/>
  <c r="B43" i="29"/>
  <c r="GJ42" i="29"/>
  <c r="GI42" i="29"/>
  <c r="GH42" i="29"/>
  <c r="GG42" i="29"/>
  <c r="GF42" i="29"/>
  <c r="GE42" i="29"/>
  <c r="GD42" i="29"/>
  <c r="GC42" i="29"/>
  <c r="GB42" i="29"/>
  <c r="GA42" i="29"/>
  <c r="FZ42" i="29"/>
  <c r="FY42" i="29"/>
  <c r="FX42" i="29"/>
  <c r="FW42" i="29"/>
  <c r="FV42" i="29"/>
  <c r="FU42" i="29"/>
  <c r="FT42" i="29"/>
  <c r="FS42" i="29"/>
  <c r="FR42" i="29"/>
  <c r="FQ42" i="29"/>
  <c r="FP42" i="29"/>
  <c r="FO42" i="29"/>
  <c r="FN42" i="29"/>
  <c r="FM42" i="29"/>
  <c r="FL42" i="29"/>
  <c r="FK42" i="29"/>
  <c r="FJ42" i="29"/>
  <c r="FI42" i="29"/>
  <c r="FH42" i="29"/>
  <c r="FG42" i="29"/>
  <c r="FF42" i="29"/>
  <c r="FE42" i="29"/>
  <c r="FD42" i="29"/>
  <c r="FC42" i="29"/>
  <c r="FB42" i="29"/>
  <c r="FA42" i="29"/>
  <c r="EZ42" i="29"/>
  <c r="EY42" i="29"/>
  <c r="EX42" i="29"/>
  <c r="EW42" i="29"/>
  <c r="EV42" i="29"/>
  <c r="EU42" i="29"/>
  <c r="ET42" i="29"/>
  <c r="ES42" i="29"/>
  <c r="ER42" i="29"/>
  <c r="EQ42" i="29"/>
  <c r="EP42" i="29"/>
  <c r="EO42" i="29"/>
  <c r="EN42" i="29"/>
  <c r="EM42" i="29"/>
  <c r="EL42" i="29"/>
  <c r="EK42" i="29"/>
  <c r="EJ42" i="29"/>
  <c r="EI42" i="29"/>
  <c r="EH42" i="29"/>
  <c r="EG42" i="29"/>
  <c r="EF42" i="29"/>
  <c r="EE42" i="29"/>
  <c r="ED42" i="29"/>
  <c r="EC42" i="29"/>
  <c r="EB42" i="29"/>
  <c r="EA42" i="29"/>
  <c r="DZ42" i="29"/>
  <c r="DY42" i="29"/>
  <c r="DX42" i="29"/>
  <c r="DW42" i="29"/>
  <c r="DV42" i="29"/>
  <c r="DU42" i="29"/>
  <c r="DT42" i="29"/>
  <c r="DS42" i="29"/>
  <c r="DR42" i="29"/>
  <c r="DQ42" i="29"/>
  <c r="DP42" i="29"/>
  <c r="DO42" i="29"/>
  <c r="DN42" i="29"/>
  <c r="DM42" i="29"/>
  <c r="DL42" i="29"/>
  <c r="DK42" i="29"/>
  <c r="DJ42" i="29"/>
  <c r="DI42" i="29"/>
  <c r="DH42" i="29"/>
  <c r="DG42" i="29"/>
  <c r="DF42" i="29"/>
  <c r="DE42" i="29"/>
  <c r="DD42" i="29"/>
  <c r="DC42" i="29"/>
  <c r="DB42" i="29"/>
  <c r="DA42" i="29"/>
  <c r="CZ42" i="29"/>
  <c r="CY42" i="29"/>
  <c r="CX42" i="29"/>
  <c r="CW42" i="29"/>
  <c r="CV42" i="29"/>
  <c r="CU42" i="29"/>
  <c r="CT42" i="29"/>
  <c r="CS42" i="29"/>
  <c r="CR42" i="29"/>
  <c r="CQ42" i="29"/>
  <c r="CP42" i="29"/>
  <c r="CO42" i="29"/>
  <c r="CN42" i="29"/>
  <c r="CM42" i="29"/>
  <c r="CL42" i="29"/>
  <c r="CK42" i="29"/>
  <c r="CJ42" i="29"/>
  <c r="CI42" i="29"/>
  <c r="CH42" i="29"/>
  <c r="CG42" i="29"/>
  <c r="CF42" i="29"/>
  <c r="CE42" i="29"/>
  <c r="CD42" i="29"/>
  <c r="CC42" i="29"/>
  <c r="CB42" i="29"/>
  <c r="CA42" i="29"/>
  <c r="BZ42" i="29"/>
  <c r="BY42" i="29"/>
  <c r="BX42" i="29"/>
  <c r="BW42" i="29"/>
  <c r="BV42" i="29"/>
  <c r="BU42" i="29"/>
  <c r="BT42" i="29"/>
  <c r="BS42" i="29"/>
  <c r="BR42" i="29"/>
  <c r="BQ42" i="29"/>
  <c r="BP42" i="29"/>
  <c r="BO42" i="29"/>
  <c r="BN42" i="29"/>
  <c r="BM42" i="29"/>
  <c r="BL42" i="29"/>
  <c r="BK42" i="29"/>
  <c r="BJ42" i="29"/>
  <c r="BI42" i="29"/>
  <c r="BH42" i="29"/>
  <c r="BG42" i="29"/>
  <c r="BF42" i="29"/>
  <c r="BE42" i="29"/>
  <c r="BD42" i="29"/>
  <c r="BC42" i="29"/>
  <c r="BB42" i="29"/>
  <c r="BA42" i="29"/>
  <c r="AZ42" i="29"/>
  <c r="AY42" i="29"/>
  <c r="AX42" i="29"/>
  <c r="AW42" i="29"/>
  <c r="AV42" i="29"/>
  <c r="AU42" i="29"/>
  <c r="AT42" i="29"/>
  <c r="AS42" i="29"/>
  <c r="AR42" i="29"/>
  <c r="AQ42" i="29"/>
  <c r="AP42" i="29"/>
  <c r="AO42" i="29"/>
  <c r="AN42" i="29"/>
  <c r="AM42" i="29"/>
  <c r="AL42" i="29"/>
  <c r="AK42" i="29"/>
  <c r="AJ42" i="29"/>
  <c r="AI42" i="29"/>
  <c r="AH42" i="29"/>
  <c r="AG42" i="29"/>
  <c r="AF42" i="29"/>
  <c r="AE42" i="29"/>
  <c r="AD42" i="29"/>
  <c r="AC42" i="29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N42" i="29"/>
  <c r="M42" i="29"/>
  <c r="L42" i="29"/>
  <c r="K42" i="29"/>
  <c r="J42" i="29"/>
  <c r="I42" i="29"/>
  <c r="H42" i="29"/>
  <c r="G42" i="29"/>
  <c r="F42" i="29"/>
  <c r="E42" i="29"/>
  <c r="D42" i="29"/>
  <c r="C42" i="29"/>
  <c r="B42" i="29"/>
  <c r="GJ41" i="29"/>
  <c r="GI41" i="29"/>
  <c r="GH41" i="29"/>
  <c r="GG41" i="29"/>
  <c r="GF41" i="29"/>
  <c r="GE41" i="29"/>
  <c r="GD41" i="29"/>
  <c r="GC41" i="29"/>
  <c r="GB41" i="29"/>
  <c r="GA41" i="29"/>
  <c r="FZ41" i="29"/>
  <c r="FY41" i="29"/>
  <c r="FX41" i="29"/>
  <c r="FW41" i="29"/>
  <c r="FV41" i="29"/>
  <c r="FU41" i="29"/>
  <c r="FT41" i="29"/>
  <c r="FS41" i="29"/>
  <c r="FR41" i="29"/>
  <c r="FQ41" i="29"/>
  <c r="FP41" i="29"/>
  <c r="FO41" i="29"/>
  <c r="FN41" i="29"/>
  <c r="FM41" i="29"/>
  <c r="FL41" i="29"/>
  <c r="FK41" i="29"/>
  <c r="FJ41" i="29"/>
  <c r="FI41" i="29"/>
  <c r="FH41" i="29"/>
  <c r="FG41" i="29"/>
  <c r="FF41" i="29"/>
  <c r="FE41" i="29"/>
  <c r="FD41" i="29"/>
  <c r="FC41" i="29"/>
  <c r="FB41" i="29"/>
  <c r="FA41" i="29"/>
  <c r="EZ41" i="29"/>
  <c r="EY41" i="29"/>
  <c r="EX41" i="29"/>
  <c r="EW41" i="29"/>
  <c r="EV41" i="29"/>
  <c r="EU41" i="29"/>
  <c r="ET41" i="29"/>
  <c r="ES41" i="29"/>
  <c r="ER41" i="29"/>
  <c r="EQ41" i="29"/>
  <c r="EP41" i="29"/>
  <c r="EO41" i="29"/>
  <c r="EN41" i="29"/>
  <c r="EM41" i="29"/>
  <c r="EL41" i="29"/>
  <c r="EK41" i="29"/>
  <c r="EJ41" i="29"/>
  <c r="EI41" i="29"/>
  <c r="EH41" i="29"/>
  <c r="EG41" i="29"/>
  <c r="EF41" i="29"/>
  <c r="EE41" i="29"/>
  <c r="ED41" i="29"/>
  <c r="EC41" i="29"/>
  <c r="EB41" i="29"/>
  <c r="EA41" i="29"/>
  <c r="DZ41" i="29"/>
  <c r="DY41" i="29"/>
  <c r="DX41" i="29"/>
  <c r="DW41" i="29"/>
  <c r="DV41" i="29"/>
  <c r="DU41" i="29"/>
  <c r="DT41" i="29"/>
  <c r="DS41" i="29"/>
  <c r="DR41" i="29"/>
  <c r="DQ41" i="29"/>
  <c r="DP41" i="29"/>
  <c r="DO41" i="29"/>
  <c r="DN41" i="29"/>
  <c r="DM41" i="29"/>
  <c r="DL41" i="29"/>
  <c r="DK41" i="29"/>
  <c r="DJ41" i="29"/>
  <c r="DI41" i="29"/>
  <c r="DH41" i="29"/>
  <c r="DG41" i="29"/>
  <c r="DF41" i="29"/>
  <c r="DE41" i="29"/>
  <c r="DD41" i="29"/>
  <c r="DC41" i="29"/>
  <c r="DB41" i="29"/>
  <c r="DA41" i="29"/>
  <c r="CZ41" i="29"/>
  <c r="CY41" i="29"/>
  <c r="CX41" i="29"/>
  <c r="CW41" i="29"/>
  <c r="CV41" i="29"/>
  <c r="CU41" i="29"/>
  <c r="CT41" i="29"/>
  <c r="CS41" i="29"/>
  <c r="CR41" i="29"/>
  <c r="CQ41" i="29"/>
  <c r="CP41" i="29"/>
  <c r="CO41" i="29"/>
  <c r="CN41" i="29"/>
  <c r="CM41" i="29"/>
  <c r="CL41" i="29"/>
  <c r="CK41" i="29"/>
  <c r="CJ41" i="29"/>
  <c r="CI41" i="29"/>
  <c r="CH41" i="29"/>
  <c r="CG41" i="29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T41" i="29"/>
  <c r="BS41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BE41" i="29"/>
  <c r="BD41" i="29"/>
  <c r="BC41" i="29"/>
  <c r="BB41" i="29"/>
  <c r="BA41" i="29"/>
  <c r="AZ41" i="29"/>
  <c r="AY41" i="29"/>
  <c r="AX41" i="29"/>
  <c r="AW41" i="29"/>
  <c r="AV41" i="29"/>
  <c r="AU41" i="29"/>
  <c r="AT41" i="29"/>
  <c r="AS41" i="29"/>
  <c r="AR41" i="29"/>
  <c r="AQ41" i="29"/>
  <c r="AP41" i="29"/>
  <c r="AO41" i="29"/>
  <c r="AN41" i="29"/>
  <c r="AM41" i="29"/>
  <c r="AL41" i="29"/>
  <c r="AK41" i="29"/>
  <c r="AJ41" i="29"/>
  <c r="AI41" i="29"/>
  <c r="AH41" i="29"/>
  <c r="AG41" i="29"/>
  <c r="AF41" i="29"/>
  <c r="AE41" i="29"/>
  <c r="AD41" i="29"/>
  <c r="AC41" i="29"/>
  <c r="AB41" i="29"/>
  <c r="AA41" i="29"/>
  <c r="Z41" i="29"/>
  <c r="Y41" i="29"/>
  <c r="X41" i="29"/>
  <c r="W41" i="29"/>
  <c r="V41" i="29"/>
  <c r="U41" i="29"/>
  <c r="T41" i="29"/>
  <c r="S41" i="29"/>
  <c r="R41" i="29"/>
  <c r="Q41" i="29"/>
  <c r="P41" i="29"/>
  <c r="O41" i="29"/>
  <c r="N41" i="29"/>
  <c r="M41" i="29"/>
  <c r="L41" i="29"/>
  <c r="K41" i="29"/>
  <c r="J41" i="29"/>
  <c r="I41" i="29"/>
  <c r="H41" i="29"/>
  <c r="G41" i="29"/>
  <c r="F41" i="29"/>
  <c r="E41" i="29"/>
  <c r="D41" i="29"/>
  <c r="C41" i="29"/>
  <c r="B41" i="29"/>
  <c r="GJ40" i="29"/>
  <c r="GI40" i="29"/>
  <c r="GH40" i="29"/>
  <c r="GG40" i="29"/>
  <c r="GF40" i="29"/>
  <c r="GE40" i="29"/>
  <c r="GD40" i="29"/>
  <c r="GC40" i="29"/>
  <c r="GB40" i="29"/>
  <c r="GA40" i="29"/>
  <c r="FZ40" i="29"/>
  <c r="FY40" i="29"/>
  <c r="FX40" i="29"/>
  <c r="FW40" i="29"/>
  <c r="FV40" i="29"/>
  <c r="FU40" i="29"/>
  <c r="FT40" i="29"/>
  <c r="FS40" i="29"/>
  <c r="FR40" i="29"/>
  <c r="FQ40" i="29"/>
  <c r="FP40" i="29"/>
  <c r="FO40" i="29"/>
  <c r="FN40" i="29"/>
  <c r="FM40" i="29"/>
  <c r="FL40" i="29"/>
  <c r="FK40" i="29"/>
  <c r="FJ40" i="29"/>
  <c r="FI40" i="29"/>
  <c r="FH40" i="29"/>
  <c r="FG40" i="29"/>
  <c r="FF40" i="29"/>
  <c r="FE40" i="29"/>
  <c r="FD40" i="29"/>
  <c r="FC40" i="29"/>
  <c r="FB40" i="29"/>
  <c r="FA40" i="29"/>
  <c r="EZ40" i="29"/>
  <c r="EY40" i="29"/>
  <c r="EX40" i="29"/>
  <c r="EW40" i="29"/>
  <c r="EV40" i="29"/>
  <c r="EU40" i="29"/>
  <c r="ET40" i="29"/>
  <c r="ES40" i="29"/>
  <c r="ER40" i="29"/>
  <c r="EQ40" i="29"/>
  <c r="EP40" i="29"/>
  <c r="EO40" i="29"/>
  <c r="EN40" i="29"/>
  <c r="EM40" i="29"/>
  <c r="EL40" i="29"/>
  <c r="EK40" i="29"/>
  <c r="EJ40" i="29"/>
  <c r="EI40" i="29"/>
  <c r="EH40" i="29"/>
  <c r="EG40" i="29"/>
  <c r="EF40" i="29"/>
  <c r="EE40" i="29"/>
  <c r="ED40" i="29"/>
  <c r="EC40" i="29"/>
  <c r="EB40" i="29"/>
  <c r="EA40" i="29"/>
  <c r="DZ40" i="29"/>
  <c r="DY40" i="29"/>
  <c r="DX40" i="29"/>
  <c r="DW40" i="29"/>
  <c r="DV40" i="29"/>
  <c r="DU40" i="29"/>
  <c r="DT40" i="29"/>
  <c r="DS40" i="29"/>
  <c r="DR40" i="29"/>
  <c r="DQ40" i="29"/>
  <c r="DP40" i="29"/>
  <c r="DO40" i="29"/>
  <c r="DN40" i="29"/>
  <c r="DM40" i="29"/>
  <c r="DL40" i="29"/>
  <c r="DK40" i="29"/>
  <c r="DJ40" i="29"/>
  <c r="DI40" i="29"/>
  <c r="DH40" i="29"/>
  <c r="DG40" i="29"/>
  <c r="DF40" i="29"/>
  <c r="DE40" i="29"/>
  <c r="DD40" i="29"/>
  <c r="DC40" i="29"/>
  <c r="DB40" i="29"/>
  <c r="DA40" i="29"/>
  <c r="CZ40" i="29"/>
  <c r="CY40" i="29"/>
  <c r="CX40" i="29"/>
  <c r="CW40" i="29"/>
  <c r="CV40" i="29"/>
  <c r="CU40" i="29"/>
  <c r="CT40" i="29"/>
  <c r="CS40" i="29"/>
  <c r="CR40" i="29"/>
  <c r="CQ40" i="29"/>
  <c r="CP40" i="29"/>
  <c r="CO40" i="29"/>
  <c r="CN40" i="29"/>
  <c r="CM40" i="29"/>
  <c r="CL40" i="29"/>
  <c r="CK40" i="29"/>
  <c r="CJ40" i="29"/>
  <c r="CI40" i="29"/>
  <c r="CH40" i="29"/>
  <c r="CG40" i="29"/>
  <c r="CF40" i="29"/>
  <c r="CE40" i="29"/>
  <c r="CD40" i="29"/>
  <c r="CC40" i="29"/>
  <c r="CB40" i="29"/>
  <c r="CA40" i="29"/>
  <c r="BZ40" i="29"/>
  <c r="BY40" i="29"/>
  <c r="BX40" i="29"/>
  <c r="BW40" i="29"/>
  <c r="BV40" i="29"/>
  <c r="BU40" i="29"/>
  <c r="BT40" i="29"/>
  <c r="BS40" i="29"/>
  <c r="BR40" i="29"/>
  <c r="BQ40" i="29"/>
  <c r="BP40" i="29"/>
  <c r="BO40" i="29"/>
  <c r="BN40" i="29"/>
  <c r="BM40" i="29"/>
  <c r="BL40" i="29"/>
  <c r="BK40" i="29"/>
  <c r="BJ40" i="29"/>
  <c r="BI40" i="29"/>
  <c r="BH40" i="29"/>
  <c r="BG40" i="29"/>
  <c r="BF40" i="29"/>
  <c r="BE40" i="29"/>
  <c r="BD40" i="29"/>
  <c r="BC40" i="29"/>
  <c r="BB40" i="29"/>
  <c r="BA40" i="29"/>
  <c r="AZ40" i="29"/>
  <c r="AY40" i="29"/>
  <c r="AX40" i="29"/>
  <c r="AW40" i="29"/>
  <c r="AV40" i="29"/>
  <c r="AU40" i="29"/>
  <c r="AT40" i="29"/>
  <c r="AS40" i="29"/>
  <c r="AR40" i="29"/>
  <c r="AQ40" i="29"/>
  <c r="AP40" i="29"/>
  <c r="AO40" i="29"/>
  <c r="AN40" i="29"/>
  <c r="AM40" i="29"/>
  <c r="AL40" i="29"/>
  <c r="AK40" i="29"/>
  <c r="AJ40" i="29"/>
  <c r="AI40" i="29"/>
  <c r="AH40" i="29"/>
  <c r="AG40" i="29"/>
  <c r="AF40" i="29"/>
  <c r="AE40" i="29"/>
  <c r="AD40" i="29"/>
  <c r="AC40" i="29"/>
  <c r="AB40" i="29"/>
  <c r="AA40" i="29"/>
  <c r="Z40" i="29"/>
  <c r="Y40" i="29"/>
  <c r="X40" i="29"/>
  <c r="W40" i="29"/>
  <c r="V40" i="29"/>
  <c r="U40" i="29"/>
  <c r="T40" i="29"/>
  <c r="S40" i="29"/>
  <c r="R40" i="29"/>
  <c r="Q40" i="29"/>
  <c r="P40" i="29"/>
  <c r="O40" i="29"/>
  <c r="N40" i="29"/>
  <c r="M40" i="29"/>
  <c r="L40" i="29"/>
  <c r="K40" i="29"/>
  <c r="J40" i="29"/>
  <c r="I40" i="29"/>
  <c r="H40" i="29"/>
  <c r="G40" i="29"/>
  <c r="F40" i="29"/>
  <c r="E40" i="29"/>
  <c r="D40" i="29"/>
  <c r="C40" i="29"/>
  <c r="B40" i="29"/>
  <c r="GJ39" i="29"/>
  <c r="GI39" i="29"/>
  <c r="GH39" i="29"/>
  <c r="GG39" i="29"/>
  <c r="GF39" i="29"/>
  <c r="GE39" i="29"/>
  <c r="GD39" i="29"/>
  <c r="GC39" i="29"/>
  <c r="GB39" i="29"/>
  <c r="GA39" i="29"/>
  <c r="FZ39" i="29"/>
  <c r="FY39" i="29"/>
  <c r="FX39" i="29"/>
  <c r="FW39" i="29"/>
  <c r="FV39" i="29"/>
  <c r="FU39" i="29"/>
  <c r="FT39" i="29"/>
  <c r="FS39" i="29"/>
  <c r="FR39" i="29"/>
  <c r="FQ39" i="29"/>
  <c r="FP39" i="29"/>
  <c r="FO39" i="29"/>
  <c r="FN39" i="29"/>
  <c r="FM39" i="29"/>
  <c r="FL39" i="29"/>
  <c r="FK39" i="29"/>
  <c r="FJ39" i="29"/>
  <c r="FI39" i="29"/>
  <c r="FH39" i="29"/>
  <c r="FG39" i="29"/>
  <c r="FF39" i="29"/>
  <c r="FE39" i="29"/>
  <c r="FD39" i="29"/>
  <c r="FC39" i="29"/>
  <c r="FB39" i="29"/>
  <c r="FA39" i="29"/>
  <c r="EZ39" i="29"/>
  <c r="EY39" i="29"/>
  <c r="EX39" i="29"/>
  <c r="EW39" i="29"/>
  <c r="EV39" i="29"/>
  <c r="EU39" i="29"/>
  <c r="ET39" i="29"/>
  <c r="ES39" i="29"/>
  <c r="ER39" i="29"/>
  <c r="EQ39" i="29"/>
  <c r="EP39" i="29"/>
  <c r="EO39" i="29"/>
  <c r="EN39" i="29"/>
  <c r="EM39" i="29"/>
  <c r="EL39" i="29"/>
  <c r="EK39" i="29"/>
  <c r="EJ39" i="29"/>
  <c r="EI39" i="29"/>
  <c r="EH39" i="29"/>
  <c r="EG39" i="29"/>
  <c r="EF39" i="29"/>
  <c r="EE39" i="29"/>
  <c r="ED39" i="29"/>
  <c r="EC39" i="29"/>
  <c r="EB39" i="29"/>
  <c r="EA39" i="29"/>
  <c r="DZ39" i="29"/>
  <c r="DY39" i="29"/>
  <c r="DX39" i="29"/>
  <c r="DW39" i="29"/>
  <c r="DV39" i="29"/>
  <c r="DU39" i="29"/>
  <c r="DT39" i="29"/>
  <c r="DS39" i="29"/>
  <c r="DR39" i="29"/>
  <c r="DQ39" i="29"/>
  <c r="DP39" i="29"/>
  <c r="DO39" i="29"/>
  <c r="DN39" i="29"/>
  <c r="DM39" i="29"/>
  <c r="DL39" i="29"/>
  <c r="DK39" i="29"/>
  <c r="DJ39" i="29"/>
  <c r="DI39" i="29"/>
  <c r="DH39" i="29"/>
  <c r="DG39" i="29"/>
  <c r="DF39" i="29"/>
  <c r="DE39" i="29"/>
  <c r="DD39" i="29"/>
  <c r="DC39" i="29"/>
  <c r="DB39" i="29"/>
  <c r="DA39" i="29"/>
  <c r="CZ39" i="29"/>
  <c r="CY39" i="29"/>
  <c r="CX39" i="29"/>
  <c r="CW39" i="29"/>
  <c r="CV39" i="29"/>
  <c r="CU39" i="29"/>
  <c r="CT39" i="29"/>
  <c r="CS39" i="29"/>
  <c r="CR39" i="29"/>
  <c r="CQ39" i="29"/>
  <c r="CP39" i="29"/>
  <c r="CO39" i="29"/>
  <c r="CN39" i="29"/>
  <c r="CM39" i="29"/>
  <c r="CL39" i="29"/>
  <c r="CK39" i="29"/>
  <c r="CJ39" i="29"/>
  <c r="CI39" i="29"/>
  <c r="CH39" i="29"/>
  <c r="CG39" i="29"/>
  <c r="CF39" i="29"/>
  <c r="CE39" i="29"/>
  <c r="CD39" i="29"/>
  <c r="CC39" i="29"/>
  <c r="CB39" i="29"/>
  <c r="CA39" i="29"/>
  <c r="BZ39" i="29"/>
  <c r="BY39" i="29"/>
  <c r="BX39" i="29"/>
  <c r="BW39" i="29"/>
  <c r="BV39" i="29"/>
  <c r="BU39" i="29"/>
  <c r="BT39" i="29"/>
  <c r="BS39" i="29"/>
  <c r="BR39" i="29"/>
  <c r="BQ39" i="29"/>
  <c r="BP39" i="29"/>
  <c r="BO39" i="29"/>
  <c r="BN39" i="29"/>
  <c r="BM39" i="29"/>
  <c r="BL39" i="29"/>
  <c r="BK39" i="29"/>
  <c r="BJ39" i="29"/>
  <c r="BI39" i="29"/>
  <c r="BH39" i="29"/>
  <c r="BG39" i="29"/>
  <c r="BF39" i="29"/>
  <c r="BE39" i="29"/>
  <c r="BD39" i="29"/>
  <c r="BC39" i="29"/>
  <c r="BB39" i="29"/>
  <c r="BA39" i="29"/>
  <c r="AZ39" i="29"/>
  <c r="AY39" i="29"/>
  <c r="AX39" i="29"/>
  <c r="AW39" i="29"/>
  <c r="AV39" i="29"/>
  <c r="AU39" i="29"/>
  <c r="AT39" i="29"/>
  <c r="AS39" i="29"/>
  <c r="AR39" i="29"/>
  <c r="AQ39" i="29"/>
  <c r="AP39" i="29"/>
  <c r="AO39" i="29"/>
  <c r="AN39" i="29"/>
  <c r="AM39" i="29"/>
  <c r="AL39" i="29"/>
  <c r="AK39" i="29"/>
  <c r="AJ39" i="29"/>
  <c r="AI39" i="29"/>
  <c r="AH39" i="29"/>
  <c r="AG39" i="29"/>
  <c r="AF39" i="29"/>
  <c r="AE39" i="29"/>
  <c r="AD39" i="29"/>
  <c r="AC39" i="29"/>
  <c r="AB39" i="29"/>
  <c r="AA39" i="29"/>
  <c r="Z39" i="29"/>
  <c r="Y39" i="29"/>
  <c r="X39" i="29"/>
  <c r="W39" i="29"/>
  <c r="V39" i="29"/>
  <c r="U39" i="29"/>
  <c r="T39" i="29"/>
  <c r="S39" i="29"/>
  <c r="R39" i="29"/>
  <c r="Q39" i="29"/>
  <c r="P39" i="29"/>
  <c r="O39" i="29"/>
  <c r="N39" i="29"/>
  <c r="M39" i="29"/>
  <c r="L39" i="29"/>
  <c r="K39" i="29"/>
  <c r="J39" i="29"/>
  <c r="I39" i="29"/>
  <c r="H39" i="29"/>
  <c r="G39" i="29"/>
  <c r="F39" i="29"/>
  <c r="E39" i="29"/>
  <c r="D39" i="29"/>
  <c r="C39" i="29"/>
  <c r="B39" i="29"/>
  <c r="GJ38" i="29"/>
  <c r="GI38" i="29"/>
  <c r="GH38" i="29"/>
  <c r="GG38" i="29"/>
  <c r="GF38" i="29"/>
  <c r="GE38" i="29"/>
  <c r="GD38" i="29"/>
  <c r="GC38" i="29"/>
  <c r="GB38" i="29"/>
  <c r="GA38" i="29"/>
  <c r="FZ38" i="29"/>
  <c r="FY38" i="29"/>
  <c r="FX38" i="29"/>
  <c r="FW38" i="29"/>
  <c r="FV38" i="29"/>
  <c r="FU38" i="29"/>
  <c r="FT38" i="29"/>
  <c r="FS38" i="29"/>
  <c r="FR38" i="29"/>
  <c r="FQ38" i="29"/>
  <c r="FP38" i="29"/>
  <c r="FO38" i="29"/>
  <c r="FN38" i="29"/>
  <c r="FM38" i="29"/>
  <c r="FL38" i="29"/>
  <c r="FK38" i="29"/>
  <c r="FJ38" i="29"/>
  <c r="FI38" i="29"/>
  <c r="FH38" i="29"/>
  <c r="FG38" i="29"/>
  <c r="FF38" i="29"/>
  <c r="FE38" i="29"/>
  <c r="FD38" i="29"/>
  <c r="FC38" i="29"/>
  <c r="FB38" i="29"/>
  <c r="FA38" i="29"/>
  <c r="EZ38" i="29"/>
  <c r="EY38" i="29"/>
  <c r="EX38" i="29"/>
  <c r="EW38" i="29"/>
  <c r="EV38" i="29"/>
  <c r="EU38" i="29"/>
  <c r="ET38" i="29"/>
  <c r="ES38" i="29"/>
  <c r="ER38" i="29"/>
  <c r="EQ38" i="29"/>
  <c r="EP38" i="29"/>
  <c r="EO38" i="29"/>
  <c r="EN38" i="29"/>
  <c r="EM38" i="29"/>
  <c r="EL38" i="29"/>
  <c r="EK38" i="29"/>
  <c r="EJ38" i="29"/>
  <c r="EI38" i="29"/>
  <c r="EH38" i="29"/>
  <c r="EG38" i="29"/>
  <c r="EF38" i="29"/>
  <c r="EE38" i="29"/>
  <c r="ED38" i="29"/>
  <c r="EC38" i="29"/>
  <c r="EB38" i="29"/>
  <c r="EA38" i="29"/>
  <c r="DZ38" i="29"/>
  <c r="DY38" i="29"/>
  <c r="DX38" i="29"/>
  <c r="DW38" i="29"/>
  <c r="DV38" i="29"/>
  <c r="DU38" i="29"/>
  <c r="DT38" i="29"/>
  <c r="DS38" i="29"/>
  <c r="DR38" i="29"/>
  <c r="DQ38" i="29"/>
  <c r="DP38" i="29"/>
  <c r="DO38" i="29"/>
  <c r="DN38" i="29"/>
  <c r="DM38" i="29"/>
  <c r="DL38" i="29"/>
  <c r="DK38" i="29"/>
  <c r="DJ38" i="29"/>
  <c r="DI38" i="29"/>
  <c r="DH38" i="29"/>
  <c r="DG38" i="29"/>
  <c r="DF38" i="29"/>
  <c r="DE38" i="29"/>
  <c r="DD38" i="29"/>
  <c r="DC38" i="29"/>
  <c r="DB38" i="29"/>
  <c r="DA38" i="29"/>
  <c r="CZ38" i="29"/>
  <c r="CY38" i="29"/>
  <c r="CX38" i="29"/>
  <c r="CW38" i="29"/>
  <c r="CV38" i="29"/>
  <c r="CU38" i="29"/>
  <c r="CT38" i="29"/>
  <c r="CS38" i="29"/>
  <c r="CR38" i="29"/>
  <c r="CQ38" i="29"/>
  <c r="CP38" i="29"/>
  <c r="CO38" i="29"/>
  <c r="CN38" i="29"/>
  <c r="CM38" i="29"/>
  <c r="CL38" i="29"/>
  <c r="CK38" i="29"/>
  <c r="CJ38" i="29"/>
  <c r="CI38" i="29"/>
  <c r="CH38" i="29"/>
  <c r="CG38" i="29"/>
  <c r="CF38" i="29"/>
  <c r="CE38" i="29"/>
  <c r="CD38" i="29"/>
  <c r="CC38" i="29"/>
  <c r="CB38" i="29"/>
  <c r="CA38" i="29"/>
  <c r="BZ38" i="29"/>
  <c r="BY38" i="29"/>
  <c r="BX38" i="29"/>
  <c r="BW38" i="29"/>
  <c r="BV38" i="29"/>
  <c r="BU38" i="29"/>
  <c r="BT38" i="29"/>
  <c r="BS38" i="29"/>
  <c r="BR38" i="29"/>
  <c r="BQ38" i="29"/>
  <c r="BP38" i="29"/>
  <c r="BO38" i="29"/>
  <c r="BN38" i="29"/>
  <c r="BM38" i="29"/>
  <c r="BL38" i="29"/>
  <c r="BK38" i="29"/>
  <c r="BJ38" i="29"/>
  <c r="BI38" i="29"/>
  <c r="BH38" i="29"/>
  <c r="BG38" i="29"/>
  <c r="BF38" i="29"/>
  <c r="BE38" i="29"/>
  <c r="BD38" i="29"/>
  <c r="BC38" i="29"/>
  <c r="BB38" i="29"/>
  <c r="BA38" i="29"/>
  <c r="AZ38" i="29"/>
  <c r="AY38" i="29"/>
  <c r="AX38" i="29"/>
  <c r="AW38" i="29"/>
  <c r="AV38" i="29"/>
  <c r="AU38" i="29"/>
  <c r="AT38" i="29"/>
  <c r="AS38" i="29"/>
  <c r="AR38" i="29"/>
  <c r="AQ38" i="29"/>
  <c r="AP38" i="29"/>
  <c r="AO38" i="29"/>
  <c r="AN38" i="29"/>
  <c r="AM38" i="29"/>
  <c r="AL38" i="29"/>
  <c r="AK38" i="29"/>
  <c r="AJ38" i="29"/>
  <c r="AI38" i="29"/>
  <c r="AH38" i="29"/>
  <c r="AG38" i="29"/>
  <c r="AF38" i="29"/>
  <c r="AE38" i="29"/>
  <c r="AD38" i="29"/>
  <c r="AC38" i="29"/>
  <c r="AB38" i="29"/>
  <c r="AA38" i="29"/>
  <c r="Z38" i="29"/>
  <c r="Y38" i="29"/>
  <c r="X38" i="29"/>
  <c r="W38" i="29"/>
  <c r="V38" i="29"/>
  <c r="U38" i="29"/>
  <c r="T38" i="29"/>
  <c r="S38" i="29"/>
  <c r="R38" i="29"/>
  <c r="Q38" i="29"/>
  <c r="P38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C38" i="29"/>
  <c r="B38" i="29"/>
  <c r="GJ37" i="29"/>
  <c r="GI37" i="29"/>
  <c r="GH37" i="29"/>
  <c r="GG37" i="29"/>
  <c r="GF37" i="29"/>
  <c r="GE37" i="29"/>
  <c r="GD37" i="29"/>
  <c r="GC37" i="29"/>
  <c r="GB37" i="29"/>
  <c r="GA37" i="29"/>
  <c r="FZ37" i="29"/>
  <c r="FY37" i="29"/>
  <c r="FX37" i="29"/>
  <c r="FW37" i="29"/>
  <c r="FV37" i="29"/>
  <c r="FU37" i="29"/>
  <c r="FT37" i="29"/>
  <c r="FS37" i="29"/>
  <c r="FR37" i="29"/>
  <c r="FQ37" i="29"/>
  <c r="FP37" i="29"/>
  <c r="FO37" i="29"/>
  <c r="FN37" i="29"/>
  <c r="FM37" i="29"/>
  <c r="FL37" i="29"/>
  <c r="FK37" i="29"/>
  <c r="FJ37" i="29"/>
  <c r="FI37" i="29"/>
  <c r="FH37" i="29"/>
  <c r="FG37" i="29"/>
  <c r="FF37" i="29"/>
  <c r="FE37" i="29"/>
  <c r="FD37" i="29"/>
  <c r="FC37" i="29"/>
  <c r="FB37" i="29"/>
  <c r="FA37" i="29"/>
  <c r="EZ37" i="29"/>
  <c r="EY37" i="29"/>
  <c r="EX37" i="29"/>
  <c r="EW37" i="29"/>
  <c r="EV37" i="29"/>
  <c r="EU37" i="29"/>
  <c r="ET37" i="29"/>
  <c r="ES37" i="29"/>
  <c r="ER37" i="29"/>
  <c r="EQ37" i="29"/>
  <c r="EP37" i="29"/>
  <c r="EO37" i="29"/>
  <c r="EN37" i="29"/>
  <c r="EM37" i="29"/>
  <c r="EL37" i="29"/>
  <c r="EK37" i="29"/>
  <c r="EJ37" i="29"/>
  <c r="EI37" i="29"/>
  <c r="EH37" i="29"/>
  <c r="EG37" i="29"/>
  <c r="EF37" i="29"/>
  <c r="EE37" i="29"/>
  <c r="ED37" i="29"/>
  <c r="EC37" i="29"/>
  <c r="EB37" i="29"/>
  <c r="EA37" i="29"/>
  <c r="DZ37" i="29"/>
  <c r="DY37" i="29"/>
  <c r="DX37" i="29"/>
  <c r="DW37" i="29"/>
  <c r="DV37" i="29"/>
  <c r="DU37" i="29"/>
  <c r="DT37" i="29"/>
  <c r="DS37" i="29"/>
  <c r="DR37" i="29"/>
  <c r="DQ37" i="29"/>
  <c r="DP37" i="29"/>
  <c r="DO37" i="29"/>
  <c r="DN37" i="29"/>
  <c r="DM37" i="29"/>
  <c r="DL37" i="29"/>
  <c r="DK37" i="29"/>
  <c r="DJ37" i="29"/>
  <c r="DI37" i="29"/>
  <c r="DH37" i="29"/>
  <c r="DG37" i="29"/>
  <c r="DF37" i="29"/>
  <c r="DE37" i="29"/>
  <c r="DD37" i="29"/>
  <c r="DC37" i="29"/>
  <c r="DB37" i="29"/>
  <c r="DA37" i="29"/>
  <c r="CZ37" i="29"/>
  <c r="CY37" i="29"/>
  <c r="CX37" i="29"/>
  <c r="CW37" i="29"/>
  <c r="CV37" i="29"/>
  <c r="CU37" i="29"/>
  <c r="CT37" i="29"/>
  <c r="CS37" i="29"/>
  <c r="CR37" i="29"/>
  <c r="CQ37" i="29"/>
  <c r="CP37" i="29"/>
  <c r="CO37" i="29"/>
  <c r="CN37" i="29"/>
  <c r="CM37" i="29"/>
  <c r="CL37" i="29"/>
  <c r="CK37" i="29"/>
  <c r="CJ37" i="29"/>
  <c r="CI37" i="29"/>
  <c r="CH37" i="29"/>
  <c r="CG37" i="29"/>
  <c r="CF37" i="29"/>
  <c r="CE37" i="29"/>
  <c r="CD37" i="29"/>
  <c r="CC37" i="29"/>
  <c r="CB37" i="29"/>
  <c r="CA37" i="29"/>
  <c r="BZ37" i="29"/>
  <c r="BY37" i="29"/>
  <c r="BX37" i="29"/>
  <c r="BW37" i="29"/>
  <c r="BV37" i="29"/>
  <c r="BU37" i="29"/>
  <c r="BT37" i="29"/>
  <c r="BS37" i="29"/>
  <c r="BR37" i="29"/>
  <c r="BQ37" i="29"/>
  <c r="BP37" i="29"/>
  <c r="BO37" i="29"/>
  <c r="BN37" i="29"/>
  <c r="BM37" i="29"/>
  <c r="BL37" i="29"/>
  <c r="BK37" i="29"/>
  <c r="BJ37" i="29"/>
  <c r="BI37" i="29"/>
  <c r="BH37" i="29"/>
  <c r="BG37" i="29"/>
  <c r="BF37" i="29"/>
  <c r="BE37" i="29"/>
  <c r="BD37" i="29"/>
  <c r="BC37" i="29"/>
  <c r="BB37" i="29"/>
  <c r="BA37" i="29"/>
  <c r="AZ37" i="29"/>
  <c r="AY37" i="29"/>
  <c r="AX37" i="29"/>
  <c r="AW37" i="29"/>
  <c r="AV37" i="29"/>
  <c r="AU37" i="29"/>
  <c r="AT37" i="29"/>
  <c r="AS37" i="29"/>
  <c r="AR37" i="29"/>
  <c r="AQ37" i="29"/>
  <c r="AP37" i="29"/>
  <c r="AO37" i="29"/>
  <c r="AN37" i="29"/>
  <c r="AM37" i="29"/>
  <c r="AL37" i="29"/>
  <c r="AK37" i="29"/>
  <c r="AJ37" i="29"/>
  <c r="AI37" i="29"/>
  <c r="AH37" i="29"/>
  <c r="AG37" i="29"/>
  <c r="AF37" i="29"/>
  <c r="AE37" i="29"/>
  <c r="AD37" i="29"/>
  <c r="AC37" i="29"/>
  <c r="AB37" i="29"/>
  <c r="AA37" i="29"/>
  <c r="Z37" i="29"/>
  <c r="Y37" i="29"/>
  <c r="X37" i="29"/>
  <c r="W37" i="29"/>
  <c r="V37" i="29"/>
  <c r="U37" i="29"/>
  <c r="T37" i="29"/>
  <c r="S37" i="29"/>
  <c r="R37" i="29"/>
  <c r="Q37" i="29"/>
  <c r="P37" i="29"/>
  <c r="O37" i="29"/>
  <c r="N37" i="29"/>
  <c r="M37" i="29"/>
  <c r="L37" i="29"/>
  <c r="K37" i="29"/>
  <c r="J37" i="29"/>
  <c r="I37" i="29"/>
  <c r="H37" i="29"/>
  <c r="G37" i="29"/>
  <c r="F37" i="29"/>
  <c r="E37" i="29"/>
  <c r="D37" i="29"/>
  <c r="C37" i="29"/>
  <c r="B37" i="29"/>
  <c r="GJ36" i="29"/>
  <c r="GI36" i="29"/>
  <c r="GH36" i="29"/>
  <c r="GG36" i="29"/>
  <c r="GF36" i="29"/>
  <c r="GE36" i="29"/>
  <c r="GD36" i="29"/>
  <c r="GC36" i="29"/>
  <c r="GB36" i="29"/>
  <c r="GA36" i="29"/>
  <c r="FZ36" i="29"/>
  <c r="FY36" i="29"/>
  <c r="FX36" i="29"/>
  <c r="FW36" i="29"/>
  <c r="FV36" i="29"/>
  <c r="FU36" i="29"/>
  <c r="FT36" i="29"/>
  <c r="FS36" i="29"/>
  <c r="FR36" i="29"/>
  <c r="FQ36" i="29"/>
  <c r="FP36" i="29"/>
  <c r="FO36" i="29"/>
  <c r="FN36" i="29"/>
  <c r="FM36" i="29"/>
  <c r="FL36" i="29"/>
  <c r="FK36" i="29"/>
  <c r="FJ36" i="29"/>
  <c r="FI36" i="29"/>
  <c r="FH36" i="29"/>
  <c r="FG36" i="29"/>
  <c r="FF36" i="29"/>
  <c r="FE36" i="29"/>
  <c r="FD36" i="29"/>
  <c r="FC36" i="29"/>
  <c r="FB36" i="29"/>
  <c r="FA36" i="29"/>
  <c r="EZ36" i="29"/>
  <c r="EY36" i="29"/>
  <c r="EX36" i="29"/>
  <c r="EW36" i="29"/>
  <c r="EV36" i="29"/>
  <c r="EU36" i="29"/>
  <c r="ET36" i="29"/>
  <c r="ES36" i="29"/>
  <c r="ER36" i="29"/>
  <c r="EQ36" i="29"/>
  <c r="EP36" i="29"/>
  <c r="EO36" i="29"/>
  <c r="EN36" i="29"/>
  <c r="EM36" i="29"/>
  <c r="EL36" i="29"/>
  <c r="EK36" i="29"/>
  <c r="EJ36" i="29"/>
  <c r="EI36" i="29"/>
  <c r="EH36" i="29"/>
  <c r="EG36" i="29"/>
  <c r="EF36" i="29"/>
  <c r="EE36" i="29"/>
  <c r="ED36" i="29"/>
  <c r="EC36" i="29"/>
  <c r="EB36" i="29"/>
  <c r="EA36" i="29"/>
  <c r="DZ36" i="29"/>
  <c r="DY36" i="29"/>
  <c r="DX36" i="29"/>
  <c r="DW36" i="29"/>
  <c r="DV36" i="29"/>
  <c r="DU36" i="29"/>
  <c r="DT36" i="29"/>
  <c r="DS36" i="29"/>
  <c r="DR36" i="29"/>
  <c r="DQ36" i="29"/>
  <c r="DP36" i="29"/>
  <c r="DO36" i="29"/>
  <c r="DN36" i="29"/>
  <c r="DM36" i="29"/>
  <c r="DL36" i="29"/>
  <c r="DK36" i="29"/>
  <c r="DJ36" i="29"/>
  <c r="DI36" i="29"/>
  <c r="DH36" i="29"/>
  <c r="DG36" i="29"/>
  <c r="DF36" i="29"/>
  <c r="DE36" i="29"/>
  <c r="DD36" i="29"/>
  <c r="DC36" i="29"/>
  <c r="DB36" i="29"/>
  <c r="DA36" i="29"/>
  <c r="CZ36" i="29"/>
  <c r="CY36" i="29"/>
  <c r="CX36" i="29"/>
  <c r="CW36" i="29"/>
  <c r="CV36" i="29"/>
  <c r="CU36" i="29"/>
  <c r="CT36" i="29"/>
  <c r="CS36" i="29"/>
  <c r="CR36" i="29"/>
  <c r="CQ36" i="29"/>
  <c r="CP36" i="29"/>
  <c r="CO36" i="29"/>
  <c r="CN36" i="29"/>
  <c r="CM36" i="29"/>
  <c r="CL36" i="29"/>
  <c r="CK36" i="29"/>
  <c r="CJ36" i="29"/>
  <c r="CI36" i="29"/>
  <c r="CH36" i="29"/>
  <c r="CG36" i="29"/>
  <c r="CF36" i="29"/>
  <c r="CE36" i="29"/>
  <c r="CD36" i="29"/>
  <c r="CC36" i="29"/>
  <c r="CB36" i="29"/>
  <c r="CA36" i="29"/>
  <c r="BZ36" i="29"/>
  <c r="BY36" i="29"/>
  <c r="BX36" i="29"/>
  <c r="BW36" i="29"/>
  <c r="BV36" i="29"/>
  <c r="BU36" i="29"/>
  <c r="BT36" i="29"/>
  <c r="BS36" i="29"/>
  <c r="BR36" i="29"/>
  <c r="BQ36" i="29"/>
  <c r="BP36" i="29"/>
  <c r="BO36" i="29"/>
  <c r="BN36" i="29"/>
  <c r="BM36" i="29"/>
  <c r="BL36" i="29"/>
  <c r="BK36" i="29"/>
  <c r="BJ36" i="29"/>
  <c r="BI36" i="29"/>
  <c r="BH36" i="29"/>
  <c r="BG36" i="29"/>
  <c r="BF36" i="29"/>
  <c r="BE36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R36" i="29"/>
  <c r="AQ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D36" i="29"/>
  <c r="AC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P36" i="29"/>
  <c r="O36" i="29"/>
  <c r="N36" i="29"/>
  <c r="M36" i="29"/>
  <c r="L36" i="29"/>
  <c r="K36" i="29"/>
  <c r="J36" i="29"/>
  <c r="I36" i="29"/>
  <c r="H36" i="29"/>
  <c r="G36" i="29"/>
  <c r="F36" i="29"/>
  <c r="E36" i="29"/>
  <c r="D36" i="29"/>
  <c r="C36" i="29"/>
  <c r="B36" i="29"/>
  <c r="GJ35" i="29"/>
  <c r="GI35" i="29"/>
  <c r="GH35" i="29"/>
  <c r="GG35" i="29"/>
  <c r="GF35" i="29"/>
  <c r="GE35" i="29"/>
  <c r="GD35" i="29"/>
  <c r="GC35" i="29"/>
  <c r="GB35" i="29"/>
  <c r="GA35" i="29"/>
  <c r="FZ35" i="29"/>
  <c r="FY35" i="29"/>
  <c r="FX35" i="29"/>
  <c r="FW35" i="29"/>
  <c r="FV35" i="29"/>
  <c r="FU35" i="29"/>
  <c r="FT35" i="29"/>
  <c r="FS35" i="29"/>
  <c r="FR35" i="29"/>
  <c r="FQ35" i="29"/>
  <c r="FP35" i="29"/>
  <c r="FO35" i="29"/>
  <c r="FN35" i="29"/>
  <c r="FM35" i="29"/>
  <c r="FL35" i="29"/>
  <c r="FK35" i="29"/>
  <c r="FJ35" i="29"/>
  <c r="FI35" i="29"/>
  <c r="FH35" i="29"/>
  <c r="FG35" i="29"/>
  <c r="FF35" i="29"/>
  <c r="FE35" i="29"/>
  <c r="FD35" i="29"/>
  <c r="FC35" i="29"/>
  <c r="FB35" i="29"/>
  <c r="FA35" i="29"/>
  <c r="EZ35" i="29"/>
  <c r="EY35" i="29"/>
  <c r="EX35" i="29"/>
  <c r="EW35" i="29"/>
  <c r="EV35" i="29"/>
  <c r="EU35" i="29"/>
  <c r="ET35" i="29"/>
  <c r="ES35" i="29"/>
  <c r="ER35" i="29"/>
  <c r="EQ35" i="29"/>
  <c r="EP35" i="29"/>
  <c r="EO35" i="29"/>
  <c r="EN35" i="29"/>
  <c r="EM35" i="29"/>
  <c r="EL35" i="29"/>
  <c r="EK35" i="29"/>
  <c r="EJ35" i="29"/>
  <c r="EI35" i="29"/>
  <c r="EH35" i="29"/>
  <c r="EG35" i="29"/>
  <c r="EF35" i="29"/>
  <c r="EE35" i="29"/>
  <c r="ED35" i="29"/>
  <c r="EC35" i="29"/>
  <c r="EB35" i="29"/>
  <c r="EA35" i="29"/>
  <c r="DZ35" i="29"/>
  <c r="DY35" i="29"/>
  <c r="DX35" i="29"/>
  <c r="DW35" i="29"/>
  <c r="DV35" i="29"/>
  <c r="DU35" i="29"/>
  <c r="DT35" i="29"/>
  <c r="DS35" i="29"/>
  <c r="DR35" i="29"/>
  <c r="DQ35" i="29"/>
  <c r="DP35" i="29"/>
  <c r="DO35" i="29"/>
  <c r="DN35" i="29"/>
  <c r="DM35" i="29"/>
  <c r="DL35" i="29"/>
  <c r="DK35" i="29"/>
  <c r="DJ35" i="29"/>
  <c r="DI35" i="29"/>
  <c r="DH35" i="29"/>
  <c r="DG35" i="29"/>
  <c r="DF35" i="29"/>
  <c r="DE35" i="29"/>
  <c r="DD35" i="29"/>
  <c r="DC35" i="29"/>
  <c r="DB35" i="29"/>
  <c r="DA35" i="29"/>
  <c r="CZ35" i="29"/>
  <c r="CY35" i="29"/>
  <c r="CX35" i="29"/>
  <c r="CW35" i="29"/>
  <c r="CV35" i="29"/>
  <c r="CU35" i="29"/>
  <c r="CT35" i="29"/>
  <c r="CS35" i="29"/>
  <c r="CR35" i="29"/>
  <c r="CQ35" i="29"/>
  <c r="CP35" i="29"/>
  <c r="CO35" i="29"/>
  <c r="CN35" i="29"/>
  <c r="CM35" i="29"/>
  <c r="CL35" i="29"/>
  <c r="CK35" i="29"/>
  <c r="CJ35" i="29"/>
  <c r="CI35" i="29"/>
  <c r="CH35" i="29"/>
  <c r="CG35" i="29"/>
  <c r="CF35" i="29"/>
  <c r="CE35" i="29"/>
  <c r="CD35" i="29"/>
  <c r="CC35" i="29"/>
  <c r="CB35" i="29"/>
  <c r="CA35" i="29"/>
  <c r="BZ35" i="29"/>
  <c r="BY35" i="29"/>
  <c r="BX35" i="29"/>
  <c r="BW35" i="29"/>
  <c r="BV35" i="29"/>
  <c r="BU35" i="29"/>
  <c r="BT35" i="29"/>
  <c r="BS35" i="29"/>
  <c r="BR35" i="29"/>
  <c r="BQ35" i="29"/>
  <c r="BP35" i="29"/>
  <c r="BO35" i="29"/>
  <c r="BN35" i="29"/>
  <c r="BM35" i="29"/>
  <c r="BL35" i="29"/>
  <c r="BK35" i="29"/>
  <c r="BJ35" i="29"/>
  <c r="BI35" i="29"/>
  <c r="BH35" i="29"/>
  <c r="BG35" i="29"/>
  <c r="BF35" i="29"/>
  <c r="BE35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R35" i="29"/>
  <c r="AQ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D35" i="29"/>
  <c r="AC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P35" i="29"/>
  <c r="O35" i="29"/>
  <c r="N35" i="29"/>
  <c r="M35" i="29"/>
  <c r="L35" i="29"/>
  <c r="K35" i="29"/>
  <c r="J35" i="29"/>
  <c r="I35" i="29"/>
  <c r="H35" i="29"/>
  <c r="G35" i="29"/>
  <c r="F35" i="29"/>
  <c r="E35" i="29"/>
  <c r="D35" i="29"/>
  <c r="C35" i="29"/>
  <c r="B35" i="29"/>
  <c r="GJ34" i="29"/>
  <c r="GI34" i="29"/>
  <c r="GH34" i="29"/>
  <c r="GG34" i="29"/>
  <c r="GF34" i="29"/>
  <c r="GE34" i="29"/>
  <c r="GD34" i="29"/>
  <c r="GC34" i="29"/>
  <c r="GB34" i="29"/>
  <c r="GA34" i="29"/>
  <c r="FZ34" i="29"/>
  <c r="FY34" i="29"/>
  <c r="FX34" i="29"/>
  <c r="FW34" i="29"/>
  <c r="FV34" i="29"/>
  <c r="FU34" i="29"/>
  <c r="FT34" i="29"/>
  <c r="FS34" i="29"/>
  <c r="FR34" i="29"/>
  <c r="FQ34" i="29"/>
  <c r="FP34" i="29"/>
  <c r="FO34" i="29"/>
  <c r="FN34" i="29"/>
  <c r="FM34" i="29"/>
  <c r="FL34" i="29"/>
  <c r="FK34" i="29"/>
  <c r="FJ34" i="29"/>
  <c r="FI34" i="29"/>
  <c r="FH34" i="29"/>
  <c r="FG34" i="29"/>
  <c r="FF34" i="29"/>
  <c r="FE34" i="29"/>
  <c r="FD34" i="29"/>
  <c r="FC34" i="29"/>
  <c r="FB34" i="29"/>
  <c r="FA34" i="29"/>
  <c r="EZ34" i="29"/>
  <c r="EY34" i="29"/>
  <c r="EX34" i="29"/>
  <c r="EW34" i="29"/>
  <c r="EV34" i="29"/>
  <c r="EU34" i="29"/>
  <c r="ET34" i="29"/>
  <c r="ES34" i="29"/>
  <c r="ER34" i="29"/>
  <c r="EQ34" i="29"/>
  <c r="EP34" i="29"/>
  <c r="EO34" i="29"/>
  <c r="EN34" i="29"/>
  <c r="EM34" i="29"/>
  <c r="EL34" i="29"/>
  <c r="EK34" i="29"/>
  <c r="EJ34" i="29"/>
  <c r="EI34" i="29"/>
  <c r="EH34" i="29"/>
  <c r="EG34" i="29"/>
  <c r="EF34" i="29"/>
  <c r="EE34" i="29"/>
  <c r="ED34" i="29"/>
  <c r="EC34" i="29"/>
  <c r="EB34" i="29"/>
  <c r="EA34" i="29"/>
  <c r="DZ34" i="29"/>
  <c r="DY34" i="29"/>
  <c r="DX34" i="29"/>
  <c r="DW34" i="29"/>
  <c r="DV34" i="29"/>
  <c r="DU34" i="29"/>
  <c r="DT34" i="29"/>
  <c r="DS34" i="29"/>
  <c r="DR34" i="29"/>
  <c r="DQ34" i="29"/>
  <c r="DP34" i="29"/>
  <c r="DO34" i="29"/>
  <c r="DN34" i="29"/>
  <c r="DM34" i="29"/>
  <c r="DL34" i="29"/>
  <c r="DK34" i="29"/>
  <c r="DJ34" i="29"/>
  <c r="DI34" i="29"/>
  <c r="DH34" i="29"/>
  <c r="DG34" i="29"/>
  <c r="DF34" i="29"/>
  <c r="DE34" i="29"/>
  <c r="DD34" i="29"/>
  <c r="DC34" i="29"/>
  <c r="DB34" i="29"/>
  <c r="DA34" i="29"/>
  <c r="CZ34" i="29"/>
  <c r="CY34" i="29"/>
  <c r="CX34" i="29"/>
  <c r="CW34" i="29"/>
  <c r="CV34" i="29"/>
  <c r="CU34" i="29"/>
  <c r="CT34" i="29"/>
  <c r="CS34" i="29"/>
  <c r="CR34" i="29"/>
  <c r="CQ34" i="29"/>
  <c r="CP34" i="29"/>
  <c r="CO34" i="29"/>
  <c r="CN34" i="29"/>
  <c r="CM34" i="29"/>
  <c r="CL34" i="29"/>
  <c r="CK34" i="29"/>
  <c r="CJ34" i="29"/>
  <c r="CI34" i="29"/>
  <c r="CH34" i="29"/>
  <c r="CG34" i="29"/>
  <c r="CF34" i="29"/>
  <c r="CE34" i="29"/>
  <c r="CD34" i="29"/>
  <c r="CC34" i="29"/>
  <c r="CB34" i="29"/>
  <c r="CA34" i="29"/>
  <c r="BZ34" i="29"/>
  <c r="BY34" i="29"/>
  <c r="BX34" i="29"/>
  <c r="BW34" i="29"/>
  <c r="BV34" i="29"/>
  <c r="BU34" i="29"/>
  <c r="BT34" i="29"/>
  <c r="BS34" i="29"/>
  <c r="BR34" i="29"/>
  <c r="BQ34" i="29"/>
  <c r="BP34" i="29"/>
  <c r="BO34" i="29"/>
  <c r="BN34" i="29"/>
  <c r="BM34" i="29"/>
  <c r="BL34" i="29"/>
  <c r="BK34" i="29"/>
  <c r="BJ34" i="29"/>
  <c r="BI34" i="29"/>
  <c r="BH34" i="29"/>
  <c r="BG34" i="29"/>
  <c r="BF34" i="29"/>
  <c r="BE34" i="29"/>
  <c r="BD34" i="29"/>
  <c r="BC34" i="29"/>
  <c r="BB34" i="29"/>
  <c r="BA34" i="29"/>
  <c r="AZ34" i="29"/>
  <c r="AY34" i="29"/>
  <c r="AX34" i="29"/>
  <c r="AW34" i="29"/>
  <c r="AV34" i="29"/>
  <c r="AU34" i="29"/>
  <c r="AT34" i="29"/>
  <c r="AS34" i="29"/>
  <c r="AR34" i="29"/>
  <c r="AQ34" i="29"/>
  <c r="AP34" i="29"/>
  <c r="AO34" i="29"/>
  <c r="AN34" i="29"/>
  <c r="AM34" i="29"/>
  <c r="AL34" i="29"/>
  <c r="AK34" i="29"/>
  <c r="AJ34" i="29"/>
  <c r="AI34" i="29"/>
  <c r="AH34" i="29"/>
  <c r="AG34" i="29"/>
  <c r="AF34" i="29"/>
  <c r="AE34" i="29"/>
  <c r="AD34" i="29"/>
  <c r="AC34" i="29"/>
  <c r="AB34" i="29"/>
  <c r="AA34" i="29"/>
  <c r="Z34" i="29"/>
  <c r="Y34" i="29"/>
  <c r="X34" i="29"/>
  <c r="W34" i="29"/>
  <c r="V34" i="29"/>
  <c r="U34" i="29"/>
  <c r="T34" i="29"/>
  <c r="S34" i="29"/>
  <c r="R34" i="29"/>
  <c r="Q34" i="29"/>
  <c r="P34" i="29"/>
  <c r="O34" i="29"/>
  <c r="N34" i="29"/>
  <c r="M34" i="29"/>
  <c r="L34" i="29"/>
  <c r="K34" i="29"/>
  <c r="J34" i="29"/>
  <c r="I34" i="29"/>
  <c r="H34" i="29"/>
  <c r="G34" i="29"/>
  <c r="F34" i="29"/>
  <c r="E34" i="29"/>
  <c r="D34" i="29"/>
  <c r="C34" i="29"/>
  <c r="B34" i="29"/>
  <c r="GJ33" i="29"/>
  <c r="GI33" i="29"/>
  <c r="GH33" i="29"/>
  <c r="GG33" i="29"/>
  <c r="GF33" i="29"/>
  <c r="GE33" i="29"/>
  <c r="GD33" i="29"/>
  <c r="GC33" i="29"/>
  <c r="GB33" i="29"/>
  <c r="GA33" i="29"/>
  <c r="FZ33" i="29"/>
  <c r="FY33" i="29"/>
  <c r="FX33" i="29"/>
  <c r="FW33" i="29"/>
  <c r="FV33" i="29"/>
  <c r="FU33" i="29"/>
  <c r="FT33" i="29"/>
  <c r="FS33" i="29"/>
  <c r="FR33" i="29"/>
  <c r="FQ33" i="29"/>
  <c r="FP33" i="29"/>
  <c r="FO33" i="29"/>
  <c r="FN33" i="29"/>
  <c r="FM33" i="29"/>
  <c r="FL33" i="29"/>
  <c r="FK33" i="29"/>
  <c r="FJ33" i="29"/>
  <c r="FI33" i="29"/>
  <c r="FH33" i="29"/>
  <c r="FG33" i="29"/>
  <c r="FF33" i="29"/>
  <c r="FE33" i="29"/>
  <c r="FD33" i="29"/>
  <c r="FC33" i="29"/>
  <c r="FB33" i="29"/>
  <c r="FA33" i="29"/>
  <c r="EZ33" i="29"/>
  <c r="EY33" i="29"/>
  <c r="EX33" i="29"/>
  <c r="EW33" i="29"/>
  <c r="EV33" i="29"/>
  <c r="EU33" i="29"/>
  <c r="ET33" i="29"/>
  <c r="ES33" i="29"/>
  <c r="ER33" i="29"/>
  <c r="EQ33" i="29"/>
  <c r="EP33" i="29"/>
  <c r="EO33" i="29"/>
  <c r="EN33" i="29"/>
  <c r="EM33" i="29"/>
  <c r="EL33" i="29"/>
  <c r="EK33" i="29"/>
  <c r="EJ33" i="29"/>
  <c r="EI33" i="29"/>
  <c r="EH33" i="29"/>
  <c r="EG33" i="29"/>
  <c r="EF33" i="29"/>
  <c r="EE33" i="29"/>
  <c r="ED33" i="29"/>
  <c r="EC33" i="29"/>
  <c r="EB33" i="29"/>
  <c r="EA33" i="29"/>
  <c r="DZ33" i="29"/>
  <c r="DY33" i="29"/>
  <c r="DX33" i="29"/>
  <c r="DW33" i="29"/>
  <c r="DV33" i="29"/>
  <c r="DU33" i="29"/>
  <c r="DT33" i="29"/>
  <c r="DS33" i="29"/>
  <c r="DR33" i="29"/>
  <c r="DQ33" i="29"/>
  <c r="DP33" i="29"/>
  <c r="DO33" i="29"/>
  <c r="DN33" i="29"/>
  <c r="DM33" i="29"/>
  <c r="DL33" i="29"/>
  <c r="DK33" i="29"/>
  <c r="DJ33" i="29"/>
  <c r="DI33" i="29"/>
  <c r="DH33" i="29"/>
  <c r="DG33" i="29"/>
  <c r="DF33" i="29"/>
  <c r="DE33" i="29"/>
  <c r="DD33" i="29"/>
  <c r="DC33" i="29"/>
  <c r="DB33" i="29"/>
  <c r="DA33" i="29"/>
  <c r="CZ33" i="29"/>
  <c r="CY33" i="29"/>
  <c r="CX33" i="29"/>
  <c r="CW33" i="29"/>
  <c r="CV33" i="29"/>
  <c r="CU33" i="29"/>
  <c r="CT33" i="29"/>
  <c r="CS33" i="29"/>
  <c r="CR33" i="29"/>
  <c r="CQ33" i="29"/>
  <c r="CP33" i="29"/>
  <c r="CO33" i="29"/>
  <c r="CN33" i="29"/>
  <c r="CM33" i="29"/>
  <c r="CL33" i="29"/>
  <c r="CK33" i="29"/>
  <c r="CJ33" i="29"/>
  <c r="CI33" i="29"/>
  <c r="CH33" i="29"/>
  <c r="CG33" i="29"/>
  <c r="CF33" i="29"/>
  <c r="CE33" i="29"/>
  <c r="CD33" i="29"/>
  <c r="CC33" i="29"/>
  <c r="CB33" i="29"/>
  <c r="CA33" i="29"/>
  <c r="BZ33" i="29"/>
  <c r="BY33" i="29"/>
  <c r="BX33" i="29"/>
  <c r="BW33" i="29"/>
  <c r="BV33" i="29"/>
  <c r="BU33" i="29"/>
  <c r="BT33" i="29"/>
  <c r="BS33" i="29"/>
  <c r="BR33" i="29"/>
  <c r="BQ33" i="29"/>
  <c r="BP33" i="29"/>
  <c r="BO33" i="29"/>
  <c r="BN33" i="29"/>
  <c r="BM33" i="29"/>
  <c r="BL33" i="29"/>
  <c r="BK33" i="29"/>
  <c r="BJ33" i="29"/>
  <c r="BI33" i="29"/>
  <c r="BH33" i="29"/>
  <c r="BG33" i="29"/>
  <c r="BF33" i="29"/>
  <c r="BE33" i="29"/>
  <c r="BD33" i="29"/>
  <c r="BC33" i="29"/>
  <c r="BB33" i="29"/>
  <c r="BA33" i="29"/>
  <c r="AZ33" i="29"/>
  <c r="AY33" i="29"/>
  <c r="AX33" i="29"/>
  <c r="AW33" i="29"/>
  <c r="AV33" i="29"/>
  <c r="AU33" i="29"/>
  <c r="AT33" i="29"/>
  <c r="AS33" i="29"/>
  <c r="AR33" i="29"/>
  <c r="AQ33" i="29"/>
  <c r="AP33" i="29"/>
  <c r="AO33" i="29"/>
  <c r="AN33" i="29"/>
  <c r="AM33" i="29"/>
  <c r="AL33" i="29"/>
  <c r="AK33" i="29"/>
  <c r="AJ33" i="29"/>
  <c r="AI33" i="29"/>
  <c r="AH33" i="29"/>
  <c r="AG33" i="29"/>
  <c r="AF33" i="29"/>
  <c r="AE33" i="29"/>
  <c r="AD33" i="29"/>
  <c r="AC33" i="29"/>
  <c r="AB33" i="29"/>
  <c r="AA33" i="29"/>
  <c r="Z33" i="29"/>
  <c r="Y33" i="29"/>
  <c r="X33" i="29"/>
  <c r="W33" i="29"/>
  <c r="V33" i="29"/>
  <c r="U33" i="29"/>
  <c r="T33" i="29"/>
  <c r="S33" i="29"/>
  <c r="R33" i="29"/>
  <c r="Q33" i="29"/>
  <c r="P33" i="29"/>
  <c r="O33" i="29"/>
  <c r="N33" i="29"/>
  <c r="M33" i="29"/>
  <c r="L33" i="29"/>
  <c r="K33" i="29"/>
  <c r="J33" i="29"/>
  <c r="I33" i="29"/>
  <c r="H33" i="29"/>
  <c r="G33" i="29"/>
  <c r="F33" i="29"/>
  <c r="E33" i="29"/>
  <c r="D33" i="29"/>
  <c r="C33" i="29"/>
  <c r="B33" i="29"/>
  <c r="GJ32" i="29"/>
  <c r="GI32" i="29"/>
  <c r="GH32" i="29"/>
  <c r="GG32" i="29"/>
  <c r="GF32" i="29"/>
  <c r="GE32" i="29"/>
  <c r="GD32" i="29"/>
  <c r="GC32" i="29"/>
  <c r="GB32" i="29"/>
  <c r="GA32" i="29"/>
  <c r="FZ32" i="29"/>
  <c r="FY32" i="29"/>
  <c r="FX32" i="29"/>
  <c r="FW32" i="29"/>
  <c r="FV32" i="29"/>
  <c r="FU32" i="29"/>
  <c r="FT32" i="29"/>
  <c r="FS32" i="29"/>
  <c r="FR32" i="29"/>
  <c r="FQ32" i="29"/>
  <c r="FP32" i="29"/>
  <c r="FO32" i="29"/>
  <c r="FN32" i="29"/>
  <c r="FM32" i="29"/>
  <c r="FL32" i="29"/>
  <c r="FK32" i="29"/>
  <c r="FJ32" i="29"/>
  <c r="FI32" i="29"/>
  <c r="FH32" i="29"/>
  <c r="FG32" i="29"/>
  <c r="FF32" i="29"/>
  <c r="FE32" i="29"/>
  <c r="FD32" i="29"/>
  <c r="FC32" i="29"/>
  <c r="FB32" i="29"/>
  <c r="FA32" i="29"/>
  <c r="EZ32" i="29"/>
  <c r="EY32" i="29"/>
  <c r="EX32" i="29"/>
  <c r="EW32" i="29"/>
  <c r="EV32" i="29"/>
  <c r="EU32" i="29"/>
  <c r="ET32" i="29"/>
  <c r="ES32" i="29"/>
  <c r="ER32" i="29"/>
  <c r="EQ32" i="29"/>
  <c r="EP32" i="29"/>
  <c r="EO32" i="29"/>
  <c r="EN32" i="29"/>
  <c r="EM32" i="29"/>
  <c r="EL32" i="29"/>
  <c r="EK32" i="29"/>
  <c r="EJ32" i="29"/>
  <c r="EI32" i="29"/>
  <c r="EH32" i="29"/>
  <c r="EG32" i="29"/>
  <c r="EF32" i="29"/>
  <c r="EE32" i="29"/>
  <c r="ED32" i="29"/>
  <c r="EC32" i="29"/>
  <c r="EB32" i="29"/>
  <c r="EA32" i="29"/>
  <c r="DZ32" i="29"/>
  <c r="DY32" i="29"/>
  <c r="DX32" i="29"/>
  <c r="DW32" i="29"/>
  <c r="DV32" i="29"/>
  <c r="DU32" i="29"/>
  <c r="DT32" i="29"/>
  <c r="DS32" i="29"/>
  <c r="DR32" i="29"/>
  <c r="DQ32" i="29"/>
  <c r="DP32" i="29"/>
  <c r="DO32" i="29"/>
  <c r="DN32" i="29"/>
  <c r="DM32" i="29"/>
  <c r="DL32" i="29"/>
  <c r="DK32" i="29"/>
  <c r="DJ32" i="29"/>
  <c r="DI32" i="29"/>
  <c r="DH32" i="29"/>
  <c r="DG32" i="29"/>
  <c r="DF32" i="29"/>
  <c r="DE32" i="29"/>
  <c r="DD32" i="29"/>
  <c r="DC32" i="29"/>
  <c r="DB32" i="29"/>
  <c r="DA32" i="29"/>
  <c r="CZ32" i="29"/>
  <c r="CY32" i="29"/>
  <c r="CX32" i="29"/>
  <c r="CW32" i="29"/>
  <c r="CV32" i="29"/>
  <c r="CU32" i="29"/>
  <c r="CT32" i="29"/>
  <c r="CS32" i="29"/>
  <c r="CR32" i="29"/>
  <c r="CQ32" i="29"/>
  <c r="CP32" i="29"/>
  <c r="CO32" i="29"/>
  <c r="CN32" i="29"/>
  <c r="CM32" i="29"/>
  <c r="CL32" i="29"/>
  <c r="CK32" i="29"/>
  <c r="CJ32" i="29"/>
  <c r="CI32" i="29"/>
  <c r="CH32" i="29"/>
  <c r="CG32" i="29"/>
  <c r="CF32" i="29"/>
  <c r="CE32" i="29"/>
  <c r="CD32" i="29"/>
  <c r="CC32" i="29"/>
  <c r="CB32" i="29"/>
  <c r="CA32" i="29"/>
  <c r="BZ32" i="29"/>
  <c r="BY32" i="29"/>
  <c r="BX32" i="29"/>
  <c r="BW32" i="29"/>
  <c r="BV32" i="29"/>
  <c r="BU32" i="29"/>
  <c r="BT32" i="29"/>
  <c r="BS32" i="29"/>
  <c r="BR32" i="29"/>
  <c r="BQ32" i="29"/>
  <c r="BP32" i="29"/>
  <c r="BO32" i="29"/>
  <c r="BN32" i="29"/>
  <c r="BM32" i="29"/>
  <c r="BL32" i="29"/>
  <c r="BK32" i="29"/>
  <c r="BJ32" i="29"/>
  <c r="BI32" i="29"/>
  <c r="BH32" i="29"/>
  <c r="BG32" i="29"/>
  <c r="BF32" i="29"/>
  <c r="BE32" i="29"/>
  <c r="BD32" i="29"/>
  <c r="BC32" i="29"/>
  <c r="BB32" i="29"/>
  <c r="BA32" i="29"/>
  <c r="AZ32" i="29"/>
  <c r="AY32" i="29"/>
  <c r="AX32" i="29"/>
  <c r="AW32" i="29"/>
  <c r="AV32" i="29"/>
  <c r="AU32" i="29"/>
  <c r="AT32" i="29"/>
  <c r="AS32" i="29"/>
  <c r="AR32" i="29"/>
  <c r="AQ32" i="29"/>
  <c r="AP32" i="29"/>
  <c r="AO32" i="29"/>
  <c r="AN32" i="29"/>
  <c r="AM32" i="29"/>
  <c r="AL32" i="29"/>
  <c r="AK32" i="29"/>
  <c r="AJ32" i="29"/>
  <c r="AI32" i="29"/>
  <c r="AH32" i="29"/>
  <c r="AG32" i="29"/>
  <c r="AF32" i="29"/>
  <c r="AE32" i="29"/>
  <c r="AD32" i="29"/>
  <c r="AC32" i="29"/>
  <c r="AB32" i="29"/>
  <c r="AA32" i="29"/>
  <c r="Z32" i="29"/>
  <c r="Y32" i="29"/>
  <c r="X32" i="29"/>
  <c r="W32" i="29"/>
  <c r="V32" i="29"/>
  <c r="U32" i="29"/>
  <c r="T32" i="29"/>
  <c r="S32" i="29"/>
  <c r="R32" i="29"/>
  <c r="Q32" i="29"/>
  <c r="P32" i="29"/>
  <c r="O32" i="29"/>
  <c r="N32" i="29"/>
  <c r="M32" i="29"/>
  <c r="L32" i="29"/>
  <c r="K32" i="29"/>
  <c r="J32" i="29"/>
  <c r="I32" i="29"/>
  <c r="H32" i="29"/>
  <c r="G32" i="29"/>
  <c r="F32" i="29"/>
  <c r="E32" i="29"/>
  <c r="D32" i="29"/>
  <c r="C32" i="29"/>
  <c r="B32" i="29"/>
  <c r="GJ31" i="29"/>
  <c r="GI31" i="29"/>
  <c r="GH31" i="29"/>
  <c r="GG31" i="29"/>
  <c r="GF31" i="29"/>
  <c r="GE31" i="29"/>
  <c r="GD31" i="29"/>
  <c r="GC31" i="29"/>
  <c r="GB31" i="29"/>
  <c r="GA31" i="29"/>
  <c r="FZ31" i="29"/>
  <c r="FY31" i="29"/>
  <c r="FX31" i="29"/>
  <c r="FW31" i="29"/>
  <c r="FV31" i="29"/>
  <c r="FU31" i="29"/>
  <c r="FT31" i="29"/>
  <c r="FS31" i="29"/>
  <c r="FR31" i="29"/>
  <c r="FQ31" i="29"/>
  <c r="FP31" i="29"/>
  <c r="FO31" i="29"/>
  <c r="FN31" i="29"/>
  <c r="FM31" i="29"/>
  <c r="FL31" i="29"/>
  <c r="FK31" i="29"/>
  <c r="FJ31" i="29"/>
  <c r="FI31" i="29"/>
  <c r="FH31" i="29"/>
  <c r="FG31" i="29"/>
  <c r="FF31" i="29"/>
  <c r="FE31" i="29"/>
  <c r="FD31" i="29"/>
  <c r="FC31" i="29"/>
  <c r="FB31" i="29"/>
  <c r="FA31" i="29"/>
  <c r="EZ31" i="29"/>
  <c r="EY31" i="29"/>
  <c r="EX31" i="29"/>
  <c r="EW31" i="29"/>
  <c r="EV31" i="29"/>
  <c r="EU31" i="29"/>
  <c r="ET31" i="29"/>
  <c r="ES31" i="29"/>
  <c r="ER31" i="29"/>
  <c r="EQ31" i="29"/>
  <c r="EP31" i="29"/>
  <c r="EO31" i="29"/>
  <c r="EN31" i="29"/>
  <c r="EM31" i="29"/>
  <c r="EL31" i="29"/>
  <c r="EK31" i="29"/>
  <c r="EJ31" i="29"/>
  <c r="EI31" i="29"/>
  <c r="EH31" i="29"/>
  <c r="EG31" i="29"/>
  <c r="EF31" i="29"/>
  <c r="EE31" i="29"/>
  <c r="ED31" i="29"/>
  <c r="EC31" i="29"/>
  <c r="EB31" i="29"/>
  <c r="EA31" i="29"/>
  <c r="DZ31" i="29"/>
  <c r="DY31" i="29"/>
  <c r="DX31" i="29"/>
  <c r="DW31" i="29"/>
  <c r="DV31" i="29"/>
  <c r="DU31" i="29"/>
  <c r="DT31" i="29"/>
  <c r="DS31" i="29"/>
  <c r="DR31" i="29"/>
  <c r="DQ31" i="29"/>
  <c r="DP31" i="29"/>
  <c r="DO31" i="29"/>
  <c r="DN31" i="29"/>
  <c r="DM31" i="29"/>
  <c r="DL31" i="29"/>
  <c r="DK31" i="29"/>
  <c r="DJ31" i="29"/>
  <c r="DI31" i="29"/>
  <c r="DH31" i="29"/>
  <c r="DG31" i="29"/>
  <c r="DF31" i="29"/>
  <c r="DE31" i="29"/>
  <c r="DD31" i="29"/>
  <c r="DC31" i="29"/>
  <c r="DB31" i="29"/>
  <c r="DA31" i="29"/>
  <c r="CZ31" i="29"/>
  <c r="CY31" i="29"/>
  <c r="CX31" i="29"/>
  <c r="CW31" i="29"/>
  <c r="CV31" i="29"/>
  <c r="CU31" i="29"/>
  <c r="CT31" i="29"/>
  <c r="CS31" i="29"/>
  <c r="CR31" i="29"/>
  <c r="CQ31" i="29"/>
  <c r="CP31" i="29"/>
  <c r="CO31" i="29"/>
  <c r="CN31" i="29"/>
  <c r="CM31" i="29"/>
  <c r="CL31" i="29"/>
  <c r="CK31" i="29"/>
  <c r="CJ31" i="29"/>
  <c r="CI31" i="29"/>
  <c r="CH31" i="29"/>
  <c r="CG31" i="29"/>
  <c r="CF31" i="29"/>
  <c r="CE31" i="29"/>
  <c r="CD31" i="29"/>
  <c r="CC31" i="29"/>
  <c r="CB31" i="29"/>
  <c r="CA31" i="29"/>
  <c r="BZ31" i="29"/>
  <c r="BY31" i="29"/>
  <c r="BX31" i="29"/>
  <c r="BW31" i="29"/>
  <c r="BV31" i="29"/>
  <c r="BU31" i="29"/>
  <c r="BT31" i="29"/>
  <c r="BS31" i="29"/>
  <c r="BR31" i="29"/>
  <c r="BQ31" i="29"/>
  <c r="BP31" i="29"/>
  <c r="BO31" i="29"/>
  <c r="BN31" i="29"/>
  <c r="BM31" i="29"/>
  <c r="BL31" i="29"/>
  <c r="BK31" i="29"/>
  <c r="BJ31" i="29"/>
  <c r="BI31" i="29"/>
  <c r="BH31" i="29"/>
  <c r="BG31" i="29"/>
  <c r="BF31" i="29"/>
  <c r="BE31" i="29"/>
  <c r="BD31" i="29"/>
  <c r="BC31" i="29"/>
  <c r="BB31" i="29"/>
  <c r="BA31" i="29"/>
  <c r="AZ31" i="29"/>
  <c r="AY31" i="29"/>
  <c r="AX31" i="29"/>
  <c r="AW31" i="29"/>
  <c r="AV31" i="29"/>
  <c r="AU31" i="29"/>
  <c r="AT31" i="29"/>
  <c r="AS31" i="29"/>
  <c r="AR31" i="29"/>
  <c r="AQ31" i="29"/>
  <c r="AP31" i="29"/>
  <c r="AO31" i="29"/>
  <c r="AN31" i="29"/>
  <c r="AM31" i="29"/>
  <c r="AL31" i="29"/>
  <c r="AK31" i="29"/>
  <c r="AJ31" i="29"/>
  <c r="AI31" i="29"/>
  <c r="AH31" i="29"/>
  <c r="AG31" i="29"/>
  <c r="AF31" i="29"/>
  <c r="AE31" i="29"/>
  <c r="AD31" i="29"/>
  <c r="AC31" i="29"/>
  <c r="AB31" i="29"/>
  <c r="AA31" i="29"/>
  <c r="Z31" i="29"/>
  <c r="Y31" i="29"/>
  <c r="X31" i="29"/>
  <c r="W31" i="29"/>
  <c r="V31" i="29"/>
  <c r="U31" i="29"/>
  <c r="T31" i="29"/>
  <c r="S31" i="29"/>
  <c r="R31" i="29"/>
  <c r="Q31" i="29"/>
  <c r="P31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B31" i="29"/>
  <c r="GJ30" i="29"/>
  <c r="GI30" i="29"/>
  <c r="GH30" i="29"/>
  <c r="GG30" i="29"/>
  <c r="GF30" i="29"/>
  <c r="GE30" i="29"/>
  <c r="GD30" i="29"/>
  <c r="GC30" i="29"/>
  <c r="GB30" i="29"/>
  <c r="GA30" i="29"/>
  <c r="FZ30" i="29"/>
  <c r="FY30" i="29"/>
  <c r="FX30" i="29"/>
  <c r="FW30" i="29"/>
  <c r="FV30" i="29"/>
  <c r="FU30" i="29"/>
  <c r="FT30" i="29"/>
  <c r="FS30" i="29"/>
  <c r="FR30" i="29"/>
  <c r="FQ30" i="29"/>
  <c r="FP30" i="29"/>
  <c r="FO30" i="29"/>
  <c r="FN30" i="29"/>
  <c r="FM30" i="29"/>
  <c r="FL30" i="29"/>
  <c r="FK30" i="29"/>
  <c r="FJ30" i="29"/>
  <c r="FI30" i="29"/>
  <c r="FH30" i="29"/>
  <c r="FG30" i="29"/>
  <c r="FF30" i="29"/>
  <c r="FE30" i="29"/>
  <c r="FD30" i="29"/>
  <c r="FC30" i="29"/>
  <c r="FB30" i="29"/>
  <c r="FA30" i="29"/>
  <c r="EZ30" i="29"/>
  <c r="EY30" i="29"/>
  <c r="EX30" i="29"/>
  <c r="EW30" i="29"/>
  <c r="EV30" i="29"/>
  <c r="EU30" i="29"/>
  <c r="ET30" i="29"/>
  <c r="ES30" i="29"/>
  <c r="ER30" i="29"/>
  <c r="EQ30" i="29"/>
  <c r="EP30" i="29"/>
  <c r="EO30" i="29"/>
  <c r="EN30" i="29"/>
  <c r="EM30" i="29"/>
  <c r="EL30" i="29"/>
  <c r="EK30" i="29"/>
  <c r="EJ30" i="29"/>
  <c r="EI30" i="29"/>
  <c r="EH30" i="29"/>
  <c r="EG30" i="29"/>
  <c r="EF30" i="29"/>
  <c r="EE30" i="29"/>
  <c r="ED30" i="29"/>
  <c r="EC30" i="29"/>
  <c r="EB30" i="29"/>
  <c r="EA30" i="29"/>
  <c r="DZ30" i="29"/>
  <c r="DY30" i="29"/>
  <c r="DX30" i="29"/>
  <c r="DW30" i="29"/>
  <c r="DV30" i="29"/>
  <c r="DU30" i="29"/>
  <c r="DT30" i="29"/>
  <c r="DS30" i="29"/>
  <c r="DR30" i="29"/>
  <c r="DQ30" i="29"/>
  <c r="DP30" i="29"/>
  <c r="DO30" i="29"/>
  <c r="DN30" i="29"/>
  <c r="DM30" i="29"/>
  <c r="DL30" i="29"/>
  <c r="DK30" i="29"/>
  <c r="DJ30" i="29"/>
  <c r="DI30" i="29"/>
  <c r="DH30" i="29"/>
  <c r="DG30" i="29"/>
  <c r="DF30" i="29"/>
  <c r="DE30" i="29"/>
  <c r="DD30" i="29"/>
  <c r="DC30" i="29"/>
  <c r="DB30" i="29"/>
  <c r="DA30" i="29"/>
  <c r="CZ30" i="29"/>
  <c r="CY30" i="29"/>
  <c r="CX30" i="29"/>
  <c r="CW30" i="29"/>
  <c r="CV30" i="29"/>
  <c r="CU30" i="29"/>
  <c r="CT30" i="29"/>
  <c r="CS30" i="29"/>
  <c r="CR30" i="29"/>
  <c r="CQ30" i="29"/>
  <c r="CP30" i="29"/>
  <c r="CO30" i="29"/>
  <c r="CN30" i="29"/>
  <c r="CM30" i="29"/>
  <c r="CL30" i="29"/>
  <c r="CK30" i="29"/>
  <c r="CJ30" i="29"/>
  <c r="CI30" i="29"/>
  <c r="CH30" i="29"/>
  <c r="CG30" i="29"/>
  <c r="CF30" i="29"/>
  <c r="CE30" i="29"/>
  <c r="CD30" i="29"/>
  <c r="CC30" i="29"/>
  <c r="CB30" i="29"/>
  <c r="CA30" i="29"/>
  <c r="BZ30" i="29"/>
  <c r="BY30" i="29"/>
  <c r="BX30" i="29"/>
  <c r="BW30" i="29"/>
  <c r="BV30" i="29"/>
  <c r="BU30" i="29"/>
  <c r="BT30" i="29"/>
  <c r="BS30" i="29"/>
  <c r="BR30" i="29"/>
  <c r="BQ30" i="29"/>
  <c r="BP30" i="29"/>
  <c r="BO30" i="29"/>
  <c r="BN30" i="29"/>
  <c r="BM30" i="29"/>
  <c r="BL30" i="29"/>
  <c r="BK30" i="29"/>
  <c r="BJ30" i="29"/>
  <c r="BI30" i="29"/>
  <c r="BH30" i="29"/>
  <c r="BG30" i="29"/>
  <c r="BF30" i="29"/>
  <c r="BE30" i="29"/>
  <c r="BD30" i="29"/>
  <c r="BC30" i="29"/>
  <c r="BB30" i="29"/>
  <c r="BA30" i="29"/>
  <c r="AZ30" i="29"/>
  <c r="AY30" i="29"/>
  <c r="AX30" i="29"/>
  <c r="AW30" i="29"/>
  <c r="AV30" i="29"/>
  <c r="AU30" i="29"/>
  <c r="AT30" i="29"/>
  <c r="AS30" i="29"/>
  <c r="AR30" i="29"/>
  <c r="AQ30" i="29"/>
  <c r="AP30" i="29"/>
  <c r="AO30" i="29"/>
  <c r="AN30" i="29"/>
  <c r="AM30" i="29"/>
  <c r="AL30" i="29"/>
  <c r="AK30" i="29"/>
  <c r="AJ30" i="29"/>
  <c r="AI30" i="29"/>
  <c r="AH30" i="29"/>
  <c r="AG30" i="29"/>
  <c r="AF30" i="29"/>
  <c r="AE30" i="29"/>
  <c r="AD30" i="29"/>
  <c r="AC30" i="29"/>
  <c r="AB30" i="29"/>
  <c r="AA30" i="29"/>
  <c r="Z30" i="29"/>
  <c r="Y30" i="29"/>
  <c r="X30" i="29"/>
  <c r="W30" i="29"/>
  <c r="V30" i="29"/>
  <c r="U30" i="29"/>
  <c r="T30" i="29"/>
  <c r="S30" i="29"/>
  <c r="R30" i="29"/>
  <c r="Q30" i="29"/>
  <c r="P30" i="29"/>
  <c r="O30" i="29"/>
  <c r="N30" i="29"/>
  <c r="M30" i="29"/>
  <c r="L30" i="29"/>
  <c r="K30" i="29"/>
  <c r="J30" i="29"/>
  <c r="I30" i="29"/>
  <c r="H30" i="29"/>
  <c r="G30" i="29"/>
  <c r="F30" i="29"/>
  <c r="E30" i="29"/>
  <c r="D30" i="29"/>
  <c r="C30" i="29"/>
  <c r="B30" i="29"/>
  <c r="GJ29" i="29"/>
  <c r="GI29" i="29"/>
  <c r="GH29" i="29"/>
  <c r="GG29" i="29"/>
  <c r="GF29" i="29"/>
  <c r="GE29" i="29"/>
  <c r="GD29" i="29"/>
  <c r="GC29" i="29"/>
  <c r="GB29" i="29"/>
  <c r="GA29" i="29"/>
  <c r="FZ29" i="29"/>
  <c r="FY29" i="29"/>
  <c r="FX29" i="29"/>
  <c r="FW29" i="29"/>
  <c r="FV29" i="29"/>
  <c r="FU29" i="29"/>
  <c r="FT29" i="29"/>
  <c r="FS29" i="29"/>
  <c r="FR29" i="29"/>
  <c r="FQ29" i="29"/>
  <c r="FP29" i="29"/>
  <c r="FO29" i="29"/>
  <c r="FN29" i="29"/>
  <c r="FM29" i="29"/>
  <c r="FL29" i="29"/>
  <c r="FK29" i="29"/>
  <c r="FJ29" i="29"/>
  <c r="FI29" i="29"/>
  <c r="FH29" i="29"/>
  <c r="FG29" i="29"/>
  <c r="FF29" i="29"/>
  <c r="FE29" i="29"/>
  <c r="FD29" i="29"/>
  <c r="FC29" i="29"/>
  <c r="FB29" i="29"/>
  <c r="FA29" i="29"/>
  <c r="EZ29" i="29"/>
  <c r="EY29" i="29"/>
  <c r="EX29" i="29"/>
  <c r="EW29" i="29"/>
  <c r="EV29" i="29"/>
  <c r="EU29" i="29"/>
  <c r="ET29" i="29"/>
  <c r="ES29" i="29"/>
  <c r="ER29" i="29"/>
  <c r="EQ29" i="29"/>
  <c r="EP29" i="29"/>
  <c r="EO29" i="29"/>
  <c r="EN29" i="29"/>
  <c r="EM29" i="29"/>
  <c r="EL29" i="29"/>
  <c r="EK29" i="29"/>
  <c r="EJ29" i="29"/>
  <c r="EI29" i="29"/>
  <c r="EH29" i="29"/>
  <c r="EG29" i="29"/>
  <c r="EF29" i="29"/>
  <c r="EE29" i="29"/>
  <c r="ED29" i="29"/>
  <c r="EC29" i="29"/>
  <c r="EB29" i="29"/>
  <c r="EA29" i="29"/>
  <c r="DZ29" i="29"/>
  <c r="DY29" i="29"/>
  <c r="DX29" i="29"/>
  <c r="DW29" i="29"/>
  <c r="DV29" i="29"/>
  <c r="DU29" i="29"/>
  <c r="DT29" i="29"/>
  <c r="DS29" i="29"/>
  <c r="DR29" i="29"/>
  <c r="DQ29" i="29"/>
  <c r="DP29" i="29"/>
  <c r="DO29" i="29"/>
  <c r="DN29" i="29"/>
  <c r="DM29" i="29"/>
  <c r="DL29" i="29"/>
  <c r="DK29" i="29"/>
  <c r="DJ29" i="29"/>
  <c r="DI29" i="29"/>
  <c r="DH29" i="29"/>
  <c r="DG29" i="29"/>
  <c r="DF29" i="29"/>
  <c r="DE29" i="29"/>
  <c r="DD29" i="29"/>
  <c r="DC29" i="29"/>
  <c r="DB29" i="29"/>
  <c r="DA29" i="29"/>
  <c r="CZ29" i="29"/>
  <c r="CY29" i="29"/>
  <c r="CX29" i="29"/>
  <c r="CW29" i="29"/>
  <c r="CV29" i="29"/>
  <c r="CU29" i="29"/>
  <c r="CT29" i="29"/>
  <c r="CS29" i="29"/>
  <c r="CR29" i="29"/>
  <c r="CQ29" i="29"/>
  <c r="CP29" i="29"/>
  <c r="CO29" i="29"/>
  <c r="CN29" i="29"/>
  <c r="CM29" i="29"/>
  <c r="CL29" i="29"/>
  <c r="CK29" i="29"/>
  <c r="CJ29" i="29"/>
  <c r="CI29" i="29"/>
  <c r="CH29" i="29"/>
  <c r="CG29" i="29"/>
  <c r="CF29" i="29"/>
  <c r="CE29" i="29"/>
  <c r="CD29" i="29"/>
  <c r="CC29" i="29"/>
  <c r="CB29" i="29"/>
  <c r="CA29" i="29"/>
  <c r="BZ29" i="29"/>
  <c r="BY29" i="29"/>
  <c r="BX29" i="29"/>
  <c r="BW29" i="29"/>
  <c r="BV29" i="29"/>
  <c r="BU29" i="29"/>
  <c r="BT29" i="29"/>
  <c r="BS29" i="29"/>
  <c r="BR29" i="29"/>
  <c r="BQ29" i="29"/>
  <c r="BP29" i="29"/>
  <c r="BO29" i="29"/>
  <c r="BN29" i="29"/>
  <c r="BM29" i="29"/>
  <c r="BL29" i="29"/>
  <c r="BK29" i="29"/>
  <c r="BJ29" i="29"/>
  <c r="BI29" i="29"/>
  <c r="BH29" i="29"/>
  <c r="BG29" i="29"/>
  <c r="BF29" i="29"/>
  <c r="BE29" i="29"/>
  <c r="BD29" i="29"/>
  <c r="BC29" i="29"/>
  <c r="BB29" i="29"/>
  <c r="BA29" i="29"/>
  <c r="AZ29" i="29"/>
  <c r="AY29" i="29"/>
  <c r="AX29" i="29"/>
  <c r="AW29" i="29"/>
  <c r="AV29" i="29"/>
  <c r="AU29" i="29"/>
  <c r="AT29" i="29"/>
  <c r="AS29" i="29"/>
  <c r="AR29" i="29"/>
  <c r="AQ29" i="29"/>
  <c r="AP29" i="29"/>
  <c r="AO29" i="29"/>
  <c r="AN29" i="29"/>
  <c r="AM29" i="29"/>
  <c r="AL29" i="29"/>
  <c r="AK29" i="29"/>
  <c r="AJ29" i="29"/>
  <c r="AI29" i="29"/>
  <c r="AH29" i="29"/>
  <c r="AG29" i="29"/>
  <c r="AF29" i="29"/>
  <c r="AE29" i="29"/>
  <c r="AD29" i="29"/>
  <c r="AC29" i="29"/>
  <c r="AB29" i="29"/>
  <c r="AA29" i="29"/>
  <c r="Z29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GJ28" i="29"/>
  <c r="GI28" i="29"/>
  <c r="GH28" i="29"/>
  <c r="GG28" i="29"/>
  <c r="GF28" i="29"/>
  <c r="GE28" i="29"/>
  <c r="GD28" i="29"/>
  <c r="GC28" i="29"/>
  <c r="GB28" i="29"/>
  <c r="GA28" i="29"/>
  <c r="FZ28" i="29"/>
  <c r="FY28" i="29"/>
  <c r="FX28" i="29"/>
  <c r="FW28" i="29"/>
  <c r="FV28" i="29"/>
  <c r="FU28" i="29"/>
  <c r="FT28" i="29"/>
  <c r="FS28" i="29"/>
  <c r="FR28" i="29"/>
  <c r="FQ28" i="29"/>
  <c r="FP28" i="29"/>
  <c r="FO28" i="29"/>
  <c r="FN28" i="29"/>
  <c r="FM28" i="29"/>
  <c r="FL28" i="29"/>
  <c r="FK28" i="29"/>
  <c r="FJ28" i="29"/>
  <c r="FI28" i="29"/>
  <c r="FH28" i="29"/>
  <c r="FG28" i="29"/>
  <c r="FF28" i="29"/>
  <c r="FE28" i="29"/>
  <c r="FD28" i="29"/>
  <c r="FC28" i="29"/>
  <c r="FB28" i="29"/>
  <c r="FA28" i="29"/>
  <c r="EZ28" i="29"/>
  <c r="EY28" i="29"/>
  <c r="EX28" i="29"/>
  <c r="EW28" i="29"/>
  <c r="EV28" i="29"/>
  <c r="EU28" i="29"/>
  <c r="ET28" i="29"/>
  <c r="ES28" i="29"/>
  <c r="ER28" i="29"/>
  <c r="EQ28" i="29"/>
  <c r="EP28" i="29"/>
  <c r="EO28" i="29"/>
  <c r="EN28" i="29"/>
  <c r="EM28" i="29"/>
  <c r="EL28" i="29"/>
  <c r="EK28" i="29"/>
  <c r="EJ28" i="29"/>
  <c r="EI28" i="29"/>
  <c r="EH28" i="29"/>
  <c r="EG28" i="29"/>
  <c r="EF28" i="29"/>
  <c r="EE28" i="29"/>
  <c r="ED28" i="29"/>
  <c r="EC28" i="29"/>
  <c r="EB28" i="29"/>
  <c r="EA28" i="29"/>
  <c r="DZ28" i="29"/>
  <c r="DY28" i="29"/>
  <c r="DX28" i="29"/>
  <c r="DW28" i="29"/>
  <c r="DV28" i="29"/>
  <c r="DU28" i="29"/>
  <c r="DT28" i="29"/>
  <c r="DS28" i="29"/>
  <c r="DR28" i="29"/>
  <c r="DQ28" i="29"/>
  <c r="DP28" i="29"/>
  <c r="DO28" i="29"/>
  <c r="DN28" i="29"/>
  <c r="DM28" i="29"/>
  <c r="DL28" i="29"/>
  <c r="DK28" i="29"/>
  <c r="DJ28" i="29"/>
  <c r="DI28" i="29"/>
  <c r="DH28" i="29"/>
  <c r="DG28" i="29"/>
  <c r="DF28" i="29"/>
  <c r="DE28" i="29"/>
  <c r="DD28" i="29"/>
  <c r="DC28" i="29"/>
  <c r="DB28" i="29"/>
  <c r="DA28" i="29"/>
  <c r="CZ28" i="29"/>
  <c r="CY28" i="29"/>
  <c r="CX28" i="29"/>
  <c r="CW28" i="29"/>
  <c r="CV28" i="29"/>
  <c r="CU28" i="29"/>
  <c r="CT28" i="29"/>
  <c r="CS28" i="29"/>
  <c r="CR28" i="29"/>
  <c r="CQ28" i="29"/>
  <c r="CP28" i="29"/>
  <c r="CO28" i="29"/>
  <c r="CN28" i="29"/>
  <c r="CM28" i="29"/>
  <c r="CL28" i="29"/>
  <c r="CK28" i="29"/>
  <c r="CJ28" i="29"/>
  <c r="CI28" i="29"/>
  <c r="CH28" i="29"/>
  <c r="CG28" i="29"/>
  <c r="CF28" i="29"/>
  <c r="CE28" i="29"/>
  <c r="CD28" i="29"/>
  <c r="CC28" i="29"/>
  <c r="CB28" i="29"/>
  <c r="CA28" i="29"/>
  <c r="BZ28" i="29"/>
  <c r="BY28" i="29"/>
  <c r="BX28" i="29"/>
  <c r="BW28" i="29"/>
  <c r="BV28" i="29"/>
  <c r="BU28" i="29"/>
  <c r="BT28" i="29"/>
  <c r="BS28" i="29"/>
  <c r="BR28" i="29"/>
  <c r="BQ28" i="29"/>
  <c r="BP28" i="29"/>
  <c r="BO28" i="29"/>
  <c r="BN28" i="29"/>
  <c r="BM28" i="29"/>
  <c r="BL28" i="29"/>
  <c r="BK28" i="29"/>
  <c r="BJ28" i="29"/>
  <c r="BI28" i="29"/>
  <c r="BH28" i="29"/>
  <c r="BG28" i="29"/>
  <c r="BF28" i="29"/>
  <c r="BE28" i="29"/>
  <c r="BD28" i="29"/>
  <c r="BC28" i="29"/>
  <c r="BB28" i="29"/>
  <c r="BA28" i="29"/>
  <c r="AZ28" i="29"/>
  <c r="AY28" i="29"/>
  <c r="AX28" i="29"/>
  <c r="AW28" i="29"/>
  <c r="AV28" i="29"/>
  <c r="AU28" i="29"/>
  <c r="AT28" i="29"/>
  <c r="AS28" i="29"/>
  <c r="AR28" i="29"/>
  <c r="AQ28" i="29"/>
  <c r="AP28" i="29"/>
  <c r="AO28" i="29"/>
  <c r="AN28" i="29"/>
  <c r="AM28" i="29"/>
  <c r="AL28" i="29"/>
  <c r="AK28" i="29"/>
  <c r="AJ28" i="29"/>
  <c r="AI28" i="29"/>
  <c r="AH28" i="29"/>
  <c r="AG28" i="29"/>
  <c r="AF28" i="29"/>
  <c r="AE28" i="29"/>
  <c r="AD28" i="29"/>
  <c r="AC28" i="29"/>
  <c r="AB28" i="29"/>
  <c r="AA28" i="29"/>
  <c r="Z28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GJ27" i="29"/>
  <c r="GI27" i="29"/>
  <c r="GH27" i="29"/>
  <c r="GG27" i="29"/>
  <c r="GF27" i="29"/>
  <c r="GE27" i="29"/>
  <c r="GD27" i="29"/>
  <c r="GC27" i="29"/>
  <c r="GB27" i="29"/>
  <c r="GA27" i="29"/>
  <c r="FZ27" i="29"/>
  <c r="FY27" i="29"/>
  <c r="FX27" i="29"/>
  <c r="FW27" i="29"/>
  <c r="FV27" i="29"/>
  <c r="FU27" i="29"/>
  <c r="FT27" i="29"/>
  <c r="FS27" i="29"/>
  <c r="FR27" i="29"/>
  <c r="FQ27" i="29"/>
  <c r="FP27" i="29"/>
  <c r="FO27" i="29"/>
  <c r="FN27" i="29"/>
  <c r="FM27" i="29"/>
  <c r="FL27" i="29"/>
  <c r="FK27" i="29"/>
  <c r="FJ27" i="29"/>
  <c r="FI27" i="29"/>
  <c r="FH27" i="29"/>
  <c r="FG27" i="29"/>
  <c r="FF27" i="29"/>
  <c r="FE27" i="29"/>
  <c r="FD27" i="29"/>
  <c r="FC27" i="29"/>
  <c r="FB27" i="29"/>
  <c r="FA27" i="29"/>
  <c r="EZ27" i="29"/>
  <c r="EY27" i="29"/>
  <c r="EX27" i="29"/>
  <c r="EW27" i="29"/>
  <c r="EV27" i="29"/>
  <c r="EU27" i="29"/>
  <c r="ET27" i="29"/>
  <c r="ES27" i="29"/>
  <c r="ER27" i="29"/>
  <c r="EQ27" i="29"/>
  <c r="EP27" i="29"/>
  <c r="EO27" i="29"/>
  <c r="EN27" i="29"/>
  <c r="EM27" i="29"/>
  <c r="EL27" i="29"/>
  <c r="EK27" i="29"/>
  <c r="EJ27" i="29"/>
  <c r="EI27" i="29"/>
  <c r="EH27" i="29"/>
  <c r="EG27" i="29"/>
  <c r="EF27" i="29"/>
  <c r="EE27" i="29"/>
  <c r="ED27" i="29"/>
  <c r="EC27" i="29"/>
  <c r="EB27" i="29"/>
  <c r="EA27" i="29"/>
  <c r="DZ27" i="29"/>
  <c r="DY27" i="29"/>
  <c r="DX27" i="29"/>
  <c r="DW27" i="29"/>
  <c r="DV27" i="29"/>
  <c r="DU27" i="29"/>
  <c r="DT27" i="29"/>
  <c r="DS27" i="29"/>
  <c r="DR27" i="29"/>
  <c r="DQ27" i="29"/>
  <c r="DP27" i="29"/>
  <c r="DO27" i="29"/>
  <c r="DN27" i="29"/>
  <c r="DM27" i="29"/>
  <c r="DL27" i="29"/>
  <c r="DK27" i="29"/>
  <c r="DJ27" i="29"/>
  <c r="DI27" i="29"/>
  <c r="DH27" i="29"/>
  <c r="DG27" i="29"/>
  <c r="DF27" i="29"/>
  <c r="DE27" i="29"/>
  <c r="DD27" i="29"/>
  <c r="DC27" i="29"/>
  <c r="DB27" i="29"/>
  <c r="DA27" i="29"/>
  <c r="CZ27" i="29"/>
  <c r="CY27" i="29"/>
  <c r="CX27" i="29"/>
  <c r="CW27" i="29"/>
  <c r="CV27" i="29"/>
  <c r="CU27" i="29"/>
  <c r="CT27" i="29"/>
  <c r="CS27" i="29"/>
  <c r="CR27" i="29"/>
  <c r="CQ27" i="29"/>
  <c r="CP27" i="29"/>
  <c r="CO27" i="29"/>
  <c r="CN27" i="29"/>
  <c r="CM27" i="29"/>
  <c r="CL27" i="29"/>
  <c r="CK27" i="29"/>
  <c r="CJ27" i="29"/>
  <c r="CI27" i="29"/>
  <c r="CH27" i="29"/>
  <c r="CG27" i="29"/>
  <c r="CF27" i="29"/>
  <c r="CE27" i="29"/>
  <c r="CD27" i="29"/>
  <c r="CC27" i="29"/>
  <c r="CB27" i="29"/>
  <c r="CA27" i="29"/>
  <c r="BZ27" i="29"/>
  <c r="BY27" i="29"/>
  <c r="BX27" i="29"/>
  <c r="BW27" i="29"/>
  <c r="BV27" i="29"/>
  <c r="BU27" i="29"/>
  <c r="BT27" i="29"/>
  <c r="BS27" i="29"/>
  <c r="BR27" i="29"/>
  <c r="BQ27" i="29"/>
  <c r="BP27" i="29"/>
  <c r="BO27" i="29"/>
  <c r="BN27" i="29"/>
  <c r="BM27" i="29"/>
  <c r="BL27" i="29"/>
  <c r="BK27" i="29"/>
  <c r="BJ27" i="29"/>
  <c r="BI27" i="29"/>
  <c r="BH27" i="29"/>
  <c r="BG27" i="29"/>
  <c r="BF27" i="29"/>
  <c r="BE27" i="29"/>
  <c r="BD27" i="29"/>
  <c r="BC27" i="29"/>
  <c r="BB27" i="29"/>
  <c r="BA27" i="29"/>
  <c r="AZ27" i="29"/>
  <c r="AY27" i="29"/>
  <c r="AX27" i="29"/>
  <c r="AW27" i="29"/>
  <c r="AV27" i="29"/>
  <c r="AU27" i="29"/>
  <c r="AT27" i="29"/>
  <c r="AS27" i="29"/>
  <c r="AR27" i="29"/>
  <c r="AQ27" i="29"/>
  <c r="AP27" i="29"/>
  <c r="AO27" i="29"/>
  <c r="AN27" i="29"/>
  <c r="AM27" i="29"/>
  <c r="AL27" i="29"/>
  <c r="AK27" i="29"/>
  <c r="AJ27" i="29"/>
  <c r="AI27" i="29"/>
  <c r="AH27" i="29"/>
  <c r="AG27" i="29"/>
  <c r="AF27" i="29"/>
  <c r="AE27" i="29"/>
  <c r="AD27" i="29"/>
  <c r="AC27" i="29"/>
  <c r="AB27" i="29"/>
  <c r="AA27" i="29"/>
  <c r="Z27" i="29"/>
  <c r="Y27" i="29"/>
  <c r="X27" i="29"/>
  <c r="W27" i="29"/>
  <c r="V27" i="29"/>
  <c r="U27" i="29"/>
  <c r="T27" i="29"/>
  <c r="S27" i="29"/>
  <c r="R27" i="29"/>
  <c r="Q27" i="29"/>
  <c r="P27" i="29"/>
  <c r="O27" i="29"/>
  <c r="N27" i="29"/>
  <c r="M27" i="29"/>
  <c r="L27" i="29"/>
  <c r="K27" i="29"/>
  <c r="J27" i="29"/>
  <c r="I27" i="29"/>
  <c r="H27" i="29"/>
  <c r="G27" i="29"/>
  <c r="F27" i="29"/>
  <c r="E27" i="29"/>
  <c r="D27" i="29"/>
  <c r="C27" i="29"/>
  <c r="B27" i="29"/>
  <c r="GJ26" i="29"/>
  <c r="GI26" i="29"/>
  <c r="GH26" i="29"/>
  <c r="GG26" i="29"/>
  <c r="GF26" i="29"/>
  <c r="GE26" i="29"/>
  <c r="GD26" i="29"/>
  <c r="GC26" i="29"/>
  <c r="GB26" i="29"/>
  <c r="GA26" i="29"/>
  <c r="FZ26" i="29"/>
  <c r="FY26" i="29"/>
  <c r="FX26" i="29"/>
  <c r="FW26" i="29"/>
  <c r="FV26" i="29"/>
  <c r="FU26" i="29"/>
  <c r="FT26" i="29"/>
  <c r="FS26" i="29"/>
  <c r="FR26" i="29"/>
  <c r="FQ26" i="29"/>
  <c r="FP26" i="29"/>
  <c r="FO26" i="29"/>
  <c r="FN26" i="29"/>
  <c r="FM26" i="29"/>
  <c r="FL26" i="29"/>
  <c r="FK26" i="29"/>
  <c r="FJ26" i="29"/>
  <c r="FI26" i="29"/>
  <c r="FH26" i="29"/>
  <c r="FG26" i="29"/>
  <c r="FF26" i="29"/>
  <c r="FE26" i="29"/>
  <c r="FD26" i="29"/>
  <c r="FC26" i="29"/>
  <c r="FB26" i="29"/>
  <c r="FA26" i="29"/>
  <c r="EZ26" i="29"/>
  <c r="EY26" i="29"/>
  <c r="EX26" i="29"/>
  <c r="EW26" i="29"/>
  <c r="EV26" i="29"/>
  <c r="EU26" i="29"/>
  <c r="ET26" i="29"/>
  <c r="ES26" i="29"/>
  <c r="ER26" i="29"/>
  <c r="EQ26" i="29"/>
  <c r="EP26" i="29"/>
  <c r="EO26" i="29"/>
  <c r="EN26" i="29"/>
  <c r="EM26" i="29"/>
  <c r="EL26" i="29"/>
  <c r="EK26" i="29"/>
  <c r="EJ26" i="29"/>
  <c r="EI26" i="29"/>
  <c r="EH26" i="29"/>
  <c r="EG26" i="29"/>
  <c r="EF26" i="29"/>
  <c r="EE26" i="29"/>
  <c r="ED26" i="29"/>
  <c r="EC26" i="29"/>
  <c r="EB26" i="29"/>
  <c r="EA26" i="29"/>
  <c r="DZ26" i="29"/>
  <c r="DY26" i="29"/>
  <c r="DX26" i="29"/>
  <c r="DW26" i="29"/>
  <c r="DV26" i="29"/>
  <c r="DU26" i="29"/>
  <c r="DT26" i="29"/>
  <c r="DS26" i="29"/>
  <c r="DR26" i="29"/>
  <c r="DQ26" i="29"/>
  <c r="DP26" i="29"/>
  <c r="DO26" i="29"/>
  <c r="DN26" i="29"/>
  <c r="DM26" i="29"/>
  <c r="DL26" i="29"/>
  <c r="DK26" i="29"/>
  <c r="DJ26" i="29"/>
  <c r="DI26" i="29"/>
  <c r="DH26" i="29"/>
  <c r="DG26" i="29"/>
  <c r="DF26" i="29"/>
  <c r="DE26" i="29"/>
  <c r="DD26" i="29"/>
  <c r="DC26" i="29"/>
  <c r="DB26" i="29"/>
  <c r="DA26" i="29"/>
  <c r="CZ26" i="29"/>
  <c r="CY26" i="29"/>
  <c r="CX26" i="29"/>
  <c r="CW26" i="29"/>
  <c r="CV26" i="29"/>
  <c r="CU26" i="29"/>
  <c r="CT26" i="29"/>
  <c r="CS26" i="29"/>
  <c r="CR26" i="29"/>
  <c r="CQ26" i="29"/>
  <c r="CP26" i="29"/>
  <c r="CO26" i="29"/>
  <c r="CN26" i="29"/>
  <c r="CM26" i="29"/>
  <c r="CL26" i="29"/>
  <c r="CK26" i="29"/>
  <c r="CJ26" i="29"/>
  <c r="CI26" i="29"/>
  <c r="CH26" i="29"/>
  <c r="CG26" i="29"/>
  <c r="CF26" i="29"/>
  <c r="CE26" i="29"/>
  <c r="CD26" i="29"/>
  <c r="CC26" i="29"/>
  <c r="CB26" i="29"/>
  <c r="CA26" i="29"/>
  <c r="BZ26" i="29"/>
  <c r="BY26" i="29"/>
  <c r="BX26" i="29"/>
  <c r="BW26" i="29"/>
  <c r="BV26" i="29"/>
  <c r="BU26" i="29"/>
  <c r="BT26" i="29"/>
  <c r="BS26" i="29"/>
  <c r="BR26" i="29"/>
  <c r="BQ26" i="29"/>
  <c r="BP26" i="29"/>
  <c r="BO26" i="29"/>
  <c r="BN26" i="29"/>
  <c r="BM26" i="29"/>
  <c r="BL26" i="29"/>
  <c r="BK26" i="29"/>
  <c r="BJ26" i="29"/>
  <c r="BI26" i="29"/>
  <c r="BH26" i="29"/>
  <c r="BG26" i="29"/>
  <c r="BF26" i="29"/>
  <c r="BE26" i="29"/>
  <c r="BD26" i="29"/>
  <c r="BC26" i="29"/>
  <c r="BB26" i="29"/>
  <c r="BA26" i="29"/>
  <c r="AZ26" i="29"/>
  <c r="AY26" i="29"/>
  <c r="AX26" i="29"/>
  <c r="AW26" i="29"/>
  <c r="AV26" i="29"/>
  <c r="AU26" i="29"/>
  <c r="AT26" i="29"/>
  <c r="AS26" i="29"/>
  <c r="AR26" i="29"/>
  <c r="AQ26" i="29"/>
  <c r="AP26" i="29"/>
  <c r="AO26" i="29"/>
  <c r="AN26" i="29"/>
  <c r="AM26" i="29"/>
  <c r="AL26" i="29"/>
  <c r="AK26" i="29"/>
  <c r="AJ26" i="29"/>
  <c r="AI26" i="29"/>
  <c r="AH26" i="29"/>
  <c r="AG26" i="29"/>
  <c r="AF26" i="29"/>
  <c r="AE26" i="29"/>
  <c r="AD26" i="29"/>
  <c r="AC26" i="29"/>
  <c r="AB26" i="29"/>
  <c r="AA26" i="29"/>
  <c r="Z26" i="29"/>
  <c r="Y26" i="29"/>
  <c r="X26" i="29"/>
  <c r="W26" i="29"/>
  <c r="V26" i="29"/>
  <c r="U26" i="29"/>
  <c r="T26" i="29"/>
  <c r="S26" i="29"/>
  <c r="R26" i="29"/>
  <c r="Q26" i="29"/>
  <c r="P26" i="29"/>
  <c r="O26" i="29"/>
  <c r="N26" i="29"/>
  <c r="M26" i="29"/>
  <c r="L26" i="29"/>
  <c r="K26" i="29"/>
  <c r="J26" i="29"/>
  <c r="I26" i="29"/>
  <c r="H26" i="29"/>
  <c r="G26" i="29"/>
  <c r="F26" i="29"/>
  <c r="E26" i="29"/>
  <c r="D26" i="29"/>
  <c r="C26" i="29"/>
  <c r="B26" i="29"/>
  <c r="GJ25" i="29"/>
  <c r="GI25" i="29"/>
  <c r="GH25" i="29"/>
  <c r="GG25" i="29"/>
  <c r="GF25" i="29"/>
  <c r="GE25" i="29"/>
  <c r="GD25" i="29"/>
  <c r="GC25" i="29"/>
  <c r="GB25" i="29"/>
  <c r="GA25" i="29"/>
  <c r="FZ25" i="29"/>
  <c r="FY25" i="29"/>
  <c r="FX25" i="29"/>
  <c r="FW25" i="29"/>
  <c r="FV25" i="29"/>
  <c r="FU25" i="29"/>
  <c r="FT25" i="29"/>
  <c r="FS25" i="29"/>
  <c r="FR25" i="29"/>
  <c r="FQ25" i="29"/>
  <c r="FP25" i="29"/>
  <c r="FO25" i="29"/>
  <c r="FN25" i="29"/>
  <c r="FM25" i="29"/>
  <c r="FL25" i="29"/>
  <c r="FK25" i="29"/>
  <c r="FJ25" i="29"/>
  <c r="FI25" i="29"/>
  <c r="FH25" i="29"/>
  <c r="FG25" i="29"/>
  <c r="FF25" i="29"/>
  <c r="FE25" i="29"/>
  <c r="FD25" i="29"/>
  <c r="FC25" i="29"/>
  <c r="FB25" i="29"/>
  <c r="FA25" i="29"/>
  <c r="EZ25" i="29"/>
  <c r="EY25" i="29"/>
  <c r="EX25" i="29"/>
  <c r="EW25" i="29"/>
  <c r="EV25" i="29"/>
  <c r="EU25" i="29"/>
  <c r="ET25" i="29"/>
  <c r="ES25" i="29"/>
  <c r="ER25" i="29"/>
  <c r="EQ25" i="29"/>
  <c r="EP25" i="29"/>
  <c r="EO25" i="29"/>
  <c r="EN25" i="29"/>
  <c r="EM25" i="29"/>
  <c r="EL25" i="29"/>
  <c r="EK25" i="29"/>
  <c r="EJ25" i="29"/>
  <c r="EI25" i="29"/>
  <c r="EH25" i="29"/>
  <c r="EG25" i="29"/>
  <c r="EF25" i="29"/>
  <c r="EE25" i="29"/>
  <c r="ED25" i="29"/>
  <c r="EC25" i="29"/>
  <c r="EB25" i="29"/>
  <c r="EA25" i="29"/>
  <c r="DZ25" i="29"/>
  <c r="DY25" i="29"/>
  <c r="DX25" i="29"/>
  <c r="DW25" i="29"/>
  <c r="DV25" i="29"/>
  <c r="DU25" i="29"/>
  <c r="DT25" i="29"/>
  <c r="DS25" i="29"/>
  <c r="DR25" i="29"/>
  <c r="DQ25" i="29"/>
  <c r="DP25" i="29"/>
  <c r="DO25" i="29"/>
  <c r="DN25" i="29"/>
  <c r="DM25" i="29"/>
  <c r="DL25" i="29"/>
  <c r="DK25" i="29"/>
  <c r="DJ25" i="29"/>
  <c r="DI25" i="29"/>
  <c r="DH25" i="29"/>
  <c r="DG25" i="29"/>
  <c r="DF25" i="29"/>
  <c r="DE25" i="29"/>
  <c r="DD25" i="29"/>
  <c r="DC25" i="29"/>
  <c r="DB25" i="29"/>
  <c r="DA25" i="29"/>
  <c r="CZ25" i="29"/>
  <c r="CY25" i="29"/>
  <c r="CX25" i="29"/>
  <c r="CW25" i="29"/>
  <c r="CV25" i="29"/>
  <c r="CU25" i="29"/>
  <c r="CT25" i="29"/>
  <c r="CS25" i="29"/>
  <c r="CR25" i="29"/>
  <c r="CQ25" i="29"/>
  <c r="CP25" i="29"/>
  <c r="CO25" i="29"/>
  <c r="CN25" i="29"/>
  <c r="CM25" i="29"/>
  <c r="CL25" i="29"/>
  <c r="CK25" i="29"/>
  <c r="CJ25" i="29"/>
  <c r="CI25" i="29"/>
  <c r="CH25" i="29"/>
  <c r="CG25" i="29"/>
  <c r="CF25" i="29"/>
  <c r="CE25" i="29"/>
  <c r="CD25" i="29"/>
  <c r="CC25" i="29"/>
  <c r="CB25" i="29"/>
  <c r="CA25" i="29"/>
  <c r="BZ25" i="29"/>
  <c r="BY25" i="29"/>
  <c r="BX25" i="29"/>
  <c r="BW25" i="29"/>
  <c r="BV25" i="29"/>
  <c r="BU25" i="29"/>
  <c r="BT25" i="29"/>
  <c r="BS25" i="29"/>
  <c r="BR25" i="29"/>
  <c r="BQ25" i="29"/>
  <c r="BP25" i="29"/>
  <c r="BO25" i="29"/>
  <c r="BN25" i="29"/>
  <c r="BM25" i="29"/>
  <c r="BL25" i="29"/>
  <c r="BK25" i="29"/>
  <c r="BJ25" i="29"/>
  <c r="BI25" i="29"/>
  <c r="BH25" i="29"/>
  <c r="BG25" i="29"/>
  <c r="BF25" i="29"/>
  <c r="BE25" i="29"/>
  <c r="BD25" i="29"/>
  <c r="BC25" i="29"/>
  <c r="BB25" i="29"/>
  <c r="BA25" i="29"/>
  <c r="AZ25" i="29"/>
  <c r="AY25" i="29"/>
  <c r="AX25" i="29"/>
  <c r="AW25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H25" i="29"/>
  <c r="AG25" i="29"/>
  <c r="AF25" i="29"/>
  <c r="AE25" i="29"/>
  <c r="AD25" i="29"/>
  <c r="AC25" i="29"/>
  <c r="AB25" i="29"/>
  <c r="AA25" i="29"/>
  <c r="Z25" i="29"/>
  <c r="Y25" i="29"/>
  <c r="X25" i="29"/>
  <c r="W25" i="29"/>
  <c r="V25" i="29"/>
  <c r="U25" i="29"/>
  <c r="T25" i="29"/>
  <c r="S25" i="29"/>
  <c r="R25" i="29"/>
  <c r="Q25" i="29"/>
  <c r="P25" i="29"/>
  <c r="O25" i="29"/>
  <c r="N25" i="29"/>
  <c r="M25" i="29"/>
  <c r="L25" i="29"/>
  <c r="K25" i="29"/>
  <c r="J25" i="29"/>
  <c r="I25" i="29"/>
  <c r="H25" i="29"/>
  <c r="G25" i="29"/>
  <c r="F25" i="29"/>
  <c r="E25" i="29"/>
  <c r="D25" i="29"/>
  <c r="C25" i="29"/>
  <c r="B25" i="29"/>
  <c r="GJ24" i="29"/>
  <c r="GI24" i="29"/>
  <c r="GH24" i="29"/>
  <c r="GG24" i="29"/>
  <c r="GF24" i="29"/>
  <c r="GE24" i="29"/>
  <c r="GD24" i="29"/>
  <c r="GC24" i="29"/>
  <c r="GB24" i="29"/>
  <c r="GA24" i="29"/>
  <c r="FZ24" i="29"/>
  <c r="FY24" i="29"/>
  <c r="FX24" i="29"/>
  <c r="FW24" i="29"/>
  <c r="FV24" i="29"/>
  <c r="FU24" i="29"/>
  <c r="FT24" i="29"/>
  <c r="FS24" i="29"/>
  <c r="FR24" i="29"/>
  <c r="FQ24" i="29"/>
  <c r="FP24" i="29"/>
  <c r="FO24" i="29"/>
  <c r="FN24" i="29"/>
  <c r="FM24" i="29"/>
  <c r="FL24" i="29"/>
  <c r="FK24" i="29"/>
  <c r="FJ24" i="29"/>
  <c r="FI24" i="29"/>
  <c r="FH24" i="29"/>
  <c r="FG24" i="29"/>
  <c r="FF24" i="29"/>
  <c r="FE24" i="29"/>
  <c r="FD24" i="29"/>
  <c r="FC24" i="29"/>
  <c r="FB24" i="29"/>
  <c r="FA24" i="29"/>
  <c r="EZ24" i="29"/>
  <c r="EY24" i="29"/>
  <c r="EX24" i="29"/>
  <c r="EW24" i="29"/>
  <c r="EV24" i="29"/>
  <c r="EU24" i="29"/>
  <c r="ET24" i="29"/>
  <c r="ES24" i="29"/>
  <c r="ER24" i="29"/>
  <c r="EQ24" i="29"/>
  <c r="EP24" i="29"/>
  <c r="EO24" i="29"/>
  <c r="EN24" i="29"/>
  <c r="EM24" i="29"/>
  <c r="EL24" i="29"/>
  <c r="EK24" i="29"/>
  <c r="EJ24" i="29"/>
  <c r="EI24" i="29"/>
  <c r="EH24" i="29"/>
  <c r="EG24" i="29"/>
  <c r="EF24" i="29"/>
  <c r="EE24" i="29"/>
  <c r="ED24" i="29"/>
  <c r="EC24" i="29"/>
  <c r="EB24" i="29"/>
  <c r="EA24" i="29"/>
  <c r="DZ24" i="29"/>
  <c r="DY24" i="29"/>
  <c r="DX24" i="29"/>
  <c r="DW24" i="29"/>
  <c r="DV24" i="29"/>
  <c r="DU24" i="29"/>
  <c r="DT24" i="29"/>
  <c r="DS24" i="29"/>
  <c r="DR24" i="29"/>
  <c r="DQ24" i="29"/>
  <c r="DP24" i="29"/>
  <c r="DO24" i="29"/>
  <c r="DN24" i="29"/>
  <c r="DM24" i="29"/>
  <c r="DL24" i="29"/>
  <c r="DK24" i="29"/>
  <c r="DJ24" i="29"/>
  <c r="DI24" i="29"/>
  <c r="DH24" i="29"/>
  <c r="DG24" i="29"/>
  <c r="DF24" i="29"/>
  <c r="DE24" i="29"/>
  <c r="DD24" i="29"/>
  <c r="DC24" i="29"/>
  <c r="DB24" i="29"/>
  <c r="DA24" i="29"/>
  <c r="CZ24" i="29"/>
  <c r="CY24" i="29"/>
  <c r="CX24" i="29"/>
  <c r="CW24" i="29"/>
  <c r="CV24" i="29"/>
  <c r="CU24" i="29"/>
  <c r="CT24" i="29"/>
  <c r="CS24" i="29"/>
  <c r="CR24" i="29"/>
  <c r="CQ24" i="29"/>
  <c r="CP24" i="29"/>
  <c r="CO24" i="29"/>
  <c r="CN24" i="29"/>
  <c r="CM24" i="29"/>
  <c r="CL24" i="29"/>
  <c r="CK24" i="29"/>
  <c r="CJ24" i="29"/>
  <c r="CI24" i="29"/>
  <c r="CH24" i="29"/>
  <c r="CG24" i="29"/>
  <c r="CF24" i="29"/>
  <c r="CE24" i="29"/>
  <c r="CD24" i="29"/>
  <c r="CC24" i="29"/>
  <c r="CB24" i="29"/>
  <c r="CA24" i="29"/>
  <c r="BZ24" i="29"/>
  <c r="BY24" i="29"/>
  <c r="BX24" i="29"/>
  <c r="BW24" i="29"/>
  <c r="BV24" i="29"/>
  <c r="BU24" i="29"/>
  <c r="BT24" i="29"/>
  <c r="BS24" i="29"/>
  <c r="BR24" i="29"/>
  <c r="BQ24" i="29"/>
  <c r="BP24" i="29"/>
  <c r="BO24" i="29"/>
  <c r="BN24" i="29"/>
  <c r="BM24" i="29"/>
  <c r="BL24" i="29"/>
  <c r="BK24" i="29"/>
  <c r="BJ24" i="29"/>
  <c r="BI24" i="29"/>
  <c r="BH24" i="29"/>
  <c r="BG24" i="29"/>
  <c r="BF24" i="29"/>
  <c r="BE24" i="29"/>
  <c r="BD24" i="29"/>
  <c r="BC24" i="29"/>
  <c r="BB24" i="29"/>
  <c r="BA24" i="29"/>
  <c r="AZ24" i="29"/>
  <c r="AY24" i="29"/>
  <c r="AX24" i="29"/>
  <c r="AW24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AJ24" i="29"/>
  <c r="AI24" i="29"/>
  <c r="AH24" i="29"/>
  <c r="AG24" i="29"/>
  <c r="AF24" i="29"/>
  <c r="AE24" i="29"/>
  <c r="AD24" i="29"/>
  <c r="AC24" i="29"/>
  <c r="AB24" i="29"/>
  <c r="AA24" i="29"/>
  <c r="Z24" i="29"/>
  <c r="Y24" i="29"/>
  <c r="X24" i="29"/>
  <c r="W24" i="29"/>
  <c r="V24" i="29"/>
  <c r="U24" i="29"/>
  <c r="T24" i="29"/>
  <c r="S24" i="29"/>
  <c r="R24" i="29"/>
  <c r="Q24" i="29"/>
  <c r="P24" i="29"/>
  <c r="O24" i="29"/>
  <c r="N24" i="29"/>
  <c r="M24" i="29"/>
  <c r="L24" i="29"/>
  <c r="K24" i="29"/>
  <c r="J24" i="29"/>
  <c r="I24" i="29"/>
  <c r="H24" i="29"/>
  <c r="G24" i="29"/>
  <c r="F24" i="29"/>
  <c r="E24" i="29"/>
  <c r="D24" i="29"/>
  <c r="C24" i="29"/>
  <c r="B24" i="29"/>
  <c r="GJ23" i="29"/>
  <c r="GI23" i="29"/>
  <c r="GH23" i="29"/>
  <c r="GG23" i="29"/>
  <c r="GF23" i="29"/>
  <c r="GE23" i="29"/>
  <c r="GD23" i="29"/>
  <c r="GC23" i="29"/>
  <c r="GB23" i="29"/>
  <c r="GA23" i="29"/>
  <c r="FZ23" i="29"/>
  <c r="FY23" i="29"/>
  <c r="FX23" i="29"/>
  <c r="FW23" i="29"/>
  <c r="FV23" i="29"/>
  <c r="FU23" i="29"/>
  <c r="FT23" i="29"/>
  <c r="FS23" i="29"/>
  <c r="FR23" i="29"/>
  <c r="FQ23" i="29"/>
  <c r="FP23" i="29"/>
  <c r="FO23" i="29"/>
  <c r="FN23" i="29"/>
  <c r="FM23" i="29"/>
  <c r="FL23" i="29"/>
  <c r="FK23" i="29"/>
  <c r="FJ23" i="29"/>
  <c r="FI23" i="29"/>
  <c r="FH23" i="29"/>
  <c r="FG23" i="29"/>
  <c r="FF23" i="29"/>
  <c r="FE23" i="29"/>
  <c r="FD23" i="29"/>
  <c r="FC23" i="29"/>
  <c r="FB23" i="29"/>
  <c r="FA23" i="29"/>
  <c r="EZ23" i="29"/>
  <c r="EY23" i="29"/>
  <c r="EX23" i="29"/>
  <c r="EW23" i="29"/>
  <c r="EV23" i="29"/>
  <c r="EU23" i="29"/>
  <c r="ET23" i="29"/>
  <c r="ES23" i="29"/>
  <c r="ER23" i="29"/>
  <c r="EQ23" i="29"/>
  <c r="EP23" i="29"/>
  <c r="EO23" i="29"/>
  <c r="EN23" i="29"/>
  <c r="EM23" i="29"/>
  <c r="EL23" i="29"/>
  <c r="EK23" i="29"/>
  <c r="EJ23" i="29"/>
  <c r="EI23" i="29"/>
  <c r="EH23" i="29"/>
  <c r="EG23" i="29"/>
  <c r="EF23" i="29"/>
  <c r="EE23" i="29"/>
  <c r="ED23" i="29"/>
  <c r="EC23" i="29"/>
  <c r="EB23" i="29"/>
  <c r="EA23" i="29"/>
  <c r="DZ23" i="29"/>
  <c r="DY23" i="29"/>
  <c r="DX23" i="29"/>
  <c r="DW23" i="29"/>
  <c r="DV23" i="29"/>
  <c r="DU23" i="29"/>
  <c r="DT23" i="29"/>
  <c r="DS23" i="29"/>
  <c r="DR23" i="29"/>
  <c r="DQ23" i="29"/>
  <c r="DP23" i="29"/>
  <c r="DO23" i="29"/>
  <c r="DN23" i="29"/>
  <c r="DM23" i="29"/>
  <c r="DL23" i="29"/>
  <c r="DK23" i="29"/>
  <c r="DJ23" i="29"/>
  <c r="DI23" i="29"/>
  <c r="DH23" i="29"/>
  <c r="DG23" i="29"/>
  <c r="DF23" i="29"/>
  <c r="DE23" i="29"/>
  <c r="DD23" i="29"/>
  <c r="DC23" i="29"/>
  <c r="DB23" i="29"/>
  <c r="DA23" i="29"/>
  <c r="CZ23" i="29"/>
  <c r="CY23" i="29"/>
  <c r="CX23" i="29"/>
  <c r="CW23" i="29"/>
  <c r="CV23" i="29"/>
  <c r="CU23" i="29"/>
  <c r="CT23" i="29"/>
  <c r="CS23" i="29"/>
  <c r="CR23" i="29"/>
  <c r="CQ23" i="29"/>
  <c r="CP23" i="29"/>
  <c r="CO23" i="29"/>
  <c r="CN23" i="29"/>
  <c r="CM23" i="29"/>
  <c r="CL23" i="29"/>
  <c r="CK23" i="29"/>
  <c r="CJ23" i="29"/>
  <c r="CI23" i="29"/>
  <c r="CH23" i="29"/>
  <c r="CG23" i="29"/>
  <c r="CF23" i="29"/>
  <c r="CE23" i="29"/>
  <c r="CD23" i="29"/>
  <c r="CC23" i="29"/>
  <c r="CB23" i="29"/>
  <c r="CA23" i="29"/>
  <c r="BZ23" i="29"/>
  <c r="BY23" i="29"/>
  <c r="BX23" i="29"/>
  <c r="BW23" i="29"/>
  <c r="BV23" i="29"/>
  <c r="BU23" i="29"/>
  <c r="BT23" i="29"/>
  <c r="BS23" i="29"/>
  <c r="BR23" i="29"/>
  <c r="BQ23" i="29"/>
  <c r="BP23" i="29"/>
  <c r="BO23" i="29"/>
  <c r="BN23" i="29"/>
  <c r="BM23" i="29"/>
  <c r="BL23" i="29"/>
  <c r="BK23" i="29"/>
  <c r="BJ23" i="29"/>
  <c r="BI23" i="29"/>
  <c r="BH23" i="29"/>
  <c r="BG23" i="29"/>
  <c r="BF23" i="29"/>
  <c r="BE23" i="29"/>
  <c r="BD23" i="29"/>
  <c r="BC23" i="29"/>
  <c r="BB23" i="29"/>
  <c r="BA23" i="29"/>
  <c r="AZ23" i="29"/>
  <c r="AY23" i="29"/>
  <c r="AX23" i="29"/>
  <c r="AW23" i="29"/>
  <c r="AV23" i="29"/>
  <c r="AU23" i="29"/>
  <c r="AT23" i="29"/>
  <c r="AS23" i="29"/>
  <c r="AR23" i="29"/>
  <c r="AQ23" i="29"/>
  <c r="AP23" i="29"/>
  <c r="AO23" i="29"/>
  <c r="AN23" i="29"/>
  <c r="AM23" i="29"/>
  <c r="AL23" i="29"/>
  <c r="AK23" i="29"/>
  <c r="AJ23" i="29"/>
  <c r="AI23" i="29"/>
  <c r="AH23" i="29"/>
  <c r="AG23" i="29"/>
  <c r="AF23" i="29"/>
  <c r="AE23" i="29"/>
  <c r="AD23" i="29"/>
  <c r="AC23" i="29"/>
  <c r="AB23" i="29"/>
  <c r="AA23" i="29"/>
  <c r="Z23" i="29"/>
  <c r="Y23" i="29"/>
  <c r="X23" i="29"/>
  <c r="W23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B23" i="29"/>
  <c r="GJ22" i="29"/>
  <c r="GI22" i="29"/>
  <c r="GH22" i="29"/>
  <c r="GG22" i="29"/>
  <c r="GF22" i="29"/>
  <c r="GE22" i="29"/>
  <c r="GD22" i="29"/>
  <c r="GC22" i="29"/>
  <c r="GB22" i="29"/>
  <c r="GA22" i="29"/>
  <c r="FZ22" i="29"/>
  <c r="FY22" i="29"/>
  <c r="FX22" i="29"/>
  <c r="FW22" i="29"/>
  <c r="FV22" i="29"/>
  <c r="FU22" i="29"/>
  <c r="FT22" i="29"/>
  <c r="FS22" i="29"/>
  <c r="FR22" i="29"/>
  <c r="FQ22" i="29"/>
  <c r="FP22" i="29"/>
  <c r="FO22" i="29"/>
  <c r="FN22" i="29"/>
  <c r="FM22" i="29"/>
  <c r="FL22" i="29"/>
  <c r="FK22" i="29"/>
  <c r="FJ22" i="29"/>
  <c r="FI22" i="29"/>
  <c r="FH22" i="29"/>
  <c r="FG22" i="29"/>
  <c r="FF22" i="29"/>
  <c r="FE22" i="29"/>
  <c r="FD22" i="29"/>
  <c r="FC22" i="29"/>
  <c r="FB22" i="29"/>
  <c r="FA22" i="29"/>
  <c r="EZ22" i="29"/>
  <c r="EY22" i="29"/>
  <c r="EX22" i="29"/>
  <c r="EW22" i="29"/>
  <c r="EV22" i="29"/>
  <c r="EU22" i="29"/>
  <c r="ET22" i="29"/>
  <c r="ES22" i="29"/>
  <c r="ER22" i="29"/>
  <c r="EQ22" i="29"/>
  <c r="EP22" i="29"/>
  <c r="EO22" i="29"/>
  <c r="EN22" i="29"/>
  <c r="EM22" i="29"/>
  <c r="EL22" i="29"/>
  <c r="EK22" i="29"/>
  <c r="EJ22" i="29"/>
  <c r="EI22" i="29"/>
  <c r="EH22" i="29"/>
  <c r="EG22" i="29"/>
  <c r="EF22" i="29"/>
  <c r="EE22" i="29"/>
  <c r="ED22" i="29"/>
  <c r="EC22" i="29"/>
  <c r="EB22" i="29"/>
  <c r="EA22" i="29"/>
  <c r="DZ22" i="29"/>
  <c r="DY22" i="29"/>
  <c r="DX22" i="29"/>
  <c r="DW22" i="29"/>
  <c r="DV22" i="29"/>
  <c r="DU22" i="29"/>
  <c r="DT22" i="29"/>
  <c r="DS22" i="29"/>
  <c r="DR22" i="29"/>
  <c r="DQ22" i="29"/>
  <c r="DP22" i="29"/>
  <c r="DO22" i="29"/>
  <c r="DN22" i="29"/>
  <c r="DM22" i="29"/>
  <c r="DL22" i="29"/>
  <c r="DK22" i="29"/>
  <c r="DJ22" i="29"/>
  <c r="DI22" i="29"/>
  <c r="DH22" i="29"/>
  <c r="DG22" i="29"/>
  <c r="DF22" i="29"/>
  <c r="DE22" i="29"/>
  <c r="DD22" i="29"/>
  <c r="DC22" i="29"/>
  <c r="DB22" i="29"/>
  <c r="DA22" i="29"/>
  <c r="CZ22" i="29"/>
  <c r="CY22" i="29"/>
  <c r="CX22" i="29"/>
  <c r="CW22" i="29"/>
  <c r="CV22" i="29"/>
  <c r="CU22" i="29"/>
  <c r="CT22" i="29"/>
  <c r="CS22" i="29"/>
  <c r="CR22" i="29"/>
  <c r="CQ22" i="29"/>
  <c r="CP22" i="29"/>
  <c r="CO22" i="29"/>
  <c r="CN22" i="29"/>
  <c r="CM22" i="29"/>
  <c r="CL22" i="29"/>
  <c r="CK22" i="29"/>
  <c r="CJ22" i="29"/>
  <c r="CI22" i="29"/>
  <c r="CH22" i="29"/>
  <c r="CG22" i="29"/>
  <c r="CF22" i="29"/>
  <c r="CE22" i="29"/>
  <c r="CD22" i="29"/>
  <c r="CC22" i="29"/>
  <c r="CB22" i="29"/>
  <c r="CA22" i="29"/>
  <c r="BZ22" i="29"/>
  <c r="BY22" i="29"/>
  <c r="BX22" i="29"/>
  <c r="BW22" i="29"/>
  <c r="BV22" i="29"/>
  <c r="BU22" i="29"/>
  <c r="BT22" i="29"/>
  <c r="BS22" i="29"/>
  <c r="BR22" i="29"/>
  <c r="BQ22" i="29"/>
  <c r="BP22" i="29"/>
  <c r="BO22" i="29"/>
  <c r="BN22" i="29"/>
  <c r="BM22" i="29"/>
  <c r="BL22" i="29"/>
  <c r="BK22" i="29"/>
  <c r="BJ22" i="29"/>
  <c r="BI22" i="29"/>
  <c r="BH22" i="29"/>
  <c r="BG22" i="29"/>
  <c r="BF22" i="29"/>
  <c r="BE22" i="29"/>
  <c r="BD22" i="29"/>
  <c r="BC22" i="29"/>
  <c r="BB22" i="29"/>
  <c r="BA22" i="29"/>
  <c r="AZ22" i="29"/>
  <c r="AY22" i="29"/>
  <c r="AX22" i="29"/>
  <c r="AW22" i="29"/>
  <c r="AV22" i="29"/>
  <c r="AU22" i="29"/>
  <c r="AT22" i="29"/>
  <c r="AS22" i="29"/>
  <c r="AR22" i="29"/>
  <c r="AQ22" i="29"/>
  <c r="AP22" i="29"/>
  <c r="AO22" i="29"/>
  <c r="AN22" i="29"/>
  <c r="AM22" i="29"/>
  <c r="AL22" i="29"/>
  <c r="AK22" i="29"/>
  <c r="AJ22" i="29"/>
  <c r="AI22" i="29"/>
  <c r="AH22" i="29"/>
  <c r="AG22" i="29"/>
  <c r="AF22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C22" i="29"/>
  <c r="B22" i="29"/>
  <c r="GJ21" i="29"/>
  <c r="GI21" i="29"/>
  <c r="GH21" i="29"/>
  <c r="GG21" i="29"/>
  <c r="GF21" i="29"/>
  <c r="GE21" i="29"/>
  <c r="GD21" i="29"/>
  <c r="GC21" i="29"/>
  <c r="GB21" i="29"/>
  <c r="GA21" i="29"/>
  <c r="FZ21" i="29"/>
  <c r="FY21" i="29"/>
  <c r="FX21" i="29"/>
  <c r="FW21" i="29"/>
  <c r="FV21" i="29"/>
  <c r="FU21" i="29"/>
  <c r="FT21" i="29"/>
  <c r="FS21" i="29"/>
  <c r="FR21" i="29"/>
  <c r="FQ21" i="29"/>
  <c r="FP21" i="29"/>
  <c r="FO21" i="29"/>
  <c r="FN21" i="29"/>
  <c r="FM21" i="29"/>
  <c r="FL21" i="29"/>
  <c r="FK21" i="29"/>
  <c r="FJ21" i="29"/>
  <c r="FI21" i="29"/>
  <c r="FH21" i="29"/>
  <c r="FG21" i="29"/>
  <c r="FF21" i="29"/>
  <c r="FE21" i="29"/>
  <c r="FD21" i="29"/>
  <c r="FC21" i="29"/>
  <c r="FB21" i="29"/>
  <c r="FA21" i="29"/>
  <c r="EZ21" i="29"/>
  <c r="EY21" i="29"/>
  <c r="EX21" i="29"/>
  <c r="EW21" i="29"/>
  <c r="EV21" i="29"/>
  <c r="EU21" i="29"/>
  <c r="ET21" i="29"/>
  <c r="ES21" i="29"/>
  <c r="ER21" i="29"/>
  <c r="EQ21" i="29"/>
  <c r="EP21" i="29"/>
  <c r="EO21" i="29"/>
  <c r="EN21" i="29"/>
  <c r="EM21" i="29"/>
  <c r="EL21" i="29"/>
  <c r="EK21" i="29"/>
  <c r="EJ21" i="29"/>
  <c r="EI21" i="29"/>
  <c r="EH21" i="29"/>
  <c r="EG21" i="29"/>
  <c r="EF21" i="29"/>
  <c r="EE21" i="29"/>
  <c r="ED21" i="29"/>
  <c r="EC21" i="29"/>
  <c r="EB21" i="29"/>
  <c r="EA21" i="29"/>
  <c r="DZ21" i="29"/>
  <c r="DY21" i="29"/>
  <c r="DX21" i="29"/>
  <c r="DW21" i="29"/>
  <c r="DV21" i="29"/>
  <c r="DU21" i="29"/>
  <c r="DT21" i="29"/>
  <c r="DS21" i="29"/>
  <c r="DR21" i="29"/>
  <c r="DQ21" i="29"/>
  <c r="DP21" i="29"/>
  <c r="DO21" i="29"/>
  <c r="DN21" i="29"/>
  <c r="DM21" i="29"/>
  <c r="DL21" i="29"/>
  <c r="DK21" i="29"/>
  <c r="DJ21" i="29"/>
  <c r="DI21" i="29"/>
  <c r="DH21" i="29"/>
  <c r="DG21" i="29"/>
  <c r="DF21" i="29"/>
  <c r="DE21" i="29"/>
  <c r="DD21" i="29"/>
  <c r="DC21" i="29"/>
  <c r="DB21" i="29"/>
  <c r="DA21" i="29"/>
  <c r="CZ21" i="29"/>
  <c r="CY21" i="29"/>
  <c r="CX21" i="29"/>
  <c r="CW21" i="29"/>
  <c r="CV21" i="29"/>
  <c r="CU21" i="29"/>
  <c r="CT21" i="29"/>
  <c r="CS21" i="29"/>
  <c r="CR21" i="29"/>
  <c r="CQ21" i="29"/>
  <c r="CP21" i="29"/>
  <c r="CO21" i="29"/>
  <c r="CN21" i="29"/>
  <c r="CM21" i="29"/>
  <c r="CL21" i="29"/>
  <c r="CK21" i="29"/>
  <c r="CJ21" i="29"/>
  <c r="CI21" i="29"/>
  <c r="CH21" i="29"/>
  <c r="CG21" i="29"/>
  <c r="CF21" i="29"/>
  <c r="CE21" i="29"/>
  <c r="CD21" i="29"/>
  <c r="CC21" i="29"/>
  <c r="CB21" i="29"/>
  <c r="CA21" i="29"/>
  <c r="BZ21" i="29"/>
  <c r="BY21" i="29"/>
  <c r="BX21" i="29"/>
  <c r="BW21" i="29"/>
  <c r="BV21" i="29"/>
  <c r="BU21" i="29"/>
  <c r="BT21" i="29"/>
  <c r="BS21" i="29"/>
  <c r="BR21" i="29"/>
  <c r="BQ21" i="29"/>
  <c r="BP21" i="29"/>
  <c r="BO21" i="29"/>
  <c r="BN21" i="29"/>
  <c r="BM21" i="29"/>
  <c r="BL21" i="29"/>
  <c r="BK21" i="29"/>
  <c r="BJ21" i="29"/>
  <c r="BI21" i="29"/>
  <c r="BH21" i="29"/>
  <c r="BG21" i="29"/>
  <c r="BF21" i="29"/>
  <c r="BE21" i="29"/>
  <c r="BD21" i="29"/>
  <c r="BC21" i="29"/>
  <c r="BB21" i="29"/>
  <c r="BA21" i="29"/>
  <c r="AZ21" i="29"/>
  <c r="AY21" i="29"/>
  <c r="AX21" i="29"/>
  <c r="AW21" i="29"/>
  <c r="AV21" i="29"/>
  <c r="AU21" i="29"/>
  <c r="AT21" i="29"/>
  <c r="AS21" i="29"/>
  <c r="AR21" i="29"/>
  <c r="AQ21" i="29"/>
  <c r="AP21" i="29"/>
  <c r="AO21" i="29"/>
  <c r="AN21" i="29"/>
  <c r="AM21" i="29"/>
  <c r="AL21" i="29"/>
  <c r="AK21" i="29"/>
  <c r="AJ21" i="29"/>
  <c r="AI21" i="29"/>
  <c r="AH21" i="29"/>
  <c r="AG21" i="29"/>
  <c r="AF21" i="29"/>
  <c r="AE21" i="29"/>
  <c r="AD21" i="29"/>
  <c r="AC21" i="29"/>
  <c r="AB21" i="29"/>
  <c r="AA21" i="29"/>
  <c r="Z21" i="29"/>
  <c r="Y21" i="29"/>
  <c r="X21" i="29"/>
  <c r="W21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C21" i="29"/>
  <c r="B21" i="29"/>
  <c r="GJ20" i="29"/>
  <c r="GI20" i="29"/>
  <c r="GH20" i="29"/>
  <c r="GG20" i="29"/>
  <c r="GF20" i="29"/>
  <c r="GE20" i="29"/>
  <c r="GD20" i="29"/>
  <c r="GC20" i="29"/>
  <c r="GB20" i="29"/>
  <c r="GA20" i="29"/>
  <c r="FZ20" i="29"/>
  <c r="FY20" i="29"/>
  <c r="FX20" i="29"/>
  <c r="FW20" i="29"/>
  <c r="FV20" i="29"/>
  <c r="FU20" i="29"/>
  <c r="FT20" i="29"/>
  <c r="FS20" i="29"/>
  <c r="FR20" i="29"/>
  <c r="FQ20" i="29"/>
  <c r="FP20" i="29"/>
  <c r="FO20" i="29"/>
  <c r="FN20" i="29"/>
  <c r="FM20" i="29"/>
  <c r="FL20" i="29"/>
  <c r="FK20" i="29"/>
  <c r="FJ20" i="29"/>
  <c r="FI20" i="29"/>
  <c r="FH20" i="29"/>
  <c r="FG20" i="29"/>
  <c r="FF20" i="29"/>
  <c r="FE20" i="29"/>
  <c r="FD20" i="29"/>
  <c r="FC20" i="29"/>
  <c r="FB20" i="29"/>
  <c r="FA20" i="29"/>
  <c r="EZ20" i="29"/>
  <c r="EY20" i="29"/>
  <c r="EX20" i="29"/>
  <c r="EW20" i="29"/>
  <c r="EV20" i="29"/>
  <c r="EU20" i="29"/>
  <c r="ET20" i="29"/>
  <c r="ES20" i="29"/>
  <c r="ER20" i="29"/>
  <c r="EQ20" i="29"/>
  <c r="EP20" i="29"/>
  <c r="EO20" i="29"/>
  <c r="EN20" i="29"/>
  <c r="EM20" i="29"/>
  <c r="EL20" i="29"/>
  <c r="EK20" i="29"/>
  <c r="EJ20" i="29"/>
  <c r="EI20" i="29"/>
  <c r="EH20" i="29"/>
  <c r="EG20" i="29"/>
  <c r="EF20" i="29"/>
  <c r="EE20" i="29"/>
  <c r="ED20" i="29"/>
  <c r="EC20" i="29"/>
  <c r="EB20" i="29"/>
  <c r="EA20" i="29"/>
  <c r="DZ20" i="29"/>
  <c r="DY20" i="29"/>
  <c r="DX20" i="29"/>
  <c r="DW20" i="29"/>
  <c r="DV20" i="29"/>
  <c r="DU20" i="29"/>
  <c r="DT20" i="29"/>
  <c r="DS20" i="29"/>
  <c r="DR20" i="29"/>
  <c r="DQ20" i="29"/>
  <c r="DP20" i="29"/>
  <c r="DO20" i="29"/>
  <c r="DN20" i="29"/>
  <c r="DM20" i="29"/>
  <c r="DL20" i="29"/>
  <c r="DK20" i="29"/>
  <c r="DJ20" i="29"/>
  <c r="DI20" i="29"/>
  <c r="DH20" i="29"/>
  <c r="DG20" i="29"/>
  <c r="DF20" i="29"/>
  <c r="DE20" i="29"/>
  <c r="DD20" i="29"/>
  <c r="DC20" i="29"/>
  <c r="DB20" i="29"/>
  <c r="DA20" i="29"/>
  <c r="CZ20" i="29"/>
  <c r="CY20" i="29"/>
  <c r="CX20" i="29"/>
  <c r="CW20" i="29"/>
  <c r="CV20" i="29"/>
  <c r="CU20" i="29"/>
  <c r="CT20" i="29"/>
  <c r="CS20" i="29"/>
  <c r="CR20" i="29"/>
  <c r="CQ20" i="29"/>
  <c r="CP20" i="29"/>
  <c r="CO20" i="29"/>
  <c r="CN20" i="29"/>
  <c r="CM20" i="29"/>
  <c r="CL20" i="29"/>
  <c r="CK20" i="29"/>
  <c r="CJ20" i="29"/>
  <c r="CI20" i="29"/>
  <c r="CH20" i="29"/>
  <c r="CG20" i="29"/>
  <c r="CF20" i="29"/>
  <c r="CE20" i="29"/>
  <c r="CD20" i="29"/>
  <c r="CC20" i="29"/>
  <c r="CB20" i="29"/>
  <c r="CA20" i="29"/>
  <c r="BZ20" i="29"/>
  <c r="BY20" i="29"/>
  <c r="BX20" i="29"/>
  <c r="BW20" i="29"/>
  <c r="BV20" i="29"/>
  <c r="BU20" i="29"/>
  <c r="BT20" i="29"/>
  <c r="BS20" i="29"/>
  <c r="BR20" i="29"/>
  <c r="BQ20" i="29"/>
  <c r="BP20" i="29"/>
  <c r="BO20" i="29"/>
  <c r="BN20" i="29"/>
  <c r="BM20" i="29"/>
  <c r="BL20" i="29"/>
  <c r="BK20" i="29"/>
  <c r="BJ20" i="29"/>
  <c r="BI20" i="29"/>
  <c r="BH20" i="29"/>
  <c r="BG20" i="29"/>
  <c r="BF20" i="29"/>
  <c r="BE20" i="29"/>
  <c r="BD20" i="29"/>
  <c r="BC20" i="29"/>
  <c r="BB20" i="29"/>
  <c r="BA20" i="29"/>
  <c r="AZ20" i="29"/>
  <c r="AY20" i="29"/>
  <c r="AX20" i="29"/>
  <c r="AW20" i="29"/>
  <c r="AV20" i="29"/>
  <c r="AU20" i="29"/>
  <c r="AT20" i="29"/>
  <c r="AS20" i="29"/>
  <c r="AR20" i="29"/>
  <c r="AQ20" i="29"/>
  <c r="AP20" i="29"/>
  <c r="AO20" i="29"/>
  <c r="AN20" i="29"/>
  <c r="AM20" i="29"/>
  <c r="AL20" i="29"/>
  <c r="AK20" i="29"/>
  <c r="AJ20" i="29"/>
  <c r="AI20" i="29"/>
  <c r="AH20" i="29"/>
  <c r="AG20" i="29"/>
  <c r="AF20" i="29"/>
  <c r="AE20" i="29"/>
  <c r="AD20" i="29"/>
  <c r="AC20" i="29"/>
  <c r="AB20" i="29"/>
  <c r="AA20" i="29"/>
  <c r="Z20" i="29"/>
  <c r="Y20" i="29"/>
  <c r="X20" i="29"/>
  <c r="W20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C20" i="29"/>
  <c r="B20" i="29"/>
  <c r="GJ19" i="29"/>
  <c r="GI19" i="29"/>
  <c r="GH19" i="29"/>
  <c r="GG19" i="29"/>
  <c r="GF19" i="29"/>
  <c r="GE19" i="29"/>
  <c r="GD19" i="29"/>
  <c r="GC19" i="29"/>
  <c r="GB19" i="29"/>
  <c r="GA19" i="29"/>
  <c r="FZ19" i="29"/>
  <c r="FY19" i="29"/>
  <c r="FX19" i="29"/>
  <c r="FW19" i="29"/>
  <c r="FV19" i="29"/>
  <c r="FU19" i="29"/>
  <c r="FT19" i="29"/>
  <c r="FS19" i="29"/>
  <c r="FR19" i="29"/>
  <c r="FQ19" i="29"/>
  <c r="FP19" i="29"/>
  <c r="FO19" i="29"/>
  <c r="FN19" i="29"/>
  <c r="FM19" i="29"/>
  <c r="FL19" i="29"/>
  <c r="FK19" i="29"/>
  <c r="FJ19" i="29"/>
  <c r="FI19" i="29"/>
  <c r="FH19" i="29"/>
  <c r="FG19" i="29"/>
  <c r="FF19" i="29"/>
  <c r="FE19" i="29"/>
  <c r="FD19" i="29"/>
  <c r="FC19" i="29"/>
  <c r="FB19" i="29"/>
  <c r="FA19" i="29"/>
  <c r="EZ19" i="29"/>
  <c r="EY19" i="29"/>
  <c r="EX19" i="29"/>
  <c r="EW19" i="29"/>
  <c r="EV19" i="29"/>
  <c r="EU19" i="29"/>
  <c r="ET19" i="29"/>
  <c r="ES19" i="29"/>
  <c r="ER19" i="29"/>
  <c r="EQ19" i="29"/>
  <c r="EP19" i="29"/>
  <c r="EO19" i="29"/>
  <c r="EN19" i="29"/>
  <c r="EM19" i="29"/>
  <c r="EL19" i="29"/>
  <c r="EK19" i="29"/>
  <c r="EJ19" i="29"/>
  <c r="EI19" i="29"/>
  <c r="EH19" i="29"/>
  <c r="EG19" i="29"/>
  <c r="EF19" i="29"/>
  <c r="EE19" i="29"/>
  <c r="ED19" i="29"/>
  <c r="EC19" i="29"/>
  <c r="EB19" i="29"/>
  <c r="EA19" i="29"/>
  <c r="DZ19" i="29"/>
  <c r="DY19" i="29"/>
  <c r="DX19" i="29"/>
  <c r="DW19" i="29"/>
  <c r="DV19" i="29"/>
  <c r="DU19" i="29"/>
  <c r="DT19" i="29"/>
  <c r="DS19" i="29"/>
  <c r="DR19" i="29"/>
  <c r="DQ19" i="29"/>
  <c r="DP19" i="29"/>
  <c r="DO19" i="29"/>
  <c r="DN19" i="29"/>
  <c r="DM19" i="29"/>
  <c r="DL19" i="29"/>
  <c r="DK19" i="29"/>
  <c r="DJ19" i="29"/>
  <c r="DI19" i="29"/>
  <c r="DH19" i="29"/>
  <c r="DG19" i="29"/>
  <c r="DF19" i="29"/>
  <c r="DE19" i="29"/>
  <c r="DD19" i="29"/>
  <c r="DC19" i="29"/>
  <c r="DB19" i="29"/>
  <c r="DA19" i="29"/>
  <c r="CZ19" i="29"/>
  <c r="CY19" i="29"/>
  <c r="CX19" i="29"/>
  <c r="CW19" i="29"/>
  <c r="CV19" i="29"/>
  <c r="CU19" i="29"/>
  <c r="CT19" i="29"/>
  <c r="CS19" i="29"/>
  <c r="CR19" i="29"/>
  <c r="CQ19" i="29"/>
  <c r="CP19" i="29"/>
  <c r="CO19" i="29"/>
  <c r="CN19" i="29"/>
  <c r="CM19" i="29"/>
  <c r="CL19" i="29"/>
  <c r="CK19" i="29"/>
  <c r="CJ19" i="29"/>
  <c r="CI19" i="29"/>
  <c r="CH19" i="29"/>
  <c r="CG19" i="29"/>
  <c r="CF19" i="29"/>
  <c r="CE19" i="29"/>
  <c r="CD19" i="29"/>
  <c r="CC19" i="29"/>
  <c r="CB19" i="29"/>
  <c r="CA19" i="29"/>
  <c r="BZ19" i="29"/>
  <c r="BY19" i="29"/>
  <c r="BX19" i="29"/>
  <c r="BW19" i="29"/>
  <c r="BV19" i="29"/>
  <c r="BU19" i="29"/>
  <c r="BT19" i="29"/>
  <c r="BS19" i="29"/>
  <c r="BR19" i="29"/>
  <c r="BQ19" i="29"/>
  <c r="BP19" i="29"/>
  <c r="BO19" i="29"/>
  <c r="BN19" i="29"/>
  <c r="BM19" i="29"/>
  <c r="BL19" i="29"/>
  <c r="BK19" i="29"/>
  <c r="BJ19" i="29"/>
  <c r="BI19" i="29"/>
  <c r="BH19" i="29"/>
  <c r="BG19" i="29"/>
  <c r="BF19" i="29"/>
  <c r="BE19" i="29"/>
  <c r="BD19" i="29"/>
  <c r="BC19" i="29"/>
  <c r="BB19" i="29"/>
  <c r="BA19" i="29"/>
  <c r="AZ19" i="29"/>
  <c r="AY19" i="29"/>
  <c r="AX19" i="29"/>
  <c r="AW19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J19" i="29"/>
  <c r="AI19" i="29"/>
  <c r="AH19" i="29"/>
  <c r="AG19" i="29"/>
  <c r="AF19" i="29"/>
  <c r="AE19" i="29"/>
  <c r="AD19" i="29"/>
  <c r="AC19" i="29"/>
  <c r="AB19" i="29"/>
  <c r="AA19" i="29"/>
  <c r="Z19" i="29"/>
  <c r="Y19" i="29"/>
  <c r="X19" i="29"/>
  <c r="W19" i="29"/>
  <c r="V19" i="29"/>
  <c r="U19" i="29"/>
  <c r="T19" i="29"/>
  <c r="S19" i="29"/>
  <c r="R19" i="29"/>
  <c r="Q19" i="29"/>
  <c r="P19" i="29"/>
  <c r="O19" i="29"/>
  <c r="N19" i="29"/>
  <c r="M19" i="29"/>
  <c r="L19" i="29"/>
  <c r="K19" i="29"/>
  <c r="J19" i="29"/>
  <c r="I19" i="29"/>
  <c r="H19" i="29"/>
  <c r="G19" i="29"/>
  <c r="F19" i="29"/>
  <c r="E19" i="29"/>
  <c r="D19" i="29"/>
  <c r="C19" i="29"/>
  <c r="B19" i="29"/>
  <c r="GJ18" i="29"/>
  <c r="GI18" i="29"/>
  <c r="GH18" i="29"/>
  <c r="GG18" i="29"/>
  <c r="GF18" i="29"/>
  <c r="GE18" i="29"/>
  <c r="GD18" i="29"/>
  <c r="GC18" i="29"/>
  <c r="GB18" i="29"/>
  <c r="GA18" i="29"/>
  <c r="FZ18" i="29"/>
  <c r="FY18" i="29"/>
  <c r="FX18" i="29"/>
  <c r="FW18" i="29"/>
  <c r="FV18" i="29"/>
  <c r="FU18" i="29"/>
  <c r="FT18" i="29"/>
  <c r="FS18" i="29"/>
  <c r="FR18" i="29"/>
  <c r="FQ18" i="29"/>
  <c r="FP18" i="29"/>
  <c r="FO18" i="29"/>
  <c r="FN18" i="29"/>
  <c r="FM18" i="29"/>
  <c r="FL18" i="29"/>
  <c r="FK18" i="29"/>
  <c r="FJ18" i="29"/>
  <c r="FI18" i="29"/>
  <c r="FH18" i="29"/>
  <c r="FG18" i="29"/>
  <c r="FF18" i="29"/>
  <c r="FE18" i="29"/>
  <c r="FD18" i="29"/>
  <c r="FC18" i="29"/>
  <c r="FB18" i="29"/>
  <c r="FA18" i="29"/>
  <c r="EZ18" i="29"/>
  <c r="EY18" i="29"/>
  <c r="EX18" i="29"/>
  <c r="EW18" i="29"/>
  <c r="EV18" i="29"/>
  <c r="EU18" i="29"/>
  <c r="ET18" i="29"/>
  <c r="ES18" i="29"/>
  <c r="ER18" i="29"/>
  <c r="EQ18" i="29"/>
  <c r="EP18" i="29"/>
  <c r="EO18" i="29"/>
  <c r="EN18" i="29"/>
  <c r="EM18" i="29"/>
  <c r="EL18" i="29"/>
  <c r="EK18" i="29"/>
  <c r="EJ18" i="29"/>
  <c r="EI18" i="29"/>
  <c r="EH18" i="29"/>
  <c r="EG18" i="29"/>
  <c r="EF18" i="29"/>
  <c r="EE18" i="29"/>
  <c r="ED18" i="29"/>
  <c r="EC18" i="29"/>
  <c r="EB18" i="29"/>
  <c r="EA18" i="29"/>
  <c r="DZ18" i="29"/>
  <c r="DY18" i="29"/>
  <c r="DX18" i="29"/>
  <c r="DW18" i="29"/>
  <c r="DV18" i="29"/>
  <c r="DU18" i="29"/>
  <c r="DT18" i="29"/>
  <c r="DS18" i="29"/>
  <c r="DR18" i="29"/>
  <c r="DQ18" i="29"/>
  <c r="DP18" i="29"/>
  <c r="DO18" i="29"/>
  <c r="DN18" i="29"/>
  <c r="DM18" i="29"/>
  <c r="DL18" i="29"/>
  <c r="DK18" i="29"/>
  <c r="DJ18" i="29"/>
  <c r="DI18" i="29"/>
  <c r="DH18" i="29"/>
  <c r="DG18" i="29"/>
  <c r="DF18" i="29"/>
  <c r="DE18" i="29"/>
  <c r="DD18" i="29"/>
  <c r="DC18" i="29"/>
  <c r="DB18" i="29"/>
  <c r="DA18" i="29"/>
  <c r="CZ18" i="29"/>
  <c r="CY18" i="29"/>
  <c r="CX18" i="29"/>
  <c r="CW18" i="29"/>
  <c r="CV18" i="29"/>
  <c r="CU18" i="29"/>
  <c r="CT18" i="29"/>
  <c r="CS18" i="29"/>
  <c r="CR18" i="29"/>
  <c r="CQ18" i="29"/>
  <c r="CP18" i="29"/>
  <c r="CO18" i="29"/>
  <c r="CN18" i="29"/>
  <c r="CM18" i="29"/>
  <c r="CL18" i="29"/>
  <c r="CK18" i="29"/>
  <c r="CJ18" i="29"/>
  <c r="CI18" i="29"/>
  <c r="CH18" i="29"/>
  <c r="CG18" i="29"/>
  <c r="CF18" i="29"/>
  <c r="CE18" i="29"/>
  <c r="CD18" i="29"/>
  <c r="CC18" i="29"/>
  <c r="CB18" i="29"/>
  <c r="CA18" i="29"/>
  <c r="BZ18" i="29"/>
  <c r="BY18" i="29"/>
  <c r="BX18" i="29"/>
  <c r="BW18" i="29"/>
  <c r="BV18" i="29"/>
  <c r="BU18" i="29"/>
  <c r="BT18" i="29"/>
  <c r="BS18" i="29"/>
  <c r="BR18" i="29"/>
  <c r="BQ18" i="29"/>
  <c r="BP18" i="29"/>
  <c r="BO18" i="29"/>
  <c r="BN18" i="29"/>
  <c r="BM18" i="29"/>
  <c r="BL18" i="29"/>
  <c r="BK18" i="29"/>
  <c r="BJ18" i="29"/>
  <c r="BI18" i="29"/>
  <c r="BH18" i="29"/>
  <c r="BG18" i="29"/>
  <c r="BF18" i="29"/>
  <c r="BE18" i="29"/>
  <c r="BD18" i="29"/>
  <c r="BC18" i="29"/>
  <c r="BB18" i="29"/>
  <c r="BA18" i="29"/>
  <c r="AZ18" i="29"/>
  <c r="AY18" i="29"/>
  <c r="AX18" i="29"/>
  <c r="AW18" i="29"/>
  <c r="AV18" i="29"/>
  <c r="AU18" i="29"/>
  <c r="AT18" i="29"/>
  <c r="AS18" i="29"/>
  <c r="AR18" i="29"/>
  <c r="AQ18" i="29"/>
  <c r="AP18" i="29"/>
  <c r="AO18" i="29"/>
  <c r="AN18" i="29"/>
  <c r="AM18" i="29"/>
  <c r="AL18" i="29"/>
  <c r="AK18" i="29"/>
  <c r="AJ18" i="29"/>
  <c r="AI18" i="29"/>
  <c r="AH18" i="29"/>
  <c r="AG18" i="29"/>
  <c r="AF18" i="29"/>
  <c r="AE18" i="29"/>
  <c r="AD18" i="29"/>
  <c r="AC18" i="29"/>
  <c r="AB18" i="29"/>
  <c r="AA18" i="29"/>
  <c r="Z18" i="29"/>
  <c r="Y18" i="29"/>
  <c r="X18" i="29"/>
  <c r="W18" i="29"/>
  <c r="V18" i="29"/>
  <c r="U18" i="29"/>
  <c r="T18" i="29"/>
  <c r="S18" i="29"/>
  <c r="R18" i="29"/>
  <c r="Q18" i="29"/>
  <c r="P18" i="29"/>
  <c r="O18" i="29"/>
  <c r="N18" i="29"/>
  <c r="M18" i="29"/>
  <c r="L18" i="29"/>
  <c r="K18" i="29"/>
  <c r="J18" i="29"/>
  <c r="I18" i="29"/>
  <c r="H18" i="29"/>
  <c r="G18" i="29"/>
  <c r="F18" i="29"/>
  <c r="E18" i="29"/>
  <c r="D18" i="29"/>
  <c r="C18" i="29"/>
  <c r="B18" i="29"/>
  <c r="GJ17" i="29"/>
  <c r="GI17" i="29"/>
  <c r="GH17" i="29"/>
  <c r="GG17" i="29"/>
  <c r="GF17" i="29"/>
  <c r="GE17" i="29"/>
  <c r="GD17" i="29"/>
  <c r="GC17" i="29"/>
  <c r="GB17" i="29"/>
  <c r="GA17" i="29"/>
  <c r="FZ17" i="29"/>
  <c r="FY17" i="29"/>
  <c r="FX17" i="29"/>
  <c r="FW17" i="29"/>
  <c r="FV17" i="29"/>
  <c r="FU17" i="29"/>
  <c r="FT17" i="29"/>
  <c r="FS17" i="29"/>
  <c r="FR17" i="29"/>
  <c r="FQ17" i="29"/>
  <c r="FP17" i="29"/>
  <c r="FO17" i="29"/>
  <c r="FN17" i="29"/>
  <c r="FM17" i="29"/>
  <c r="FL17" i="29"/>
  <c r="FK17" i="29"/>
  <c r="FJ17" i="29"/>
  <c r="FI17" i="29"/>
  <c r="FH17" i="29"/>
  <c r="FG17" i="29"/>
  <c r="FF17" i="29"/>
  <c r="FE17" i="29"/>
  <c r="FD17" i="29"/>
  <c r="FC17" i="29"/>
  <c r="FB17" i="29"/>
  <c r="FA17" i="29"/>
  <c r="EZ17" i="29"/>
  <c r="EY17" i="29"/>
  <c r="EX17" i="29"/>
  <c r="EW17" i="29"/>
  <c r="EV17" i="29"/>
  <c r="EU17" i="29"/>
  <c r="ET17" i="29"/>
  <c r="ES17" i="29"/>
  <c r="ER17" i="29"/>
  <c r="EQ17" i="29"/>
  <c r="EP17" i="29"/>
  <c r="EO17" i="29"/>
  <c r="EN17" i="29"/>
  <c r="EM17" i="29"/>
  <c r="EL17" i="29"/>
  <c r="EK17" i="29"/>
  <c r="EJ17" i="29"/>
  <c r="EI17" i="29"/>
  <c r="EH17" i="29"/>
  <c r="EG17" i="29"/>
  <c r="EF17" i="29"/>
  <c r="EE17" i="29"/>
  <c r="ED17" i="29"/>
  <c r="EC17" i="29"/>
  <c r="EB17" i="29"/>
  <c r="EA17" i="29"/>
  <c r="DZ17" i="29"/>
  <c r="DY17" i="29"/>
  <c r="DX17" i="29"/>
  <c r="DW17" i="29"/>
  <c r="DV17" i="29"/>
  <c r="DU17" i="29"/>
  <c r="DT17" i="29"/>
  <c r="DS17" i="29"/>
  <c r="DR17" i="29"/>
  <c r="DQ17" i="29"/>
  <c r="DP17" i="29"/>
  <c r="DO17" i="29"/>
  <c r="DN17" i="29"/>
  <c r="DM17" i="29"/>
  <c r="DL17" i="29"/>
  <c r="DK17" i="29"/>
  <c r="DJ17" i="29"/>
  <c r="DI17" i="29"/>
  <c r="DH17" i="29"/>
  <c r="DG17" i="29"/>
  <c r="DF17" i="29"/>
  <c r="DE17" i="29"/>
  <c r="DD17" i="29"/>
  <c r="DC17" i="29"/>
  <c r="DB17" i="29"/>
  <c r="DA17" i="29"/>
  <c r="CZ17" i="29"/>
  <c r="CY17" i="29"/>
  <c r="CX17" i="29"/>
  <c r="CW17" i="29"/>
  <c r="CV17" i="29"/>
  <c r="CU17" i="29"/>
  <c r="CT17" i="29"/>
  <c r="CS17" i="29"/>
  <c r="CR17" i="29"/>
  <c r="CQ17" i="29"/>
  <c r="CP17" i="29"/>
  <c r="CO17" i="29"/>
  <c r="CN17" i="29"/>
  <c r="CM17" i="29"/>
  <c r="CL17" i="29"/>
  <c r="CK17" i="29"/>
  <c r="CJ17" i="29"/>
  <c r="CI17" i="29"/>
  <c r="CH17" i="29"/>
  <c r="CG17" i="29"/>
  <c r="CF17" i="29"/>
  <c r="CE17" i="29"/>
  <c r="CD17" i="29"/>
  <c r="CC17" i="29"/>
  <c r="CB17" i="29"/>
  <c r="CA17" i="29"/>
  <c r="BZ17" i="29"/>
  <c r="BY17" i="29"/>
  <c r="BX17" i="29"/>
  <c r="BW17" i="29"/>
  <c r="BV17" i="29"/>
  <c r="BU17" i="29"/>
  <c r="BT17" i="29"/>
  <c r="BS17" i="29"/>
  <c r="BR17" i="29"/>
  <c r="BQ17" i="29"/>
  <c r="BP17" i="29"/>
  <c r="BO17" i="29"/>
  <c r="BN17" i="29"/>
  <c r="BM17" i="29"/>
  <c r="BL17" i="29"/>
  <c r="BK17" i="29"/>
  <c r="BJ17" i="29"/>
  <c r="BI17" i="29"/>
  <c r="BH17" i="29"/>
  <c r="BG17" i="29"/>
  <c r="BF17" i="29"/>
  <c r="BE17" i="29"/>
  <c r="BD17" i="29"/>
  <c r="BC17" i="29"/>
  <c r="BB17" i="29"/>
  <c r="BA17" i="29"/>
  <c r="AZ17" i="29"/>
  <c r="AY17" i="29"/>
  <c r="AX17" i="29"/>
  <c r="AW17" i="29"/>
  <c r="AV17" i="29"/>
  <c r="AU17" i="29"/>
  <c r="AT17" i="29"/>
  <c r="AS17" i="29"/>
  <c r="AR17" i="29"/>
  <c r="AQ17" i="29"/>
  <c r="AP17" i="29"/>
  <c r="AO17" i="29"/>
  <c r="AN17" i="29"/>
  <c r="AM17" i="29"/>
  <c r="AL17" i="29"/>
  <c r="AK17" i="29"/>
  <c r="AJ17" i="29"/>
  <c r="AI17" i="29"/>
  <c r="AH17" i="29"/>
  <c r="AG17" i="29"/>
  <c r="AF17" i="29"/>
  <c r="AE17" i="29"/>
  <c r="AD17" i="29"/>
  <c r="AC17" i="29"/>
  <c r="AB17" i="29"/>
  <c r="AA17" i="29"/>
  <c r="Z17" i="29"/>
  <c r="Y17" i="29"/>
  <c r="X17" i="29"/>
  <c r="W17" i="29"/>
  <c r="V17" i="29"/>
  <c r="U17" i="29"/>
  <c r="T17" i="29"/>
  <c r="S17" i="29"/>
  <c r="R17" i="29"/>
  <c r="Q17" i="29"/>
  <c r="P17" i="29"/>
  <c r="O17" i="29"/>
  <c r="N17" i="29"/>
  <c r="M17" i="29"/>
  <c r="L17" i="29"/>
  <c r="K17" i="29"/>
  <c r="J17" i="29"/>
  <c r="I17" i="29"/>
  <c r="H17" i="29"/>
  <c r="G17" i="29"/>
  <c r="F17" i="29"/>
  <c r="E17" i="29"/>
  <c r="D17" i="29"/>
  <c r="C17" i="29"/>
  <c r="B17" i="29"/>
  <c r="GJ16" i="29"/>
  <c r="GI16" i="29"/>
  <c r="GH16" i="29"/>
  <c r="GG16" i="29"/>
  <c r="GF16" i="29"/>
  <c r="GE16" i="29"/>
  <c r="GD16" i="29"/>
  <c r="GC16" i="29"/>
  <c r="GB16" i="29"/>
  <c r="GA16" i="29"/>
  <c r="FZ16" i="29"/>
  <c r="FY16" i="29"/>
  <c r="FX16" i="29"/>
  <c r="FW16" i="29"/>
  <c r="FV16" i="29"/>
  <c r="FU16" i="29"/>
  <c r="FT16" i="29"/>
  <c r="FS16" i="29"/>
  <c r="FR16" i="29"/>
  <c r="FQ16" i="29"/>
  <c r="FP16" i="29"/>
  <c r="FO16" i="29"/>
  <c r="FN16" i="29"/>
  <c r="FM16" i="29"/>
  <c r="FL16" i="29"/>
  <c r="FK16" i="29"/>
  <c r="FJ16" i="29"/>
  <c r="FI16" i="29"/>
  <c r="FH16" i="29"/>
  <c r="FG16" i="29"/>
  <c r="FF16" i="29"/>
  <c r="FE16" i="29"/>
  <c r="FD16" i="29"/>
  <c r="FC16" i="29"/>
  <c r="FB16" i="29"/>
  <c r="FA16" i="29"/>
  <c r="EZ16" i="29"/>
  <c r="EY16" i="29"/>
  <c r="EX16" i="29"/>
  <c r="EW16" i="29"/>
  <c r="EV16" i="29"/>
  <c r="EU16" i="29"/>
  <c r="ET16" i="29"/>
  <c r="ES16" i="29"/>
  <c r="ER16" i="29"/>
  <c r="EQ16" i="29"/>
  <c r="EP16" i="29"/>
  <c r="EO16" i="29"/>
  <c r="EN16" i="29"/>
  <c r="EM16" i="29"/>
  <c r="EL16" i="29"/>
  <c r="EK16" i="29"/>
  <c r="EJ16" i="29"/>
  <c r="EI16" i="29"/>
  <c r="EH16" i="29"/>
  <c r="EG16" i="29"/>
  <c r="EF16" i="29"/>
  <c r="EE16" i="29"/>
  <c r="ED16" i="29"/>
  <c r="EC16" i="29"/>
  <c r="EB16" i="29"/>
  <c r="EA16" i="29"/>
  <c r="DZ16" i="29"/>
  <c r="DY16" i="29"/>
  <c r="DX16" i="29"/>
  <c r="DW16" i="29"/>
  <c r="DV16" i="29"/>
  <c r="DU16" i="29"/>
  <c r="DT16" i="29"/>
  <c r="DS16" i="29"/>
  <c r="DR16" i="29"/>
  <c r="DQ16" i="29"/>
  <c r="DP16" i="29"/>
  <c r="DO16" i="29"/>
  <c r="DN16" i="29"/>
  <c r="DM16" i="29"/>
  <c r="DL16" i="29"/>
  <c r="DK16" i="29"/>
  <c r="DJ16" i="29"/>
  <c r="DI16" i="29"/>
  <c r="DH16" i="29"/>
  <c r="DG16" i="29"/>
  <c r="DF16" i="29"/>
  <c r="DE16" i="29"/>
  <c r="DD16" i="29"/>
  <c r="DC16" i="29"/>
  <c r="DB16" i="29"/>
  <c r="DA16" i="29"/>
  <c r="CZ16" i="29"/>
  <c r="CY16" i="29"/>
  <c r="CX16" i="29"/>
  <c r="CW16" i="29"/>
  <c r="CV16" i="29"/>
  <c r="CU16" i="29"/>
  <c r="CT16" i="29"/>
  <c r="CS16" i="29"/>
  <c r="CR16" i="29"/>
  <c r="CQ16" i="29"/>
  <c r="CP16" i="29"/>
  <c r="CO16" i="29"/>
  <c r="CN16" i="29"/>
  <c r="CM16" i="29"/>
  <c r="CL16" i="29"/>
  <c r="CK16" i="29"/>
  <c r="CJ16" i="29"/>
  <c r="CI16" i="29"/>
  <c r="CH16" i="29"/>
  <c r="CG16" i="29"/>
  <c r="CF16" i="29"/>
  <c r="CE16" i="29"/>
  <c r="CD16" i="29"/>
  <c r="CC16" i="29"/>
  <c r="CB16" i="29"/>
  <c r="CA16" i="29"/>
  <c r="BZ16" i="29"/>
  <c r="BY16" i="29"/>
  <c r="BX16" i="29"/>
  <c r="BW16" i="29"/>
  <c r="BV16" i="29"/>
  <c r="BU16" i="29"/>
  <c r="BT16" i="29"/>
  <c r="BS16" i="29"/>
  <c r="BR16" i="29"/>
  <c r="BQ16" i="29"/>
  <c r="BP16" i="29"/>
  <c r="BO16" i="29"/>
  <c r="BN16" i="29"/>
  <c r="BM16" i="29"/>
  <c r="BL16" i="29"/>
  <c r="BK16" i="29"/>
  <c r="BJ16" i="29"/>
  <c r="BI16" i="29"/>
  <c r="BH16" i="29"/>
  <c r="BG16" i="29"/>
  <c r="BF16" i="29"/>
  <c r="BE16" i="29"/>
  <c r="BD16" i="29"/>
  <c r="BC16" i="29"/>
  <c r="BB16" i="29"/>
  <c r="BA16" i="29"/>
  <c r="AZ16" i="29"/>
  <c r="AY16" i="29"/>
  <c r="AX16" i="29"/>
  <c r="AW16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J16" i="29"/>
  <c r="AI16" i="29"/>
  <c r="AH16" i="29"/>
  <c r="AG16" i="29"/>
  <c r="AF16" i="29"/>
  <c r="AE16" i="29"/>
  <c r="AD16" i="29"/>
  <c r="AC16" i="29"/>
  <c r="AB16" i="29"/>
  <c r="AA16" i="29"/>
  <c r="Z16" i="29"/>
  <c r="Y16" i="29"/>
  <c r="X16" i="29"/>
  <c r="W16" i="29"/>
  <c r="V16" i="29"/>
  <c r="U16" i="29"/>
  <c r="T16" i="29"/>
  <c r="S16" i="29"/>
  <c r="R16" i="29"/>
  <c r="Q16" i="29"/>
  <c r="P16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C16" i="29"/>
  <c r="B16" i="29"/>
  <c r="GJ15" i="29"/>
  <c r="GI15" i="29"/>
  <c r="GH15" i="29"/>
  <c r="GG15" i="29"/>
  <c r="GF15" i="29"/>
  <c r="GE15" i="29"/>
  <c r="GD15" i="29"/>
  <c r="GC15" i="29"/>
  <c r="GB15" i="29"/>
  <c r="GA15" i="29"/>
  <c r="FZ15" i="29"/>
  <c r="FY15" i="29"/>
  <c r="FX15" i="29"/>
  <c r="FW15" i="29"/>
  <c r="FV15" i="29"/>
  <c r="FU15" i="29"/>
  <c r="FT15" i="29"/>
  <c r="FS15" i="29"/>
  <c r="FR15" i="29"/>
  <c r="FQ15" i="29"/>
  <c r="FP15" i="29"/>
  <c r="FO15" i="29"/>
  <c r="FN15" i="29"/>
  <c r="FM15" i="29"/>
  <c r="FL15" i="29"/>
  <c r="FK15" i="29"/>
  <c r="FJ15" i="29"/>
  <c r="FI15" i="29"/>
  <c r="FH15" i="29"/>
  <c r="FG15" i="29"/>
  <c r="FF15" i="29"/>
  <c r="FE15" i="29"/>
  <c r="FD15" i="29"/>
  <c r="FC15" i="29"/>
  <c r="FB15" i="29"/>
  <c r="FA15" i="29"/>
  <c r="EZ15" i="29"/>
  <c r="EY15" i="29"/>
  <c r="EX15" i="29"/>
  <c r="EW15" i="29"/>
  <c r="EV15" i="29"/>
  <c r="EU15" i="29"/>
  <c r="ET15" i="29"/>
  <c r="ES15" i="29"/>
  <c r="ER15" i="29"/>
  <c r="EQ15" i="29"/>
  <c r="EP15" i="29"/>
  <c r="EO15" i="29"/>
  <c r="EN15" i="29"/>
  <c r="EM15" i="29"/>
  <c r="EL15" i="29"/>
  <c r="EK15" i="29"/>
  <c r="EJ15" i="29"/>
  <c r="EI15" i="29"/>
  <c r="EH15" i="29"/>
  <c r="EG15" i="29"/>
  <c r="EF15" i="29"/>
  <c r="EE15" i="29"/>
  <c r="ED15" i="29"/>
  <c r="EC15" i="29"/>
  <c r="EB15" i="29"/>
  <c r="EA15" i="29"/>
  <c r="DZ15" i="29"/>
  <c r="DY15" i="29"/>
  <c r="DX15" i="29"/>
  <c r="DW15" i="29"/>
  <c r="DV15" i="29"/>
  <c r="DU15" i="29"/>
  <c r="DT15" i="29"/>
  <c r="DS15" i="29"/>
  <c r="DR15" i="29"/>
  <c r="DQ15" i="29"/>
  <c r="DP15" i="29"/>
  <c r="DO15" i="29"/>
  <c r="DN15" i="29"/>
  <c r="DM15" i="29"/>
  <c r="DL15" i="29"/>
  <c r="DK15" i="29"/>
  <c r="DJ15" i="29"/>
  <c r="DI15" i="29"/>
  <c r="DH15" i="29"/>
  <c r="DG15" i="29"/>
  <c r="DF15" i="29"/>
  <c r="DE15" i="29"/>
  <c r="DD15" i="29"/>
  <c r="DC15" i="29"/>
  <c r="DB15" i="29"/>
  <c r="DA15" i="29"/>
  <c r="CZ15" i="29"/>
  <c r="CY15" i="29"/>
  <c r="CX15" i="29"/>
  <c r="CW15" i="29"/>
  <c r="CV15" i="29"/>
  <c r="CU15" i="29"/>
  <c r="CT15" i="29"/>
  <c r="CS15" i="29"/>
  <c r="CR15" i="29"/>
  <c r="CQ15" i="29"/>
  <c r="CP15" i="29"/>
  <c r="CO15" i="29"/>
  <c r="CN15" i="29"/>
  <c r="CM15" i="29"/>
  <c r="CL15" i="29"/>
  <c r="CK15" i="29"/>
  <c r="CJ15" i="29"/>
  <c r="CI15" i="29"/>
  <c r="CH15" i="29"/>
  <c r="CG15" i="29"/>
  <c r="CF15" i="29"/>
  <c r="CE15" i="29"/>
  <c r="CD15" i="29"/>
  <c r="CC15" i="29"/>
  <c r="CB15" i="29"/>
  <c r="CA15" i="29"/>
  <c r="BZ15" i="29"/>
  <c r="BY15" i="29"/>
  <c r="BX15" i="29"/>
  <c r="BW15" i="29"/>
  <c r="BV15" i="29"/>
  <c r="BU15" i="29"/>
  <c r="BT15" i="29"/>
  <c r="BS15" i="29"/>
  <c r="BR15" i="29"/>
  <c r="BQ15" i="29"/>
  <c r="BP15" i="29"/>
  <c r="BO15" i="29"/>
  <c r="BN15" i="29"/>
  <c r="BM15" i="29"/>
  <c r="BL15" i="29"/>
  <c r="BK15" i="29"/>
  <c r="BJ15" i="29"/>
  <c r="BI15" i="29"/>
  <c r="BH15" i="29"/>
  <c r="BG15" i="29"/>
  <c r="BF15" i="29"/>
  <c r="BE15" i="29"/>
  <c r="BD15" i="29"/>
  <c r="BC15" i="29"/>
  <c r="BB15" i="29"/>
  <c r="BA15" i="29"/>
  <c r="AZ15" i="29"/>
  <c r="AY15" i="29"/>
  <c r="AX15" i="29"/>
  <c r="AW15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J15" i="29"/>
  <c r="AI15" i="29"/>
  <c r="AH15" i="29"/>
  <c r="AG15" i="29"/>
  <c r="AF15" i="29"/>
  <c r="AE15" i="29"/>
  <c r="AD15" i="29"/>
  <c r="AC15" i="29"/>
  <c r="AB15" i="29"/>
  <c r="AA15" i="29"/>
  <c r="Z15" i="29"/>
  <c r="Y15" i="29"/>
  <c r="X15" i="29"/>
  <c r="W15" i="29"/>
  <c r="V15" i="29"/>
  <c r="U15" i="29"/>
  <c r="T15" i="29"/>
  <c r="S15" i="29"/>
  <c r="R15" i="29"/>
  <c r="Q15" i="29"/>
  <c r="P15" i="29"/>
  <c r="O15" i="29"/>
  <c r="N15" i="29"/>
  <c r="M15" i="29"/>
  <c r="L15" i="29"/>
  <c r="K15" i="29"/>
  <c r="J15" i="29"/>
  <c r="I15" i="29"/>
  <c r="H15" i="29"/>
  <c r="G15" i="29"/>
  <c r="F15" i="29"/>
  <c r="E15" i="29"/>
  <c r="D15" i="29"/>
  <c r="C15" i="29"/>
  <c r="B15" i="29"/>
  <c r="GJ14" i="29"/>
  <c r="GI14" i="29"/>
  <c r="GH14" i="29"/>
  <c r="GG14" i="29"/>
  <c r="GF14" i="29"/>
  <c r="GE14" i="29"/>
  <c r="GD14" i="29"/>
  <c r="GC14" i="29"/>
  <c r="GB14" i="29"/>
  <c r="GA14" i="29"/>
  <c r="FZ14" i="29"/>
  <c r="FY14" i="29"/>
  <c r="FX14" i="29"/>
  <c r="FW14" i="29"/>
  <c r="FV14" i="29"/>
  <c r="FU14" i="29"/>
  <c r="FT14" i="29"/>
  <c r="FS14" i="29"/>
  <c r="FR14" i="29"/>
  <c r="FQ14" i="29"/>
  <c r="FP14" i="29"/>
  <c r="FO14" i="29"/>
  <c r="FN14" i="29"/>
  <c r="FM14" i="29"/>
  <c r="FL14" i="29"/>
  <c r="FK14" i="29"/>
  <c r="FJ14" i="29"/>
  <c r="FI14" i="29"/>
  <c r="FH14" i="29"/>
  <c r="FG14" i="29"/>
  <c r="FF14" i="29"/>
  <c r="FE14" i="29"/>
  <c r="FD14" i="29"/>
  <c r="FC14" i="29"/>
  <c r="FB14" i="29"/>
  <c r="FA14" i="29"/>
  <c r="EZ14" i="29"/>
  <c r="EY14" i="29"/>
  <c r="EX14" i="29"/>
  <c r="EW14" i="29"/>
  <c r="EV14" i="29"/>
  <c r="EU14" i="29"/>
  <c r="ET14" i="29"/>
  <c r="ES14" i="29"/>
  <c r="ER14" i="29"/>
  <c r="EQ14" i="29"/>
  <c r="EP14" i="29"/>
  <c r="EO14" i="29"/>
  <c r="EN14" i="29"/>
  <c r="EM14" i="29"/>
  <c r="EL14" i="29"/>
  <c r="EK14" i="29"/>
  <c r="EJ14" i="29"/>
  <c r="EI14" i="29"/>
  <c r="EH14" i="29"/>
  <c r="EG14" i="29"/>
  <c r="EF14" i="29"/>
  <c r="EE14" i="29"/>
  <c r="ED14" i="29"/>
  <c r="EC14" i="29"/>
  <c r="EB14" i="29"/>
  <c r="EA14" i="29"/>
  <c r="DZ14" i="29"/>
  <c r="DY14" i="29"/>
  <c r="DX14" i="29"/>
  <c r="DW14" i="29"/>
  <c r="DV14" i="29"/>
  <c r="DU14" i="29"/>
  <c r="DT14" i="29"/>
  <c r="DS14" i="29"/>
  <c r="DR14" i="29"/>
  <c r="DQ14" i="29"/>
  <c r="DP14" i="29"/>
  <c r="DO14" i="29"/>
  <c r="DN14" i="29"/>
  <c r="DM14" i="29"/>
  <c r="DL14" i="29"/>
  <c r="DK14" i="29"/>
  <c r="DJ14" i="29"/>
  <c r="DI14" i="29"/>
  <c r="DH14" i="29"/>
  <c r="DG14" i="29"/>
  <c r="DF14" i="29"/>
  <c r="DE14" i="29"/>
  <c r="DD14" i="29"/>
  <c r="DC14" i="29"/>
  <c r="DB14" i="29"/>
  <c r="DA14" i="29"/>
  <c r="CZ14" i="29"/>
  <c r="CY14" i="29"/>
  <c r="CX14" i="29"/>
  <c r="CW14" i="29"/>
  <c r="CV14" i="29"/>
  <c r="CU14" i="29"/>
  <c r="CT14" i="29"/>
  <c r="CS14" i="29"/>
  <c r="CR14" i="29"/>
  <c r="CQ14" i="29"/>
  <c r="CP14" i="29"/>
  <c r="CO14" i="29"/>
  <c r="CN14" i="29"/>
  <c r="CM14" i="29"/>
  <c r="CL14" i="29"/>
  <c r="CK14" i="29"/>
  <c r="CJ14" i="29"/>
  <c r="CI14" i="29"/>
  <c r="CH14" i="29"/>
  <c r="CG14" i="29"/>
  <c r="CF14" i="29"/>
  <c r="CE14" i="29"/>
  <c r="CD14" i="29"/>
  <c r="CC14" i="29"/>
  <c r="CB14" i="29"/>
  <c r="CA14" i="29"/>
  <c r="BZ14" i="29"/>
  <c r="BY14" i="29"/>
  <c r="BX14" i="29"/>
  <c r="BW14" i="29"/>
  <c r="BV14" i="29"/>
  <c r="BU14" i="29"/>
  <c r="BT14" i="29"/>
  <c r="BS14" i="29"/>
  <c r="BR14" i="29"/>
  <c r="BQ14" i="29"/>
  <c r="BP14" i="29"/>
  <c r="BO14" i="29"/>
  <c r="BN14" i="29"/>
  <c r="BM14" i="29"/>
  <c r="BL14" i="29"/>
  <c r="BK14" i="29"/>
  <c r="BJ14" i="29"/>
  <c r="BI14" i="29"/>
  <c r="BH14" i="29"/>
  <c r="BG14" i="29"/>
  <c r="BF14" i="29"/>
  <c r="BE14" i="29"/>
  <c r="BD14" i="29"/>
  <c r="BC14" i="29"/>
  <c r="BB14" i="29"/>
  <c r="BA14" i="29"/>
  <c r="AZ14" i="29"/>
  <c r="AY14" i="29"/>
  <c r="AX14" i="29"/>
  <c r="AW14" i="29"/>
  <c r="AV14" i="29"/>
  <c r="AU14" i="29"/>
  <c r="AT14" i="29"/>
  <c r="AS14" i="29"/>
  <c r="AR14" i="29"/>
  <c r="AQ14" i="29"/>
  <c r="AP14" i="29"/>
  <c r="AO14" i="29"/>
  <c r="AN14" i="29"/>
  <c r="AM14" i="29"/>
  <c r="AL14" i="29"/>
  <c r="AK14" i="29"/>
  <c r="AJ14" i="29"/>
  <c r="AI14" i="29"/>
  <c r="AH14" i="29"/>
  <c r="AG14" i="29"/>
  <c r="AF14" i="29"/>
  <c r="AE14" i="29"/>
  <c r="AD14" i="29"/>
  <c r="AC14" i="29"/>
  <c r="AB14" i="29"/>
  <c r="AA14" i="29"/>
  <c r="Z14" i="29"/>
  <c r="Y14" i="29"/>
  <c r="X14" i="29"/>
  <c r="W14" i="29"/>
  <c r="V14" i="29"/>
  <c r="U14" i="29"/>
  <c r="T14" i="29"/>
  <c r="S14" i="29"/>
  <c r="R14" i="29"/>
  <c r="Q14" i="29"/>
  <c r="P14" i="29"/>
  <c r="O14" i="29"/>
  <c r="N14" i="29"/>
  <c r="M14" i="29"/>
  <c r="L14" i="29"/>
  <c r="K14" i="29"/>
  <c r="J14" i="29"/>
  <c r="I14" i="29"/>
  <c r="H14" i="29"/>
  <c r="G14" i="29"/>
  <c r="F14" i="29"/>
  <c r="E14" i="29"/>
  <c r="D14" i="29"/>
  <c r="C14" i="29"/>
  <c r="B14" i="29"/>
  <c r="GJ13" i="29"/>
  <c r="GI13" i="29"/>
  <c r="GH13" i="29"/>
  <c r="GG13" i="29"/>
  <c r="GF13" i="29"/>
  <c r="GE13" i="29"/>
  <c r="GD13" i="29"/>
  <c r="GC13" i="29"/>
  <c r="GB13" i="29"/>
  <c r="GA13" i="29"/>
  <c r="FZ13" i="29"/>
  <c r="FY13" i="29"/>
  <c r="FX13" i="29"/>
  <c r="FW13" i="29"/>
  <c r="FV13" i="29"/>
  <c r="FU13" i="29"/>
  <c r="FT13" i="29"/>
  <c r="FS13" i="29"/>
  <c r="FR13" i="29"/>
  <c r="FQ13" i="29"/>
  <c r="FP13" i="29"/>
  <c r="FO13" i="29"/>
  <c r="FN13" i="29"/>
  <c r="FM13" i="29"/>
  <c r="FL13" i="29"/>
  <c r="FK13" i="29"/>
  <c r="FJ13" i="29"/>
  <c r="FI13" i="29"/>
  <c r="FH13" i="29"/>
  <c r="FG13" i="29"/>
  <c r="FF13" i="29"/>
  <c r="FE13" i="29"/>
  <c r="FD13" i="29"/>
  <c r="FC13" i="29"/>
  <c r="FB13" i="29"/>
  <c r="FA13" i="29"/>
  <c r="EZ13" i="29"/>
  <c r="EY13" i="29"/>
  <c r="EX13" i="29"/>
  <c r="EW13" i="29"/>
  <c r="EV13" i="29"/>
  <c r="EU13" i="29"/>
  <c r="ET13" i="29"/>
  <c r="ES13" i="29"/>
  <c r="ER13" i="29"/>
  <c r="EQ13" i="29"/>
  <c r="EP13" i="29"/>
  <c r="EO13" i="29"/>
  <c r="EN13" i="29"/>
  <c r="EM13" i="29"/>
  <c r="EL13" i="29"/>
  <c r="EK13" i="29"/>
  <c r="EJ13" i="29"/>
  <c r="EI13" i="29"/>
  <c r="EH13" i="29"/>
  <c r="EG13" i="29"/>
  <c r="EF13" i="29"/>
  <c r="EE13" i="29"/>
  <c r="ED13" i="29"/>
  <c r="EC13" i="29"/>
  <c r="EB13" i="29"/>
  <c r="EA13" i="29"/>
  <c r="DZ13" i="29"/>
  <c r="DY13" i="29"/>
  <c r="DX13" i="29"/>
  <c r="DW13" i="29"/>
  <c r="DV13" i="29"/>
  <c r="DU13" i="29"/>
  <c r="DT13" i="29"/>
  <c r="DS13" i="29"/>
  <c r="DR13" i="29"/>
  <c r="DQ13" i="29"/>
  <c r="DP13" i="29"/>
  <c r="DO13" i="29"/>
  <c r="DN13" i="29"/>
  <c r="DM13" i="29"/>
  <c r="DL13" i="29"/>
  <c r="DK13" i="29"/>
  <c r="DJ13" i="29"/>
  <c r="DI13" i="29"/>
  <c r="DH13" i="29"/>
  <c r="DG13" i="29"/>
  <c r="DF13" i="29"/>
  <c r="DE13" i="29"/>
  <c r="DD13" i="29"/>
  <c r="DC13" i="29"/>
  <c r="DB13" i="29"/>
  <c r="DA13" i="29"/>
  <c r="CZ13" i="29"/>
  <c r="CY13" i="29"/>
  <c r="CX13" i="29"/>
  <c r="CW13" i="29"/>
  <c r="CV13" i="29"/>
  <c r="CU13" i="29"/>
  <c r="CT13" i="29"/>
  <c r="CS13" i="29"/>
  <c r="CR13" i="29"/>
  <c r="CQ13" i="29"/>
  <c r="CP13" i="29"/>
  <c r="CO13" i="29"/>
  <c r="CN13" i="29"/>
  <c r="CM13" i="29"/>
  <c r="CL13" i="29"/>
  <c r="CK13" i="29"/>
  <c r="CJ13" i="29"/>
  <c r="CI13" i="29"/>
  <c r="CH13" i="29"/>
  <c r="CG13" i="29"/>
  <c r="CF13" i="29"/>
  <c r="CE13" i="29"/>
  <c r="CD13" i="29"/>
  <c r="CC13" i="29"/>
  <c r="CB13" i="29"/>
  <c r="CA13" i="29"/>
  <c r="BZ13" i="29"/>
  <c r="BY13" i="29"/>
  <c r="BX13" i="29"/>
  <c r="BW13" i="29"/>
  <c r="BV13" i="29"/>
  <c r="BU13" i="29"/>
  <c r="BT13" i="29"/>
  <c r="BS13" i="29"/>
  <c r="BR13" i="29"/>
  <c r="BQ13" i="29"/>
  <c r="BP13" i="29"/>
  <c r="BO13" i="29"/>
  <c r="BN13" i="29"/>
  <c r="BM13" i="29"/>
  <c r="BL13" i="29"/>
  <c r="BK13" i="29"/>
  <c r="BJ13" i="29"/>
  <c r="BI13" i="29"/>
  <c r="BH13" i="29"/>
  <c r="BG13" i="29"/>
  <c r="BF13" i="29"/>
  <c r="BE13" i="29"/>
  <c r="BD13" i="29"/>
  <c r="BC13" i="29"/>
  <c r="BB13" i="29"/>
  <c r="BA13" i="29"/>
  <c r="AZ13" i="29"/>
  <c r="AY13" i="29"/>
  <c r="AX13" i="29"/>
  <c r="AW13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I13" i="29"/>
  <c r="AH13" i="29"/>
  <c r="AG13" i="29"/>
  <c r="AF13" i="29"/>
  <c r="AE13" i="29"/>
  <c r="AD13" i="29"/>
  <c r="AC13" i="29"/>
  <c r="AB13" i="29"/>
  <c r="AA13" i="29"/>
  <c r="Z13" i="29"/>
  <c r="Y13" i="29"/>
  <c r="X13" i="29"/>
  <c r="W13" i="29"/>
  <c r="V13" i="29"/>
  <c r="U13" i="29"/>
  <c r="T13" i="29"/>
  <c r="S13" i="29"/>
  <c r="R13" i="29"/>
  <c r="Q13" i="29"/>
  <c r="P13" i="29"/>
  <c r="O13" i="29"/>
  <c r="N13" i="29"/>
  <c r="M13" i="29"/>
  <c r="L13" i="29"/>
  <c r="K13" i="29"/>
  <c r="J13" i="29"/>
  <c r="I13" i="29"/>
  <c r="H13" i="29"/>
  <c r="G13" i="29"/>
  <c r="F13" i="29"/>
  <c r="E13" i="29"/>
  <c r="D13" i="29"/>
  <c r="C13" i="29"/>
  <c r="B13" i="29"/>
  <c r="GJ12" i="29"/>
  <c r="GI12" i="29"/>
  <c r="GH12" i="29"/>
  <c r="GG12" i="29"/>
  <c r="GF12" i="29"/>
  <c r="GE12" i="29"/>
  <c r="GD12" i="29"/>
  <c r="GC12" i="29"/>
  <c r="GB12" i="29"/>
  <c r="GA12" i="29"/>
  <c r="FZ12" i="29"/>
  <c r="FY12" i="29"/>
  <c r="FX12" i="29"/>
  <c r="FW12" i="29"/>
  <c r="FV12" i="29"/>
  <c r="FU12" i="29"/>
  <c r="FT12" i="29"/>
  <c r="FS12" i="29"/>
  <c r="FR12" i="29"/>
  <c r="FQ12" i="29"/>
  <c r="FP12" i="29"/>
  <c r="FO12" i="29"/>
  <c r="FN12" i="29"/>
  <c r="FM12" i="29"/>
  <c r="FL12" i="29"/>
  <c r="FK12" i="29"/>
  <c r="FJ12" i="29"/>
  <c r="FI12" i="29"/>
  <c r="FH12" i="29"/>
  <c r="FG12" i="29"/>
  <c r="FF12" i="29"/>
  <c r="FE12" i="29"/>
  <c r="FD12" i="29"/>
  <c r="FC12" i="29"/>
  <c r="FB12" i="29"/>
  <c r="FA12" i="29"/>
  <c r="EZ12" i="29"/>
  <c r="EY12" i="29"/>
  <c r="EX12" i="29"/>
  <c r="EW12" i="29"/>
  <c r="EV12" i="29"/>
  <c r="EU12" i="29"/>
  <c r="ET12" i="29"/>
  <c r="ES12" i="29"/>
  <c r="ER12" i="29"/>
  <c r="EQ12" i="29"/>
  <c r="EP12" i="29"/>
  <c r="EO12" i="29"/>
  <c r="EN12" i="29"/>
  <c r="EM12" i="29"/>
  <c r="EL12" i="29"/>
  <c r="EK12" i="29"/>
  <c r="EJ12" i="29"/>
  <c r="EI12" i="29"/>
  <c r="EH12" i="29"/>
  <c r="EG12" i="29"/>
  <c r="EF12" i="29"/>
  <c r="EE12" i="29"/>
  <c r="ED12" i="29"/>
  <c r="EC12" i="29"/>
  <c r="EB12" i="29"/>
  <c r="EA12" i="29"/>
  <c r="DZ12" i="29"/>
  <c r="DY12" i="29"/>
  <c r="DX12" i="29"/>
  <c r="DW12" i="29"/>
  <c r="DV12" i="29"/>
  <c r="DU12" i="29"/>
  <c r="DT12" i="29"/>
  <c r="DS12" i="29"/>
  <c r="DR12" i="29"/>
  <c r="DQ12" i="29"/>
  <c r="DP12" i="29"/>
  <c r="DO12" i="29"/>
  <c r="DN12" i="29"/>
  <c r="DM12" i="29"/>
  <c r="DL12" i="29"/>
  <c r="DK12" i="29"/>
  <c r="DJ12" i="29"/>
  <c r="DI12" i="29"/>
  <c r="DH12" i="29"/>
  <c r="DG12" i="29"/>
  <c r="DF12" i="29"/>
  <c r="DE12" i="29"/>
  <c r="DD12" i="29"/>
  <c r="DC12" i="29"/>
  <c r="DB12" i="29"/>
  <c r="DA12" i="29"/>
  <c r="CZ12" i="29"/>
  <c r="CY12" i="29"/>
  <c r="CX12" i="29"/>
  <c r="CW12" i="29"/>
  <c r="CV12" i="29"/>
  <c r="CU12" i="29"/>
  <c r="CT12" i="29"/>
  <c r="CS12" i="29"/>
  <c r="CR12" i="29"/>
  <c r="CQ12" i="29"/>
  <c r="CP12" i="29"/>
  <c r="CO12" i="29"/>
  <c r="CN12" i="29"/>
  <c r="CM12" i="29"/>
  <c r="CL12" i="29"/>
  <c r="CK12" i="29"/>
  <c r="CJ12" i="29"/>
  <c r="CI12" i="29"/>
  <c r="CH12" i="29"/>
  <c r="CG12" i="29"/>
  <c r="CF12" i="29"/>
  <c r="CE12" i="29"/>
  <c r="CD12" i="29"/>
  <c r="CC12" i="29"/>
  <c r="CB12" i="29"/>
  <c r="CA12" i="29"/>
  <c r="BZ12" i="29"/>
  <c r="BY12" i="29"/>
  <c r="BX12" i="29"/>
  <c r="BW12" i="29"/>
  <c r="BV12" i="29"/>
  <c r="BU12" i="29"/>
  <c r="BT12" i="29"/>
  <c r="BS12" i="29"/>
  <c r="BR12" i="29"/>
  <c r="BQ12" i="29"/>
  <c r="BP12" i="29"/>
  <c r="BO12" i="29"/>
  <c r="BN12" i="29"/>
  <c r="BM12" i="29"/>
  <c r="BL12" i="29"/>
  <c r="BK12" i="29"/>
  <c r="BJ12" i="29"/>
  <c r="BI12" i="29"/>
  <c r="BH12" i="29"/>
  <c r="BG12" i="29"/>
  <c r="BF12" i="29"/>
  <c r="BE12" i="29"/>
  <c r="BD12" i="29"/>
  <c r="BC12" i="29"/>
  <c r="BB12" i="29"/>
  <c r="BA12" i="29"/>
  <c r="AZ12" i="29"/>
  <c r="AY12" i="29"/>
  <c r="AX12" i="29"/>
  <c r="AW12" i="29"/>
  <c r="AV12" i="29"/>
  <c r="AU12" i="29"/>
  <c r="AT12" i="29"/>
  <c r="AS12" i="29"/>
  <c r="AR12" i="29"/>
  <c r="AQ12" i="29"/>
  <c r="AP12" i="29"/>
  <c r="AO12" i="29"/>
  <c r="AN12" i="29"/>
  <c r="AM12" i="29"/>
  <c r="AL12" i="29"/>
  <c r="AK12" i="29"/>
  <c r="AJ12" i="29"/>
  <c r="AI12" i="29"/>
  <c r="AH12" i="29"/>
  <c r="AG12" i="29"/>
  <c r="AF12" i="29"/>
  <c r="AE12" i="29"/>
  <c r="AD12" i="29"/>
  <c r="AC12" i="29"/>
  <c r="AB12" i="29"/>
  <c r="AA12" i="29"/>
  <c r="Z12" i="29"/>
  <c r="Y12" i="29"/>
  <c r="X12" i="29"/>
  <c r="W12" i="29"/>
  <c r="V12" i="29"/>
  <c r="U12" i="29"/>
  <c r="T12" i="29"/>
  <c r="S12" i="29"/>
  <c r="R12" i="29"/>
  <c r="Q12" i="29"/>
  <c r="P12" i="29"/>
  <c r="O12" i="29"/>
  <c r="N12" i="29"/>
  <c r="M12" i="29"/>
  <c r="L12" i="29"/>
  <c r="K12" i="29"/>
  <c r="J12" i="29"/>
  <c r="I12" i="29"/>
  <c r="H12" i="29"/>
  <c r="G12" i="29"/>
  <c r="F12" i="29"/>
  <c r="E12" i="29"/>
  <c r="D12" i="29"/>
  <c r="C12" i="29"/>
  <c r="B12" i="29"/>
  <c r="GJ11" i="29"/>
  <c r="GI11" i="29"/>
  <c r="GH11" i="29"/>
  <c r="GG11" i="29"/>
  <c r="GF11" i="29"/>
  <c r="GE11" i="29"/>
  <c r="GD11" i="29"/>
  <c r="GC11" i="29"/>
  <c r="GB11" i="29"/>
  <c r="GA11" i="29"/>
  <c r="FZ11" i="29"/>
  <c r="FY11" i="29"/>
  <c r="FX11" i="29"/>
  <c r="FW11" i="29"/>
  <c r="FV11" i="29"/>
  <c r="FU11" i="29"/>
  <c r="FT11" i="29"/>
  <c r="FS11" i="29"/>
  <c r="FR11" i="29"/>
  <c r="FQ11" i="29"/>
  <c r="FP11" i="29"/>
  <c r="FO11" i="29"/>
  <c r="FN11" i="29"/>
  <c r="FM11" i="29"/>
  <c r="FL11" i="29"/>
  <c r="FK11" i="29"/>
  <c r="FJ11" i="29"/>
  <c r="FI11" i="29"/>
  <c r="FH11" i="29"/>
  <c r="FG11" i="29"/>
  <c r="FF11" i="29"/>
  <c r="FE11" i="29"/>
  <c r="FD11" i="29"/>
  <c r="FC11" i="29"/>
  <c r="FB11" i="29"/>
  <c r="FA11" i="29"/>
  <c r="EZ11" i="29"/>
  <c r="EY11" i="29"/>
  <c r="EX11" i="29"/>
  <c r="EW11" i="29"/>
  <c r="EV11" i="29"/>
  <c r="EU11" i="29"/>
  <c r="ET11" i="29"/>
  <c r="ES11" i="29"/>
  <c r="ER11" i="29"/>
  <c r="EQ11" i="29"/>
  <c r="EP11" i="29"/>
  <c r="EO11" i="29"/>
  <c r="EN11" i="29"/>
  <c r="EM11" i="29"/>
  <c r="EL11" i="29"/>
  <c r="EK11" i="29"/>
  <c r="EJ11" i="29"/>
  <c r="EI11" i="29"/>
  <c r="EH11" i="29"/>
  <c r="EG11" i="29"/>
  <c r="EF11" i="29"/>
  <c r="EE11" i="29"/>
  <c r="ED11" i="29"/>
  <c r="EC11" i="29"/>
  <c r="EB11" i="29"/>
  <c r="EA11" i="29"/>
  <c r="DZ11" i="29"/>
  <c r="DY11" i="29"/>
  <c r="DX11" i="29"/>
  <c r="DW11" i="29"/>
  <c r="DV11" i="29"/>
  <c r="DU11" i="29"/>
  <c r="DT11" i="29"/>
  <c r="DS11" i="29"/>
  <c r="DR11" i="29"/>
  <c r="DQ11" i="29"/>
  <c r="DP11" i="29"/>
  <c r="DO11" i="29"/>
  <c r="DN11" i="29"/>
  <c r="DM11" i="29"/>
  <c r="DL11" i="29"/>
  <c r="DK11" i="29"/>
  <c r="DJ11" i="29"/>
  <c r="DI11" i="29"/>
  <c r="DH11" i="29"/>
  <c r="DG11" i="29"/>
  <c r="DF11" i="29"/>
  <c r="DE11" i="29"/>
  <c r="DD11" i="29"/>
  <c r="DC11" i="29"/>
  <c r="DB11" i="29"/>
  <c r="DA11" i="29"/>
  <c r="CZ11" i="29"/>
  <c r="CY11" i="29"/>
  <c r="CX11" i="29"/>
  <c r="CW11" i="29"/>
  <c r="CV11" i="29"/>
  <c r="CU11" i="29"/>
  <c r="CT11" i="29"/>
  <c r="CS11" i="29"/>
  <c r="CR11" i="29"/>
  <c r="CQ11" i="29"/>
  <c r="CP11" i="29"/>
  <c r="CO11" i="29"/>
  <c r="CN11" i="29"/>
  <c r="CM11" i="29"/>
  <c r="CL11" i="29"/>
  <c r="CK11" i="29"/>
  <c r="CJ11" i="29"/>
  <c r="CI11" i="29"/>
  <c r="CH11" i="29"/>
  <c r="CG11" i="29"/>
  <c r="CF11" i="29"/>
  <c r="CE11" i="29"/>
  <c r="CD11" i="29"/>
  <c r="CC11" i="29"/>
  <c r="CB11" i="29"/>
  <c r="CA11" i="29"/>
  <c r="BZ11" i="29"/>
  <c r="BY11" i="29"/>
  <c r="BX11" i="29"/>
  <c r="BW11" i="29"/>
  <c r="BV11" i="29"/>
  <c r="BU11" i="29"/>
  <c r="BT11" i="29"/>
  <c r="BS11" i="29"/>
  <c r="BR11" i="29"/>
  <c r="BQ11" i="29"/>
  <c r="BP11" i="29"/>
  <c r="BO11" i="29"/>
  <c r="BN11" i="29"/>
  <c r="BM11" i="29"/>
  <c r="BL11" i="29"/>
  <c r="BK11" i="29"/>
  <c r="BJ11" i="29"/>
  <c r="BI11" i="29"/>
  <c r="BH11" i="29"/>
  <c r="BG11" i="29"/>
  <c r="BF11" i="29"/>
  <c r="BE11" i="29"/>
  <c r="BD11" i="29"/>
  <c r="BC11" i="29"/>
  <c r="BB11" i="29"/>
  <c r="BA11" i="29"/>
  <c r="AZ11" i="29"/>
  <c r="AY11" i="29"/>
  <c r="AX11" i="29"/>
  <c r="AW11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AH11" i="29"/>
  <c r="AG11" i="29"/>
  <c r="AF11" i="29"/>
  <c r="AE11" i="29"/>
  <c r="AD11" i="29"/>
  <c r="AC11" i="29"/>
  <c r="AB11" i="29"/>
  <c r="AA11" i="29"/>
  <c r="Z11" i="29"/>
  <c r="Y11" i="29"/>
  <c r="X11" i="29"/>
  <c r="W11" i="29"/>
  <c r="V11" i="29"/>
  <c r="U11" i="29"/>
  <c r="T11" i="29"/>
  <c r="S11" i="29"/>
  <c r="R11" i="29"/>
  <c r="Q11" i="29"/>
  <c r="P11" i="29"/>
  <c r="O11" i="29"/>
  <c r="N11" i="29"/>
  <c r="M11" i="29"/>
  <c r="L11" i="29"/>
  <c r="K11" i="29"/>
  <c r="J11" i="29"/>
  <c r="I11" i="29"/>
  <c r="H11" i="29"/>
  <c r="G11" i="29"/>
  <c r="F11" i="29"/>
  <c r="E11" i="29"/>
  <c r="D11" i="29"/>
  <c r="C11" i="29"/>
  <c r="B11" i="29"/>
  <c r="GJ10" i="29"/>
  <c r="GI10" i="29"/>
  <c r="GH10" i="29"/>
  <c r="GG10" i="29"/>
  <c r="GF10" i="29"/>
  <c r="GE10" i="29"/>
  <c r="GD10" i="29"/>
  <c r="GC10" i="29"/>
  <c r="GB10" i="29"/>
  <c r="GA10" i="29"/>
  <c r="FZ10" i="29"/>
  <c r="FY10" i="29"/>
  <c r="FX10" i="29"/>
  <c r="FW10" i="29"/>
  <c r="FV10" i="29"/>
  <c r="FU10" i="29"/>
  <c r="FT10" i="29"/>
  <c r="FS10" i="29"/>
  <c r="FR10" i="29"/>
  <c r="FQ10" i="29"/>
  <c r="FP10" i="29"/>
  <c r="FO10" i="29"/>
  <c r="FN10" i="29"/>
  <c r="FM10" i="29"/>
  <c r="FL10" i="29"/>
  <c r="FK10" i="29"/>
  <c r="FJ10" i="29"/>
  <c r="FI10" i="29"/>
  <c r="FH10" i="29"/>
  <c r="FG10" i="29"/>
  <c r="FF10" i="29"/>
  <c r="FE10" i="29"/>
  <c r="FD10" i="29"/>
  <c r="FC10" i="29"/>
  <c r="FB10" i="29"/>
  <c r="FA10" i="29"/>
  <c r="EZ10" i="29"/>
  <c r="EY10" i="29"/>
  <c r="EX10" i="29"/>
  <c r="EW10" i="29"/>
  <c r="EV10" i="29"/>
  <c r="EU10" i="29"/>
  <c r="ET10" i="29"/>
  <c r="ES10" i="29"/>
  <c r="ER10" i="29"/>
  <c r="EQ10" i="29"/>
  <c r="EP10" i="29"/>
  <c r="EO10" i="29"/>
  <c r="EN10" i="29"/>
  <c r="EM10" i="29"/>
  <c r="EL10" i="29"/>
  <c r="EK10" i="29"/>
  <c r="EJ10" i="29"/>
  <c r="EI10" i="29"/>
  <c r="EH10" i="29"/>
  <c r="EG10" i="29"/>
  <c r="EF10" i="29"/>
  <c r="EE10" i="29"/>
  <c r="ED10" i="29"/>
  <c r="EC10" i="29"/>
  <c r="EB10" i="29"/>
  <c r="EA10" i="29"/>
  <c r="DZ10" i="29"/>
  <c r="DY10" i="29"/>
  <c r="DX10" i="29"/>
  <c r="DW10" i="29"/>
  <c r="DV10" i="29"/>
  <c r="DU10" i="29"/>
  <c r="DT10" i="29"/>
  <c r="DS10" i="29"/>
  <c r="DR10" i="29"/>
  <c r="DQ10" i="29"/>
  <c r="DP10" i="29"/>
  <c r="DO10" i="29"/>
  <c r="DN10" i="29"/>
  <c r="DM10" i="29"/>
  <c r="DL10" i="29"/>
  <c r="DK10" i="29"/>
  <c r="DJ10" i="29"/>
  <c r="DI10" i="29"/>
  <c r="DH10" i="29"/>
  <c r="DG10" i="29"/>
  <c r="DF10" i="29"/>
  <c r="DE10" i="29"/>
  <c r="DD10" i="29"/>
  <c r="DC10" i="29"/>
  <c r="DB10" i="29"/>
  <c r="DA10" i="29"/>
  <c r="CZ10" i="29"/>
  <c r="CY10" i="29"/>
  <c r="CX10" i="29"/>
  <c r="CW10" i="29"/>
  <c r="CV10" i="29"/>
  <c r="CU10" i="29"/>
  <c r="CT10" i="29"/>
  <c r="CS10" i="29"/>
  <c r="CR10" i="29"/>
  <c r="CQ10" i="29"/>
  <c r="CP10" i="29"/>
  <c r="CO10" i="29"/>
  <c r="CN10" i="29"/>
  <c r="CM10" i="29"/>
  <c r="CL10" i="29"/>
  <c r="CK10" i="29"/>
  <c r="CJ10" i="29"/>
  <c r="CI10" i="29"/>
  <c r="CH10" i="29"/>
  <c r="CG10" i="29"/>
  <c r="CF10" i="29"/>
  <c r="CE10" i="29"/>
  <c r="CD10" i="29"/>
  <c r="CC10" i="29"/>
  <c r="CB10" i="29"/>
  <c r="CA10" i="29"/>
  <c r="BZ10" i="29"/>
  <c r="BY10" i="29"/>
  <c r="BX10" i="29"/>
  <c r="BW10" i="29"/>
  <c r="BV10" i="29"/>
  <c r="BU10" i="29"/>
  <c r="BT10" i="29"/>
  <c r="BS10" i="29"/>
  <c r="BR10" i="29"/>
  <c r="BQ10" i="29"/>
  <c r="BP10" i="29"/>
  <c r="BO10" i="29"/>
  <c r="BN10" i="29"/>
  <c r="BM10" i="29"/>
  <c r="BL10" i="29"/>
  <c r="BK10" i="29"/>
  <c r="BJ10" i="29"/>
  <c r="BI10" i="29"/>
  <c r="BH10" i="29"/>
  <c r="BG10" i="29"/>
  <c r="BF10" i="29"/>
  <c r="BE10" i="29"/>
  <c r="BD10" i="29"/>
  <c r="BC10" i="29"/>
  <c r="BB10" i="29"/>
  <c r="BA10" i="29"/>
  <c r="AZ10" i="29"/>
  <c r="AY10" i="29"/>
  <c r="AX10" i="29"/>
  <c r="AW10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AI10" i="29"/>
  <c r="AH10" i="29"/>
  <c r="AG10" i="29"/>
  <c r="AF10" i="29"/>
  <c r="AE10" i="29"/>
  <c r="AD10" i="29"/>
  <c r="AC10" i="29"/>
  <c r="AB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B10" i="29"/>
  <c r="GJ9" i="29"/>
  <c r="GI9" i="29"/>
  <c r="GH9" i="29"/>
  <c r="GG9" i="29"/>
  <c r="GF9" i="29"/>
  <c r="GE9" i="29"/>
  <c r="GD9" i="29"/>
  <c r="GC9" i="29"/>
  <c r="GB9" i="29"/>
  <c r="GA9" i="29"/>
  <c r="FZ9" i="29"/>
  <c r="FY9" i="29"/>
  <c r="FX9" i="29"/>
  <c r="FW9" i="29"/>
  <c r="FV9" i="29"/>
  <c r="FU9" i="29"/>
  <c r="FT9" i="29"/>
  <c r="FS9" i="29"/>
  <c r="FR9" i="29"/>
  <c r="FQ9" i="29"/>
  <c r="FP9" i="29"/>
  <c r="FO9" i="29"/>
  <c r="FN9" i="29"/>
  <c r="FM9" i="29"/>
  <c r="FL9" i="29"/>
  <c r="FK9" i="29"/>
  <c r="FJ9" i="29"/>
  <c r="FI9" i="29"/>
  <c r="FH9" i="29"/>
  <c r="FG9" i="29"/>
  <c r="FF9" i="29"/>
  <c r="FE9" i="29"/>
  <c r="FD9" i="29"/>
  <c r="FC9" i="29"/>
  <c r="FB9" i="29"/>
  <c r="FA9" i="29"/>
  <c r="EZ9" i="29"/>
  <c r="EY9" i="29"/>
  <c r="EX9" i="29"/>
  <c r="EW9" i="29"/>
  <c r="EV9" i="29"/>
  <c r="EU9" i="29"/>
  <c r="ET9" i="29"/>
  <c r="ES9" i="29"/>
  <c r="ER9" i="29"/>
  <c r="EQ9" i="29"/>
  <c r="EP9" i="29"/>
  <c r="EO9" i="29"/>
  <c r="EN9" i="29"/>
  <c r="EM9" i="29"/>
  <c r="EL9" i="29"/>
  <c r="EK9" i="29"/>
  <c r="EJ9" i="29"/>
  <c r="EI9" i="29"/>
  <c r="EH9" i="29"/>
  <c r="EG9" i="29"/>
  <c r="EF9" i="29"/>
  <c r="EE9" i="29"/>
  <c r="ED9" i="29"/>
  <c r="EC9" i="29"/>
  <c r="EB9" i="29"/>
  <c r="EA9" i="29"/>
  <c r="DZ9" i="29"/>
  <c r="DY9" i="29"/>
  <c r="DX9" i="29"/>
  <c r="DW9" i="29"/>
  <c r="DV9" i="29"/>
  <c r="DU9" i="29"/>
  <c r="DT9" i="29"/>
  <c r="DS9" i="29"/>
  <c r="DR9" i="29"/>
  <c r="DQ9" i="29"/>
  <c r="DP9" i="29"/>
  <c r="DO9" i="29"/>
  <c r="DN9" i="29"/>
  <c r="DM9" i="29"/>
  <c r="DL9" i="29"/>
  <c r="DK9" i="29"/>
  <c r="DJ9" i="29"/>
  <c r="DI9" i="29"/>
  <c r="DH9" i="29"/>
  <c r="DG9" i="29"/>
  <c r="DF9" i="29"/>
  <c r="DE9" i="29"/>
  <c r="DD9" i="29"/>
  <c r="DC9" i="29"/>
  <c r="DB9" i="29"/>
  <c r="DA9" i="29"/>
  <c r="CZ9" i="29"/>
  <c r="CY9" i="29"/>
  <c r="CX9" i="29"/>
  <c r="CW9" i="29"/>
  <c r="CV9" i="29"/>
  <c r="CU9" i="29"/>
  <c r="CT9" i="29"/>
  <c r="CS9" i="29"/>
  <c r="CR9" i="29"/>
  <c r="CQ9" i="29"/>
  <c r="CP9" i="29"/>
  <c r="CO9" i="29"/>
  <c r="CN9" i="29"/>
  <c r="CM9" i="29"/>
  <c r="CL9" i="29"/>
  <c r="CK9" i="29"/>
  <c r="CJ9" i="29"/>
  <c r="CI9" i="29"/>
  <c r="CH9" i="29"/>
  <c r="CG9" i="29"/>
  <c r="CF9" i="29"/>
  <c r="CE9" i="29"/>
  <c r="CD9" i="29"/>
  <c r="CC9" i="29"/>
  <c r="CB9" i="29"/>
  <c r="CA9" i="29"/>
  <c r="BZ9" i="29"/>
  <c r="BY9" i="29"/>
  <c r="BX9" i="29"/>
  <c r="BW9" i="29"/>
  <c r="BV9" i="29"/>
  <c r="BU9" i="29"/>
  <c r="BT9" i="29"/>
  <c r="BS9" i="29"/>
  <c r="BR9" i="29"/>
  <c r="BQ9" i="29"/>
  <c r="BP9" i="29"/>
  <c r="BO9" i="29"/>
  <c r="BN9" i="29"/>
  <c r="BM9" i="29"/>
  <c r="BL9" i="29"/>
  <c r="BK9" i="29"/>
  <c r="BJ9" i="29"/>
  <c r="BI9" i="29"/>
  <c r="BH9" i="29"/>
  <c r="BG9" i="29"/>
  <c r="BF9" i="29"/>
  <c r="BE9" i="29"/>
  <c r="BD9" i="29"/>
  <c r="BC9" i="29"/>
  <c r="BB9" i="29"/>
  <c r="BA9" i="29"/>
  <c r="AZ9" i="29"/>
  <c r="AY9" i="29"/>
  <c r="AX9" i="29"/>
  <c r="AW9" i="29"/>
  <c r="AV9" i="29"/>
  <c r="AU9" i="29"/>
  <c r="AT9" i="29"/>
  <c r="AS9" i="29"/>
  <c r="AR9" i="29"/>
  <c r="AQ9" i="29"/>
  <c r="AP9" i="29"/>
  <c r="AO9" i="29"/>
  <c r="AN9" i="29"/>
  <c r="AM9" i="29"/>
  <c r="AL9" i="29"/>
  <c r="AK9" i="29"/>
  <c r="AJ9" i="29"/>
  <c r="AI9" i="29"/>
  <c r="AH9" i="29"/>
  <c r="AG9" i="29"/>
  <c r="AF9" i="29"/>
  <c r="AE9" i="29"/>
  <c r="AD9" i="29"/>
  <c r="AC9" i="29"/>
  <c r="AB9" i="29"/>
  <c r="AA9" i="29"/>
  <c r="Z9" i="29"/>
  <c r="Y9" i="29"/>
  <c r="X9" i="29"/>
  <c r="W9" i="29"/>
  <c r="V9" i="29"/>
  <c r="U9" i="29"/>
  <c r="T9" i="29"/>
  <c r="S9" i="29"/>
  <c r="R9" i="29"/>
  <c r="Q9" i="29"/>
  <c r="P9" i="29"/>
  <c r="O9" i="29"/>
  <c r="N9" i="29"/>
  <c r="M9" i="29"/>
  <c r="L9" i="29"/>
  <c r="K9" i="29"/>
  <c r="J9" i="29"/>
  <c r="I9" i="29"/>
  <c r="H9" i="29"/>
  <c r="G9" i="29"/>
  <c r="F9" i="29"/>
  <c r="E9" i="29"/>
  <c r="D9" i="29"/>
  <c r="C9" i="29"/>
  <c r="B9" i="29"/>
  <c r="GJ8" i="29"/>
  <c r="GI8" i="29"/>
  <c r="GH8" i="29"/>
  <c r="GG8" i="29"/>
  <c r="GF8" i="29"/>
  <c r="GE8" i="29"/>
  <c r="GD8" i="29"/>
  <c r="GC8" i="29"/>
  <c r="GB8" i="29"/>
  <c r="GA8" i="29"/>
  <c r="FZ8" i="29"/>
  <c r="FY8" i="29"/>
  <c r="FX8" i="29"/>
  <c r="FW8" i="29"/>
  <c r="FV8" i="29"/>
  <c r="FU8" i="29"/>
  <c r="FT8" i="29"/>
  <c r="FS8" i="29"/>
  <c r="FR8" i="29"/>
  <c r="FQ8" i="29"/>
  <c r="FP8" i="29"/>
  <c r="FO8" i="29"/>
  <c r="FN8" i="29"/>
  <c r="FM8" i="29"/>
  <c r="FL8" i="29"/>
  <c r="FK8" i="29"/>
  <c r="FJ8" i="29"/>
  <c r="FI8" i="29"/>
  <c r="FH8" i="29"/>
  <c r="FG8" i="29"/>
  <c r="FF8" i="29"/>
  <c r="FE8" i="29"/>
  <c r="FD8" i="29"/>
  <c r="FC8" i="29"/>
  <c r="FB8" i="29"/>
  <c r="FA8" i="29"/>
  <c r="EZ8" i="29"/>
  <c r="EY8" i="29"/>
  <c r="EX8" i="29"/>
  <c r="EW8" i="29"/>
  <c r="EV8" i="29"/>
  <c r="EU8" i="29"/>
  <c r="ET8" i="29"/>
  <c r="ES8" i="29"/>
  <c r="ER8" i="29"/>
  <c r="EQ8" i="29"/>
  <c r="EP8" i="29"/>
  <c r="EO8" i="29"/>
  <c r="EN8" i="29"/>
  <c r="EM8" i="29"/>
  <c r="EL8" i="29"/>
  <c r="EK8" i="29"/>
  <c r="EJ8" i="29"/>
  <c r="EI8" i="29"/>
  <c r="EH8" i="29"/>
  <c r="EG8" i="29"/>
  <c r="EF8" i="29"/>
  <c r="EE8" i="29"/>
  <c r="ED8" i="29"/>
  <c r="EC8" i="29"/>
  <c r="EB8" i="29"/>
  <c r="EA8" i="29"/>
  <c r="DZ8" i="29"/>
  <c r="DY8" i="29"/>
  <c r="DX8" i="29"/>
  <c r="DW8" i="29"/>
  <c r="DV8" i="29"/>
  <c r="DU8" i="29"/>
  <c r="DT8" i="29"/>
  <c r="DS8" i="29"/>
  <c r="DR8" i="29"/>
  <c r="DQ8" i="29"/>
  <c r="DP8" i="29"/>
  <c r="DO8" i="29"/>
  <c r="DN8" i="29"/>
  <c r="DM8" i="29"/>
  <c r="DL8" i="29"/>
  <c r="DK8" i="29"/>
  <c r="DJ8" i="29"/>
  <c r="DI8" i="29"/>
  <c r="DH8" i="29"/>
  <c r="DG8" i="29"/>
  <c r="DF8" i="29"/>
  <c r="DE8" i="29"/>
  <c r="DD8" i="29"/>
  <c r="DC8" i="29"/>
  <c r="DB8" i="29"/>
  <c r="DA8" i="29"/>
  <c r="CZ8" i="29"/>
  <c r="CY8" i="29"/>
  <c r="CX8" i="29"/>
  <c r="CW8" i="29"/>
  <c r="CV8" i="29"/>
  <c r="CU8" i="29"/>
  <c r="CT8" i="29"/>
  <c r="CS8" i="29"/>
  <c r="CR8" i="29"/>
  <c r="CQ8" i="29"/>
  <c r="CP8" i="29"/>
  <c r="CO8" i="29"/>
  <c r="CN8" i="29"/>
  <c r="CM8" i="29"/>
  <c r="CL8" i="29"/>
  <c r="CK8" i="29"/>
  <c r="CJ8" i="29"/>
  <c r="CI8" i="29"/>
  <c r="CH8" i="29"/>
  <c r="CG8" i="29"/>
  <c r="CF8" i="29"/>
  <c r="CE8" i="29"/>
  <c r="CD8" i="29"/>
  <c r="CC8" i="29"/>
  <c r="CB8" i="29"/>
  <c r="CA8" i="29"/>
  <c r="BZ8" i="29"/>
  <c r="BY8" i="29"/>
  <c r="BX8" i="29"/>
  <c r="BW8" i="29"/>
  <c r="BV8" i="29"/>
  <c r="BU8" i="29"/>
  <c r="BT8" i="29"/>
  <c r="BS8" i="29"/>
  <c r="BR8" i="29"/>
  <c r="BQ8" i="29"/>
  <c r="BP8" i="29"/>
  <c r="BO8" i="29"/>
  <c r="BN8" i="29"/>
  <c r="BM8" i="29"/>
  <c r="BL8" i="29"/>
  <c r="BK8" i="29"/>
  <c r="BJ8" i="29"/>
  <c r="BI8" i="29"/>
  <c r="BH8" i="29"/>
  <c r="BG8" i="29"/>
  <c r="BF8" i="29"/>
  <c r="BE8" i="29"/>
  <c r="BD8" i="29"/>
  <c r="BC8" i="29"/>
  <c r="BB8" i="29"/>
  <c r="BA8" i="29"/>
  <c r="AZ8" i="29"/>
  <c r="AY8" i="29"/>
  <c r="AX8" i="29"/>
  <c r="AW8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F8" i="29"/>
  <c r="AE8" i="29"/>
  <c r="AD8" i="29"/>
  <c r="AC8" i="29"/>
  <c r="AB8" i="29"/>
  <c r="AA8" i="29"/>
  <c r="Z8" i="29"/>
  <c r="Y8" i="29"/>
  <c r="X8" i="29"/>
  <c r="W8" i="29"/>
  <c r="V8" i="29"/>
  <c r="U8" i="29"/>
  <c r="T8" i="29"/>
  <c r="S8" i="29"/>
  <c r="R8" i="29"/>
  <c r="Q8" i="29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B8" i="29"/>
  <c r="C28" i="37"/>
  <c r="E27" i="37"/>
  <c r="D27" i="37"/>
  <c r="C27" i="37"/>
  <c r="G27" i="37" s="1"/>
  <c r="E26" i="37"/>
  <c r="D26" i="37"/>
  <c r="C26" i="37"/>
  <c r="G26" i="37" s="1"/>
  <c r="E25" i="37"/>
  <c r="D25" i="37"/>
  <c r="C25" i="37"/>
  <c r="C24" i="37" s="1"/>
  <c r="G24" i="37" s="1"/>
  <c r="E24" i="37"/>
  <c r="D24" i="37"/>
  <c r="R13" i="37"/>
  <c r="O13" i="37"/>
  <c r="E12" i="37"/>
  <c r="D12" i="37"/>
  <c r="C12" i="37"/>
  <c r="G12" i="37" s="1"/>
  <c r="R11" i="37"/>
  <c r="O11" i="37"/>
  <c r="E11" i="37"/>
  <c r="D11" i="37"/>
  <c r="C11" i="37"/>
  <c r="G11" i="37" s="1"/>
  <c r="R10" i="37"/>
  <c r="O10" i="37"/>
  <c r="D10" i="37"/>
  <c r="G10" i="37" s="1"/>
  <c r="C10" i="37"/>
  <c r="R9" i="37"/>
  <c r="O9" i="37"/>
  <c r="E9" i="37"/>
  <c r="D9" i="37"/>
  <c r="G9" i="37" s="1"/>
  <c r="C9" i="37"/>
  <c r="G8" i="37"/>
  <c r="C8" i="37"/>
  <c r="F7" i="37"/>
  <c r="E7" i="37"/>
  <c r="C7" i="37"/>
  <c r="U64" i="6"/>
  <c r="T64" i="6"/>
  <c r="S64" i="6"/>
  <c r="U63" i="6"/>
  <c r="T63" i="6"/>
  <c r="S63" i="6"/>
  <c r="R64" i="6"/>
  <c r="R63" i="6"/>
  <c r="U53" i="6"/>
  <c r="T53" i="6"/>
  <c r="S53" i="6"/>
  <c r="R53" i="6"/>
  <c r="U27" i="6"/>
  <c r="T27" i="6"/>
  <c r="S27" i="6"/>
  <c r="R27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R19" i="6"/>
  <c r="S19" i="6"/>
  <c r="T19" i="6"/>
  <c r="U19" i="6"/>
  <c r="R20" i="6"/>
  <c r="S20" i="6"/>
  <c r="T20" i="6"/>
  <c r="U20" i="6"/>
  <c r="R21" i="6"/>
  <c r="S21" i="6"/>
  <c r="T21" i="6"/>
  <c r="U21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R28" i="6"/>
  <c r="S28" i="6"/>
  <c r="T28" i="6"/>
  <c r="U28" i="6"/>
  <c r="R29" i="6"/>
  <c r="S29" i="6"/>
  <c r="T29" i="6"/>
  <c r="U29" i="6"/>
  <c r="R30" i="6"/>
  <c r="S30" i="6"/>
  <c r="T30" i="6"/>
  <c r="U30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R37" i="6"/>
  <c r="S37" i="6"/>
  <c r="T37" i="6"/>
  <c r="U37" i="6"/>
  <c r="R38" i="6"/>
  <c r="S38" i="6"/>
  <c r="T38" i="6"/>
  <c r="U38" i="6"/>
  <c r="R39" i="6"/>
  <c r="S39" i="6"/>
  <c r="T39" i="6"/>
  <c r="U39" i="6"/>
  <c r="R40" i="6"/>
  <c r="S40" i="6"/>
  <c r="T40" i="6"/>
  <c r="U40" i="6"/>
  <c r="R41" i="6"/>
  <c r="S41" i="6"/>
  <c r="T41" i="6"/>
  <c r="U41" i="6"/>
  <c r="R42" i="6"/>
  <c r="S42" i="6"/>
  <c r="T42" i="6"/>
  <c r="U42" i="6"/>
  <c r="R43" i="6"/>
  <c r="S43" i="6"/>
  <c r="T43" i="6"/>
  <c r="U43" i="6"/>
  <c r="R44" i="6"/>
  <c r="S44" i="6"/>
  <c r="T44" i="6"/>
  <c r="U44" i="6"/>
  <c r="R45" i="6"/>
  <c r="S45" i="6"/>
  <c r="T45" i="6"/>
  <c r="U45" i="6"/>
  <c r="R46" i="6"/>
  <c r="S46" i="6"/>
  <c r="T46" i="6"/>
  <c r="U46" i="6"/>
  <c r="R47" i="6"/>
  <c r="S47" i="6"/>
  <c r="T47" i="6"/>
  <c r="U47" i="6"/>
  <c r="R48" i="6"/>
  <c r="S48" i="6"/>
  <c r="T48" i="6"/>
  <c r="U48" i="6"/>
  <c r="R49" i="6"/>
  <c r="S49" i="6"/>
  <c r="T49" i="6"/>
  <c r="U49" i="6"/>
  <c r="R50" i="6"/>
  <c r="S50" i="6"/>
  <c r="T50" i="6"/>
  <c r="U50" i="6"/>
  <c r="R51" i="6"/>
  <c r="S51" i="6"/>
  <c r="T51" i="6"/>
  <c r="U51" i="6"/>
  <c r="R52" i="6"/>
  <c r="S52" i="6"/>
  <c r="T52" i="6"/>
  <c r="U52" i="6"/>
  <c r="R54" i="6"/>
  <c r="S54" i="6"/>
  <c r="T54" i="6"/>
  <c r="U54" i="6"/>
  <c r="R55" i="6"/>
  <c r="S55" i="6"/>
  <c r="T55" i="6"/>
  <c r="U55" i="6"/>
  <c r="R56" i="6"/>
  <c r="S56" i="6"/>
  <c r="T56" i="6"/>
  <c r="U56" i="6"/>
  <c r="R57" i="6"/>
  <c r="S57" i="6"/>
  <c r="T57" i="6"/>
  <c r="U57" i="6"/>
  <c r="R58" i="6"/>
  <c r="S58" i="6"/>
  <c r="T58" i="6"/>
  <c r="U58" i="6"/>
  <c r="R59" i="6"/>
  <c r="S59" i="6"/>
  <c r="T59" i="6"/>
  <c r="U59" i="6"/>
  <c r="R60" i="6"/>
  <c r="S60" i="6"/>
  <c r="T60" i="6"/>
  <c r="U60" i="6"/>
  <c r="R61" i="6"/>
  <c r="S61" i="6"/>
  <c r="T61" i="6"/>
  <c r="U61" i="6"/>
  <c r="R62" i="6"/>
  <c r="S62" i="6"/>
  <c r="T62" i="6"/>
  <c r="U62" i="6"/>
  <c r="R65" i="6"/>
  <c r="S65" i="6"/>
  <c r="T65" i="6"/>
  <c r="U65" i="6"/>
  <c r="R66" i="6"/>
  <c r="S66" i="6"/>
  <c r="T66" i="6"/>
  <c r="U66" i="6"/>
  <c r="R67" i="6"/>
  <c r="S67" i="6"/>
  <c r="T67" i="6"/>
  <c r="U67" i="6"/>
  <c r="R68" i="6"/>
  <c r="S68" i="6"/>
  <c r="T68" i="6"/>
  <c r="U68" i="6"/>
  <c r="R69" i="6"/>
  <c r="S69" i="6"/>
  <c r="T69" i="6"/>
  <c r="U69" i="6"/>
  <c r="R70" i="6"/>
  <c r="S70" i="6"/>
  <c r="T70" i="6"/>
  <c r="U70" i="6"/>
  <c r="R71" i="6"/>
  <c r="S71" i="6"/>
  <c r="T71" i="6"/>
  <c r="U71" i="6"/>
  <c r="R72" i="6"/>
  <c r="S72" i="6"/>
  <c r="T72" i="6"/>
  <c r="U72" i="6"/>
  <c r="R73" i="6"/>
  <c r="S73" i="6"/>
  <c r="T73" i="6"/>
  <c r="U73" i="6"/>
  <c r="R74" i="6"/>
  <c r="S74" i="6"/>
  <c r="T74" i="6"/>
  <c r="U74" i="6"/>
  <c r="R75" i="6"/>
  <c r="S75" i="6"/>
  <c r="T75" i="6"/>
  <c r="U75" i="6"/>
  <c r="R76" i="6"/>
  <c r="S76" i="6"/>
  <c r="T76" i="6"/>
  <c r="U76" i="6"/>
  <c r="R77" i="6"/>
  <c r="S77" i="6"/>
  <c r="T77" i="6"/>
  <c r="U77" i="6"/>
  <c r="R78" i="6"/>
  <c r="S78" i="6"/>
  <c r="T78" i="6"/>
  <c r="U78" i="6"/>
  <c r="R79" i="6"/>
  <c r="S79" i="6"/>
  <c r="T79" i="6"/>
  <c r="U79" i="6"/>
  <c r="R80" i="6"/>
  <c r="S80" i="6"/>
  <c r="T80" i="6"/>
  <c r="U80" i="6"/>
  <c r="R81" i="6"/>
  <c r="S81" i="6"/>
  <c r="T81" i="6"/>
  <c r="U81" i="6"/>
  <c r="R82" i="6"/>
  <c r="S82" i="6"/>
  <c r="T82" i="6"/>
  <c r="U82" i="6"/>
  <c r="R83" i="6"/>
  <c r="S83" i="6"/>
  <c r="T83" i="6"/>
  <c r="U83" i="6"/>
  <c r="R84" i="6"/>
  <c r="S84" i="6"/>
  <c r="T84" i="6"/>
  <c r="U84" i="6"/>
  <c r="R85" i="6"/>
  <c r="S85" i="6"/>
  <c r="T85" i="6"/>
  <c r="U85" i="6"/>
  <c r="R86" i="6"/>
  <c r="S86" i="6"/>
  <c r="T86" i="6"/>
  <c r="U86" i="6"/>
  <c r="S9" i="6"/>
  <c r="T9" i="6"/>
  <c r="U9" i="6"/>
  <c r="R9" i="6"/>
  <c r="F86" i="6"/>
  <c r="Q86" i="6" s="1"/>
  <c r="F85" i="6"/>
  <c r="Q85" i="6" s="1"/>
  <c r="F84" i="6"/>
  <c r="Q84" i="6" s="1"/>
  <c r="F83" i="6"/>
  <c r="Q83" i="6" s="1"/>
  <c r="J88" i="11"/>
  <c r="R88" i="11" s="1"/>
  <c r="Z88" i="11" s="1"/>
  <c r="A88" i="11"/>
  <c r="I88" i="11" s="1"/>
  <c r="Q88" i="11" s="1"/>
  <c r="Y88" i="11" s="1"/>
  <c r="Z87" i="11"/>
  <c r="R87" i="11"/>
  <c r="J87" i="11"/>
  <c r="A87" i="11"/>
  <c r="I87" i="11" s="1"/>
  <c r="Q87" i="11" s="1"/>
  <c r="Y87" i="11" s="1"/>
  <c r="R86" i="11"/>
  <c r="Z86" i="11" s="1"/>
  <c r="J86" i="11"/>
  <c r="A86" i="11"/>
  <c r="I86" i="11" s="1"/>
  <c r="Q86" i="11" s="1"/>
  <c r="Y86" i="11" s="1"/>
  <c r="R85" i="11"/>
  <c r="Z85" i="11" s="1"/>
  <c r="J85" i="11"/>
  <c r="A85" i="11"/>
  <c r="I85" i="11" s="1"/>
  <c r="Q85" i="11" s="1"/>
  <c r="Y85" i="11" s="1"/>
  <c r="I85" i="10"/>
  <c r="I83" i="10"/>
  <c r="I77" i="10"/>
  <c r="I78" i="10" s="1"/>
  <c r="I79" i="10" s="1"/>
  <c r="I80" i="10" s="1"/>
  <c r="I81" i="10" s="1"/>
  <c r="I76" i="10"/>
  <c r="I74" i="10"/>
  <c r="I84" i="10"/>
  <c r="I82" i="10"/>
  <c r="I75" i="10"/>
  <c r="I73" i="10"/>
  <c r="I72" i="10"/>
  <c r="I70" i="10"/>
  <c r="I71" i="10" s="1"/>
  <c r="I29" i="10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22" i="10"/>
  <c r="I23" i="10" s="1"/>
  <c r="I24" i="10" s="1"/>
  <c r="I25" i="10" s="1"/>
  <c r="I26" i="10" s="1"/>
  <c r="I27" i="10" s="1"/>
  <c r="I28" i="10" s="1"/>
  <c r="J85" i="10"/>
  <c r="J84" i="10"/>
  <c r="J83" i="10"/>
  <c r="J82" i="10"/>
  <c r="H85" i="10"/>
  <c r="H84" i="10"/>
  <c r="H83" i="10"/>
  <c r="H82" i="10"/>
  <c r="C81" i="10"/>
  <c r="B81" i="10"/>
  <c r="C65" i="10"/>
  <c r="B65" i="10"/>
  <c r="C64" i="10"/>
  <c r="B64" i="10"/>
  <c r="C54" i="10"/>
  <c r="B54" i="10"/>
  <c r="B33" i="10"/>
  <c r="B34" i="10" s="1"/>
  <c r="B35" i="10" s="1"/>
  <c r="B36" i="10" s="1"/>
  <c r="B37" i="10" s="1"/>
  <c r="B38" i="10" s="1"/>
  <c r="B39" i="10" s="1"/>
  <c r="B40" i="10" s="1"/>
  <c r="B41" i="10" s="1"/>
  <c r="B32" i="10"/>
  <c r="B31" i="10"/>
  <c r="C30" i="10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B30" i="10"/>
  <c r="C26" i="10"/>
  <c r="B26" i="10"/>
  <c r="B11" i="10"/>
  <c r="B12" i="10" s="1"/>
  <c r="B13" i="10" s="1"/>
  <c r="B14" i="10" s="1"/>
  <c r="B15" i="10" s="1"/>
  <c r="B16" i="10" s="1"/>
  <c r="B17" i="10" s="1"/>
  <c r="B18" i="10" s="1"/>
  <c r="B19" i="10" s="1"/>
  <c r="C10" i="10"/>
  <c r="C11" i="10" s="1"/>
  <c r="C12" i="10" s="1"/>
  <c r="C13" i="10" s="1"/>
  <c r="C14" i="10" s="1"/>
  <c r="C15" i="10" s="1"/>
  <c r="C16" i="10" s="1"/>
  <c r="C17" i="10" s="1"/>
  <c r="C18" i="10" s="1"/>
  <c r="C19" i="10" s="1"/>
  <c r="B10" i="10"/>
  <c r="C9" i="10"/>
  <c r="B9" i="10"/>
  <c r="C88" i="10"/>
  <c r="B88" i="10"/>
  <c r="C87" i="10"/>
  <c r="B87" i="10"/>
  <c r="C86" i="10"/>
  <c r="B86" i="10"/>
  <c r="C85" i="10"/>
  <c r="B85" i="10"/>
  <c r="C84" i="10"/>
  <c r="B84" i="10"/>
  <c r="C83" i="10"/>
  <c r="B83" i="10"/>
  <c r="C82" i="10"/>
  <c r="B82" i="10"/>
  <c r="C80" i="10"/>
  <c r="B80" i="10"/>
  <c r="C79" i="10"/>
  <c r="B79" i="10"/>
  <c r="C78" i="10"/>
  <c r="B78" i="10"/>
  <c r="C77" i="10"/>
  <c r="B77" i="10"/>
  <c r="C76" i="10"/>
  <c r="B76" i="10"/>
  <c r="C75" i="10"/>
  <c r="B75" i="10"/>
  <c r="C74" i="10"/>
  <c r="B74" i="10"/>
  <c r="C73" i="10"/>
  <c r="B73" i="10"/>
  <c r="C72" i="10"/>
  <c r="B72" i="10"/>
  <c r="C71" i="10"/>
  <c r="B71" i="10"/>
  <c r="C70" i="10"/>
  <c r="B70" i="10"/>
  <c r="C69" i="10"/>
  <c r="B69" i="10"/>
  <c r="C68" i="10"/>
  <c r="B68" i="10"/>
  <c r="C67" i="10"/>
  <c r="B67" i="10"/>
  <c r="C66" i="10"/>
  <c r="B66" i="10"/>
  <c r="C63" i="10"/>
  <c r="B63" i="10"/>
  <c r="C62" i="10"/>
  <c r="B62" i="10"/>
  <c r="C61" i="10"/>
  <c r="B61" i="10"/>
  <c r="C60" i="10"/>
  <c r="B60" i="10"/>
  <c r="C59" i="10"/>
  <c r="B59" i="10"/>
  <c r="C58" i="10"/>
  <c r="B58" i="10"/>
  <c r="C57" i="10"/>
  <c r="B57" i="10"/>
  <c r="C56" i="10"/>
  <c r="B56" i="10"/>
  <c r="C55" i="10"/>
  <c r="B55" i="10"/>
  <c r="C53" i="10"/>
  <c r="B53" i="10"/>
  <c r="C52" i="10"/>
  <c r="B52" i="10"/>
  <c r="C51" i="10"/>
  <c r="B51" i="10"/>
  <c r="C50" i="10"/>
  <c r="B50" i="10"/>
  <c r="C49" i="10"/>
  <c r="B49" i="10"/>
  <c r="C48" i="10"/>
  <c r="B48" i="10"/>
  <c r="C47" i="10"/>
  <c r="B47" i="10"/>
  <c r="C46" i="10"/>
  <c r="B46" i="10"/>
  <c r="C45" i="10"/>
  <c r="B45" i="10"/>
  <c r="C44" i="10"/>
  <c r="B44" i="10"/>
  <c r="C43" i="10"/>
  <c r="B43" i="10"/>
  <c r="C42" i="10"/>
  <c r="B42" i="10"/>
  <c r="C29" i="10"/>
  <c r="B29" i="10"/>
  <c r="C28" i="10"/>
  <c r="B28" i="10"/>
  <c r="C27" i="10"/>
  <c r="B27" i="10"/>
  <c r="C25" i="10"/>
  <c r="B25" i="10"/>
  <c r="C24" i="10"/>
  <c r="B24" i="10"/>
  <c r="C23" i="10"/>
  <c r="B23" i="10"/>
  <c r="C22" i="10"/>
  <c r="B22" i="10"/>
  <c r="C21" i="10"/>
  <c r="B21" i="10"/>
  <c r="C20" i="10"/>
  <c r="B20" i="10"/>
  <c r="F88" i="10"/>
  <c r="A88" i="10"/>
  <c r="F87" i="10"/>
  <c r="E87" i="10"/>
  <c r="E88" i="10" s="1"/>
  <c r="D87" i="10"/>
  <c r="D88" i="10" s="1"/>
  <c r="A87" i="10"/>
  <c r="F86" i="10"/>
  <c r="E86" i="10"/>
  <c r="D86" i="10"/>
  <c r="A86" i="10"/>
  <c r="F85" i="10"/>
  <c r="E85" i="10"/>
  <c r="D85" i="10"/>
  <c r="A85" i="10"/>
  <c r="K81" i="5"/>
  <c r="J81" i="5"/>
  <c r="I81" i="5"/>
  <c r="H81" i="5"/>
  <c r="G81" i="5"/>
  <c r="F81" i="5"/>
  <c r="E81" i="5"/>
  <c r="D81" i="5"/>
  <c r="C81" i="5"/>
  <c r="B81" i="5"/>
  <c r="K65" i="5"/>
  <c r="J65" i="5"/>
  <c r="I65" i="5"/>
  <c r="H65" i="5"/>
  <c r="G65" i="5"/>
  <c r="F65" i="5"/>
  <c r="E65" i="5"/>
  <c r="D65" i="5"/>
  <c r="C65" i="5"/>
  <c r="K64" i="5"/>
  <c r="J64" i="5"/>
  <c r="I64" i="5"/>
  <c r="H64" i="5"/>
  <c r="G64" i="5"/>
  <c r="F64" i="5"/>
  <c r="E64" i="5"/>
  <c r="D64" i="5"/>
  <c r="C64" i="5"/>
  <c r="B65" i="5"/>
  <c r="B64" i="5"/>
  <c r="K54" i="5"/>
  <c r="J54" i="5"/>
  <c r="I54" i="5"/>
  <c r="H54" i="5"/>
  <c r="G54" i="5"/>
  <c r="F54" i="5"/>
  <c r="E54" i="5"/>
  <c r="D54" i="5"/>
  <c r="C54" i="5"/>
  <c r="B54" i="5"/>
  <c r="K32" i="5"/>
  <c r="K33" i="5" s="1"/>
  <c r="K34" i="5" s="1"/>
  <c r="K35" i="5" s="1"/>
  <c r="K36" i="5" s="1"/>
  <c r="K37" i="5" s="1"/>
  <c r="K38" i="5" s="1"/>
  <c r="K39" i="5" s="1"/>
  <c r="K40" i="5" s="1"/>
  <c r="K41" i="5" s="1"/>
  <c r="C32" i="5"/>
  <c r="C33" i="5" s="1"/>
  <c r="C34" i="5" s="1"/>
  <c r="C35" i="5" s="1"/>
  <c r="C36" i="5" s="1"/>
  <c r="C37" i="5" s="1"/>
  <c r="C38" i="5" s="1"/>
  <c r="C39" i="5" s="1"/>
  <c r="C40" i="5" s="1"/>
  <c r="C41" i="5" s="1"/>
  <c r="K31" i="5"/>
  <c r="F31" i="5"/>
  <c r="F32" i="5" s="1"/>
  <c r="F33" i="5" s="1"/>
  <c r="F34" i="5" s="1"/>
  <c r="F35" i="5" s="1"/>
  <c r="F36" i="5" s="1"/>
  <c r="F37" i="5" s="1"/>
  <c r="F38" i="5" s="1"/>
  <c r="F39" i="5" s="1"/>
  <c r="F40" i="5" s="1"/>
  <c r="F41" i="5" s="1"/>
  <c r="E31" i="5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C31" i="5"/>
  <c r="B31" i="5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K30" i="5"/>
  <c r="J30" i="5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I30" i="5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H30" i="5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G30" i="5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F30" i="5"/>
  <c r="E30" i="5"/>
  <c r="D30" i="5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C30" i="5"/>
  <c r="B30" i="5"/>
  <c r="K26" i="5"/>
  <c r="J26" i="5"/>
  <c r="I26" i="5"/>
  <c r="H26" i="5"/>
  <c r="G26" i="5"/>
  <c r="F26" i="5"/>
  <c r="E26" i="5"/>
  <c r="D26" i="5"/>
  <c r="C26" i="5"/>
  <c r="K25" i="5"/>
  <c r="J25" i="5"/>
  <c r="I25" i="5"/>
  <c r="H25" i="5"/>
  <c r="G25" i="5"/>
  <c r="F25" i="5"/>
  <c r="E25" i="5"/>
  <c r="D25" i="5"/>
  <c r="C25" i="5"/>
  <c r="B26" i="5"/>
  <c r="B25" i="5"/>
  <c r="G10" i="5"/>
  <c r="G11" i="5" s="1"/>
  <c r="G12" i="5" s="1"/>
  <c r="G13" i="5" s="1"/>
  <c r="G14" i="5" s="1"/>
  <c r="G15" i="5" s="1"/>
  <c r="G16" i="5" s="1"/>
  <c r="G17" i="5" s="1"/>
  <c r="G18" i="5" s="1"/>
  <c r="G19" i="5" s="1"/>
  <c r="F10" i="5"/>
  <c r="F11" i="5" s="1"/>
  <c r="F12" i="5" s="1"/>
  <c r="F13" i="5" s="1"/>
  <c r="F14" i="5" s="1"/>
  <c r="F15" i="5" s="1"/>
  <c r="F16" i="5" s="1"/>
  <c r="F17" i="5" s="1"/>
  <c r="F18" i="5" s="1"/>
  <c r="F19" i="5" s="1"/>
  <c r="B10" i="5"/>
  <c r="B11" i="5" s="1"/>
  <c r="B12" i="5" s="1"/>
  <c r="B13" i="5" s="1"/>
  <c r="B14" i="5" s="1"/>
  <c r="B15" i="5" s="1"/>
  <c r="B16" i="5" s="1"/>
  <c r="B17" i="5" s="1"/>
  <c r="B18" i="5" s="1"/>
  <c r="B19" i="5" s="1"/>
  <c r="K9" i="5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I9" i="5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H9" i="5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G9" i="5"/>
  <c r="F9" i="5"/>
  <c r="E9" i="5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D9" i="5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C9" i="5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B9" i="5"/>
  <c r="B85" i="5"/>
  <c r="C85" i="5"/>
  <c r="D85" i="5"/>
  <c r="E85" i="5"/>
  <c r="F85" i="5"/>
  <c r="G85" i="5"/>
  <c r="H85" i="5"/>
  <c r="I85" i="5"/>
  <c r="J85" i="5"/>
  <c r="K85" i="5"/>
  <c r="B86" i="5"/>
  <c r="C86" i="5"/>
  <c r="D86" i="5"/>
  <c r="E86" i="5"/>
  <c r="F86" i="5"/>
  <c r="G86" i="5"/>
  <c r="H86" i="5"/>
  <c r="I86" i="5"/>
  <c r="J86" i="5"/>
  <c r="K86" i="5"/>
  <c r="B87" i="5"/>
  <c r="C87" i="5"/>
  <c r="D87" i="5"/>
  <c r="E87" i="5"/>
  <c r="F87" i="5"/>
  <c r="G87" i="5"/>
  <c r="H87" i="5"/>
  <c r="I87" i="5"/>
  <c r="J87" i="5"/>
  <c r="K87" i="5"/>
  <c r="B88" i="5"/>
  <c r="C88" i="5"/>
  <c r="D88" i="5"/>
  <c r="E88" i="5"/>
  <c r="F88" i="5"/>
  <c r="G88" i="5"/>
  <c r="H88" i="5"/>
  <c r="I88" i="5"/>
  <c r="J88" i="5"/>
  <c r="K88" i="5"/>
  <c r="B20" i="5"/>
  <c r="C20" i="5"/>
  <c r="D20" i="5"/>
  <c r="E20" i="5"/>
  <c r="F20" i="5"/>
  <c r="G20" i="5"/>
  <c r="H20" i="5"/>
  <c r="I20" i="5"/>
  <c r="J20" i="5"/>
  <c r="K20" i="5"/>
  <c r="B21" i="5"/>
  <c r="C21" i="5"/>
  <c r="D21" i="5"/>
  <c r="E21" i="5"/>
  <c r="F21" i="5"/>
  <c r="G21" i="5"/>
  <c r="H21" i="5"/>
  <c r="I21" i="5"/>
  <c r="J21" i="5"/>
  <c r="K21" i="5"/>
  <c r="B22" i="5"/>
  <c r="C22" i="5"/>
  <c r="D22" i="5"/>
  <c r="E22" i="5"/>
  <c r="F22" i="5"/>
  <c r="G22" i="5"/>
  <c r="H22" i="5"/>
  <c r="I22" i="5"/>
  <c r="J22" i="5"/>
  <c r="K22" i="5"/>
  <c r="B23" i="5"/>
  <c r="C23" i="5"/>
  <c r="D23" i="5"/>
  <c r="E23" i="5"/>
  <c r="F23" i="5"/>
  <c r="G23" i="5"/>
  <c r="H23" i="5"/>
  <c r="I23" i="5"/>
  <c r="J23" i="5"/>
  <c r="K23" i="5"/>
  <c r="B24" i="5"/>
  <c r="C24" i="5"/>
  <c r="D24" i="5"/>
  <c r="E24" i="5"/>
  <c r="F24" i="5"/>
  <c r="G24" i="5"/>
  <c r="H24" i="5"/>
  <c r="I24" i="5"/>
  <c r="J24" i="5"/>
  <c r="K24" i="5"/>
  <c r="B27" i="5"/>
  <c r="C27" i="5"/>
  <c r="D27" i="5"/>
  <c r="E27" i="5"/>
  <c r="F27" i="5"/>
  <c r="G27" i="5"/>
  <c r="H27" i="5"/>
  <c r="I27" i="5"/>
  <c r="J27" i="5"/>
  <c r="K27" i="5"/>
  <c r="B28" i="5"/>
  <c r="C28" i="5"/>
  <c r="D28" i="5"/>
  <c r="E28" i="5"/>
  <c r="F28" i="5"/>
  <c r="G28" i="5"/>
  <c r="H28" i="5"/>
  <c r="I28" i="5"/>
  <c r="J28" i="5"/>
  <c r="K28" i="5"/>
  <c r="B29" i="5"/>
  <c r="C29" i="5"/>
  <c r="D29" i="5"/>
  <c r="E29" i="5"/>
  <c r="F29" i="5"/>
  <c r="G29" i="5"/>
  <c r="H29" i="5"/>
  <c r="I29" i="5"/>
  <c r="J29" i="5"/>
  <c r="K29" i="5"/>
  <c r="B42" i="5"/>
  <c r="C42" i="5"/>
  <c r="D42" i="5"/>
  <c r="E42" i="5"/>
  <c r="F42" i="5"/>
  <c r="G42" i="5"/>
  <c r="H42" i="5"/>
  <c r="I42" i="5"/>
  <c r="J42" i="5"/>
  <c r="K42" i="5"/>
  <c r="B43" i="5"/>
  <c r="C43" i="5"/>
  <c r="D43" i="5"/>
  <c r="E43" i="5"/>
  <c r="F43" i="5"/>
  <c r="G43" i="5"/>
  <c r="H43" i="5"/>
  <c r="I43" i="5"/>
  <c r="J43" i="5"/>
  <c r="K43" i="5"/>
  <c r="B44" i="5"/>
  <c r="C44" i="5"/>
  <c r="D44" i="5"/>
  <c r="E44" i="5"/>
  <c r="F44" i="5"/>
  <c r="G44" i="5"/>
  <c r="H44" i="5"/>
  <c r="I44" i="5"/>
  <c r="J44" i="5"/>
  <c r="K44" i="5"/>
  <c r="B45" i="5"/>
  <c r="C45" i="5"/>
  <c r="D45" i="5"/>
  <c r="E45" i="5"/>
  <c r="F45" i="5"/>
  <c r="G45" i="5"/>
  <c r="H45" i="5"/>
  <c r="I45" i="5"/>
  <c r="J45" i="5"/>
  <c r="K45" i="5"/>
  <c r="B46" i="5"/>
  <c r="C46" i="5"/>
  <c r="D46" i="5"/>
  <c r="E46" i="5"/>
  <c r="F46" i="5"/>
  <c r="G46" i="5"/>
  <c r="H46" i="5"/>
  <c r="I46" i="5"/>
  <c r="J46" i="5"/>
  <c r="K46" i="5"/>
  <c r="B47" i="5"/>
  <c r="C47" i="5"/>
  <c r="D47" i="5"/>
  <c r="E47" i="5"/>
  <c r="F47" i="5"/>
  <c r="G47" i="5"/>
  <c r="H47" i="5"/>
  <c r="I47" i="5"/>
  <c r="J47" i="5"/>
  <c r="K47" i="5"/>
  <c r="B48" i="5"/>
  <c r="C48" i="5"/>
  <c r="D48" i="5"/>
  <c r="E48" i="5"/>
  <c r="F48" i="5"/>
  <c r="G48" i="5"/>
  <c r="H48" i="5"/>
  <c r="I48" i="5"/>
  <c r="J48" i="5"/>
  <c r="K48" i="5"/>
  <c r="B49" i="5"/>
  <c r="C49" i="5"/>
  <c r="D49" i="5"/>
  <c r="E49" i="5"/>
  <c r="F49" i="5"/>
  <c r="G49" i="5"/>
  <c r="H49" i="5"/>
  <c r="I49" i="5"/>
  <c r="J49" i="5"/>
  <c r="K49" i="5"/>
  <c r="B50" i="5"/>
  <c r="C50" i="5"/>
  <c r="D50" i="5"/>
  <c r="E50" i="5"/>
  <c r="F50" i="5"/>
  <c r="G50" i="5"/>
  <c r="H50" i="5"/>
  <c r="I50" i="5"/>
  <c r="J50" i="5"/>
  <c r="K50" i="5"/>
  <c r="B51" i="5"/>
  <c r="C51" i="5"/>
  <c r="D51" i="5"/>
  <c r="E51" i="5"/>
  <c r="F51" i="5"/>
  <c r="G51" i="5"/>
  <c r="H51" i="5"/>
  <c r="I51" i="5"/>
  <c r="J51" i="5"/>
  <c r="K51" i="5"/>
  <c r="B52" i="5"/>
  <c r="C52" i="5"/>
  <c r="D52" i="5"/>
  <c r="E52" i="5"/>
  <c r="F52" i="5"/>
  <c r="G52" i="5"/>
  <c r="H52" i="5"/>
  <c r="I52" i="5"/>
  <c r="J52" i="5"/>
  <c r="K52" i="5"/>
  <c r="B53" i="5"/>
  <c r="C53" i="5"/>
  <c r="D53" i="5"/>
  <c r="E53" i="5"/>
  <c r="F53" i="5"/>
  <c r="G53" i="5"/>
  <c r="H53" i="5"/>
  <c r="I53" i="5"/>
  <c r="J53" i="5"/>
  <c r="K53" i="5"/>
  <c r="B55" i="5"/>
  <c r="C55" i="5"/>
  <c r="D55" i="5"/>
  <c r="E55" i="5"/>
  <c r="F55" i="5"/>
  <c r="G55" i="5"/>
  <c r="H55" i="5"/>
  <c r="I55" i="5"/>
  <c r="J55" i="5"/>
  <c r="K55" i="5"/>
  <c r="B56" i="5"/>
  <c r="C56" i="5"/>
  <c r="D56" i="5"/>
  <c r="E56" i="5"/>
  <c r="F56" i="5"/>
  <c r="G56" i="5"/>
  <c r="H56" i="5"/>
  <c r="I56" i="5"/>
  <c r="J56" i="5"/>
  <c r="K56" i="5"/>
  <c r="B57" i="5"/>
  <c r="C57" i="5"/>
  <c r="D57" i="5"/>
  <c r="E57" i="5"/>
  <c r="F57" i="5"/>
  <c r="G57" i="5"/>
  <c r="H57" i="5"/>
  <c r="I57" i="5"/>
  <c r="J57" i="5"/>
  <c r="K57" i="5"/>
  <c r="B58" i="5"/>
  <c r="C58" i="5"/>
  <c r="D58" i="5"/>
  <c r="E58" i="5"/>
  <c r="F58" i="5"/>
  <c r="G58" i="5"/>
  <c r="H58" i="5"/>
  <c r="I58" i="5"/>
  <c r="J58" i="5"/>
  <c r="K58" i="5"/>
  <c r="B59" i="5"/>
  <c r="C59" i="5"/>
  <c r="D59" i="5"/>
  <c r="E59" i="5"/>
  <c r="F59" i="5"/>
  <c r="G59" i="5"/>
  <c r="H59" i="5"/>
  <c r="I59" i="5"/>
  <c r="J59" i="5"/>
  <c r="K59" i="5"/>
  <c r="B60" i="5"/>
  <c r="C60" i="5"/>
  <c r="D60" i="5"/>
  <c r="E60" i="5"/>
  <c r="F60" i="5"/>
  <c r="G60" i="5"/>
  <c r="H60" i="5"/>
  <c r="I60" i="5"/>
  <c r="J60" i="5"/>
  <c r="K60" i="5"/>
  <c r="B61" i="5"/>
  <c r="C61" i="5"/>
  <c r="D61" i="5"/>
  <c r="E61" i="5"/>
  <c r="F61" i="5"/>
  <c r="G61" i="5"/>
  <c r="H61" i="5"/>
  <c r="I61" i="5"/>
  <c r="J61" i="5"/>
  <c r="K61" i="5"/>
  <c r="B62" i="5"/>
  <c r="C62" i="5"/>
  <c r="D62" i="5"/>
  <c r="E62" i="5"/>
  <c r="F62" i="5"/>
  <c r="G62" i="5"/>
  <c r="H62" i="5"/>
  <c r="I62" i="5"/>
  <c r="J62" i="5"/>
  <c r="K62" i="5"/>
  <c r="B63" i="5"/>
  <c r="C63" i="5"/>
  <c r="D63" i="5"/>
  <c r="E63" i="5"/>
  <c r="F63" i="5"/>
  <c r="G63" i="5"/>
  <c r="H63" i="5"/>
  <c r="I63" i="5"/>
  <c r="J63" i="5"/>
  <c r="K63" i="5"/>
  <c r="B66" i="5"/>
  <c r="C66" i="5"/>
  <c r="D66" i="5"/>
  <c r="E66" i="5"/>
  <c r="F66" i="5"/>
  <c r="G66" i="5"/>
  <c r="H66" i="5"/>
  <c r="I66" i="5"/>
  <c r="J66" i="5"/>
  <c r="K66" i="5"/>
  <c r="B67" i="5"/>
  <c r="C67" i="5"/>
  <c r="D67" i="5"/>
  <c r="E67" i="5"/>
  <c r="F67" i="5"/>
  <c r="G67" i="5"/>
  <c r="H67" i="5"/>
  <c r="I67" i="5"/>
  <c r="J67" i="5"/>
  <c r="K67" i="5"/>
  <c r="B68" i="5"/>
  <c r="C68" i="5"/>
  <c r="D68" i="5"/>
  <c r="E68" i="5"/>
  <c r="F68" i="5"/>
  <c r="G68" i="5"/>
  <c r="H68" i="5"/>
  <c r="I68" i="5"/>
  <c r="J68" i="5"/>
  <c r="K68" i="5"/>
  <c r="B69" i="5"/>
  <c r="C69" i="5"/>
  <c r="D69" i="5"/>
  <c r="E69" i="5"/>
  <c r="F69" i="5"/>
  <c r="G69" i="5"/>
  <c r="H69" i="5"/>
  <c r="I69" i="5"/>
  <c r="J69" i="5"/>
  <c r="K69" i="5"/>
  <c r="B70" i="5"/>
  <c r="C70" i="5"/>
  <c r="D70" i="5"/>
  <c r="E70" i="5"/>
  <c r="F70" i="5"/>
  <c r="G70" i="5"/>
  <c r="H70" i="5"/>
  <c r="I70" i="5"/>
  <c r="J70" i="5"/>
  <c r="K70" i="5"/>
  <c r="B71" i="5"/>
  <c r="C71" i="5"/>
  <c r="D71" i="5"/>
  <c r="E71" i="5"/>
  <c r="F71" i="5"/>
  <c r="G71" i="5"/>
  <c r="H71" i="5"/>
  <c r="I71" i="5"/>
  <c r="J71" i="5"/>
  <c r="K71" i="5"/>
  <c r="B72" i="5"/>
  <c r="C72" i="5"/>
  <c r="D72" i="5"/>
  <c r="E72" i="5"/>
  <c r="F72" i="5"/>
  <c r="G72" i="5"/>
  <c r="H72" i="5"/>
  <c r="I72" i="5"/>
  <c r="J72" i="5"/>
  <c r="K72" i="5"/>
  <c r="B73" i="5"/>
  <c r="C73" i="5"/>
  <c r="D73" i="5"/>
  <c r="E73" i="5"/>
  <c r="F73" i="5"/>
  <c r="G73" i="5"/>
  <c r="H73" i="5"/>
  <c r="I73" i="5"/>
  <c r="J73" i="5"/>
  <c r="K73" i="5"/>
  <c r="B74" i="5"/>
  <c r="C74" i="5"/>
  <c r="D74" i="5"/>
  <c r="E74" i="5"/>
  <c r="F74" i="5"/>
  <c r="G74" i="5"/>
  <c r="H74" i="5"/>
  <c r="I74" i="5"/>
  <c r="J74" i="5"/>
  <c r="K74" i="5"/>
  <c r="B75" i="5"/>
  <c r="C75" i="5"/>
  <c r="D75" i="5"/>
  <c r="E75" i="5"/>
  <c r="F75" i="5"/>
  <c r="G75" i="5"/>
  <c r="H75" i="5"/>
  <c r="I75" i="5"/>
  <c r="J75" i="5"/>
  <c r="K75" i="5"/>
  <c r="B76" i="5"/>
  <c r="C76" i="5"/>
  <c r="D76" i="5"/>
  <c r="E76" i="5"/>
  <c r="F76" i="5"/>
  <c r="G76" i="5"/>
  <c r="H76" i="5"/>
  <c r="I76" i="5"/>
  <c r="J76" i="5"/>
  <c r="K76" i="5"/>
  <c r="B77" i="5"/>
  <c r="C77" i="5"/>
  <c r="D77" i="5"/>
  <c r="E77" i="5"/>
  <c r="F77" i="5"/>
  <c r="G77" i="5"/>
  <c r="H77" i="5"/>
  <c r="I77" i="5"/>
  <c r="J77" i="5"/>
  <c r="K77" i="5"/>
  <c r="B78" i="5"/>
  <c r="C78" i="5"/>
  <c r="D78" i="5"/>
  <c r="E78" i="5"/>
  <c r="F78" i="5"/>
  <c r="G78" i="5"/>
  <c r="H78" i="5"/>
  <c r="I78" i="5"/>
  <c r="J78" i="5"/>
  <c r="K78" i="5"/>
  <c r="B79" i="5"/>
  <c r="C79" i="5"/>
  <c r="D79" i="5"/>
  <c r="E79" i="5"/>
  <c r="F79" i="5"/>
  <c r="G79" i="5"/>
  <c r="H79" i="5"/>
  <c r="I79" i="5"/>
  <c r="J79" i="5"/>
  <c r="K79" i="5"/>
  <c r="B80" i="5"/>
  <c r="C80" i="5"/>
  <c r="D80" i="5"/>
  <c r="E80" i="5"/>
  <c r="F80" i="5"/>
  <c r="G80" i="5"/>
  <c r="H80" i="5"/>
  <c r="I80" i="5"/>
  <c r="J80" i="5"/>
  <c r="K80" i="5"/>
  <c r="B82" i="5"/>
  <c r="C82" i="5"/>
  <c r="D82" i="5"/>
  <c r="E82" i="5"/>
  <c r="F82" i="5"/>
  <c r="G82" i="5"/>
  <c r="H82" i="5"/>
  <c r="I82" i="5"/>
  <c r="J82" i="5"/>
  <c r="K82" i="5"/>
  <c r="B83" i="5"/>
  <c r="C83" i="5"/>
  <c r="D83" i="5"/>
  <c r="E83" i="5"/>
  <c r="F83" i="5"/>
  <c r="G83" i="5"/>
  <c r="H83" i="5"/>
  <c r="I83" i="5"/>
  <c r="J83" i="5"/>
  <c r="K83" i="5"/>
  <c r="B84" i="5"/>
  <c r="C84" i="5"/>
  <c r="D84" i="5"/>
  <c r="E84" i="5"/>
  <c r="F84" i="5"/>
  <c r="G84" i="5"/>
  <c r="H84" i="5"/>
  <c r="I84" i="5"/>
  <c r="J84" i="5"/>
  <c r="K84" i="5"/>
  <c r="A85" i="5"/>
  <c r="A86" i="5"/>
  <c r="A87" i="5"/>
  <c r="A8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" i="5"/>
  <c r="B84" i="14"/>
  <c r="A84" i="14"/>
  <c r="B83" i="14"/>
  <c r="A83" i="14"/>
  <c r="B82" i="14"/>
  <c r="A82" i="14"/>
  <c r="B81" i="14"/>
  <c r="A81" i="14"/>
  <c r="AM84" i="3"/>
  <c r="AM83" i="3"/>
  <c r="AM82" i="3"/>
  <c r="AM81" i="3"/>
  <c r="AM80" i="3"/>
  <c r="AM79" i="3"/>
  <c r="AM78" i="3"/>
  <c r="AM77" i="3"/>
  <c r="AM76" i="3"/>
  <c r="AM75" i="3"/>
  <c r="AM74" i="3"/>
  <c r="AM73" i="3"/>
  <c r="AM72" i="3"/>
  <c r="AM71" i="3"/>
  <c r="AM70" i="3"/>
  <c r="AM69" i="3"/>
  <c r="AM68" i="3"/>
  <c r="AM67" i="3"/>
  <c r="AM66" i="3"/>
  <c r="AM65" i="3"/>
  <c r="AM64" i="3"/>
  <c r="AM63" i="3"/>
  <c r="AM62" i="3"/>
  <c r="AM61" i="3"/>
  <c r="AM60" i="3"/>
  <c r="AM59" i="3"/>
  <c r="AM58" i="3"/>
  <c r="AM57" i="3"/>
  <c r="AM56" i="3"/>
  <c r="AM55" i="3"/>
  <c r="AM54" i="3"/>
  <c r="AM53" i="3"/>
  <c r="AM52" i="3"/>
  <c r="AM51" i="3"/>
  <c r="AM50" i="3"/>
  <c r="AM49" i="3"/>
  <c r="AM48" i="3"/>
  <c r="AM47" i="3"/>
  <c r="AM46" i="3"/>
  <c r="AM45" i="3"/>
  <c r="AM44" i="3"/>
  <c r="AM43" i="3"/>
  <c r="AM42" i="3"/>
  <c r="AM41" i="3"/>
  <c r="AM40" i="3"/>
  <c r="AM39" i="3"/>
  <c r="AM38" i="3"/>
  <c r="AM37" i="3"/>
  <c r="AM36" i="3"/>
  <c r="AM35" i="3"/>
  <c r="AM34" i="3"/>
  <c r="AM33" i="3"/>
  <c r="AM32" i="3"/>
  <c r="AM31" i="3"/>
  <c r="AM30" i="3"/>
  <c r="AM29" i="3"/>
  <c r="AM28" i="3"/>
  <c r="AM27" i="3"/>
  <c r="AM26" i="3"/>
  <c r="AM25" i="3"/>
  <c r="AM24" i="3"/>
  <c r="AM23" i="3"/>
  <c r="AM22" i="3"/>
  <c r="AM21" i="3"/>
  <c r="AM20" i="3"/>
  <c r="AM19" i="3"/>
  <c r="AM18" i="3"/>
  <c r="AM17" i="3"/>
  <c r="AM16" i="3"/>
  <c r="AM15" i="3"/>
  <c r="AM14" i="3"/>
  <c r="AM13" i="3"/>
  <c r="AM12" i="3"/>
  <c r="AM11" i="3"/>
  <c r="AM10" i="3"/>
  <c r="AM9" i="3"/>
  <c r="AM8" i="3"/>
  <c r="AM7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P20" i="3"/>
  <c r="P19" i="3"/>
  <c r="P18" i="3"/>
  <c r="P17" i="3"/>
  <c r="P16" i="3"/>
  <c r="P15" i="3"/>
  <c r="P14" i="3"/>
  <c r="P13" i="3"/>
  <c r="P12" i="3"/>
  <c r="N9" i="3"/>
  <c r="G28" i="37" l="1"/>
  <c r="G7" i="37"/>
  <c r="D7" i="37"/>
  <c r="G25" i="37"/>
  <c r="E28" i="37"/>
  <c r="L7" i="3"/>
  <c r="J8" i="3"/>
  <c r="J9" i="3"/>
  <c r="J10" i="3"/>
  <c r="J11" i="3"/>
  <c r="J12" i="3"/>
  <c r="J13" i="3"/>
  <c r="J14" i="3"/>
  <c r="J15" i="3"/>
  <c r="H87" i="3"/>
  <c r="G87" i="3"/>
  <c r="G86" i="3"/>
  <c r="H86" i="3" s="1"/>
  <c r="G85" i="3"/>
  <c r="H85" i="3" s="1"/>
  <c r="G84" i="3"/>
  <c r="H84" i="3" s="1"/>
  <c r="H83" i="3"/>
  <c r="G83" i="3"/>
  <c r="G82" i="3"/>
  <c r="H82" i="3" s="1"/>
  <c r="G81" i="3"/>
  <c r="H81" i="3" s="1"/>
  <c r="G80" i="3"/>
  <c r="H80" i="3" s="1"/>
  <c r="E84" i="3"/>
  <c r="D84" i="3"/>
  <c r="D83" i="3"/>
  <c r="E83" i="3" s="1"/>
  <c r="D82" i="3"/>
  <c r="E82" i="3" s="1"/>
  <c r="D81" i="3"/>
  <c r="E81" i="3" s="1"/>
  <c r="AL31" i="32"/>
  <c r="AK31" i="32"/>
  <c r="AJ31" i="32"/>
  <c r="AI31" i="32"/>
  <c r="AL30" i="32"/>
  <c r="AK30" i="32"/>
  <c r="AJ30" i="32"/>
  <c r="AI30" i="32"/>
  <c r="AL29" i="32"/>
  <c r="AK29" i="32"/>
  <c r="AJ29" i="32"/>
  <c r="AI29" i="32"/>
  <c r="AL28" i="32"/>
  <c r="AK28" i="32"/>
  <c r="AJ28" i="32"/>
  <c r="AI28" i="32"/>
  <c r="AL27" i="32"/>
  <c r="AK27" i="32"/>
  <c r="AJ27" i="32"/>
  <c r="AI27" i="32"/>
  <c r="AL26" i="32"/>
  <c r="AK26" i="32"/>
  <c r="AJ26" i="32"/>
  <c r="AI26" i="32"/>
  <c r="AL25" i="32"/>
  <c r="AK25" i="32"/>
  <c r="AJ25" i="32"/>
  <c r="AI25" i="32"/>
  <c r="AL24" i="32"/>
  <c r="AK24" i="32"/>
  <c r="AJ24" i="32"/>
  <c r="AI24" i="32"/>
  <c r="AL23" i="32"/>
  <c r="AK23" i="32"/>
  <c r="AJ23" i="32"/>
  <c r="AI23" i="32"/>
  <c r="AL22" i="32"/>
  <c r="AK22" i="32"/>
  <c r="AJ22" i="32"/>
  <c r="AI22" i="32"/>
  <c r="AL21" i="32"/>
  <c r="AK21" i="32"/>
  <c r="AJ21" i="32"/>
  <c r="AI21" i="32"/>
  <c r="AL20" i="32"/>
  <c r="AK20" i="32"/>
  <c r="AJ20" i="32"/>
  <c r="AI20" i="32"/>
  <c r="AL19" i="32"/>
  <c r="AK19" i="32"/>
  <c r="AJ19" i="32"/>
  <c r="AI19" i="32"/>
  <c r="AL18" i="32"/>
  <c r="AK18" i="32"/>
  <c r="AJ18" i="32"/>
  <c r="AI18" i="32"/>
  <c r="AL17" i="32"/>
  <c r="AK17" i="32"/>
  <c r="AJ17" i="32"/>
  <c r="AI17" i="32"/>
  <c r="AL16" i="32"/>
  <c r="AK16" i="32"/>
  <c r="AJ16" i="32"/>
  <c r="AI16" i="32"/>
  <c r="AL15" i="32"/>
  <c r="AK15" i="32"/>
  <c r="AJ15" i="32"/>
  <c r="AI15" i="32"/>
  <c r="AL14" i="32"/>
  <c r="AK14" i="32"/>
  <c r="AJ14" i="32"/>
  <c r="AI14" i="32"/>
  <c r="AL13" i="32"/>
  <c r="AK13" i="32"/>
  <c r="AJ13" i="32"/>
  <c r="AI13" i="32"/>
  <c r="AL12" i="32"/>
  <c r="AK12" i="32"/>
  <c r="AJ12" i="32"/>
  <c r="AI12" i="32"/>
  <c r="AL11" i="32"/>
  <c r="AK11" i="32"/>
  <c r="AJ11" i="32"/>
  <c r="AI11" i="32"/>
  <c r="AL10" i="32"/>
  <c r="AK10" i="32"/>
  <c r="AJ10" i="32"/>
  <c r="AI10" i="32"/>
  <c r="AL9" i="32"/>
  <c r="AK9" i="32"/>
  <c r="AJ9" i="32"/>
  <c r="AI9" i="32"/>
  <c r="AL8" i="32"/>
  <c r="AK8" i="32"/>
  <c r="AJ8" i="32"/>
  <c r="AI8" i="32"/>
  <c r="AL7" i="32"/>
  <c r="AK7" i="32"/>
  <c r="AJ7" i="32"/>
  <c r="AI7" i="32"/>
  <c r="AL6" i="32"/>
  <c r="AK6" i="32"/>
  <c r="AJ6" i="32"/>
  <c r="AI6" i="32"/>
  <c r="AL5" i="32"/>
  <c r="AK5" i="32"/>
  <c r="AJ5" i="32"/>
  <c r="AI5" i="32"/>
  <c r="AL4" i="32"/>
  <c r="AK4" i="32"/>
  <c r="AJ4" i="32"/>
  <c r="AI4" i="32"/>
  <c r="O31" i="36"/>
  <c r="N30" i="36"/>
  <c r="M30" i="36"/>
  <c r="L30" i="36"/>
  <c r="N29" i="36"/>
  <c r="M29" i="36"/>
  <c r="L29" i="36"/>
  <c r="N28" i="36"/>
  <c r="M28" i="36"/>
  <c r="L28" i="36"/>
  <c r="N27" i="36"/>
  <c r="M27" i="36"/>
  <c r="L27" i="36"/>
  <c r="N26" i="36"/>
  <c r="M26" i="36"/>
  <c r="L26" i="36"/>
  <c r="N25" i="36"/>
  <c r="M25" i="36"/>
  <c r="L25" i="36"/>
  <c r="N24" i="36"/>
  <c r="M24" i="36"/>
  <c r="L24" i="36"/>
  <c r="N23" i="36"/>
  <c r="M23" i="36"/>
  <c r="L23" i="36"/>
  <c r="N22" i="36"/>
  <c r="M22" i="36"/>
  <c r="L22" i="36"/>
  <c r="N21" i="36"/>
  <c r="M21" i="36"/>
  <c r="L21" i="36"/>
  <c r="N20" i="36"/>
  <c r="M20" i="36"/>
  <c r="L20" i="36"/>
  <c r="N19" i="36"/>
  <c r="M19" i="36"/>
  <c r="L19" i="36"/>
  <c r="N18" i="36"/>
  <c r="M18" i="36"/>
  <c r="L18" i="36"/>
  <c r="N17" i="36"/>
  <c r="M17" i="36"/>
  <c r="L17" i="36"/>
  <c r="N16" i="36"/>
  <c r="M16" i="36"/>
  <c r="L16" i="36"/>
  <c r="N15" i="36"/>
  <c r="M15" i="36"/>
  <c r="L15" i="36"/>
  <c r="N14" i="36"/>
  <c r="M14" i="36"/>
  <c r="L14" i="36"/>
  <c r="N13" i="36"/>
  <c r="M13" i="36"/>
  <c r="L13" i="36"/>
  <c r="N12" i="36"/>
  <c r="M12" i="36"/>
  <c r="L12" i="36"/>
  <c r="N11" i="36"/>
  <c r="M11" i="36"/>
  <c r="L11" i="36"/>
  <c r="N10" i="36"/>
  <c r="M10" i="36"/>
  <c r="L10" i="36"/>
  <c r="N9" i="36"/>
  <c r="M9" i="36"/>
  <c r="L9" i="36"/>
  <c r="N8" i="36"/>
  <c r="M8" i="36"/>
  <c r="L8" i="36"/>
  <c r="N7" i="36"/>
  <c r="M7" i="36"/>
  <c r="L7" i="36"/>
  <c r="N6" i="36"/>
  <c r="M6" i="36"/>
  <c r="L6" i="36"/>
  <c r="N5" i="36"/>
  <c r="M5" i="36"/>
  <c r="L5" i="36"/>
  <c r="N4" i="36"/>
  <c r="M4" i="36"/>
  <c r="L4" i="36"/>
  <c r="N3" i="36"/>
  <c r="M3" i="36"/>
  <c r="L3" i="36"/>
  <c r="K30" i="36"/>
  <c r="K29" i="36"/>
  <c r="K28" i="36"/>
  <c r="K27" i="36"/>
  <c r="K26" i="36"/>
  <c r="K25" i="36"/>
  <c r="K24" i="36"/>
  <c r="K23" i="36"/>
  <c r="K22" i="36"/>
  <c r="K21" i="36"/>
  <c r="K20" i="36"/>
  <c r="K19" i="36"/>
  <c r="K18" i="36"/>
  <c r="K17" i="36"/>
  <c r="K16" i="36"/>
  <c r="K15" i="36"/>
  <c r="K14" i="36"/>
  <c r="K13" i="36"/>
  <c r="K12" i="36"/>
  <c r="K11" i="36"/>
  <c r="K10" i="36"/>
  <c r="K9" i="36"/>
  <c r="K8" i="36"/>
  <c r="K7" i="36"/>
  <c r="K6" i="36"/>
  <c r="K5" i="36"/>
  <c r="K4" i="36"/>
  <c r="K3" i="36"/>
  <c r="I32" i="36"/>
  <c r="F31" i="36"/>
  <c r="E31" i="36"/>
  <c r="D31" i="36"/>
  <c r="C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H7" i="36"/>
  <c r="H6" i="36"/>
  <c r="H5" i="36"/>
  <c r="H4" i="36"/>
  <c r="H3" i="36"/>
  <c r="H31" i="36" s="1"/>
  <c r="AD12" i="33" l="1"/>
  <c r="W12" i="33" l="1"/>
  <c r="X12" i="33" s="1"/>
  <c r="K30" i="34"/>
  <c r="K29" i="34"/>
  <c r="K31" i="34" s="1"/>
  <c r="J31" i="34"/>
  <c r="I31" i="34"/>
  <c r="P25" i="34"/>
  <c r="P24" i="34"/>
  <c r="P26" i="34"/>
  <c r="O26" i="34"/>
  <c r="N26" i="34"/>
  <c r="M26" i="34"/>
  <c r="L26" i="34"/>
  <c r="K26" i="34"/>
  <c r="J26" i="34"/>
  <c r="I26" i="34"/>
  <c r="N14" i="34"/>
  <c r="N13" i="34"/>
  <c r="N12" i="34"/>
  <c r="N10" i="34"/>
  <c r="N9" i="34"/>
  <c r="N8" i="34"/>
  <c r="N6" i="34"/>
  <c r="N5" i="34"/>
  <c r="N4" i="34"/>
  <c r="M19" i="34"/>
  <c r="M18" i="34"/>
  <c r="M20" i="34"/>
  <c r="L20" i="34"/>
  <c r="K20" i="34"/>
  <c r="J20" i="34"/>
  <c r="I20" i="34"/>
  <c r="M14" i="34"/>
  <c r="L14" i="34"/>
  <c r="K14" i="34"/>
  <c r="J14" i="34"/>
  <c r="I14" i="34"/>
  <c r="M13" i="34"/>
  <c r="L13" i="34"/>
  <c r="K13" i="34"/>
  <c r="J13" i="34"/>
  <c r="I13" i="34"/>
  <c r="M12" i="34"/>
  <c r="L12" i="34"/>
  <c r="K12" i="34"/>
  <c r="J12" i="34"/>
  <c r="I12" i="34"/>
  <c r="F6" i="34"/>
  <c r="B16" i="34"/>
  <c r="E9" i="34"/>
  <c r="F4" i="34"/>
  <c r="Z12" i="33"/>
  <c r="W25" i="33" s="1"/>
  <c r="X25" i="33" s="1"/>
  <c r="Z11" i="33"/>
  <c r="W24" i="33" s="1"/>
  <c r="X24" i="33" s="1"/>
  <c r="Z10" i="33"/>
  <c r="W23" i="33" s="1"/>
  <c r="X23" i="33" s="1"/>
  <c r="Z9" i="33"/>
  <c r="W22" i="33" s="1"/>
  <c r="X22" i="33" s="1"/>
  <c r="Z8" i="33"/>
  <c r="W21" i="33" s="1"/>
  <c r="X21" i="33" s="1"/>
  <c r="Z7" i="33"/>
  <c r="W20" i="33" s="1"/>
  <c r="X20" i="33" s="1"/>
  <c r="Z6" i="33"/>
  <c r="W19" i="33" s="1"/>
  <c r="X19" i="33" s="1"/>
  <c r="Z5" i="33"/>
  <c r="W18" i="33" s="1"/>
  <c r="X18" i="33" s="1"/>
  <c r="Z4" i="33"/>
  <c r="W17" i="33" s="1"/>
  <c r="X17" i="33" s="1"/>
  <c r="Z3" i="33"/>
  <c r="W16" i="33" s="1"/>
  <c r="X16" i="33" s="1"/>
  <c r="Z2" i="33"/>
  <c r="W15" i="33" s="1"/>
  <c r="X15" i="33" s="1"/>
  <c r="AP76" i="33"/>
  <c r="AP72" i="33"/>
  <c r="AP69" i="33"/>
  <c r="AP60" i="33"/>
  <c r="AP59" i="33"/>
  <c r="AP58" i="33"/>
  <c r="AP57" i="33"/>
  <c r="AP56" i="33"/>
  <c r="AP55" i="33"/>
  <c r="AP53" i="33"/>
  <c r="AP52" i="33"/>
  <c r="AP51" i="33"/>
  <c r="AP50" i="33"/>
  <c r="AP49" i="33"/>
  <c r="AP45" i="33"/>
  <c r="AP42" i="33"/>
  <c r="AP41" i="33"/>
  <c r="AP38" i="33"/>
  <c r="AP37" i="33"/>
  <c r="AP36" i="33"/>
  <c r="AP33" i="33"/>
  <c r="AP32" i="33"/>
  <c r="AP29" i="33"/>
  <c r="AP27" i="33"/>
  <c r="AP25" i="33"/>
  <c r="AP22" i="33"/>
  <c r="AP20" i="33"/>
  <c r="AP18" i="33"/>
  <c r="AP17" i="33"/>
  <c r="AP15" i="33"/>
  <c r="AP14" i="33"/>
  <c r="AP10" i="33"/>
  <c r="AP9" i="33"/>
  <c r="AP8" i="33"/>
  <c r="AP7" i="33"/>
  <c r="AP6" i="33"/>
  <c r="AT79" i="33"/>
  <c r="AT78" i="33"/>
  <c r="AT77" i="33"/>
  <c r="AT76" i="33"/>
  <c r="AT75" i="33"/>
  <c r="AT74" i="33"/>
  <c r="AT73" i="33"/>
  <c r="AT72" i="33"/>
  <c r="AT71" i="33"/>
  <c r="AT70" i="33"/>
  <c r="AT69" i="33"/>
  <c r="AT68" i="33"/>
  <c r="AT67" i="33"/>
  <c r="AT66" i="33"/>
  <c r="AT65" i="33"/>
  <c r="AT64" i="33"/>
  <c r="AT63" i="33"/>
  <c r="AT62" i="33"/>
  <c r="AT61" i="33"/>
  <c r="AT60" i="33"/>
  <c r="AT59" i="33"/>
  <c r="AT58" i="33"/>
  <c r="AT57" i="33"/>
  <c r="AT56" i="33"/>
  <c r="AT55" i="33"/>
  <c r="AT54" i="33"/>
  <c r="AT53" i="33"/>
  <c r="AT52" i="33"/>
  <c r="AT51" i="33"/>
  <c r="AT50" i="33"/>
  <c r="AT49" i="33"/>
  <c r="AT48" i="33"/>
  <c r="AT47" i="33"/>
  <c r="AT46" i="33"/>
  <c r="AT45" i="33"/>
  <c r="AT44" i="33"/>
  <c r="AT43" i="33"/>
  <c r="AT42" i="33"/>
  <c r="AT41" i="33"/>
  <c r="AT40" i="33"/>
  <c r="AT39" i="33"/>
  <c r="AT38" i="33"/>
  <c r="AT37" i="33"/>
  <c r="AT36" i="33"/>
  <c r="AT35" i="33"/>
  <c r="AT34" i="33"/>
  <c r="AT33" i="33"/>
  <c r="AT32" i="33"/>
  <c r="AT31" i="33"/>
  <c r="AT30" i="33"/>
  <c r="AT29" i="33"/>
  <c r="AT28" i="33"/>
  <c r="AT27" i="33"/>
  <c r="AT26" i="33"/>
  <c r="AT25" i="33"/>
  <c r="AT24" i="33"/>
  <c r="AT23" i="33"/>
  <c r="AT22" i="33"/>
  <c r="AT21" i="33"/>
  <c r="AT20" i="33"/>
  <c r="AT19" i="33"/>
  <c r="AT18" i="33"/>
  <c r="AT17" i="33"/>
  <c r="AT16" i="33"/>
  <c r="AT15" i="33"/>
  <c r="AT14" i="33"/>
  <c r="AT13" i="33"/>
  <c r="AT12" i="33"/>
  <c r="AT11" i="33"/>
  <c r="AT10" i="33"/>
  <c r="AT9" i="33"/>
  <c r="AT8" i="33"/>
  <c r="AT7" i="33"/>
  <c r="AT6" i="33"/>
  <c r="AM251" i="33"/>
  <c r="AM250" i="33"/>
  <c r="AM249" i="33"/>
  <c r="AM248" i="33"/>
  <c r="AM247" i="33"/>
  <c r="AM246" i="33"/>
  <c r="AM245" i="33"/>
  <c r="AM244" i="33"/>
  <c r="AM243" i="33"/>
  <c r="AM242" i="33"/>
  <c r="AM241" i="33"/>
  <c r="AM240" i="33"/>
  <c r="AM239" i="33"/>
  <c r="AM238" i="33"/>
  <c r="AM237" i="33"/>
  <c r="AM236" i="33"/>
  <c r="AM235" i="33"/>
  <c r="AM234" i="33"/>
  <c r="AM233" i="33"/>
  <c r="AM232" i="33"/>
  <c r="AM231" i="33"/>
  <c r="AM230" i="33"/>
  <c r="AM229" i="33"/>
  <c r="AM228" i="33"/>
  <c r="AM227" i="33"/>
  <c r="AM226" i="33"/>
  <c r="AM225" i="33"/>
  <c r="AM224" i="33"/>
  <c r="AM223" i="33"/>
  <c r="AM222" i="33"/>
  <c r="AM221" i="33"/>
  <c r="AM220" i="33"/>
  <c r="AM219" i="33"/>
  <c r="AM218" i="33"/>
  <c r="AM217" i="33"/>
  <c r="AM216" i="33"/>
  <c r="W11" i="33"/>
  <c r="X11" i="33" s="1"/>
  <c r="W10" i="33"/>
  <c r="X10" i="33" s="1"/>
  <c r="W9" i="33"/>
  <c r="X9" i="33" s="1"/>
  <c r="W8" i="33"/>
  <c r="X8" i="33" s="1"/>
  <c r="W7" i="33"/>
  <c r="X7" i="33" s="1"/>
  <c r="W6" i="33"/>
  <c r="X6" i="33" s="1"/>
  <c r="W5" i="33"/>
  <c r="X5" i="33" s="1"/>
  <c r="W4" i="33"/>
  <c r="X4" i="33" s="1"/>
  <c r="W3" i="33"/>
  <c r="X3" i="33" s="1"/>
  <c r="W2" i="33"/>
  <c r="X2" i="33" s="1"/>
  <c r="AM4" i="33"/>
  <c r="AM5" i="33"/>
  <c r="AM6" i="33"/>
  <c r="AM7" i="33"/>
  <c r="AM8" i="33"/>
  <c r="AM9" i="33"/>
  <c r="AM10" i="33"/>
  <c r="AM11" i="33"/>
  <c r="AM12" i="33"/>
  <c r="AM13" i="33"/>
  <c r="AM14" i="33"/>
  <c r="AM15" i="33"/>
  <c r="AM16" i="33"/>
  <c r="AM17" i="33"/>
  <c r="AM18" i="33"/>
  <c r="AM19" i="33"/>
  <c r="AM20" i="33"/>
  <c r="AM21" i="33"/>
  <c r="AM22" i="33"/>
  <c r="AM23" i="33"/>
  <c r="AM24" i="33"/>
  <c r="AM25" i="33"/>
  <c r="AM26" i="33"/>
  <c r="AM27" i="33"/>
  <c r="AM28" i="33"/>
  <c r="AM29" i="33"/>
  <c r="AM30" i="33"/>
  <c r="AM31" i="33"/>
  <c r="AM32" i="33"/>
  <c r="AM33" i="33"/>
  <c r="AM34" i="33"/>
  <c r="AM35" i="33"/>
  <c r="AM36" i="33"/>
  <c r="AM37" i="33"/>
  <c r="AM38" i="33"/>
  <c r="AM39" i="33"/>
  <c r="AM40" i="33"/>
  <c r="AM41" i="33"/>
  <c r="AM42" i="33"/>
  <c r="AM43" i="33"/>
  <c r="AM44" i="33"/>
  <c r="AM45" i="33"/>
  <c r="AM46" i="33"/>
  <c r="AM47" i="33"/>
  <c r="AM48" i="33"/>
  <c r="AM49" i="33"/>
  <c r="AM50" i="33"/>
  <c r="AM51" i="33"/>
  <c r="AM52" i="33"/>
  <c r="AM53" i="33"/>
  <c r="AM54" i="33"/>
  <c r="AM55" i="33"/>
  <c r="AM56" i="33"/>
  <c r="AM57" i="33"/>
  <c r="AM58" i="33"/>
  <c r="AM59" i="33"/>
  <c r="AM60" i="33"/>
  <c r="AM61" i="33"/>
  <c r="AM62" i="33"/>
  <c r="AM63" i="33"/>
  <c r="AM64" i="33"/>
  <c r="AM65" i="33"/>
  <c r="AM66" i="33"/>
  <c r="AM67" i="33"/>
  <c r="AM68" i="33"/>
  <c r="AM69" i="33"/>
  <c r="AM70" i="33"/>
  <c r="AM71" i="33"/>
  <c r="AM72" i="33"/>
  <c r="AM73" i="33"/>
  <c r="AM74" i="33"/>
  <c r="AM75" i="33"/>
  <c r="AM76" i="33"/>
  <c r="AM77" i="33"/>
  <c r="AM78" i="33"/>
  <c r="AM79" i="33"/>
  <c r="AM80" i="33"/>
  <c r="AM81" i="33"/>
  <c r="AM82" i="33"/>
  <c r="AM83" i="33"/>
  <c r="AM84" i="33"/>
  <c r="AM85" i="33"/>
  <c r="AM86" i="33"/>
  <c r="AM87" i="33"/>
  <c r="AM88" i="33"/>
  <c r="AM89" i="33"/>
  <c r="AM90" i="33"/>
  <c r="AM91" i="33"/>
  <c r="AM92" i="33"/>
  <c r="AM93" i="33"/>
  <c r="AM94" i="33"/>
  <c r="AM95" i="33"/>
  <c r="AM96" i="33"/>
  <c r="AM97" i="33"/>
  <c r="AM98" i="33"/>
  <c r="AM99" i="33"/>
  <c r="AM100" i="33"/>
  <c r="AM101" i="33"/>
  <c r="AM102" i="33"/>
  <c r="AM103" i="33"/>
  <c r="AM104" i="33"/>
  <c r="AM105" i="33"/>
  <c r="AM106" i="33"/>
  <c r="AM107" i="33"/>
  <c r="AM108" i="33"/>
  <c r="AM109" i="33"/>
  <c r="AM110" i="33"/>
  <c r="AM111" i="33"/>
  <c r="AM112" i="33"/>
  <c r="AM113" i="33"/>
  <c r="AM114" i="33"/>
  <c r="AM115" i="33"/>
  <c r="AM116" i="33"/>
  <c r="AM117" i="33"/>
  <c r="AM118" i="33"/>
  <c r="AM119" i="33"/>
  <c r="AM120" i="33"/>
  <c r="AM121" i="33"/>
  <c r="AM122" i="33"/>
  <c r="AM123" i="33"/>
  <c r="AM124" i="33"/>
  <c r="AM125" i="33"/>
  <c r="AM126" i="33"/>
  <c r="AM127" i="33"/>
  <c r="AM128" i="33"/>
  <c r="AM129" i="33"/>
  <c r="AM130" i="33"/>
  <c r="AM131" i="33"/>
  <c r="AM132" i="33"/>
  <c r="AM133" i="33"/>
  <c r="AM134" i="33"/>
  <c r="AM135" i="33"/>
  <c r="AM136" i="33"/>
  <c r="AM137" i="33"/>
  <c r="AM138" i="33"/>
  <c r="AM139" i="33"/>
  <c r="AM140" i="33"/>
  <c r="AM141" i="33"/>
  <c r="AM142" i="33"/>
  <c r="AM143" i="33"/>
  <c r="AM144" i="33"/>
  <c r="AM145" i="33"/>
  <c r="AM146" i="33"/>
  <c r="AM147" i="33"/>
  <c r="AM148" i="33"/>
  <c r="AM149" i="33"/>
  <c r="AM150" i="33"/>
  <c r="AM151" i="33"/>
  <c r="AM152" i="33"/>
  <c r="AM153" i="33"/>
  <c r="AM154" i="33"/>
  <c r="AM155" i="33"/>
  <c r="AM156" i="33"/>
  <c r="AM157" i="33"/>
  <c r="AM158" i="33"/>
  <c r="AM159" i="33"/>
  <c r="AM160" i="33"/>
  <c r="AM161" i="33"/>
  <c r="AM162" i="33"/>
  <c r="AM163" i="33"/>
  <c r="AM164" i="33"/>
  <c r="AM165" i="33"/>
  <c r="AM166" i="33"/>
  <c r="AM167" i="33"/>
  <c r="AM168" i="33"/>
  <c r="AM169" i="33"/>
  <c r="AM170" i="33"/>
  <c r="AM171" i="33"/>
  <c r="AM172" i="33"/>
  <c r="AM173" i="33"/>
  <c r="AM174" i="33"/>
  <c r="AM175" i="33"/>
  <c r="AM176" i="33"/>
  <c r="AM177" i="33"/>
  <c r="AM178" i="33"/>
  <c r="AM179" i="33"/>
  <c r="AM180" i="33"/>
  <c r="AM181" i="33"/>
  <c r="AM182" i="33"/>
  <c r="AM183" i="33"/>
  <c r="AM184" i="33"/>
  <c r="AM185" i="33"/>
  <c r="AM186" i="33"/>
  <c r="AM187" i="33"/>
  <c r="AM188" i="33"/>
  <c r="AM189" i="33"/>
  <c r="AM190" i="33"/>
  <c r="AM191" i="33"/>
  <c r="AM192" i="33"/>
  <c r="AM193" i="33"/>
  <c r="AM194" i="33"/>
  <c r="AM195" i="33"/>
  <c r="AM196" i="33"/>
  <c r="AM197" i="33"/>
  <c r="AM198" i="33"/>
  <c r="AM199" i="33"/>
  <c r="AM200" i="33"/>
  <c r="AM201" i="33"/>
  <c r="AM202" i="33"/>
  <c r="AM203" i="33"/>
  <c r="AM204" i="33"/>
  <c r="AM205" i="33"/>
  <c r="AM206" i="33"/>
  <c r="AM207" i="33"/>
  <c r="AM208" i="33"/>
  <c r="AM209" i="33"/>
  <c r="AM210" i="33"/>
  <c r="AM211" i="33"/>
  <c r="AM212" i="33"/>
  <c r="AM213" i="33"/>
  <c r="AM214" i="33"/>
  <c r="AM215" i="33"/>
  <c r="AM3" i="33"/>
  <c r="C9" i="6"/>
  <c r="C10" i="6" s="1"/>
  <c r="C11" i="6" s="1"/>
  <c r="AQ127" i="32"/>
  <c r="AQ126" i="32"/>
  <c r="AQ125" i="32"/>
  <c r="AQ124" i="32"/>
  <c r="AQ123" i="32"/>
  <c r="AQ122" i="32"/>
  <c r="AQ121" i="32"/>
  <c r="AQ120" i="32"/>
  <c r="AQ119" i="32"/>
  <c r="AQ118" i="32"/>
  <c r="AQ117" i="32"/>
  <c r="AQ116" i="32"/>
  <c r="AQ115" i="32"/>
  <c r="AQ114" i="32"/>
  <c r="AQ113" i="32"/>
  <c r="AQ112" i="32"/>
  <c r="AQ111" i="32"/>
  <c r="AQ110" i="32"/>
  <c r="AQ109" i="32"/>
  <c r="AQ108" i="32"/>
  <c r="AQ107" i="32"/>
  <c r="AQ106" i="32"/>
  <c r="AQ105" i="32"/>
  <c r="AQ104" i="32"/>
  <c r="AQ103" i="32"/>
  <c r="AQ102" i="32"/>
  <c r="AQ101" i="32"/>
  <c r="AQ100" i="32"/>
  <c r="AT31" i="32"/>
  <c r="AS31" i="32"/>
  <c r="AR31" i="32"/>
  <c r="AQ31" i="32"/>
  <c r="AT30" i="32"/>
  <c r="AS30" i="32"/>
  <c r="AR30" i="32"/>
  <c r="AQ30" i="32"/>
  <c r="AT29" i="32"/>
  <c r="AS29" i="32"/>
  <c r="AR29" i="32"/>
  <c r="AQ29" i="32"/>
  <c r="AT28" i="32"/>
  <c r="AS28" i="32"/>
  <c r="AR28" i="32"/>
  <c r="AQ28" i="32"/>
  <c r="AT27" i="32"/>
  <c r="AS27" i="32"/>
  <c r="AR27" i="32"/>
  <c r="AQ27" i="32"/>
  <c r="AT26" i="32"/>
  <c r="AS26" i="32"/>
  <c r="AR26" i="32"/>
  <c r="AQ26" i="32"/>
  <c r="AT25" i="32"/>
  <c r="AS25" i="32"/>
  <c r="AR25" i="32"/>
  <c r="AQ25" i="32"/>
  <c r="AT24" i="32"/>
  <c r="AS24" i="32"/>
  <c r="AR24" i="32"/>
  <c r="AQ24" i="32"/>
  <c r="AT23" i="32"/>
  <c r="AS23" i="32"/>
  <c r="AR23" i="32"/>
  <c r="AQ23" i="32"/>
  <c r="AT22" i="32"/>
  <c r="AS22" i="32"/>
  <c r="AR22" i="32"/>
  <c r="AQ22" i="32"/>
  <c r="AT21" i="32"/>
  <c r="AS21" i="32"/>
  <c r="AR21" i="32"/>
  <c r="AQ21" i="32"/>
  <c r="AT20" i="32"/>
  <c r="AS20" i="32"/>
  <c r="AR20" i="32"/>
  <c r="AQ20" i="32"/>
  <c r="AT19" i="32"/>
  <c r="AS19" i="32"/>
  <c r="AR19" i="32"/>
  <c r="AQ19" i="32"/>
  <c r="AT18" i="32"/>
  <c r="AS18" i="32"/>
  <c r="AR18" i="32"/>
  <c r="AQ18" i="32"/>
  <c r="AT17" i="32"/>
  <c r="AS17" i="32"/>
  <c r="AR17" i="32"/>
  <c r="AQ17" i="32"/>
  <c r="AT16" i="32"/>
  <c r="AS16" i="32"/>
  <c r="AR16" i="32"/>
  <c r="AQ16" i="32"/>
  <c r="AT15" i="32"/>
  <c r="AS15" i="32"/>
  <c r="AR15" i="32"/>
  <c r="AQ15" i="32"/>
  <c r="AT14" i="32"/>
  <c r="AS14" i="32"/>
  <c r="AR14" i="32"/>
  <c r="AQ14" i="32"/>
  <c r="AT13" i="32"/>
  <c r="AS13" i="32"/>
  <c r="AR13" i="32"/>
  <c r="AQ13" i="32"/>
  <c r="AT12" i="32"/>
  <c r="AS12" i="32"/>
  <c r="AR12" i="32"/>
  <c r="AQ12" i="32"/>
  <c r="AT11" i="32"/>
  <c r="AS11" i="32"/>
  <c r="AR11" i="32"/>
  <c r="AQ11" i="32"/>
  <c r="AT10" i="32"/>
  <c r="AS10" i="32"/>
  <c r="AR10" i="32"/>
  <c r="AQ10" i="32"/>
  <c r="AT9" i="32"/>
  <c r="AS9" i="32"/>
  <c r="AR9" i="32"/>
  <c r="AQ9" i="32"/>
  <c r="AT8" i="32"/>
  <c r="AS8" i="32"/>
  <c r="AR8" i="32"/>
  <c r="AQ8" i="32"/>
  <c r="AT7" i="32"/>
  <c r="AS7" i="32"/>
  <c r="AR7" i="32"/>
  <c r="AQ7" i="32"/>
  <c r="AT6" i="32"/>
  <c r="AS6" i="32"/>
  <c r="AR6" i="32"/>
  <c r="AQ6" i="32"/>
  <c r="AT5" i="32"/>
  <c r="AS5" i="32"/>
  <c r="AR5" i="32"/>
  <c r="AQ5" i="32"/>
  <c r="AT4" i="32"/>
  <c r="AS4" i="32"/>
  <c r="AR4" i="32"/>
  <c r="AQ4" i="32"/>
  <c r="BB32" i="32"/>
  <c r="BA32" i="32"/>
  <c r="AZ32" i="32"/>
  <c r="AY32" i="32"/>
  <c r="AJ32" i="32"/>
  <c r="Y64" i="32" s="1"/>
  <c r="Y129" i="32" s="1"/>
  <c r="AK32" i="32"/>
  <c r="Z64" i="32" s="1"/>
  <c r="Z129" i="32" s="1"/>
  <c r="AL32" i="32"/>
  <c r="AA64" i="32" s="1"/>
  <c r="AA129" i="32" s="1"/>
  <c r="AI32" i="32"/>
  <c r="X64" i="32" s="1"/>
  <c r="X129" i="32" s="1"/>
  <c r="AG41" i="32"/>
  <c r="U31" i="32"/>
  <c r="T31" i="32"/>
  <c r="S31" i="32"/>
  <c r="R31" i="32"/>
  <c r="U30" i="32"/>
  <c r="T30" i="32"/>
  <c r="S30" i="32"/>
  <c r="R30" i="32"/>
  <c r="U29" i="32"/>
  <c r="T29" i="32"/>
  <c r="S29" i="32"/>
  <c r="R29" i="32"/>
  <c r="U28" i="32"/>
  <c r="T28" i="32"/>
  <c r="S28" i="32"/>
  <c r="R28" i="32"/>
  <c r="U27" i="32"/>
  <c r="T27" i="32"/>
  <c r="S27" i="32"/>
  <c r="R27" i="32"/>
  <c r="U26" i="32"/>
  <c r="T26" i="32"/>
  <c r="S26" i="32"/>
  <c r="R26" i="32"/>
  <c r="U25" i="32"/>
  <c r="T25" i="32"/>
  <c r="S25" i="32"/>
  <c r="R25" i="32"/>
  <c r="U24" i="32"/>
  <c r="T24" i="32"/>
  <c r="S24" i="32"/>
  <c r="R24" i="32"/>
  <c r="U23" i="32"/>
  <c r="T23" i="32"/>
  <c r="S23" i="32"/>
  <c r="R23" i="32"/>
  <c r="U22" i="32"/>
  <c r="T22" i="32"/>
  <c r="S22" i="32"/>
  <c r="R22" i="32"/>
  <c r="U21" i="32"/>
  <c r="T21" i="32"/>
  <c r="S21" i="32"/>
  <c r="R21" i="32"/>
  <c r="U20" i="32"/>
  <c r="T20" i="32"/>
  <c r="S20" i="32"/>
  <c r="R20" i="32"/>
  <c r="U19" i="32"/>
  <c r="T19" i="32"/>
  <c r="S19" i="32"/>
  <c r="R19" i="32"/>
  <c r="U18" i="32"/>
  <c r="T18" i="32"/>
  <c r="S18" i="32"/>
  <c r="R18" i="32"/>
  <c r="U17" i="32"/>
  <c r="T17" i="32"/>
  <c r="S17" i="32"/>
  <c r="R17" i="32"/>
  <c r="U16" i="32"/>
  <c r="T16" i="32"/>
  <c r="S16" i="32"/>
  <c r="R16" i="32"/>
  <c r="U15" i="32"/>
  <c r="T15" i="32"/>
  <c r="S15" i="32"/>
  <c r="R15" i="32"/>
  <c r="U14" i="32"/>
  <c r="T14" i="32"/>
  <c r="S14" i="32"/>
  <c r="R14" i="32"/>
  <c r="U13" i="32"/>
  <c r="T13" i="32"/>
  <c r="S13" i="32"/>
  <c r="R13" i="32"/>
  <c r="U12" i="32"/>
  <c r="T12" i="32"/>
  <c r="S12" i="32"/>
  <c r="R12" i="32"/>
  <c r="U11" i="32"/>
  <c r="T11" i="32"/>
  <c r="S11" i="32"/>
  <c r="R11" i="32"/>
  <c r="U10" i="32"/>
  <c r="T10" i="32"/>
  <c r="S10" i="32"/>
  <c r="R10" i="32"/>
  <c r="U9" i="32"/>
  <c r="T9" i="32"/>
  <c r="S9" i="32"/>
  <c r="R9" i="32"/>
  <c r="U8" i="32"/>
  <c r="T8" i="32"/>
  <c r="S8" i="32"/>
  <c r="R8" i="32"/>
  <c r="U7" i="32"/>
  <c r="T7" i="32"/>
  <c r="S7" i="32"/>
  <c r="R7" i="32"/>
  <c r="U6" i="32"/>
  <c r="T6" i="32"/>
  <c r="S6" i="32"/>
  <c r="R6" i="32"/>
  <c r="U5" i="32"/>
  <c r="T5" i="32"/>
  <c r="S5" i="32"/>
  <c r="R5" i="32"/>
  <c r="U4" i="32"/>
  <c r="T4" i="32"/>
  <c r="S4" i="32"/>
  <c r="R4" i="32"/>
  <c r="BB36" i="32"/>
  <c r="BA36" i="32"/>
  <c r="AZ36" i="32"/>
  <c r="AY36" i="32"/>
  <c r="AL36" i="32"/>
  <c r="AK36" i="32"/>
  <c r="AJ36" i="32"/>
  <c r="AI36" i="32"/>
  <c r="BB35" i="32"/>
  <c r="BA35" i="32"/>
  <c r="AZ35" i="32"/>
  <c r="AY35" i="32"/>
  <c r="AL35" i="32"/>
  <c r="AK35" i="32"/>
  <c r="AJ35" i="32"/>
  <c r="AI35" i="32"/>
  <c r="BB34" i="32"/>
  <c r="BA34" i="32"/>
  <c r="AZ34" i="32"/>
  <c r="AY34" i="32"/>
  <c r="AL34" i="32"/>
  <c r="AK34" i="32"/>
  <c r="AJ34" i="32"/>
  <c r="AI34" i="32"/>
  <c r="AL67" i="32"/>
  <c r="AK67" i="32"/>
  <c r="AJ67" i="32"/>
  <c r="AI67" i="32"/>
  <c r="AL66" i="32"/>
  <c r="AK66" i="32"/>
  <c r="AJ66" i="32"/>
  <c r="AI66" i="32"/>
  <c r="AL65" i="32"/>
  <c r="AK65" i="32"/>
  <c r="AJ65" i="32"/>
  <c r="AI65" i="32"/>
  <c r="AL64" i="32"/>
  <c r="AK64" i="32"/>
  <c r="AJ64" i="32"/>
  <c r="AI64" i="32"/>
  <c r="AL63" i="32"/>
  <c r="AK63" i="32"/>
  <c r="AJ63" i="32"/>
  <c r="AI63" i="32"/>
  <c r="AL62" i="32"/>
  <c r="AK62" i="32"/>
  <c r="AJ62" i="32"/>
  <c r="AI62" i="32"/>
  <c r="AL61" i="32"/>
  <c r="AK61" i="32"/>
  <c r="AJ61" i="32"/>
  <c r="AI61" i="32"/>
  <c r="AL60" i="32"/>
  <c r="AK60" i="32"/>
  <c r="AJ60" i="32"/>
  <c r="AI60" i="32"/>
  <c r="AL59" i="32"/>
  <c r="AK59" i="32"/>
  <c r="AJ59" i="32"/>
  <c r="AI59" i="32"/>
  <c r="AL58" i="32"/>
  <c r="AK58" i="32"/>
  <c r="AJ58" i="32"/>
  <c r="AI58" i="32"/>
  <c r="AL57" i="32"/>
  <c r="AK57" i="32"/>
  <c r="AJ57" i="32"/>
  <c r="AI57" i="32"/>
  <c r="AL56" i="32"/>
  <c r="AK56" i="32"/>
  <c r="AJ56" i="32"/>
  <c r="AI56" i="32"/>
  <c r="AL55" i="32"/>
  <c r="AK55" i="32"/>
  <c r="AJ55" i="32"/>
  <c r="AI55" i="32"/>
  <c r="AL54" i="32"/>
  <c r="AK54" i="32"/>
  <c r="AJ54" i="32"/>
  <c r="AI54" i="32"/>
  <c r="AL53" i="32"/>
  <c r="AK53" i="32"/>
  <c r="AJ53" i="32"/>
  <c r="AI53" i="32"/>
  <c r="AL52" i="32"/>
  <c r="AK52" i="32"/>
  <c r="AJ52" i="32"/>
  <c r="AI52" i="32"/>
  <c r="AL51" i="32"/>
  <c r="AL72" i="32" s="1"/>
  <c r="AK51" i="32"/>
  <c r="AK72" i="32" s="1"/>
  <c r="AJ51" i="32"/>
  <c r="AI51" i="32"/>
  <c r="AI72" i="32" s="1"/>
  <c r="AJ72" i="32" s="1"/>
  <c r="AL50" i="32"/>
  <c r="AK50" i="32"/>
  <c r="AJ50" i="32"/>
  <c r="AI50" i="32"/>
  <c r="AL49" i="32"/>
  <c r="AK49" i="32"/>
  <c r="AJ49" i="32"/>
  <c r="AI49" i="32"/>
  <c r="AL48" i="32"/>
  <c r="AK48" i="32"/>
  <c r="AJ48" i="32"/>
  <c r="AI48" i="32"/>
  <c r="AL47" i="32"/>
  <c r="AK47" i="32"/>
  <c r="AJ47" i="32"/>
  <c r="AI47" i="32"/>
  <c r="AL46" i="32"/>
  <c r="AK46" i="32"/>
  <c r="AJ46" i="32"/>
  <c r="AI46" i="32"/>
  <c r="AL45" i="32"/>
  <c r="AK45" i="32"/>
  <c r="AJ45" i="32"/>
  <c r="AI45" i="32"/>
  <c r="AL44" i="32"/>
  <c r="AK44" i="32"/>
  <c r="AJ44" i="32"/>
  <c r="AI44" i="32"/>
  <c r="AL43" i="32"/>
  <c r="AK43" i="32"/>
  <c r="AJ43" i="32"/>
  <c r="AI43" i="32"/>
  <c r="AL42" i="32"/>
  <c r="AK42" i="32"/>
  <c r="AJ42" i="32"/>
  <c r="AI42" i="32"/>
  <c r="AL41" i="32"/>
  <c r="AK41" i="32"/>
  <c r="AJ41" i="32"/>
  <c r="AI41" i="32"/>
  <c r="AL40" i="32"/>
  <c r="AK40" i="32"/>
  <c r="AJ40" i="32"/>
  <c r="AI40" i="32"/>
  <c r="BD31" i="32"/>
  <c r="AN31" i="32"/>
  <c r="AC62" i="32" s="1"/>
  <c r="BD30" i="32"/>
  <c r="AN30" i="32"/>
  <c r="AC61" i="32" s="1"/>
  <c r="BD29" i="32"/>
  <c r="AN29" i="32"/>
  <c r="AC60" i="32" s="1"/>
  <c r="BD28" i="32"/>
  <c r="AN28" i="32"/>
  <c r="AC59" i="32" s="1"/>
  <c r="BD27" i="32"/>
  <c r="AN27" i="32"/>
  <c r="AC58" i="32" s="1"/>
  <c r="BD26" i="32"/>
  <c r="AN26" i="32"/>
  <c r="AC57" i="32" s="1"/>
  <c r="BD25" i="32"/>
  <c r="AN25" i="32"/>
  <c r="AC121" i="32" s="1"/>
  <c r="BD24" i="32"/>
  <c r="AN24" i="32"/>
  <c r="AC55" i="32" s="1"/>
  <c r="BD23" i="32"/>
  <c r="AN23" i="32"/>
  <c r="AC54" i="32" s="1"/>
  <c r="BD22" i="32"/>
  <c r="AN22" i="32"/>
  <c r="AC53" i="32" s="1"/>
  <c r="BD21" i="32"/>
  <c r="AN21" i="32"/>
  <c r="AC52" i="32" s="1"/>
  <c r="BD20" i="32"/>
  <c r="AN20" i="32"/>
  <c r="AC51" i="32" s="1"/>
  <c r="BD19" i="32"/>
  <c r="AN19" i="32"/>
  <c r="AC50" i="32" s="1"/>
  <c r="BD18" i="32"/>
  <c r="AN18" i="32"/>
  <c r="AC49" i="32" s="1"/>
  <c r="BD17" i="32"/>
  <c r="AN17" i="32"/>
  <c r="AC113" i="32" s="1"/>
  <c r="BD16" i="32"/>
  <c r="AN16" i="32"/>
  <c r="AC47" i="32" s="1"/>
  <c r="BD15" i="32"/>
  <c r="AN15" i="32"/>
  <c r="AC46" i="32" s="1"/>
  <c r="BD14" i="32"/>
  <c r="AN14" i="32"/>
  <c r="AC45" i="32" s="1"/>
  <c r="BD13" i="32"/>
  <c r="AN13" i="32"/>
  <c r="AC44" i="32" s="1"/>
  <c r="BD12" i="32"/>
  <c r="AN12" i="32"/>
  <c r="AC43" i="32" s="1"/>
  <c r="BD11" i="32"/>
  <c r="AN11" i="32"/>
  <c r="AC42" i="32" s="1"/>
  <c r="BD10" i="32"/>
  <c r="AN10" i="32"/>
  <c r="AC41" i="32" s="1"/>
  <c r="BD9" i="32"/>
  <c r="AN9" i="32"/>
  <c r="AC105" i="32" s="1"/>
  <c r="BD8" i="32"/>
  <c r="AN8" i="32"/>
  <c r="AC39" i="32" s="1"/>
  <c r="BD7" i="32"/>
  <c r="AN7" i="32"/>
  <c r="AC38" i="32" s="1"/>
  <c r="BD6" i="32"/>
  <c r="AN6" i="32"/>
  <c r="AC37" i="32" s="1"/>
  <c r="BD5" i="32"/>
  <c r="AN5" i="32"/>
  <c r="AC36" i="32" s="1"/>
  <c r="BD4" i="32"/>
  <c r="AN4" i="32"/>
  <c r="AC35" i="32" s="1"/>
  <c r="X13" i="33" l="1"/>
  <c r="AA12" i="33"/>
  <c r="C11" i="33"/>
  <c r="AD6" i="33"/>
  <c r="C16" i="33"/>
  <c r="C8" i="33"/>
  <c r="C10" i="33"/>
  <c r="AD13" i="33"/>
  <c r="W13" i="33"/>
  <c r="C12" i="33"/>
  <c r="C13" i="33"/>
  <c r="C14" i="33"/>
  <c r="C7" i="33"/>
  <c r="C15" i="33"/>
  <c r="C9" i="33"/>
  <c r="C17" i="33"/>
  <c r="AW8" i="33"/>
  <c r="AX14" i="33"/>
  <c r="AD2" i="33"/>
  <c r="AD10" i="33"/>
  <c r="AX10" i="33"/>
  <c r="AD9" i="33"/>
  <c r="AA4" i="33"/>
  <c r="AA5" i="33"/>
  <c r="AD4" i="33"/>
  <c r="AA6" i="33"/>
  <c r="AD5" i="33"/>
  <c r="AA7" i="33"/>
  <c r="AD11" i="33"/>
  <c r="AA8" i="33"/>
  <c r="AA9" i="33"/>
  <c r="AD7" i="33"/>
  <c r="AD8" i="33"/>
  <c r="AW16" i="33"/>
  <c r="AA2" i="33"/>
  <c r="AA10" i="33"/>
  <c r="AX13" i="33"/>
  <c r="AA3" i="33"/>
  <c r="AA11" i="33"/>
  <c r="AW6" i="33"/>
  <c r="AW14" i="33"/>
  <c r="AX11" i="33"/>
  <c r="AW7" i="33"/>
  <c r="AW15" i="33"/>
  <c r="AX12" i="33"/>
  <c r="AW9" i="33"/>
  <c r="AX6" i="33"/>
  <c r="AW10" i="33"/>
  <c r="AX7" i="33"/>
  <c r="AX15" i="33"/>
  <c r="AD3" i="33"/>
  <c r="AW11" i="33"/>
  <c r="AX8" i="33"/>
  <c r="AX16" i="33"/>
  <c r="AW12" i="33"/>
  <c r="AX9" i="33"/>
  <c r="AW13" i="33"/>
  <c r="AK74" i="32"/>
  <c r="AC107" i="32"/>
  <c r="AC115" i="32"/>
  <c r="AC123" i="32"/>
  <c r="AJ76" i="32"/>
  <c r="AK76" i="32"/>
  <c r="AL76" i="32"/>
  <c r="AL71" i="32"/>
  <c r="U32" i="32"/>
  <c r="AC100" i="32"/>
  <c r="AC108" i="32"/>
  <c r="AC116" i="32"/>
  <c r="AC124" i="32"/>
  <c r="AI69" i="32"/>
  <c r="AL74" i="32"/>
  <c r="AC56" i="32"/>
  <c r="AC101" i="32"/>
  <c r="AC109" i="32"/>
  <c r="AC117" i="32"/>
  <c r="AC125" i="32"/>
  <c r="AJ69" i="32"/>
  <c r="AC48" i="32"/>
  <c r="AC102" i="32"/>
  <c r="AC110" i="32"/>
  <c r="AC118" i="32"/>
  <c r="AC126" i="32"/>
  <c r="AK69" i="32"/>
  <c r="AC40" i="32"/>
  <c r="AC103" i="32"/>
  <c r="AC111" i="32"/>
  <c r="AC119" i="32"/>
  <c r="AC127" i="32"/>
  <c r="AL69" i="32"/>
  <c r="AC104" i="32"/>
  <c r="AC112" i="32"/>
  <c r="AC120" i="32"/>
  <c r="AI71" i="32"/>
  <c r="AJ74" i="32"/>
  <c r="AJ71" i="32"/>
  <c r="AI74" i="32"/>
  <c r="AC106" i="32"/>
  <c r="AC114" i="32"/>
  <c r="AC122" i="32"/>
  <c r="AK71" i="32"/>
  <c r="AI70" i="32"/>
  <c r="AG42" i="32"/>
  <c r="AL70" i="32"/>
  <c r="AJ70" i="32"/>
  <c r="AK70" i="32"/>
  <c r="AN32" i="32"/>
  <c r="BD32" i="32"/>
  <c r="AY13" i="33" l="1"/>
  <c r="Y3" i="33" s="1"/>
  <c r="AY14" i="33"/>
  <c r="Y9" i="33" s="1"/>
  <c r="AE9" i="33" s="1"/>
  <c r="AY6" i="33"/>
  <c r="Y6" i="33" s="1"/>
  <c r="AE6" i="33" s="1"/>
  <c r="AY10" i="33"/>
  <c r="Y10" i="33" s="1"/>
  <c r="AE10" i="33" s="1"/>
  <c r="AY12" i="33"/>
  <c r="Y7" i="33" s="1"/>
  <c r="AE7" i="33" s="1"/>
  <c r="AY7" i="33"/>
  <c r="Y5" i="33" s="1"/>
  <c r="AE5" i="33" s="1"/>
  <c r="AE12" i="33"/>
  <c r="AE8" i="33"/>
  <c r="AE4" i="33"/>
  <c r="AE11" i="33"/>
  <c r="AE3" i="33"/>
  <c r="AE2" i="33"/>
  <c r="AK75" i="32"/>
  <c r="AL75" i="32"/>
  <c r="AJ75" i="32"/>
  <c r="U33" i="32"/>
  <c r="Z6" i="32" s="1"/>
  <c r="AG43" i="32"/>
  <c r="B8" i="9"/>
  <c r="AA6" i="32" l="1"/>
  <c r="Y5" i="32"/>
  <c r="Z5" i="32"/>
  <c r="X6" i="32"/>
  <c r="Y6" i="32"/>
  <c r="AA26" i="32"/>
  <c r="AA22" i="32"/>
  <c r="AA16" i="32"/>
  <c r="AA10" i="32"/>
  <c r="AA28" i="32"/>
  <c r="AA20" i="32"/>
  <c r="AA14" i="32"/>
  <c r="AA8" i="32"/>
  <c r="AA30" i="32"/>
  <c r="AA24" i="32"/>
  <c r="AA18" i="32"/>
  <c r="X11" i="32"/>
  <c r="Y17" i="32"/>
  <c r="X21" i="32"/>
  <c r="Z19" i="32"/>
  <c r="X27" i="32"/>
  <c r="AA21" i="32"/>
  <c r="X10" i="32"/>
  <c r="X30" i="32"/>
  <c r="Y24" i="32"/>
  <c r="Z18" i="32"/>
  <c r="X9" i="32"/>
  <c r="AA5" i="32"/>
  <c r="X17" i="32"/>
  <c r="Y19" i="32"/>
  <c r="X4" i="32"/>
  <c r="Z21" i="32"/>
  <c r="AA23" i="32"/>
  <c r="X14" i="32"/>
  <c r="Y18" i="32"/>
  <c r="X29" i="32"/>
  <c r="Y21" i="32"/>
  <c r="Z12" i="32"/>
  <c r="Z25" i="32"/>
  <c r="AA11" i="32"/>
  <c r="AA27" i="32"/>
  <c r="X16" i="32"/>
  <c r="Y14" i="32"/>
  <c r="Y10" i="32"/>
  <c r="Z24" i="32"/>
  <c r="X31" i="32"/>
  <c r="Y12" i="32"/>
  <c r="Y25" i="32"/>
  <c r="Z11" i="32"/>
  <c r="Z27" i="32"/>
  <c r="AA13" i="32"/>
  <c r="AA29" i="32"/>
  <c r="X18" i="32"/>
  <c r="Y11" i="32"/>
  <c r="Y27" i="32"/>
  <c r="Z13" i="32"/>
  <c r="Z29" i="32"/>
  <c r="AA31" i="32"/>
  <c r="X20" i="32"/>
  <c r="Y26" i="32"/>
  <c r="Y28" i="32"/>
  <c r="Z28" i="32"/>
  <c r="Y23" i="32"/>
  <c r="X22" i="32"/>
  <c r="AA12" i="32"/>
  <c r="Z8" i="32"/>
  <c r="X23" i="32"/>
  <c r="Y20" i="32"/>
  <c r="Y13" i="32"/>
  <c r="Y29" i="32"/>
  <c r="Z4" i="32"/>
  <c r="AA15" i="32"/>
  <c r="X15" i="32"/>
  <c r="X24" i="32"/>
  <c r="Y30" i="32"/>
  <c r="Z10" i="32"/>
  <c r="Z30" i="32"/>
  <c r="Y31" i="32"/>
  <c r="Z9" i="32"/>
  <c r="Z22" i="32"/>
  <c r="AA19" i="32"/>
  <c r="Y16" i="32"/>
  <c r="Z16" i="32"/>
  <c r="Z31" i="32"/>
  <c r="AA4" i="32"/>
  <c r="Z20" i="32"/>
  <c r="Y9" i="32"/>
  <c r="Y4" i="32"/>
  <c r="Z15" i="32"/>
  <c r="X12" i="32"/>
  <c r="AA17" i="32"/>
  <c r="X25" i="32"/>
  <c r="X26" i="32"/>
  <c r="Y8" i="32"/>
  <c r="Z14" i="32"/>
  <c r="Z23" i="32"/>
  <c r="Y15" i="32"/>
  <c r="X13" i="32"/>
  <c r="Z17" i="32"/>
  <c r="X19" i="32"/>
  <c r="X8" i="32"/>
  <c r="X28" i="32"/>
  <c r="X5" i="32"/>
  <c r="AA9" i="32"/>
  <c r="Y22" i="32"/>
  <c r="AA25" i="32"/>
  <c r="Z26" i="32"/>
  <c r="AA7" i="32"/>
  <c r="Z7" i="32"/>
  <c r="Y7" i="32"/>
  <c r="X7" i="32"/>
  <c r="E21" i="31"/>
  <c r="D21" i="31"/>
  <c r="C21" i="31"/>
  <c r="B21" i="31"/>
  <c r="E47" i="31"/>
  <c r="D47" i="31"/>
  <c r="C47" i="31"/>
  <c r="B47" i="31"/>
  <c r="E72" i="31"/>
  <c r="D72" i="31"/>
  <c r="C72" i="31"/>
  <c r="B72" i="31"/>
  <c r="E78" i="31"/>
  <c r="D78" i="31"/>
  <c r="C78" i="31"/>
  <c r="E77" i="31"/>
  <c r="D77" i="31"/>
  <c r="C77" i="31"/>
  <c r="E76" i="31"/>
  <c r="D76" i="31"/>
  <c r="C76" i="31"/>
  <c r="E75" i="31"/>
  <c r="D75" i="31"/>
  <c r="C75" i="31"/>
  <c r="E74" i="31"/>
  <c r="D74" i="31"/>
  <c r="C74" i="31"/>
  <c r="E73" i="31"/>
  <c r="D73" i="31"/>
  <c r="C73" i="31"/>
  <c r="E71" i="31"/>
  <c r="D71" i="31"/>
  <c r="C71" i="31"/>
  <c r="E70" i="31"/>
  <c r="D70" i="31"/>
  <c r="C70" i="31"/>
  <c r="E69" i="31"/>
  <c r="D69" i="31"/>
  <c r="C69" i="31"/>
  <c r="E68" i="31"/>
  <c r="D68" i="31"/>
  <c r="C68" i="31"/>
  <c r="E67" i="31"/>
  <c r="D67" i="31"/>
  <c r="C67" i="31"/>
  <c r="E66" i="31"/>
  <c r="D66" i="31"/>
  <c r="C66" i="31"/>
  <c r="E65" i="31"/>
  <c r="D65" i="31"/>
  <c r="C65" i="31"/>
  <c r="E64" i="31"/>
  <c r="D64" i="31"/>
  <c r="C64" i="31"/>
  <c r="E63" i="31"/>
  <c r="D63" i="31"/>
  <c r="C63" i="31"/>
  <c r="E62" i="31"/>
  <c r="D62" i="31"/>
  <c r="C62" i="31"/>
  <c r="E61" i="31"/>
  <c r="D61" i="31"/>
  <c r="C61" i="31"/>
  <c r="E60" i="31"/>
  <c r="D60" i="31"/>
  <c r="C60" i="31"/>
  <c r="E59" i="31"/>
  <c r="D59" i="31"/>
  <c r="C59" i="31"/>
  <c r="E58" i="31"/>
  <c r="D58" i="31"/>
  <c r="C58" i="31"/>
  <c r="E57" i="31"/>
  <c r="D57" i="31"/>
  <c r="C57" i="31"/>
  <c r="E56" i="31"/>
  <c r="D56" i="31"/>
  <c r="C56" i="31"/>
  <c r="E55" i="31"/>
  <c r="D55" i="31"/>
  <c r="C55" i="31"/>
  <c r="E54" i="31"/>
  <c r="D54" i="31"/>
  <c r="C54" i="31"/>
  <c r="E53" i="31"/>
  <c r="D53" i="31"/>
  <c r="C53" i="31"/>
  <c r="E52" i="31"/>
  <c r="D52" i="31"/>
  <c r="C52" i="31"/>
  <c r="E51" i="31"/>
  <c r="D51" i="31"/>
  <c r="C51" i="31"/>
  <c r="E50" i="31"/>
  <c r="D50" i="31"/>
  <c r="C50" i="31"/>
  <c r="E49" i="31"/>
  <c r="D49" i="31"/>
  <c r="C49" i="31"/>
  <c r="E48" i="31"/>
  <c r="D48" i="31"/>
  <c r="C48" i="31"/>
  <c r="E46" i="31"/>
  <c r="D46" i="31"/>
  <c r="C46" i="31"/>
  <c r="E45" i="31"/>
  <c r="D45" i="31"/>
  <c r="C45" i="31"/>
  <c r="E44" i="31"/>
  <c r="D44" i="31"/>
  <c r="C44" i="31"/>
  <c r="E43" i="31"/>
  <c r="D43" i="31"/>
  <c r="C43" i="31"/>
  <c r="E42" i="31"/>
  <c r="D42" i="31"/>
  <c r="C42" i="31"/>
  <c r="E41" i="31"/>
  <c r="D41" i="31"/>
  <c r="C41" i="31"/>
  <c r="E40" i="31"/>
  <c r="D40" i="31"/>
  <c r="C40" i="31"/>
  <c r="E39" i="31"/>
  <c r="D39" i="31"/>
  <c r="C39" i="31"/>
  <c r="E38" i="31"/>
  <c r="D38" i="31"/>
  <c r="C38" i="31"/>
  <c r="E37" i="31"/>
  <c r="D37" i="31"/>
  <c r="C37" i="31"/>
  <c r="E36" i="31"/>
  <c r="D36" i="31"/>
  <c r="C36" i="31"/>
  <c r="E35" i="31"/>
  <c r="D35" i="31"/>
  <c r="C35" i="31"/>
  <c r="E34" i="31"/>
  <c r="D34" i="31"/>
  <c r="C34" i="31"/>
  <c r="E33" i="31"/>
  <c r="D33" i="31"/>
  <c r="C33" i="31"/>
  <c r="E32" i="31"/>
  <c r="D32" i="31"/>
  <c r="C32" i="31"/>
  <c r="E31" i="31"/>
  <c r="D31" i="31"/>
  <c r="C31" i="31"/>
  <c r="E30" i="31"/>
  <c r="D30" i="31"/>
  <c r="C30" i="31"/>
  <c r="E29" i="31"/>
  <c r="D29" i="31"/>
  <c r="C29" i="31"/>
  <c r="E28" i="31"/>
  <c r="D28" i="31"/>
  <c r="C28" i="31"/>
  <c r="E27" i="31"/>
  <c r="D27" i="31"/>
  <c r="C27" i="31"/>
  <c r="E26" i="31"/>
  <c r="D26" i="31"/>
  <c r="C26" i="31"/>
  <c r="E25" i="31"/>
  <c r="D25" i="31"/>
  <c r="C25" i="31"/>
  <c r="E24" i="31"/>
  <c r="D24" i="31"/>
  <c r="C24" i="31"/>
  <c r="E23" i="31"/>
  <c r="D23" i="31"/>
  <c r="C23" i="31"/>
  <c r="E22" i="31"/>
  <c r="D22" i="31"/>
  <c r="C22" i="31"/>
  <c r="E20" i="31"/>
  <c r="D20" i="31"/>
  <c r="C20" i="31"/>
  <c r="E19" i="31"/>
  <c r="D19" i="31"/>
  <c r="C19" i="31"/>
  <c r="D18" i="31"/>
  <c r="C18" i="31"/>
  <c r="E17" i="31"/>
  <c r="D17" i="31"/>
  <c r="C17" i="31"/>
  <c r="B78" i="31"/>
  <c r="B77" i="31"/>
  <c r="B76" i="31"/>
  <c r="B75" i="31"/>
  <c r="B74" i="31"/>
  <c r="B73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0" i="31"/>
  <c r="B19" i="31"/>
  <c r="B17" i="31"/>
  <c r="K4" i="31"/>
  <c r="J4" i="31"/>
  <c r="I4" i="31"/>
  <c r="H4" i="31"/>
  <c r="X38" i="31"/>
  <c r="Q33" i="31" s="1"/>
  <c r="W38" i="31"/>
  <c r="P31" i="31" s="1"/>
  <c r="V38" i="31"/>
  <c r="O37" i="31" s="1"/>
  <c r="U38" i="31"/>
  <c r="N37" i="31" s="1"/>
  <c r="O36" i="31"/>
  <c r="O35" i="31"/>
  <c r="Q31" i="31"/>
  <c r="N31" i="31"/>
  <c r="O30" i="31"/>
  <c r="O29" i="31"/>
  <c r="N28" i="31"/>
  <c r="Q27" i="31"/>
  <c r="O27" i="31"/>
  <c r="N27" i="31"/>
  <c r="N26" i="31"/>
  <c r="AG2" i="31"/>
  <c r="AF2" i="31"/>
  <c r="AE2" i="31"/>
  <c r="AD2" i="31"/>
  <c r="X73" i="31"/>
  <c r="Q70" i="31" s="1"/>
  <c r="W73" i="31"/>
  <c r="P71" i="31" s="1"/>
  <c r="V73" i="31"/>
  <c r="O71" i="31" s="1"/>
  <c r="U73" i="31"/>
  <c r="N71" i="31" s="1"/>
  <c r="X70" i="31"/>
  <c r="Q68" i="31" s="1"/>
  <c r="W70" i="31"/>
  <c r="P68" i="31" s="1"/>
  <c r="V70" i="31"/>
  <c r="O68" i="31" s="1"/>
  <c r="U70" i="31"/>
  <c r="N68" i="31" s="1"/>
  <c r="Q78" i="31"/>
  <c r="P78" i="31"/>
  <c r="O78" i="31"/>
  <c r="N78" i="31"/>
  <c r="Q77" i="31"/>
  <c r="P77" i="31"/>
  <c r="O77" i="31"/>
  <c r="N77" i="31"/>
  <c r="R77" i="31" s="1"/>
  <c r="Q76" i="31"/>
  <c r="P76" i="31"/>
  <c r="O76" i="31"/>
  <c r="N76" i="31"/>
  <c r="Q75" i="31"/>
  <c r="P75" i="31"/>
  <c r="O75" i="31"/>
  <c r="N75" i="31"/>
  <c r="R75" i="31" s="1"/>
  <c r="Q74" i="31"/>
  <c r="P74" i="31"/>
  <c r="O74" i="31"/>
  <c r="N74" i="31"/>
  <c r="Q73" i="31"/>
  <c r="P73" i="31"/>
  <c r="O73" i="31"/>
  <c r="N73" i="31"/>
  <c r="R73" i="31" s="1"/>
  <c r="Q72" i="31"/>
  <c r="P72" i="31"/>
  <c r="O72" i="31"/>
  <c r="N72" i="31"/>
  <c r="Q67" i="31"/>
  <c r="P67" i="31"/>
  <c r="O67" i="31"/>
  <c r="N67" i="31"/>
  <c r="R67" i="31" s="1"/>
  <c r="Q66" i="31"/>
  <c r="P66" i="31"/>
  <c r="O66" i="31"/>
  <c r="N66" i="31"/>
  <c r="Q65" i="31"/>
  <c r="P65" i="31"/>
  <c r="O65" i="31"/>
  <c r="N65" i="31"/>
  <c r="R65" i="31" s="1"/>
  <c r="Q64" i="31"/>
  <c r="P64" i="31"/>
  <c r="O64" i="31"/>
  <c r="N64" i="31"/>
  <c r="Q63" i="31"/>
  <c r="P63" i="31"/>
  <c r="O63" i="31"/>
  <c r="N63" i="31"/>
  <c r="R63" i="31" s="1"/>
  <c r="Q62" i="31"/>
  <c r="P62" i="31"/>
  <c r="O62" i="31"/>
  <c r="N62" i="31"/>
  <c r="Q61" i="31"/>
  <c r="P61" i="31"/>
  <c r="O61" i="31"/>
  <c r="N61" i="31"/>
  <c r="R61" i="31" s="1"/>
  <c r="Q60" i="31"/>
  <c r="P60" i="31"/>
  <c r="O60" i="31"/>
  <c r="N60" i="31"/>
  <c r="Q59" i="31"/>
  <c r="P59" i="31"/>
  <c r="O59" i="31"/>
  <c r="N59" i="31"/>
  <c r="R59" i="31" s="1"/>
  <c r="Q58" i="31"/>
  <c r="P58" i="31"/>
  <c r="O58" i="31"/>
  <c r="N58" i="31"/>
  <c r="Q57" i="31"/>
  <c r="P57" i="31"/>
  <c r="O57" i="31"/>
  <c r="N57" i="31"/>
  <c r="R57" i="31" s="1"/>
  <c r="Q56" i="31"/>
  <c r="P56" i="31"/>
  <c r="O56" i="31"/>
  <c r="N56" i="31"/>
  <c r="Q55" i="31"/>
  <c r="P55" i="31"/>
  <c r="O55" i="31"/>
  <c r="N55" i="31"/>
  <c r="R55" i="31" s="1"/>
  <c r="Q54" i="31"/>
  <c r="P54" i="31"/>
  <c r="O54" i="31"/>
  <c r="N54" i="31"/>
  <c r="Q53" i="31"/>
  <c r="P53" i="31"/>
  <c r="O53" i="31"/>
  <c r="N53" i="31"/>
  <c r="R53" i="31" s="1"/>
  <c r="Q52" i="31"/>
  <c r="P52" i="31"/>
  <c r="O52" i="31"/>
  <c r="N52" i="31"/>
  <c r="Q51" i="31"/>
  <c r="P51" i="31"/>
  <c r="O51" i="31"/>
  <c r="N51" i="31"/>
  <c r="R51" i="31" s="1"/>
  <c r="Q50" i="31"/>
  <c r="P50" i="31"/>
  <c r="O50" i="31"/>
  <c r="N50" i="31"/>
  <c r="Q49" i="31"/>
  <c r="P49" i="31"/>
  <c r="O49" i="31"/>
  <c r="N49" i="31"/>
  <c r="R49" i="31" s="1"/>
  <c r="Q48" i="31"/>
  <c r="P48" i="31"/>
  <c r="O48" i="31"/>
  <c r="N48" i="31"/>
  <c r="Q47" i="31"/>
  <c r="P47" i="31"/>
  <c r="O47" i="31"/>
  <c r="N47" i="31"/>
  <c r="Q46" i="31"/>
  <c r="P46" i="31"/>
  <c r="O46" i="31"/>
  <c r="N46" i="31"/>
  <c r="Q45" i="31"/>
  <c r="P45" i="31"/>
  <c r="O45" i="31"/>
  <c r="N45" i="31"/>
  <c r="R45" i="31" s="1"/>
  <c r="Q44" i="31"/>
  <c r="P44" i="31"/>
  <c r="O44" i="31"/>
  <c r="N44" i="31"/>
  <c r="Q43" i="31"/>
  <c r="P43" i="31"/>
  <c r="O43" i="31"/>
  <c r="N43" i="31"/>
  <c r="Q42" i="31"/>
  <c r="P42" i="31"/>
  <c r="O42" i="31"/>
  <c r="N42" i="31"/>
  <c r="Q41" i="31"/>
  <c r="P41" i="31"/>
  <c r="O41" i="31"/>
  <c r="N41" i="31"/>
  <c r="Q40" i="31"/>
  <c r="P40" i="31"/>
  <c r="O40" i="31"/>
  <c r="N40" i="31"/>
  <c r="Q39" i="31"/>
  <c r="P39" i="31"/>
  <c r="O39" i="31"/>
  <c r="N39" i="31"/>
  <c r="Q38" i="31"/>
  <c r="P38" i="31"/>
  <c r="O38" i="31"/>
  <c r="N38" i="31"/>
  <c r="Q23" i="31"/>
  <c r="P23" i="31"/>
  <c r="O23" i="31"/>
  <c r="N23" i="31"/>
  <c r="Q21" i="31"/>
  <c r="P21" i="31"/>
  <c r="O21" i="31"/>
  <c r="N21" i="31"/>
  <c r="Q20" i="31"/>
  <c r="P20" i="31"/>
  <c r="O20" i="31"/>
  <c r="N20" i="31"/>
  <c r="Q19" i="31"/>
  <c r="P19" i="31"/>
  <c r="O19" i="31"/>
  <c r="N19" i="31"/>
  <c r="Q18" i="31"/>
  <c r="P18" i="31"/>
  <c r="O18" i="31"/>
  <c r="N18" i="31"/>
  <c r="Q17" i="31"/>
  <c r="P17" i="31"/>
  <c r="O17" i="31"/>
  <c r="N17" i="31"/>
  <c r="X23" i="31"/>
  <c r="Q22" i="31" s="1"/>
  <c r="W23" i="31"/>
  <c r="P22" i="31" s="1"/>
  <c r="V23" i="31"/>
  <c r="O22" i="31" s="1"/>
  <c r="U23" i="31"/>
  <c r="N22" i="31" s="1"/>
  <c r="U5" i="31" a="1"/>
  <c r="W5" i="31" s="1"/>
  <c r="AG67" i="31"/>
  <c r="AF67" i="31"/>
  <c r="AE67" i="31"/>
  <c r="AD67" i="31"/>
  <c r="AH66" i="31"/>
  <c r="AH65" i="31"/>
  <c r="AH64" i="31"/>
  <c r="AH63" i="31"/>
  <c r="AH62" i="31"/>
  <c r="AH61" i="31"/>
  <c r="AH60" i="31"/>
  <c r="AH59" i="31"/>
  <c r="AH58" i="31"/>
  <c r="AH57" i="31"/>
  <c r="AH56" i="31"/>
  <c r="AH55" i="31"/>
  <c r="AH54" i="31"/>
  <c r="AH53" i="31"/>
  <c r="AH52" i="31"/>
  <c r="AH51" i="31"/>
  <c r="AH50" i="31"/>
  <c r="AH49" i="31"/>
  <c r="AH48" i="31"/>
  <c r="AH47" i="31"/>
  <c r="AH46" i="31"/>
  <c r="AH45" i="31"/>
  <c r="AH44" i="31"/>
  <c r="AH43" i="31"/>
  <c r="AH42" i="31"/>
  <c r="AH41" i="31"/>
  <c r="AH40" i="31"/>
  <c r="AH39" i="31"/>
  <c r="AH38" i="31"/>
  <c r="AH37" i="31"/>
  <c r="AH36" i="31"/>
  <c r="AH35" i="31"/>
  <c r="AH34" i="31"/>
  <c r="AH33" i="31"/>
  <c r="AH32" i="31"/>
  <c r="AH31" i="31"/>
  <c r="AH30" i="31"/>
  <c r="AH29" i="31"/>
  <c r="AH28" i="31"/>
  <c r="AH27" i="31"/>
  <c r="AH26" i="31"/>
  <c r="AH25" i="31"/>
  <c r="AH24" i="31"/>
  <c r="AH23" i="31"/>
  <c r="AH22" i="31"/>
  <c r="AH21" i="31"/>
  <c r="AH20" i="31"/>
  <c r="AH19" i="31"/>
  <c r="AH18" i="31"/>
  <c r="AH17" i="31"/>
  <c r="AH16" i="31"/>
  <c r="AH15" i="31"/>
  <c r="AH14" i="31"/>
  <c r="AH13" i="31"/>
  <c r="AH12" i="31"/>
  <c r="AH11" i="31"/>
  <c r="AH10" i="31"/>
  <c r="AH9" i="31"/>
  <c r="AH8" i="31"/>
  <c r="AH7" i="31"/>
  <c r="AH6" i="31"/>
  <c r="AH5" i="31"/>
  <c r="N32" i="31" l="1"/>
  <c r="O28" i="31"/>
  <c r="O32" i="31"/>
  <c r="R19" i="31"/>
  <c r="R38" i="31"/>
  <c r="R42" i="31"/>
  <c r="R44" i="31"/>
  <c r="R46" i="31"/>
  <c r="R48" i="31"/>
  <c r="R50" i="31"/>
  <c r="R52" i="31"/>
  <c r="R54" i="31"/>
  <c r="R56" i="31"/>
  <c r="R58" i="31"/>
  <c r="R60" i="31"/>
  <c r="R62" i="31"/>
  <c r="R64" i="31"/>
  <c r="R66" i="31"/>
  <c r="R72" i="31"/>
  <c r="R74" i="31"/>
  <c r="R76" i="31"/>
  <c r="R78" i="31"/>
  <c r="N29" i="31"/>
  <c r="O33" i="31"/>
  <c r="R17" i="31"/>
  <c r="R21" i="31"/>
  <c r="R40" i="31"/>
  <c r="N34" i="31"/>
  <c r="O70" i="31"/>
  <c r="O26" i="31"/>
  <c r="N30" i="31"/>
  <c r="O34" i="31"/>
  <c r="Q71" i="31"/>
  <c r="R71" i="31" s="1"/>
  <c r="N70" i="31"/>
  <c r="O31" i="31"/>
  <c r="N36" i="31"/>
  <c r="P70" i="31"/>
  <c r="R22" i="31"/>
  <c r="R18" i="31"/>
  <c r="R20" i="31"/>
  <c r="R23" i="31"/>
  <c r="R39" i="31"/>
  <c r="R41" i="31"/>
  <c r="R43" i="31"/>
  <c r="R47" i="31"/>
  <c r="R68" i="31"/>
  <c r="AB2" i="31"/>
  <c r="Q29" i="31"/>
  <c r="P36" i="31"/>
  <c r="P34" i="31"/>
  <c r="Q36" i="31"/>
  <c r="P26" i="31"/>
  <c r="P28" i="31"/>
  <c r="P30" i="31"/>
  <c r="P32" i="31"/>
  <c r="Q34" i="31"/>
  <c r="P25" i="31"/>
  <c r="Q28" i="31"/>
  <c r="Q30" i="31"/>
  <c r="Q32" i="31"/>
  <c r="P37" i="31"/>
  <c r="Q37" i="31"/>
  <c r="P33" i="31"/>
  <c r="Q35" i="31"/>
  <c r="Q26" i="31"/>
  <c r="P35" i="31"/>
  <c r="P27" i="31"/>
  <c r="P29" i="31"/>
  <c r="N33" i="31"/>
  <c r="N35" i="31"/>
  <c r="Q25" i="31"/>
  <c r="R37" i="31"/>
  <c r="N24" i="31"/>
  <c r="O69" i="31"/>
  <c r="O24" i="31"/>
  <c r="P69" i="31"/>
  <c r="P24" i="31"/>
  <c r="Q24" i="31"/>
  <c r="N25" i="31"/>
  <c r="O25" i="31"/>
  <c r="N69" i="31"/>
  <c r="Q69" i="31"/>
  <c r="AH67" i="31"/>
  <c r="W16" i="31"/>
  <c r="W14" i="31"/>
  <c r="W12" i="31"/>
  <c r="W10" i="31"/>
  <c r="W8" i="31"/>
  <c r="W6" i="31"/>
  <c r="V15" i="31"/>
  <c r="V13" i="31"/>
  <c r="V11" i="31"/>
  <c r="V9" i="31"/>
  <c r="V7" i="31"/>
  <c r="V5" i="31"/>
  <c r="U15" i="31"/>
  <c r="U13" i="31"/>
  <c r="U11" i="31"/>
  <c r="U9" i="31"/>
  <c r="U7" i="31"/>
  <c r="U5" i="31"/>
  <c r="X16" i="31"/>
  <c r="X14" i="31"/>
  <c r="X12" i="31"/>
  <c r="X10" i="31"/>
  <c r="X8" i="31"/>
  <c r="X6" i="31"/>
  <c r="V16" i="31"/>
  <c r="V14" i="31"/>
  <c r="V12" i="31"/>
  <c r="V10" i="31"/>
  <c r="V8" i="31"/>
  <c r="V6" i="31"/>
  <c r="U16" i="31"/>
  <c r="U14" i="31"/>
  <c r="U12" i="31"/>
  <c r="U10" i="31"/>
  <c r="U8" i="31"/>
  <c r="U6" i="31"/>
  <c r="X15" i="31"/>
  <c r="X13" i="31"/>
  <c r="X11" i="31"/>
  <c r="X9" i="31"/>
  <c r="X7" i="31"/>
  <c r="X5" i="31"/>
  <c r="W15" i="31"/>
  <c r="W13" i="31"/>
  <c r="W11" i="31"/>
  <c r="W9" i="31"/>
  <c r="W7" i="31"/>
  <c r="R70" i="31" l="1"/>
  <c r="R25" i="31"/>
  <c r="R69" i="31"/>
  <c r="R29" i="31"/>
  <c r="R36" i="31"/>
  <c r="R27" i="31"/>
  <c r="R34" i="31"/>
  <c r="R30" i="31"/>
  <c r="R28" i="31"/>
  <c r="R32" i="31"/>
  <c r="R35" i="31"/>
  <c r="R26" i="31"/>
  <c r="R33" i="31"/>
  <c r="R24" i="31"/>
  <c r="R31" i="31"/>
  <c r="Y15" i="31"/>
  <c r="Y6" i="31"/>
  <c r="V17" i="31"/>
  <c r="O8" i="31" s="1"/>
  <c r="C8" i="31" s="1"/>
  <c r="Y10" i="31"/>
  <c r="Y12" i="31"/>
  <c r="Y7" i="31"/>
  <c r="Y13" i="31"/>
  <c r="Y8" i="31"/>
  <c r="X17" i="31"/>
  <c r="Q10" i="31" s="1"/>
  <c r="E10" i="31" s="1"/>
  <c r="U17" i="31"/>
  <c r="N10" i="31" s="1"/>
  <c r="B10" i="31" s="1"/>
  <c r="Y5" i="31"/>
  <c r="Y9" i="31"/>
  <c r="Y14" i="31"/>
  <c r="Y16" i="31"/>
  <c r="Y11" i="31"/>
  <c r="W17" i="31"/>
  <c r="P5" i="31" s="1"/>
  <c r="D5" i="31" s="1"/>
  <c r="G28" i="27"/>
  <c r="E27" i="27"/>
  <c r="D27" i="27"/>
  <c r="C27" i="27"/>
  <c r="E25" i="27"/>
  <c r="D25" i="27"/>
  <c r="C25" i="27"/>
  <c r="E26" i="27"/>
  <c r="D26" i="27"/>
  <c r="D24" i="27" s="1"/>
  <c r="C26" i="27"/>
  <c r="G26" i="27" s="1"/>
  <c r="E12" i="27"/>
  <c r="D12" i="27"/>
  <c r="C12" i="27"/>
  <c r="E11" i="27"/>
  <c r="D11" i="27"/>
  <c r="C11" i="27"/>
  <c r="D10" i="27"/>
  <c r="C10" i="27"/>
  <c r="E24" i="27" l="1"/>
  <c r="C24" i="27"/>
  <c r="G27" i="27"/>
  <c r="G25" i="27"/>
  <c r="N7" i="31"/>
  <c r="B7" i="31" s="1"/>
  <c r="P8" i="31"/>
  <c r="D8" i="31" s="1"/>
  <c r="P9" i="31"/>
  <c r="D9" i="31" s="1"/>
  <c r="O7" i="31"/>
  <c r="C7" i="31" s="1"/>
  <c r="N16" i="31"/>
  <c r="B16" i="31" s="1"/>
  <c r="P13" i="31"/>
  <c r="D13" i="31" s="1"/>
  <c r="O5" i="31"/>
  <c r="C5" i="31" s="1"/>
  <c r="Q6" i="31"/>
  <c r="E6" i="31" s="1"/>
  <c r="Q15" i="31"/>
  <c r="E15" i="31" s="1"/>
  <c r="O16" i="31"/>
  <c r="C16" i="31" s="1"/>
  <c r="O12" i="31"/>
  <c r="C12" i="31" s="1"/>
  <c r="O15" i="31"/>
  <c r="C15" i="31" s="1"/>
  <c r="N8" i="31"/>
  <c r="B8" i="31" s="1"/>
  <c r="N12" i="31"/>
  <c r="B12" i="31" s="1"/>
  <c r="Q12" i="31"/>
  <c r="E12" i="31" s="1"/>
  <c r="Q16" i="31"/>
  <c r="E16" i="31" s="1"/>
  <c r="P14" i="31"/>
  <c r="D14" i="31" s="1"/>
  <c r="N11" i="31"/>
  <c r="B11" i="31" s="1"/>
  <c r="N14" i="31"/>
  <c r="B14" i="31" s="1"/>
  <c r="N5" i="31"/>
  <c r="B5" i="31" s="1"/>
  <c r="P15" i="31"/>
  <c r="D15" i="31" s="1"/>
  <c r="N13" i="31"/>
  <c r="B13" i="31" s="1"/>
  <c r="P6" i="31"/>
  <c r="D6" i="31" s="1"/>
  <c r="N6" i="31"/>
  <c r="B6" i="31" s="1"/>
  <c r="Q13" i="31"/>
  <c r="E13" i="31" s="1"/>
  <c r="O14" i="31"/>
  <c r="C14" i="31" s="1"/>
  <c r="Q11" i="31"/>
  <c r="E11" i="31" s="1"/>
  <c r="P7" i="31"/>
  <c r="D7" i="31" s="1"/>
  <c r="Q9" i="31"/>
  <c r="E9" i="31" s="1"/>
  <c r="P10" i="31"/>
  <c r="D10" i="31" s="1"/>
  <c r="O6" i="31"/>
  <c r="C6" i="31" s="1"/>
  <c r="Q7" i="31"/>
  <c r="E7" i="31" s="1"/>
  <c r="P12" i="31"/>
  <c r="D12" i="31" s="1"/>
  <c r="N15" i="31"/>
  <c r="B15" i="31" s="1"/>
  <c r="Q8" i="31"/>
  <c r="E8" i="31" s="1"/>
  <c r="O13" i="31"/>
  <c r="C13" i="31" s="1"/>
  <c r="Q14" i="31"/>
  <c r="E14" i="31" s="1"/>
  <c r="P16" i="31"/>
  <c r="D16" i="31" s="1"/>
  <c r="O9" i="31"/>
  <c r="C9" i="31" s="1"/>
  <c r="P11" i="31"/>
  <c r="D11" i="31" s="1"/>
  <c r="N9" i="31"/>
  <c r="B9" i="31" s="1"/>
  <c r="Q5" i="31"/>
  <c r="E5" i="31" s="1"/>
  <c r="O10" i="31"/>
  <c r="C10" i="31" s="1"/>
  <c r="O11" i="31"/>
  <c r="C11" i="31" s="1"/>
  <c r="E9" i="27"/>
  <c r="D9" i="27"/>
  <c r="C9" i="27"/>
  <c r="C8" i="27"/>
  <c r="J84" i="11"/>
  <c r="R84" i="11" s="1"/>
  <c r="Z84" i="11" s="1"/>
  <c r="R83" i="11"/>
  <c r="Z83" i="11" s="1"/>
  <c r="J83" i="11"/>
  <c r="R82" i="11"/>
  <c r="Z82" i="11" s="1"/>
  <c r="J82" i="11"/>
  <c r="J81" i="11"/>
  <c r="R81" i="11" s="1"/>
  <c r="Z81" i="11" s="1"/>
  <c r="J80" i="11"/>
  <c r="R80" i="11" s="1"/>
  <c r="Z80" i="11" s="1"/>
  <c r="R79" i="11"/>
  <c r="Z79" i="11" s="1"/>
  <c r="J79" i="11"/>
  <c r="J78" i="11"/>
  <c r="R78" i="11" s="1"/>
  <c r="Z78" i="11" s="1"/>
  <c r="J77" i="11"/>
  <c r="R77" i="11" s="1"/>
  <c r="Z77" i="11" s="1"/>
  <c r="J76" i="11"/>
  <c r="R76" i="11" s="1"/>
  <c r="Z76" i="11" s="1"/>
  <c r="R75" i="11"/>
  <c r="Z75" i="11" s="1"/>
  <c r="J75" i="11"/>
  <c r="R74" i="11"/>
  <c r="Z74" i="11" s="1"/>
  <c r="J74" i="11"/>
  <c r="J73" i="11"/>
  <c r="R73" i="11" s="1"/>
  <c r="Z73" i="11" s="1"/>
  <c r="J72" i="11"/>
  <c r="R72" i="11" s="1"/>
  <c r="Z72" i="11" s="1"/>
  <c r="R71" i="11"/>
  <c r="Z71" i="11" s="1"/>
  <c r="J71" i="11"/>
  <c r="J70" i="11"/>
  <c r="R70" i="11" s="1"/>
  <c r="Z70" i="11" s="1"/>
  <c r="J69" i="11"/>
  <c r="R69" i="11" s="1"/>
  <c r="Z69" i="11" s="1"/>
  <c r="J68" i="11"/>
  <c r="R68" i="11" s="1"/>
  <c r="Z68" i="11" s="1"/>
  <c r="R67" i="11"/>
  <c r="Z67" i="11" s="1"/>
  <c r="J67" i="11"/>
  <c r="R66" i="11"/>
  <c r="Z66" i="11" s="1"/>
  <c r="J66" i="11"/>
  <c r="J65" i="11"/>
  <c r="R65" i="11" s="1"/>
  <c r="Z65" i="11" s="1"/>
  <c r="J64" i="11"/>
  <c r="R64" i="11" s="1"/>
  <c r="Z64" i="11" s="1"/>
  <c r="R63" i="11"/>
  <c r="Z63" i="11" s="1"/>
  <c r="J63" i="11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F84" i="10"/>
  <c r="E84" i="10"/>
  <c r="D84" i="10"/>
  <c r="E23" i="10"/>
  <c r="D11" i="10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F10" i="10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E10" i="10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D10" i="10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R10" i="31" l="1"/>
  <c r="P4" i="31"/>
  <c r="D4" i="31" s="1"/>
  <c r="R14" i="31"/>
  <c r="R13" i="31"/>
  <c r="R12" i="31"/>
  <c r="R5" i="31"/>
  <c r="N4" i="31"/>
  <c r="B4" i="31" s="1"/>
  <c r="O4" i="31"/>
  <c r="C4" i="31" s="1"/>
  <c r="R8" i="31"/>
  <c r="R16" i="31"/>
  <c r="Q4" i="31"/>
  <c r="E4" i="31" s="1"/>
  <c r="R15" i="31"/>
  <c r="R11" i="31"/>
  <c r="R9" i="31"/>
  <c r="R6" i="31"/>
  <c r="R7" i="31"/>
  <c r="E24" i="10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R2" i="31" l="1"/>
  <c r="P11" i="3"/>
  <c r="P10" i="3"/>
  <c r="P9" i="3"/>
  <c r="P8" i="3"/>
  <c r="P7" i="3"/>
  <c r="J7" i="3"/>
  <c r="G79" i="3"/>
  <c r="H79" i="3" s="1"/>
  <c r="G78" i="3"/>
  <c r="H78" i="3" s="1"/>
  <c r="H77" i="3"/>
  <c r="G77" i="3"/>
  <c r="G76" i="3"/>
  <c r="H76" i="3" s="1"/>
  <c r="G75" i="3"/>
  <c r="H75" i="3" s="1"/>
  <c r="G74" i="3"/>
  <c r="H74" i="3" s="1"/>
  <c r="H73" i="3"/>
  <c r="G73" i="3"/>
  <c r="G72" i="3"/>
  <c r="H72" i="3" s="1"/>
  <c r="A77" i="10" s="1"/>
  <c r="A77" i="11" s="1"/>
  <c r="I77" i="11" s="1"/>
  <c r="Q77" i="11" s="1"/>
  <c r="Y77" i="11" s="1"/>
  <c r="G71" i="3"/>
  <c r="H71" i="3" s="1"/>
  <c r="G70" i="3"/>
  <c r="H70" i="3" s="1"/>
  <c r="H69" i="3"/>
  <c r="G69" i="3"/>
  <c r="G68" i="3"/>
  <c r="H68" i="3" s="1"/>
  <c r="G67" i="3"/>
  <c r="H67" i="3" s="1"/>
  <c r="G66" i="3"/>
  <c r="H66" i="3" s="1"/>
  <c r="H65" i="3"/>
  <c r="G65" i="3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D80" i="3"/>
  <c r="D79" i="3"/>
  <c r="D78" i="3"/>
  <c r="D77" i="3"/>
  <c r="E76" i="3"/>
  <c r="D76" i="3"/>
  <c r="D75" i="3"/>
  <c r="D74" i="3"/>
  <c r="D73" i="3"/>
  <c r="D72" i="3"/>
  <c r="D71" i="3"/>
  <c r="D70" i="3"/>
  <c r="D69" i="3"/>
  <c r="E68" i="3"/>
  <c r="D68" i="3"/>
  <c r="D67" i="3"/>
  <c r="D66" i="3"/>
  <c r="D65" i="3"/>
  <c r="D64" i="3"/>
  <c r="E64" i="3" s="1"/>
  <c r="D63" i="3"/>
  <c r="D62" i="3"/>
  <c r="D61" i="3"/>
  <c r="E60" i="3"/>
  <c r="D60" i="3"/>
  <c r="D59" i="3"/>
  <c r="B9" i="9"/>
  <c r="B10" i="9" s="1"/>
  <c r="B11" i="9" s="1"/>
  <c r="B12" i="9" s="1"/>
  <c r="B13" i="9" s="1"/>
  <c r="B14" i="9" s="1"/>
  <c r="B15" i="9" s="1"/>
  <c r="B16" i="9" s="1"/>
  <c r="B17" i="9" s="1"/>
  <c r="F66" i="6" l="1"/>
  <c r="Q66" i="6" s="1"/>
  <c r="B64" i="14"/>
  <c r="A66" i="10"/>
  <c r="E71" i="3"/>
  <c r="H72" i="10"/>
  <c r="A71" i="14"/>
  <c r="E77" i="3"/>
  <c r="A77" i="14"/>
  <c r="H78" i="10"/>
  <c r="A73" i="10"/>
  <c r="A79" i="10"/>
  <c r="E70" i="3"/>
  <c r="A70" i="14"/>
  <c r="H71" i="10"/>
  <c r="E65" i="3"/>
  <c r="H66" i="10"/>
  <c r="A65" i="14"/>
  <c r="H73" i="10"/>
  <c r="A72" i="14"/>
  <c r="E78" i="3"/>
  <c r="A78" i="14"/>
  <c r="H79" i="10"/>
  <c r="A67" i="10"/>
  <c r="A80" i="10"/>
  <c r="E59" i="3"/>
  <c r="H60" i="10"/>
  <c r="A59" i="14"/>
  <c r="A60" i="14"/>
  <c r="H61" i="10"/>
  <c r="E66" i="3"/>
  <c r="H67" i="10"/>
  <c r="A66" i="14"/>
  <c r="E72" i="3"/>
  <c r="E79" i="3"/>
  <c r="H80" i="10"/>
  <c r="A79" i="14"/>
  <c r="A68" i="10"/>
  <c r="A74" i="10"/>
  <c r="A81" i="10"/>
  <c r="F78" i="6"/>
  <c r="Q78" i="6" s="1"/>
  <c r="B76" i="14"/>
  <c r="A78" i="10"/>
  <c r="F62" i="6"/>
  <c r="Q62" i="6" s="1"/>
  <c r="B60" i="14"/>
  <c r="E67" i="3"/>
  <c r="H68" i="10"/>
  <c r="A67" i="14"/>
  <c r="E73" i="3"/>
  <c r="H74" i="10"/>
  <c r="A73" i="14"/>
  <c r="H81" i="10"/>
  <c r="A80" i="14"/>
  <c r="A69" i="10"/>
  <c r="A75" i="10"/>
  <c r="A72" i="10"/>
  <c r="E61" i="3"/>
  <c r="A61" i="14"/>
  <c r="H62" i="10"/>
  <c r="A68" i="14"/>
  <c r="H69" i="10"/>
  <c r="E74" i="3"/>
  <c r="H75" i="10"/>
  <c r="A74" i="14"/>
  <c r="E80" i="3"/>
  <c r="A63" i="10"/>
  <c r="A76" i="10"/>
  <c r="A82" i="10"/>
  <c r="E62" i="3"/>
  <c r="A62" i="14"/>
  <c r="H63" i="10"/>
  <c r="E75" i="3"/>
  <c r="H76" i="10"/>
  <c r="A75" i="14"/>
  <c r="A64" i="10"/>
  <c r="A70" i="10"/>
  <c r="A83" i="10"/>
  <c r="H65" i="10"/>
  <c r="A64" i="14"/>
  <c r="F70" i="6"/>
  <c r="Q70" i="6" s="1"/>
  <c r="B68" i="14"/>
  <c r="E63" i="3"/>
  <c r="H64" i="10"/>
  <c r="A63" i="14"/>
  <c r="E69" i="3"/>
  <c r="A69" i="14"/>
  <c r="H70" i="10"/>
  <c r="A76" i="14"/>
  <c r="H77" i="10"/>
  <c r="A65" i="10"/>
  <c r="A71" i="10"/>
  <c r="A84" i="10"/>
  <c r="J62" i="11"/>
  <c r="R62" i="11" s="1"/>
  <c r="Z62" i="11" s="1"/>
  <c r="H57" i="3"/>
  <c r="D58" i="3"/>
  <c r="E58" i="3" s="1"/>
  <c r="E7" i="27"/>
  <c r="D7" i="27"/>
  <c r="C7" i="27"/>
  <c r="C28" i="27"/>
  <c r="E28" i="27" s="1"/>
  <c r="F7" i="27"/>
  <c r="J61" i="11"/>
  <c r="R61" i="11"/>
  <c r="Z61" i="11" s="1"/>
  <c r="H56" i="3"/>
  <c r="R13" i="27"/>
  <c r="O13" i="27"/>
  <c r="R11" i="27"/>
  <c r="O11" i="27"/>
  <c r="R10" i="27"/>
  <c r="O10" i="27"/>
  <c r="R9" i="27"/>
  <c r="O9" i="27"/>
  <c r="J9" i="10"/>
  <c r="J10" i="10"/>
  <c r="J11" i="10" s="1"/>
  <c r="J12" i="10" s="1"/>
  <c r="J13" i="10" s="1"/>
  <c r="J14" i="10" s="1"/>
  <c r="J15" i="10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R8" i="3"/>
  <c r="S8" i="3" s="1"/>
  <c r="R14" i="3"/>
  <c r="T12" i="3" s="1"/>
  <c r="R15" i="3"/>
  <c r="T13" i="3" s="1"/>
  <c r="R16" i="3"/>
  <c r="T14" i="3" s="1"/>
  <c r="R17" i="3"/>
  <c r="T15" i="3" s="1"/>
  <c r="L8" i="3"/>
  <c r="L9" i="3"/>
  <c r="H8" i="3"/>
  <c r="H11" i="3"/>
  <c r="A16" i="10" s="1"/>
  <c r="H12" i="3"/>
  <c r="H15" i="3"/>
  <c r="H17" i="3"/>
  <c r="H18" i="3"/>
  <c r="H19" i="3"/>
  <c r="H20" i="3"/>
  <c r="H24" i="3"/>
  <c r="H25" i="3"/>
  <c r="H26" i="3"/>
  <c r="H27" i="3"/>
  <c r="H31" i="3"/>
  <c r="H32" i="3"/>
  <c r="A37" i="10" s="1"/>
  <c r="H33" i="3"/>
  <c r="H35" i="3"/>
  <c r="H39" i="3"/>
  <c r="H40" i="3"/>
  <c r="H42" i="3"/>
  <c r="H43" i="3"/>
  <c r="H45" i="3"/>
  <c r="H46" i="3"/>
  <c r="H47" i="3"/>
  <c r="H48" i="3"/>
  <c r="H51" i="3"/>
  <c r="H52" i="3"/>
  <c r="H54" i="3"/>
  <c r="H55" i="3"/>
  <c r="K8" i="5"/>
  <c r="H7" i="3"/>
  <c r="H9" i="3"/>
  <c r="A14" i="10" s="1"/>
  <c r="A14" i="11" s="1"/>
  <c r="I14" i="11" s="1"/>
  <c r="Q14" i="11" s="1"/>
  <c r="Y14" i="11" s="1"/>
  <c r="H10" i="3"/>
  <c r="H13" i="3"/>
  <c r="A18" i="10" s="1"/>
  <c r="A18" i="11" s="1"/>
  <c r="I18" i="11" s="1"/>
  <c r="Q18" i="11" s="1"/>
  <c r="Y18" i="11" s="1"/>
  <c r="H14" i="3"/>
  <c r="A19" i="10" s="1"/>
  <c r="H16" i="3"/>
  <c r="H21" i="3"/>
  <c r="H22" i="3"/>
  <c r="H23" i="3"/>
  <c r="H28" i="3"/>
  <c r="H29" i="3"/>
  <c r="H30" i="3"/>
  <c r="H34" i="3"/>
  <c r="H36" i="3"/>
  <c r="H37" i="3"/>
  <c r="H38" i="3"/>
  <c r="H41" i="3"/>
  <c r="H44" i="3"/>
  <c r="H49" i="3"/>
  <c r="H50" i="3"/>
  <c r="H53" i="3"/>
  <c r="Q8" i="6"/>
  <c r="D57" i="3"/>
  <c r="A57" i="14" s="1"/>
  <c r="D56" i="3"/>
  <c r="E56" i="3" s="1"/>
  <c r="B56" i="14" s="1"/>
  <c r="D55" i="3"/>
  <c r="E55" i="3" s="1"/>
  <c r="D54" i="3"/>
  <c r="H55" i="10" s="1"/>
  <c r="D53" i="3"/>
  <c r="E53" i="3" s="1"/>
  <c r="B53" i="14" s="1"/>
  <c r="A53" i="14"/>
  <c r="D52" i="3"/>
  <c r="D51" i="3"/>
  <c r="A51" i="14" s="1"/>
  <c r="D50" i="3"/>
  <c r="E50" i="3" s="1"/>
  <c r="D49" i="3"/>
  <c r="E49" i="3" s="1"/>
  <c r="D48" i="3"/>
  <c r="D47" i="3"/>
  <c r="E47" i="3" s="1"/>
  <c r="D46" i="3"/>
  <c r="H47" i="10" s="1"/>
  <c r="E46" i="3"/>
  <c r="B46" i="14" s="1"/>
  <c r="D45" i="3"/>
  <c r="D44" i="3"/>
  <c r="D43" i="3"/>
  <c r="E43" i="3" s="1"/>
  <c r="B43" i="14" s="1"/>
  <c r="D42" i="3"/>
  <c r="H43" i="10" s="1"/>
  <c r="D41" i="3"/>
  <c r="E41" i="3" s="1"/>
  <c r="D40" i="3"/>
  <c r="D39" i="3"/>
  <c r="A39" i="14" s="1"/>
  <c r="H40" i="10"/>
  <c r="D38" i="3"/>
  <c r="E38" i="3" s="1"/>
  <c r="D37" i="3"/>
  <c r="D36" i="3"/>
  <c r="H37" i="10" s="1"/>
  <c r="D35" i="3"/>
  <c r="A35" i="14" s="1"/>
  <c r="D34" i="3"/>
  <c r="A34" i="14" s="1"/>
  <c r="D33" i="3"/>
  <c r="D32" i="3"/>
  <c r="A32" i="14" s="1"/>
  <c r="D31" i="3"/>
  <c r="A31" i="14" s="1"/>
  <c r="D30" i="3"/>
  <c r="H31" i="10" s="1"/>
  <c r="D29" i="3"/>
  <c r="E29" i="3" s="1"/>
  <c r="D28" i="3"/>
  <c r="E28" i="3" s="1"/>
  <c r="D27" i="3"/>
  <c r="H28" i="10" s="1"/>
  <c r="D26" i="3"/>
  <c r="A26" i="14" s="1"/>
  <c r="D25" i="3"/>
  <c r="H26" i="10" s="1"/>
  <c r="D24" i="3"/>
  <c r="E24" i="3" s="1"/>
  <c r="D23" i="3"/>
  <c r="H24" i="10" s="1"/>
  <c r="D22" i="3"/>
  <c r="E22" i="3" s="1"/>
  <c r="D21" i="3"/>
  <c r="H22" i="10" s="1"/>
  <c r="D20" i="3"/>
  <c r="H21" i="10" s="1"/>
  <c r="D19" i="3"/>
  <c r="A19" i="14" s="1"/>
  <c r="D18" i="3"/>
  <c r="E18" i="3" s="1"/>
  <c r="D17" i="3"/>
  <c r="H18" i="10" s="1"/>
  <c r="D16" i="3"/>
  <c r="H17" i="10" s="1"/>
  <c r="D15" i="3"/>
  <c r="E15" i="3" s="1"/>
  <c r="D14" i="3"/>
  <c r="E14" i="3" s="1"/>
  <c r="F16" i="6" s="1"/>
  <c r="Q16" i="6" s="1"/>
  <c r="D13" i="3"/>
  <c r="D12" i="3"/>
  <c r="A12" i="14" s="1"/>
  <c r="D11" i="3"/>
  <c r="A11" i="14" s="1"/>
  <c r="D10" i="3"/>
  <c r="D9" i="3"/>
  <c r="E9" i="3" s="1"/>
  <c r="D8" i="3"/>
  <c r="D7" i="3"/>
  <c r="E7" i="3" s="1"/>
  <c r="E31" i="3"/>
  <c r="B31" i="14" s="1"/>
  <c r="E39" i="3"/>
  <c r="B39" i="14" s="1"/>
  <c r="E51" i="3"/>
  <c r="A20" i="14"/>
  <c r="H29" i="10"/>
  <c r="E32" i="3"/>
  <c r="B32" i="14" s="1"/>
  <c r="E40" i="3"/>
  <c r="A40" i="14"/>
  <c r="H41" i="10"/>
  <c r="E54" i="3"/>
  <c r="B54" i="14" s="1"/>
  <c r="E17" i="3"/>
  <c r="F19" i="6" s="1"/>
  <c r="Q19" i="6" s="1"/>
  <c r="A17" i="14"/>
  <c r="A21" i="14"/>
  <c r="E45" i="3"/>
  <c r="F47" i="6" s="1"/>
  <c r="Q47" i="6" s="1"/>
  <c r="E11" i="3"/>
  <c r="B11" i="14" s="1"/>
  <c r="E10" i="3"/>
  <c r="B10" i="14" s="1"/>
  <c r="H11" i="10"/>
  <c r="A10" i="14"/>
  <c r="H15" i="10"/>
  <c r="A22" i="14"/>
  <c r="H39" i="10"/>
  <c r="A46" i="14"/>
  <c r="E52" i="3"/>
  <c r="F54" i="6" s="1"/>
  <c r="Q54" i="6" s="1"/>
  <c r="M9" i="10"/>
  <c r="M11" i="10"/>
  <c r="B9" i="6"/>
  <c r="B10" i="6" s="1"/>
  <c r="B11" i="6" s="1"/>
  <c r="O65" i="26"/>
  <c r="F50" i="26"/>
  <c r="B50" i="26"/>
  <c r="F9" i="10"/>
  <c r="E9" i="10"/>
  <c r="D9" i="10"/>
  <c r="J39" i="25"/>
  <c r="I39" i="25"/>
  <c r="J38" i="25"/>
  <c r="I38" i="25"/>
  <c r="J37" i="25"/>
  <c r="I37" i="25"/>
  <c r="J36" i="25"/>
  <c r="I36" i="25"/>
  <c r="J35" i="25"/>
  <c r="I35" i="25"/>
  <c r="J34" i="25"/>
  <c r="I34" i="25"/>
  <c r="J33" i="25"/>
  <c r="I33" i="25"/>
  <c r="J32" i="25"/>
  <c r="I32" i="25"/>
  <c r="J31" i="25"/>
  <c r="I31" i="25"/>
  <c r="J30" i="25"/>
  <c r="I30" i="25"/>
  <c r="J29" i="25"/>
  <c r="W29" i="25"/>
  <c r="I29" i="25"/>
  <c r="J28" i="25"/>
  <c r="I28" i="25"/>
  <c r="J27" i="25"/>
  <c r="I27" i="25"/>
  <c r="J26" i="25"/>
  <c r="V26" i="25"/>
  <c r="I26" i="25"/>
  <c r="J25" i="25"/>
  <c r="M25" i="25" s="1"/>
  <c r="I25" i="25"/>
  <c r="J24" i="25"/>
  <c r="I24" i="25"/>
  <c r="I23" i="25"/>
  <c r="V23" i="25" s="1"/>
  <c r="J22" i="25"/>
  <c r="I22" i="25"/>
  <c r="V22" i="25" s="1"/>
  <c r="J21" i="25"/>
  <c r="V21" i="25" s="1"/>
  <c r="I21" i="25"/>
  <c r="J20" i="25"/>
  <c r="M20" i="25"/>
  <c r="I20" i="25"/>
  <c r="J19" i="25"/>
  <c r="I19" i="25"/>
  <c r="J18" i="25"/>
  <c r="I18" i="25"/>
  <c r="J17" i="25"/>
  <c r="M17" i="25"/>
  <c r="I17" i="25"/>
  <c r="V17" i="25" s="1"/>
  <c r="J16" i="25"/>
  <c r="I16" i="25"/>
  <c r="J15" i="25"/>
  <c r="I15" i="25"/>
  <c r="J14" i="25"/>
  <c r="I14" i="25"/>
  <c r="J13" i="25"/>
  <c r="I13" i="25"/>
  <c r="J12" i="25"/>
  <c r="M12" i="25"/>
  <c r="I12" i="25"/>
  <c r="J11" i="25"/>
  <c r="I11" i="25"/>
  <c r="J10" i="25"/>
  <c r="I10" i="25"/>
  <c r="J9" i="25"/>
  <c r="V9" i="25"/>
  <c r="I9" i="25"/>
  <c r="M9" i="25" s="1"/>
  <c r="J8" i="25"/>
  <c r="V8" i="25" s="1"/>
  <c r="I8" i="25"/>
  <c r="M8" i="25" s="1"/>
  <c r="W7" i="25"/>
  <c r="W23" i="25" s="1"/>
  <c r="N7" i="25"/>
  <c r="V25" i="25"/>
  <c r="V29" i="25"/>
  <c r="M32" i="25"/>
  <c r="M36" i="25"/>
  <c r="W8" i="25"/>
  <c r="W16" i="25"/>
  <c r="V16" i="25"/>
  <c r="M16" i="25"/>
  <c r="W20" i="25"/>
  <c r="V20" i="25"/>
  <c r="W17" i="25"/>
  <c r="V36" i="25"/>
  <c r="V37" i="25"/>
  <c r="W37" i="25"/>
  <c r="M23" i="25"/>
  <c r="M37" i="25"/>
  <c r="W21" i="25"/>
  <c r="V30" i="25"/>
  <c r="W32" i="25"/>
  <c r="V32" i="25"/>
  <c r="M29" i="25"/>
  <c r="M31" i="25"/>
  <c r="F12" i="6"/>
  <c r="Q12" i="6" s="1"/>
  <c r="F48" i="6"/>
  <c r="Q48" i="6" s="1"/>
  <c r="J19" i="11"/>
  <c r="R19" i="11" s="1"/>
  <c r="Z19" i="11" s="1"/>
  <c r="J60" i="11"/>
  <c r="R60" i="11"/>
  <c r="Z60" i="11"/>
  <c r="J59" i="11"/>
  <c r="R59" i="11"/>
  <c r="Z59" i="11" s="1"/>
  <c r="J58" i="11"/>
  <c r="R58" i="11" s="1"/>
  <c r="Z58" i="11" s="1"/>
  <c r="J57" i="11"/>
  <c r="R57" i="11"/>
  <c r="Z57" i="11"/>
  <c r="J56" i="11"/>
  <c r="R56" i="11"/>
  <c r="Z56" i="11"/>
  <c r="J55" i="11"/>
  <c r="R55" i="11"/>
  <c r="Z55" i="11"/>
  <c r="J54" i="11"/>
  <c r="R54" i="11" s="1"/>
  <c r="Z54" i="11" s="1"/>
  <c r="J53" i="11"/>
  <c r="R53" i="11"/>
  <c r="Z53" i="11"/>
  <c r="J52" i="11"/>
  <c r="R52" i="11"/>
  <c r="Z52" i="11"/>
  <c r="J51" i="11"/>
  <c r="R51" i="11"/>
  <c r="Z51" i="11" s="1"/>
  <c r="J50" i="11"/>
  <c r="R50" i="11" s="1"/>
  <c r="Z50" i="11" s="1"/>
  <c r="J49" i="11"/>
  <c r="R49" i="11"/>
  <c r="Z49" i="11"/>
  <c r="J48" i="11"/>
  <c r="R48" i="11"/>
  <c r="Z48" i="11"/>
  <c r="J47" i="11"/>
  <c r="R47" i="11"/>
  <c r="Z47" i="11"/>
  <c r="J46" i="11"/>
  <c r="R46" i="11" s="1"/>
  <c r="Z46" i="11" s="1"/>
  <c r="J45" i="11"/>
  <c r="R45" i="11"/>
  <c r="Z45" i="11"/>
  <c r="J44" i="11"/>
  <c r="R44" i="11"/>
  <c r="Z44" i="11"/>
  <c r="J43" i="11"/>
  <c r="R43" i="11"/>
  <c r="Z43" i="11"/>
  <c r="J42" i="11"/>
  <c r="R42" i="11" s="1"/>
  <c r="Z42" i="11" s="1"/>
  <c r="J41" i="11"/>
  <c r="R41" i="11"/>
  <c r="Z41" i="11"/>
  <c r="J40" i="11"/>
  <c r="R40" i="11"/>
  <c r="Z40" i="11"/>
  <c r="J39" i="11"/>
  <c r="R39" i="11"/>
  <c r="Z39" i="11"/>
  <c r="J38" i="11"/>
  <c r="R38" i="11" s="1"/>
  <c r="Z38" i="11" s="1"/>
  <c r="J37" i="11"/>
  <c r="R37" i="11"/>
  <c r="Z37" i="11"/>
  <c r="J36" i="11"/>
  <c r="R36" i="11"/>
  <c r="Z36" i="11"/>
  <c r="J35" i="11"/>
  <c r="R35" i="11"/>
  <c r="Z35" i="11" s="1"/>
  <c r="J34" i="11"/>
  <c r="R34" i="11" s="1"/>
  <c r="Z34" i="11" s="1"/>
  <c r="J33" i="11"/>
  <c r="R33" i="11"/>
  <c r="Z33" i="11"/>
  <c r="J32" i="11"/>
  <c r="R32" i="11"/>
  <c r="Z32" i="11"/>
  <c r="J31" i="11"/>
  <c r="R31" i="11"/>
  <c r="Z31" i="11"/>
  <c r="J30" i="11"/>
  <c r="R30" i="11" s="1"/>
  <c r="Z30" i="11" s="1"/>
  <c r="J29" i="11"/>
  <c r="R29" i="11"/>
  <c r="Z29" i="11"/>
  <c r="J28" i="11"/>
  <c r="R28" i="11"/>
  <c r="Z28" i="11"/>
  <c r="J27" i="11"/>
  <c r="R27" i="11"/>
  <c r="Z27" i="11" s="1"/>
  <c r="J26" i="11"/>
  <c r="R26" i="11" s="1"/>
  <c r="Z26" i="11" s="1"/>
  <c r="J25" i="11"/>
  <c r="R25" i="11"/>
  <c r="Z25" i="11"/>
  <c r="J24" i="11"/>
  <c r="R24" i="11"/>
  <c r="Z24" i="11"/>
  <c r="J23" i="11"/>
  <c r="R23" i="11"/>
  <c r="Z23" i="11"/>
  <c r="J22" i="11"/>
  <c r="R22" i="11" s="1"/>
  <c r="Z22" i="11" s="1"/>
  <c r="J21" i="11"/>
  <c r="R21" i="11"/>
  <c r="Z21" i="11"/>
  <c r="J20" i="11"/>
  <c r="R20" i="11"/>
  <c r="Z20" i="11"/>
  <c r="J17" i="11"/>
  <c r="R17" i="11"/>
  <c r="Z17" i="11"/>
  <c r="J16" i="11"/>
  <c r="R16" i="11" s="1"/>
  <c r="Z16" i="11" s="1"/>
  <c r="J15" i="11"/>
  <c r="R15" i="11"/>
  <c r="Z15" i="11"/>
  <c r="J14" i="11"/>
  <c r="R14" i="11"/>
  <c r="Z14" i="11"/>
  <c r="J13" i="11"/>
  <c r="R13" i="11"/>
  <c r="Z13" i="11"/>
  <c r="J12" i="11"/>
  <c r="R12" i="11" s="1"/>
  <c r="Z12" i="11" s="1"/>
  <c r="J11" i="11"/>
  <c r="R11" i="11"/>
  <c r="Z11" i="11"/>
  <c r="J10" i="11"/>
  <c r="R10" i="11"/>
  <c r="Z10" i="11"/>
  <c r="J9" i="11"/>
  <c r="R9" i="11"/>
  <c r="Z9" i="11" s="1"/>
  <c r="J8" i="11"/>
  <c r="R8" i="11" s="1"/>
  <c r="Z8" i="11" s="1"/>
  <c r="R18" i="3"/>
  <c r="T16" i="3" s="1"/>
  <c r="R13" i="3"/>
  <c r="T11" i="3" s="1"/>
  <c r="R12" i="3"/>
  <c r="T10" i="3" s="1"/>
  <c r="R11" i="3"/>
  <c r="T9" i="3" s="1"/>
  <c r="R10" i="3"/>
  <c r="T8" i="3" s="1"/>
  <c r="R9" i="3"/>
  <c r="T7" i="3" s="1"/>
  <c r="R7" i="3"/>
  <c r="S7" i="3" s="1"/>
  <c r="N8" i="3"/>
  <c r="N7" i="3"/>
  <c r="M8" i="3"/>
  <c r="M7" i="3"/>
  <c r="L10" i="3"/>
  <c r="A1" i="1"/>
  <c r="H49" i="10"/>
  <c r="E48" i="3"/>
  <c r="B48" i="14" s="1"/>
  <c r="A48" i="14"/>
  <c r="H57" i="10"/>
  <c r="O10" i="25"/>
  <c r="N22" i="25"/>
  <c r="N25" i="25"/>
  <c r="N17" i="25"/>
  <c r="N23" i="25"/>
  <c r="N27" i="25"/>
  <c r="N21" i="25"/>
  <c r="N31" i="25"/>
  <c r="N29" i="25"/>
  <c r="N37" i="25"/>
  <c r="N39" i="25"/>
  <c r="N20" i="25"/>
  <c r="N11" i="25"/>
  <c r="N24" i="25"/>
  <c r="N15" i="25"/>
  <c r="O7" i="25"/>
  <c r="N19" i="25"/>
  <c r="N13" i="25"/>
  <c r="N36" i="25"/>
  <c r="N32" i="25"/>
  <c r="N12" i="25"/>
  <c r="N35" i="25"/>
  <c r="W11" i="25"/>
  <c r="M11" i="25"/>
  <c r="V11" i="25"/>
  <c r="W15" i="25"/>
  <c r="M15" i="25"/>
  <c r="V15" i="25"/>
  <c r="V19" i="25"/>
  <c r="W19" i="25"/>
  <c r="M19" i="25"/>
  <c r="M27" i="25"/>
  <c r="V27" i="25"/>
  <c r="W27" i="25"/>
  <c r="V31" i="25"/>
  <c r="W31" i="25"/>
  <c r="W35" i="25"/>
  <c r="M35" i="25"/>
  <c r="V35" i="25"/>
  <c r="N16" i="25"/>
  <c r="M18" i="25"/>
  <c r="V10" i="25"/>
  <c r="N10" i="25"/>
  <c r="W10" i="25"/>
  <c r="M10" i="25"/>
  <c r="O14" i="25"/>
  <c r="V14" i="25"/>
  <c r="N14" i="25"/>
  <c r="M14" i="25"/>
  <c r="V18" i="25"/>
  <c r="N18" i="25"/>
  <c r="W18" i="25"/>
  <c r="M22" i="25"/>
  <c r="W22" i="25"/>
  <c r="O22" i="25"/>
  <c r="M26" i="25"/>
  <c r="N26" i="25"/>
  <c r="W26" i="25"/>
  <c r="N30" i="25"/>
  <c r="M30" i="25"/>
  <c r="W30" i="25"/>
  <c r="O38" i="25"/>
  <c r="N38" i="25"/>
  <c r="M38" i="25"/>
  <c r="V38" i="25"/>
  <c r="W38" i="25"/>
  <c r="E25" i="3"/>
  <c r="B25" i="14" s="1"/>
  <c r="A25" i="14"/>
  <c r="E33" i="3"/>
  <c r="B33" i="14" s="1"/>
  <c r="H34" i="10"/>
  <c r="A33" i="14"/>
  <c r="V12" i="25"/>
  <c r="N8" i="25"/>
  <c r="N9" i="25"/>
  <c r="H50" i="10"/>
  <c r="W25" i="25"/>
  <c r="H10" i="10"/>
  <c r="A28" i="14"/>
  <c r="A15" i="14"/>
  <c r="A8" i="14"/>
  <c r="H9" i="10"/>
  <c r="E8" i="3"/>
  <c r="B8" i="14" s="1"/>
  <c r="H54" i="10"/>
  <c r="A7" i="14"/>
  <c r="G12" i="27"/>
  <c r="G11" i="27"/>
  <c r="G10" i="27"/>
  <c r="O13" i="25"/>
  <c r="O23" i="25"/>
  <c r="O16" i="25"/>
  <c r="O29" i="25"/>
  <c r="O20" i="25"/>
  <c r="P7" i="25"/>
  <c r="O9" i="25"/>
  <c r="O21" i="25"/>
  <c r="O8" i="25"/>
  <c r="O24" i="25"/>
  <c r="O17" i="25"/>
  <c r="O12" i="25"/>
  <c r="O32" i="25"/>
  <c r="O27" i="25"/>
  <c r="O36" i="25"/>
  <c r="O15" i="25"/>
  <c r="O37" i="25"/>
  <c r="O35" i="25"/>
  <c r="O25" i="25"/>
  <c r="O26" i="25"/>
  <c r="O19" i="25"/>
  <c r="O33" i="25"/>
  <c r="O31" i="25"/>
  <c r="O11" i="25"/>
  <c r="O30" i="25"/>
  <c r="O18" i="25"/>
  <c r="F10" i="6"/>
  <c r="Q10" i="6" s="1"/>
  <c r="P36" i="25"/>
  <c r="P13" i="25"/>
  <c r="P34" i="25"/>
  <c r="P29" i="25"/>
  <c r="P10" i="25"/>
  <c r="P21" i="25"/>
  <c r="P11" i="25"/>
  <c r="P32" i="25"/>
  <c r="P20" i="25"/>
  <c r="P27" i="25"/>
  <c r="P37" i="25"/>
  <c r="P17" i="25"/>
  <c r="P23" i="25"/>
  <c r="P30" i="25"/>
  <c r="P16" i="25"/>
  <c r="P9" i="25"/>
  <c r="P18" i="25"/>
  <c r="P35" i="25"/>
  <c r="P31" i="25"/>
  <c r="P39" i="25"/>
  <c r="Q7" i="25"/>
  <c r="P33" i="25"/>
  <c r="P19" i="25"/>
  <c r="P12" i="25"/>
  <c r="P26" i="25"/>
  <c r="P38" i="25"/>
  <c r="P8" i="25"/>
  <c r="P24" i="25"/>
  <c r="P25" i="25"/>
  <c r="P15" i="25"/>
  <c r="P14" i="25"/>
  <c r="P22" i="25"/>
  <c r="Q15" i="25"/>
  <c r="Q14" i="25"/>
  <c r="Q26" i="25"/>
  <c r="Q31" i="25"/>
  <c r="Q34" i="25"/>
  <c r="Q12" i="25"/>
  <c r="Q13" i="25"/>
  <c r="Q27" i="25"/>
  <c r="Q37" i="25"/>
  <c r="Q30" i="25"/>
  <c r="Q8" i="25"/>
  <c r="Q38" i="25"/>
  <c r="Q35" i="25"/>
  <c r="Q39" i="25"/>
  <c r="Q36" i="25"/>
  <c r="Q11" i="25"/>
  <c r="Q32" i="25"/>
  <c r="Q29" i="25"/>
  <c r="Q25" i="25"/>
  <c r="Q21" i="25"/>
  <c r="Q9" i="25"/>
  <c r="Q10" i="25"/>
  <c r="Q19" i="25"/>
  <c r="Q23" i="25"/>
  <c r="Q22" i="25"/>
  <c r="Q20" i="25"/>
  <c r="Q17" i="25"/>
  <c r="R7" i="25"/>
  <c r="R12" i="25" s="1"/>
  <c r="Q24" i="25"/>
  <c r="Q16" i="25"/>
  <c r="Q18" i="25"/>
  <c r="S7" i="25"/>
  <c r="S34" i="25" s="1"/>
  <c r="R17" i="25"/>
  <c r="R34" i="25"/>
  <c r="R31" i="25"/>
  <c r="R19" i="25"/>
  <c r="R9" i="25"/>
  <c r="R18" i="25"/>
  <c r="R37" i="25"/>
  <c r="R15" i="25"/>
  <c r="R10" i="25"/>
  <c r="R29" i="25"/>
  <c r="R14" i="25"/>
  <c r="R24" i="25"/>
  <c r="R27" i="25"/>
  <c r="R11" i="25"/>
  <c r="R8" i="25"/>
  <c r="R20" i="25"/>
  <c r="R32" i="25"/>
  <c r="R13" i="25"/>
  <c r="R16" i="25"/>
  <c r="R28" i="25"/>
  <c r="R36" i="25"/>
  <c r="R25" i="25"/>
  <c r="R39" i="25"/>
  <c r="R35" i="25"/>
  <c r="R38" i="25"/>
  <c r="R23" i="25"/>
  <c r="R21" i="25"/>
  <c r="R26" i="25"/>
  <c r="S25" i="25"/>
  <c r="S26" i="25"/>
  <c r="S32" i="25"/>
  <c r="S36" i="25"/>
  <c r="S23" i="25"/>
  <c r="T7" i="25"/>
  <c r="T32" i="25" s="1"/>
  <c r="S38" i="25"/>
  <c r="S20" i="25"/>
  <c r="S31" i="25"/>
  <c r="S21" i="25"/>
  <c r="S19" i="25"/>
  <c r="S39" i="25"/>
  <c r="S13" i="25"/>
  <c r="S14" i="25"/>
  <c r="S29" i="25"/>
  <c r="S15" i="25"/>
  <c r="S18" i="25"/>
  <c r="S16" i="25"/>
  <c r="S9" i="25"/>
  <c r="S24" i="25"/>
  <c r="S12" i="25"/>
  <c r="S10" i="25"/>
  <c r="T20" i="25"/>
  <c r="T9" i="25"/>
  <c r="T11" i="25"/>
  <c r="T24" i="25"/>
  <c r="T16" i="25"/>
  <c r="T13" i="25"/>
  <c r="T19" i="25"/>
  <c r="T12" i="25"/>
  <c r="T17" i="25"/>
  <c r="T10" i="25"/>
  <c r="T29" i="25"/>
  <c r="T25" i="25"/>
  <c r="T23" i="25"/>
  <c r="T22" i="25"/>
  <c r="T37" i="25"/>
  <c r="T35" i="25"/>
  <c r="T36" i="25"/>
  <c r="T39" i="25"/>
  <c r="T21" i="25"/>
  <c r="U7" i="25"/>
  <c r="U31" i="25" s="1"/>
  <c r="T30" i="25"/>
  <c r="T31" i="25"/>
  <c r="T38" i="25"/>
  <c r="T8" i="25"/>
  <c r="T18" i="25"/>
  <c r="T26" i="25"/>
  <c r="T34" i="25"/>
  <c r="U11" i="25"/>
  <c r="U38" i="25"/>
  <c r="U24" i="25"/>
  <c r="U18" i="25"/>
  <c r="U8" i="25"/>
  <c r="U36" i="25"/>
  <c r="U34" i="25"/>
  <c r="U32" i="25"/>
  <c r="U29" i="25"/>
  <c r="U13" i="25"/>
  <c r="U33" i="25"/>
  <c r="A50" i="10" l="1"/>
  <c r="A50" i="11" s="1"/>
  <c r="I50" i="11" s="1"/>
  <c r="Q50" i="11" s="1"/>
  <c r="Y50" i="11" s="1"/>
  <c r="A28" i="10"/>
  <c r="A43" i="10"/>
  <c r="A43" i="11" s="1"/>
  <c r="I43" i="11" s="1"/>
  <c r="Q43" i="11" s="1"/>
  <c r="Y43" i="11" s="1"/>
  <c r="A49" i="14"/>
  <c r="A84" i="11"/>
  <c r="I84" i="11" s="1"/>
  <c r="Q84" i="11" s="1"/>
  <c r="Y84" i="11" s="1"/>
  <c r="A76" i="11"/>
  <c r="I76" i="11" s="1"/>
  <c r="Q76" i="11" s="1"/>
  <c r="Y76" i="11" s="1"/>
  <c r="B77" i="14"/>
  <c r="F79" i="6"/>
  <c r="Q79" i="6" s="1"/>
  <c r="E27" i="3"/>
  <c r="F13" i="6"/>
  <c r="Q13" i="6" s="1"/>
  <c r="E16" i="3"/>
  <c r="A58" i="10"/>
  <c r="A69" i="11"/>
  <c r="I69" i="11" s="1"/>
  <c r="Q69" i="11" s="1"/>
  <c r="Y69" i="11" s="1"/>
  <c r="A81" i="11"/>
  <c r="I81" i="11" s="1"/>
  <c r="Q81" i="11" s="1"/>
  <c r="Y81" i="11" s="1"/>
  <c r="F81" i="6"/>
  <c r="Q81" i="6" s="1"/>
  <c r="B79" i="14"/>
  <c r="F80" i="6"/>
  <c r="Q80" i="6" s="1"/>
  <c r="B78" i="14"/>
  <c r="B70" i="14"/>
  <c r="F72" i="6"/>
  <c r="Q72" i="6" s="1"/>
  <c r="F74" i="6"/>
  <c r="Q74" i="6" s="1"/>
  <c r="B72" i="14"/>
  <c r="F61" i="6"/>
  <c r="Q61" i="6" s="1"/>
  <c r="B59" i="14"/>
  <c r="A79" i="11"/>
  <c r="I79" i="11" s="1"/>
  <c r="Q79" i="11" s="1"/>
  <c r="Y79" i="11" s="1"/>
  <c r="A83" i="11"/>
  <c r="I83" i="11" s="1"/>
  <c r="Q83" i="11" s="1"/>
  <c r="Y83" i="11" s="1"/>
  <c r="A63" i="11"/>
  <c r="I63" i="11" s="1"/>
  <c r="Q63" i="11" s="1"/>
  <c r="Y63" i="11" s="1"/>
  <c r="F69" i="6"/>
  <c r="Q69" i="6" s="1"/>
  <c r="B67" i="14"/>
  <c r="A21" i="10"/>
  <c r="A71" i="11"/>
  <c r="I71" i="11" s="1"/>
  <c r="Q71" i="11" s="1"/>
  <c r="Y71" i="11" s="1"/>
  <c r="A74" i="11"/>
  <c r="I74" i="11" s="1"/>
  <c r="Q74" i="11" s="1"/>
  <c r="Y74" i="11" s="1"/>
  <c r="A80" i="11"/>
  <c r="I80" i="11" s="1"/>
  <c r="Q80" i="11" s="1"/>
  <c r="Y80" i="11" s="1"/>
  <c r="F73" i="6"/>
  <c r="Q73" i="6" s="1"/>
  <c r="B71" i="14"/>
  <c r="F27" i="6"/>
  <c r="Q27" i="6" s="1"/>
  <c r="E21" i="3"/>
  <c r="H33" i="10"/>
  <c r="H36" i="10"/>
  <c r="A65" i="11"/>
  <c r="I65" i="11" s="1"/>
  <c r="Q65" i="11" s="1"/>
  <c r="Y65" i="11" s="1"/>
  <c r="A70" i="11"/>
  <c r="I70" i="11" s="1"/>
  <c r="Q70" i="11" s="1"/>
  <c r="Y70" i="11" s="1"/>
  <c r="B80" i="14"/>
  <c r="F82" i="6"/>
  <c r="Q82" i="6" s="1"/>
  <c r="B61" i="14"/>
  <c r="F63" i="6"/>
  <c r="Q63" i="6" s="1"/>
  <c r="A73" i="11"/>
  <c r="I73" i="11" s="1"/>
  <c r="Q73" i="11" s="1"/>
  <c r="Y73" i="11" s="1"/>
  <c r="A66" i="11"/>
  <c r="I66" i="11" s="1"/>
  <c r="Q66" i="11" s="1"/>
  <c r="Y66" i="11" s="1"/>
  <c r="A24" i="10"/>
  <c r="B69" i="14"/>
  <c r="F71" i="6"/>
  <c r="Q71" i="6" s="1"/>
  <c r="F77" i="6"/>
  <c r="Q77" i="6" s="1"/>
  <c r="B75" i="14"/>
  <c r="H8" i="10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H16" i="10"/>
  <c r="A56" i="14"/>
  <c r="F56" i="6"/>
  <c r="Q56" i="6" s="1"/>
  <c r="E42" i="3"/>
  <c r="B42" i="14" s="1"/>
  <c r="H12" i="10"/>
  <c r="H32" i="10"/>
  <c r="A60" i="10"/>
  <c r="A48" i="10"/>
  <c r="A20" i="10"/>
  <c r="A20" i="11" s="1"/>
  <c r="I20" i="11" s="1"/>
  <c r="Q20" i="11" s="1"/>
  <c r="Y20" i="11" s="1"/>
  <c r="A61" i="10"/>
  <c r="F65" i="6"/>
  <c r="Q65" i="6" s="1"/>
  <c r="B63" i="14"/>
  <c r="B62" i="14"/>
  <c r="F64" i="6"/>
  <c r="Q64" i="6" s="1"/>
  <c r="A78" i="11"/>
  <c r="I78" i="11" s="1"/>
  <c r="Q78" i="11" s="1"/>
  <c r="Y78" i="11" s="1"/>
  <c r="A68" i="11"/>
  <c r="I68" i="11" s="1"/>
  <c r="Q68" i="11" s="1"/>
  <c r="Y68" i="11" s="1"/>
  <c r="F68" i="6"/>
  <c r="Q68" i="6" s="1"/>
  <c r="B66" i="14"/>
  <c r="A67" i="11"/>
  <c r="I67" i="11" s="1"/>
  <c r="Q67" i="11" s="1"/>
  <c r="Y67" i="11" s="1"/>
  <c r="F67" i="6"/>
  <c r="Q67" i="6" s="1"/>
  <c r="B65" i="14"/>
  <c r="A62" i="10"/>
  <c r="A72" i="11"/>
  <c r="I72" i="11" s="1"/>
  <c r="Q72" i="11" s="1"/>
  <c r="Y72" i="11" s="1"/>
  <c r="F41" i="6"/>
  <c r="Q41" i="6" s="1"/>
  <c r="H27" i="10"/>
  <c r="A55" i="14"/>
  <c r="A54" i="14"/>
  <c r="A27" i="14"/>
  <c r="A57" i="10"/>
  <c r="A64" i="11"/>
  <c r="I64" i="11" s="1"/>
  <c r="Q64" i="11" s="1"/>
  <c r="Y64" i="11" s="1"/>
  <c r="A82" i="11"/>
  <c r="I82" i="11" s="1"/>
  <c r="Q82" i="11" s="1"/>
  <c r="Y82" i="11" s="1"/>
  <c r="F76" i="6"/>
  <c r="Q76" i="6" s="1"/>
  <c r="B74" i="14"/>
  <c r="A75" i="11"/>
  <c r="I75" i="11" s="1"/>
  <c r="Q75" i="11" s="1"/>
  <c r="Y75" i="11" s="1"/>
  <c r="F75" i="6"/>
  <c r="Q75" i="6" s="1"/>
  <c r="B73" i="14"/>
  <c r="A49" i="10"/>
  <c r="A49" i="11" s="1"/>
  <c r="I49" i="11" s="1"/>
  <c r="Q49" i="11" s="1"/>
  <c r="Y49" i="11" s="1"/>
  <c r="A12" i="10"/>
  <c r="A12" i="11" s="1"/>
  <c r="I12" i="11" s="1"/>
  <c r="Q12" i="11" s="1"/>
  <c r="Y12" i="11" s="1"/>
  <c r="A46" i="10"/>
  <c r="A21" i="11"/>
  <c r="I21" i="11" s="1"/>
  <c r="Q21" i="11" s="1"/>
  <c r="Y21" i="11" s="1"/>
  <c r="A11" i="10"/>
  <c r="A11" i="11" s="1"/>
  <c r="I11" i="11" s="1"/>
  <c r="Q11" i="11" s="1"/>
  <c r="Y11" i="11" s="1"/>
  <c r="A60" i="11"/>
  <c r="I60" i="11" s="1"/>
  <c r="Q60" i="11" s="1"/>
  <c r="Y60" i="11" s="1"/>
  <c r="A15" i="10"/>
  <c r="A15" i="11" s="1"/>
  <c r="I15" i="11" s="1"/>
  <c r="Q15" i="11" s="1"/>
  <c r="Y15" i="11" s="1"/>
  <c r="A47" i="10"/>
  <c r="A32" i="10"/>
  <c r="A25" i="10"/>
  <c r="A17" i="10"/>
  <c r="A17" i="11" s="1"/>
  <c r="I17" i="11" s="1"/>
  <c r="Q17" i="11" s="1"/>
  <c r="Y17" i="11" s="1"/>
  <c r="B7" i="14"/>
  <c r="F9" i="6"/>
  <c r="Q9" i="6" s="1"/>
  <c r="B29" i="14"/>
  <c r="F31" i="6"/>
  <c r="Q31" i="6" s="1"/>
  <c r="B24" i="14"/>
  <c r="F26" i="6"/>
  <c r="Q26" i="6" s="1"/>
  <c r="B55" i="14"/>
  <c r="F57" i="6"/>
  <c r="Q57" i="6" s="1"/>
  <c r="A55" i="10"/>
  <c r="A38" i="10"/>
  <c r="F24" i="6"/>
  <c r="Q24" i="6" s="1"/>
  <c r="B22" i="14"/>
  <c r="D8" i="5"/>
  <c r="B8" i="5"/>
  <c r="G8" i="5"/>
  <c r="I8" i="5"/>
  <c r="F8" i="5"/>
  <c r="A8" i="10"/>
  <c r="B49" i="14"/>
  <c r="F51" i="6"/>
  <c r="Q51" i="6" s="1"/>
  <c r="A54" i="10"/>
  <c r="A22" i="10"/>
  <c r="B28" i="14"/>
  <c r="F30" i="6"/>
  <c r="Q30" i="6" s="1"/>
  <c r="B50" i="14"/>
  <c r="F52" i="6"/>
  <c r="Q52" i="6" s="1"/>
  <c r="A39" i="10"/>
  <c r="F35" i="6"/>
  <c r="Q35" i="6" s="1"/>
  <c r="A34" i="10"/>
  <c r="F34" i="6"/>
  <c r="Q34" i="6" s="1"/>
  <c r="F45" i="6"/>
  <c r="Q45" i="6" s="1"/>
  <c r="A23" i="14"/>
  <c r="F50" i="6"/>
  <c r="Q50" i="6" s="1"/>
  <c r="A29" i="14"/>
  <c r="A36" i="14"/>
  <c r="E57" i="3"/>
  <c r="A26" i="10"/>
  <c r="A26" i="11" s="1"/>
  <c r="I26" i="11" s="1"/>
  <c r="Q26" i="11" s="1"/>
  <c r="Y26" i="11" s="1"/>
  <c r="F33" i="6"/>
  <c r="Q33" i="6" s="1"/>
  <c r="A50" i="14"/>
  <c r="H23" i="10"/>
  <c r="H56" i="10"/>
  <c r="H42" i="10"/>
  <c r="B17" i="14"/>
  <c r="E20" i="3"/>
  <c r="E12" i="3"/>
  <c r="A47" i="14"/>
  <c r="E35" i="3"/>
  <c r="B14" i="14"/>
  <c r="H30" i="10"/>
  <c r="E36" i="3"/>
  <c r="H58" i="10"/>
  <c r="C8" i="5"/>
  <c r="A33" i="10"/>
  <c r="A33" i="11" s="1"/>
  <c r="I33" i="11" s="1"/>
  <c r="Q33" i="11" s="1"/>
  <c r="Y33" i="11" s="1"/>
  <c r="F44" i="6"/>
  <c r="Q44" i="6" s="1"/>
  <c r="H25" i="10"/>
  <c r="A16" i="14"/>
  <c r="F55" i="6"/>
  <c r="Q55" i="6" s="1"/>
  <c r="E19" i="3"/>
  <c r="H51" i="10"/>
  <c r="A42" i="14"/>
  <c r="H35" i="10"/>
  <c r="H19" i="10"/>
  <c r="A9" i="14"/>
  <c r="A24" i="14"/>
  <c r="H44" i="10"/>
  <c r="A58" i="14"/>
  <c r="J8" i="5"/>
  <c r="E8" i="5"/>
  <c r="A29" i="10"/>
  <c r="A29" i="11" s="1"/>
  <c r="I29" i="11" s="1"/>
  <c r="Q29" i="11" s="1"/>
  <c r="Y29" i="11" s="1"/>
  <c r="A27" i="10"/>
  <c r="H20" i="10"/>
  <c r="A43" i="14"/>
  <c r="A30" i="10"/>
  <c r="A30" i="11" s="1"/>
  <c r="I30" i="11" s="1"/>
  <c r="Q30" i="11" s="1"/>
  <c r="Y30" i="11" s="1"/>
  <c r="A13" i="14"/>
  <c r="E34" i="3"/>
  <c r="H13" i="10"/>
  <c r="H52" i="10"/>
  <c r="B45" i="14"/>
  <c r="E23" i="3"/>
  <c r="U22" i="25"/>
  <c r="U27" i="25"/>
  <c r="U30" i="25"/>
  <c r="A19" i="11"/>
  <c r="I19" i="11" s="1"/>
  <c r="Q19" i="11" s="1"/>
  <c r="Y19" i="11" s="1"/>
  <c r="U19" i="25"/>
  <c r="U39" i="25"/>
  <c r="A37" i="11"/>
  <c r="I37" i="11" s="1"/>
  <c r="Q37" i="11" s="1"/>
  <c r="Y37" i="11" s="1"/>
  <c r="U10" i="25"/>
  <c r="V33" i="25"/>
  <c r="M33" i="25"/>
  <c r="N33" i="25"/>
  <c r="R33" i="25"/>
  <c r="W33" i="25"/>
  <c r="S33" i="25"/>
  <c r="Q33" i="25"/>
  <c r="T33" i="25"/>
  <c r="V39" i="25"/>
  <c r="W39" i="25"/>
  <c r="M39" i="25"/>
  <c r="O39" i="25"/>
  <c r="A23" i="10"/>
  <c r="A13" i="10"/>
  <c r="U23" i="25"/>
  <c r="U25" i="25"/>
  <c r="U12" i="25"/>
  <c r="U26" i="25"/>
  <c r="U14" i="25"/>
  <c r="U35" i="25"/>
  <c r="F58" i="6"/>
  <c r="Q58" i="6" s="1"/>
  <c r="B15" i="14"/>
  <c r="F17" i="6"/>
  <c r="Q17" i="6" s="1"/>
  <c r="V28" i="25"/>
  <c r="M28" i="25"/>
  <c r="W28" i="25"/>
  <c r="N28" i="25"/>
  <c r="T28" i="25"/>
  <c r="P28" i="25"/>
  <c r="O28" i="25"/>
  <c r="Q28" i="25"/>
  <c r="S28" i="25"/>
  <c r="U28" i="25"/>
  <c r="M34" i="25"/>
  <c r="W34" i="25"/>
  <c r="O34" i="25"/>
  <c r="V34" i="25"/>
  <c r="N34" i="25"/>
  <c r="A10" i="10"/>
  <c r="A44" i="10"/>
  <c r="U15" i="25"/>
  <c r="U21" i="25"/>
  <c r="F42" i="6"/>
  <c r="Q42" i="6" s="1"/>
  <c r="B40" i="14"/>
  <c r="B18" i="14"/>
  <c r="F20" i="6"/>
  <c r="Q20" i="6" s="1"/>
  <c r="A32" i="11"/>
  <c r="I32" i="11" s="1"/>
  <c r="Q32" i="11" s="1"/>
  <c r="Y32" i="11" s="1"/>
  <c r="U16" i="25"/>
  <c r="U37" i="25"/>
  <c r="U20" i="25"/>
  <c r="A42" i="10"/>
  <c r="A9" i="10"/>
  <c r="A53" i="10"/>
  <c r="F11" i="6"/>
  <c r="Q11" i="6" s="1"/>
  <c r="B9" i="14"/>
  <c r="A37" i="14"/>
  <c r="E37" i="3"/>
  <c r="H38" i="10"/>
  <c r="B47" i="14"/>
  <c r="F49" i="6"/>
  <c r="Q49" i="6" s="1"/>
  <c r="A41" i="10"/>
  <c r="U17" i="25"/>
  <c r="U9" i="25"/>
  <c r="B52" i="14"/>
  <c r="J59" i="10"/>
  <c r="J28" i="10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T14" i="25"/>
  <c r="T27" i="25"/>
  <c r="S11" i="25"/>
  <c r="S22" i="25"/>
  <c r="S35" i="25"/>
  <c r="S37" i="25"/>
  <c r="R22" i="25"/>
  <c r="R30" i="25"/>
  <c r="F40" i="6"/>
  <c r="Q40" i="6" s="1"/>
  <c r="B38" i="14"/>
  <c r="A40" i="10"/>
  <c r="A52" i="10"/>
  <c r="A31" i="10"/>
  <c r="F60" i="6"/>
  <c r="Q60" i="6" s="1"/>
  <c r="B58" i="14"/>
  <c r="M24" i="25"/>
  <c r="W24" i="25"/>
  <c r="V24" i="25"/>
  <c r="M13" i="25"/>
  <c r="W13" i="25"/>
  <c r="V13" i="25"/>
  <c r="F53" i="6"/>
  <c r="Q53" i="6" s="1"/>
  <c r="B51" i="14"/>
  <c r="A51" i="10"/>
  <c r="F18" i="6"/>
  <c r="Q18" i="6" s="1"/>
  <c r="B16" i="14"/>
  <c r="E13" i="3"/>
  <c r="H14" i="10"/>
  <c r="S17" i="25"/>
  <c r="S8" i="25"/>
  <c r="F43" i="6"/>
  <c r="Q43" i="6" s="1"/>
  <c r="B41" i="14"/>
  <c r="A52" i="14"/>
  <c r="H53" i="10"/>
  <c r="A59" i="10"/>
  <c r="A16" i="11"/>
  <c r="I16" i="11" s="1"/>
  <c r="Q16" i="11" s="1"/>
  <c r="Y16" i="11" s="1"/>
  <c r="T15" i="25"/>
  <c r="S27" i="25"/>
  <c r="S30" i="25"/>
  <c r="A35" i="10"/>
  <c r="A61" i="11"/>
  <c r="I61" i="11" s="1"/>
  <c r="Q61" i="11" s="1"/>
  <c r="Y61" i="11" s="1"/>
  <c r="F23" i="6"/>
  <c r="Q23" i="6" s="1"/>
  <c r="B21" i="14"/>
  <c r="E44" i="3"/>
  <c r="A44" i="14"/>
  <c r="H45" i="10"/>
  <c r="A56" i="10"/>
  <c r="A36" i="10"/>
  <c r="A45" i="10"/>
  <c r="X7" i="25"/>
  <c r="A38" i="14"/>
  <c r="A14" i="14"/>
  <c r="H46" i="10"/>
  <c r="E26" i="3"/>
  <c r="A41" i="14"/>
  <c r="H48" i="10"/>
  <c r="W36" i="25"/>
  <c r="W9" i="25"/>
  <c r="W12" i="25"/>
  <c r="W14" i="25"/>
  <c r="M21" i="25"/>
  <c r="A18" i="14"/>
  <c r="A30" i="14"/>
  <c r="H59" i="10"/>
  <c r="E30" i="3"/>
  <c r="A45" i="14"/>
  <c r="G7" i="27"/>
  <c r="G9" i="27"/>
  <c r="G8" i="27"/>
  <c r="G24" i="27"/>
  <c r="A58" i="11" l="1"/>
  <c r="I58" i="11" s="1"/>
  <c r="Q58" i="11" s="1"/>
  <c r="Y58" i="11" s="1"/>
  <c r="B27" i="14"/>
  <c r="F29" i="6"/>
  <c r="Q29" i="6" s="1"/>
  <c r="A48" i="11"/>
  <c r="I48" i="11" s="1"/>
  <c r="Q48" i="11" s="1"/>
  <c r="Y48" i="11" s="1"/>
  <c r="A28" i="11"/>
  <c r="I28" i="11" s="1"/>
  <c r="Q28" i="11" s="1"/>
  <c r="Y28" i="11" s="1"/>
  <c r="A62" i="11"/>
  <c r="I62" i="11" s="1"/>
  <c r="Q62" i="11" s="1"/>
  <c r="Y62" i="11" s="1"/>
  <c r="A27" i="11"/>
  <c r="I27" i="11" s="1"/>
  <c r="Q27" i="11" s="1"/>
  <c r="Y27" i="11" s="1"/>
  <c r="A57" i="11"/>
  <c r="I57" i="11" s="1"/>
  <c r="Q57" i="11" s="1"/>
  <c r="Y57" i="11" s="1"/>
  <c r="A24" i="11"/>
  <c r="I24" i="11" s="1"/>
  <c r="Q24" i="11" s="1"/>
  <c r="Y24" i="11" s="1"/>
  <c r="A46" i="11"/>
  <c r="I46" i="11" s="1"/>
  <c r="Q46" i="11" s="1"/>
  <c r="Y46" i="11" s="1"/>
  <c r="F14" i="6"/>
  <c r="Q14" i="6" s="1"/>
  <c r="B12" i="14"/>
  <c r="A39" i="11"/>
  <c r="I39" i="11" s="1"/>
  <c r="Q39" i="11" s="1"/>
  <c r="Y39" i="11" s="1"/>
  <c r="A8" i="11"/>
  <c r="I8" i="11" s="1"/>
  <c r="Q8" i="11" s="1"/>
  <c r="Y8" i="11" s="1"/>
  <c r="B8" i="10"/>
  <c r="C8" i="10"/>
  <c r="B19" i="14"/>
  <c r="F21" i="6"/>
  <c r="Q21" i="6" s="1"/>
  <c r="B20" i="14"/>
  <c r="F22" i="6"/>
  <c r="Q22" i="6" s="1"/>
  <c r="A54" i="11"/>
  <c r="I54" i="11" s="1"/>
  <c r="Q54" i="11" s="1"/>
  <c r="Y54" i="11" s="1"/>
  <c r="A55" i="11"/>
  <c r="I55" i="11" s="1"/>
  <c r="Q55" i="11" s="1"/>
  <c r="Y55" i="11" s="1"/>
  <c r="A25" i="11"/>
  <c r="I25" i="11" s="1"/>
  <c r="Q25" i="11" s="1"/>
  <c r="Y25" i="11" s="1"/>
  <c r="B23" i="14"/>
  <c r="F25" i="6"/>
  <c r="Q25" i="6" s="1"/>
  <c r="F36" i="6"/>
  <c r="Q36" i="6" s="1"/>
  <c r="B34" i="14"/>
  <c r="F37" i="6"/>
  <c r="Q37" i="6" s="1"/>
  <c r="B35" i="14"/>
  <c r="B36" i="14"/>
  <c r="F38" i="6"/>
  <c r="Q38" i="6" s="1"/>
  <c r="A22" i="11"/>
  <c r="I22" i="11" s="1"/>
  <c r="Q22" i="11" s="1"/>
  <c r="Y22" i="11" s="1"/>
  <c r="B57" i="14"/>
  <c r="F59" i="6"/>
  <c r="Q59" i="6" s="1"/>
  <c r="A34" i="11"/>
  <c r="I34" i="11" s="1"/>
  <c r="Q34" i="11" s="1"/>
  <c r="Y34" i="11" s="1"/>
  <c r="A38" i="11"/>
  <c r="I38" i="11" s="1"/>
  <c r="Q38" i="11" s="1"/>
  <c r="Y38" i="11" s="1"/>
  <c r="A47" i="11"/>
  <c r="I47" i="11" s="1"/>
  <c r="Q47" i="11" s="1"/>
  <c r="Y47" i="11" s="1"/>
  <c r="A56" i="11"/>
  <c r="I56" i="11" s="1"/>
  <c r="Q56" i="11" s="1"/>
  <c r="Y56" i="11" s="1"/>
  <c r="A52" i="11"/>
  <c r="I52" i="11" s="1"/>
  <c r="Q52" i="11" s="1"/>
  <c r="Y52" i="11" s="1"/>
  <c r="A41" i="11"/>
  <c r="I41" i="11" s="1"/>
  <c r="Q41" i="11" s="1"/>
  <c r="Y41" i="11" s="1"/>
  <c r="A42" i="11"/>
  <c r="I42" i="11" s="1"/>
  <c r="Q42" i="11" s="1"/>
  <c r="Y42" i="11" s="1"/>
  <c r="A51" i="11"/>
  <c r="I51" i="11" s="1"/>
  <c r="Q51" i="11" s="1"/>
  <c r="Y51" i="11" s="1"/>
  <c r="A44" i="11"/>
  <c r="I44" i="11" s="1"/>
  <c r="Q44" i="11" s="1"/>
  <c r="Y44" i="11" s="1"/>
  <c r="H8" i="5"/>
  <c r="A45" i="11"/>
  <c r="I45" i="11" s="1"/>
  <c r="Q45" i="11" s="1"/>
  <c r="Y45" i="11" s="1"/>
  <c r="B44" i="14"/>
  <c r="F46" i="6"/>
  <c r="Q46" i="6" s="1"/>
  <c r="X36" i="25"/>
  <c r="X20" i="25"/>
  <c r="X29" i="25"/>
  <c r="X16" i="25"/>
  <c r="X25" i="25"/>
  <c r="X38" i="25"/>
  <c r="X12" i="25"/>
  <c r="X21" i="25"/>
  <c r="X9" i="25"/>
  <c r="X8" i="25"/>
  <c r="X10" i="25"/>
  <c r="X23" i="25"/>
  <c r="X18" i="25"/>
  <c r="Y7" i="25"/>
  <c r="X30" i="25"/>
  <c r="X37" i="25"/>
  <c r="X26" i="25"/>
  <c r="X11" i="25"/>
  <c r="X14" i="25"/>
  <c r="X34" i="25"/>
  <c r="X35" i="25"/>
  <c r="X22" i="25"/>
  <c r="X17" i="25"/>
  <c r="X31" i="25"/>
  <c r="X15" i="25"/>
  <c r="X32" i="25"/>
  <c r="X27" i="25"/>
  <c r="X13" i="25"/>
  <c r="X24" i="25"/>
  <c r="B37" i="14"/>
  <c r="F39" i="6"/>
  <c r="Q39" i="6" s="1"/>
  <c r="X39" i="25"/>
  <c r="A23" i="11"/>
  <c r="I23" i="11" s="1"/>
  <c r="Q23" i="11" s="1"/>
  <c r="Y23" i="11" s="1"/>
  <c r="B13" i="14"/>
  <c r="F15" i="6"/>
  <c r="Q15" i="6" s="1"/>
  <c r="A13" i="11"/>
  <c r="I13" i="11" s="1"/>
  <c r="Q13" i="11" s="1"/>
  <c r="Y13" i="11" s="1"/>
  <c r="A35" i="11"/>
  <c r="I35" i="11" s="1"/>
  <c r="Q35" i="11" s="1"/>
  <c r="Y35" i="11" s="1"/>
  <c r="A59" i="11"/>
  <c r="I59" i="11" s="1"/>
  <c r="Q59" i="11" s="1"/>
  <c r="Y59" i="11" s="1"/>
  <c r="X28" i="25"/>
  <c r="B30" i="14"/>
  <c r="F32" i="6"/>
  <c r="Q32" i="6" s="1"/>
  <c r="A31" i="11"/>
  <c r="I31" i="11" s="1"/>
  <c r="Q31" i="11" s="1"/>
  <c r="Y31" i="11" s="1"/>
  <c r="A9" i="11"/>
  <c r="I9" i="11" s="1"/>
  <c r="Q9" i="11" s="1"/>
  <c r="Y9" i="11" s="1"/>
  <c r="A40" i="11"/>
  <c r="I40" i="11" s="1"/>
  <c r="Q40" i="11" s="1"/>
  <c r="Y40" i="11" s="1"/>
  <c r="A53" i="11"/>
  <c r="I53" i="11" s="1"/>
  <c r="Q53" i="11" s="1"/>
  <c r="Y53" i="11" s="1"/>
  <c r="F28" i="6"/>
  <c r="Q28" i="6" s="1"/>
  <c r="B26" i="14"/>
  <c r="A36" i="11"/>
  <c r="I36" i="11" s="1"/>
  <c r="Q36" i="11" s="1"/>
  <c r="Y36" i="11" s="1"/>
  <c r="X19" i="25"/>
  <c r="A10" i="11"/>
  <c r="I10" i="11" s="1"/>
  <c r="Q10" i="11" s="1"/>
  <c r="Y10" i="11" s="1"/>
  <c r="X33" i="25"/>
  <c r="Y9" i="25" l="1"/>
  <c r="Y37" i="25"/>
  <c r="Y38" i="25"/>
  <c r="Y14" i="25"/>
  <c r="Z7" i="25"/>
  <c r="Y30" i="25"/>
  <c r="Y10" i="25"/>
  <c r="Y22" i="25"/>
  <c r="Y32" i="25"/>
  <c r="Y20" i="25"/>
  <c r="Y8" i="25"/>
  <c r="Y36" i="25"/>
  <c r="Y18" i="25"/>
  <c r="Y21" i="25"/>
  <c r="Y29" i="25"/>
  <c r="Y26" i="25"/>
  <c r="Y19" i="25"/>
  <c r="Y23" i="25"/>
  <c r="Y11" i="25"/>
  <c r="Y17" i="25"/>
  <c r="Y31" i="25"/>
  <c r="Y15" i="25"/>
  <c r="Y12" i="25"/>
  <c r="Y16" i="25"/>
  <c r="Y34" i="25"/>
  <c r="Y25" i="25"/>
  <c r="Y35" i="25"/>
  <c r="Y27" i="25"/>
  <c r="Y28" i="25"/>
  <c r="Y33" i="25"/>
  <c r="Y39" i="25"/>
  <c r="Y24" i="25"/>
  <c r="Y13" i="25"/>
  <c r="Z29" i="25" l="1"/>
  <c r="Z30" i="25"/>
  <c r="Z25" i="25"/>
  <c r="Z23" i="25"/>
  <c r="Z16" i="25"/>
  <c r="Z21" i="25"/>
  <c r="Z26" i="25"/>
  <c r="Z17" i="25"/>
  <c r="Z20" i="25"/>
  <c r="Z9" i="25"/>
  <c r="Z22" i="25"/>
  <c r="Z37" i="25"/>
  <c r="Z34" i="25"/>
  <c r="Z38" i="25"/>
  <c r="Z27" i="25"/>
  <c r="Z36" i="25"/>
  <c r="Z15" i="25"/>
  <c r="Z18" i="25"/>
  <c r="Z12" i="25"/>
  <c r="Z11" i="25"/>
  <c r="Z19" i="25"/>
  <c r="Z14" i="25"/>
  <c r="Z31" i="25"/>
  <c r="Z32" i="25"/>
  <c r="Z8" i="25"/>
  <c r="Z35" i="25"/>
  <c r="Z39" i="25"/>
  <c r="Z28" i="25"/>
  <c r="Z10" i="25"/>
  <c r="Z33" i="25"/>
  <c r="Z13" i="25"/>
  <c r="Z24" i="25"/>
  <c r="Y35" i="32" l="1"/>
  <c r="Z35" i="32"/>
  <c r="AA35" i="32"/>
  <c r="X36" i="32"/>
  <c r="Y36" i="32"/>
  <c r="Z36" i="32"/>
  <c r="AA36" i="32"/>
  <c r="X37" i="32"/>
  <c r="Y37" i="32"/>
  <c r="Z37" i="32"/>
  <c r="AA37" i="32"/>
  <c r="X38" i="32"/>
  <c r="Y38" i="32"/>
  <c r="Z38" i="32"/>
  <c r="AA38" i="32"/>
  <c r="X39" i="32"/>
  <c r="Y39" i="32"/>
  <c r="Z39" i="32"/>
  <c r="AA39" i="32"/>
  <c r="X40" i="32"/>
  <c r="Y40" i="32"/>
  <c r="Z40" i="32"/>
  <c r="AA40" i="32"/>
  <c r="X41" i="32"/>
  <c r="Y41" i="32"/>
  <c r="Z41" i="32"/>
  <c r="AA41" i="32"/>
  <c r="X42" i="32"/>
  <c r="Y42" i="32"/>
  <c r="Z42" i="32"/>
  <c r="AA42" i="32"/>
  <c r="X43" i="32"/>
  <c r="Y43" i="32"/>
  <c r="Z43" i="32"/>
  <c r="AA43" i="32"/>
  <c r="X44" i="32"/>
  <c r="Y44" i="32"/>
  <c r="Z44" i="32"/>
  <c r="AA44" i="32"/>
  <c r="X45" i="32"/>
  <c r="Y45" i="32"/>
  <c r="Z45" i="32"/>
  <c r="AA45" i="32"/>
  <c r="X46" i="32"/>
  <c r="Y46" i="32"/>
  <c r="Z46" i="32"/>
  <c r="AA46" i="32"/>
  <c r="X47" i="32"/>
  <c r="Y47" i="32"/>
  <c r="Z47" i="32"/>
  <c r="AA47" i="32"/>
  <c r="X48" i="32"/>
  <c r="Y48" i="32"/>
  <c r="Z48" i="32"/>
  <c r="AA48" i="32"/>
  <c r="X49" i="32"/>
  <c r="Y49" i="32"/>
  <c r="Z49" i="32"/>
  <c r="AA49" i="32"/>
  <c r="X50" i="32"/>
  <c r="Y50" i="32"/>
  <c r="Z50" i="32"/>
  <c r="AA50" i="32"/>
  <c r="X51" i="32"/>
  <c r="Y51" i="32"/>
  <c r="Z51" i="32"/>
  <c r="AA51" i="32"/>
  <c r="X52" i="32"/>
  <c r="Y52" i="32"/>
  <c r="Z52" i="32"/>
  <c r="AA52" i="32"/>
  <c r="X53" i="32"/>
  <c r="Y53" i="32"/>
  <c r="Z53" i="32"/>
  <c r="AA53" i="32"/>
  <c r="X54" i="32"/>
  <c r="Y54" i="32"/>
  <c r="Z54" i="32"/>
  <c r="AA54" i="32"/>
  <c r="X55" i="32"/>
  <c r="Y55" i="32"/>
  <c r="Z55" i="32"/>
  <c r="AA55" i="32"/>
  <c r="X56" i="32"/>
  <c r="Y56" i="32"/>
  <c r="Z56" i="32"/>
  <c r="AA56" i="32"/>
  <c r="X57" i="32"/>
  <c r="Y57" i="32"/>
  <c r="Z57" i="32"/>
  <c r="AA57" i="32"/>
  <c r="X58" i="32"/>
  <c r="Y58" i="32"/>
  <c r="Z58" i="32"/>
  <c r="AA58" i="32"/>
  <c r="X59" i="32"/>
  <c r="Y59" i="32"/>
  <c r="Z59" i="32"/>
  <c r="AA59" i="32"/>
  <c r="X60" i="32"/>
  <c r="Y60" i="32"/>
  <c r="Z60" i="32"/>
  <c r="AA60" i="32"/>
  <c r="X61" i="32"/>
  <c r="Y61" i="32"/>
  <c r="Z61" i="32"/>
  <c r="AA61" i="32"/>
  <c r="X62" i="32"/>
  <c r="Y62" i="32"/>
  <c r="Z62" i="32"/>
  <c r="AA62" i="32"/>
  <c r="Z63" i="32" l="1"/>
  <c r="Z65" i="32" s="1"/>
  <c r="AB47" i="32"/>
  <c r="AD47" i="32" s="1"/>
  <c r="AA81" i="32" s="1"/>
  <c r="AB43" i="32"/>
  <c r="AD43" i="32" s="1"/>
  <c r="Z77" i="32" s="1"/>
  <c r="AB55" i="32"/>
  <c r="AD55" i="32" s="1"/>
  <c r="AB39" i="32"/>
  <c r="AD39" i="32" s="1"/>
  <c r="AB40" i="32"/>
  <c r="AD40" i="32" s="1"/>
  <c r="AB61" i="32"/>
  <c r="AD61" i="32" s="1"/>
  <c r="AB51" i="32"/>
  <c r="AD51" i="32" s="1"/>
  <c r="AB59" i="32"/>
  <c r="AD59" i="32" s="1"/>
  <c r="AB46" i="32"/>
  <c r="AD46" i="32" s="1"/>
  <c r="AB50" i="32"/>
  <c r="AD50" i="32" s="1"/>
  <c r="AB48" i="32"/>
  <c r="AD48" i="32" s="1"/>
  <c r="AB42" i="32"/>
  <c r="AD42" i="32" s="1"/>
  <c r="Y63" i="32"/>
  <c r="Y65" i="32" s="1"/>
  <c r="AB57" i="32"/>
  <c r="AD57" i="32" s="1"/>
  <c r="AB62" i="32"/>
  <c r="AD62" i="32" s="1"/>
  <c r="AB53" i="32"/>
  <c r="AD53" i="32" s="1"/>
  <c r="AB38" i="32"/>
  <c r="AD38" i="32" s="1"/>
  <c r="AB60" i="32"/>
  <c r="AD60" i="32" s="1"/>
  <c r="AB49" i="32"/>
  <c r="AD49" i="32" s="1"/>
  <c r="AA63" i="32"/>
  <c r="AA65" i="32" s="1"/>
  <c r="AB58" i="32"/>
  <c r="AD58" i="32" s="1"/>
  <c r="AB45" i="32"/>
  <c r="AD45" i="32" s="1"/>
  <c r="AB56" i="32"/>
  <c r="AD56" i="32" s="1"/>
  <c r="AB54" i="32"/>
  <c r="AD54" i="32" s="1"/>
  <c r="AB52" i="32"/>
  <c r="AD52" i="32" s="1"/>
  <c r="AB41" i="32"/>
  <c r="AD41" i="32" s="1"/>
  <c r="AB37" i="32"/>
  <c r="AD37" i="32" s="1"/>
  <c r="AB44" i="32"/>
  <c r="AD44" i="32" s="1"/>
  <c r="AB36" i="32"/>
  <c r="AD36" i="32" s="1"/>
  <c r="Z108" i="32" l="1"/>
  <c r="E60" i="32"/>
  <c r="AA112" i="32"/>
  <c r="F53" i="32"/>
  <c r="Y81" i="32"/>
  <c r="AA77" i="32"/>
  <c r="X77" i="32"/>
  <c r="Y77" i="32"/>
  <c r="X81" i="32"/>
  <c r="Z81" i="32"/>
  <c r="AA95" i="32"/>
  <c r="X95" i="32"/>
  <c r="Y95" i="32"/>
  <c r="Z95" i="32"/>
  <c r="Z86" i="32"/>
  <c r="X86" i="32"/>
  <c r="AA86" i="32"/>
  <c r="Y86" i="32"/>
  <c r="X72" i="32"/>
  <c r="Y72" i="32"/>
  <c r="AA72" i="32"/>
  <c r="Z72" i="32"/>
  <c r="AA80" i="32"/>
  <c r="Y80" i="32"/>
  <c r="X80" i="32"/>
  <c r="Z80" i="32"/>
  <c r="Y74" i="32"/>
  <c r="X74" i="32"/>
  <c r="Z74" i="32"/>
  <c r="AA74" i="32"/>
  <c r="Z88" i="32"/>
  <c r="Y88" i="32"/>
  <c r="X88" i="32"/>
  <c r="AA88" i="32"/>
  <c r="AA87" i="32"/>
  <c r="Y87" i="32"/>
  <c r="Z87" i="32"/>
  <c r="X87" i="32"/>
  <c r="Z93" i="32"/>
  <c r="X93" i="32"/>
  <c r="Y93" i="32"/>
  <c r="AA93" i="32"/>
  <c r="Z73" i="32"/>
  <c r="X73" i="32"/>
  <c r="Y73" i="32"/>
  <c r="AA73" i="32"/>
  <c r="Z75" i="32"/>
  <c r="X75" i="32"/>
  <c r="AA75" i="32"/>
  <c r="Y75" i="32"/>
  <c r="X90" i="32"/>
  <c r="Z90" i="32"/>
  <c r="AA90" i="32"/>
  <c r="Y90" i="32"/>
  <c r="AA96" i="32"/>
  <c r="Z96" i="32"/>
  <c r="X96" i="32"/>
  <c r="Y96" i="32"/>
  <c r="X89" i="32"/>
  <c r="Z89" i="32"/>
  <c r="AA89" i="32"/>
  <c r="Y89" i="32"/>
  <c r="Y84" i="32"/>
  <c r="Z84" i="32"/>
  <c r="AA84" i="32"/>
  <c r="X84" i="32"/>
  <c r="Y91" i="32"/>
  <c r="Z91" i="32"/>
  <c r="AA91" i="32"/>
  <c r="X91" i="32"/>
  <c r="X92" i="32"/>
  <c r="AA92" i="32"/>
  <c r="Z92" i="32"/>
  <c r="Y92" i="32"/>
  <c r="Z78" i="32"/>
  <c r="X78" i="32"/>
  <c r="AA78" i="32"/>
  <c r="Y78" i="32"/>
  <c r="Z76" i="32"/>
  <c r="Y76" i="32"/>
  <c r="X76" i="32"/>
  <c r="AA76" i="32"/>
  <c r="AA94" i="32"/>
  <c r="X94" i="32"/>
  <c r="Y94" i="32"/>
  <c r="Z94" i="32"/>
  <c r="Y79" i="32"/>
  <c r="X79" i="32"/>
  <c r="AA79" i="32"/>
  <c r="Z79" i="32"/>
  <c r="X70" i="32"/>
  <c r="Z70" i="32"/>
  <c r="AA70" i="32"/>
  <c r="Y70" i="32"/>
  <c r="Y71" i="32"/>
  <c r="X71" i="32"/>
  <c r="AA71" i="32"/>
  <c r="Z71" i="32"/>
  <c r="Z83" i="32"/>
  <c r="Y83" i="32"/>
  <c r="X83" i="32"/>
  <c r="AA83" i="32"/>
  <c r="X82" i="32"/>
  <c r="Y82" i="32"/>
  <c r="AA82" i="32"/>
  <c r="Z82" i="32"/>
  <c r="Y85" i="32"/>
  <c r="AA85" i="32"/>
  <c r="Z85" i="32"/>
  <c r="X85" i="32"/>
  <c r="X102" i="32" l="1"/>
  <c r="C15" i="32"/>
  <c r="AA123" i="32"/>
  <c r="F33" i="32"/>
  <c r="F31" i="32"/>
  <c r="F29" i="32"/>
  <c r="F25" i="32"/>
  <c r="F23" i="32"/>
  <c r="F34" i="32"/>
  <c r="F32" i="32"/>
  <c r="F30" i="32"/>
  <c r="F28" i="32"/>
  <c r="F24" i="32"/>
  <c r="X106" i="32"/>
  <c r="C62" i="32"/>
  <c r="Y108" i="32"/>
  <c r="D60" i="32"/>
  <c r="X113" i="32"/>
  <c r="C51" i="32"/>
  <c r="C52" i="32"/>
  <c r="C50" i="32"/>
  <c r="Z107" i="32"/>
  <c r="E11" i="32"/>
  <c r="E9" i="32"/>
  <c r="E7" i="32"/>
  <c r="E5" i="32"/>
  <c r="E3" i="32"/>
  <c r="E12" i="32"/>
  <c r="E10" i="32"/>
  <c r="E8" i="32"/>
  <c r="E6" i="32"/>
  <c r="E4" i="32"/>
  <c r="E2" i="32"/>
  <c r="AA127" i="32"/>
  <c r="F63" i="32"/>
  <c r="Z106" i="32"/>
  <c r="E62" i="32"/>
  <c r="AA111" i="32"/>
  <c r="F74" i="32"/>
  <c r="Z117" i="32"/>
  <c r="AB117" i="32" s="1"/>
  <c r="AD117" i="32" s="1"/>
  <c r="E75" i="32"/>
  <c r="X108" i="32"/>
  <c r="C60" i="32"/>
  <c r="X110" i="32"/>
  <c r="C73" i="32"/>
  <c r="C72" i="32"/>
  <c r="Z115" i="32"/>
  <c r="E49" i="32"/>
  <c r="X124" i="32"/>
  <c r="C71" i="32"/>
  <c r="C69" i="32"/>
  <c r="C67" i="32"/>
  <c r="C65" i="32"/>
  <c r="C70" i="32"/>
  <c r="C68" i="32"/>
  <c r="C66" i="32"/>
  <c r="X117" i="32"/>
  <c r="C75" i="32"/>
  <c r="Y102" i="32"/>
  <c r="D15" i="32"/>
  <c r="X123" i="32"/>
  <c r="C33" i="32"/>
  <c r="C31" i="32"/>
  <c r="C29" i="32"/>
  <c r="C25" i="32"/>
  <c r="C23" i="32"/>
  <c r="C34" i="32"/>
  <c r="C32" i="32"/>
  <c r="C30" i="32"/>
  <c r="C28" i="32"/>
  <c r="C24" i="32"/>
  <c r="Z119" i="32"/>
  <c r="E43" i="32"/>
  <c r="X116" i="32"/>
  <c r="C59" i="32"/>
  <c r="C58" i="32"/>
  <c r="AA114" i="32"/>
  <c r="F21" i="32"/>
  <c r="F19" i="32"/>
  <c r="F17" i="32"/>
  <c r="F20" i="32"/>
  <c r="F18" i="32"/>
  <c r="F16" i="32"/>
  <c r="Y101" i="32"/>
  <c r="D14" i="32"/>
  <c r="Z125" i="32"/>
  <c r="E61" i="32"/>
  <c r="Y109" i="32"/>
  <c r="D57" i="32"/>
  <c r="D55" i="32"/>
  <c r="D56" i="32"/>
  <c r="D54" i="32"/>
  <c r="X122" i="32"/>
  <c r="C22" i="32"/>
  <c r="Y120" i="32"/>
  <c r="D35" i="32"/>
  <c r="Y121" i="32"/>
  <c r="D27" i="32"/>
  <c r="AA104" i="32"/>
  <c r="F39" i="32"/>
  <c r="F37" i="32"/>
  <c r="F38" i="32"/>
  <c r="F36" i="32"/>
  <c r="X118" i="32"/>
  <c r="C26" i="32"/>
  <c r="AA105" i="32"/>
  <c r="F47" i="32"/>
  <c r="F45" i="32"/>
  <c r="F48" i="32"/>
  <c r="F46" i="32"/>
  <c r="F44" i="32"/>
  <c r="Z103" i="32"/>
  <c r="E13" i="32"/>
  <c r="Z126" i="32"/>
  <c r="E41" i="32"/>
  <c r="E42" i="32"/>
  <c r="E40" i="32"/>
  <c r="AA108" i="32"/>
  <c r="F60" i="32"/>
  <c r="Y113" i="32"/>
  <c r="D51" i="32"/>
  <c r="D52" i="32"/>
  <c r="D50" i="32"/>
  <c r="Y107" i="32"/>
  <c r="D11" i="32"/>
  <c r="D9" i="32"/>
  <c r="D7" i="32"/>
  <c r="D5" i="32"/>
  <c r="D3" i="32"/>
  <c r="D12" i="32"/>
  <c r="D10" i="32"/>
  <c r="D8" i="32"/>
  <c r="D6" i="32"/>
  <c r="D4" i="32"/>
  <c r="D2" i="32"/>
  <c r="Z127" i="32"/>
  <c r="E63" i="32"/>
  <c r="Y119" i="32"/>
  <c r="D43" i="32"/>
  <c r="Y111" i="32"/>
  <c r="D74" i="32"/>
  <c r="Y110" i="32"/>
  <c r="D73" i="32"/>
  <c r="D72" i="32"/>
  <c r="Y115" i="32"/>
  <c r="D49" i="32"/>
  <c r="Z124" i="32"/>
  <c r="E71" i="32"/>
  <c r="E69" i="32"/>
  <c r="E67" i="32"/>
  <c r="E65" i="32"/>
  <c r="E70" i="32"/>
  <c r="E68" i="32"/>
  <c r="E66" i="32"/>
  <c r="Z116" i="32"/>
  <c r="E59" i="32"/>
  <c r="E58" i="32"/>
  <c r="X114" i="32"/>
  <c r="C21" i="32"/>
  <c r="C19" i="32"/>
  <c r="C17" i="32"/>
  <c r="C20" i="32"/>
  <c r="C18" i="32"/>
  <c r="C16" i="32"/>
  <c r="AA101" i="32"/>
  <c r="F14" i="32"/>
  <c r="Y125" i="32"/>
  <c r="D61" i="32"/>
  <c r="AA109" i="32"/>
  <c r="F57" i="32"/>
  <c r="F55" i="32"/>
  <c r="F56" i="32"/>
  <c r="F54" i="32"/>
  <c r="AA122" i="32"/>
  <c r="F22" i="32"/>
  <c r="AA120" i="32"/>
  <c r="F35" i="32"/>
  <c r="AA121" i="32"/>
  <c r="F27" i="32"/>
  <c r="Y104" i="32"/>
  <c r="D39" i="32"/>
  <c r="D37" i="32"/>
  <c r="D38" i="32"/>
  <c r="D36" i="32"/>
  <c r="Z118" i="32"/>
  <c r="E26" i="32"/>
  <c r="Z105" i="32"/>
  <c r="E47" i="32"/>
  <c r="E45" i="32"/>
  <c r="E48" i="32"/>
  <c r="E46" i="32"/>
  <c r="E44" i="32"/>
  <c r="AA103" i="32"/>
  <c r="F13" i="32"/>
  <c r="Y126" i="32"/>
  <c r="D41" i="32"/>
  <c r="D42" i="32"/>
  <c r="D40" i="32"/>
  <c r="Y112" i="32"/>
  <c r="D53" i="32"/>
  <c r="Y114" i="32"/>
  <c r="D21" i="32"/>
  <c r="D19" i="32"/>
  <c r="D17" i="32"/>
  <c r="D20" i="32"/>
  <c r="D18" i="32"/>
  <c r="D16" i="32"/>
  <c r="Z101" i="32"/>
  <c r="E14" i="32"/>
  <c r="X125" i="32"/>
  <c r="C61" i="32"/>
  <c r="X109" i="32"/>
  <c r="C57" i="32"/>
  <c r="C55" i="32"/>
  <c r="C56" i="32"/>
  <c r="C54" i="32"/>
  <c r="Z122" i="32"/>
  <c r="E22" i="32"/>
  <c r="Z120" i="32"/>
  <c r="E35" i="32"/>
  <c r="Z121" i="32"/>
  <c r="E27" i="32"/>
  <c r="X104" i="32"/>
  <c r="C39" i="32"/>
  <c r="C37" i="32"/>
  <c r="C38" i="32"/>
  <c r="C36" i="32"/>
  <c r="Y118" i="32"/>
  <c r="D26" i="32"/>
  <c r="X105" i="32"/>
  <c r="C47" i="32"/>
  <c r="C45" i="32"/>
  <c r="C48" i="32"/>
  <c r="C46" i="32"/>
  <c r="C44" i="32"/>
  <c r="Y103" i="32"/>
  <c r="D13" i="32"/>
  <c r="X126" i="32"/>
  <c r="C41" i="32"/>
  <c r="C42" i="32"/>
  <c r="C40" i="32"/>
  <c r="Y116" i="32"/>
  <c r="D59" i="32"/>
  <c r="D58" i="32"/>
  <c r="Z114" i="32"/>
  <c r="E21" i="32"/>
  <c r="E19" i="32"/>
  <c r="E17" i="32"/>
  <c r="E20" i="32"/>
  <c r="E18" i="32"/>
  <c r="E16" i="32"/>
  <c r="X101" i="32"/>
  <c r="C14" i="32"/>
  <c r="AA125" i="32"/>
  <c r="F61" i="32"/>
  <c r="Z109" i="32"/>
  <c r="E57" i="32"/>
  <c r="E55" i="32"/>
  <c r="E56" i="32"/>
  <c r="E54" i="32"/>
  <c r="Y122" i="32"/>
  <c r="D22" i="32"/>
  <c r="X120" i="32"/>
  <c r="C35" i="32"/>
  <c r="X121" i="32"/>
  <c r="C27" i="32"/>
  <c r="Z104" i="32"/>
  <c r="E39" i="32"/>
  <c r="E37" i="32"/>
  <c r="E38" i="32"/>
  <c r="E36" i="32"/>
  <c r="AA118" i="32"/>
  <c r="F26" i="32"/>
  <c r="Y105" i="32"/>
  <c r="D47" i="32"/>
  <c r="D45" i="32"/>
  <c r="D48" i="32"/>
  <c r="D46" i="32"/>
  <c r="D44" i="32"/>
  <c r="X103" i="32"/>
  <c r="AB103" i="32" s="1"/>
  <c r="AD103" i="32" s="1"/>
  <c r="C13" i="32"/>
  <c r="AA126" i="32"/>
  <c r="F41" i="32"/>
  <c r="F42" i="32"/>
  <c r="F40" i="32"/>
  <c r="AA116" i="32"/>
  <c r="F59" i="32"/>
  <c r="F58" i="32"/>
  <c r="Z113" i="32"/>
  <c r="E51" i="32"/>
  <c r="E52" i="32"/>
  <c r="E50" i="32"/>
  <c r="Z102" i="32"/>
  <c r="E15" i="32"/>
  <c r="Z110" i="32"/>
  <c r="E73" i="32"/>
  <c r="E72" i="32"/>
  <c r="AA107" i="32"/>
  <c r="F11" i="32"/>
  <c r="F9" i="32"/>
  <c r="F7" i="32"/>
  <c r="F5" i="32"/>
  <c r="F3" i="32"/>
  <c r="F12" i="32"/>
  <c r="F10" i="32"/>
  <c r="F8" i="32"/>
  <c r="F6" i="32"/>
  <c r="F4" i="32"/>
  <c r="F2" i="32"/>
  <c r="Y123" i="32"/>
  <c r="D33" i="32"/>
  <c r="D31" i="32"/>
  <c r="D29" i="32"/>
  <c r="D25" i="32"/>
  <c r="D23" i="32"/>
  <c r="D34" i="32"/>
  <c r="D32" i="32"/>
  <c r="D30" i="32"/>
  <c r="D28" i="32"/>
  <c r="D24" i="32"/>
  <c r="X115" i="32"/>
  <c r="C49" i="32"/>
  <c r="Y127" i="32"/>
  <c r="D63" i="32"/>
  <c r="Y106" i="32"/>
  <c r="D62" i="32"/>
  <c r="AA124" i="32"/>
  <c r="AB124" i="32" s="1"/>
  <c r="AD124" i="32" s="1"/>
  <c r="F71" i="32"/>
  <c r="F69" i="32"/>
  <c r="F67" i="32"/>
  <c r="F65" i="32"/>
  <c r="F70" i="32"/>
  <c r="F68" i="32"/>
  <c r="F66" i="32"/>
  <c r="AA119" i="32"/>
  <c r="F43" i="32"/>
  <c r="Z111" i="32"/>
  <c r="E74" i="32"/>
  <c r="Y117" i="32"/>
  <c r="D75" i="32"/>
  <c r="Z112" i="32"/>
  <c r="E53" i="32"/>
  <c r="AA113" i="32"/>
  <c r="F51" i="32"/>
  <c r="F52" i="32"/>
  <c r="F50" i="32"/>
  <c r="AA102" i="32"/>
  <c r="F15" i="32"/>
  <c r="AA110" i="32"/>
  <c r="F73" i="32"/>
  <c r="F72" i="32"/>
  <c r="X107" i="32"/>
  <c r="AB107" i="32" s="1"/>
  <c r="AD107" i="32" s="1"/>
  <c r="C11" i="32"/>
  <c r="C9" i="32"/>
  <c r="C7" i="32"/>
  <c r="C5" i="32"/>
  <c r="C3" i="32"/>
  <c r="C12" i="32"/>
  <c r="C10" i="32"/>
  <c r="C8" i="32"/>
  <c r="C6" i="32"/>
  <c r="C4" i="32"/>
  <c r="C2" i="32"/>
  <c r="Z123" i="32"/>
  <c r="AB123" i="32" s="1"/>
  <c r="AD123" i="32" s="1"/>
  <c r="E33" i="32"/>
  <c r="E31" i="32"/>
  <c r="E29" i="32"/>
  <c r="E25" i="32"/>
  <c r="E23" i="32"/>
  <c r="E34" i="32"/>
  <c r="E32" i="32"/>
  <c r="E30" i="32"/>
  <c r="E28" i="32"/>
  <c r="E24" i="32"/>
  <c r="AA115" i="32"/>
  <c r="AB115" i="32" s="1"/>
  <c r="AD115" i="32" s="1"/>
  <c r="F49" i="32"/>
  <c r="X127" i="32"/>
  <c r="C63" i="32"/>
  <c r="AA106" i="32"/>
  <c r="AB106" i="32" s="1"/>
  <c r="AD106" i="32" s="1"/>
  <c r="F62" i="32"/>
  <c r="Y124" i="32"/>
  <c r="D71" i="32"/>
  <c r="D69" i="32"/>
  <c r="D67" i="32"/>
  <c r="D65" i="32"/>
  <c r="D70" i="32"/>
  <c r="D68" i="32"/>
  <c r="D66" i="32"/>
  <c r="X119" i="32"/>
  <c r="C43" i="32"/>
  <c r="X111" i="32"/>
  <c r="AB111" i="32" s="1"/>
  <c r="AD111" i="32" s="1"/>
  <c r="C74" i="32"/>
  <c r="AA117" i="32"/>
  <c r="F75" i="32"/>
  <c r="X112" i="32"/>
  <c r="C53" i="32"/>
  <c r="AB116" i="32"/>
  <c r="AD116" i="32" s="1"/>
  <c r="AB105" i="32"/>
  <c r="AD105" i="32" s="1"/>
  <c r="AB126" i="32"/>
  <c r="AD126" i="32" s="1"/>
  <c r="AB121" i="32"/>
  <c r="AD121" i="32" s="1"/>
  <c r="AB102" i="32"/>
  <c r="AD102" i="32" s="1"/>
  <c r="AB110" i="32"/>
  <c r="AD110" i="32" s="1"/>
  <c r="AB114" i="32"/>
  <c r="AD114" i="32" s="1"/>
  <c r="AB122" i="32"/>
  <c r="AD122" i="32" s="1"/>
  <c r="X35" i="32"/>
  <c r="AB35" i="32" s="1"/>
  <c r="AB104" i="32" l="1"/>
  <c r="AD104" i="32" s="1"/>
  <c r="AB125" i="32"/>
  <c r="AD125" i="32" s="1"/>
  <c r="AB119" i="32"/>
  <c r="AD119" i="32" s="1"/>
  <c r="AB112" i="32"/>
  <c r="AD112" i="32" s="1"/>
  <c r="AB101" i="32"/>
  <c r="AD101" i="32" s="1"/>
  <c r="AB120" i="32"/>
  <c r="AD120" i="32" s="1"/>
  <c r="AB127" i="32"/>
  <c r="AD127" i="32" s="1"/>
  <c r="AB113" i="32"/>
  <c r="AD113" i="32" s="1"/>
  <c r="AB118" i="32"/>
  <c r="AD118" i="32" s="1"/>
  <c r="AB109" i="32"/>
  <c r="AD109" i="32" s="1"/>
  <c r="AB108" i="32"/>
  <c r="AD108" i="32" s="1"/>
  <c r="X63" i="32"/>
  <c r="X65" i="32" s="1"/>
  <c r="AB63" i="32"/>
  <c r="AD35" i="32"/>
  <c r="AA69" i="32" l="1"/>
  <c r="Y69" i="32"/>
  <c r="X69" i="32"/>
  <c r="Z69" i="32"/>
  <c r="Z100" i="32" l="1"/>
  <c r="E64" i="32"/>
  <c r="X100" i="32"/>
  <c r="AI104" i="32" s="1"/>
  <c r="AP104" i="32" s="1"/>
  <c r="C64" i="32"/>
  <c r="Y100" i="32"/>
  <c r="D64" i="32"/>
  <c r="AA100" i="32"/>
  <c r="AI124" i="32" s="1"/>
  <c r="AP124" i="32" s="1"/>
  <c r="F64" i="32"/>
  <c r="X128" i="32"/>
  <c r="AI120" i="32" l="1"/>
  <c r="AP120" i="32" s="1"/>
  <c r="AH108" i="32"/>
  <c r="AH119" i="32"/>
  <c r="AI111" i="32"/>
  <c r="AP111" i="32" s="1"/>
  <c r="AH116" i="32"/>
  <c r="AG115" i="32"/>
  <c r="AF117" i="32"/>
  <c r="AG109" i="32"/>
  <c r="AI121" i="32"/>
  <c r="AP121" i="32" s="1"/>
  <c r="AH103" i="32"/>
  <c r="AF124" i="32"/>
  <c r="AA128" i="32"/>
  <c r="AG100" i="32"/>
  <c r="AH114" i="32"/>
  <c r="AG107" i="32"/>
  <c r="AH122" i="32"/>
  <c r="Y128" i="32"/>
  <c r="AI122" i="32"/>
  <c r="AP122" i="32" s="1"/>
  <c r="AH109" i="32"/>
  <c r="AF118" i="32"/>
  <c r="AF121" i="32"/>
  <c r="AI123" i="32"/>
  <c r="AP123" i="32" s="1"/>
  <c r="AI125" i="32"/>
  <c r="AP125" i="32" s="1"/>
  <c r="AG105" i="32"/>
  <c r="AG113" i="32"/>
  <c r="AH123" i="32"/>
  <c r="AI102" i="32"/>
  <c r="AP102" i="32" s="1"/>
  <c r="AI108" i="32"/>
  <c r="AP108" i="32" s="1"/>
  <c r="AH100" i="32"/>
  <c r="AF115" i="32"/>
  <c r="AF106" i="32"/>
  <c r="AG125" i="32"/>
  <c r="AF114" i="32"/>
  <c r="AI117" i="32"/>
  <c r="AP117" i="32" s="1"/>
  <c r="AF113" i="32"/>
  <c r="AI127" i="32"/>
  <c r="AP127" i="32" s="1"/>
  <c r="AI103" i="32"/>
  <c r="AP103" i="32" s="1"/>
  <c r="AG116" i="32"/>
  <c r="AH111" i="32"/>
  <c r="AG104" i="32"/>
  <c r="AF122" i="32"/>
  <c r="AG108" i="32"/>
  <c r="AH124" i="32"/>
  <c r="AF125" i="32"/>
  <c r="AF105" i="32"/>
  <c r="Z128" i="32"/>
  <c r="AF111" i="32"/>
  <c r="AH127" i="32"/>
  <c r="AF103" i="32"/>
  <c r="AH120" i="32"/>
  <c r="AG111" i="32"/>
  <c r="AF100" i="32"/>
  <c r="AF102" i="32"/>
  <c r="AI109" i="32"/>
  <c r="AP109" i="32" s="1"/>
  <c r="AG114" i="32"/>
  <c r="AF126" i="32"/>
  <c r="AG123" i="32"/>
  <c r="AF107" i="32"/>
  <c r="AI114" i="32"/>
  <c r="AP114" i="32" s="1"/>
  <c r="AG121" i="32"/>
  <c r="AF110" i="32"/>
  <c r="AI118" i="32"/>
  <c r="AP118" i="32" s="1"/>
  <c r="AF112" i="32"/>
  <c r="AB100" i="32"/>
  <c r="AD100" i="32" s="1"/>
  <c r="AH104" i="32"/>
  <c r="AI107" i="32"/>
  <c r="AP107" i="32" s="1"/>
  <c r="AG110" i="32"/>
  <c r="AG103" i="32"/>
  <c r="AF119" i="32"/>
  <c r="AH102" i="32"/>
  <c r="AI110" i="32"/>
  <c r="AP110" i="32" s="1"/>
  <c r="AF123" i="32"/>
  <c r="AG106" i="32"/>
  <c r="AI105" i="32"/>
  <c r="AP105" i="32" s="1"/>
  <c r="AG126" i="32"/>
  <c r="AI113" i="32"/>
  <c r="AP113" i="32" s="1"/>
  <c r="AH125" i="32"/>
  <c r="AF108" i="32"/>
  <c r="AI101" i="32"/>
  <c r="AP101" i="32" s="1"/>
  <c r="AG124" i="32"/>
  <c r="AF127" i="32"/>
  <c r="AH105" i="32"/>
  <c r="AG102" i="32"/>
  <c r="AI106" i="32"/>
  <c r="AP106" i="32" s="1"/>
  <c r="AH115" i="32"/>
  <c r="AH112" i="32"/>
  <c r="AH107" i="32"/>
  <c r="AG122" i="32"/>
  <c r="AF104" i="32"/>
  <c r="AG112" i="32"/>
  <c r="AF120" i="32"/>
  <c r="AG127" i="32"/>
  <c r="AH110" i="32"/>
  <c r="AH126" i="32"/>
  <c r="AG118" i="32"/>
  <c r="AI126" i="32"/>
  <c r="AP126" i="32" s="1"/>
  <c r="AH101" i="32"/>
  <c r="AH117" i="32"/>
  <c r="AH121" i="32"/>
  <c r="AI112" i="32"/>
  <c r="AP112" i="32" s="1"/>
  <c r="AI100" i="32"/>
  <c r="AP100" i="32" s="1"/>
  <c r="AG119" i="32"/>
  <c r="AF101" i="32"/>
  <c r="AI116" i="32"/>
  <c r="AP116" i="32" s="1"/>
  <c r="AH118" i="32"/>
  <c r="AI115" i="32"/>
  <c r="AP115" i="32" s="1"/>
  <c r="AH106" i="32"/>
  <c r="AH113" i="32"/>
  <c r="AG117" i="32"/>
  <c r="AF109" i="32"/>
  <c r="AG120" i="32"/>
  <c r="AG101" i="32"/>
  <c r="AF116" i="32"/>
  <c r="AI119" i="32"/>
  <c r="AP119" i="32" s="1"/>
  <c r="AB128" i="3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5" authorId="0" shapeId="0" xr:uid="{00000000-0006-0000-0200-000001000000}">
      <text>
        <r>
          <rPr>
            <sz val="9"/>
            <color indexed="81"/>
            <rFont val="Tahoma"/>
            <family val="2"/>
          </rPr>
          <t>Aggregate activities produced by multiple domestic regions</t>
        </r>
      </text>
    </comment>
    <comment ref="J5" authorId="0" shapeId="0" xr:uid="{00000000-0006-0000-0200-000002000000}">
      <text>
        <r>
          <rPr>
            <sz val="9"/>
            <color indexed="81"/>
            <rFont val="Tahoma"/>
            <family val="2"/>
          </rPr>
          <t>Should include aggregate factors used in the nesting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Aggregate factors used in the nesting structure
</t>
        </r>
      </text>
    </comment>
    <comment ref="AI5" authorId="0" shapeId="0" xr:uid="{00000000-0006-0000-0200-000004000000}">
      <text>
        <r>
          <rPr>
            <sz val="9"/>
            <color indexed="81"/>
            <rFont val="Tahoma"/>
            <family val="2"/>
          </rPr>
          <t>Must include ROW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M7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previously 0.1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23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Made zero to avoid negative elasticity values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tc={FFEE1993-DFF4-4BF9-9BB1-13BE8A0CE319}</author>
  </authors>
  <commentList>
    <comment ref="AN1" authorId="0" shapeId="0" xr:uid="{FFEE1993-DFF4-4BF9-9BB1-13BE8A0CE319}">
      <text>
        <t>[Threaded comment]
Your version of Excel allows you to read this threaded comment; however, any edits to it will get removed if the file is opened in a newer version of Excel. Learn more: https://go.microsoft.com/fwlink/?linkid=870924
Comment:
    Need to figure this out</t>
      </text>
    </comment>
  </commentList>
</comments>
</file>

<file path=xl/sharedStrings.xml><?xml version="1.0" encoding="utf-8"?>
<sst xmlns="http://schemas.openxmlformats.org/spreadsheetml/2006/main" count="35953" uniqueCount="1359">
  <si>
    <t>Country</t>
  </si>
  <si>
    <t>Year</t>
  </si>
  <si>
    <t>Unit</t>
  </si>
  <si>
    <t>South Africa</t>
  </si>
  <si>
    <t>Factors</t>
  </si>
  <si>
    <t>Households</t>
  </si>
  <si>
    <t>Other accounts</t>
  </si>
  <si>
    <t>aagri</t>
  </si>
  <si>
    <t>acoal</t>
  </si>
  <si>
    <t>aomin</t>
  </si>
  <si>
    <t>afood</t>
  </si>
  <si>
    <t>atext</t>
  </si>
  <si>
    <t>apetr</t>
  </si>
  <si>
    <t>anmet</t>
  </si>
  <si>
    <t>amach</t>
  </si>
  <si>
    <t>avehi</t>
  </si>
  <si>
    <t>aoman</t>
  </si>
  <si>
    <t>aelec</t>
  </si>
  <si>
    <t>awatr</t>
  </si>
  <si>
    <t>acons</t>
  </si>
  <si>
    <t>atrad</t>
  </si>
  <si>
    <t>atran</t>
  </si>
  <si>
    <t>acomm</t>
  </si>
  <si>
    <t>afsrv</t>
  </si>
  <si>
    <t>agsrv</t>
  </si>
  <si>
    <t>cagri</t>
  </si>
  <si>
    <t>ccoal</t>
  </si>
  <si>
    <t>comin</t>
  </si>
  <si>
    <t>cfood</t>
  </si>
  <si>
    <t>ctext</t>
  </si>
  <si>
    <t>cpetr</t>
  </si>
  <si>
    <t>cnmet</t>
  </si>
  <si>
    <t>cmach</t>
  </si>
  <si>
    <t>cvehi</t>
  </si>
  <si>
    <t>coman</t>
  </si>
  <si>
    <t>celec</t>
  </si>
  <si>
    <t>cwatr</t>
  </si>
  <si>
    <t>ccons</t>
  </si>
  <si>
    <t>ctrad</t>
  </si>
  <si>
    <t>ctran</t>
  </si>
  <si>
    <t>ccomm</t>
  </si>
  <si>
    <t>cfsrv</t>
  </si>
  <si>
    <t>cgsrv</t>
  </si>
  <si>
    <t>trc</t>
  </si>
  <si>
    <t>fcap</t>
  </si>
  <si>
    <t>ent</t>
  </si>
  <si>
    <t>hhd-0</t>
  </si>
  <si>
    <t>hhd-1</t>
  </si>
  <si>
    <t>hhd-2</t>
  </si>
  <si>
    <t>hhd-3</t>
  </si>
  <si>
    <t>hhd-4</t>
  </si>
  <si>
    <t>hhd-5</t>
  </si>
  <si>
    <t>hhd-6</t>
  </si>
  <si>
    <t>hhd-7</t>
  </si>
  <si>
    <t>hhd-8</t>
  </si>
  <si>
    <t>stax</t>
  </si>
  <si>
    <t>mtax</t>
  </si>
  <si>
    <t>atax</t>
  </si>
  <si>
    <t>dtax</t>
  </si>
  <si>
    <t>gov</t>
  </si>
  <si>
    <t>s-i</t>
  </si>
  <si>
    <t>dstk</t>
  </si>
  <si>
    <t>row</t>
  </si>
  <si>
    <t>total</t>
  </si>
  <si>
    <t>Agriculture</t>
  </si>
  <si>
    <t>Coal mining</t>
  </si>
  <si>
    <t>Other mining</t>
  </si>
  <si>
    <t>Food processing</t>
  </si>
  <si>
    <t>Petroleum refining</t>
  </si>
  <si>
    <t>Other chemicals</t>
  </si>
  <si>
    <t>Non-metals</t>
  </si>
  <si>
    <t>Machinery</t>
  </si>
  <si>
    <t>Vehicles</t>
  </si>
  <si>
    <t>Other manufacturing</t>
  </si>
  <si>
    <t>Electricity</t>
  </si>
  <si>
    <t>Water distribution</t>
  </si>
  <si>
    <t>Construction</t>
  </si>
  <si>
    <t>Government services</t>
  </si>
  <si>
    <t>Capital</t>
  </si>
  <si>
    <t>Transaction costs</t>
  </si>
  <si>
    <t>Enterprises</t>
  </si>
  <si>
    <t>Sales taxes</t>
  </si>
  <si>
    <t>Import tariffs</t>
  </si>
  <si>
    <t>Activity taxes</t>
  </si>
  <si>
    <t>Direct taxes</t>
  </si>
  <si>
    <t>Government</t>
  </si>
  <si>
    <t>Savings and investment</t>
  </si>
  <si>
    <t>Changes in stocks</t>
  </si>
  <si>
    <t>Rest of world</t>
  </si>
  <si>
    <t>GDX index</t>
  </si>
  <si>
    <t>rdim</t>
  </si>
  <si>
    <t>cdim</t>
  </si>
  <si>
    <t>par</t>
  </si>
  <si>
    <t>AC</t>
  </si>
  <si>
    <t>A</t>
  </si>
  <si>
    <t>C</t>
  </si>
  <si>
    <t>F</t>
  </si>
  <si>
    <t>FLAB</t>
  </si>
  <si>
    <t>FCAP</t>
  </si>
  <si>
    <t>FLND</t>
  </si>
  <si>
    <t>EN</t>
  </si>
  <si>
    <t>H</t>
  </si>
  <si>
    <t>INS</t>
  </si>
  <si>
    <t>INSD</t>
  </si>
  <si>
    <t>INSDNG</t>
  </si>
  <si>
    <t>All</t>
  </si>
  <si>
    <t>Domestic</t>
  </si>
  <si>
    <t>Non-gov.</t>
  </si>
  <si>
    <t>Enterp.</t>
  </si>
  <si>
    <t>H.holds</t>
  </si>
  <si>
    <t>Institutions</t>
  </si>
  <si>
    <t xml:space="preserve">All </t>
  </si>
  <si>
    <t>Labor</t>
  </si>
  <si>
    <t>Land</t>
  </si>
  <si>
    <t>Commodities</t>
  </si>
  <si>
    <t>Activities</t>
  </si>
  <si>
    <t>Aggregate</t>
  </si>
  <si>
    <t>Global set of accounts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</si>
  <si>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</si>
  <si>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</si>
  <si>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</si>
  <si>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</si>
  <si>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</si>
  <si>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</si>
  <si>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</si>
  <si>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</si>
  <si>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</si>
  <si>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</si>
  <si>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</si>
  <si>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</si>
  <si>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</si>
  <si>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</si>
  <si>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</si>
  <si>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</si>
  <si>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</si>
  <si>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</si>
  <si>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</si>
  <si>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</si>
  <si>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</si>
  <si>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</si>
  <si>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</si>
  <si>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</si>
  <si>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</si>
  <si>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</si>
  <si>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</si>
  <si>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</si>
  <si>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</si>
  <si>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</si>
  <si>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</si>
  <si>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</si>
  <si>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</si>
  <si>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</si>
  <si>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</si>
  <si>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</si>
  <si>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</si>
  <si>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</si>
  <si>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</si>
  <si>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</si>
  <si>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</si>
  <si>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</si>
  <si>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</si>
  <si>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</si>
  <si>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</si>
  <si>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</si>
  <si>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Transactions cost accounts</t>
  </si>
  <si>
    <t>Exports</t>
  </si>
  <si>
    <t>Imports</t>
  </si>
  <si>
    <t>CTD</t>
  </si>
  <si>
    <t>CTE</t>
  </si>
  <si>
    <t>CTM</t>
  </si>
  <si>
    <t>Tax accounts</t>
  </si>
  <si>
    <t>Direct</t>
  </si>
  <si>
    <t>DTAX</t>
  </si>
  <si>
    <t>Factor</t>
  </si>
  <si>
    <t>FTAX</t>
  </si>
  <si>
    <t>MTAX</t>
  </si>
  <si>
    <t>ETAX</t>
  </si>
  <si>
    <t>Value-added</t>
  </si>
  <si>
    <t>VTAX</t>
  </si>
  <si>
    <t>Activity</t>
  </si>
  <si>
    <t>ATAX</t>
  </si>
  <si>
    <t>Sales</t>
  </si>
  <si>
    <t>STAX</t>
  </si>
  <si>
    <t>Regions in the model</t>
  </si>
  <si>
    <t>World</t>
  </si>
  <si>
    <t>RD</t>
  </si>
  <si>
    <t>RW</t>
  </si>
  <si>
    <t>Set mappings</t>
  </si>
  <si>
    <t>Set definitions</t>
  </si>
  <si>
    <t>trd</t>
  </si>
  <si>
    <t>tre</t>
  </si>
  <si>
    <t>trm</t>
  </si>
  <si>
    <t>IT</t>
  </si>
  <si>
    <t>nat</t>
  </si>
  <si>
    <t>Taxes</t>
  </si>
  <si>
    <t>Savings/investment</t>
  </si>
  <si>
    <t>Stocks</t>
  </si>
  <si>
    <t>sam!a7</t>
  </si>
  <si>
    <t>Income elasticities</t>
  </si>
  <si>
    <t>Households x Commodities</t>
  </si>
  <si>
    <t>Regional activities</t>
  </si>
  <si>
    <t>Armington</t>
  </si>
  <si>
    <t>Transformation</t>
  </si>
  <si>
    <t>Out. agg.</t>
  </si>
  <si>
    <t>Out. dis.</t>
  </si>
  <si>
    <t>Regional</t>
  </si>
  <si>
    <t>Factor substitution</t>
  </si>
  <si>
    <t>SIGMAQ</t>
  </si>
  <si>
    <t>SIGMAT</t>
  </si>
  <si>
    <t>OUTAGG</t>
  </si>
  <si>
    <t>OUTDIS</t>
  </si>
  <si>
    <t>REGACT</t>
  </si>
  <si>
    <t>PRODE</t>
  </si>
  <si>
    <t>PRODE2</t>
  </si>
  <si>
    <t>Production and trade elasticities</t>
  </si>
  <si>
    <t>ARD</t>
  </si>
  <si>
    <t>sets!a7</t>
  </si>
  <si>
    <t>sets!d7</t>
  </si>
  <si>
    <t>sets!e7</t>
  </si>
  <si>
    <t>sets!g7</t>
  </si>
  <si>
    <t>sets!h7</t>
  </si>
  <si>
    <t>sets!j7</t>
  </si>
  <si>
    <t>sets!k7</t>
  </si>
  <si>
    <t>sets!l7</t>
  </si>
  <si>
    <t>sets!m7</t>
  </si>
  <si>
    <t>sets!n7</t>
  </si>
  <si>
    <t>sets!p7</t>
  </si>
  <si>
    <t>sets!q7</t>
  </si>
  <si>
    <t>sets!r7</t>
  </si>
  <si>
    <t>sets!s7</t>
  </si>
  <si>
    <t>sets!t7</t>
  </si>
  <si>
    <t>sets!v7</t>
  </si>
  <si>
    <t>sets!w7</t>
  </si>
  <si>
    <t>sets!x7</t>
  </si>
  <si>
    <t>sets!z7</t>
  </si>
  <si>
    <t>sets!aa7</t>
  </si>
  <si>
    <t>sets!ab7</t>
  </si>
  <si>
    <t>sets!ac7</t>
  </si>
  <si>
    <t>sets!ad7</t>
  </si>
  <si>
    <t>sets!ae7</t>
  </si>
  <si>
    <t>sets!af7</t>
  </si>
  <si>
    <t>sets!ah7</t>
  </si>
  <si>
    <t>sets!ai7</t>
  </si>
  <si>
    <t>sets!ak7</t>
  </si>
  <si>
    <t>dset</t>
  </si>
  <si>
    <t>ACES2</t>
  </si>
  <si>
    <t>ACET2</t>
  </si>
  <si>
    <t>AFLEO</t>
  </si>
  <si>
    <t>Investment</t>
  </si>
  <si>
    <t xml:space="preserve"> types</t>
  </si>
  <si>
    <t>Selected substitition options</t>
  </si>
  <si>
    <t>CES aggregation across regional activities</t>
  </si>
  <si>
    <t xml:space="preserve">CET output disaggregation function        </t>
  </si>
  <si>
    <t>Leontief factor demand</t>
  </si>
  <si>
    <t>sets!am7</t>
  </si>
  <si>
    <t>sets!an7</t>
  </si>
  <si>
    <t>sets!ao7</t>
  </si>
  <si>
    <t>Domestic regions</t>
  </si>
  <si>
    <t>SAM</t>
  </si>
  <si>
    <t>AELASTAB</t>
  </si>
  <si>
    <t>DELASTAB</t>
  </si>
  <si>
    <t>YELASTAB</t>
  </si>
  <si>
    <t>elasticities!a7</t>
  </si>
  <si>
    <t>elasticities!h7</t>
  </si>
  <si>
    <t>demand!a7</t>
  </si>
  <si>
    <t>MARD</t>
  </si>
  <si>
    <t>set</t>
  </si>
  <si>
    <t>maps!a7</t>
  </si>
  <si>
    <t>values=nodata</t>
  </si>
  <si>
    <t>Sets and parameters used in 1model.gms</t>
  </si>
  <si>
    <t>trncstdom</t>
  </si>
  <si>
    <t>trncstexp</t>
  </si>
  <si>
    <t>trncstimp</t>
  </si>
  <si>
    <t>instax</t>
  </si>
  <si>
    <t>factax</t>
  </si>
  <si>
    <t>imptax</t>
  </si>
  <si>
    <t>exptax</t>
  </si>
  <si>
    <t>vatax</t>
  </si>
  <si>
    <t>acttax</t>
  </si>
  <si>
    <t>comtax</t>
  </si>
  <si>
    <t>dum</t>
  </si>
  <si>
    <t>flab</t>
  </si>
  <si>
    <t>Labor Market Nested Structure</t>
  </si>
  <si>
    <t>Hierarchical relationship between factors at different layers of the nest</t>
  </si>
  <si>
    <t>Lower-level factors</t>
  </si>
  <si>
    <t>Higher-level factors</t>
  </si>
  <si>
    <t>NEST</t>
  </si>
  <si>
    <t>facnest!a7</t>
  </si>
  <si>
    <t>FA</t>
  </si>
  <si>
    <t>CA</t>
  </si>
  <si>
    <t>REGIMP</t>
  </si>
  <si>
    <t>REGTAR</t>
  </si>
  <si>
    <t>REGEXP</t>
  </si>
  <si>
    <t>REGETX</t>
  </si>
  <si>
    <t>International regional trade structure</t>
  </si>
  <si>
    <t>Foreign regions</t>
  </si>
  <si>
    <t xml:space="preserve">Regional imports values </t>
  </si>
  <si>
    <t xml:space="preserve">Regional tariff values  </t>
  </si>
  <si>
    <t>trade!a7</t>
  </si>
  <si>
    <t>trade!i7</t>
  </si>
  <si>
    <t>trade!q7</t>
  </si>
  <si>
    <t>trade!y7</t>
  </si>
  <si>
    <t>EMPTAB</t>
  </si>
  <si>
    <t>employment!a7</t>
  </si>
  <si>
    <t>External wage data</t>
  </si>
  <si>
    <t>External employment data</t>
  </si>
  <si>
    <t>WAGETAB</t>
  </si>
  <si>
    <t>data</t>
  </si>
  <si>
    <t>Select data source for employment</t>
  </si>
  <si>
    <t>employment!f7</t>
  </si>
  <si>
    <t>employment!q7</t>
  </si>
  <si>
    <t>FDATATYPE</t>
  </si>
  <si>
    <t>adjust</t>
  </si>
  <si>
    <t>Factor sectoral employment data (non-capital factors only)</t>
  </si>
  <si>
    <t>If only national average is known then provide "total" row</t>
  </si>
  <si>
    <t xml:space="preserve">DATA: 1: SAM (default) 2: Sector employ. </t>
  </si>
  <si>
    <t>ADJUST: post-scaling divisor</t>
  </si>
  <si>
    <t xml:space="preserve"> 3: National employ. 4: Sector wage 5: National wage</t>
  </si>
  <si>
    <t>apetr-oil</t>
  </si>
  <si>
    <t>apetr-ctl</t>
  </si>
  <si>
    <t>apetr-gtl</t>
  </si>
  <si>
    <t>apetr-bio</t>
  </si>
  <si>
    <t>aelec-coa</t>
  </si>
  <si>
    <t>aelec-nuc</t>
  </si>
  <si>
    <t>aelec-ren</t>
  </si>
  <si>
    <t>aelec-gas</t>
  </si>
  <si>
    <t>ccoil</t>
  </si>
  <si>
    <t>acoil</t>
  </si>
  <si>
    <t>Crude oil</t>
  </si>
  <si>
    <t>Crude oil based petrol</t>
  </si>
  <si>
    <t>Coal to liquid petrol</t>
  </si>
  <si>
    <t>Gas to liquid petrol</t>
  </si>
  <si>
    <t>Biofuels</t>
  </si>
  <si>
    <t>Coal-based power</t>
  </si>
  <si>
    <t>Nuclear power</t>
  </si>
  <si>
    <t>Renewables power</t>
  </si>
  <si>
    <t>Gas power</t>
  </si>
  <si>
    <t xml:space="preserve">Regional exports values </t>
  </si>
  <si>
    <t xml:space="preserve">Regional export tax values  </t>
  </si>
  <si>
    <t>Can't handle multiple regions for purely imported or exported commodities</t>
  </si>
  <si>
    <t>nafta</t>
  </si>
  <si>
    <t>eu</t>
  </si>
  <si>
    <t>rest</t>
  </si>
  <si>
    <t>esumtab</t>
  </si>
  <si>
    <t>energycheck!k3</t>
  </si>
  <si>
    <t>QA</t>
  </si>
  <si>
    <t>QM</t>
  </si>
  <si>
    <t>abevt</t>
  </si>
  <si>
    <t>aclth</t>
  </si>
  <si>
    <t>aleat</t>
  </si>
  <si>
    <t>afoot</t>
  </si>
  <si>
    <t>awood</t>
  </si>
  <si>
    <t>apapr</t>
  </si>
  <si>
    <t>aprnt</t>
  </si>
  <si>
    <t>abchm</t>
  </si>
  <si>
    <t>aochm</t>
  </si>
  <si>
    <t>arubb</t>
  </si>
  <si>
    <t>aplas</t>
  </si>
  <si>
    <t>aglas</t>
  </si>
  <si>
    <t>airon</t>
  </si>
  <si>
    <t>anfrm</t>
  </si>
  <si>
    <t>ametp</t>
  </si>
  <si>
    <t>aemch</t>
  </si>
  <si>
    <t>asequ</t>
  </si>
  <si>
    <t>atequ</t>
  </si>
  <si>
    <t>afurn</t>
  </si>
  <si>
    <t>ahotl</t>
  </si>
  <si>
    <t>absrv</t>
  </si>
  <si>
    <t>aosrv</t>
  </si>
  <si>
    <t>cbevt</t>
  </si>
  <si>
    <t>cclth</t>
  </si>
  <si>
    <t>cleat</t>
  </si>
  <si>
    <t>cfoot</t>
  </si>
  <si>
    <t>cwood</t>
  </si>
  <si>
    <t>cpapr</t>
  </si>
  <si>
    <t>cprnt</t>
  </si>
  <si>
    <t>cbchm</t>
  </si>
  <si>
    <t>cochm</t>
  </si>
  <si>
    <t>crubb</t>
  </si>
  <si>
    <t>cplas</t>
  </si>
  <si>
    <t>cglas</t>
  </si>
  <si>
    <t>ciron</t>
  </si>
  <si>
    <t>cnfrm</t>
  </si>
  <si>
    <t>cmetp</t>
  </si>
  <si>
    <t>cemch</t>
  </si>
  <si>
    <t>csequ</t>
  </si>
  <si>
    <t>ctequ</t>
  </si>
  <si>
    <t>cfurn</t>
  </si>
  <si>
    <t>chotl</t>
  </si>
  <si>
    <t>cbsrv</t>
  </si>
  <si>
    <t>cosrv</t>
  </si>
  <si>
    <t>flab-p</t>
  </si>
  <si>
    <t>flab-m</t>
  </si>
  <si>
    <t>flab-s</t>
  </si>
  <si>
    <t>flab-t</t>
  </si>
  <si>
    <t>hhd-91</t>
  </si>
  <si>
    <t>hhd-92</t>
  </si>
  <si>
    <t>hhd-93</t>
  </si>
  <si>
    <t>hhd-94</t>
  </si>
  <si>
    <t>hhd-95</t>
  </si>
  <si>
    <t>EMc</t>
  </si>
  <si>
    <t>CALIB</t>
  </si>
  <si>
    <t>afore</t>
  </si>
  <si>
    <t>afish</t>
  </si>
  <si>
    <t>arcyc</t>
  </si>
  <si>
    <t>cfore</t>
  </si>
  <si>
    <t>cfish</t>
  </si>
  <si>
    <t>crcyc</t>
  </si>
  <si>
    <t>angas</t>
  </si>
  <si>
    <t>aelec-hyd</t>
  </si>
  <si>
    <t>aelec-was</t>
  </si>
  <si>
    <t>cngas</t>
  </si>
  <si>
    <t>abiom</t>
  </si>
  <si>
    <t>cbiom</t>
  </si>
  <si>
    <t>flnd</t>
  </si>
  <si>
    <t>If only national total is known then provide "total" row</t>
  </si>
  <si>
    <t>Household population</t>
  </si>
  <si>
    <t>Natural gas mining</t>
  </si>
  <si>
    <t>Fisheries</t>
  </si>
  <si>
    <t>Forestry</t>
  </si>
  <si>
    <t>Biomass feedstock</t>
  </si>
  <si>
    <t>Beverages and tobacco</t>
  </si>
  <si>
    <t>Textiles</t>
  </si>
  <si>
    <t>Clothing</t>
  </si>
  <si>
    <t>Leather products</t>
  </si>
  <si>
    <t>Footwear</t>
  </si>
  <si>
    <t>Wood products</t>
  </si>
  <si>
    <t>Paper</t>
  </si>
  <si>
    <t>Printing and publishing</t>
  </si>
  <si>
    <t>Basic chemicals</t>
  </si>
  <si>
    <t>Rubber products</t>
  </si>
  <si>
    <t>Plastic products</t>
  </si>
  <si>
    <t>Glass products</t>
  </si>
  <si>
    <t>Iron and steel</t>
  </si>
  <si>
    <t>Nonferrous metals</t>
  </si>
  <si>
    <t>Metal products</t>
  </si>
  <si>
    <t>Electrical machinery</t>
  </si>
  <si>
    <t>Scientific equipment</t>
  </si>
  <si>
    <t>Other transport equipment</t>
  </si>
  <si>
    <t>Furniture</t>
  </si>
  <si>
    <t>Recycling</t>
  </si>
  <si>
    <t>Hydropower</t>
  </si>
  <si>
    <t>Waste-based power generation</t>
  </si>
  <si>
    <t>Trade services</t>
  </si>
  <si>
    <t>Hotels and catering</t>
  </si>
  <si>
    <t>Transport services</t>
  </si>
  <si>
    <t>Communication</t>
  </si>
  <si>
    <t>Financial services</t>
  </si>
  <si>
    <t>Business services</t>
  </si>
  <si>
    <t>Other services and producers</t>
  </si>
  <si>
    <t>Crop land</t>
  </si>
  <si>
    <t>Primary-educated labor (grade 1-7)</t>
  </si>
  <si>
    <t>Middle-educated labor (grade 8-10)</t>
  </si>
  <si>
    <t>Secondary-educated labor (grade 11-12)</t>
  </si>
  <si>
    <t>Tertiary-educated labor</t>
  </si>
  <si>
    <t>Percentile 94-96</t>
  </si>
  <si>
    <t>Percentile 1-10</t>
  </si>
  <si>
    <t>Percentile 10-20</t>
  </si>
  <si>
    <t>Percentile 20-30</t>
  </si>
  <si>
    <t>Percentile 30-40</t>
  </si>
  <si>
    <t>Percentile 40-50</t>
  </si>
  <si>
    <t>Percentile 50-60</t>
  </si>
  <si>
    <t>Percentile 60-70</t>
  </si>
  <si>
    <t>Percentile 70-80</t>
  </si>
  <si>
    <t>Percentile 80-90</t>
  </si>
  <si>
    <t>Percentile 90-92</t>
  </si>
  <si>
    <t>Percentile 92-94</t>
  </si>
  <si>
    <t>Percentile 96-98</t>
  </si>
  <si>
    <t>Percentile 98-100</t>
  </si>
  <si>
    <t>Domestic transaction costs</t>
  </si>
  <si>
    <t>Import transaction costs</t>
  </si>
  <si>
    <t>Export transaction costs</t>
  </si>
  <si>
    <t>World trading regions</t>
  </si>
  <si>
    <t>NAFTA</t>
  </si>
  <si>
    <t>European Union</t>
  </si>
  <si>
    <t>Rest of the world</t>
  </si>
  <si>
    <t>agri</t>
  </si>
  <si>
    <t>coal</t>
  </si>
  <si>
    <t>gold</t>
  </si>
  <si>
    <t>omin</t>
  </si>
  <si>
    <t>food</t>
  </si>
  <si>
    <t>bevt</t>
  </si>
  <si>
    <t>text</t>
  </si>
  <si>
    <t>appa</t>
  </si>
  <si>
    <t>leat</t>
  </si>
  <si>
    <t>foot</t>
  </si>
  <si>
    <t>wood</t>
  </si>
  <si>
    <t>papr</t>
  </si>
  <si>
    <t>prnt</t>
  </si>
  <si>
    <t>petr</t>
  </si>
  <si>
    <t>chem</t>
  </si>
  <si>
    <t>ochm</t>
  </si>
  <si>
    <t>rubb</t>
  </si>
  <si>
    <t>plas</t>
  </si>
  <si>
    <t>glas</t>
  </si>
  <si>
    <t>nmet</t>
  </si>
  <si>
    <t>iron</t>
  </si>
  <si>
    <t>nfer</t>
  </si>
  <si>
    <t>metp</t>
  </si>
  <si>
    <t>mach</t>
  </si>
  <si>
    <t>emch</t>
  </si>
  <si>
    <t>cequ</t>
  </si>
  <si>
    <t>sequ</t>
  </si>
  <si>
    <t>vehi</t>
  </si>
  <si>
    <t>tequ</t>
  </si>
  <si>
    <t>furn</t>
  </si>
  <si>
    <t>oman</t>
  </si>
  <si>
    <t>elwt</t>
  </si>
  <si>
    <t>cons</t>
  </si>
  <si>
    <t>trct</t>
  </si>
  <si>
    <t>trcm</t>
  </si>
  <si>
    <t>fnbs</t>
  </si>
  <si>
    <t>oser</t>
  </si>
  <si>
    <t>oprd</t>
  </si>
  <si>
    <t>govt</t>
  </si>
  <si>
    <t>Deciles</t>
  </si>
  <si>
    <t>Smoothly interpolated income elasticities</t>
  </si>
  <si>
    <t>Trade elasticities for DBSA model</t>
  </si>
  <si>
    <t>survey</t>
  </si>
  <si>
    <t>Absolute population numbers (1000s)</t>
  </si>
  <si>
    <t>POPTAB</t>
  </si>
  <si>
    <t>population!a7</t>
  </si>
  <si>
    <t>Production elasticities</t>
  </si>
  <si>
    <t>Trade elasticities (including output aggregation elasticities)</t>
  </si>
  <si>
    <t>Factor supply elasticities</t>
  </si>
  <si>
    <t>FLS</t>
  </si>
  <si>
    <t>Upward-sloping supply curves</t>
  </si>
  <si>
    <t>FELASTAB</t>
  </si>
  <si>
    <t>elasticities!l7</t>
  </si>
  <si>
    <t>ent-n</t>
  </si>
  <si>
    <t>fegy</t>
  </si>
  <si>
    <t>ent-e</t>
  </si>
  <si>
    <t>Energy capital</t>
  </si>
  <si>
    <t>Non-energy capital</t>
  </si>
  <si>
    <t>s-e</t>
  </si>
  <si>
    <t>ACO2</t>
  </si>
  <si>
    <t>CC02</t>
  </si>
  <si>
    <t>sets!ap7</t>
  </si>
  <si>
    <t>sets!aq7</t>
  </si>
  <si>
    <t>CCO2</t>
  </si>
  <si>
    <t>ctax</t>
  </si>
  <si>
    <t>fsas</t>
  </si>
  <si>
    <t>fpsa</t>
  </si>
  <si>
    <t>aelec-cds</t>
  </si>
  <si>
    <t>aelec-clw</t>
  </si>
  <si>
    <t>aelec-spv</t>
  </si>
  <si>
    <t>aelec-sth</t>
  </si>
  <si>
    <t>aelec-wnd</t>
  </si>
  <si>
    <t>aelec-die</t>
  </si>
  <si>
    <t>ccoal-dis</t>
  </si>
  <si>
    <t>ccoal-low</t>
  </si>
  <si>
    <t>ccoal-hgh</t>
  </si>
  <si>
    <t>cimpt</t>
  </si>
  <si>
    <t>utax</t>
  </si>
  <si>
    <t>aelec-geo</t>
  </si>
  <si>
    <t>QE</t>
  </si>
  <si>
    <t>QDSTK</t>
  </si>
  <si>
    <t>From RSAEnergy2007.xlsx</t>
  </si>
  <si>
    <t>QQ</t>
  </si>
  <si>
    <t>EM</t>
  </si>
  <si>
    <t>energy!b6</t>
  </si>
  <si>
    <t>amine</t>
  </si>
  <si>
    <t>atrps</t>
  </si>
  <si>
    <t>cmine</t>
  </si>
  <si>
    <t>cpetr_o</t>
  </si>
  <si>
    <t>cpetr_t</t>
  </si>
  <si>
    <t>cptrp-l</t>
  </si>
  <si>
    <t>cftrp-l</t>
  </si>
  <si>
    <t>ctrps-l</t>
  </si>
  <si>
    <t>cptrp-o</t>
  </si>
  <si>
    <t>cftrp-o</t>
  </si>
  <si>
    <t>ctrps-o</t>
  </si>
  <si>
    <t>SHR</t>
  </si>
  <si>
    <t>SHR!b6</t>
  </si>
  <si>
    <t>ahydr</t>
  </si>
  <si>
    <t>altrp_p</t>
  </si>
  <si>
    <t>altrp_f</t>
  </si>
  <si>
    <t>altrp_s</t>
  </si>
  <si>
    <t>awtrp_p</t>
  </si>
  <si>
    <t>awtrp_f</t>
  </si>
  <si>
    <t>awtrp_s</t>
  </si>
  <si>
    <t>aatrp_p</t>
  </si>
  <si>
    <t>aatrp_f</t>
  </si>
  <si>
    <t>aatrp_s</t>
  </si>
  <si>
    <t>chydr</t>
  </si>
  <si>
    <t>agold</t>
  </si>
  <si>
    <t>amore</t>
  </si>
  <si>
    <t>cmore</t>
  </si>
  <si>
    <t xml:space="preserve">Activities </t>
  </si>
  <si>
    <t>Gold mining</t>
  </si>
  <si>
    <t>Metal ore mining</t>
  </si>
  <si>
    <t>Hydrogen</t>
  </si>
  <si>
    <t>Solar PV power</t>
  </si>
  <si>
    <t>Solar Thermal power</t>
  </si>
  <si>
    <t>Wind power</t>
  </si>
  <si>
    <t>Diesel power</t>
  </si>
  <si>
    <t>Land transport - passenger</t>
  </si>
  <si>
    <t>Land transport - freight</t>
  </si>
  <si>
    <t>Land transport - other</t>
  </si>
  <si>
    <t>Water transport - passenger</t>
  </si>
  <si>
    <t>Water transport - freight</t>
  </si>
  <si>
    <t>Water transport - other</t>
  </si>
  <si>
    <t>Air transport - passenger</t>
  </si>
  <si>
    <t>Air transport - freight</t>
  </si>
  <si>
    <t>Air transport - other</t>
  </si>
  <si>
    <t>Passenger transport - land</t>
  </si>
  <si>
    <t>Freight transport - land</t>
  </si>
  <si>
    <t>Other transport - land</t>
  </si>
  <si>
    <t>Passenger transport - water and air</t>
  </si>
  <si>
    <t>Freight transport -  water and air</t>
  </si>
  <si>
    <t>Other transport -  water and air</t>
  </si>
  <si>
    <t>Imported goods for power sector</t>
  </si>
  <si>
    <t>Coal - low grade</t>
  </si>
  <si>
    <t>Coal - high grade</t>
  </si>
  <si>
    <t>Metal ores</t>
  </si>
  <si>
    <t>Refined petroleum (diesel and petrol, non-transport)</t>
  </si>
  <si>
    <t>Refined petroleum (diesel and petrol, transport)</t>
  </si>
  <si>
    <t>Refined petroleum (other petroleum products)</t>
  </si>
  <si>
    <t>NEW</t>
  </si>
  <si>
    <t>Trade elasticities: Saikkonen 2015 (Armington, Table A1.1) and DBSA model</t>
  </si>
  <si>
    <t>Factor elasticities, Kreuser, F., Bruger, R. and Rankin, N. 2015 (CES, Table 6)</t>
  </si>
  <si>
    <t>agriculture</t>
  </si>
  <si>
    <t>mining</t>
  </si>
  <si>
    <t>manufacturing</t>
  </si>
  <si>
    <t>utilities</t>
  </si>
  <si>
    <t>construction</t>
  </si>
  <si>
    <t>beve</t>
  </si>
  <si>
    <t>trade</t>
  </si>
  <si>
    <t>toba</t>
  </si>
  <si>
    <t>transport</t>
  </si>
  <si>
    <t>finance</t>
  </si>
  <si>
    <t>services</t>
  </si>
  <si>
    <t>trad</t>
  </si>
  <si>
    <t>acco</t>
  </si>
  <si>
    <t>tran</t>
  </si>
  <si>
    <t>comm</t>
  </si>
  <si>
    <t>fins</t>
  </si>
  <si>
    <t>bsrv</t>
  </si>
  <si>
    <t>Income elasticities by quartile (Burger, R., Coetzee, W., Kreuser, F., Rankin, N., 2015)</t>
  </si>
  <si>
    <t>Estimation for deciles using quartile estimations, and for smoothing large jumps in estimations</t>
  </si>
  <si>
    <t>Midpoints:</t>
  </si>
  <si>
    <t>0%-25%</t>
  </si>
  <si>
    <t>25%-50%</t>
  </si>
  <si>
    <t>50%-75%</t>
  </si>
  <si>
    <t>75%-95%</t>
  </si>
  <si>
    <t>&gt;90%</t>
  </si>
  <si>
    <t>SLOPE</t>
  </si>
  <si>
    <t>INTERCEPT</t>
  </si>
  <si>
    <t>Products of agriculture</t>
  </si>
  <si>
    <t>ener</t>
  </si>
  <si>
    <t>Coal and lignite</t>
  </si>
  <si>
    <t>meat</t>
  </si>
  <si>
    <t>Meat, vegetables, oils</t>
  </si>
  <si>
    <t>dair</t>
  </si>
  <si>
    <t>Dairy and egg products</t>
  </si>
  <si>
    <t>grai</t>
  </si>
  <si>
    <t>Grains, starches; other food</t>
  </si>
  <si>
    <t>Beverages</t>
  </si>
  <si>
    <t>Tobacco products</t>
  </si>
  <si>
    <t>Textile articles</t>
  </si>
  <si>
    <t>Wearing apparel</t>
  </si>
  <si>
    <t>Leather producs and footwear</t>
  </si>
  <si>
    <t>Paper and related products</t>
  </si>
  <si>
    <t>fuel</t>
  </si>
  <si>
    <t>Fuel products</t>
  </si>
  <si>
    <t>bchm</t>
  </si>
  <si>
    <t>Glass and non-metallic products</t>
  </si>
  <si>
    <t>Furniture and other products</t>
  </si>
  <si>
    <t>omch</t>
  </si>
  <si>
    <t>Office machinery</t>
  </si>
  <si>
    <t>metm</t>
  </si>
  <si>
    <t>Metal and machinery</t>
  </si>
  <si>
    <t>ceqp</t>
  </si>
  <si>
    <t>Communication and equipment</t>
  </si>
  <si>
    <t>teqp</t>
  </si>
  <si>
    <t>Transport equipment</t>
  </si>
  <si>
    <t>cats</t>
  </si>
  <si>
    <t>Accommodation and food services</t>
  </si>
  <si>
    <t>trps</t>
  </si>
  <si>
    <t>Passenger transport services</t>
  </si>
  <si>
    <t>post</t>
  </si>
  <si>
    <t>Postal services</t>
  </si>
  <si>
    <t>fsrv</t>
  </si>
  <si>
    <t>Communication services</t>
  </si>
  <si>
    <t>msrv</t>
  </si>
  <si>
    <t>Maintenance services</t>
  </si>
  <si>
    <t>educ</t>
  </si>
  <si>
    <t>Education services</t>
  </si>
  <si>
    <t>heal</t>
  </si>
  <si>
    <t>Health and social care</t>
  </si>
  <si>
    <t>wast</t>
  </si>
  <si>
    <t>Waste disposal services</t>
  </si>
  <si>
    <t>Recreational services</t>
  </si>
  <si>
    <t>doms</t>
  </si>
  <si>
    <t>Domestic services</t>
  </si>
  <si>
    <t>Total rent</t>
  </si>
  <si>
    <t>concordance</t>
  </si>
  <si>
    <t>Source: National Treasury, based on Burger et al.</t>
  </si>
  <si>
    <t>Old</t>
  </si>
  <si>
    <t>Source: National Treasury, based on Saikkonen;Kreuser et al.</t>
  </si>
  <si>
    <t>kt/GJ</t>
  </si>
  <si>
    <t>GJ/t</t>
  </si>
  <si>
    <t>kt/t</t>
  </si>
  <si>
    <t>old</t>
  </si>
  <si>
    <t>altrp-p</t>
  </si>
  <si>
    <t>altrp-f</t>
  </si>
  <si>
    <t>cpetr_p</t>
  </si>
  <si>
    <t>cpetr_d</t>
  </si>
  <si>
    <t>ctrps</t>
  </si>
  <si>
    <t>PJ</t>
  </si>
  <si>
    <t>PJ/t</t>
  </si>
  <si>
    <t xml:space="preserve">                                           </t>
  </si>
  <si>
    <t>elec</t>
  </si>
  <si>
    <t>tui</t>
  </si>
  <si>
    <t>tuh</t>
  </si>
  <si>
    <t>utax-cl</t>
  </si>
  <si>
    <t>utax-ch</t>
  </si>
  <si>
    <t>coal-cl</t>
  </si>
  <si>
    <t>coal-ch</t>
  </si>
  <si>
    <t>tue</t>
  </si>
  <si>
    <t>hhd-9</t>
  </si>
  <si>
    <t>aprtr</t>
  </si>
  <si>
    <t>cprtr</t>
  </si>
  <si>
    <t>aawhe</t>
  </si>
  <si>
    <t>aamai</t>
  </si>
  <si>
    <t>aaoce</t>
  </si>
  <si>
    <t>aaveg</t>
  </si>
  <si>
    <t>aaofr</t>
  </si>
  <si>
    <t>aagra</t>
  </si>
  <si>
    <t>aaoil</t>
  </si>
  <si>
    <t>aatub</t>
  </si>
  <si>
    <t>aapul</t>
  </si>
  <si>
    <t>aasug</t>
  </si>
  <si>
    <t>aaoth</t>
  </si>
  <si>
    <t>alani</t>
  </si>
  <si>
    <t>ameat</t>
  </si>
  <si>
    <t>apfis</t>
  </si>
  <si>
    <t>avege</t>
  </si>
  <si>
    <t>afats</t>
  </si>
  <si>
    <t>adair</t>
  </si>
  <si>
    <t>agrai</t>
  </si>
  <si>
    <t>astar</t>
  </si>
  <si>
    <t>afeed</t>
  </si>
  <si>
    <t>abake</t>
  </si>
  <si>
    <t>asuga</t>
  </si>
  <si>
    <t>aconf</t>
  </si>
  <si>
    <t>apast</t>
  </si>
  <si>
    <t>aofoo</t>
  </si>
  <si>
    <t>aotrp-p</t>
  </si>
  <si>
    <t>aotrp-f</t>
  </si>
  <si>
    <t>cawhe</t>
  </si>
  <si>
    <t>camai</t>
  </si>
  <si>
    <t>caoce</t>
  </si>
  <si>
    <t>caveg</t>
  </si>
  <si>
    <t>caofr</t>
  </si>
  <si>
    <t>cagra</t>
  </si>
  <si>
    <t>caoil</t>
  </si>
  <si>
    <t>catub</t>
  </si>
  <si>
    <t>capul</t>
  </si>
  <si>
    <t>casug</t>
  </si>
  <si>
    <t>caoth</t>
  </si>
  <si>
    <t>clani</t>
  </si>
  <si>
    <t>cmeat</t>
  </si>
  <si>
    <t>cpfis</t>
  </si>
  <si>
    <t>cvege</t>
  </si>
  <si>
    <t>cfats</t>
  </si>
  <si>
    <t>cdair</t>
  </si>
  <si>
    <t>cgrai</t>
  </si>
  <si>
    <t>cstar</t>
  </si>
  <si>
    <t>cafee</t>
  </si>
  <si>
    <t>cbake</t>
  </si>
  <si>
    <t>csuga</t>
  </si>
  <si>
    <t>cconf</t>
  </si>
  <si>
    <t>cpast</t>
  </si>
  <si>
    <t>cofoo</t>
  </si>
  <si>
    <t>fland</t>
  </si>
  <si>
    <t>Transaction costs (do not remove)</t>
  </si>
  <si>
    <t>Insitituional taxes (do not remove)</t>
  </si>
  <si>
    <t>Factor taxes (do not remove)</t>
  </si>
  <si>
    <t>Import tariffs (do not remove)</t>
  </si>
  <si>
    <t>Export taxes (do not remove)</t>
  </si>
  <si>
    <t>Excise taxes (do not remove)</t>
  </si>
  <si>
    <t>Activity taxes (do not remove)</t>
  </si>
  <si>
    <t>Sales taxes (do not remove)</t>
  </si>
  <si>
    <t>Change in stocks (do not remove)</t>
  </si>
  <si>
    <t>Dummy (do not remove)</t>
  </si>
  <si>
    <t>Total (do not remove)</t>
  </si>
  <si>
    <t>Row RAS</t>
  </si>
  <si>
    <t>1_prim</t>
  </si>
  <si>
    <t>2_midd</t>
  </si>
  <si>
    <t>3_secd</t>
  </si>
  <si>
    <t>4_tert</t>
  </si>
  <si>
    <t>01_aagri</t>
  </si>
  <si>
    <t>02_afore</t>
  </si>
  <si>
    <t>03_afish</t>
  </si>
  <si>
    <t>04_acoal</t>
  </si>
  <si>
    <t>05_aomin</t>
  </si>
  <si>
    <t>06_agold</t>
  </si>
  <si>
    <t>07_amore</t>
  </si>
  <si>
    <t>08_afood</t>
  </si>
  <si>
    <t>09_abevt</t>
  </si>
  <si>
    <t>10_aweav</t>
  </si>
  <si>
    <t>11_aknit</t>
  </si>
  <si>
    <t>12_aleat</t>
  </si>
  <si>
    <t>13_afoot</t>
  </si>
  <si>
    <t>14_awood</t>
  </si>
  <si>
    <t>15_apapr</t>
  </si>
  <si>
    <t>16_aprnt</t>
  </si>
  <si>
    <t>17_apetr</t>
  </si>
  <si>
    <t>18_abchm</t>
  </si>
  <si>
    <t>19_aochm</t>
  </si>
  <si>
    <t>20_arubb</t>
  </si>
  <si>
    <t>21_aplas</t>
  </si>
  <si>
    <t>22_aglss</t>
  </si>
  <si>
    <t>23_anmmi</t>
  </si>
  <si>
    <t>24_abisc</t>
  </si>
  <si>
    <t>25_anfme</t>
  </si>
  <si>
    <t>26_afabm</t>
  </si>
  <si>
    <t>27_amach</t>
  </si>
  <si>
    <t>28_aemch</t>
  </si>
  <si>
    <t>29_amopt</t>
  </si>
  <si>
    <t>30_ardtv</t>
  </si>
  <si>
    <t>31_amtvp</t>
  </si>
  <si>
    <t>32_aotrp</t>
  </si>
  <si>
    <t>33_afurn</t>
  </si>
  <si>
    <t>34_aomnf</t>
  </si>
  <si>
    <t>35_aelcg</t>
  </si>
  <si>
    <t>36_awatd</t>
  </si>
  <si>
    <t>37_acnst</t>
  </si>
  <si>
    <t>38_awtrd</t>
  </si>
  <si>
    <t>39_artrd</t>
  </si>
  <si>
    <t>40_amtvs</t>
  </si>
  <si>
    <t>41_aacct</t>
  </si>
  <si>
    <t>42_altrp</t>
  </si>
  <si>
    <t>43_awtrp</t>
  </si>
  <si>
    <t>44_aatrp</t>
  </si>
  <si>
    <t>45_atrps</t>
  </si>
  <si>
    <t>46_apost</t>
  </si>
  <si>
    <t>47_afins</t>
  </si>
  <si>
    <t>48_ainsp</t>
  </si>
  <si>
    <t>49_aofin</t>
  </si>
  <si>
    <t>50_areal</t>
  </si>
  <si>
    <t>51_arent</t>
  </si>
  <si>
    <t>52_acomp</t>
  </si>
  <si>
    <t>53_arsea</t>
  </si>
  <si>
    <t>54_aobus</t>
  </si>
  <si>
    <t>55_apuba</t>
  </si>
  <si>
    <t>56_aeduc</t>
  </si>
  <si>
    <t>57_aheal</t>
  </si>
  <si>
    <t>58_awast</t>
  </si>
  <si>
    <t>59_amorg</t>
  </si>
  <si>
    <t>60_arecr</t>
  </si>
  <si>
    <t>61_aoact</t>
  </si>
  <si>
    <t>62_anobs</t>
  </si>
  <si>
    <t>Employment</t>
  </si>
  <si>
    <t>Implied wage</t>
  </si>
  <si>
    <t>SAM wage bill, R bn</t>
  </si>
  <si>
    <t>NEED TO UPDATE!!!</t>
  </si>
  <si>
    <t>billions of Rands</t>
  </si>
  <si>
    <t>UPDATE!!!</t>
  </si>
  <si>
    <t>activities</t>
  </si>
  <si>
    <t>prim</t>
  </si>
  <si>
    <t>midd</t>
  </si>
  <si>
    <t>secd</t>
  </si>
  <si>
    <t>tert</t>
  </si>
  <si>
    <t>aacco</t>
  </si>
  <si>
    <t>aafor</t>
  </si>
  <si>
    <t>aafsh</t>
  </si>
  <si>
    <t>aaliv</t>
  </si>
  <si>
    <t>aappa</t>
  </si>
  <si>
    <t>achem</t>
  </si>
  <si>
    <t>acrop</t>
  </si>
  <si>
    <t>aequi</t>
  </si>
  <si>
    <t>afbsr</t>
  </si>
  <si>
    <t>agov</t>
  </si>
  <si>
    <t>ametl</t>
  </si>
  <si>
    <t>anmmi</t>
  </si>
  <si>
    <t>apdai</t>
  </si>
  <si>
    <t>apfbe</t>
  </si>
  <si>
    <t>apgra</t>
  </si>
  <si>
    <t>apmea</t>
  </si>
  <si>
    <t>apofd</t>
  </si>
  <si>
    <t>atsco</t>
  </si>
  <si>
    <t>awppp</t>
  </si>
  <si>
    <t>awrtr</t>
  </si>
  <si>
    <t>aff</t>
  </si>
  <si>
    <t>afuel</t>
  </si>
  <si>
    <t>SAM Wagebill</t>
  </si>
  <si>
    <t>Average wage</t>
  </si>
  <si>
    <t>Wagebill</t>
  </si>
  <si>
    <t>STEP 1</t>
  </si>
  <si>
    <t>STEP 2</t>
  </si>
  <si>
    <t>agovo</t>
  </si>
  <si>
    <t>ew</t>
  </si>
  <si>
    <t>a1</t>
  </si>
  <si>
    <t>a2</t>
  </si>
  <si>
    <t>a3</t>
  </si>
  <si>
    <t>a4</t>
  </si>
  <si>
    <t>b1</t>
  </si>
  <si>
    <t>b2</t>
  </si>
  <si>
    <t>b3</t>
  </si>
  <si>
    <t>b4</t>
  </si>
  <si>
    <t>SAM values</t>
  </si>
  <si>
    <t>Element</t>
  </si>
  <si>
    <t>Item</t>
  </si>
  <si>
    <t>Value</t>
  </si>
  <si>
    <t>Area harvested</t>
  </si>
  <si>
    <t>Apples</t>
  </si>
  <si>
    <t>ha</t>
  </si>
  <si>
    <t>Yield</t>
  </si>
  <si>
    <t>hg/ha</t>
  </si>
  <si>
    <t>Production</t>
  </si>
  <si>
    <t>tonnes</t>
  </si>
  <si>
    <t>Apricots</t>
  </si>
  <si>
    <t>Asparagus</t>
  </si>
  <si>
    <t>Avocados</t>
  </si>
  <si>
    <t>Bananas</t>
  </si>
  <si>
    <t>Barley</t>
  </si>
  <si>
    <t>Bastfibres, other</t>
  </si>
  <si>
    <t>Beans, dry</t>
  </si>
  <si>
    <t>Beans, green</t>
  </si>
  <si>
    <t>Berries nes</t>
  </si>
  <si>
    <t>Buckwheat</t>
  </si>
  <si>
    <t>Cabbages and other brassicas</t>
  </si>
  <si>
    <t>Carrots and turnips</t>
  </si>
  <si>
    <t>Castor oil seed</t>
  </si>
  <si>
    <t>Cauliflowers and broccoli</t>
  </si>
  <si>
    <t>Cereals nes</t>
  </si>
  <si>
    <t>Cherries</t>
  </si>
  <si>
    <t>Chicory roots</t>
  </si>
  <si>
    <t>Chillies and peppers, dry</t>
  </si>
  <si>
    <t>Chillies and peppers, green</t>
  </si>
  <si>
    <t>Cow peas, dry</t>
  </si>
  <si>
    <t>Cucumbers and gherkins</t>
  </si>
  <si>
    <t>Fibre crops nes</t>
  </si>
  <si>
    <t>Figs</t>
  </si>
  <si>
    <t>Fruit, citrus nes</t>
  </si>
  <si>
    <t>Fruit, fresh nes</t>
  </si>
  <si>
    <t>Grapefruit (inc. pomelos)</t>
  </si>
  <si>
    <t>Grapes</t>
  </si>
  <si>
    <t>Groundnuts, with shell</t>
  </si>
  <si>
    <t>Hops</t>
  </si>
  <si>
    <t>Leeks, other alliaceous vegetables</t>
  </si>
  <si>
    <t>Lemons and limes</t>
  </si>
  <si>
    <t>Lettuce and chicory</t>
  </si>
  <si>
    <t>Lupins</t>
  </si>
  <si>
    <t>Maize</t>
  </si>
  <si>
    <t>Maize, green</t>
  </si>
  <si>
    <t>Mangoes, mangosteens, guavas</t>
  </si>
  <si>
    <t>Melons, other (inc.cantaloupes)</t>
  </si>
  <si>
    <t>Millet</t>
  </si>
  <si>
    <t>Mushrooms and truffles</t>
  </si>
  <si>
    <t>Nuts nes</t>
  </si>
  <si>
    <t>Oats</t>
  </si>
  <si>
    <t>Oilseeds nes</t>
  </si>
  <si>
    <t>Onions, dry</t>
  </si>
  <si>
    <t>Oranges</t>
  </si>
  <si>
    <t>Papayas</t>
  </si>
  <si>
    <t>Peaches and nectarines</t>
  </si>
  <si>
    <t>Pears</t>
  </si>
  <si>
    <t>Peas, dry</t>
  </si>
  <si>
    <t>Peas, green</t>
  </si>
  <si>
    <t>Pineapples</t>
  </si>
  <si>
    <t>Plums and sloes</t>
  </si>
  <si>
    <t>Potatoes</t>
  </si>
  <si>
    <t>Pumpkins, squash and gourds</t>
  </si>
  <si>
    <t>Quinces</t>
  </si>
  <si>
    <t>Rapeseed</t>
  </si>
  <si>
    <t>Rice, paddy</t>
  </si>
  <si>
    <t>Rice, paddy (rice milled equivalent)</t>
  </si>
  <si>
    <t>Rye</t>
  </si>
  <si>
    <t>Seed cotton</t>
  </si>
  <si>
    <t>Sisal</t>
  </si>
  <si>
    <t>Sorghum</t>
  </si>
  <si>
    <t>Soybeans</t>
  </si>
  <si>
    <t>Strawberries</t>
  </si>
  <si>
    <t>Sugar cane</t>
  </si>
  <si>
    <t>Sunflower seed</t>
  </si>
  <si>
    <t>Sweet potatoes</t>
  </si>
  <si>
    <t>Tangerines, mandarins, clementines, satsumas</t>
  </si>
  <si>
    <t>Tea</t>
  </si>
  <si>
    <t>Tobacco, unmanufactured</t>
  </si>
  <si>
    <t>Tomatoes</t>
  </si>
  <si>
    <t>Vegetables, fresh nes</t>
  </si>
  <si>
    <t>Watermelons</t>
  </si>
  <si>
    <t>Wheat</t>
  </si>
  <si>
    <t>FAOdata (http://www.fao.org/faostat/en/#data/QCL)</t>
  </si>
  <si>
    <t>(All)</t>
  </si>
  <si>
    <t>Sum of Value</t>
  </si>
  <si>
    <t>Row Labels</t>
  </si>
  <si>
    <t>Grand Total</t>
  </si>
  <si>
    <t>Crop</t>
  </si>
  <si>
    <t>Production, tonnes</t>
  </si>
  <si>
    <t>Price</t>
  </si>
  <si>
    <t>LCU/tonne</t>
  </si>
  <si>
    <t>Producer Price</t>
  </si>
  <si>
    <t>Column Labels</t>
  </si>
  <si>
    <t>Price2</t>
  </si>
  <si>
    <t>Area</t>
  </si>
  <si>
    <t>Census of commercial agriculture, 2017 (StatsSA 2020)</t>
  </si>
  <si>
    <t>Cereals</t>
  </si>
  <si>
    <t>Hort</t>
  </si>
  <si>
    <t>Animals</t>
  </si>
  <si>
    <t>Mixed</t>
  </si>
  <si>
    <t>Agri Serv</t>
  </si>
  <si>
    <t>Soya beans</t>
  </si>
  <si>
    <t>Sunflower seeds</t>
  </si>
  <si>
    <t>Sugarcane</t>
  </si>
  <si>
    <t>Total land</t>
  </si>
  <si>
    <t>Dry land</t>
  </si>
  <si>
    <t>Irrigated</t>
  </si>
  <si>
    <t>Total production</t>
  </si>
  <si>
    <t>Total yield</t>
  </si>
  <si>
    <t>Onions</t>
  </si>
  <si>
    <t>Cabbages</t>
  </si>
  <si>
    <t>Vegetables</t>
  </si>
  <si>
    <t>Fruits</t>
  </si>
  <si>
    <t>Naartjies</t>
  </si>
  <si>
    <t>Lemons</t>
  </si>
  <si>
    <t>Table grapes</t>
  </si>
  <si>
    <t>Wine grapes</t>
  </si>
  <si>
    <t>Other</t>
  </si>
  <si>
    <t>Region</t>
  </si>
  <si>
    <t>Farming units/enterprise</t>
  </si>
  <si>
    <t>Number</t>
  </si>
  <si>
    <t>Gross farming income</t>
  </si>
  <si>
    <t>R'000</t>
  </si>
  <si>
    <t>Field Crops</t>
  </si>
  <si>
    <t>Horticultural products</t>
  </si>
  <si>
    <t>Animals and animal products</t>
  </si>
  <si>
    <t>Other agricultural income</t>
  </si>
  <si>
    <t>Employees’ remuneration (salaries, cash wages and cash bonus)</t>
  </si>
  <si>
    <t>Paid employees</t>
  </si>
  <si>
    <t>Expenditure(excluding employees' remuneration)</t>
  </si>
  <si>
    <t>Western Cape</t>
  </si>
  <si>
    <t>Eastern Cape</t>
  </si>
  <si>
    <t>Northern Cape</t>
  </si>
  <si>
    <t>Free State</t>
  </si>
  <si>
    <t>KwaZulu-Natal</t>
  </si>
  <si>
    <t>North West</t>
  </si>
  <si>
    <t>Gauteng</t>
  </si>
  <si>
    <t>Mpumalanga</t>
  </si>
  <si>
    <t>Limpopo</t>
  </si>
  <si>
    <t>Income</t>
  </si>
  <si>
    <t>Total</t>
  </si>
  <si>
    <t>Fisheries/Aquaculture</t>
  </si>
  <si>
    <t>Forestry products</t>
  </si>
  <si>
    <t>Income received from services rendered</t>
  </si>
  <si>
    <t>Farming related services</t>
  </si>
  <si>
    <t>Forestry services</t>
  </si>
  <si>
    <t>Other agricultural services rendered</t>
  </si>
  <si>
    <t>Other services (non-agricultural) rendered</t>
  </si>
  <si>
    <t>Government grants and sponsorship</t>
  </si>
  <si>
    <t>Interest received</t>
  </si>
  <si>
    <t>Insurance</t>
  </si>
  <si>
    <t>Rental income (livestock, machinery, land, buildings and other structures)</t>
  </si>
  <si>
    <t>Rebates</t>
  </si>
  <si>
    <t>Profit on financial and other assets</t>
  </si>
  <si>
    <t>Share-cropping income</t>
  </si>
  <si>
    <t>Other income</t>
  </si>
  <si>
    <t>Purchases</t>
  </si>
  <si>
    <t>Employment costs</t>
  </si>
  <si>
    <t>Payment to subcontractors</t>
  </si>
  <si>
    <t>Advertising and marketing</t>
  </si>
  <si>
    <t>Depreciation</t>
  </si>
  <si>
    <t>Import and export ( Excise and custom duties)</t>
  </si>
  <si>
    <t>Insurance premiums</t>
  </si>
  <si>
    <t>Interest paid</t>
  </si>
  <si>
    <t>Losses on financial and other assets, disposal of assets, revaluation of assets</t>
  </si>
  <si>
    <t>Leasing and hiring of pant , machinery, equipment and vehicles</t>
  </si>
  <si>
    <t>Rental of land building and other structures</t>
  </si>
  <si>
    <t>Repairs and maintenance</t>
  </si>
  <si>
    <t>Railage and transport out</t>
  </si>
  <si>
    <t>Water, including water taxes</t>
  </si>
  <si>
    <t>Other expenditure</t>
  </si>
  <si>
    <t>Animal products</t>
  </si>
  <si>
    <t>Packaging material</t>
  </si>
  <si>
    <t>Fuel</t>
  </si>
  <si>
    <t>Feed and supplements for livestock, poultry and aquaculture</t>
  </si>
  <si>
    <t>Fertilizers</t>
  </si>
  <si>
    <t>Remedies for livestock, poultry and aquaculture.</t>
  </si>
  <si>
    <t>Remedies for field and horticultural crops</t>
  </si>
  <si>
    <t>Seeds, seedlings and other plant propagation material</t>
  </si>
  <si>
    <t>Other Purchases</t>
  </si>
  <si>
    <t>Cattle</t>
  </si>
  <si>
    <t>Sheep</t>
  </si>
  <si>
    <t>Goats</t>
  </si>
  <si>
    <t>Game</t>
  </si>
  <si>
    <t>Chickens</t>
  </si>
  <si>
    <t>Other animals</t>
  </si>
  <si>
    <t>Owners who farm full-time or part-time</t>
  </si>
  <si>
    <t>Metric tons</t>
  </si>
  <si>
    <t>Female</t>
  </si>
  <si>
    <t>Male</t>
  </si>
  <si>
    <t>Family members involved in agricultural activities</t>
  </si>
  <si>
    <t>Full-time employees</t>
  </si>
  <si>
    <t>Part-time and seasonal employees</t>
  </si>
  <si>
    <t>Ordinary farm workers</t>
  </si>
  <si>
    <t>Farm managers</t>
  </si>
  <si>
    <t>Farm foremen, supervisors</t>
  </si>
  <si>
    <t>Admin (office and site staff)</t>
  </si>
  <si>
    <t>Hectares</t>
  </si>
  <si>
    <t>Arable land</t>
  </si>
  <si>
    <t>Grazing land</t>
  </si>
  <si>
    <t>Forest/woodland</t>
  </si>
  <si>
    <t>Other land</t>
  </si>
  <si>
    <t>Used for crop production</t>
  </si>
  <si>
    <t>Cultivated pastures</t>
  </si>
  <si>
    <t>Temporarily fallow</t>
  </si>
  <si>
    <t>Under protective covers e.g. green house</t>
  </si>
  <si>
    <t>Grazing/browsing land</t>
  </si>
  <si>
    <t>Grazing (livestock)</t>
  </si>
  <si>
    <t>Grazing/browsing (game)</t>
  </si>
  <si>
    <t>Owned</t>
  </si>
  <si>
    <t>Leased/rented from government</t>
  </si>
  <si>
    <t>Leased/rented from traditional administration</t>
  </si>
  <si>
    <t>Lease/rented from other</t>
  </si>
  <si>
    <t>Leased/rented from other</t>
  </si>
  <si>
    <t>Planted area</t>
  </si>
  <si>
    <t>Irrigated land</t>
  </si>
  <si>
    <t>Grains/cereals</t>
  </si>
  <si>
    <t>Planted hectares</t>
  </si>
  <si>
    <t>Production in metric tons</t>
  </si>
  <si>
    <t>Oil seeds</t>
  </si>
  <si>
    <t>Legumes</t>
  </si>
  <si>
    <t>Fodder</t>
  </si>
  <si>
    <t>Other field crops</t>
  </si>
  <si>
    <t>White maize</t>
  </si>
  <si>
    <t>Yellow maize</t>
  </si>
  <si>
    <t>Grain sorghum</t>
  </si>
  <si>
    <t>Ground-nuts (peanuts)</t>
  </si>
  <si>
    <t>Canola</t>
  </si>
  <si>
    <t>Dry beans</t>
  </si>
  <si>
    <t>Grass</t>
  </si>
  <si>
    <t>Lucerne/Alfalfa</t>
  </si>
  <si>
    <t>Quantity in metric tons</t>
  </si>
  <si>
    <t>Maize for silage</t>
  </si>
  <si>
    <t>Field crop</t>
  </si>
  <si>
    <t>Livestock/ animal feed (grain based)</t>
  </si>
  <si>
    <t>Tons</t>
  </si>
  <si>
    <t>Maize meal (mealie meal)</t>
  </si>
  <si>
    <t>Malt, whether or not roasted</t>
  </si>
  <si>
    <t>Other field crop products</t>
  </si>
  <si>
    <t>Citrus Fruits</t>
  </si>
  <si>
    <t>Subtropical fruits</t>
  </si>
  <si>
    <t>Deciduous fruits and viticulture</t>
  </si>
  <si>
    <t>Tree nuts</t>
  </si>
  <si>
    <t>Other horticultural crops</t>
  </si>
  <si>
    <t>Beetroot</t>
  </si>
  <si>
    <t>Area planted</t>
  </si>
  <si>
    <t>Carrots</t>
  </si>
  <si>
    <t>Green beans</t>
  </si>
  <si>
    <t>Pumpkins (excluding melons)</t>
  </si>
  <si>
    <t>Butternut</t>
  </si>
  <si>
    <t>Peppers</t>
  </si>
  <si>
    <t>Grapefruit</t>
  </si>
  <si>
    <t>Other soft citrus</t>
  </si>
  <si>
    <t>Banana</t>
  </si>
  <si>
    <t>Other subtropical fruits</t>
  </si>
  <si>
    <t>Avocado</t>
  </si>
  <si>
    <t>Berries (all kinds)</t>
  </si>
  <si>
    <t>Paw paw</t>
  </si>
  <si>
    <t>Melons</t>
  </si>
  <si>
    <t>Mango</t>
  </si>
  <si>
    <t>Apple</t>
  </si>
  <si>
    <t>Peaches</t>
  </si>
  <si>
    <t>Wine-grapes</t>
  </si>
  <si>
    <t>Plums</t>
  </si>
  <si>
    <t>Macadamia</t>
  </si>
  <si>
    <t>Pecan</t>
  </si>
  <si>
    <t>Bearing</t>
  </si>
  <si>
    <t>Non-bearing</t>
  </si>
  <si>
    <t>Naartjie</t>
  </si>
  <si>
    <t>Other soft citrus or easy peelers</t>
  </si>
  <si>
    <t>Berries</t>
  </si>
  <si>
    <t>Paw paw/ papaya</t>
  </si>
  <si>
    <t>Macadamia nuts</t>
  </si>
  <si>
    <t>Pecan nuts</t>
  </si>
  <si>
    <t>Fresh produce market</t>
  </si>
  <si>
    <t>Direct to the retailers,chain stores,including contract farming,etc.</t>
  </si>
  <si>
    <t>Processing factories</t>
  </si>
  <si>
    <t>Exported</t>
  </si>
  <si>
    <t>Direct sales from farmer to consumer</t>
  </si>
  <si>
    <t>Cabbage (including red cabbage)</t>
  </si>
  <si>
    <t>Betroot</t>
  </si>
  <si>
    <t>Pumpkins</t>
  </si>
  <si>
    <t>Citrus fruits</t>
  </si>
  <si>
    <t>Dairy cattle</t>
  </si>
  <si>
    <t>Number of animals sold</t>
  </si>
  <si>
    <t>Beef cattle</t>
  </si>
  <si>
    <t>Sheep wool</t>
  </si>
  <si>
    <t>Sheep non-wool</t>
  </si>
  <si>
    <t>Pigs</t>
  </si>
  <si>
    <t>Horses</t>
  </si>
  <si>
    <t>Donkeys</t>
  </si>
  <si>
    <t>Broilers chicken</t>
  </si>
  <si>
    <t>Layer chicken</t>
  </si>
  <si>
    <t>Ostriches</t>
  </si>
  <si>
    <t>Calves</t>
  </si>
  <si>
    <t>Steers 1 year and over</t>
  </si>
  <si>
    <t>Heifers 1 to 2 years (breeding)</t>
  </si>
  <si>
    <t>Heifers 1 to 2 years (production)</t>
  </si>
  <si>
    <t>Cows over 2 years(breeding)</t>
  </si>
  <si>
    <t>Cows over 2 years(production)</t>
  </si>
  <si>
    <t>Bulls</t>
  </si>
  <si>
    <t>Fibre(mohair/angora)(breeding)</t>
  </si>
  <si>
    <t>Fibre(mohair/angora)(production)</t>
  </si>
  <si>
    <t>Meat(breeding)</t>
  </si>
  <si>
    <t>Meat(production)</t>
  </si>
  <si>
    <t>Milk(breeding)</t>
  </si>
  <si>
    <t>Milk(production)</t>
  </si>
  <si>
    <t>Boars (breeding)</t>
  </si>
  <si>
    <t>Boars(production)</t>
  </si>
  <si>
    <t>Sows and gilts</t>
  </si>
  <si>
    <t>Nursing pigs</t>
  </si>
  <si>
    <t>Weaner pigs</t>
  </si>
  <si>
    <t>Grower and finishing pigs</t>
  </si>
  <si>
    <t>Live game</t>
  </si>
  <si>
    <t>Springbok</t>
  </si>
  <si>
    <t>Impala</t>
  </si>
  <si>
    <t>Wildbeest</t>
  </si>
  <si>
    <t>Kudu</t>
  </si>
  <si>
    <t>Zebra</t>
  </si>
  <si>
    <t>Other live game</t>
  </si>
  <si>
    <t>Parent stock</t>
  </si>
  <si>
    <t>Day-old chicks</t>
  </si>
  <si>
    <t>Commercial</t>
  </si>
  <si>
    <t>Commercial(including off-layers)</t>
  </si>
  <si>
    <t>Dairy</t>
  </si>
  <si>
    <t>Beef</t>
  </si>
  <si>
    <t>Wool</t>
  </si>
  <si>
    <t>Non-wool</t>
  </si>
  <si>
    <t>Horse</t>
  </si>
  <si>
    <t>Milk and cream</t>
  </si>
  <si>
    <t>Litres</t>
  </si>
  <si>
    <t>Litre</t>
  </si>
  <si>
    <t>Kilogram</t>
  </si>
  <si>
    <t>Mohair</t>
  </si>
  <si>
    <t>Poultry eggs</t>
  </si>
  <si>
    <t>Dozen</t>
  </si>
  <si>
    <t>Meat</t>
  </si>
  <si>
    <t>Kilograms</t>
  </si>
  <si>
    <t>Chicken</t>
  </si>
  <si>
    <t>Mutton/lamb</t>
  </si>
  <si>
    <t>Goat meat</t>
  </si>
  <si>
    <t>Pork</t>
  </si>
  <si>
    <t>Ostrich meat</t>
  </si>
  <si>
    <t>Offal</t>
  </si>
  <si>
    <t>Game/ vension meat</t>
  </si>
  <si>
    <t>Other poultry meat</t>
  </si>
  <si>
    <t>Other meat:(specify)</t>
  </si>
  <si>
    <t>Details of animal product</t>
  </si>
  <si>
    <t>Chicken: table/normal eggs</t>
  </si>
  <si>
    <t>Chicken: hatching/fertilised eggs</t>
  </si>
  <si>
    <t>Other poultry eggs</t>
  </si>
  <si>
    <t>Honey</t>
  </si>
  <si>
    <t>Breeding seed(e.g semen,ova,embryos)</t>
  </si>
  <si>
    <t>Organic fertiliser (e.g compost,animal manure)</t>
  </si>
  <si>
    <t>Farming practice</t>
  </si>
  <si>
    <t>Irrigation</t>
  </si>
  <si>
    <t>Dry land/Rain-fed</t>
  </si>
  <si>
    <t>Both irrigation and Dry land/Rain-fed</t>
  </si>
  <si>
    <t>Municipal water supply</t>
  </si>
  <si>
    <t>River</t>
  </si>
  <si>
    <t>Dam</t>
  </si>
  <si>
    <t>Water boards/schemes</t>
  </si>
  <si>
    <t>Ground water/borehole</t>
  </si>
  <si>
    <t>Both surface and ground water</t>
  </si>
  <si>
    <t>Treated waste water</t>
  </si>
  <si>
    <t>Rainwater harvesting</t>
  </si>
  <si>
    <t>Other (headwaters, wetlands)</t>
  </si>
  <si>
    <t>Sprinkler</t>
  </si>
  <si>
    <t>Micro-irrigation</t>
  </si>
  <si>
    <t>Drip</t>
  </si>
  <si>
    <t>Pivots</t>
  </si>
  <si>
    <t>Canals</t>
  </si>
  <si>
    <t>Flood irrigation</t>
  </si>
  <si>
    <t>Dragline, quick-coupling lines</t>
  </si>
  <si>
    <t>General authorisation</t>
  </si>
  <si>
    <t>Existing permit</t>
  </si>
  <si>
    <t>Water use licence</t>
  </si>
  <si>
    <t>None</t>
  </si>
  <si>
    <t>Lease/Rent</t>
  </si>
  <si>
    <t>Nitrogen</t>
  </si>
  <si>
    <t>Phosphate</t>
  </si>
  <si>
    <t>Potassium</t>
  </si>
  <si>
    <t>Agricultural lime</t>
  </si>
  <si>
    <t>Fertiliser mixtures (NPK)</t>
  </si>
  <si>
    <t>Organic fertilizer (manure and compost)</t>
  </si>
  <si>
    <t>Other fertilizers</t>
  </si>
  <si>
    <t>Pesticides (insecticides)</t>
  </si>
  <si>
    <t>Herbicides (weed killers)</t>
  </si>
  <si>
    <t>Fungicides</t>
  </si>
  <si>
    <t>Rodenticides</t>
  </si>
  <si>
    <t>Other agricultural chemicals</t>
  </si>
  <si>
    <t>Tractors</t>
  </si>
  <si>
    <t>Harvesters</t>
  </si>
  <si>
    <t>Milking and dairy machines</t>
  </si>
  <si>
    <t>Presses and crushes and similar machinery</t>
  </si>
  <si>
    <t>Mechanical appliances for chemical application</t>
  </si>
  <si>
    <t>Dryers for agricultural products</t>
  </si>
  <si>
    <t>Grain storage facility</t>
  </si>
  <si>
    <t>Poultry incubators and brooders</t>
  </si>
  <si>
    <t>Dozens</t>
  </si>
  <si>
    <t>Poultry-keeping machinery</t>
  </si>
  <si>
    <t>Other machinery and equipment for farming purposes(specify)</t>
  </si>
  <si>
    <t>Livestock system</t>
  </si>
  <si>
    <t>Grazing system</t>
  </si>
  <si>
    <t>Mixed system (Mixed farming)</t>
  </si>
  <si>
    <t>Industrial system</t>
  </si>
  <si>
    <t>Crime</t>
  </si>
  <si>
    <t>Pests and diseases</t>
  </si>
  <si>
    <t>Natural disasters</t>
  </si>
  <si>
    <t>Fire</t>
  </si>
  <si>
    <t>Details of losses due to crime</t>
  </si>
  <si>
    <t>Stock theft</t>
  </si>
  <si>
    <t>Theft of farming/forestry/fisheries produce</t>
  </si>
  <si>
    <t>Theft of input supplies(e.g diesel,fertilisers and other seeds</t>
  </si>
  <si>
    <t>Violent crime</t>
  </si>
  <si>
    <t>Other crime</t>
  </si>
  <si>
    <t>Details of losses due pest and diseases</t>
  </si>
  <si>
    <t>Vermin and predators</t>
  </si>
  <si>
    <t>Other pests diseases</t>
  </si>
  <si>
    <t>Details of losses due to natural disasters</t>
  </si>
  <si>
    <t>Hail</t>
  </si>
  <si>
    <t>Drought</t>
  </si>
  <si>
    <t>Floods</t>
  </si>
  <si>
    <t>Frost</t>
  </si>
  <si>
    <t>Other natural disasters</t>
  </si>
  <si>
    <t>Details of losses fire</t>
  </si>
  <si>
    <t>Farming units</t>
  </si>
  <si>
    <t>Hectares affected by fire</t>
  </si>
  <si>
    <t>Sex of the farm operator/manager</t>
  </si>
  <si>
    <t>Unspecified</t>
  </si>
  <si>
    <t>Age of the farm operator/manager</t>
  </si>
  <si>
    <t>15-34</t>
  </si>
  <si>
    <t>35-44</t>
  </si>
  <si>
    <t>45-54</t>
  </si>
  <si>
    <t>55-64</t>
  </si>
  <si>
    <t>65+</t>
  </si>
  <si>
    <t>Race of the farm operator/manger</t>
  </si>
  <si>
    <t>African</t>
  </si>
  <si>
    <t>Coloured</t>
  </si>
  <si>
    <t>Indians/Asians</t>
  </si>
  <si>
    <t>White</t>
  </si>
  <si>
    <t>Sum of 2017</t>
  </si>
  <si>
    <t>include production volumes only? Or land as well?</t>
  </si>
  <si>
    <t>QPROD2</t>
  </si>
  <si>
    <t>CropProd!A7</t>
  </si>
  <si>
    <t>Field crops</t>
  </si>
  <si>
    <t>From STATA</t>
  </si>
  <si>
    <t>apgm</t>
  </si>
  <si>
    <t>aammo</t>
  </si>
  <si>
    <t>afcel</t>
  </si>
  <si>
    <t>aelct</t>
  </si>
  <si>
    <t>cpgm</t>
  </si>
  <si>
    <t>cammo</t>
  </si>
  <si>
    <t>cfcel</t>
  </si>
  <si>
    <t>celct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</si>
</sst>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0.000"/>
    <numFmt numFmtId="167" formatCode="0.0"/>
    <numFmt numFmtId="168" formatCode="_(* #,##0.000_);_(* \(#,##0.000\);_(* &quot;-&quot;??_);_(@_)"/>
    <numFmt numFmtId="169" formatCode="_-* #,##0_-;\-* #,##0_-;_-* &quot;-&quot;??_-;_-@_-"/>
    <numFmt numFmtId="170" formatCode="_(* #,##0.0_);_(* \(#,##0.0\);_(* &quot;-&quot;??_);_(@_)"/>
    <numFmt numFmtId="171" formatCode="_(* #,##0.0000000_);_(* \(#,##0.0000000\);_(* &quot;-&quot;??_);_(@_)"/>
    <numFmt numFmtId="172" formatCode="0.0%"/>
  </numFmts>
  <fonts count="6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4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0"/>
      <name val="MS Sans Serif"/>
      <family val="2"/>
    </font>
    <font>
      <b/>
      <i/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sz val="9"/>
      <color theme="4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indexed="8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1"/>
      <name val="Calibri"/>
      <family val="2"/>
    </font>
    <font>
      <sz val="9"/>
      <color theme="1"/>
      <name val="Calibri Light"/>
      <family val="2"/>
    </font>
    <font>
      <sz val="9"/>
      <name val="Calibri Light"/>
      <family val="2"/>
    </font>
    <font>
      <b/>
      <sz val="9"/>
      <color rgb="FFFFFF00"/>
      <name val="Calibri Light"/>
      <family val="2"/>
    </font>
    <font>
      <sz val="9"/>
      <color rgb="FFC00000"/>
      <name val="Calibri Light"/>
      <family val="2"/>
    </font>
    <font>
      <b/>
      <sz val="11"/>
      <color rgb="FFFF0000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i/>
      <sz val="9"/>
      <name val="Calibri"/>
      <family val="2"/>
      <scheme val="minor"/>
    </font>
    <font>
      <b/>
      <sz val="9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theme="1"/>
      <name val="Cambria"/>
      <family val="2"/>
      <scheme val="major"/>
    </font>
    <font>
      <sz val="9"/>
      <color rgb="FFFF0000"/>
      <name val="Cambria"/>
      <family val="2"/>
      <scheme val="major"/>
    </font>
    <font>
      <b/>
      <sz val="9"/>
      <name val="Cambria"/>
      <family val="2"/>
      <scheme val="major"/>
    </font>
    <font>
      <sz val="9"/>
      <name val="Cambria"/>
      <family val="2"/>
      <scheme val="major"/>
    </font>
    <font>
      <sz val="9"/>
      <color rgb="FF0070C0"/>
      <name val="Cambria"/>
      <family val="2"/>
      <scheme val="major"/>
    </font>
    <font>
      <sz val="9"/>
      <color theme="6" tint="-0.249977111117893"/>
      <name val="Cambria"/>
      <family val="2"/>
      <scheme val="major"/>
    </font>
    <font>
      <b/>
      <sz val="9"/>
      <color theme="1"/>
      <name val="Cambria"/>
      <family val="1"/>
      <scheme val="maj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theme="1"/>
      <name val="Calibri Light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164" fontId="10" fillId="0" borderId="0" applyFont="0" applyFill="0" applyBorder="0" applyAlignment="0" applyProtection="0"/>
    <xf numFmtId="0" fontId="19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30" fillId="0" borderId="0"/>
    <xf numFmtId="0" fontId="48" fillId="0" borderId="0" applyNumberFormat="0" applyFill="0" applyBorder="0" applyAlignment="0" applyProtection="0"/>
    <xf numFmtId="0" fontId="49" fillId="0" borderId="2" applyNumberFormat="0" applyFill="0" applyAlignment="0" applyProtection="0"/>
    <xf numFmtId="0" fontId="50" fillId="0" borderId="3" applyNumberFormat="0" applyFill="0" applyAlignment="0" applyProtection="0"/>
    <xf numFmtId="0" fontId="51" fillId="0" borderId="4" applyNumberFormat="0" applyFill="0" applyAlignment="0" applyProtection="0"/>
    <xf numFmtId="0" fontId="51" fillId="0" borderId="0" applyNumberFormat="0" applyFill="0" applyBorder="0" applyAlignment="0" applyProtection="0"/>
    <xf numFmtId="0" fontId="52" fillId="7" borderId="0" applyNumberFormat="0" applyBorder="0" applyAlignment="0" applyProtection="0"/>
    <xf numFmtId="0" fontId="53" fillId="8" borderId="0" applyNumberFormat="0" applyBorder="0" applyAlignment="0" applyProtection="0"/>
    <xf numFmtId="0" fontId="54" fillId="9" borderId="0" applyNumberFormat="0" applyBorder="0" applyAlignment="0" applyProtection="0"/>
    <xf numFmtId="0" fontId="55" fillId="10" borderId="5" applyNumberFormat="0" applyAlignment="0" applyProtection="0"/>
    <xf numFmtId="0" fontId="56" fillId="11" borderId="6" applyNumberFormat="0" applyAlignment="0" applyProtection="0"/>
    <xf numFmtId="0" fontId="57" fillId="11" borderId="5" applyNumberFormat="0" applyAlignment="0" applyProtection="0"/>
    <xf numFmtId="0" fontId="58" fillId="0" borderId="7" applyNumberFormat="0" applyFill="0" applyAlignment="0" applyProtection="0"/>
    <xf numFmtId="0" fontId="59" fillId="12" borderId="8" applyNumberFormat="0" applyAlignment="0" applyProtection="0"/>
    <xf numFmtId="0" fontId="14" fillId="0" borderId="0" applyNumberFormat="0" applyFill="0" applyBorder="0" applyAlignment="0" applyProtection="0"/>
    <xf numFmtId="0" fontId="10" fillId="13" borderId="9" applyNumberFormat="0" applyFont="0" applyAlignment="0" applyProtection="0"/>
    <xf numFmtId="0" fontId="60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61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61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61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61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61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61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7" borderId="0" applyNumberFormat="0" applyBorder="0" applyAlignment="0" applyProtection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</cellStyleXfs>
  <cellXfs count="137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0" borderId="0" xfId="0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6" fillId="0" borderId="1" xfId="0" applyFont="1" applyBorder="1" applyAlignment="1">
      <alignment horizontal="right"/>
    </xf>
    <xf numFmtId="0" fontId="0" fillId="0" borderId="1" xfId="0" applyBorder="1"/>
    <xf numFmtId="0" fontId="9" fillId="0" borderId="0" xfId="0" applyFont="1"/>
    <xf numFmtId="3" fontId="9" fillId="0" borderId="0" xfId="0" applyNumberFormat="1" applyFont="1"/>
    <xf numFmtId="165" fontId="0" fillId="0" borderId="0" xfId="1" applyNumberFormat="1" applyFont="1"/>
    <xf numFmtId="3" fontId="0" fillId="0" borderId="0" xfId="0" applyNumberFormat="1" applyAlignment="1">
      <alignment horizontal="right"/>
    </xf>
    <xf numFmtId="166" fontId="0" fillId="0" borderId="0" xfId="0" applyNumberFormat="1"/>
    <xf numFmtId="2" fontId="6" fillId="0" borderId="0" xfId="0" applyNumberFormat="1" applyFont="1"/>
    <xf numFmtId="0" fontId="11" fillId="0" borderId="0" xfId="0" applyFont="1"/>
    <xf numFmtId="11" fontId="0" fillId="0" borderId="0" xfId="0" applyNumberFormat="1"/>
    <xf numFmtId="0" fontId="12" fillId="0" borderId="0" xfId="0" applyFont="1"/>
    <xf numFmtId="0" fontId="13" fillId="0" borderId="0" xfId="0" applyFont="1"/>
    <xf numFmtId="2" fontId="13" fillId="0" borderId="0" xfId="0" applyNumberFormat="1" applyFont="1"/>
    <xf numFmtId="165" fontId="0" fillId="0" borderId="0" xfId="0" applyNumberFormat="1"/>
    <xf numFmtId="3" fontId="0" fillId="0" borderId="0" xfId="0" quotePrefix="1" applyNumberFormat="1"/>
    <xf numFmtId="167" fontId="0" fillId="0" borderId="0" xfId="0" applyNumberFormat="1"/>
    <xf numFmtId="0" fontId="14" fillId="0" borderId="0" xfId="0" applyFont="1"/>
    <xf numFmtId="1" fontId="0" fillId="0" borderId="0" xfId="0" applyNumberFormat="1"/>
    <xf numFmtId="164" fontId="0" fillId="0" borderId="0" xfId="1" applyFont="1"/>
    <xf numFmtId="164" fontId="0" fillId="0" borderId="0" xfId="0" applyNumberFormat="1"/>
    <xf numFmtId="3" fontId="6" fillId="0" borderId="0" xfId="0" quotePrefix="1" applyNumberFormat="1" applyFont="1"/>
    <xf numFmtId="0" fontId="6" fillId="0" borderId="0" xfId="0" quotePrefix="1" applyFont="1"/>
    <xf numFmtId="2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4" fontId="0" fillId="0" borderId="0" xfId="0" applyNumberFormat="1"/>
    <xf numFmtId="0" fontId="16" fillId="0" borderId="0" xfId="0" applyFont="1"/>
    <xf numFmtId="0" fontId="18" fillId="0" borderId="0" xfId="0" applyFont="1"/>
    <xf numFmtId="0" fontId="17" fillId="0" borderId="0" xfId="0" applyFont="1" applyAlignment="1">
      <alignment horizontal="right"/>
    </xf>
    <xf numFmtId="2" fontId="17" fillId="0" borderId="0" xfId="0" applyNumberFormat="1" applyFont="1"/>
    <xf numFmtId="2" fontId="17" fillId="2" borderId="0" xfId="0" applyNumberFormat="1" applyFont="1" applyFill="1"/>
    <xf numFmtId="0" fontId="0" fillId="3" borderId="0" xfId="0" applyFill="1"/>
    <xf numFmtId="0" fontId="20" fillId="0" borderId="0" xfId="0" applyFont="1"/>
    <xf numFmtId="0" fontId="21" fillId="4" borderId="0" xfId="0" applyFont="1" applyFill="1"/>
    <xf numFmtId="0" fontId="21" fillId="0" borderId="0" xfId="0" applyFont="1"/>
    <xf numFmtId="0" fontId="22" fillId="0" borderId="0" xfId="0" applyFont="1"/>
    <xf numFmtId="0" fontId="23" fillId="4" borderId="0" xfId="0" applyFont="1" applyFill="1"/>
    <xf numFmtId="0" fontId="24" fillId="0" borderId="0" xfId="0" applyFont="1"/>
    <xf numFmtId="2" fontId="21" fillId="4" borderId="0" xfId="0" applyNumberFormat="1" applyFont="1" applyFill="1"/>
    <xf numFmtId="2" fontId="24" fillId="0" borderId="0" xfId="0" applyNumberFormat="1" applyFont="1"/>
    <xf numFmtId="0" fontId="25" fillId="0" borderId="0" xfId="0" applyFont="1"/>
    <xf numFmtId="2" fontId="21" fillId="0" borderId="0" xfId="0" applyNumberFormat="1" applyFont="1"/>
    <xf numFmtId="0" fontId="26" fillId="0" borderId="0" xfId="0" applyFont="1"/>
    <xf numFmtId="167" fontId="27" fillId="0" borderId="0" xfId="0" applyNumberFormat="1" applyFont="1"/>
    <xf numFmtId="0" fontId="28" fillId="0" borderId="0" xfId="0" applyFont="1"/>
    <xf numFmtId="1" fontId="6" fillId="0" borderId="0" xfId="0" applyNumberFormat="1" applyFont="1"/>
    <xf numFmtId="1" fontId="29" fillId="0" borderId="0" xfId="0" applyNumberFormat="1" applyFont="1"/>
    <xf numFmtId="168" fontId="0" fillId="0" borderId="0" xfId="1" applyNumberFormat="1" applyFont="1"/>
    <xf numFmtId="170" fontId="0" fillId="0" borderId="0" xfId="1" applyNumberFormat="1" applyFont="1"/>
    <xf numFmtId="170" fontId="14" fillId="0" borderId="0" xfId="1" applyNumberFormat="1" applyFont="1"/>
    <xf numFmtId="170" fontId="0" fillId="2" borderId="0" xfId="1" applyNumberFormat="1" applyFont="1" applyFill="1"/>
    <xf numFmtId="43" fontId="0" fillId="0" borderId="0" xfId="0" applyNumberFormat="1"/>
    <xf numFmtId="0" fontId="0" fillId="0" borderId="0" xfId="0"/>
    <xf numFmtId="169" fontId="0" fillId="0" borderId="0" xfId="0" applyNumberFormat="1"/>
    <xf numFmtId="9" fontId="0" fillId="0" borderId="0" xfId="4" applyFont="1"/>
    <xf numFmtId="0" fontId="0" fillId="0" borderId="0" xfId="0" applyFill="1" applyBorder="1"/>
    <xf numFmtId="170" fontId="0" fillId="0" borderId="0" xfId="0" applyNumberFormat="1" applyAlignment="1">
      <alignment horizontal="right"/>
    </xf>
    <xf numFmtId="171" fontId="0" fillId="0" borderId="0" xfId="1" applyNumberFormat="1" applyFont="1"/>
    <xf numFmtId="0" fontId="0" fillId="0" borderId="0" xfId="0"/>
    <xf numFmtId="3" fontId="0" fillId="0" borderId="0" xfId="0" applyNumberFormat="1"/>
    <xf numFmtId="0" fontId="31" fillId="0" borderId="0" xfId="0" applyFont="1"/>
    <xf numFmtId="0" fontId="32" fillId="0" borderId="0" xfId="6" applyFont="1"/>
    <xf numFmtId="0" fontId="33" fillId="5" borderId="0" xfId="6" applyFont="1" applyFill="1" applyAlignment="1">
      <alignment horizontal="left"/>
    </xf>
    <xf numFmtId="0" fontId="32" fillId="6" borderId="0" xfId="6" applyFont="1" applyFill="1"/>
    <xf numFmtId="0" fontId="32" fillId="6" borderId="0" xfId="6" applyFont="1" applyFill="1" applyAlignment="1">
      <alignment horizontal="right"/>
    </xf>
    <xf numFmtId="165" fontId="32" fillId="0" borderId="0" xfId="1" applyNumberFormat="1" applyFont="1"/>
    <xf numFmtId="3" fontId="32" fillId="0" borderId="0" xfId="6" applyNumberFormat="1" applyFont="1"/>
    <xf numFmtId="3" fontId="32" fillId="6" borderId="0" xfId="6" applyNumberFormat="1" applyFont="1" applyFill="1"/>
    <xf numFmtId="165" fontId="32" fillId="0" borderId="0" xfId="6" applyNumberFormat="1" applyFont="1"/>
    <xf numFmtId="165" fontId="31" fillId="0" borderId="0" xfId="1" applyNumberFormat="1" applyFont="1"/>
    <xf numFmtId="0" fontId="34" fillId="0" borderId="0" xfId="6" applyFont="1"/>
    <xf numFmtId="165" fontId="34" fillId="0" borderId="0" xfId="1" applyNumberFormat="1" applyFont="1"/>
    <xf numFmtId="0" fontId="0" fillId="2" borderId="0" xfId="0" applyFill="1"/>
    <xf numFmtId="0" fontId="11" fillId="2" borderId="0" xfId="0" applyFont="1" applyFill="1"/>
    <xf numFmtId="0" fontId="35" fillId="2" borderId="0" xfId="0" applyFont="1" applyFill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23" fillId="0" borderId="0" xfId="0" applyFont="1"/>
    <xf numFmtId="0" fontId="40" fillId="0" borderId="0" xfId="0" applyFont="1"/>
    <xf numFmtId="0" fontId="37" fillId="0" borderId="1" xfId="0" applyFont="1" applyBorder="1"/>
    <xf numFmtId="0" fontId="21" fillId="0" borderId="0" xfId="0" applyFont="1" applyBorder="1"/>
    <xf numFmtId="0" fontId="37" fillId="0" borderId="0" xfId="0" applyFont="1" applyBorder="1"/>
    <xf numFmtId="0" fontId="41" fillId="0" borderId="0" xfId="0" applyFont="1"/>
    <xf numFmtId="169" fontId="41" fillId="0" borderId="0" xfId="3" applyNumberFormat="1" applyFont="1"/>
    <xf numFmtId="3" fontId="41" fillId="0" borderId="0" xfId="0" applyNumberFormat="1" applyFont="1"/>
    <xf numFmtId="169" fontId="41" fillId="0" borderId="0" xfId="0" applyNumberFormat="1" applyFont="1"/>
    <xf numFmtId="0" fontId="42" fillId="0" borderId="0" xfId="0" applyFont="1"/>
    <xf numFmtId="169" fontId="42" fillId="0" borderId="0" xfId="3" applyNumberFormat="1" applyFont="1"/>
    <xf numFmtId="3" fontId="43" fillId="0" borderId="0" xfId="2" applyNumberFormat="1" applyFont="1" applyAlignment="1">
      <alignment horizontal="right" vertical="center"/>
    </xf>
    <xf numFmtId="164" fontId="41" fillId="0" borderId="0" xfId="1" applyFont="1"/>
    <xf numFmtId="170" fontId="41" fillId="0" borderId="0" xfId="1" applyNumberFormat="1" applyFont="1"/>
    <xf numFmtId="165" fontId="41" fillId="0" borderId="0" xfId="1" applyNumberFormat="1" applyFont="1"/>
    <xf numFmtId="0" fontId="44" fillId="0" borderId="0" xfId="0" applyFont="1"/>
    <xf numFmtId="0" fontId="45" fillId="0" borderId="0" xfId="0" applyFont="1"/>
    <xf numFmtId="165" fontId="41" fillId="0" borderId="0" xfId="0" applyNumberFormat="1" applyFont="1"/>
    <xf numFmtId="164" fontId="41" fillId="0" borderId="0" xfId="0" applyNumberFormat="1" applyFont="1"/>
    <xf numFmtId="165" fontId="46" fillId="0" borderId="0" xfId="1" applyNumberFormat="1" applyFont="1"/>
    <xf numFmtId="0" fontId="47" fillId="0" borderId="0" xfId="0" applyFont="1"/>
    <xf numFmtId="9" fontId="41" fillId="0" borderId="0" xfId="4" applyFont="1"/>
    <xf numFmtId="172" fontId="41" fillId="0" borderId="0" xfId="4" applyNumberFormat="1" applyFont="1"/>
    <xf numFmtId="0" fontId="0" fillId="0" borderId="0" xfId="0" pivotButton="1"/>
    <xf numFmtId="0" fontId="0" fillId="0" borderId="0" xfId="0" applyNumberFormat="1"/>
    <xf numFmtId="0" fontId="65" fillId="0" borderId="0" xfId="0" applyFont="1" applyFill="1" applyBorder="1" applyAlignment="1">
      <alignment vertical="top"/>
    </xf>
    <xf numFmtId="0" fontId="1" fillId="0" borderId="0" xfId="0" applyFont="1" applyFill="1" applyBorder="1"/>
    <xf numFmtId="0" fontId="64" fillId="0" borderId="0" xfId="0" applyFont="1" applyFill="1" applyBorder="1" applyAlignment="1">
      <alignment horizontal="center" vertical="top"/>
    </xf>
    <xf numFmtId="165" fontId="0" fillId="0" borderId="0" xfId="1" applyNumberFormat="1" applyFont="1" applyFill="1" applyBorder="1"/>
    <xf numFmtId="0" fontId="0" fillId="0" borderId="0" xfId="0" applyFill="1" applyBorder="1" applyAlignment="1"/>
    <xf numFmtId="170" fontId="0" fillId="0" borderId="0" xfId="1" applyNumberFormat="1" applyFont="1" applyFill="1" applyBorder="1"/>
    <xf numFmtId="165" fontId="0" fillId="0" borderId="0" xfId="0" applyNumberFormat="1" applyFill="1" applyBorder="1"/>
    <xf numFmtId="3" fontId="0" fillId="0" borderId="0" xfId="0" applyNumberFormat="1" applyFill="1" applyBorder="1"/>
    <xf numFmtId="0" fontId="0" fillId="0" borderId="0" xfId="0"/>
    <xf numFmtId="0" fontId="66" fillId="0" borderId="0" xfId="0" applyFont="1"/>
    <xf numFmtId="169" fontId="66" fillId="0" borderId="0" xfId="3" applyNumberFormat="1" applyFont="1"/>
    <xf numFmtId="43" fontId="66" fillId="0" borderId="0" xfId="0" applyNumberFormat="1" applyFont="1"/>
    <xf numFmtId="169" fontId="66" fillId="0" borderId="0" xfId="0" applyNumberFormat="1" applyFont="1"/>
    <xf numFmtId="2" fontId="17" fillId="0" borderId="0" xfId="0" applyNumberFormat="1" applyFont="1" applyAlignment="1">
      <alignment horizontal="right"/>
    </xf>
    <xf numFmtId="166" fontId="17" fillId="0" borderId="0" xfId="0" applyNumberFormat="1" applyFont="1"/>
    <xf numFmtId="0" fontId="0" fillId="0" borderId="0" xfId="0"/>
    <xf numFmtId="43" fontId="6" fillId="0" borderId="0" xfId="3" applyFont="1" applyFill="1"/>
    <xf numFmtId="0" fontId="6" fillId="0" borderId="0" xfId="0" quotePrefix="1" applyFont="1" applyFill="1"/>
    <xf numFmtId="168" fontId="6" fillId="0" borderId="0" xfId="3" applyNumberFormat="1" applyFont="1" applyFill="1"/>
    <xf numFmtId="0" fontId="4" fillId="0" borderId="0" xfId="0" applyFont="1" applyAlignment="1">
      <alignment horizontal="center"/>
    </xf>
    <xf numFmtId="0" fontId="21" fillId="4" borderId="0" xfId="0" applyFont="1" applyFill="1" applyAlignment="1">
      <alignment horizontal="center"/>
    </xf>
  </cellXfs>
  <cellStyles count="52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2" xfId="3" xr:uid="{FFE3B1CE-55B5-4923-8F68-C70334D9802A}"/>
    <cellStyle name="Comma 2 2" xfId="50" xr:uid="{7ACEB669-41F6-44FF-9326-02D50D277EB0}"/>
    <cellStyle name="Comma 3" xfId="5" xr:uid="{D6107CC6-31F9-46E5-8283-5EDE17DFC44B}"/>
    <cellStyle name="Comma 3 2" xfId="51" xr:uid="{8F3EBCAA-B6E6-4790-AD2E-B0EE4EEA8111}"/>
    <cellStyle name="Explanatory Text" xfId="22" builtinId="53" customBuiltin="1"/>
    <cellStyle name="Followed Hyperlink" xfId="49" builtinId="9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 customBuiltin="1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3" xfId="2" xr:uid="{00000000-0005-0000-0000-000002000000}"/>
    <cellStyle name="Normal 3 2" xfId="6" xr:uid="{83C728F9-FA49-4732-9BEB-1AF43C0CFB1A}"/>
    <cellStyle name="Note" xfId="21" builtinId="10" customBuiltin="1"/>
    <cellStyle name="Output" xfId="16" builtinId="21" customBuiltin="1"/>
    <cellStyle name="Percent" xfId="4" builtinId="5"/>
    <cellStyle name="Title" xfId="7" builtinId="15" customBuiltin="1"/>
    <cellStyle name="Total" xfId="23" builtinId="25" customBuiltin="1"/>
    <cellStyle name="Warning Text" xfId="20" builtinId="11" customBuiltin="1"/>
  </cellStyles>
  <dxfs count="3"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  <dxf>
      <font>
        <b val="0"/>
        <i/>
        <color theme="0" tint="-0.34998626667073579"/>
      </font>
      <fill>
        <patternFill patternType="none">
          <bgColor auto="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[4]Sheet1!$B$33</c:f>
              <c:strCache>
                <c:ptCount val="1"/>
                <c:pt idx="0">
                  <c:v>prim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[4]Sheet1!$B$34:$B$61</c:f>
              <c:numCache>
                <c:formatCode>General</c:formatCode>
                <c:ptCount val="28"/>
                <c:pt idx="0">
                  <c:v>37.834781327049235</c:v>
                </c:pt>
                <c:pt idx="1">
                  <c:v>32.853203294409887</c:v>
                </c:pt>
                <c:pt idx="2">
                  <c:v>6.9182264037633878</c:v>
                </c:pt>
                <c:pt idx="3">
                  <c:v>23.353468588034627</c:v>
                </c:pt>
                <c:pt idx="4">
                  <c:v>4.8409902827770441</c:v>
                </c:pt>
                <c:pt idx="5">
                  <c:v>24.20063224914724</c:v>
                </c:pt>
                <c:pt idx="6">
                  <c:v>12.673935556839895</c:v>
                </c:pt>
                <c:pt idx="7">
                  <c:v>16.15064640271784</c:v>
                </c:pt>
                <c:pt idx="8">
                  <c:v>31.564288611474151</c:v>
                </c:pt>
                <c:pt idx="9">
                  <c:v>12.552279853365572</c:v>
                </c:pt>
                <c:pt idx="10">
                  <c:v>37.02576299425175</c:v>
                </c:pt>
                <c:pt idx="11">
                  <c:v>63.96152043882136</c:v>
                </c:pt>
                <c:pt idx="12">
                  <c:v>48.488555555555557</c:v>
                </c:pt>
                <c:pt idx="13">
                  <c:v>25.636689703020398</c:v>
                </c:pt>
                <c:pt idx="14">
                  <c:v>79.618364958063864</c:v>
                </c:pt>
                <c:pt idx="15">
                  <c:v>20.282072556979479</c:v>
                </c:pt>
                <c:pt idx="16">
                  <c:v>11.404898709144984</c:v>
                </c:pt>
                <c:pt idx="17">
                  <c:v>22.610101696377868</c:v>
                </c:pt>
                <c:pt idx="18">
                  <c:v>48.70913393906293</c:v>
                </c:pt>
                <c:pt idx="19">
                  <c:v>1.7322422258592471</c:v>
                </c:pt>
                <c:pt idx="20">
                  <c:v>17.018993257358204</c:v>
                </c:pt>
                <c:pt idx="21">
                  <c:v>60.020029027576193</c:v>
                </c:pt>
                <c:pt idx="22">
                  <c:v>15.968267642581857</c:v>
                </c:pt>
                <c:pt idx="23">
                  <c:v>16.287144500862951</c:v>
                </c:pt>
                <c:pt idx="24">
                  <c:v>21.416343641076992</c:v>
                </c:pt>
                <c:pt idx="25">
                  <c:v>72.583502824858755</c:v>
                </c:pt>
                <c:pt idx="26">
                  <c:v>10.712283638135158</c:v>
                </c:pt>
                <c:pt idx="27">
                  <c:v>18.106219202213595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0-4CD5-A2F1-CDB7809C2375}"/>
            </c:ext>
          </c:extLst>
        </c:ser>
        <c:ser>
          <c:idx val="1"/>
          <c:order val="1"/>
          <c:tx>
            <c:strRef>
              <c:f>[4]Sheet1!$C$33</c:f>
              <c:strCache>
                <c:ptCount val="1"/>
                <c:pt idx="0">
                  <c:v>midd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[4]Sheet1!$C$34:$C$61</c:f>
              <c:numCache>
                <c:formatCode>General</c:formatCode>
                <c:ptCount val="28"/>
                <c:pt idx="0">
                  <c:v>27.306141613537633</c:v>
                </c:pt>
                <c:pt idx="1">
                  <c:v>34.915784443854527</c:v>
                </c:pt>
                <c:pt idx="2">
                  <c:v>134.94931290831266</c:v>
                </c:pt>
                <c:pt idx="3">
                  <c:v>36.064004120479325</c:v>
                </c:pt>
                <c:pt idx="4">
                  <c:v>9.522396288048121</c:v>
                </c:pt>
                <c:pt idx="5">
                  <c:v>62.72893579246233</c:v>
                </c:pt>
                <c:pt idx="6">
                  <c:v>23.69395869819472</c:v>
                </c:pt>
                <c:pt idx="7">
                  <c:v>19.039170481348922</c:v>
                </c:pt>
                <c:pt idx="8">
                  <c:v>349.09568764185389</c:v>
                </c:pt>
                <c:pt idx="9">
                  <c:v>45.744443700726677</c:v>
                </c:pt>
                <c:pt idx="10">
                  <c:v>55.66267798611419</c:v>
                </c:pt>
                <c:pt idx="11">
                  <c:v>106.1032576149085</c:v>
                </c:pt>
                <c:pt idx="12">
                  <c:v>60.930764119601328</c:v>
                </c:pt>
                <c:pt idx="13">
                  <c:v>40.848978226181842</c:v>
                </c:pt>
                <c:pt idx="14">
                  <c:v>96.596101512300038</c:v>
                </c:pt>
                <c:pt idx="15">
                  <c:v>25.705906557538814</c:v>
                </c:pt>
                <c:pt idx="16">
                  <c:v>23.24616567732604</c:v>
                </c:pt>
                <c:pt idx="17">
                  <c:v>39.911542072801623</c:v>
                </c:pt>
                <c:pt idx="18">
                  <c:v>25.494875441709066</c:v>
                </c:pt>
                <c:pt idx="19">
                  <c:v>102.98955279015537</c:v>
                </c:pt>
                <c:pt idx="20">
                  <c:v>20.155641719376181</c:v>
                </c:pt>
                <c:pt idx="21">
                  <c:v>20.351529094627253</c:v>
                </c:pt>
                <c:pt idx="22">
                  <c:v>19.918775091646257</c:v>
                </c:pt>
                <c:pt idx="23">
                  <c:v>25.863804577411543</c:v>
                </c:pt>
                <c:pt idx="24">
                  <c:v>27.341301735516023</c:v>
                </c:pt>
                <c:pt idx="25">
                  <c:v>99.360277565519084</c:v>
                </c:pt>
                <c:pt idx="26">
                  <c:v>48.70139841998629</c:v>
                </c:pt>
                <c:pt idx="27">
                  <c:v>24.748538271118878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0-4CD5-A2F1-CDB7809C2375}"/>
            </c:ext>
          </c:extLst>
        </c:ser>
        <c:ser>
          <c:idx val="2"/>
          <c:order val="2"/>
          <c:tx>
            <c:strRef>
              <c:f>[4]Sheet1!$D$33</c:f>
              <c:strCache>
                <c:ptCount val="1"/>
                <c:pt idx="0">
                  <c:v>secd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[4]Sheet1!$D$34:$D$61</c:f>
              <c:numCache>
                <c:formatCode>General</c:formatCode>
                <c:ptCount val="28"/>
                <c:pt idx="0">
                  <c:v>44.181152841913551</c:v>
                </c:pt>
                <c:pt idx="1">
                  <c:v>27.690906228532175</c:v>
                </c:pt>
                <c:pt idx="2">
                  <c:v>0</c:v>
                </c:pt>
                <c:pt idx="3">
                  <c:v>24.73567966498041</c:v>
                </c:pt>
                <c:pt idx="4">
                  <c:v>19.604088719762931</c:v>
                </c:pt>
                <c:pt idx="5">
                  <c:v>63.288786461792661</c:v>
                </c:pt>
                <c:pt idx="6">
                  <c:v>44.866461240323012</c:v>
                </c:pt>
                <c:pt idx="7">
                  <c:v>19.382666014923494</c:v>
                </c:pt>
                <c:pt idx="8">
                  <c:v>92.748337691965276</c:v>
                </c:pt>
                <c:pt idx="9">
                  <c:v>59.961346025015601</c:v>
                </c:pt>
                <c:pt idx="10">
                  <c:v>68.173025671516086</c:v>
                </c:pt>
                <c:pt idx="11">
                  <c:v>98.707364125892141</c:v>
                </c:pt>
                <c:pt idx="12">
                  <c:v>64.782073642058862</c:v>
                </c:pt>
                <c:pt idx="13">
                  <c:v>56.298154584169566</c:v>
                </c:pt>
                <c:pt idx="14">
                  <c:v>100.96226166719097</c:v>
                </c:pt>
                <c:pt idx="15">
                  <c:v>73.681944208261541</c:v>
                </c:pt>
                <c:pt idx="16">
                  <c:v>21.963146809040342</c:v>
                </c:pt>
                <c:pt idx="17">
                  <c:v>55.668193433601459</c:v>
                </c:pt>
                <c:pt idx="18">
                  <c:v>28.137397865611941</c:v>
                </c:pt>
                <c:pt idx="19">
                  <c:v>46.97432622451371</c:v>
                </c:pt>
                <c:pt idx="20">
                  <c:v>53.169934086378085</c:v>
                </c:pt>
                <c:pt idx="21">
                  <c:v>44.365727160778654</c:v>
                </c:pt>
                <c:pt idx="22">
                  <c:v>34.22601146014788</c:v>
                </c:pt>
                <c:pt idx="23">
                  <c:v>39.011726177495689</c:v>
                </c:pt>
                <c:pt idx="24">
                  <c:v>53.441564498243359</c:v>
                </c:pt>
                <c:pt idx="25">
                  <c:v>80.254916725726446</c:v>
                </c:pt>
                <c:pt idx="26">
                  <c:v>50.183692708499187</c:v>
                </c:pt>
                <c:pt idx="27">
                  <c:v>43.235388125135657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0-4CD5-A2F1-CDB7809C2375}"/>
            </c:ext>
          </c:extLst>
        </c:ser>
        <c:ser>
          <c:idx val="3"/>
          <c:order val="3"/>
          <c:tx>
            <c:strRef>
              <c:f>[4]Sheet1!$E$33</c:f>
              <c:strCache>
                <c:ptCount val="1"/>
                <c:pt idx="0">
                  <c:v>tert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[4]Sheet1!$A$34:$A$61</c:f>
              <c:strCache>
                <c:ptCount val="28"/>
                <c:pt idx="0">
                  <c:v>aacco</c:v>
                </c:pt>
                <c:pt idx="1">
                  <c:v>aafor</c:v>
                </c:pt>
                <c:pt idx="2">
                  <c:v>aafsh</c:v>
                </c:pt>
                <c:pt idx="3">
                  <c:v>aaliv</c:v>
                </c:pt>
                <c:pt idx="4">
                  <c:v>aappa</c:v>
                </c:pt>
                <c:pt idx="5">
                  <c:v>achem</c:v>
                </c:pt>
                <c:pt idx="6">
                  <c:v>acons</c:v>
                </c:pt>
                <c:pt idx="7">
                  <c:v>acrop</c:v>
                </c:pt>
                <c:pt idx="8">
                  <c:v>aelec</c:v>
                </c:pt>
                <c:pt idx="9">
                  <c:v>aequi</c:v>
                </c:pt>
                <c:pt idx="10">
                  <c:v>afbsr</c:v>
                </c:pt>
                <c:pt idx="11">
                  <c:v>agov</c:v>
                </c:pt>
                <c:pt idx="12">
                  <c:v>amach</c:v>
                </c:pt>
                <c:pt idx="13">
                  <c:v>ametl</c:v>
                </c:pt>
                <c:pt idx="14">
                  <c:v>amine</c:v>
                </c:pt>
                <c:pt idx="15">
                  <c:v>anmmi</c:v>
                </c:pt>
                <c:pt idx="16">
                  <c:v>aoman</c:v>
                </c:pt>
                <c:pt idx="17">
                  <c:v>aosrv</c:v>
                </c:pt>
                <c:pt idx="18">
                  <c:v>apdai</c:v>
                </c:pt>
                <c:pt idx="19">
                  <c:v>apetr</c:v>
                </c:pt>
                <c:pt idx="20">
                  <c:v>apfbe</c:v>
                </c:pt>
                <c:pt idx="21">
                  <c:v>apgra</c:v>
                </c:pt>
                <c:pt idx="22">
                  <c:v>apmea</c:v>
                </c:pt>
                <c:pt idx="23">
                  <c:v>apofd</c:v>
                </c:pt>
                <c:pt idx="24">
                  <c:v>atsco</c:v>
                </c:pt>
                <c:pt idx="25">
                  <c:v>awatr</c:v>
                </c:pt>
                <c:pt idx="26">
                  <c:v>awppp</c:v>
                </c:pt>
                <c:pt idx="27">
                  <c:v>awrtr</c:v>
                </c:pt>
              </c:strCache>
            </c:strRef>
          </c:cat>
          <c:val>
            <c:numRef>
              <c:f>[4]Sheet1!$E$34:$E$61</c:f>
              <c:numCache>
                <c:formatCode>General</c:formatCode>
                <c:ptCount val="28"/>
                <c:pt idx="0">
                  <c:v>64.752161694121028</c:v>
                </c:pt>
                <c:pt idx="1">
                  <c:v>0</c:v>
                </c:pt>
                <c:pt idx="2">
                  <c:v>0</c:v>
                </c:pt>
                <c:pt idx="3">
                  <c:v>233.5449580916414</c:v>
                </c:pt>
                <c:pt idx="4">
                  <c:v>201.31918081593386</c:v>
                </c:pt>
                <c:pt idx="5">
                  <c:v>222.37600557062066</c:v>
                </c:pt>
                <c:pt idx="6">
                  <c:v>93.050256828749028</c:v>
                </c:pt>
                <c:pt idx="7">
                  <c:v>54.462613397230918</c:v>
                </c:pt>
                <c:pt idx="8">
                  <c:v>240.01134269105341</c:v>
                </c:pt>
                <c:pt idx="9">
                  <c:v>114.77517182953703</c:v>
                </c:pt>
                <c:pt idx="10">
                  <c:v>154.094836357953</c:v>
                </c:pt>
                <c:pt idx="11">
                  <c:v>185.00110920794137</c:v>
                </c:pt>
                <c:pt idx="12">
                  <c:v>124.43315822487064</c:v>
                </c:pt>
                <c:pt idx="13">
                  <c:v>151.11125447487677</c:v>
                </c:pt>
                <c:pt idx="14">
                  <c:v>224.70107180762571</c:v>
                </c:pt>
                <c:pt idx="15">
                  <c:v>84.643314072523765</c:v>
                </c:pt>
                <c:pt idx="16">
                  <c:v>439.35064415637515</c:v>
                </c:pt>
                <c:pt idx="17">
                  <c:v>161.00970876891915</c:v>
                </c:pt>
                <c:pt idx="18">
                  <c:v>218.90032154340835</c:v>
                </c:pt>
                <c:pt idx="19">
                  <c:v>82.581721307540917</c:v>
                </c:pt>
                <c:pt idx="20">
                  <c:v>81.813082622419316</c:v>
                </c:pt>
                <c:pt idx="21">
                  <c:v>118.52854291417167</c:v>
                </c:pt>
                <c:pt idx="22">
                  <c:v>55.265627223144421</c:v>
                </c:pt>
                <c:pt idx="23">
                  <c:v>45.703593100761267</c:v>
                </c:pt>
                <c:pt idx="24">
                  <c:v>162.79344167188268</c:v>
                </c:pt>
                <c:pt idx="25">
                  <c:v>135.57203918229743</c:v>
                </c:pt>
                <c:pt idx="26">
                  <c:v>87.785003655835965</c:v>
                </c:pt>
                <c:pt idx="27">
                  <c:v>91.068056454563347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0-4CD5-A2F1-CDB7809C2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3074256"/>
        <c:axId val="1143075504"/>
      </c:barChart>
      <c:catAx>
        <c:axId val="114307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5504"/>
        <c:crosses val="autoZero"/>
        <c:auto val="1"/>
        <c:lblAlgn val="ctr"/>
        <c:lblOffset val="100"/>
        <c:noMultiLvlLbl val="0"/>
      </c:catAx>
      <c:valAx>
        <c:axId val="11430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7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'2019_LMD'!$AP$99</c:f>
              <c:strCache>
                <c:ptCount val="1"/>
                <c:pt idx="0">
                  <c:v>a4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'2019_LMD'!$AP$100:$AP$127</c:f>
              <c:numCache>
                <c:formatCode>0.0%</c:formatCode>
                <c:ptCount val="28"/>
                <c:pt idx="0">
                  <c:v>3.3280500974840464E-3</c:v>
                </c:pt>
                <c:pt idx="1">
                  <c:v>3.0289360080304028E-4</c:v>
                </c:pt>
                <c:pt idx="2">
                  <c:v>0</c:v>
                </c:pt>
                <c:pt idx="3">
                  <c:v>2.3391708654889884E-3</c:v>
                </c:pt>
                <c:pt idx="4">
                  <c:v>4.6298496525529876E-4</c:v>
                </c:pt>
                <c:pt idx="5">
                  <c:v>2.1231888840215745E-3</c:v>
                </c:pt>
                <c:pt idx="6">
                  <c:v>9.8238520611720771E-3</c:v>
                </c:pt>
                <c:pt idx="7">
                  <c:v>5.6441808723937332E-3</c:v>
                </c:pt>
                <c:pt idx="8">
                  <c:v>1.4096737951963605E-3</c:v>
                </c:pt>
                <c:pt idx="9">
                  <c:v>1.9614061151227019E-3</c:v>
                </c:pt>
                <c:pt idx="10">
                  <c:v>6.8037578753114614E-2</c:v>
                </c:pt>
                <c:pt idx="11">
                  <c:v>1.1762483225412889E-2</c:v>
                </c:pt>
                <c:pt idx="12">
                  <c:v>1.2465930563376746E-3</c:v>
                </c:pt>
                <c:pt idx="13">
                  <c:v>1.4776928534239806E-3</c:v>
                </c:pt>
                <c:pt idx="14">
                  <c:v>4.6122276204555376E-3</c:v>
                </c:pt>
                <c:pt idx="15">
                  <c:v>7.6676485819666572E-4</c:v>
                </c:pt>
                <c:pt idx="16">
                  <c:v>4.7686515070847597E-5</c:v>
                </c:pt>
                <c:pt idx="17">
                  <c:v>2.1667201835606234E-2</c:v>
                </c:pt>
                <c:pt idx="18">
                  <c:v>8.1454511829597053E-4</c:v>
                </c:pt>
                <c:pt idx="19">
                  <c:v>7.0980895317207711E-4</c:v>
                </c:pt>
                <c:pt idx="20">
                  <c:v>1.6916512718972226E-3</c:v>
                </c:pt>
                <c:pt idx="21">
                  <c:v>3.4495448023327238E-4</c:v>
                </c:pt>
                <c:pt idx="22">
                  <c:v>2.5590304709668952E-3</c:v>
                </c:pt>
                <c:pt idx="23">
                  <c:v>3.7339910802941237E-3</c:v>
                </c:pt>
                <c:pt idx="24">
                  <c:v>8.6033760682471816E-3</c:v>
                </c:pt>
                <c:pt idx="25">
                  <c:v>1.0445244471565846E-3</c:v>
                </c:pt>
                <c:pt idx="26">
                  <c:v>2.4088114918644427E-3</c:v>
                </c:pt>
                <c:pt idx="27">
                  <c:v>4.2895273765581415E-2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D-4F00-8C10-9877154D66C1}"/>
            </c:ext>
          </c:extLst>
        </c:ser>
        <c:ser>
          <c:idx val="1"/>
          <c:order val="1"/>
          <c:tx>
            <c:strRef>
              <c:f>'2019_LMD'!$AQ$99</c:f>
              <c:strCache>
                <c:ptCount val="1"/>
                <c:pt idx="0">
                  <c:v>b4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'2019_LMD'!$AQ$100:$AQ$127</c:f>
              <c:numCache>
                <c:formatCode>0.0%</c:formatCode>
                <c:ptCount val="28"/>
                <c:pt idx="0">
                  <c:v>4.3351181909547093E-3</c:v>
                </c:pt>
                <c:pt idx="1">
                  <c:v>8.6893034933117833E-6</c:v>
                </c:pt>
                <c:pt idx="2">
                  <c:v>2.9159172410291406E-5</c:v>
                </c:pt>
                <c:pt idx="3">
                  <c:v>9.5612211966092711E-4</c:v>
                </c:pt>
                <c:pt idx="4">
                  <c:v>7.9923927784580646E-4</c:v>
                </c:pt>
                <c:pt idx="5">
                  <c:v>2.8678760432774412E-3</c:v>
                </c:pt>
                <c:pt idx="6">
                  <c:v>9.8679769892150871E-3</c:v>
                </c:pt>
                <c:pt idx="7">
                  <c:v>1.3865757974895817E-3</c:v>
                </c:pt>
                <c:pt idx="8">
                  <c:v>3.3207848815611212E-3</c:v>
                </c:pt>
                <c:pt idx="9">
                  <c:v>2.5757095782484004E-3</c:v>
                </c:pt>
                <c:pt idx="10">
                  <c:v>4.7868087083599548E-2</c:v>
                </c:pt>
                <c:pt idx="11">
                  <c:v>1.5427533639987428E-2</c:v>
                </c:pt>
                <c:pt idx="12">
                  <c:v>1.6565527167966888E-3</c:v>
                </c:pt>
                <c:pt idx="13">
                  <c:v>2.6676129253228411E-3</c:v>
                </c:pt>
                <c:pt idx="14">
                  <c:v>4.1553074074481555E-3</c:v>
                </c:pt>
                <c:pt idx="15">
                  <c:v>7.1368535679932612E-4</c:v>
                </c:pt>
                <c:pt idx="16">
                  <c:v>8.7681306725358611E-4</c:v>
                </c:pt>
                <c:pt idx="17">
                  <c:v>8.121180205644811E-2</c:v>
                </c:pt>
                <c:pt idx="18">
                  <c:v>3.0295665767039959E-4</c:v>
                </c:pt>
                <c:pt idx="19">
                  <c:v>1.3529466343510043E-3</c:v>
                </c:pt>
                <c:pt idx="20">
                  <c:v>1.2955809956757642E-3</c:v>
                </c:pt>
                <c:pt idx="21">
                  <c:v>9.760854372531845E-5</c:v>
                </c:pt>
                <c:pt idx="22">
                  <c:v>5.4772485547527339E-4</c:v>
                </c:pt>
                <c:pt idx="23">
                  <c:v>1.3918049657801754E-3</c:v>
                </c:pt>
                <c:pt idx="24">
                  <c:v>1.0925396385324951E-2</c:v>
                </c:pt>
                <c:pt idx="25">
                  <c:v>7.551316459580076E-4</c:v>
                </c:pt>
                <c:pt idx="26">
                  <c:v>1.9176299189832919E-3</c:v>
                </c:pt>
                <c:pt idx="27">
                  <c:v>1.8460808432158301E-2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D-4F00-8C10-9877154D6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06800"/>
        <c:axId val="536808464"/>
      </c:lineChart>
      <c:catAx>
        <c:axId val="53680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8464"/>
        <c:crosses val="autoZero"/>
        <c:auto val="1"/>
        <c:lblAlgn val="ctr"/>
        <c:lblOffset val="100"/>
        <c:noMultiLvlLbl val="0"/>
      </c:catAx>
      <c:valAx>
        <c:axId val="5368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06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CropProd!$AD$2:$AD$12</c:f>
              <c:numCache>
                <c:formatCode>_(* #\ ##0.00_);_(* \(#\ ##0.00\);_(* "-"??_);_(@_)</c:formatCode>
                <c:ptCount val="11"/>
                <c:pt idx="0">
                  <c:v>1.9915748800970259</c:v>
                </c:pt>
                <c:pt idx="1">
                  <c:v>1</c:v>
                </c:pt>
                <c:pt idx="2">
                  <c:v>1.4023581052056298</c:v>
                </c:pt>
                <c:pt idx="3">
                  <c:v>3.1027882402904807</c:v>
                </c:pt>
                <c:pt idx="4">
                  <c:v>3.3179501287303048</c:v>
                </c:pt>
                <c:pt idx="5">
                  <c:v>2.4694993850146356</c:v>
                </c:pt>
                <c:pt idx="6">
                  <c:v>2.4773956827485004</c:v>
                </c:pt>
                <c:pt idx="7">
                  <c:v>1.4686431935356605</c:v>
                </c:pt>
                <c:pt idx="8">
                  <c:v>6.1066242001954318</c:v>
                </c:pt>
                <c:pt idx="9">
                  <c:v>0.22791665413931003</c:v>
                </c:pt>
                <c:pt idx="10">
                  <c:v>37.625425458505191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F8-49A9-8DB1-A0E8C366A6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CropProd!$AE$2:$AE$12</c:f>
              <c:numCache>
                <c:formatCode>_(* #\ ##0.00_);_(* \(#\ ##0.00\);_(* "-"??_);_(@_)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0.25142989707439689</c:v>
                </c:pt>
                <c:pt idx="4">
                  <c:v>0.53488496455844625</c:v>
                </c:pt>
                <c:pt idx="5">
                  <c:v>0.80373874807166934</c:v>
                </c:pt>
                <c:pt idx="6">
                  <c:v>0</c:v>
                </c:pt>
                <c:pt idx="7">
                  <c:v>0.18954372415135848</c:v>
                </c:pt>
                <c:pt idx="8">
                  <c:v>0.45662261817907102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F8-49A9-8DB1-A0E8C366A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15343"/>
        <c:axId val="197312431"/>
      </c:lineChart>
      <c:catAx>
        <c:axId val="19731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2431"/>
        <c:crosses val="autoZero"/>
        <c:auto val="1"/>
        <c:lblAlgn val="ctr"/>
        <c:lblOffset val="100"/>
        <c:noMultiLvlLbl val="0"/>
      </c:catAx>
      <c:valAx>
        <c:axId val="19731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\ ##0.00_);_(* \(#\ 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19050</xdr:colOff>
      <xdr:row>39</xdr:row>
      <xdr:rowOff>142875</xdr:rowOff>
    </xdr:from>
    <xdr:to>
      <xdr:col>57</xdr:col>
      <xdr:colOff>252412</xdr:colOff>
      <xdr:row>65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E1CF2-2DFF-49AC-BC98-31AB2C47E6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514350</xdr:colOff>
      <xdr:row>101</xdr:row>
      <xdr:rowOff>76200</xdr:rowOff>
    </xdr:from>
    <xdr:to>
      <xdr:col>49</xdr:col>
      <xdr:colOff>142875</xdr:colOff>
      <xdr:row>123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648C68-5A57-47BF-98BE-6AE672A47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65</xdr:col>
      <xdr:colOff>133350</xdr:colOff>
      <xdr:row>1</xdr:row>
      <xdr:rowOff>47625</xdr:rowOff>
    </xdr:from>
    <xdr:to>
      <xdr:col>70</xdr:col>
      <xdr:colOff>477877</xdr:colOff>
      <xdr:row>20</xdr:row>
      <xdr:rowOff>54864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8051DF-AA1C-4F49-BD35-DA499494F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04200" y="238125"/>
          <a:ext cx="3392527" cy="3626739"/>
        </a:xfrm>
        <a:prstGeom prst="rect">
          <a:avLst/>
        </a:prstGeom>
      </xdr:spPr>
    </xdr:pic>
    <xdr:clientData/>
  </xdr:twoCellAnchor>
  <xdr:twoCellAnchor>
    <xdr:from>
      <xdr:col>31</xdr:col>
      <xdr:colOff>323850</xdr:colOff>
      <xdr:row>1</xdr:row>
      <xdr:rowOff>28574</xdr:rowOff>
    </xdr:from>
    <xdr:to>
      <xdr:col>41</xdr:col>
      <xdr:colOff>0</xdr:colOff>
      <xdr:row>23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EAC99-3BB7-446B-BE0F-C4BD2670B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Calibration%20Project%202014/SASAM%202019%20with%202017%20SASUT%20(2020%20release),%202019%20NA,%202018&amp;19%20LMD%20and%202015%20LCS%20Data/Data/QLFS%20Trends%202008-2020Q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divhuwog.000\Desktop\Malerat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eSAM%20builder/2rsaenergy201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aaiq/Documents/Work/2021/SALDRU/2019LMD/employm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1"/>
      <sheetName val="Table 2"/>
      <sheetName val="Table2.1"/>
      <sheetName val="Table2.2"/>
      <sheetName val="Table 2.3"/>
      <sheetName val="Table 2.4"/>
      <sheetName val="Table 2.5"/>
      <sheetName val="Table 2.6"/>
      <sheetName val="Table 2.7"/>
      <sheetName val="Table3.1"/>
      <sheetName val="Table3.2"/>
      <sheetName val="Table3.3"/>
      <sheetName val="Table3.4"/>
      <sheetName val="Table3.5"/>
      <sheetName val="Table3.6"/>
      <sheetName val="Table3.7"/>
      <sheetName val="Table3.8a"/>
      <sheetName val="Table3.8b"/>
      <sheetName val="Table3.8c"/>
      <sheetName val="Table3.9"/>
      <sheetName val="Table4"/>
      <sheetName val="Table5"/>
      <sheetName val="Table6"/>
      <sheetName val="Table 7"/>
      <sheetName val="Table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/>
      <sheetData sheetId="23" refreshError="1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2.1"/>
      <sheetName val="Table2.2"/>
      <sheetName val="Sheet1"/>
      <sheetName val="Sheet2"/>
      <sheetName val="Sheet3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Index"/>
      <sheetName val="Energy balance"/>
      <sheetName val="ETABLE"/>
      <sheetName val="SAM_EB_PRICES"/>
      <sheetName val="SAM_in"/>
      <sheetName val="Petroleum"/>
      <sheetName val="Sets"/>
      <sheetName val="Mapping"/>
      <sheetName val="Energy"/>
      <sheetName val="Prices"/>
      <sheetName val="Coal"/>
      <sheetName val="coal tester"/>
      <sheetName val="ElecPrice"/>
      <sheetName val="Utility_Calcs"/>
      <sheetName val="Detailed"/>
      <sheetName val="NewTech"/>
    </sheetNames>
    <sheetDataSet>
      <sheetData sheetId="0"/>
      <sheetData sheetId="1"/>
      <sheetData sheetId="2"/>
      <sheetData sheetId="3"/>
      <sheetData sheetId="4"/>
      <sheetData sheetId="5"/>
      <sheetData sheetId="6">
        <row r="8">
          <cell r="C8">
            <v>319.59764076577454</v>
          </cell>
          <cell r="D8">
            <v>368.45478199236504</v>
          </cell>
          <cell r="E8">
            <v>270.10764187262123</v>
          </cell>
        </row>
        <row r="9">
          <cell r="C9">
            <v>208.56856831786538</v>
          </cell>
          <cell r="D9">
            <v>7.2541000254600752</v>
          </cell>
          <cell r="E9">
            <v>3.697392845156398</v>
          </cell>
        </row>
        <row r="10">
          <cell r="C10">
            <v>0</v>
          </cell>
          <cell r="D10">
            <v>0</v>
          </cell>
          <cell r="E10">
            <v>132.0147416400975</v>
          </cell>
        </row>
      </sheetData>
      <sheetData sheetId="7"/>
      <sheetData sheetId="8"/>
      <sheetData sheetId="9">
        <row r="7">
          <cell r="C7">
            <v>2132.9111623842455</v>
          </cell>
          <cell r="D7">
            <v>3085.9394658342826</v>
          </cell>
          <cell r="E7">
            <v>0</v>
          </cell>
          <cell r="F7">
            <v>60.506365003498999</v>
          </cell>
          <cell r="G7">
            <v>2355.2851199333941</v>
          </cell>
        </row>
        <row r="8">
          <cell r="C8">
            <v>115.350709268657</v>
          </cell>
          <cell r="E8">
            <v>785.07569275868104</v>
          </cell>
          <cell r="F8">
            <v>101.12370918104182</v>
          </cell>
          <cell r="G8">
            <v>32.633593199995502</v>
          </cell>
        </row>
        <row r="9">
          <cell r="C9">
            <v>1686.4770711609285</v>
          </cell>
          <cell r="F9">
            <v>0</v>
          </cell>
          <cell r="G9">
            <v>57.195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>
        <row r="33">
          <cell r="B33" t="str">
            <v>prim</v>
          </cell>
          <cell r="C33" t="str">
            <v>midd</v>
          </cell>
          <cell r="D33" t="str">
            <v>secd</v>
          </cell>
          <cell r="E33" t="str">
            <v>tert</v>
          </cell>
        </row>
        <row r="34">
          <cell r="A34" t="str">
            <v>aacco</v>
          </cell>
          <cell r="B34">
            <v>37.834781327049235</v>
          </cell>
          <cell r="C34">
            <v>27.306141613537633</v>
          </cell>
          <cell r="D34">
            <v>44.181152841913551</v>
          </cell>
          <cell r="E34">
            <v>64.752161694121028</v>
          </cell>
        </row>
        <row r="35">
          <cell r="A35" t="str">
            <v>aafor</v>
          </cell>
          <cell r="B35">
            <v>32.853203294409887</v>
          </cell>
          <cell r="C35">
            <v>34.915784443854527</v>
          </cell>
          <cell r="D35">
            <v>27.690906228532175</v>
          </cell>
          <cell r="E35">
            <v>0</v>
          </cell>
        </row>
        <row r="36">
          <cell r="A36" t="str">
            <v>aafsh</v>
          </cell>
          <cell r="B36">
            <v>6.9182264037633878</v>
          </cell>
          <cell r="C36">
            <v>134.94931290831266</v>
          </cell>
          <cell r="D36">
            <v>0</v>
          </cell>
          <cell r="E36">
            <v>0</v>
          </cell>
        </row>
        <row r="37">
          <cell r="A37" t="str">
            <v>aaliv</v>
          </cell>
          <cell r="B37">
            <v>23.353468588034627</v>
          </cell>
          <cell r="C37">
            <v>36.064004120479325</v>
          </cell>
          <cell r="D37">
            <v>24.73567966498041</v>
          </cell>
          <cell r="E37">
            <v>233.5449580916414</v>
          </cell>
        </row>
        <row r="38">
          <cell r="A38" t="str">
            <v>aappa</v>
          </cell>
          <cell r="B38">
            <v>4.8409902827770441</v>
          </cell>
          <cell r="C38">
            <v>9.522396288048121</v>
          </cell>
          <cell r="D38">
            <v>19.604088719762931</v>
          </cell>
          <cell r="E38">
            <v>201.31918081593386</v>
          </cell>
        </row>
        <row r="39">
          <cell r="A39" t="str">
            <v>achem</v>
          </cell>
          <cell r="B39">
            <v>24.20063224914724</v>
          </cell>
          <cell r="C39">
            <v>62.72893579246233</v>
          </cell>
          <cell r="D39">
            <v>63.288786461792661</v>
          </cell>
          <cell r="E39">
            <v>222.37600557062066</v>
          </cell>
        </row>
        <row r="40">
          <cell r="A40" t="str">
            <v>acons</v>
          </cell>
          <cell r="B40">
            <v>12.673935556839895</v>
          </cell>
          <cell r="C40">
            <v>23.69395869819472</v>
          </cell>
          <cell r="D40">
            <v>44.866461240323012</v>
          </cell>
          <cell r="E40">
            <v>93.050256828749028</v>
          </cell>
        </row>
        <row r="41">
          <cell r="A41" t="str">
            <v>acrop</v>
          </cell>
          <cell r="B41">
            <v>16.15064640271784</v>
          </cell>
          <cell r="C41">
            <v>19.039170481348922</v>
          </cell>
          <cell r="D41">
            <v>19.382666014923494</v>
          </cell>
          <cell r="E41">
            <v>54.462613397230918</v>
          </cell>
        </row>
        <row r="42">
          <cell r="A42" t="str">
            <v>aelec</v>
          </cell>
          <cell r="B42">
            <v>31.564288611474151</v>
          </cell>
          <cell r="C42">
            <v>349.09568764185389</v>
          </cell>
          <cell r="D42">
            <v>92.748337691965276</v>
          </cell>
          <cell r="E42">
            <v>240.01134269105341</v>
          </cell>
        </row>
        <row r="43">
          <cell r="A43" t="str">
            <v>aequi</v>
          </cell>
          <cell r="B43">
            <v>12.552279853365572</v>
          </cell>
          <cell r="C43">
            <v>45.744443700726677</v>
          </cell>
          <cell r="D43">
            <v>59.961346025015601</v>
          </cell>
          <cell r="E43">
            <v>114.77517182953703</v>
          </cell>
        </row>
        <row r="44">
          <cell r="A44" t="str">
            <v>afbsr</v>
          </cell>
          <cell r="B44">
            <v>37.02576299425175</v>
          </cell>
          <cell r="C44">
            <v>55.66267798611419</v>
          </cell>
          <cell r="D44">
            <v>68.173025671516086</v>
          </cell>
          <cell r="E44">
            <v>154.094836357953</v>
          </cell>
        </row>
        <row r="45">
          <cell r="A45" t="str">
            <v>agov</v>
          </cell>
          <cell r="B45">
            <v>63.96152043882136</v>
          </cell>
          <cell r="C45">
            <v>106.1032576149085</v>
          </cell>
          <cell r="D45">
            <v>98.707364125892141</v>
          </cell>
          <cell r="E45">
            <v>185.00110920794137</v>
          </cell>
        </row>
        <row r="46">
          <cell r="A46" t="str">
            <v>amach</v>
          </cell>
          <cell r="B46">
            <v>48.488555555555557</v>
          </cell>
          <cell r="C46">
            <v>60.930764119601328</v>
          </cell>
          <cell r="D46">
            <v>64.782073642058862</v>
          </cell>
          <cell r="E46">
            <v>124.43315822487064</v>
          </cell>
        </row>
        <row r="47">
          <cell r="A47" t="str">
            <v>ametl</v>
          </cell>
          <cell r="B47">
            <v>25.636689703020398</v>
          </cell>
          <cell r="C47">
            <v>40.848978226181842</v>
          </cell>
          <cell r="D47">
            <v>56.298154584169566</v>
          </cell>
          <cell r="E47">
            <v>151.11125447487677</v>
          </cell>
        </row>
        <row r="48">
          <cell r="A48" t="str">
            <v>amine</v>
          </cell>
          <cell r="B48">
            <v>79.618364958063864</v>
          </cell>
          <cell r="C48">
            <v>96.596101512300038</v>
          </cell>
          <cell r="D48">
            <v>100.96226166719097</v>
          </cell>
          <cell r="E48">
            <v>224.70107180762571</v>
          </cell>
        </row>
        <row r="49">
          <cell r="A49" t="str">
            <v>anmmi</v>
          </cell>
          <cell r="B49">
            <v>20.282072556979479</v>
          </cell>
          <cell r="C49">
            <v>25.705906557538814</v>
          </cell>
          <cell r="D49">
            <v>73.681944208261541</v>
          </cell>
          <cell r="E49">
            <v>84.643314072523765</v>
          </cell>
        </row>
        <row r="50">
          <cell r="A50" t="str">
            <v>aoman</v>
          </cell>
          <cell r="B50">
            <v>11.404898709144984</v>
          </cell>
          <cell r="C50">
            <v>23.24616567732604</v>
          </cell>
          <cell r="D50">
            <v>21.963146809040342</v>
          </cell>
          <cell r="E50">
            <v>439.35064415637515</v>
          </cell>
        </row>
        <row r="51">
          <cell r="A51" t="str">
            <v>aosrv</v>
          </cell>
          <cell r="B51">
            <v>22.610101696377868</v>
          </cell>
          <cell r="C51">
            <v>39.911542072801623</v>
          </cell>
          <cell r="D51">
            <v>55.668193433601459</v>
          </cell>
          <cell r="E51">
            <v>161.00970876891915</v>
          </cell>
        </row>
        <row r="52">
          <cell r="A52" t="str">
            <v>apdai</v>
          </cell>
          <cell r="B52">
            <v>48.70913393906293</v>
          </cell>
          <cell r="C52">
            <v>25.494875441709066</v>
          </cell>
          <cell r="D52">
            <v>28.137397865611941</v>
          </cell>
          <cell r="E52">
            <v>218.90032154340835</v>
          </cell>
        </row>
        <row r="53">
          <cell r="A53" t="str">
            <v>apetr</v>
          </cell>
          <cell r="B53">
            <v>1.7322422258592471</v>
          </cell>
          <cell r="C53">
            <v>102.98955279015537</v>
          </cell>
          <cell r="D53">
            <v>46.97432622451371</v>
          </cell>
          <cell r="E53">
            <v>82.581721307540917</v>
          </cell>
        </row>
        <row r="54">
          <cell r="A54" t="str">
            <v>apfbe</v>
          </cell>
          <cell r="B54">
            <v>17.018993257358204</v>
          </cell>
          <cell r="C54">
            <v>20.155641719376181</v>
          </cell>
          <cell r="D54">
            <v>53.169934086378085</v>
          </cell>
          <cell r="E54">
            <v>81.813082622419316</v>
          </cell>
        </row>
        <row r="55">
          <cell r="A55" t="str">
            <v>apgra</v>
          </cell>
          <cell r="B55">
            <v>60.020029027576193</v>
          </cell>
          <cell r="C55">
            <v>20.351529094627253</v>
          </cell>
          <cell r="D55">
            <v>44.365727160778654</v>
          </cell>
          <cell r="E55">
            <v>118.52854291417167</v>
          </cell>
        </row>
        <row r="56">
          <cell r="A56" t="str">
            <v>apmea</v>
          </cell>
          <cell r="B56">
            <v>15.968267642581857</v>
          </cell>
          <cell r="C56">
            <v>19.918775091646257</v>
          </cell>
          <cell r="D56">
            <v>34.22601146014788</v>
          </cell>
          <cell r="E56">
            <v>55.265627223144421</v>
          </cell>
        </row>
        <row r="57">
          <cell r="A57" t="str">
            <v>apofd</v>
          </cell>
          <cell r="B57">
            <v>16.287144500862951</v>
          </cell>
          <cell r="C57">
            <v>25.863804577411543</v>
          </cell>
          <cell r="D57">
            <v>39.011726177495689</v>
          </cell>
          <cell r="E57">
            <v>45.703593100761267</v>
          </cell>
        </row>
        <row r="58">
          <cell r="A58" t="str">
            <v>atsco</v>
          </cell>
          <cell r="B58">
            <v>21.416343641076992</v>
          </cell>
          <cell r="C58">
            <v>27.341301735516023</v>
          </cell>
          <cell r="D58">
            <v>53.441564498243359</v>
          </cell>
          <cell r="E58">
            <v>162.79344167188268</v>
          </cell>
        </row>
        <row r="59">
          <cell r="A59" t="str">
            <v>awatr</v>
          </cell>
          <cell r="B59">
            <v>72.583502824858755</v>
          </cell>
          <cell r="C59">
            <v>99.360277565519084</v>
          </cell>
          <cell r="D59">
            <v>80.254916725726446</v>
          </cell>
          <cell r="E59">
            <v>135.57203918229743</v>
          </cell>
        </row>
        <row r="60">
          <cell r="A60" t="str">
            <v>awppp</v>
          </cell>
          <cell r="B60">
            <v>10.712283638135158</v>
          </cell>
          <cell r="C60">
            <v>48.70139841998629</v>
          </cell>
          <cell r="D60">
            <v>50.183692708499187</v>
          </cell>
          <cell r="E60">
            <v>87.785003655835965</v>
          </cell>
        </row>
        <row r="61">
          <cell r="A61" t="str">
            <v>awrtr</v>
          </cell>
          <cell r="B61">
            <v>18.106219202213595</v>
          </cell>
          <cell r="C61">
            <v>24.748538271118878</v>
          </cell>
          <cell r="D61">
            <v>43.235388125135657</v>
          </cell>
          <cell r="E61">
            <v>91.068056454563347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33.527022453702" createdVersion="7" refreshedVersion="7" minRefreshableVersion="3" recordCount="7801" xr:uid="{811D2874-815D-4011-ACCB-6AF40088B41E}">
  <cacheSource type="worksheet">
    <worksheetSource ref="AN1:AS7802" sheet="Census"/>
  </cacheSource>
  <cacheFields count="6">
    <cacheField name="Crop" numFmtId="0">
      <sharedItems count="219">
        <s v="Farming units/enterprise"/>
        <s v="Gross farming income"/>
        <s v="Field Crops"/>
        <s v="Horticultural products"/>
        <s v="Animals and animal products"/>
        <s v="Other agricultural income"/>
        <s v="Employees’ remuneration (salaries, cash wages and cash bonus)"/>
        <s v="Paid employees"/>
        <s v="Expenditure(excluding employees' remuneration)"/>
        <s v="Income"/>
        <s v="Total"/>
        <s v="Fisheries/Aquaculture"/>
        <s v="Forestry products"/>
        <s v="Income received from services rendered"/>
        <s v="Government grants and sponsorship"/>
        <s v="Interest received"/>
        <s v="Insurance"/>
        <s v="Rental income (livestock, machinery, land, buildings and other structures)"/>
        <s v="Rebates"/>
        <s v="Profit on financial and other assets"/>
        <s v="Share-cropping income"/>
        <s v="Other income"/>
        <s v="Purchases"/>
        <s v="Employment costs"/>
        <s v="Payment to subcontractors"/>
        <s v="Advertising and marketing"/>
        <s v="Depreciation"/>
        <s v="Electricity"/>
        <s v="Import and export ( Excise and custom duties)"/>
        <s v="Insurance premiums"/>
        <s v="Interest paid"/>
        <s v="Losses on financial and other assets, disposal of assets, revaluation of assets"/>
        <s v="Leasing and hiring of pant , machinery, equipment and vehicles"/>
        <s v="Rental of land building and other structures"/>
        <s v="Repairs and maintenance"/>
        <s v="Railage and transport out"/>
        <s v="Water, including water taxes"/>
        <s v="Other expenditure"/>
        <s v="Animals"/>
        <s v="Animal products"/>
        <s v="Packaging material"/>
        <s v="Fuel"/>
        <s v="Feed and supplements for livestock, poultry and aquaculture"/>
        <s v="Fertilizers"/>
        <s v="Remedies for livestock, poultry and aquaculture."/>
        <s v="Remedies for field and horticultural crops"/>
        <s v="Seeds, seedlings and other plant propagation material"/>
        <s v="Other Purchases"/>
        <s v="Cattle"/>
        <s v="Sheep"/>
        <s v="Goats"/>
        <s v="Game"/>
        <s v="Chickens"/>
        <s v="Other animals"/>
        <s v="Owners who farm full-time or part-time"/>
        <s v="Family members involved in agricultural activities"/>
        <s v="Full-time employees"/>
        <s v="Part-time and seasonal employees"/>
        <s v="Ordinary farm workers"/>
        <s v="Farm managers"/>
        <s v="Farm foremen, supervisors"/>
        <s v="Admin (office and site staff)"/>
        <s v="Arable land"/>
        <s v="Grazing land"/>
        <s v="Forest/woodland"/>
        <s v="Other land"/>
        <s v="Grazing/browsing land"/>
        <s v="Owned"/>
        <s v="Leased/rented from government"/>
        <s v="Leased/rented from traditional administration"/>
        <s v="Lease/rented from other"/>
        <s v="Planted area"/>
        <s v="Grains/cereals"/>
        <s v="Oil seeds"/>
        <s v="Legumes"/>
        <s v="Fodder"/>
        <s v="Other field crops"/>
        <s v="Maize"/>
        <s v="White maize"/>
        <s v="Yellow maize"/>
        <s v="Grain sorghum"/>
        <s v="Wheat"/>
        <s v="Barley"/>
        <s v="Oats"/>
        <s v="Sunflower seeds"/>
        <s v="Ground-nuts (peanuts)"/>
        <s v="Soya beans"/>
        <s v="Canola"/>
        <s v="Dry beans"/>
        <s v="Grass"/>
        <s v="Lucerne/Alfalfa"/>
        <s v="Maize for silage"/>
        <s v="Sugarcane"/>
        <s v="Field crop"/>
        <s v="Vegetables"/>
        <s v="Citrus Fruits"/>
        <s v="Subtropical fruits"/>
        <s v="Deciduous fruits and viticulture"/>
        <s v="Tree nuts"/>
        <s v="Other horticultural crops"/>
        <s v="Beetroot"/>
        <s v="Cabbages"/>
        <s v="Carrots"/>
        <s v="Green beans"/>
        <s v="Onions"/>
        <s v="Potatoes"/>
        <s v="Pumpkins (excluding melons)"/>
        <s v="Tomatoes"/>
        <s v="Butternut"/>
        <s v="Sweet potatoes"/>
        <s v="Peppers"/>
        <s v="Oranges"/>
        <s v="Naartjies"/>
        <s v="Lemons"/>
        <s v="Grapefruit"/>
        <s v="Other soft citrus"/>
        <s v="Banana"/>
        <s v="Pineapples"/>
        <s v="Other subtropical fruits"/>
        <s v="Avocado"/>
        <s v="Berries (all kinds)"/>
        <s v="Paw paw"/>
        <s v="Melons"/>
        <s v="Mango"/>
        <s v="Apple"/>
        <s v="Pears"/>
        <s v="Peaches"/>
        <s v="Table grapes"/>
        <s v="Wine-grapes"/>
        <s v="Plums"/>
        <s v="Macadamia"/>
        <s v="Pecan"/>
        <s v="Naartjie"/>
        <s v="Other soft citrus or easy peelers"/>
        <s v="Bananas"/>
        <s v="Berries"/>
        <s v="Paw paw/ papaya"/>
        <s v="Apples"/>
        <s v="Macadamia nuts"/>
        <s v="Pecan nuts"/>
        <s v="Betroot"/>
        <s v="Cabbage (including red cabbage)"/>
        <s v="Pumpkins"/>
        <s v="Wine grapes"/>
        <s v="Dairy cattle"/>
        <s v="Beef cattle"/>
        <s v="Sheep wool"/>
        <s v="Sheep non-wool"/>
        <s v="Pigs"/>
        <s v="Horses"/>
        <s v="Donkeys"/>
        <s v="Broilers chicken"/>
        <s v="Layer chicken"/>
        <s v="Ostriches"/>
        <s v="Live game"/>
        <s v="Horse"/>
        <s v="Milk and cream"/>
        <s v="Wool"/>
        <s v="Mohair"/>
        <s v="Poultry eggs"/>
        <s v="Meat"/>
        <s v="Details of animal product"/>
        <s v="Farming practice"/>
        <s v="Municipal water supply"/>
        <s v="River"/>
        <s v="Dam"/>
        <s v="Water boards/schemes"/>
        <s v="Ground water/borehole"/>
        <s v="Both surface and ground water"/>
        <s v="Treated waste water"/>
        <s v="Rainwater harvesting"/>
        <s v="Other (headwaters, wetlands)"/>
        <s v="Sprinkler"/>
        <s v="Micro-irrigation"/>
        <s v="Drip"/>
        <s v="Pivots"/>
        <s v="Canals"/>
        <s v="Flood irrigation"/>
        <s v="Dragline, quick-coupling lines"/>
        <s v="Other"/>
        <s v="General authorisation"/>
        <s v="Existing permit"/>
        <s v="Water use licence"/>
        <s v="None"/>
        <s v="Lease/Rent"/>
        <s v="Nitrogen"/>
        <s v="Phosphate"/>
        <s v="Potassium"/>
        <s v="Agricultural lime"/>
        <s v="Fertiliser mixtures (NPK)"/>
        <s v="Organic fertilizer (manure and compost)"/>
        <s v="Other fertilizers"/>
        <s v="Pesticides (insecticides)"/>
        <s v="Herbicides (weed killers)"/>
        <s v="Fungicides"/>
        <s v="Rodenticides"/>
        <s v="Other agricultural chemicals"/>
        <s v="Tractors"/>
        <s v="Harvesters"/>
        <s v="Milking and dairy machines"/>
        <s v="Presses and crushes and similar machinery"/>
        <s v="Mechanical appliances for chemical application"/>
        <s v="Dryers for agricultural products"/>
        <s v="Grain storage facility"/>
        <s v="Poultry incubators and brooders"/>
        <s v="Poultry-keeping machinery"/>
        <s v="Other machinery and equipment for farming purposes(specify)"/>
        <s v="Livestock system"/>
        <s v="Crime"/>
        <s v="Pests and diseases"/>
        <s v="Natural disasters"/>
        <s v="Fire"/>
        <s v="Details of losses due to crime"/>
        <s v="Details of losses due pest and diseases"/>
        <s v="Details of losses due to natural disasters"/>
        <s v="Details of losses fire"/>
        <s v="Sex of the farm operator/manager"/>
        <s v="Age of the farm operator/manager"/>
        <s v="Race of the farm operator/manger"/>
      </sharedItems>
    </cacheField>
    <cacheField name="x" numFmtId="0">
      <sharedItems containsBlank="1" count="150">
        <m/>
        <s v="Total"/>
        <s v="Farming related services"/>
        <s v="Forestry services"/>
        <s v="Other agricultural services rendered"/>
        <s v="Other services (non-agricultural) rendered"/>
        <s v="Female"/>
        <s v="Male"/>
        <s v="Used for crop production"/>
        <s v="Cultivated pastures"/>
        <s v="Temporarily fallow"/>
        <s v="Under protective covers e.g. green house"/>
        <s v="Grazing (livestock)"/>
        <s v="Grazing/browsing (game)"/>
        <s v="Owned"/>
        <s v="Leased/rented from government"/>
        <s v="Leased/rented from traditional administration"/>
        <s v="Leased/rented from other"/>
        <s v="Dry land"/>
        <s v="Irrigated land"/>
        <s v="Planted hectares"/>
        <s v="Production in metric tons"/>
        <s v="Quantity in metric tons"/>
        <s v="Livestock/ animal feed (grain based)"/>
        <s v="Maize meal (mealie meal)"/>
        <s v="Malt, whether or not roasted"/>
        <s v="Other field crop products"/>
        <s v="Area planted"/>
        <s v="Production"/>
        <s v="Bearing"/>
        <s v="Non-bearing"/>
        <s v="Beetroot"/>
        <s v="Butternut"/>
        <s v="Cabbage (including red cabbage)"/>
        <s v="Carrots"/>
        <s v="Green beans"/>
        <s v="Onions"/>
        <s v="Peppers"/>
        <s v="Potatoes"/>
        <s v="Pumpkins (excluding melons)"/>
        <s v="Sweet potatoes"/>
        <s v="Tomatoes"/>
        <s v="Fresh produce market"/>
        <s v="Direct to the retailers,chain stores,including contract farming,etc."/>
        <s v="Processing factories"/>
        <s v="Exported"/>
        <s v="Direct sales from farmer to consumer"/>
        <s v="Grapefruit"/>
        <s v="Lemons"/>
        <s v="Naartjies"/>
        <s v="Oranges"/>
        <s v="Other soft citrus or easy peelers"/>
        <s v="Avocado"/>
        <s v="Bananas"/>
        <s v="Berries (all kinds)"/>
        <s v="Mango"/>
        <s v="Melons"/>
        <s v="Paw paw/ papaya"/>
        <s v="Pineapples"/>
        <s v="Apples"/>
        <s v="Peaches"/>
        <s v="Pears"/>
        <s v="Plums"/>
        <s v="Table grapes"/>
        <s v="Wine grapes"/>
        <s v="Macadamia nuts"/>
        <s v="Pecan nuts"/>
        <s v="Number of animals sold"/>
        <s v="Calves"/>
        <s v="Steers 1 year and over"/>
        <s v="Heifers 1 to 2 years (breeding)"/>
        <s v="Heifers 1 to 2 years (production)"/>
        <s v="Cows over 2 years(breeding)"/>
        <s v="Cows over 2 years(production)"/>
        <s v="Bulls"/>
        <s v="Fibre(mohair/angora)(breeding)"/>
        <s v="Fibre(mohair/angora)(production)"/>
        <s v="Meat(breeding)"/>
        <s v="Meat(production)"/>
        <s v="Milk(breeding)"/>
        <s v="Milk(production)"/>
        <s v="Boars (breeding)"/>
        <s v="Boars(production)"/>
        <s v="Sows and gilts"/>
        <s v="Nursing pigs"/>
        <s v="Weaner pigs"/>
        <s v="Grower and finishing pigs"/>
        <s v="Springbok"/>
        <s v="Impala"/>
        <s v="Wildbeest"/>
        <s v="Kudu"/>
        <s v="Zebra"/>
        <s v="Other live game"/>
        <s v="Parent stock"/>
        <s v="Day-old chicks"/>
        <s v="Commercial"/>
        <s v="Commercial(including off-layers)"/>
        <s v="Dairy"/>
        <s v="Beef"/>
        <s v="Wool"/>
        <s v="Non-wool"/>
        <s v="Litres"/>
        <s v="Chicken"/>
        <s v="Mutton/lamb"/>
        <s v="Goat meat"/>
        <s v="Pork"/>
        <s v="Ostrich meat"/>
        <s v="Offal"/>
        <s v="Game/ vension meat"/>
        <s v="Other poultry meat"/>
        <s v="Other meat:(specify)"/>
        <s v="Chicken: table/normal eggs"/>
        <s v="Chicken: hatching/fertilised eggs"/>
        <s v="Other poultry eggs"/>
        <s v="Honey"/>
        <s v="Breeding seed(e.g semen,ova,embryos)"/>
        <s v="Organic fertiliser (e.g compost,animal manure)"/>
        <s v="Other"/>
        <s v="Irrigation"/>
        <s v="Dry land/Rain-fed"/>
        <s v="Both irrigation and Dry land/Rain-fed"/>
        <s v="Dozens"/>
        <s v="Grazing system"/>
        <s v="Mixed system (Mixed farming)"/>
        <s v="Industrial system"/>
        <s v="None"/>
        <s v="Stock theft"/>
        <s v="Theft of farming/forestry/fisheries produce"/>
        <s v="Theft of input supplies(e.g diesel,fertilisers and other seeds"/>
        <s v="Violent crime"/>
        <s v="Other crime"/>
        <s v="Vermin and predators"/>
        <s v="Other pests diseases"/>
        <s v="Hail"/>
        <s v="Drought"/>
        <s v="Floods"/>
        <s v="Frost"/>
        <s v="Other natural disasters"/>
        <s v="Farming units"/>
        <s v="Hectares affected by fire"/>
        <s v="Unspecified"/>
        <s v="15-34"/>
        <s v="35-44"/>
        <s v="45-54"/>
        <s v="55-64"/>
        <s v="65+"/>
        <s v="African"/>
        <s v="Coloured"/>
        <s v="Indians/Asians"/>
        <s v="White"/>
      </sharedItems>
    </cacheField>
    <cacheField name="Land" numFmtId="0">
      <sharedItems containsBlank="1" count="11">
        <m/>
        <s v="Total"/>
        <s v="Dry land"/>
        <s v="Irrigated"/>
        <s v="Production"/>
        <s v="Fresh produce market"/>
        <s v="Direct to the retailers,chain stores,including contract farming,etc."/>
        <s v="Processing factories"/>
        <s v="Exported"/>
        <s v="Direct sales from farmer to consumer"/>
        <s v="Kilograms"/>
      </sharedItems>
    </cacheField>
    <cacheField name="Region" numFmtId="0">
      <sharedItems count="10">
        <s v="South Africa"/>
        <s v="Western Cape"/>
        <s v="Eastern Cape"/>
        <s v="Northern Cape"/>
        <s v="Free State"/>
        <s v="KwaZulu-Natal"/>
        <s v="North West"/>
        <s v="Gauteng"/>
        <s v="Mpumalanga"/>
        <s v="Limpopo"/>
      </sharedItems>
    </cacheField>
    <cacheField name="Unit" numFmtId="0">
      <sharedItems containsBlank="1" count="9">
        <s v="Number"/>
        <s v="R'000"/>
        <s v="Metric tons"/>
        <s v="Hectares"/>
        <m/>
        <s v="Tons"/>
        <s v="Litre"/>
        <s v="Kilogram"/>
        <s v="Dozen"/>
      </sharedItems>
    </cacheField>
    <cacheField name="2017" numFmtId="0">
      <sharedItems containsString="0" containsBlank="1" containsNumber="1" containsInteger="1" minValue="0" maxValue="24813995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34.457944097223" createdVersion="7" refreshedVersion="7" minRefreshableVersion="3" recordCount="249" xr:uid="{6CE1EB9F-5180-46D9-9439-90B190209349}">
  <cacheSource type="worksheet">
    <worksheetSource ref="AJ2:AN251" sheet="CropProd"/>
  </cacheSource>
  <cacheFields count="5">
    <cacheField name="Element" numFmtId="0">
      <sharedItems count="4">
        <s v="Area harvested"/>
        <s v="Yield"/>
        <s v="Production"/>
        <s v="Producer Price"/>
      </sharedItems>
    </cacheField>
    <cacheField name="Item" numFmtId="0">
      <sharedItems count="74">
        <s v="Apples"/>
        <s v="Apricots"/>
        <s v="Asparagus"/>
        <s v="Avocados"/>
        <s v="Bananas"/>
        <s v="Barley"/>
        <s v="Bastfibres, other"/>
        <s v="Beans, dry"/>
        <s v="Beans, green"/>
        <s v="Berries nes"/>
        <s v="Buckwheat"/>
        <s v="Cabbages and other brassicas"/>
        <s v="Carrots and turnips"/>
        <s v="Castor oil seed"/>
        <s v="Cauliflowers and broccoli"/>
        <s v="Cereals nes"/>
        <s v="Cherries"/>
        <s v="Chicory roots"/>
        <s v="Chillies and peppers, dry"/>
        <s v="Chillies and peppers, green"/>
        <s v="Cow peas, dry"/>
        <s v="Cucumbers and gherkins"/>
        <s v="Fibre crops nes"/>
        <s v="Figs"/>
        <s v="Fruit, citrus nes"/>
        <s v="Fruit, fresh nes"/>
        <s v="Grapefruit (inc. pomelos)"/>
        <s v="Grapes"/>
        <s v="Groundnuts, with shell"/>
        <s v="Hops"/>
        <s v="Leeks, other alliaceous vegetables"/>
        <s v="Lemons and limes"/>
        <s v="Lettuce and chicory"/>
        <s v="Lupins"/>
        <s v="Maize"/>
        <s v="Maize, green"/>
        <s v="Mangoes, mangosteens, guavas"/>
        <s v="Melons, other (inc.cantaloupes)"/>
        <s v="Millet"/>
        <s v="Mushrooms and truffles"/>
        <s v="Nuts nes"/>
        <s v="Oats"/>
        <s v="Oilseeds nes"/>
        <s v="Onions, dry"/>
        <s v="Oranges"/>
        <s v="Papayas"/>
        <s v="Peaches and nectarines"/>
        <s v="Pears"/>
        <s v="Peas, dry"/>
        <s v="Peas, green"/>
        <s v="Pineapples"/>
        <s v="Plums and sloes"/>
        <s v="Potatoes"/>
        <s v="Pumpkins, squash and gourds"/>
        <s v="Quinces"/>
        <s v="Rapeseed"/>
        <s v="Rice, paddy"/>
        <s v="Rice, paddy (rice milled equivalent)"/>
        <s v="Rye"/>
        <s v="Seed cotton"/>
        <s v="Sisal"/>
        <s v="Sorghum"/>
        <s v="Soybeans"/>
        <s v="Strawberries"/>
        <s v="Sugar cane"/>
        <s v="Sunflower seed"/>
        <s v="Sweet potatoes"/>
        <s v="Tangerines, mandarins, clementines, satsumas"/>
        <s v="Tea"/>
        <s v="Tobacco, unmanufactured"/>
        <s v="Tomatoes"/>
        <s v="Vegetables, fresh nes"/>
        <s v="Watermelons"/>
        <s v="Wheat"/>
      </sharedItems>
    </cacheField>
    <cacheField name="Unit" numFmtId="0">
      <sharedItems/>
    </cacheField>
    <cacheField name="Crop" numFmtId="0">
      <sharedItems/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434.458007407404" createdVersion="7" refreshedVersion="7" minRefreshableVersion="3" recordCount="213" xr:uid="{42C8B879-C508-4C23-BB9A-7CE5259F4EF2}">
  <cacheSource type="worksheet">
    <worksheetSource ref="AJ2:AN215" sheet="CropProd"/>
  </cacheSource>
  <cacheFields count="5">
    <cacheField name="Element" numFmtId="0">
      <sharedItems count="3">
        <s v="Area harvested"/>
        <s v="Yield"/>
        <s v="Production"/>
      </sharedItems>
    </cacheField>
    <cacheField name="Item" numFmtId="0">
      <sharedItems/>
    </cacheField>
    <cacheField name="Unit" numFmtId="0">
      <sharedItems count="3">
        <s v="ha"/>
        <s v="hg/ha"/>
        <s v="tonnes"/>
      </sharedItems>
    </cacheField>
    <cacheField name="Crop" numFmtId="0">
      <sharedItems count="11">
        <s v="caofr"/>
        <s v="caveg"/>
        <s v="caoce"/>
        <s v="caoth"/>
        <s v="capul"/>
        <s v="caoil"/>
        <s v="cagra"/>
        <s v="camai"/>
        <s v="catub"/>
        <s v="casug"/>
        <s v="cawhe"/>
      </sharedItems>
    </cacheField>
    <cacheField name="Value" numFmtId="0">
      <sharedItems containsString="0" containsBlank="1" containsNumber="1" containsInteger="1" minValue="31" maxValue="194822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01">
  <r>
    <x v="0"/>
    <x v="0"/>
    <x v="0"/>
    <x v="0"/>
    <x v="0"/>
    <n v="40122"/>
  </r>
  <r>
    <x v="1"/>
    <x v="0"/>
    <x v="0"/>
    <x v="0"/>
    <x v="1"/>
    <n v="294834301"/>
  </r>
  <r>
    <x v="2"/>
    <x v="0"/>
    <x v="0"/>
    <x v="0"/>
    <x v="1"/>
    <n v="69029423"/>
  </r>
  <r>
    <x v="3"/>
    <x v="0"/>
    <x v="0"/>
    <x v="0"/>
    <x v="1"/>
    <n v="70534221"/>
  </r>
  <r>
    <x v="4"/>
    <x v="0"/>
    <x v="0"/>
    <x v="0"/>
    <x v="1"/>
    <n v="153763655"/>
  </r>
  <r>
    <x v="5"/>
    <x v="0"/>
    <x v="0"/>
    <x v="0"/>
    <x v="1"/>
    <n v="1507002"/>
  </r>
  <r>
    <x v="6"/>
    <x v="0"/>
    <x v="0"/>
    <x v="0"/>
    <x v="1"/>
    <n v="36760699"/>
  </r>
  <r>
    <x v="7"/>
    <x v="0"/>
    <x v="0"/>
    <x v="0"/>
    <x v="0"/>
    <n v="757628"/>
  </r>
  <r>
    <x v="8"/>
    <x v="0"/>
    <x v="0"/>
    <x v="0"/>
    <x v="1"/>
    <n v="261693138"/>
  </r>
  <r>
    <x v="0"/>
    <x v="0"/>
    <x v="0"/>
    <x v="1"/>
    <x v="0"/>
    <n v="6937"/>
  </r>
  <r>
    <x v="0"/>
    <x v="0"/>
    <x v="0"/>
    <x v="2"/>
    <x v="0"/>
    <n v="4214"/>
  </r>
  <r>
    <x v="0"/>
    <x v="0"/>
    <x v="0"/>
    <x v="3"/>
    <x v="0"/>
    <n v="4829"/>
  </r>
  <r>
    <x v="0"/>
    <x v="0"/>
    <x v="0"/>
    <x v="4"/>
    <x v="0"/>
    <n v="7951"/>
  </r>
  <r>
    <x v="0"/>
    <x v="0"/>
    <x v="0"/>
    <x v="5"/>
    <x v="0"/>
    <n v="3103"/>
  </r>
  <r>
    <x v="0"/>
    <x v="0"/>
    <x v="0"/>
    <x v="6"/>
    <x v="0"/>
    <n v="4920"/>
  </r>
  <r>
    <x v="0"/>
    <x v="0"/>
    <x v="0"/>
    <x v="7"/>
    <x v="0"/>
    <n v="2291"/>
  </r>
  <r>
    <x v="0"/>
    <x v="0"/>
    <x v="0"/>
    <x v="8"/>
    <x v="0"/>
    <n v="2820"/>
  </r>
  <r>
    <x v="0"/>
    <x v="0"/>
    <x v="0"/>
    <x v="9"/>
    <x v="0"/>
    <n v="3054"/>
  </r>
  <r>
    <x v="0"/>
    <x v="0"/>
    <x v="0"/>
    <x v="0"/>
    <x v="0"/>
    <n v="40122"/>
  </r>
  <r>
    <x v="7"/>
    <x v="0"/>
    <x v="0"/>
    <x v="1"/>
    <x v="0"/>
    <n v="186998"/>
  </r>
  <r>
    <x v="7"/>
    <x v="0"/>
    <x v="0"/>
    <x v="2"/>
    <x v="0"/>
    <n v="65151"/>
  </r>
  <r>
    <x v="7"/>
    <x v="0"/>
    <x v="0"/>
    <x v="3"/>
    <x v="0"/>
    <n v="69070"/>
  </r>
  <r>
    <x v="7"/>
    <x v="0"/>
    <x v="0"/>
    <x v="4"/>
    <x v="0"/>
    <n v="75129"/>
  </r>
  <r>
    <x v="7"/>
    <x v="0"/>
    <x v="0"/>
    <x v="5"/>
    <x v="0"/>
    <n v="96206"/>
  </r>
  <r>
    <x v="7"/>
    <x v="0"/>
    <x v="0"/>
    <x v="6"/>
    <x v="0"/>
    <n v="57759"/>
  </r>
  <r>
    <x v="7"/>
    <x v="0"/>
    <x v="0"/>
    <x v="7"/>
    <x v="0"/>
    <n v="36518"/>
  </r>
  <r>
    <x v="7"/>
    <x v="0"/>
    <x v="0"/>
    <x v="8"/>
    <x v="0"/>
    <n v="73319"/>
  </r>
  <r>
    <x v="7"/>
    <x v="0"/>
    <x v="0"/>
    <x v="9"/>
    <x v="0"/>
    <n v="97479"/>
  </r>
  <r>
    <x v="7"/>
    <x v="0"/>
    <x v="0"/>
    <x v="0"/>
    <x v="0"/>
    <n v="757628"/>
  </r>
  <r>
    <x v="9"/>
    <x v="0"/>
    <x v="0"/>
    <x v="1"/>
    <x v="1"/>
    <n v="64369118"/>
  </r>
  <r>
    <x v="9"/>
    <x v="0"/>
    <x v="0"/>
    <x v="2"/>
    <x v="1"/>
    <n v="26996323"/>
  </r>
  <r>
    <x v="9"/>
    <x v="0"/>
    <x v="0"/>
    <x v="3"/>
    <x v="1"/>
    <n v="18694841"/>
  </r>
  <r>
    <x v="9"/>
    <x v="0"/>
    <x v="0"/>
    <x v="4"/>
    <x v="1"/>
    <n v="46863957"/>
  </r>
  <r>
    <x v="9"/>
    <x v="0"/>
    <x v="0"/>
    <x v="5"/>
    <x v="1"/>
    <n v="33983071"/>
  </r>
  <r>
    <x v="9"/>
    <x v="0"/>
    <x v="0"/>
    <x v="6"/>
    <x v="1"/>
    <n v="39726603"/>
  </r>
  <r>
    <x v="9"/>
    <x v="0"/>
    <x v="0"/>
    <x v="7"/>
    <x v="1"/>
    <n v="32244899"/>
  </r>
  <r>
    <x v="9"/>
    <x v="0"/>
    <x v="0"/>
    <x v="8"/>
    <x v="1"/>
    <n v="38444846"/>
  </r>
  <r>
    <x v="9"/>
    <x v="0"/>
    <x v="0"/>
    <x v="9"/>
    <x v="1"/>
    <n v="31432349"/>
  </r>
  <r>
    <x v="9"/>
    <x v="0"/>
    <x v="0"/>
    <x v="0"/>
    <x v="1"/>
    <n v="332756007"/>
  </r>
  <r>
    <x v="8"/>
    <x v="0"/>
    <x v="0"/>
    <x v="1"/>
    <x v="1"/>
    <n v="47416123"/>
  </r>
  <r>
    <x v="8"/>
    <x v="0"/>
    <x v="0"/>
    <x v="2"/>
    <x v="1"/>
    <n v="20449851"/>
  </r>
  <r>
    <x v="8"/>
    <x v="0"/>
    <x v="0"/>
    <x v="3"/>
    <x v="1"/>
    <n v="14723138"/>
  </r>
  <r>
    <x v="8"/>
    <x v="0"/>
    <x v="0"/>
    <x v="4"/>
    <x v="1"/>
    <n v="40046063"/>
  </r>
  <r>
    <x v="8"/>
    <x v="0"/>
    <x v="0"/>
    <x v="5"/>
    <x v="1"/>
    <n v="28052542"/>
  </r>
  <r>
    <x v="8"/>
    <x v="0"/>
    <x v="0"/>
    <x v="6"/>
    <x v="1"/>
    <n v="29917464"/>
  </r>
  <r>
    <x v="8"/>
    <x v="0"/>
    <x v="0"/>
    <x v="7"/>
    <x v="1"/>
    <n v="27401131"/>
  </r>
  <r>
    <x v="8"/>
    <x v="0"/>
    <x v="0"/>
    <x v="8"/>
    <x v="1"/>
    <n v="32128342"/>
  </r>
  <r>
    <x v="8"/>
    <x v="0"/>
    <x v="0"/>
    <x v="9"/>
    <x v="1"/>
    <n v="21558484"/>
  </r>
  <r>
    <x v="8"/>
    <x v="0"/>
    <x v="0"/>
    <x v="0"/>
    <x v="1"/>
    <n v="261693138"/>
  </r>
  <r>
    <x v="6"/>
    <x v="0"/>
    <x v="0"/>
    <x v="1"/>
    <x v="1"/>
    <n v="10125293"/>
  </r>
  <r>
    <x v="6"/>
    <x v="0"/>
    <x v="0"/>
    <x v="2"/>
    <x v="1"/>
    <n v="3003348"/>
  </r>
  <r>
    <x v="6"/>
    <x v="0"/>
    <x v="0"/>
    <x v="3"/>
    <x v="1"/>
    <n v="2088431"/>
  </r>
  <r>
    <x v="6"/>
    <x v="0"/>
    <x v="0"/>
    <x v="4"/>
    <x v="1"/>
    <n v="2973572"/>
  </r>
  <r>
    <x v="6"/>
    <x v="0"/>
    <x v="0"/>
    <x v="5"/>
    <x v="1"/>
    <n v="4582965"/>
  </r>
  <r>
    <x v="6"/>
    <x v="0"/>
    <x v="0"/>
    <x v="6"/>
    <x v="1"/>
    <n v="3009819"/>
  </r>
  <r>
    <x v="6"/>
    <x v="0"/>
    <x v="0"/>
    <x v="7"/>
    <x v="1"/>
    <n v="2614592"/>
  </r>
  <r>
    <x v="6"/>
    <x v="0"/>
    <x v="0"/>
    <x v="8"/>
    <x v="1"/>
    <n v="3947905"/>
  </r>
  <r>
    <x v="6"/>
    <x v="0"/>
    <x v="0"/>
    <x v="9"/>
    <x v="1"/>
    <n v="4414775"/>
  </r>
  <r>
    <x v="6"/>
    <x v="0"/>
    <x v="0"/>
    <x v="0"/>
    <x v="1"/>
    <n v="36760699"/>
  </r>
  <r>
    <x v="0"/>
    <x v="0"/>
    <x v="0"/>
    <x v="0"/>
    <x v="0"/>
    <n v="20175"/>
  </r>
  <r>
    <x v="0"/>
    <x v="0"/>
    <x v="0"/>
    <x v="0"/>
    <x v="0"/>
    <n v="4961"/>
  </r>
  <r>
    <x v="0"/>
    <x v="0"/>
    <x v="0"/>
    <x v="0"/>
    <x v="0"/>
    <n v="98"/>
  </r>
  <r>
    <x v="0"/>
    <x v="0"/>
    <x v="0"/>
    <x v="0"/>
    <x v="0"/>
    <n v="122"/>
  </r>
  <r>
    <x v="0"/>
    <x v="0"/>
    <x v="0"/>
    <x v="0"/>
    <x v="0"/>
    <n v="1465"/>
  </r>
  <r>
    <x v="0"/>
    <x v="0"/>
    <x v="0"/>
    <x v="0"/>
    <x v="0"/>
    <n v="1824"/>
  </r>
  <r>
    <x v="0"/>
    <x v="0"/>
    <x v="0"/>
    <x v="0"/>
    <x v="0"/>
    <n v="7055"/>
  </r>
  <r>
    <x v="0"/>
    <x v="0"/>
    <x v="0"/>
    <x v="0"/>
    <x v="0"/>
    <n v="5"/>
  </r>
  <r>
    <x v="0"/>
    <x v="0"/>
    <x v="0"/>
    <x v="0"/>
    <x v="0"/>
    <n v="17"/>
  </r>
  <r>
    <x v="0"/>
    <x v="0"/>
    <x v="0"/>
    <x v="0"/>
    <x v="0"/>
    <n v="4400"/>
  </r>
  <r>
    <x v="0"/>
    <x v="0"/>
    <x v="0"/>
    <x v="0"/>
    <x v="0"/>
    <n v="40122"/>
  </r>
  <r>
    <x v="7"/>
    <x v="0"/>
    <x v="0"/>
    <x v="0"/>
    <x v="0"/>
    <n v="177258"/>
  </r>
  <r>
    <x v="7"/>
    <x v="0"/>
    <x v="0"/>
    <x v="0"/>
    <x v="0"/>
    <n v="109427"/>
  </r>
  <r>
    <x v="7"/>
    <x v="0"/>
    <x v="0"/>
    <x v="0"/>
    <x v="0"/>
    <n v="12645"/>
  </r>
  <r>
    <x v="7"/>
    <x v="0"/>
    <x v="0"/>
    <x v="0"/>
    <x v="0"/>
    <n v="3408"/>
  </r>
  <r>
    <x v="7"/>
    <x v="0"/>
    <x v="0"/>
    <x v="0"/>
    <x v="0"/>
    <n v="26154"/>
  </r>
  <r>
    <x v="7"/>
    <x v="0"/>
    <x v="0"/>
    <x v="0"/>
    <x v="0"/>
    <n v="46250"/>
  </r>
  <r>
    <x v="7"/>
    <x v="0"/>
    <x v="0"/>
    <x v="0"/>
    <x v="0"/>
    <n v="344203"/>
  </r>
  <r>
    <x v="7"/>
    <x v="0"/>
    <x v="0"/>
    <x v="0"/>
    <x v="0"/>
    <n v="104"/>
  </r>
  <r>
    <x v="7"/>
    <x v="0"/>
    <x v="0"/>
    <x v="0"/>
    <x v="0"/>
    <n v="580"/>
  </r>
  <r>
    <x v="7"/>
    <x v="0"/>
    <x v="0"/>
    <x v="0"/>
    <x v="0"/>
    <n v="37599"/>
  </r>
  <r>
    <x v="7"/>
    <x v="0"/>
    <x v="0"/>
    <x v="0"/>
    <x v="0"/>
    <n v="757628"/>
  </r>
  <r>
    <x v="9"/>
    <x v="0"/>
    <x v="0"/>
    <x v="0"/>
    <x v="1"/>
    <n v="76206284"/>
  </r>
  <r>
    <x v="9"/>
    <x v="0"/>
    <x v="0"/>
    <x v="0"/>
    <x v="1"/>
    <n v="41447920"/>
  </r>
  <r>
    <x v="9"/>
    <x v="0"/>
    <x v="0"/>
    <x v="0"/>
    <x v="1"/>
    <n v="14261733"/>
  </r>
  <r>
    <x v="9"/>
    <x v="0"/>
    <x v="0"/>
    <x v="0"/>
    <x v="1"/>
    <n v="1082031"/>
  </r>
  <r>
    <x v="9"/>
    <x v="0"/>
    <x v="0"/>
    <x v="0"/>
    <x v="1"/>
    <n v="9238973"/>
  </r>
  <r>
    <x v="9"/>
    <x v="0"/>
    <x v="0"/>
    <x v="0"/>
    <x v="1"/>
    <n v="16451523"/>
  </r>
  <r>
    <x v="9"/>
    <x v="0"/>
    <x v="0"/>
    <x v="0"/>
    <x v="1"/>
    <n v="159564743"/>
  </r>
  <r>
    <x v="9"/>
    <x v="0"/>
    <x v="0"/>
    <x v="0"/>
    <x v="1"/>
    <n v="46362"/>
  </r>
  <r>
    <x v="9"/>
    <x v="0"/>
    <x v="0"/>
    <x v="0"/>
    <x v="1"/>
    <n v="127445"/>
  </r>
  <r>
    <x v="9"/>
    <x v="0"/>
    <x v="0"/>
    <x v="0"/>
    <x v="1"/>
    <n v="14328992"/>
  </r>
  <r>
    <x v="9"/>
    <x v="0"/>
    <x v="0"/>
    <x v="0"/>
    <x v="1"/>
    <n v="332756007"/>
  </r>
  <r>
    <x v="8"/>
    <x v="0"/>
    <x v="0"/>
    <x v="0"/>
    <x v="1"/>
    <n v="61135286"/>
  </r>
  <r>
    <x v="8"/>
    <x v="0"/>
    <x v="0"/>
    <x v="0"/>
    <x v="1"/>
    <n v="32058198"/>
  </r>
  <r>
    <x v="8"/>
    <x v="0"/>
    <x v="0"/>
    <x v="0"/>
    <x v="1"/>
    <n v="13495958"/>
  </r>
  <r>
    <x v="8"/>
    <x v="0"/>
    <x v="0"/>
    <x v="0"/>
    <x v="1"/>
    <n v="888117"/>
  </r>
  <r>
    <x v="8"/>
    <x v="0"/>
    <x v="0"/>
    <x v="0"/>
    <x v="1"/>
    <n v="7454296"/>
  </r>
  <r>
    <x v="8"/>
    <x v="0"/>
    <x v="0"/>
    <x v="0"/>
    <x v="1"/>
    <n v="13697100"/>
  </r>
  <r>
    <x v="8"/>
    <x v="0"/>
    <x v="0"/>
    <x v="0"/>
    <x v="1"/>
    <n v="121315908"/>
  </r>
  <r>
    <x v="8"/>
    <x v="0"/>
    <x v="0"/>
    <x v="0"/>
    <x v="1"/>
    <n v="55484"/>
  </r>
  <r>
    <x v="8"/>
    <x v="0"/>
    <x v="0"/>
    <x v="0"/>
    <x v="1"/>
    <n v="121803"/>
  </r>
  <r>
    <x v="8"/>
    <x v="0"/>
    <x v="0"/>
    <x v="0"/>
    <x v="1"/>
    <n v="11470987"/>
  </r>
  <r>
    <x v="8"/>
    <x v="0"/>
    <x v="0"/>
    <x v="0"/>
    <x v="1"/>
    <n v="261693138"/>
  </r>
  <r>
    <x v="6"/>
    <x v="0"/>
    <x v="0"/>
    <x v="0"/>
    <x v="1"/>
    <n v="7071541"/>
  </r>
  <r>
    <x v="6"/>
    <x v="0"/>
    <x v="0"/>
    <x v="0"/>
    <x v="1"/>
    <n v="4508245"/>
  </r>
  <r>
    <x v="6"/>
    <x v="0"/>
    <x v="0"/>
    <x v="0"/>
    <x v="1"/>
    <n v="1200180"/>
  </r>
  <r>
    <x v="6"/>
    <x v="0"/>
    <x v="0"/>
    <x v="0"/>
    <x v="1"/>
    <n v="137015"/>
  </r>
  <r>
    <x v="6"/>
    <x v="0"/>
    <x v="0"/>
    <x v="0"/>
    <x v="1"/>
    <n v="1194000"/>
  </r>
  <r>
    <x v="6"/>
    <x v="0"/>
    <x v="0"/>
    <x v="0"/>
    <x v="1"/>
    <n v="2033916"/>
  </r>
  <r>
    <x v="6"/>
    <x v="0"/>
    <x v="0"/>
    <x v="0"/>
    <x v="1"/>
    <n v="19081738"/>
  </r>
  <r>
    <x v="6"/>
    <x v="0"/>
    <x v="0"/>
    <x v="0"/>
    <x v="1"/>
    <n v="4868"/>
  </r>
  <r>
    <x v="6"/>
    <x v="0"/>
    <x v="0"/>
    <x v="0"/>
    <x v="1"/>
    <n v="39303"/>
  </r>
  <r>
    <x v="6"/>
    <x v="0"/>
    <x v="0"/>
    <x v="0"/>
    <x v="1"/>
    <n v="1489893"/>
  </r>
  <r>
    <x v="6"/>
    <x v="0"/>
    <x v="0"/>
    <x v="0"/>
    <x v="1"/>
    <n v="36760699"/>
  </r>
  <r>
    <x v="10"/>
    <x v="0"/>
    <x v="0"/>
    <x v="1"/>
    <x v="1"/>
    <n v="56356422"/>
  </r>
  <r>
    <x v="10"/>
    <x v="0"/>
    <x v="0"/>
    <x v="2"/>
    <x v="1"/>
    <n v="23485995"/>
  </r>
  <r>
    <x v="10"/>
    <x v="0"/>
    <x v="0"/>
    <x v="3"/>
    <x v="1"/>
    <n v="15576458"/>
  </r>
  <r>
    <x v="10"/>
    <x v="0"/>
    <x v="0"/>
    <x v="4"/>
    <x v="1"/>
    <n v="41310949"/>
  </r>
  <r>
    <x v="10"/>
    <x v="0"/>
    <x v="0"/>
    <x v="5"/>
    <x v="1"/>
    <n v="30154928"/>
  </r>
  <r>
    <x v="10"/>
    <x v="0"/>
    <x v="0"/>
    <x v="6"/>
    <x v="1"/>
    <n v="35941173"/>
  </r>
  <r>
    <x v="10"/>
    <x v="0"/>
    <x v="0"/>
    <x v="7"/>
    <x v="1"/>
    <n v="30730769"/>
  </r>
  <r>
    <x v="10"/>
    <x v="0"/>
    <x v="0"/>
    <x v="8"/>
    <x v="1"/>
    <n v="34395880"/>
  </r>
  <r>
    <x v="10"/>
    <x v="0"/>
    <x v="0"/>
    <x v="9"/>
    <x v="1"/>
    <n v="26881726"/>
  </r>
  <r>
    <x v="10"/>
    <x v="0"/>
    <x v="0"/>
    <x v="0"/>
    <x v="1"/>
    <n v="294834301"/>
  </r>
  <r>
    <x v="2"/>
    <x v="0"/>
    <x v="0"/>
    <x v="1"/>
    <x v="1"/>
    <n v="9175479"/>
  </r>
  <r>
    <x v="2"/>
    <x v="0"/>
    <x v="0"/>
    <x v="2"/>
    <x v="1"/>
    <n v="1744725"/>
  </r>
  <r>
    <x v="2"/>
    <x v="0"/>
    <x v="0"/>
    <x v="3"/>
    <x v="1"/>
    <n v="4661169"/>
  </r>
  <r>
    <x v="2"/>
    <x v="0"/>
    <x v="0"/>
    <x v="4"/>
    <x v="1"/>
    <n v="17892194"/>
  </r>
  <r>
    <x v="2"/>
    <x v="0"/>
    <x v="0"/>
    <x v="5"/>
    <x v="1"/>
    <n v="9097909"/>
  </r>
  <r>
    <x v="2"/>
    <x v="0"/>
    <x v="0"/>
    <x v="6"/>
    <x v="1"/>
    <n v="7419599"/>
  </r>
  <r>
    <x v="2"/>
    <x v="0"/>
    <x v="0"/>
    <x v="7"/>
    <x v="1"/>
    <n v="3790882"/>
  </r>
  <r>
    <x v="2"/>
    <x v="0"/>
    <x v="0"/>
    <x v="8"/>
    <x v="1"/>
    <n v="10794723"/>
  </r>
  <r>
    <x v="2"/>
    <x v="0"/>
    <x v="0"/>
    <x v="9"/>
    <x v="1"/>
    <n v="4452743"/>
  </r>
  <r>
    <x v="2"/>
    <x v="0"/>
    <x v="0"/>
    <x v="0"/>
    <x v="1"/>
    <n v="69029423"/>
  </r>
  <r>
    <x v="3"/>
    <x v="0"/>
    <x v="0"/>
    <x v="1"/>
    <x v="1"/>
    <n v="26284389"/>
  </r>
  <r>
    <x v="3"/>
    <x v="0"/>
    <x v="0"/>
    <x v="2"/>
    <x v="1"/>
    <n v="6712227"/>
  </r>
  <r>
    <x v="3"/>
    <x v="0"/>
    <x v="0"/>
    <x v="3"/>
    <x v="1"/>
    <n v="4892900"/>
  </r>
  <r>
    <x v="3"/>
    <x v="0"/>
    <x v="0"/>
    <x v="4"/>
    <x v="1"/>
    <n v="2423161"/>
  </r>
  <r>
    <x v="3"/>
    <x v="0"/>
    <x v="0"/>
    <x v="5"/>
    <x v="1"/>
    <n v="2598547"/>
  </r>
  <r>
    <x v="3"/>
    <x v="0"/>
    <x v="0"/>
    <x v="6"/>
    <x v="1"/>
    <n v="2514860"/>
  </r>
  <r>
    <x v="3"/>
    <x v="0"/>
    <x v="0"/>
    <x v="7"/>
    <x v="1"/>
    <n v="3684161"/>
  </r>
  <r>
    <x v="3"/>
    <x v="0"/>
    <x v="0"/>
    <x v="8"/>
    <x v="1"/>
    <n v="5158220"/>
  </r>
  <r>
    <x v="3"/>
    <x v="0"/>
    <x v="0"/>
    <x v="9"/>
    <x v="1"/>
    <n v="16265755"/>
  </r>
  <r>
    <x v="3"/>
    <x v="0"/>
    <x v="0"/>
    <x v="0"/>
    <x v="1"/>
    <n v="70534221"/>
  </r>
  <r>
    <x v="4"/>
    <x v="0"/>
    <x v="0"/>
    <x v="1"/>
    <x v="1"/>
    <n v="20846829"/>
  </r>
  <r>
    <x v="4"/>
    <x v="0"/>
    <x v="0"/>
    <x v="2"/>
    <x v="1"/>
    <n v="15010844"/>
  </r>
  <r>
    <x v="4"/>
    <x v="0"/>
    <x v="0"/>
    <x v="3"/>
    <x v="1"/>
    <n v="6022325"/>
  </r>
  <r>
    <x v="4"/>
    <x v="0"/>
    <x v="0"/>
    <x v="4"/>
    <x v="1"/>
    <n v="20990614"/>
  </r>
  <r>
    <x v="4"/>
    <x v="0"/>
    <x v="0"/>
    <x v="5"/>
    <x v="1"/>
    <n v="17707090"/>
  </r>
  <r>
    <x v="4"/>
    <x v="0"/>
    <x v="0"/>
    <x v="6"/>
    <x v="1"/>
    <n v="26000610"/>
  </r>
  <r>
    <x v="4"/>
    <x v="0"/>
    <x v="0"/>
    <x v="7"/>
    <x v="1"/>
    <n v="23255557"/>
  </r>
  <r>
    <x v="4"/>
    <x v="0"/>
    <x v="0"/>
    <x v="8"/>
    <x v="1"/>
    <n v="17779529"/>
  </r>
  <r>
    <x v="4"/>
    <x v="0"/>
    <x v="0"/>
    <x v="9"/>
    <x v="1"/>
    <n v="6150258"/>
  </r>
  <r>
    <x v="4"/>
    <x v="0"/>
    <x v="0"/>
    <x v="0"/>
    <x v="1"/>
    <n v="153763655"/>
  </r>
  <r>
    <x v="5"/>
    <x v="0"/>
    <x v="0"/>
    <x v="1"/>
    <x v="1"/>
    <n v="49726"/>
  </r>
  <r>
    <x v="5"/>
    <x v="0"/>
    <x v="0"/>
    <x v="2"/>
    <x v="1"/>
    <n v="18199"/>
  </r>
  <r>
    <x v="5"/>
    <x v="0"/>
    <x v="0"/>
    <x v="3"/>
    <x v="1"/>
    <n v="64"/>
  </r>
  <r>
    <x v="5"/>
    <x v="0"/>
    <x v="0"/>
    <x v="4"/>
    <x v="1"/>
    <n v="4980"/>
  </r>
  <r>
    <x v="5"/>
    <x v="0"/>
    <x v="0"/>
    <x v="5"/>
    <x v="1"/>
    <n v="751382"/>
  </r>
  <r>
    <x v="5"/>
    <x v="0"/>
    <x v="0"/>
    <x v="6"/>
    <x v="1"/>
    <n v="6105"/>
  </r>
  <r>
    <x v="5"/>
    <x v="0"/>
    <x v="0"/>
    <x v="7"/>
    <x v="1"/>
    <n v="169"/>
  </r>
  <r>
    <x v="5"/>
    <x v="0"/>
    <x v="0"/>
    <x v="8"/>
    <x v="1"/>
    <n v="663408"/>
  </r>
  <r>
    <x v="5"/>
    <x v="0"/>
    <x v="0"/>
    <x v="9"/>
    <x v="1"/>
    <n v="12970"/>
  </r>
  <r>
    <x v="5"/>
    <x v="0"/>
    <x v="0"/>
    <x v="0"/>
    <x v="1"/>
    <n v="1507002"/>
  </r>
  <r>
    <x v="10"/>
    <x v="0"/>
    <x v="0"/>
    <x v="1"/>
    <x v="1"/>
    <n v="49726"/>
  </r>
  <r>
    <x v="10"/>
    <x v="0"/>
    <x v="0"/>
    <x v="2"/>
    <x v="1"/>
    <n v="18199"/>
  </r>
  <r>
    <x v="10"/>
    <x v="0"/>
    <x v="0"/>
    <x v="3"/>
    <x v="1"/>
    <n v="64"/>
  </r>
  <r>
    <x v="10"/>
    <x v="0"/>
    <x v="0"/>
    <x v="4"/>
    <x v="1"/>
    <n v="4980"/>
  </r>
  <r>
    <x v="10"/>
    <x v="0"/>
    <x v="0"/>
    <x v="5"/>
    <x v="1"/>
    <n v="751382"/>
  </r>
  <r>
    <x v="10"/>
    <x v="0"/>
    <x v="0"/>
    <x v="6"/>
    <x v="1"/>
    <n v="6105"/>
  </r>
  <r>
    <x v="10"/>
    <x v="0"/>
    <x v="0"/>
    <x v="7"/>
    <x v="1"/>
    <n v="169"/>
  </r>
  <r>
    <x v="10"/>
    <x v="0"/>
    <x v="0"/>
    <x v="8"/>
    <x v="1"/>
    <n v="663408"/>
  </r>
  <r>
    <x v="10"/>
    <x v="0"/>
    <x v="0"/>
    <x v="9"/>
    <x v="1"/>
    <n v="12970"/>
  </r>
  <r>
    <x v="10"/>
    <x v="0"/>
    <x v="0"/>
    <x v="0"/>
    <x v="1"/>
    <n v="1507002"/>
  </r>
  <r>
    <x v="11"/>
    <x v="0"/>
    <x v="0"/>
    <x v="1"/>
    <x v="1"/>
    <n v="681"/>
  </r>
  <r>
    <x v="11"/>
    <x v="0"/>
    <x v="0"/>
    <x v="2"/>
    <x v="1"/>
    <n v="271"/>
  </r>
  <r>
    <x v="11"/>
    <x v="0"/>
    <x v="0"/>
    <x v="3"/>
    <x v="1"/>
    <n v="64"/>
  </r>
  <r>
    <x v="11"/>
    <x v="0"/>
    <x v="0"/>
    <x v="4"/>
    <x v="1"/>
    <n v="722"/>
  </r>
  <r>
    <x v="11"/>
    <x v="0"/>
    <x v="0"/>
    <x v="5"/>
    <x v="1"/>
    <n v="50247"/>
  </r>
  <r>
    <x v="11"/>
    <x v="0"/>
    <x v="0"/>
    <x v="6"/>
    <x v="1"/>
    <n v="710"/>
  </r>
  <r>
    <x v="11"/>
    <x v="0"/>
    <x v="0"/>
    <x v="8"/>
    <x v="1"/>
    <n v="2275"/>
  </r>
  <r>
    <x v="11"/>
    <x v="0"/>
    <x v="0"/>
    <x v="9"/>
    <x v="1"/>
    <n v="13"/>
  </r>
  <r>
    <x v="11"/>
    <x v="0"/>
    <x v="0"/>
    <x v="0"/>
    <x v="1"/>
    <n v="54982"/>
  </r>
  <r>
    <x v="12"/>
    <x v="0"/>
    <x v="0"/>
    <x v="1"/>
    <x v="1"/>
    <n v="49045"/>
  </r>
  <r>
    <x v="12"/>
    <x v="0"/>
    <x v="0"/>
    <x v="2"/>
    <x v="1"/>
    <n v="17928"/>
  </r>
  <r>
    <x v="12"/>
    <x v="0"/>
    <x v="0"/>
    <x v="3"/>
    <x v="1"/>
    <m/>
  </r>
  <r>
    <x v="12"/>
    <x v="0"/>
    <x v="0"/>
    <x v="4"/>
    <x v="1"/>
    <n v="4258"/>
  </r>
  <r>
    <x v="12"/>
    <x v="0"/>
    <x v="0"/>
    <x v="5"/>
    <x v="1"/>
    <n v="701135"/>
  </r>
  <r>
    <x v="12"/>
    <x v="0"/>
    <x v="0"/>
    <x v="6"/>
    <x v="1"/>
    <n v="5395"/>
  </r>
  <r>
    <x v="12"/>
    <x v="0"/>
    <x v="0"/>
    <x v="7"/>
    <x v="1"/>
    <n v="169"/>
  </r>
  <r>
    <x v="12"/>
    <x v="0"/>
    <x v="0"/>
    <x v="8"/>
    <x v="1"/>
    <n v="661133"/>
  </r>
  <r>
    <x v="12"/>
    <x v="0"/>
    <x v="0"/>
    <x v="9"/>
    <x v="1"/>
    <n v="12958"/>
  </r>
  <r>
    <x v="12"/>
    <x v="0"/>
    <x v="0"/>
    <x v="0"/>
    <x v="1"/>
    <n v="1452021"/>
  </r>
  <r>
    <x v="13"/>
    <x v="1"/>
    <x v="0"/>
    <x v="1"/>
    <x v="1"/>
    <n v="2041609"/>
  </r>
  <r>
    <x v="13"/>
    <x v="1"/>
    <x v="0"/>
    <x v="2"/>
    <x v="1"/>
    <n v="526250"/>
  </r>
  <r>
    <x v="13"/>
    <x v="1"/>
    <x v="0"/>
    <x v="3"/>
    <x v="1"/>
    <n v="620910"/>
  </r>
  <r>
    <x v="13"/>
    <x v="1"/>
    <x v="0"/>
    <x v="4"/>
    <x v="1"/>
    <n v="703634"/>
  </r>
  <r>
    <x v="13"/>
    <x v="1"/>
    <x v="0"/>
    <x v="5"/>
    <x v="1"/>
    <n v="825272"/>
  </r>
  <r>
    <x v="13"/>
    <x v="1"/>
    <x v="0"/>
    <x v="6"/>
    <x v="1"/>
    <n v="634084"/>
  </r>
  <r>
    <x v="13"/>
    <x v="1"/>
    <x v="0"/>
    <x v="7"/>
    <x v="1"/>
    <n v="371295"/>
  </r>
  <r>
    <x v="13"/>
    <x v="1"/>
    <x v="0"/>
    <x v="8"/>
    <x v="1"/>
    <n v="748029"/>
  </r>
  <r>
    <x v="13"/>
    <x v="1"/>
    <x v="0"/>
    <x v="9"/>
    <x v="1"/>
    <n v="939972"/>
  </r>
  <r>
    <x v="13"/>
    <x v="1"/>
    <x v="0"/>
    <x v="0"/>
    <x v="1"/>
    <n v="7411057"/>
  </r>
  <r>
    <x v="13"/>
    <x v="2"/>
    <x v="0"/>
    <x v="1"/>
    <x v="1"/>
    <n v="1546286"/>
  </r>
  <r>
    <x v="13"/>
    <x v="2"/>
    <x v="0"/>
    <x v="2"/>
    <x v="1"/>
    <n v="276112"/>
  </r>
  <r>
    <x v="13"/>
    <x v="2"/>
    <x v="0"/>
    <x v="3"/>
    <x v="1"/>
    <n v="293667"/>
  </r>
  <r>
    <x v="13"/>
    <x v="2"/>
    <x v="0"/>
    <x v="4"/>
    <x v="1"/>
    <n v="533988"/>
  </r>
  <r>
    <x v="13"/>
    <x v="2"/>
    <x v="0"/>
    <x v="5"/>
    <x v="1"/>
    <n v="487824"/>
  </r>
  <r>
    <x v="13"/>
    <x v="2"/>
    <x v="0"/>
    <x v="6"/>
    <x v="1"/>
    <n v="538170"/>
  </r>
  <r>
    <x v="13"/>
    <x v="2"/>
    <x v="0"/>
    <x v="7"/>
    <x v="1"/>
    <n v="350150"/>
  </r>
  <r>
    <x v="13"/>
    <x v="2"/>
    <x v="0"/>
    <x v="8"/>
    <x v="1"/>
    <n v="415148"/>
  </r>
  <r>
    <x v="13"/>
    <x v="2"/>
    <x v="0"/>
    <x v="9"/>
    <x v="1"/>
    <n v="814213"/>
  </r>
  <r>
    <x v="13"/>
    <x v="2"/>
    <x v="0"/>
    <x v="0"/>
    <x v="1"/>
    <n v="5255559"/>
  </r>
  <r>
    <x v="13"/>
    <x v="3"/>
    <x v="0"/>
    <x v="2"/>
    <x v="1"/>
    <n v="22319"/>
  </r>
  <r>
    <x v="13"/>
    <x v="3"/>
    <x v="0"/>
    <x v="4"/>
    <x v="1"/>
    <n v="24219"/>
  </r>
  <r>
    <x v="13"/>
    <x v="3"/>
    <x v="0"/>
    <x v="5"/>
    <x v="1"/>
    <n v="49599"/>
  </r>
  <r>
    <x v="13"/>
    <x v="3"/>
    <x v="0"/>
    <x v="8"/>
    <x v="1"/>
    <n v="17809"/>
  </r>
  <r>
    <x v="13"/>
    <x v="3"/>
    <x v="0"/>
    <x v="0"/>
    <x v="1"/>
    <n v="113945"/>
  </r>
  <r>
    <x v="13"/>
    <x v="4"/>
    <x v="0"/>
    <x v="1"/>
    <x v="1"/>
    <n v="231161"/>
  </r>
  <r>
    <x v="13"/>
    <x v="4"/>
    <x v="0"/>
    <x v="2"/>
    <x v="1"/>
    <n v="191523"/>
  </r>
  <r>
    <x v="13"/>
    <x v="4"/>
    <x v="0"/>
    <x v="3"/>
    <x v="1"/>
    <n v="297824"/>
  </r>
  <r>
    <x v="13"/>
    <x v="4"/>
    <x v="0"/>
    <x v="4"/>
    <x v="1"/>
    <n v="70692"/>
  </r>
  <r>
    <x v="13"/>
    <x v="4"/>
    <x v="0"/>
    <x v="5"/>
    <x v="1"/>
    <n v="192924"/>
  </r>
  <r>
    <x v="13"/>
    <x v="4"/>
    <x v="0"/>
    <x v="6"/>
    <x v="1"/>
    <n v="38968"/>
  </r>
  <r>
    <x v="13"/>
    <x v="4"/>
    <x v="0"/>
    <x v="7"/>
    <x v="1"/>
    <n v="2582"/>
  </r>
  <r>
    <x v="13"/>
    <x v="4"/>
    <x v="0"/>
    <x v="8"/>
    <x v="1"/>
    <n v="75196"/>
  </r>
  <r>
    <x v="13"/>
    <x v="4"/>
    <x v="0"/>
    <x v="9"/>
    <x v="1"/>
    <n v="60129"/>
  </r>
  <r>
    <x v="13"/>
    <x v="4"/>
    <x v="0"/>
    <x v="0"/>
    <x v="1"/>
    <n v="1161000"/>
  </r>
  <r>
    <x v="13"/>
    <x v="5"/>
    <x v="0"/>
    <x v="1"/>
    <x v="1"/>
    <n v="264163"/>
  </r>
  <r>
    <x v="13"/>
    <x v="5"/>
    <x v="0"/>
    <x v="2"/>
    <x v="1"/>
    <n v="36297"/>
  </r>
  <r>
    <x v="13"/>
    <x v="5"/>
    <x v="0"/>
    <x v="3"/>
    <x v="1"/>
    <n v="29419"/>
  </r>
  <r>
    <x v="13"/>
    <x v="5"/>
    <x v="0"/>
    <x v="4"/>
    <x v="1"/>
    <n v="74735"/>
  </r>
  <r>
    <x v="13"/>
    <x v="5"/>
    <x v="0"/>
    <x v="5"/>
    <x v="1"/>
    <n v="94926"/>
  </r>
  <r>
    <x v="13"/>
    <x v="5"/>
    <x v="0"/>
    <x v="6"/>
    <x v="1"/>
    <n v="56946"/>
  </r>
  <r>
    <x v="13"/>
    <x v="5"/>
    <x v="0"/>
    <x v="7"/>
    <x v="1"/>
    <n v="18563"/>
  </r>
  <r>
    <x v="13"/>
    <x v="5"/>
    <x v="0"/>
    <x v="8"/>
    <x v="1"/>
    <n v="239876"/>
  </r>
  <r>
    <x v="13"/>
    <x v="5"/>
    <x v="0"/>
    <x v="9"/>
    <x v="1"/>
    <n v="65630"/>
  </r>
  <r>
    <x v="13"/>
    <x v="5"/>
    <x v="0"/>
    <x v="0"/>
    <x v="1"/>
    <n v="880553"/>
  </r>
  <r>
    <x v="10"/>
    <x v="0"/>
    <x v="0"/>
    <x v="1"/>
    <x v="1"/>
    <n v="5971087"/>
  </r>
  <r>
    <x v="10"/>
    <x v="0"/>
    <x v="0"/>
    <x v="2"/>
    <x v="1"/>
    <n v="2984077"/>
  </r>
  <r>
    <x v="10"/>
    <x v="0"/>
    <x v="0"/>
    <x v="3"/>
    <x v="1"/>
    <n v="2497473"/>
  </r>
  <r>
    <x v="10"/>
    <x v="0"/>
    <x v="0"/>
    <x v="4"/>
    <x v="1"/>
    <n v="4849374"/>
  </r>
  <r>
    <x v="10"/>
    <x v="0"/>
    <x v="0"/>
    <x v="5"/>
    <x v="1"/>
    <n v="3002870"/>
  </r>
  <r>
    <x v="10"/>
    <x v="0"/>
    <x v="0"/>
    <x v="6"/>
    <x v="1"/>
    <n v="3151346"/>
  </r>
  <r>
    <x v="10"/>
    <x v="0"/>
    <x v="0"/>
    <x v="7"/>
    <x v="1"/>
    <n v="1142835"/>
  </r>
  <r>
    <x v="10"/>
    <x v="0"/>
    <x v="0"/>
    <x v="8"/>
    <x v="1"/>
    <n v="3300936"/>
  </r>
  <r>
    <x v="10"/>
    <x v="0"/>
    <x v="0"/>
    <x v="9"/>
    <x v="1"/>
    <n v="3610651"/>
  </r>
  <r>
    <x v="10"/>
    <x v="0"/>
    <x v="0"/>
    <x v="0"/>
    <x v="1"/>
    <n v="30510650"/>
  </r>
  <r>
    <x v="14"/>
    <x v="0"/>
    <x v="0"/>
    <x v="1"/>
    <x v="1"/>
    <n v="105092"/>
  </r>
  <r>
    <x v="14"/>
    <x v="0"/>
    <x v="0"/>
    <x v="2"/>
    <x v="1"/>
    <n v="43771"/>
  </r>
  <r>
    <x v="14"/>
    <x v="0"/>
    <x v="0"/>
    <x v="3"/>
    <x v="1"/>
    <n v="53662"/>
  </r>
  <r>
    <x v="14"/>
    <x v="0"/>
    <x v="0"/>
    <x v="4"/>
    <x v="1"/>
    <n v="24545"/>
  </r>
  <r>
    <x v="14"/>
    <x v="0"/>
    <x v="0"/>
    <x v="5"/>
    <x v="1"/>
    <n v="17131"/>
  </r>
  <r>
    <x v="14"/>
    <x v="0"/>
    <x v="0"/>
    <x v="6"/>
    <x v="1"/>
    <n v="17660"/>
  </r>
  <r>
    <x v="14"/>
    <x v="0"/>
    <x v="0"/>
    <x v="7"/>
    <x v="1"/>
    <n v="5872"/>
  </r>
  <r>
    <x v="14"/>
    <x v="0"/>
    <x v="0"/>
    <x v="8"/>
    <x v="1"/>
    <n v="33787"/>
  </r>
  <r>
    <x v="14"/>
    <x v="0"/>
    <x v="0"/>
    <x v="9"/>
    <x v="1"/>
    <n v="15902"/>
  </r>
  <r>
    <x v="14"/>
    <x v="0"/>
    <x v="0"/>
    <x v="0"/>
    <x v="1"/>
    <n v="317423"/>
  </r>
  <r>
    <x v="15"/>
    <x v="0"/>
    <x v="0"/>
    <x v="1"/>
    <x v="1"/>
    <n v="707999"/>
  </r>
  <r>
    <x v="15"/>
    <x v="0"/>
    <x v="0"/>
    <x v="2"/>
    <x v="1"/>
    <n v="278020"/>
  </r>
  <r>
    <x v="15"/>
    <x v="0"/>
    <x v="0"/>
    <x v="3"/>
    <x v="1"/>
    <n v="278019"/>
  </r>
  <r>
    <x v="15"/>
    <x v="0"/>
    <x v="0"/>
    <x v="4"/>
    <x v="1"/>
    <n v="699197"/>
  </r>
  <r>
    <x v="15"/>
    <x v="0"/>
    <x v="0"/>
    <x v="5"/>
    <x v="1"/>
    <n v="255964"/>
  </r>
  <r>
    <x v="15"/>
    <x v="0"/>
    <x v="0"/>
    <x v="6"/>
    <x v="1"/>
    <n v="299703"/>
  </r>
  <r>
    <x v="15"/>
    <x v="0"/>
    <x v="0"/>
    <x v="7"/>
    <x v="1"/>
    <n v="147284"/>
  </r>
  <r>
    <x v="15"/>
    <x v="0"/>
    <x v="0"/>
    <x v="8"/>
    <x v="1"/>
    <n v="314642"/>
  </r>
  <r>
    <x v="15"/>
    <x v="0"/>
    <x v="0"/>
    <x v="9"/>
    <x v="1"/>
    <n v="506066"/>
  </r>
  <r>
    <x v="15"/>
    <x v="0"/>
    <x v="0"/>
    <x v="0"/>
    <x v="1"/>
    <n v="3486893"/>
  </r>
  <r>
    <x v="16"/>
    <x v="0"/>
    <x v="0"/>
    <x v="1"/>
    <x v="1"/>
    <n v="171303"/>
  </r>
  <r>
    <x v="16"/>
    <x v="0"/>
    <x v="0"/>
    <x v="2"/>
    <x v="1"/>
    <n v="77727"/>
  </r>
  <r>
    <x v="16"/>
    <x v="0"/>
    <x v="0"/>
    <x v="3"/>
    <x v="1"/>
    <n v="131245"/>
  </r>
  <r>
    <x v="16"/>
    <x v="0"/>
    <x v="0"/>
    <x v="4"/>
    <x v="1"/>
    <n v="215635"/>
  </r>
  <r>
    <x v="16"/>
    <x v="0"/>
    <x v="0"/>
    <x v="5"/>
    <x v="1"/>
    <n v="249879"/>
  </r>
  <r>
    <x v="16"/>
    <x v="0"/>
    <x v="0"/>
    <x v="6"/>
    <x v="1"/>
    <n v="91922"/>
  </r>
  <r>
    <x v="16"/>
    <x v="0"/>
    <x v="0"/>
    <x v="7"/>
    <x v="1"/>
    <n v="39524"/>
  </r>
  <r>
    <x v="16"/>
    <x v="0"/>
    <x v="0"/>
    <x v="8"/>
    <x v="1"/>
    <n v="149169"/>
  </r>
  <r>
    <x v="16"/>
    <x v="0"/>
    <x v="0"/>
    <x v="9"/>
    <x v="1"/>
    <n v="55128"/>
  </r>
  <r>
    <x v="16"/>
    <x v="0"/>
    <x v="0"/>
    <x v="0"/>
    <x v="1"/>
    <n v="1181531"/>
  </r>
  <r>
    <x v="17"/>
    <x v="0"/>
    <x v="0"/>
    <x v="1"/>
    <x v="1"/>
    <n v="452501"/>
  </r>
  <r>
    <x v="17"/>
    <x v="0"/>
    <x v="0"/>
    <x v="2"/>
    <x v="1"/>
    <n v="181513"/>
  </r>
  <r>
    <x v="17"/>
    <x v="0"/>
    <x v="0"/>
    <x v="3"/>
    <x v="1"/>
    <n v="195432"/>
  </r>
  <r>
    <x v="17"/>
    <x v="0"/>
    <x v="0"/>
    <x v="4"/>
    <x v="1"/>
    <n v="472025"/>
  </r>
  <r>
    <x v="17"/>
    <x v="0"/>
    <x v="0"/>
    <x v="5"/>
    <x v="1"/>
    <n v="218448"/>
  </r>
  <r>
    <x v="17"/>
    <x v="0"/>
    <x v="0"/>
    <x v="6"/>
    <x v="1"/>
    <n v="120737"/>
  </r>
  <r>
    <x v="17"/>
    <x v="0"/>
    <x v="0"/>
    <x v="7"/>
    <x v="1"/>
    <n v="178043"/>
  </r>
  <r>
    <x v="17"/>
    <x v="0"/>
    <x v="0"/>
    <x v="8"/>
    <x v="1"/>
    <n v="276574"/>
  </r>
  <r>
    <x v="17"/>
    <x v="0"/>
    <x v="0"/>
    <x v="9"/>
    <x v="1"/>
    <n v="151868"/>
  </r>
  <r>
    <x v="17"/>
    <x v="0"/>
    <x v="0"/>
    <x v="0"/>
    <x v="1"/>
    <n v="2247141"/>
  </r>
  <r>
    <x v="18"/>
    <x v="0"/>
    <x v="0"/>
    <x v="1"/>
    <x v="1"/>
    <n v="155368"/>
  </r>
  <r>
    <x v="18"/>
    <x v="0"/>
    <x v="0"/>
    <x v="2"/>
    <x v="1"/>
    <n v="71161"/>
  </r>
  <r>
    <x v="18"/>
    <x v="0"/>
    <x v="0"/>
    <x v="3"/>
    <x v="1"/>
    <n v="55228"/>
  </r>
  <r>
    <x v="18"/>
    <x v="0"/>
    <x v="0"/>
    <x v="4"/>
    <x v="1"/>
    <n v="165526"/>
  </r>
  <r>
    <x v="18"/>
    <x v="0"/>
    <x v="0"/>
    <x v="5"/>
    <x v="1"/>
    <n v="70778"/>
  </r>
  <r>
    <x v="18"/>
    <x v="0"/>
    <x v="0"/>
    <x v="6"/>
    <x v="1"/>
    <n v="58857"/>
  </r>
  <r>
    <x v="18"/>
    <x v="0"/>
    <x v="0"/>
    <x v="7"/>
    <x v="1"/>
    <n v="40238"/>
  </r>
  <r>
    <x v="18"/>
    <x v="0"/>
    <x v="0"/>
    <x v="8"/>
    <x v="1"/>
    <n v="299956"/>
  </r>
  <r>
    <x v="18"/>
    <x v="0"/>
    <x v="0"/>
    <x v="9"/>
    <x v="1"/>
    <n v="530113"/>
  </r>
  <r>
    <x v="18"/>
    <x v="0"/>
    <x v="0"/>
    <x v="0"/>
    <x v="1"/>
    <n v="1447224"/>
  </r>
  <r>
    <x v="19"/>
    <x v="0"/>
    <x v="0"/>
    <x v="1"/>
    <x v="1"/>
    <n v="1931377"/>
  </r>
  <r>
    <x v="19"/>
    <x v="0"/>
    <x v="0"/>
    <x v="2"/>
    <x v="1"/>
    <n v="549995"/>
  </r>
  <r>
    <x v="19"/>
    <x v="0"/>
    <x v="0"/>
    <x v="3"/>
    <x v="1"/>
    <n v="720040"/>
  </r>
  <r>
    <x v="19"/>
    <x v="0"/>
    <x v="0"/>
    <x v="4"/>
    <x v="1"/>
    <n v="1058017"/>
  </r>
  <r>
    <x v="19"/>
    <x v="0"/>
    <x v="0"/>
    <x v="5"/>
    <x v="1"/>
    <n v="461937"/>
  </r>
  <r>
    <x v="19"/>
    <x v="0"/>
    <x v="0"/>
    <x v="6"/>
    <x v="1"/>
    <n v="610105"/>
  </r>
  <r>
    <x v="19"/>
    <x v="0"/>
    <x v="0"/>
    <x v="7"/>
    <x v="1"/>
    <n v="441363"/>
  </r>
  <r>
    <x v="19"/>
    <x v="0"/>
    <x v="0"/>
    <x v="8"/>
    <x v="1"/>
    <n v="452839"/>
  </r>
  <r>
    <x v="19"/>
    <x v="0"/>
    <x v="0"/>
    <x v="9"/>
    <x v="1"/>
    <n v="484577"/>
  </r>
  <r>
    <x v="19"/>
    <x v="0"/>
    <x v="0"/>
    <x v="0"/>
    <x v="1"/>
    <n v="6710250"/>
  </r>
  <r>
    <x v="20"/>
    <x v="0"/>
    <x v="0"/>
    <x v="1"/>
    <x v="1"/>
    <n v="153019"/>
  </r>
  <r>
    <x v="20"/>
    <x v="0"/>
    <x v="0"/>
    <x v="2"/>
    <x v="1"/>
    <n v="121054"/>
  </r>
  <r>
    <x v="20"/>
    <x v="0"/>
    <x v="0"/>
    <x v="3"/>
    <x v="1"/>
    <n v="168103"/>
  </r>
  <r>
    <x v="20"/>
    <x v="0"/>
    <x v="0"/>
    <x v="4"/>
    <x v="1"/>
    <n v="473446"/>
  </r>
  <r>
    <x v="20"/>
    <x v="0"/>
    <x v="0"/>
    <x v="5"/>
    <x v="1"/>
    <n v="44236"/>
  </r>
  <r>
    <x v="20"/>
    <x v="0"/>
    <x v="0"/>
    <x v="6"/>
    <x v="1"/>
    <n v="219138"/>
  </r>
  <r>
    <x v="20"/>
    <x v="0"/>
    <x v="0"/>
    <x v="7"/>
    <x v="1"/>
    <n v="3885"/>
  </r>
  <r>
    <x v="20"/>
    <x v="0"/>
    <x v="0"/>
    <x v="8"/>
    <x v="1"/>
    <n v="228800"/>
  </r>
  <r>
    <x v="20"/>
    <x v="0"/>
    <x v="0"/>
    <x v="9"/>
    <x v="1"/>
    <n v="89812"/>
  </r>
  <r>
    <x v="20"/>
    <x v="0"/>
    <x v="0"/>
    <x v="0"/>
    <x v="1"/>
    <n v="1501493"/>
  </r>
  <r>
    <x v="21"/>
    <x v="0"/>
    <x v="0"/>
    <x v="1"/>
    <x v="1"/>
    <n v="1143379"/>
  </r>
  <r>
    <x v="21"/>
    <x v="0"/>
    <x v="0"/>
    <x v="2"/>
    <x v="1"/>
    <n v="522329"/>
  </r>
  <r>
    <x v="21"/>
    <x v="0"/>
    <x v="0"/>
    <x v="3"/>
    <x v="1"/>
    <n v="560744"/>
  </r>
  <r>
    <x v="21"/>
    <x v="0"/>
    <x v="0"/>
    <x v="4"/>
    <x v="1"/>
    <n v="1314471"/>
  </r>
  <r>
    <x v="21"/>
    <x v="0"/>
    <x v="0"/>
    <x v="5"/>
    <x v="1"/>
    <n v="611196"/>
  </r>
  <r>
    <x v="21"/>
    <x v="0"/>
    <x v="0"/>
    <x v="6"/>
    <x v="1"/>
    <n v="1031163"/>
  </r>
  <r>
    <x v="21"/>
    <x v="0"/>
    <x v="0"/>
    <x v="7"/>
    <x v="1"/>
    <n v="213097"/>
  </r>
  <r>
    <x v="21"/>
    <x v="0"/>
    <x v="0"/>
    <x v="8"/>
    <x v="1"/>
    <n v="936386"/>
  </r>
  <r>
    <x v="21"/>
    <x v="0"/>
    <x v="0"/>
    <x v="9"/>
    <x v="1"/>
    <n v="1256921"/>
  </r>
  <r>
    <x v="21"/>
    <x v="0"/>
    <x v="0"/>
    <x v="0"/>
    <x v="1"/>
    <n v="7589686"/>
  </r>
  <r>
    <x v="21"/>
    <x v="0"/>
    <x v="0"/>
    <x v="1"/>
    <x v="1"/>
    <n v="1151048"/>
  </r>
  <r>
    <x v="21"/>
    <x v="0"/>
    <x v="0"/>
    <x v="2"/>
    <x v="1"/>
    <n v="1138507"/>
  </r>
  <r>
    <x v="21"/>
    <x v="0"/>
    <x v="0"/>
    <x v="3"/>
    <x v="1"/>
    <n v="335001"/>
  </r>
  <r>
    <x v="21"/>
    <x v="0"/>
    <x v="0"/>
    <x v="4"/>
    <x v="1"/>
    <n v="426513"/>
  </r>
  <r>
    <x v="21"/>
    <x v="0"/>
    <x v="0"/>
    <x v="5"/>
    <x v="1"/>
    <n v="1073301"/>
  </r>
  <r>
    <x v="21"/>
    <x v="0"/>
    <x v="0"/>
    <x v="6"/>
    <x v="1"/>
    <n v="702061"/>
  </r>
  <r>
    <x v="21"/>
    <x v="0"/>
    <x v="0"/>
    <x v="7"/>
    <x v="1"/>
    <n v="73529"/>
  </r>
  <r>
    <x v="21"/>
    <x v="0"/>
    <x v="0"/>
    <x v="8"/>
    <x v="1"/>
    <n v="608784"/>
  </r>
  <r>
    <x v="21"/>
    <x v="0"/>
    <x v="0"/>
    <x v="9"/>
    <x v="1"/>
    <n v="520264"/>
  </r>
  <r>
    <x v="21"/>
    <x v="0"/>
    <x v="0"/>
    <x v="0"/>
    <x v="1"/>
    <n v="6029008"/>
  </r>
  <r>
    <x v="10"/>
    <x v="0"/>
    <x v="0"/>
    <x v="1"/>
    <x v="1"/>
    <n v="57541416"/>
  </r>
  <r>
    <x v="10"/>
    <x v="0"/>
    <x v="0"/>
    <x v="2"/>
    <x v="1"/>
    <n v="23453199"/>
  </r>
  <r>
    <x v="10"/>
    <x v="0"/>
    <x v="0"/>
    <x v="3"/>
    <x v="1"/>
    <n v="16811569"/>
  </r>
  <r>
    <x v="10"/>
    <x v="0"/>
    <x v="0"/>
    <x v="4"/>
    <x v="1"/>
    <n v="43019635"/>
  </r>
  <r>
    <x v="10"/>
    <x v="0"/>
    <x v="0"/>
    <x v="5"/>
    <x v="1"/>
    <n v="32635507"/>
  </r>
  <r>
    <x v="10"/>
    <x v="0"/>
    <x v="0"/>
    <x v="6"/>
    <x v="1"/>
    <n v="32927283"/>
  </r>
  <r>
    <x v="10"/>
    <x v="0"/>
    <x v="0"/>
    <x v="7"/>
    <x v="1"/>
    <n v="30015723"/>
  </r>
  <r>
    <x v="10"/>
    <x v="0"/>
    <x v="0"/>
    <x v="8"/>
    <x v="1"/>
    <n v="36076247"/>
  </r>
  <r>
    <x v="10"/>
    <x v="0"/>
    <x v="0"/>
    <x v="9"/>
    <x v="1"/>
    <n v="25973259"/>
  </r>
  <r>
    <x v="10"/>
    <x v="0"/>
    <x v="0"/>
    <x v="0"/>
    <x v="1"/>
    <n v="298453838"/>
  </r>
  <r>
    <x v="22"/>
    <x v="0"/>
    <x v="0"/>
    <x v="1"/>
    <x v="1"/>
    <n v="25040520"/>
  </r>
  <r>
    <x v="22"/>
    <x v="0"/>
    <x v="0"/>
    <x v="2"/>
    <x v="1"/>
    <n v="12684432"/>
  </r>
  <r>
    <x v="22"/>
    <x v="0"/>
    <x v="0"/>
    <x v="3"/>
    <x v="1"/>
    <n v="7011082"/>
  </r>
  <r>
    <x v="22"/>
    <x v="0"/>
    <x v="0"/>
    <x v="4"/>
    <x v="1"/>
    <n v="26181033"/>
  </r>
  <r>
    <x v="22"/>
    <x v="0"/>
    <x v="0"/>
    <x v="5"/>
    <x v="1"/>
    <n v="16947198"/>
  </r>
  <r>
    <x v="22"/>
    <x v="0"/>
    <x v="0"/>
    <x v="6"/>
    <x v="1"/>
    <n v="20772640"/>
  </r>
  <r>
    <x v="22"/>
    <x v="0"/>
    <x v="0"/>
    <x v="7"/>
    <x v="1"/>
    <n v="22382945"/>
  </r>
  <r>
    <x v="22"/>
    <x v="0"/>
    <x v="0"/>
    <x v="8"/>
    <x v="1"/>
    <n v="19897389"/>
  </r>
  <r>
    <x v="22"/>
    <x v="0"/>
    <x v="0"/>
    <x v="9"/>
    <x v="1"/>
    <n v="11283696"/>
  </r>
  <r>
    <x v="22"/>
    <x v="0"/>
    <x v="0"/>
    <x v="0"/>
    <x v="1"/>
    <n v="162200936"/>
  </r>
  <r>
    <x v="23"/>
    <x v="0"/>
    <x v="0"/>
    <x v="1"/>
    <x v="1"/>
    <n v="10125293"/>
  </r>
  <r>
    <x v="23"/>
    <x v="0"/>
    <x v="0"/>
    <x v="2"/>
    <x v="1"/>
    <n v="3003348"/>
  </r>
  <r>
    <x v="23"/>
    <x v="0"/>
    <x v="0"/>
    <x v="3"/>
    <x v="1"/>
    <n v="2088431"/>
  </r>
  <r>
    <x v="23"/>
    <x v="0"/>
    <x v="0"/>
    <x v="4"/>
    <x v="1"/>
    <n v="2973572"/>
  </r>
  <r>
    <x v="23"/>
    <x v="0"/>
    <x v="0"/>
    <x v="5"/>
    <x v="1"/>
    <n v="4582965"/>
  </r>
  <r>
    <x v="23"/>
    <x v="0"/>
    <x v="0"/>
    <x v="6"/>
    <x v="1"/>
    <n v="3009819"/>
  </r>
  <r>
    <x v="23"/>
    <x v="0"/>
    <x v="0"/>
    <x v="7"/>
    <x v="1"/>
    <n v="2614592"/>
  </r>
  <r>
    <x v="23"/>
    <x v="0"/>
    <x v="0"/>
    <x v="8"/>
    <x v="1"/>
    <n v="3947905"/>
  </r>
  <r>
    <x v="23"/>
    <x v="0"/>
    <x v="0"/>
    <x v="9"/>
    <x v="1"/>
    <n v="4414775"/>
  </r>
  <r>
    <x v="23"/>
    <x v="0"/>
    <x v="0"/>
    <x v="0"/>
    <x v="1"/>
    <n v="36760699"/>
  </r>
  <r>
    <x v="24"/>
    <x v="0"/>
    <x v="0"/>
    <x v="1"/>
    <x v="1"/>
    <n v="604466"/>
  </r>
  <r>
    <x v="24"/>
    <x v="0"/>
    <x v="0"/>
    <x v="2"/>
    <x v="1"/>
    <n v="119935"/>
  </r>
  <r>
    <x v="24"/>
    <x v="0"/>
    <x v="0"/>
    <x v="3"/>
    <x v="1"/>
    <n v="195148"/>
  </r>
  <r>
    <x v="24"/>
    <x v="0"/>
    <x v="0"/>
    <x v="4"/>
    <x v="1"/>
    <n v="316234"/>
  </r>
  <r>
    <x v="24"/>
    <x v="0"/>
    <x v="0"/>
    <x v="5"/>
    <x v="1"/>
    <n v="510834"/>
  </r>
  <r>
    <x v="24"/>
    <x v="0"/>
    <x v="0"/>
    <x v="6"/>
    <x v="1"/>
    <n v="206451"/>
  </r>
  <r>
    <x v="24"/>
    <x v="0"/>
    <x v="0"/>
    <x v="7"/>
    <x v="1"/>
    <n v="51047"/>
  </r>
  <r>
    <x v="24"/>
    <x v="0"/>
    <x v="0"/>
    <x v="8"/>
    <x v="1"/>
    <n v="348110"/>
  </r>
  <r>
    <x v="24"/>
    <x v="0"/>
    <x v="0"/>
    <x v="9"/>
    <x v="1"/>
    <n v="250889"/>
  </r>
  <r>
    <x v="24"/>
    <x v="0"/>
    <x v="0"/>
    <x v="0"/>
    <x v="1"/>
    <n v="2603114"/>
  </r>
  <r>
    <x v="25"/>
    <x v="0"/>
    <x v="0"/>
    <x v="1"/>
    <x v="1"/>
    <n v="776502"/>
  </r>
  <r>
    <x v="25"/>
    <x v="0"/>
    <x v="0"/>
    <x v="2"/>
    <x v="1"/>
    <n v="111057"/>
  </r>
  <r>
    <x v="25"/>
    <x v="0"/>
    <x v="0"/>
    <x v="3"/>
    <x v="1"/>
    <n v="184888"/>
  </r>
  <r>
    <x v="25"/>
    <x v="0"/>
    <x v="0"/>
    <x v="4"/>
    <x v="1"/>
    <n v="203903"/>
  </r>
  <r>
    <x v="25"/>
    <x v="0"/>
    <x v="0"/>
    <x v="5"/>
    <x v="1"/>
    <n v="122291"/>
  </r>
  <r>
    <x v="25"/>
    <x v="0"/>
    <x v="0"/>
    <x v="6"/>
    <x v="1"/>
    <n v="148427"/>
  </r>
  <r>
    <x v="25"/>
    <x v="0"/>
    <x v="0"/>
    <x v="7"/>
    <x v="1"/>
    <n v="111214"/>
  </r>
  <r>
    <x v="25"/>
    <x v="0"/>
    <x v="0"/>
    <x v="8"/>
    <x v="1"/>
    <n v="286848"/>
  </r>
  <r>
    <x v="25"/>
    <x v="0"/>
    <x v="0"/>
    <x v="9"/>
    <x v="1"/>
    <n v="770070"/>
  </r>
  <r>
    <x v="25"/>
    <x v="0"/>
    <x v="0"/>
    <x v="0"/>
    <x v="1"/>
    <n v="2715200"/>
  </r>
  <r>
    <x v="26"/>
    <x v="0"/>
    <x v="0"/>
    <x v="1"/>
    <x v="1"/>
    <n v="2611249"/>
  </r>
  <r>
    <x v="26"/>
    <x v="0"/>
    <x v="0"/>
    <x v="2"/>
    <x v="1"/>
    <n v="931799"/>
  </r>
  <r>
    <x v="26"/>
    <x v="0"/>
    <x v="0"/>
    <x v="3"/>
    <x v="1"/>
    <n v="1168585"/>
  </r>
  <r>
    <x v="26"/>
    <x v="0"/>
    <x v="0"/>
    <x v="4"/>
    <x v="1"/>
    <n v="2326025"/>
  </r>
  <r>
    <x v="26"/>
    <x v="0"/>
    <x v="0"/>
    <x v="5"/>
    <x v="1"/>
    <n v="1603468"/>
  </r>
  <r>
    <x v="26"/>
    <x v="0"/>
    <x v="0"/>
    <x v="6"/>
    <x v="1"/>
    <n v="1459013"/>
  </r>
  <r>
    <x v="26"/>
    <x v="0"/>
    <x v="0"/>
    <x v="7"/>
    <x v="1"/>
    <n v="708942"/>
  </r>
  <r>
    <x v="26"/>
    <x v="0"/>
    <x v="0"/>
    <x v="8"/>
    <x v="1"/>
    <n v="1994458"/>
  </r>
  <r>
    <x v="26"/>
    <x v="0"/>
    <x v="0"/>
    <x v="9"/>
    <x v="1"/>
    <n v="1132290"/>
  </r>
  <r>
    <x v="26"/>
    <x v="0"/>
    <x v="0"/>
    <x v="0"/>
    <x v="1"/>
    <n v="13935830"/>
  </r>
  <r>
    <x v="27"/>
    <x v="0"/>
    <x v="0"/>
    <x v="1"/>
    <x v="1"/>
    <n v="1699283"/>
  </r>
  <r>
    <x v="27"/>
    <x v="0"/>
    <x v="0"/>
    <x v="2"/>
    <x v="1"/>
    <n v="670914"/>
  </r>
  <r>
    <x v="27"/>
    <x v="0"/>
    <x v="0"/>
    <x v="3"/>
    <x v="1"/>
    <n v="639462"/>
  </r>
  <r>
    <x v="27"/>
    <x v="0"/>
    <x v="0"/>
    <x v="4"/>
    <x v="1"/>
    <n v="679593"/>
  </r>
  <r>
    <x v="27"/>
    <x v="0"/>
    <x v="0"/>
    <x v="5"/>
    <x v="1"/>
    <n v="962767"/>
  </r>
  <r>
    <x v="27"/>
    <x v="0"/>
    <x v="0"/>
    <x v="6"/>
    <x v="1"/>
    <n v="618823"/>
  </r>
  <r>
    <x v="27"/>
    <x v="0"/>
    <x v="0"/>
    <x v="7"/>
    <x v="1"/>
    <n v="542987"/>
  </r>
  <r>
    <x v="27"/>
    <x v="0"/>
    <x v="0"/>
    <x v="8"/>
    <x v="1"/>
    <n v="881750"/>
  </r>
  <r>
    <x v="27"/>
    <x v="0"/>
    <x v="0"/>
    <x v="9"/>
    <x v="1"/>
    <n v="884793"/>
  </r>
  <r>
    <x v="27"/>
    <x v="0"/>
    <x v="0"/>
    <x v="0"/>
    <x v="1"/>
    <n v="7580372"/>
  </r>
  <r>
    <x v="28"/>
    <x v="0"/>
    <x v="0"/>
    <x v="1"/>
    <x v="1"/>
    <n v="147530"/>
  </r>
  <r>
    <x v="28"/>
    <x v="0"/>
    <x v="0"/>
    <x v="2"/>
    <x v="1"/>
    <n v="12693"/>
  </r>
  <r>
    <x v="28"/>
    <x v="0"/>
    <x v="0"/>
    <x v="3"/>
    <x v="1"/>
    <n v="176709"/>
  </r>
  <r>
    <x v="28"/>
    <x v="0"/>
    <x v="0"/>
    <x v="4"/>
    <x v="1"/>
    <n v="16622"/>
  </r>
  <r>
    <x v="28"/>
    <x v="0"/>
    <x v="0"/>
    <x v="5"/>
    <x v="1"/>
    <n v="8731"/>
  </r>
  <r>
    <x v="28"/>
    <x v="0"/>
    <x v="0"/>
    <x v="6"/>
    <x v="1"/>
    <n v="25093"/>
  </r>
  <r>
    <x v="28"/>
    <x v="0"/>
    <x v="0"/>
    <x v="7"/>
    <x v="1"/>
    <n v="1524"/>
  </r>
  <r>
    <x v="28"/>
    <x v="0"/>
    <x v="0"/>
    <x v="8"/>
    <x v="1"/>
    <n v="28478"/>
  </r>
  <r>
    <x v="28"/>
    <x v="0"/>
    <x v="0"/>
    <x v="9"/>
    <x v="1"/>
    <n v="166554"/>
  </r>
  <r>
    <x v="28"/>
    <x v="0"/>
    <x v="0"/>
    <x v="0"/>
    <x v="1"/>
    <n v="583934"/>
  </r>
  <r>
    <x v="29"/>
    <x v="0"/>
    <x v="0"/>
    <x v="1"/>
    <x v="1"/>
    <n v="706085"/>
  </r>
  <r>
    <x v="29"/>
    <x v="0"/>
    <x v="0"/>
    <x v="2"/>
    <x v="1"/>
    <n v="419283"/>
  </r>
  <r>
    <x v="29"/>
    <x v="0"/>
    <x v="0"/>
    <x v="3"/>
    <x v="1"/>
    <n v="351428"/>
  </r>
  <r>
    <x v="29"/>
    <x v="0"/>
    <x v="0"/>
    <x v="4"/>
    <x v="1"/>
    <n v="697417"/>
  </r>
  <r>
    <x v="29"/>
    <x v="0"/>
    <x v="0"/>
    <x v="5"/>
    <x v="1"/>
    <n v="387701"/>
  </r>
  <r>
    <x v="29"/>
    <x v="0"/>
    <x v="0"/>
    <x v="6"/>
    <x v="1"/>
    <n v="341767"/>
  </r>
  <r>
    <x v="29"/>
    <x v="0"/>
    <x v="0"/>
    <x v="7"/>
    <x v="1"/>
    <n v="151072"/>
  </r>
  <r>
    <x v="29"/>
    <x v="0"/>
    <x v="0"/>
    <x v="8"/>
    <x v="1"/>
    <n v="597373"/>
  </r>
  <r>
    <x v="29"/>
    <x v="0"/>
    <x v="0"/>
    <x v="9"/>
    <x v="1"/>
    <n v="416519"/>
  </r>
  <r>
    <x v="29"/>
    <x v="0"/>
    <x v="0"/>
    <x v="0"/>
    <x v="1"/>
    <n v="4068645"/>
  </r>
  <r>
    <x v="30"/>
    <x v="0"/>
    <x v="0"/>
    <x v="1"/>
    <x v="1"/>
    <n v="1519231"/>
  </r>
  <r>
    <x v="30"/>
    <x v="0"/>
    <x v="0"/>
    <x v="2"/>
    <x v="1"/>
    <n v="573803"/>
  </r>
  <r>
    <x v="30"/>
    <x v="0"/>
    <x v="0"/>
    <x v="3"/>
    <x v="1"/>
    <n v="999907"/>
  </r>
  <r>
    <x v="30"/>
    <x v="0"/>
    <x v="0"/>
    <x v="4"/>
    <x v="1"/>
    <n v="2074409"/>
  </r>
  <r>
    <x v="30"/>
    <x v="0"/>
    <x v="0"/>
    <x v="5"/>
    <x v="1"/>
    <n v="709218"/>
  </r>
  <r>
    <x v="30"/>
    <x v="0"/>
    <x v="0"/>
    <x v="6"/>
    <x v="1"/>
    <n v="925041"/>
  </r>
  <r>
    <x v="30"/>
    <x v="0"/>
    <x v="0"/>
    <x v="7"/>
    <x v="1"/>
    <n v="331801"/>
  </r>
  <r>
    <x v="30"/>
    <x v="0"/>
    <x v="0"/>
    <x v="8"/>
    <x v="1"/>
    <n v="1086009"/>
  </r>
  <r>
    <x v="30"/>
    <x v="0"/>
    <x v="0"/>
    <x v="9"/>
    <x v="1"/>
    <n v="708591"/>
  </r>
  <r>
    <x v="30"/>
    <x v="0"/>
    <x v="0"/>
    <x v="0"/>
    <x v="1"/>
    <n v="8928009"/>
  </r>
  <r>
    <x v="31"/>
    <x v="0"/>
    <x v="0"/>
    <x v="1"/>
    <x v="1"/>
    <n v="524839"/>
  </r>
  <r>
    <x v="31"/>
    <x v="0"/>
    <x v="0"/>
    <x v="2"/>
    <x v="1"/>
    <n v="50056"/>
  </r>
  <r>
    <x v="31"/>
    <x v="0"/>
    <x v="0"/>
    <x v="3"/>
    <x v="1"/>
    <n v="139562"/>
  </r>
  <r>
    <x v="31"/>
    <x v="0"/>
    <x v="0"/>
    <x v="4"/>
    <x v="1"/>
    <n v="241437"/>
  </r>
  <r>
    <x v="31"/>
    <x v="0"/>
    <x v="0"/>
    <x v="5"/>
    <x v="1"/>
    <n v="180432"/>
  </r>
  <r>
    <x v="31"/>
    <x v="0"/>
    <x v="0"/>
    <x v="6"/>
    <x v="1"/>
    <n v="121649"/>
  </r>
  <r>
    <x v="31"/>
    <x v="0"/>
    <x v="0"/>
    <x v="7"/>
    <x v="1"/>
    <n v="65865"/>
  </r>
  <r>
    <x v="31"/>
    <x v="0"/>
    <x v="0"/>
    <x v="8"/>
    <x v="1"/>
    <n v="123658"/>
  </r>
  <r>
    <x v="31"/>
    <x v="0"/>
    <x v="0"/>
    <x v="9"/>
    <x v="1"/>
    <n v="153007"/>
  </r>
  <r>
    <x v="31"/>
    <x v="0"/>
    <x v="0"/>
    <x v="0"/>
    <x v="1"/>
    <n v="1600505"/>
  </r>
  <r>
    <x v="32"/>
    <x v="0"/>
    <x v="0"/>
    <x v="1"/>
    <x v="1"/>
    <n v="367357"/>
  </r>
  <r>
    <x v="32"/>
    <x v="0"/>
    <x v="0"/>
    <x v="2"/>
    <x v="1"/>
    <n v="160668"/>
  </r>
  <r>
    <x v="32"/>
    <x v="0"/>
    <x v="0"/>
    <x v="3"/>
    <x v="1"/>
    <n v="84313"/>
  </r>
  <r>
    <x v="32"/>
    <x v="0"/>
    <x v="0"/>
    <x v="4"/>
    <x v="1"/>
    <n v="224576"/>
  </r>
  <r>
    <x v="32"/>
    <x v="0"/>
    <x v="0"/>
    <x v="5"/>
    <x v="1"/>
    <n v="186328"/>
  </r>
  <r>
    <x v="32"/>
    <x v="0"/>
    <x v="0"/>
    <x v="6"/>
    <x v="1"/>
    <n v="128771"/>
  </r>
  <r>
    <x v="32"/>
    <x v="0"/>
    <x v="0"/>
    <x v="7"/>
    <x v="1"/>
    <n v="88930"/>
  </r>
  <r>
    <x v="32"/>
    <x v="0"/>
    <x v="0"/>
    <x v="8"/>
    <x v="1"/>
    <n v="293169"/>
  </r>
  <r>
    <x v="32"/>
    <x v="0"/>
    <x v="0"/>
    <x v="9"/>
    <x v="1"/>
    <n v="129528"/>
  </r>
  <r>
    <x v="32"/>
    <x v="0"/>
    <x v="0"/>
    <x v="0"/>
    <x v="1"/>
    <n v="1663640"/>
  </r>
  <r>
    <x v="33"/>
    <x v="0"/>
    <x v="0"/>
    <x v="1"/>
    <x v="1"/>
    <n v="1081172"/>
  </r>
  <r>
    <x v="33"/>
    <x v="0"/>
    <x v="0"/>
    <x v="2"/>
    <x v="1"/>
    <n v="531623"/>
  </r>
  <r>
    <x v="33"/>
    <x v="0"/>
    <x v="0"/>
    <x v="3"/>
    <x v="1"/>
    <n v="597039"/>
  </r>
  <r>
    <x v="33"/>
    <x v="0"/>
    <x v="0"/>
    <x v="4"/>
    <x v="1"/>
    <n v="1377293"/>
  </r>
  <r>
    <x v="33"/>
    <x v="0"/>
    <x v="0"/>
    <x v="5"/>
    <x v="1"/>
    <n v="628500"/>
  </r>
  <r>
    <x v="33"/>
    <x v="0"/>
    <x v="0"/>
    <x v="6"/>
    <x v="1"/>
    <n v="620404"/>
  </r>
  <r>
    <x v="33"/>
    <x v="0"/>
    <x v="0"/>
    <x v="7"/>
    <x v="1"/>
    <n v="152722"/>
  </r>
  <r>
    <x v="33"/>
    <x v="0"/>
    <x v="0"/>
    <x v="8"/>
    <x v="1"/>
    <n v="523643"/>
  </r>
  <r>
    <x v="33"/>
    <x v="0"/>
    <x v="0"/>
    <x v="9"/>
    <x v="1"/>
    <n v="379759"/>
  </r>
  <r>
    <x v="33"/>
    <x v="0"/>
    <x v="0"/>
    <x v="0"/>
    <x v="1"/>
    <n v="5892156"/>
  </r>
  <r>
    <x v="34"/>
    <x v="0"/>
    <x v="0"/>
    <x v="1"/>
    <x v="1"/>
    <n v="3075706"/>
  </r>
  <r>
    <x v="34"/>
    <x v="0"/>
    <x v="0"/>
    <x v="2"/>
    <x v="1"/>
    <n v="1242418"/>
  </r>
  <r>
    <x v="34"/>
    <x v="0"/>
    <x v="0"/>
    <x v="3"/>
    <x v="1"/>
    <n v="942908"/>
  </r>
  <r>
    <x v="34"/>
    <x v="0"/>
    <x v="0"/>
    <x v="4"/>
    <x v="1"/>
    <n v="2293240"/>
  </r>
  <r>
    <x v="34"/>
    <x v="0"/>
    <x v="0"/>
    <x v="5"/>
    <x v="1"/>
    <n v="1236721"/>
  </r>
  <r>
    <x v="34"/>
    <x v="0"/>
    <x v="0"/>
    <x v="6"/>
    <x v="1"/>
    <n v="1410876"/>
  </r>
  <r>
    <x v="34"/>
    <x v="0"/>
    <x v="0"/>
    <x v="7"/>
    <x v="1"/>
    <n v="747686"/>
  </r>
  <r>
    <x v="34"/>
    <x v="0"/>
    <x v="0"/>
    <x v="8"/>
    <x v="1"/>
    <n v="1867109"/>
  </r>
  <r>
    <x v="34"/>
    <x v="0"/>
    <x v="0"/>
    <x v="9"/>
    <x v="1"/>
    <n v="1471017"/>
  </r>
  <r>
    <x v="34"/>
    <x v="0"/>
    <x v="0"/>
    <x v="0"/>
    <x v="1"/>
    <n v="14287680"/>
  </r>
  <r>
    <x v="35"/>
    <x v="0"/>
    <x v="0"/>
    <x v="1"/>
    <x v="1"/>
    <n v="1894804"/>
  </r>
  <r>
    <x v="35"/>
    <x v="0"/>
    <x v="0"/>
    <x v="2"/>
    <x v="1"/>
    <n v="416670"/>
  </r>
  <r>
    <x v="35"/>
    <x v="0"/>
    <x v="0"/>
    <x v="3"/>
    <x v="1"/>
    <n v="332402"/>
  </r>
  <r>
    <x v="35"/>
    <x v="0"/>
    <x v="0"/>
    <x v="4"/>
    <x v="1"/>
    <n v="494497"/>
  </r>
  <r>
    <x v="35"/>
    <x v="0"/>
    <x v="0"/>
    <x v="5"/>
    <x v="1"/>
    <n v="1214511"/>
  </r>
  <r>
    <x v="35"/>
    <x v="0"/>
    <x v="0"/>
    <x v="6"/>
    <x v="1"/>
    <n v="807410"/>
  </r>
  <r>
    <x v="35"/>
    <x v="0"/>
    <x v="0"/>
    <x v="7"/>
    <x v="1"/>
    <n v="397801"/>
  </r>
  <r>
    <x v="35"/>
    <x v="0"/>
    <x v="0"/>
    <x v="8"/>
    <x v="1"/>
    <n v="632717"/>
  </r>
  <r>
    <x v="35"/>
    <x v="0"/>
    <x v="0"/>
    <x v="9"/>
    <x v="1"/>
    <n v="1130384"/>
  </r>
  <r>
    <x v="35"/>
    <x v="0"/>
    <x v="0"/>
    <x v="0"/>
    <x v="1"/>
    <n v="7321195"/>
  </r>
  <r>
    <x v="36"/>
    <x v="0"/>
    <x v="0"/>
    <x v="1"/>
    <x v="1"/>
    <n v="339446"/>
  </r>
  <r>
    <x v="36"/>
    <x v="0"/>
    <x v="0"/>
    <x v="2"/>
    <x v="1"/>
    <n v="183536"/>
  </r>
  <r>
    <x v="36"/>
    <x v="0"/>
    <x v="0"/>
    <x v="3"/>
    <x v="1"/>
    <n v="239051"/>
  </r>
  <r>
    <x v="36"/>
    <x v="0"/>
    <x v="0"/>
    <x v="4"/>
    <x v="1"/>
    <n v="84852"/>
  </r>
  <r>
    <x v="36"/>
    <x v="0"/>
    <x v="0"/>
    <x v="5"/>
    <x v="1"/>
    <n v="181548"/>
  </r>
  <r>
    <x v="36"/>
    <x v="0"/>
    <x v="0"/>
    <x v="6"/>
    <x v="1"/>
    <n v="179544"/>
  </r>
  <r>
    <x v="36"/>
    <x v="0"/>
    <x v="0"/>
    <x v="7"/>
    <x v="1"/>
    <n v="48094"/>
  </r>
  <r>
    <x v="36"/>
    <x v="0"/>
    <x v="0"/>
    <x v="8"/>
    <x v="1"/>
    <n v="107311"/>
  </r>
  <r>
    <x v="36"/>
    <x v="0"/>
    <x v="0"/>
    <x v="9"/>
    <x v="1"/>
    <n v="123734"/>
  </r>
  <r>
    <x v="36"/>
    <x v="0"/>
    <x v="0"/>
    <x v="0"/>
    <x v="1"/>
    <n v="1487114"/>
  </r>
  <r>
    <x v="37"/>
    <x v="0"/>
    <x v="0"/>
    <x v="1"/>
    <x v="1"/>
    <n v="7027932"/>
  </r>
  <r>
    <x v="37"/>
    <x v="0"/>
    <x v="0"/>
    <x v="2"/>
    <x v="1"/>
    <n v="2340963"/>
  </r>
  <r>
    <x v="37"/>
    <x v="0"/>
    <x v="0"/>
    <x v="3"/>
    <x v="1"/>
    <n v="1660654"/>
  </r>
  <r>
    <x v="37"/>
    <x v="0"/>
    <x v="0"/>
    <x v="4"/>
    <x v="1"/>
    <n v="2834931"/>
  </r>
  <r>
    <x v="37"/>
    <x v="0"/>
    <x v="0"/>
    <x v="5"/>
    <x v="1"/>
    <n v="3172294"/>
  </r>
  <r>
    <x v="37"/>
    <x v="0"/>
    <x v="0"/>
    <x v="6"/>
    <x v="1"/>
    <n v="2151556"/>
  </r>
  <r>
    <x v="37"/>
    <x v="0"/>
    <x v="0"/>
    <x v="7"/>
    <x v="1"/>
    <n v="1618501"/>
  </r>
  <r>
    <x v="37"/>
    <x v="0"/>
    <x v="0"/>
    <x v="8"/>
    <x v="1"/>
    <n v="3460320"/>
  </r>
  <r>
    <x v="37"/>
    <x v="0"/>
    <x v="0"/>
    <x v="9"/>
    <x v="1"/>
    <n v="2557653"/>
  </r>
  <r>
    <x v="37"/>
    <x v="0"/>
    <x v="0"/>
    <x v="0"/>
    <x v="1"/>
    <n v="26824805"/>
  </r>
  <r>
    <x v="10"/>
    <x v="0"/>
    <x v="0"/>
    <x v="1"/>
    <x v="1"/>
    <n v="25040520"/>
  </r>
  <r>
    <x v="10"/>
    <x v="0"/>
    <x v="0"/>
    <x v="2"/>
    <x v="1"/>
    <n v="12684432"/>
  </r>
  <r>
    <x v="10"/>
    <x v="0"/>
    <x v="0"/>
    <x v="3"/>
    <x v="1"/>
    <n v="7011082"/>
  </r>
  <r>
    <x v="10"/>
    <x v="0"/>
    <x v="0"/>
    <x v="4"/>
    <x v="1"/>
    <n v="26181033"/>
  </r>
  <r>
    <x v="10"/>
    <x v="0"/>
    <x v="0"/>
    <x v="5"/>
    <x v="1"/>
    <n v="16947198"/>
  </r>
  <r>
    <x v="10"/>
    <x v="0"/>
    <x v="0"/>
    <x v="6"/>
    <x v="1"/>
    <n v="20772640"/>
  </r>
  <r>
    <x v="10"/>
    <x v="0"/>
    <x v="0"/>
    <x v="7"/>
    <x v="1"/>
    <n v="22382945"/>
  </r>
  <r>
    <x v="10"/>
    <x v="0"/>
    <x v="0"/>
    <x v="8"/>
    <x v="1"/>
    <n v="19897389"/>
  </r>
  <r>
    <x v="10"/>
    <x v="0"/>
    <x v="0"/>
    <x v="9"/>
    <x v="1"/>
    <n v="11283696"/>
  </r>
  <r>
    <x v="10"/>
    <x v="0"/>
    <x v="0"/>
    <x v="0"/>
    <x v="1"/>
    <n v="162200936"/>
  </r>
  <r>
    <x v="38"/>
    <x v="0"/>
    <x v="0"/>
    <x v="1"/>
    <x v="1"/>
    <n v="2808207"/>
  </r>
  <r>
    <x v="38"/>
    <x v="0"/>
    <x v="0"/>
    <x v="2"/>
    <x v="1"/>
    <n v="3104516"/>
  </r>
  <r>
    <x v="38"/>
    <x v="0"/>
    <x v="0"/>
    <x v="3"/>
    <x v="1"/>
    <n v="2042481"/>
  </r>
  <r>
    <x v="38"/>
    <x v="0"/>
    <x v="0"/>
    <x v="4"/>
    <x v="1"/>
    <n v="8370404"/>
  </r>
  <r>
    <x v="38"/>
    <x v="0"/>
    <x v="0"/>
    <x v="5"/>
    <x v="1"/>
    <n v="3773514"/>
  </r>
  <r>
    <x v="38"/>
    <x v="0"/>
    <x v="0"/>
    <x v="6"/>
    <x v="1"/>
    <n v="8893962"/>
  </r>
  <r>
    <x v="38"/>
    <x v="0"/>
    <x v="0"/>
    <x v="7"/>
    <x v="1"/>
    <n v="10352707"/>
  </r>
  <r>
    <x v="38"/>
    <x v="0"/>
    <x v="0"/>
    <x v="8"/>
    <x v="1"/>
    <n v="3439189"/>
  </r>
  <r>
    <x v="38"/>
    <x v="0"/>
    <x v="0"/>
    <x v="9"/>
    <x v="1"/>
    <n v="1685200"/>
  </r>
  <r>
    <x v="38"/>
    <x v="0"/>
    <x v="0"/>
    <x v="0"/>
    <x v="1"/>
    <n v="44470181"/>
  </r>
  <r>
    <x v="39"/>
    <x v="0"/>
    <x v="0"/>
    <x v="1"/>
    <x v="1"/>
    <n v="315339"/>
  </r>
  <r>
    <x v="39"/>
    <x v="0"/>
    <x v="0"/>
    <x v="2"/>
    <x v="1"/>
    <n v="80824"/>
  </r>
  <r>
    <x v="39"/>
    <x v="0"/>
    <x v="0"/>
    <x v="3"/>
    <x v="1"/>
    <n v="563"/>
  </r>
  <r>
    <x v="39"/>
    <x v="0"/>
    <x v="0"/>
    <x v="4"/>
    <x v="1"/>
    <n v="337268"/>
  </r>
  <r>
    <x v="39"/>
    <x v="0"/>
    <x v="0"/>
    <x v="5"/>
    <x v="1"/>
    <n v="578141"/>
  </r>
  <r>
    <x v="39"/>
    <x v="0"/>
    <x v="0"/>
    <x v="6"/>
    <x v="1"/>
    <n v="275054"/>
  </r>
  <r>
    <x v="39"/>
    <x v="0"/>
    <x v="0"/>
    <x v="7"/>
    <x v="1"/>
    <n v="194307"/>
  </r>
  <r>
    <x v="39"/>
    <x v="0"/>
    <x v="0"/>
    <x v="8"/>
    <x v="1"/>
    <n v="66169"/>
  </r>
  <r>
    <x v="39"/>
    <x v="0"/>
    <x v="0"/>
    <x v="9"/>
    <x v="1"/>
    <n v="136843"/>
  </r>
  <r>
    <x v="39"/>
    <x v="0"/>
    <x v="0"/>
    <x v="0"/>
    <x v="1"/>
    <n v="1984509"/>
  </r>
  <r>
    <x v="40"/>
    <x v="0"/>
    <x v="0"/>
    <x v="1"/>
    <x v="1"/>
    <n v="3706701"/>
  </r>
  <r>
    <x v="40"/>
    <x v="0"/>
    <x v="0"/>
    <x v="2"/>
    <x v="1"/>
    <n v="1088389"/>
  </r>
  <r>
    <x v="40"/>
    <x v="0"/>
    <x v="0"/>
    <x v="3"/>
    <x v="1"/>
    <n v="432070"/>
  </r>
  <r>
    <x v="40"/>
    <x v="0"/>
    <x v="0"/>
    <x v="4"/>
    <x v="1"/>
    <n v="330632"/>
  </r>
  <r>
    <x v="40"/>
    <x v="0"/>
    <x v="0"/>
    <x v="5"/>
    <x v="1"/>
    <n v="422940"/>
  </r>
  <r>
    <x v="40"/>
    <x v="0"/>
    <x v="0"/>
    <x v="6"/>
    <x v="1"/>
    <n v="486607"/>
  </r>
  <r>
    <x v="40"/>
    <x v="0"/>
    <x v="0"/>
    <x v="7"/>
    <x v="1"/>
    <n v="403132"/>
  </r>
  <r>
    <x v="40"/>
    <x v="0"/>
    <x v="0"/>
    <x v="8"/>
    <x v="1"/>
    <n v="690705"/>
  </r>
  <r>
    <x v="40"/>
    <x v="0"/>
    <x v="0"/>
    <x v="9"/>
    <x v="1"/>
    <n v="1897628"/>
  </r>
  <r>
    <x v="40"/>
    <x v="0"/>
    <x v="0"/>
    <x v="0"/>
    <x v="1"/>
    <n v="9458805"/>
  </r>
  <r>
    <x v="41"/>
    <x v="0"/>
    <x v="0"/>
    <x v="1"/>
    <x v="1"/>
    <n v="1684877"/>
  </r>
  <r>
    <x v="41"/>
    <x v="0"/>
    <x v="0"/>
    <x v="2"/>
    <x v="1"/>
    <n v="791421"/>
  </r>
  <r>
    <x v="41"/>
    <x v="0"/>
    <x v="0"/>
    <x v="3"/>
    <x v="1"/>
    <n v="688727"/>
  </r>
  <r>
    <x v="41"/>
    <x v="0"/>
    <x v="0"/>
    <x v="4"/>
    <x v="1"/>
    <n v="2171960"/>
  </r>
  <r>
    <x v="41"/>
    <x v="0"/>
    <x v="0"/>
    <x v="5"/>
    <x v="1"/>
    <n v="1204948"/>
  </r>
  <r>
    <x v="41"/>
    <x v="0"/>
    <x v="0"/>
    <x v="6"/>
    <x v="1"/>
    <n v="1115292"/>
  </r>
  <r>
    <x v="41"/>
    <x v="0"/>
    <x v="0"/>
    <x v="7"/>
    <x v="1"/>
    <n v="629484"/>
  </r>
  <r>
    <x v="41"/>
    <x v="0"/>
    <x v="0"/>
    <x v="8"/>
    <x v="1"/>
    <n v="1338504"/>
  </r>
  <r>
    <x v="41"/>
    <x v="0"/>
    <x v="0"/>
    <x v="9"/>
    <x v="1"/>
    <n v="928206"/>
  </r>
  <r>
    <x v="41"/>
    <x v="0"/>
    <x v="0"/>
    <x v="0"/>
    <x v="1"/>
    <n v="10553420"/>
  </r>
  <r>
    <x v="42"/>
    <x v="0"/>
    <x v="0"/>
    <x v="1"/>
    <x v="1"/>
    <n v="8315591"/>
  </r>
  <r>
    <x v="42"/>
    <x v="0"/>
    <x v="0"/>
    <x v="2"/>
    <x v="1"/>
    <n v="4467351"/>
  </r>
  <r>
    <x v="42"/>
    <x v="0"/>
    <x v="0"/>
    <x v="3"/>
    <x v="1"/>
    <n v="1052699"/>
  </r>
  <r>
    <x v="42"/>
    <x v="0"/>
    <x v="0"/>
    <x v="4"/>
    <x v="1"/>
    <n v="5650041"/>
  </r>
  <r>
    <x v="42"/>
    <x v="0"/>
    <x v="0"/>
    <x v="5"/>
    <x v="1"/>
    <n v="6161746"/>
  </r>
  <r>
    <x v="42"/>
    <x v="0"/>
    <x v="0"/>
    <x v="6"/>
    <x v="1"/>
    <n v="5360990"/>
  </r>
  <r>
    <x v="42"/>
    <x v="0"/>
    <x v="0"/>
    <x v="7"/>
    <x v="1"/>
    <n v="6680435"/>
  </r>
  <r>
    <x v="42"/>
    <x v="0"/>
    <x v="0"/>
    <x v="8"/>
    <x v="1"/>
    <n v="6314001"/>
  </r>
  <r>
    <x v="42"/>
    <x v="0"/>
    <x v="0"/>
    <x v="9"/>
    <x v="1"/>
    <n v="1670421"/>
  </r>
  <r>
    <x v="42"/>
    <x v="0"/>
    <x v="0"/>
    <x v="0"/>
    <x v="1"/>
    <n v="45673275"/>
  </r>
  <r>
    <x v="43"/>
    <x v="0"/>
    <x v="0"/>
    <x v="1"/>
    <x v="1"/>
    <n v="2153606"/>
  </r>
  <r>
    <x v="43"/>
    <x v="0"/>
    <x v="0"/>
    <x v="2"/>
    <x v="1"/>
    <n v="920173"/>
  </r>
  <r>
    <x v="43"/>
    <x v="0"/>
    <x v="0"/>
    <x v="3"/>
    <x v="1"/>
    <n v="1202995"/>
  </r>
  <r>
    <x v="43"/>
    <x v="0"/>
    <x v="0"/>
    <x v="4"/>
    <x v="1"/>
    <n v="3596833"/>
  </r>
  <r>
    <x v="43"/>
    <x v="0"/>
    <x v="0"/>
    <x v="5"/>
    <x v="1"/>
    <n v="2026211"/>
  </r>
  <r>
    <x v="43"/>
    <x v="0"/>
    <x v="0"/>
    <x v="6"/>
    <x v="1"/>
    <n v="1289375"/>
  </r>
  <r>
    <x v="43"/>
    <x v="0"/>
    <x v="0"/>
    <x v="7"/>
    <x v="1"/>
    <n v="611356"/>
  </r>
  <r>
    <x v="43"/>
    <x v="0"/>
    <x v="0"/>
    <x v="8"/>
    <x v="1"/>
    <n v="2552341"/>
  </r>
  <r>
    <x v="43"/>
    <x v="0"/>
    <x v="0"/>
    <x v="9"/>
    <x v="1"/>
    <n v="1410106"/>
  </r>
  <r>
    <x v="43"/>
    <x v="0"/>
    <x v="0"/>
    <x v="0"/>
    <x v="1"/>
    <n v="15762996"/>
  </r>
  <r>
    <x v="44"/>
    <x v="0"/>
    <x v="0"/>
    <x v="1"/>
    <x v="1"/>
    <n v="307885"/>
  </r>
  <r>
    <x v="44"/>
    <x v="0"/>
    <x v="0"/>
    <x v="2"/>
    <x v="1"/>
    <n v="359233"/>
  </r>
  <r>
    <x v="44"/>
    <x v="0"/>
    <x v="0"/>
    <x v="3"/>
    <x v="1"/>
    <n v="79874"/>
  </r>
  <r>
    <x v="44"/>
    <x v="0"/>
    <x v="0"/>
    <x v="4"/>
    <x v="1"/>
    <n v="453578"/>
  </r>
  <r>
    <x v="44"/>
    <x v="0"/>
    <x v="0"/>
    <x v="5"/>
    <x v="1"/>
    <n v="345373"/>
  </r>
  <r>
    <x v="44"/>
    <x v="0"/>
    <x v="0"/>
    <x v="6"/>
    <x v="1"/>
    <n v="353465"/>
  </r>
  <r>
    <x v="44"/>
    <x v="0"/>
    <x v="0"/>
    <x v="7"/>
    <x v="1"/>
    <n v="267520"/>
  </r>
  <r>
    <x v="44"/>
    <x v="0"/>
    <x v="0"/>
    <x v="8"/>
    <x v="1"/>
    <n v="413236"/>
  </r>
  <r>
    <x v="44"/>
    <x v="0"/>
    <x v="0"/>
    <x v="9"/>
    <x v="1"/>
    <n v="98337"/>
  </r>
  <r>
    <x v="44"/>
    <x v="0"/>
    <x v="0"/>
    <x v="0"/>
    <x v="1"/>
    <n v="2678501"/>
  </r>
  <r>
    <x v="45"/>
    <x v="0"/>
    <x v="0"/>
    <x v="1"/>
    <x v="1"/>
    <n v="1470760"/>
  </r>
  <r>
    <x v="45"/>
    <x v="0"/>
    <x v="0"/>
    <x v="2"/>
    <x v="1"/>
    <n v="205926"/>
  </r>
  <r>
    <x v="45"/>
    <x v="0"/>
    <x v="0"/>
    <x v="3"/>
    <x v="1"/>
    <n v="337094"/>
  </r>
  <r>
    <x v="45"/>
    <x v="0"/>
    <x v="0"/>
    <x v="4"/>
    <x v="1"/>
    <n v="1084475"/>
  </r>
  <r>
    <x v="45"/>
    <x v="0"/>
    <x v="0"/>
    <x v="5"/>
    <x v="1"/>
    <n v="413353"/>
  </r>
  <r>
    <x v="45"/>
    <x v="0"/>
    <x v="0"/>
    <x v="6"/>
    <x v="1"/>
    <n v="414447"/>
  </r>
  <r>
    <x v="45"/>
    <x v="0"/>
    <x v="0"/>
    <x v="7"/>
    <x v="1"/>
    <n v="151631"/>
  </r>
  <r>
    <x v="45"/>
    <x v="0"/>
    <x v="0"/>
    <x v="8"/>
    <x v="1"/>
    <n v="587891"/>
  </r>
  <r>
    <x v="45"/>
    <x v="0"/>
    <x v="0"/>
    <x v="9"/>
    <x v="1"/>
    <n v="890191"/>
  </r>
  <r>
    <x v="45"/>
    <x v="0"/>
    <x v="0"/>
    <x v="0"/>
    <x v="1"/>
    <n v="5555768"/>
  </r>
  <r>
    <x v="46"/>
    <x v="0"/>
    <x v="0"/>
    <x v="1"/>
    <x v="1"/>
    <n v="1033980"/>
  </r>
  <r>
    <x v="46"/>
    <x v="0"/>
    <x v="0"/>
    <x v="2"/>
    <x v="1"/>
    <n v="310991"/>
  </r>
  <r>
    <x v="46"/>
    <x v="0"/>
    <x v="0"/>
    <x v="3"/>
    <x v="1"/>
    <n v="511201"/>
  </r>
  <r>
    <x v="46"/>
    <x v="0"/>
    <x v="0"/>
    <x v="4"/>
    <x v="1"/>
    <n v="2035301"/>
  </r>
  <r>
    <x v="46"/>
    <x v="0"/>
    <x v="0"/>
    <x v="5"/>
    <x v="1"/>
    <n v="708659"/>
  </r>
  <r>
    <x v="46"/>
    <x v="0"/>
    <x v="0"/>
    <x v="6"/>
    <x v="1"/>
    <n v="1330858"/>
  </r>
  <r>
    <x v="46"/>
    <x v="0"/>
    <x v="0"/>
    <x v="7"/>
    <x v="1"/>
    <n v="456095"/>
  </r>
  <r>
    <x v="46"/>
    <x v="0"/>
    <x v="0"/>
    <x v="8"/>
    <x v="1"/>
    <n v="1068531"/>
  </r>
  <r>
    <x v="46"/>
    <x v="0"/>
    <x v="0"/>
    <x v="9"/>
    <x v="1"/>
    <n v="747396"/>
  </r>
  <r>
    <x v="46"/>
    <x v="0"/>
    <x v="0"/>
    <x v="0"/>
    <x v="1"/>
    <n v="8203012"/>
  </r>
  <r>
    <x v="47"/>
    <x v="0"/>
    <x v="0"/>
    <x v="1"/>
    <x v="1"/>
    <n v="3243573"/>
  </r>
  <r>
    <x v="47"/>
    <x v="0"/>
    <x v="0"/>
    <x v="2"/>
    <x v="1"/>
    <n v="1355608"/>
  </r>
  <r>
    <x v="47"/>
    <x v="0"/>
    <x v="0"/>
    <x v="3"/>
    <x v="1"/>
    <n v="663378"/>
  </r>
  <r>
    <x v="47"/>
    <x v="0"/>
    <x v="0"/>
    <x v="4"/>
    <x v="1"/>
    <n v="2150541"/>
  </r>
  <r>
    <x v="47"/>
    <x v="0"/>
    <x v="0"/>
    <x v="5"/>
    <x v="1"/>
    <n v="1312311"/>
  </r>
  <r>
    <x v="47"/>
    <x v="0"/>
    <x v="0"/>
    <x v="6"/>
    <x v="1"/>
    <n v="1252590"/>
  </r>
  <r>
    <x v="47"/>
    <x v="0"/>
    <x v="0"/>
    <x v="7"/>
    <x v="1"/>
    <n v="2636278"/>
  </r>
  <r>
    <x v="47"/>
    <x v="0"/>
    <x v="0"/>
    <x v="8"/>
    <x v="1"/>
    <n v="3426822"/>
  </r>
  <r>
    <x v="47"/>
    <x v="0"/>
    <x v="0"/>
    <x v="9"/>
    <x v="1"/>
    <n v="1819369"/>
  </r>
  <r>
    <x v="47"/>
    <x v="0"/>
    <x v="0"/>
    <x v="0"/>
    <x v="1"/>
    <n v="17860469"/>
  </r>
  <r>
    <x v="10"/>
    <x v="0"/>
    <x v="0"/>
    <x v="1"/>
    <x v="1"/>
    <n v="2808207"/>
  </r>
  <r>
    <x v="10"/>
    <x v="0"/>
    <x v="0"/>
    <x v="2"/>
    <x v="1"/>
    <n v="3104516"/>
  </r>
  <r>
    <x v="10"/>
    <x v="0"/>
    <x v="0"/>
    <x v="3"/>
    <x v="1"/>
    <n v="2042481"/>
  </r>
  <r>
    <x v="10"/>
    <x v="0"/>
    <x v="0"/>
    <x v="4"/>
    <x v="1"/>
    <n v="8370404"/>
  </r>
  <r>
    <x v="10"/>
    <x v="0"/>
    <x v="0"/>
    <x v="5"/>
    <x v="1"/>
    <n v="3773514"/>
  </r>
  <r>
    <x v="10"/>
    <x v="0"/>
    <x v="0"/>
    <x v="6"/>
    <x v="1"/>
    <n v="8893962"/>
  </r>
  <r>
    <x v="10"/>
    <x v="0"/>
    <x v="0"/>
    <x v="7"/>
    <x v="1"/>
    <n v="10352707"/>
  </r>
  <r>
    <x v="10"/>
    <x v="0"/>
    <x v="0"/>
    <x v="8"/>
    <x v="1"/>
    <n v="3439189"/>
  </r>
  <r>
    <x v="10"/>
    <x v="0"/>
    <x v="0"/>
    <x v="9"/>
    <x v="1"/>
    <n v="1685200"/>
  </r>
  <r>
    <x v="10"/>
    <x v="0"/>
    <x v="0"/>
    <x v="0"/>
    <x v="1"/>
    <n v="44470181"/>
  </r>
  <r>
    <x v="48"/>
    <x v="0"/>
    <x v="0"/>
    <x v="1"/>
    <x v="1"/>
    <n v="1098849"/>
  </r>
  <r>
    <x v="48"/>
    <x v="0"/>
    <x v="0"/>
    <x v="2"/>
    <x v="1"/>
    <n v="2277704"/>
  </r>
  <r>
    <x v="48"/>
    <x v="0"/>
    <x v="0"/>
    <x v="3"/>
    <x v="1"/>
    <n v="954514"/>
  </r>
  <r>
    <x v="48"/>
    <x v="0"/>
    <x v="0"/>
    <x v="4"/>
    <x v="1"/>
    <n v="6961880"/>
  </r>
  <r>
    <x v="48"/>
    <x v="0"/>
    <x v="0"/>
    <x v="5"/>
    <x v="1"/>
    <n v="2238613"/>
  </r>
  <r>
    <x v="48"/>
    <x v="0"/>
    <x v="0"/>
    <x v="6"/>
    <x v="1"/>
    <n v="5065269"/>
  </r>
  <r>
    <x v="48"/>
    <x v="0"/>
    <x v="0"/>
    <x v="7"/>
    <x v="1"/>
    <n v="5785981"/>
  </r>
  <r>
    <x v="48"/>
    <x v="0"/>
    <x v="0"/>
    <x v="8"/>
    <x v="1"/>
    <n v="2568246"/>
  </r>
  <r>
    <x v="48"/>
    <x v="0"/>
    <x v="0"/>
    <x v="9"/>
    <x v="1"/>
    <n v="1176302"/>
  </r>
  <r>
    <x v="48"/>
    <x v="0"/>
    <x v="0"/>
    <x v="0"/>
    <x v="1"/>
    <n v="28127357"/>
  </r>
  <r>
    <x v="49"/>
    <x v="0"/>
    <x v="0"/>
    <x v="1"/>
    <x v="1"/>
    <n v="191583"/>
  </r>
  <r>
    <x v="49"/>
    <x v="0"/>
    <x v="0"/>
    <x v="2"/>
    <x v="1"/>
    <n v="346217"/>
  </r>
  <r>
    <x v="49"/>
    <x v="0"/>
    <x v="0"/>
    <x v="3"/>
    <x v="1"/>
    <n v="912608"/>
  </r>
  <r>
    <x v="49"/>
    <x v="0"/>
    <x v="0"/>
    <x v="4"/>
    <x v="1"/>
    <n v="700981"/>
  </r>
  <r>
    <x v="49"/>
    <x v="0"/>
    <x v="0"/>
    <x v="5"/>
    <x v="1"/>
    <n v="129427"/>
  </r>
  <r>
    <x v="49"/>
    <x v="0"/>
    <x v="0"/>
    <x v="6"/>
    <x v="1"/>
    <n v="64987"/>
  </r>
  <r>
    <x v="49"/>
    <x v="0"/>
    <x v="0"/>
    <x v="7"/>
    <x v="1"/>
    <n v="61903"/>
  </r>
  <r>
    <x v="49"/>
    <x v="0"/>
    <x v="0"/>
    <x v="8"/>
    <x v="1"/>
    <n v="73425"/>
  </r>
  <r>
    <x v="49"/>
    <x v="0"/>
    <x v="0"/>
    <x v="9"/>
    <x v="1"/>
    <n v="4612"/>
  </r>
  <r>
    <x v="49"/>
    <x v="0"/>
    <x v="0"/>
    <x v="0"/>
    <x v="1"/>
    <n v="2485743"/>
  </r>
  <r>
    <x v="50"/>
    <x v="0"/>
    <x v="0"/>
    <x v="1"/>
    <x v="1"/>
    <n v="27346"/>
  </r>
  <r>
    <x v="50"/>
    <x v="0"/>
    <x v="0"/>
    <x v="2"/>
    <x v="1"/>
    <n v="62454"/>
  </r>
  <r>
    <x v="50"/>
    <x v="0"/>
    <x v="0"/>
    <x v="3"/>
    <x v="1"/>
    <n v="30412"/>
  </r>
  <r>
    <x v="50"/>
    <x v="0"/>
    <x v="0"/>
    <x v="4"/>
    <x v="1"/>
    <n v="5485"/>
  </r>
  <r>
    <x v="50"/>
    <x v="0"/>
    <x v="0"/>
    <x v="5"/>
    <x v="1"/>
    <n v="12042"/>
  </r>
  <r>
    <x v="50"/>
    <x v="0"/>
    <x v="0"/>
    <x v="6"/>
    <x v="1"/>
    <n v="2359"/>
  </r>
  <r>
    <x v="50"/>
    <x v="0"/>
    <x v="0"/>
    <x v="7"/>
    <x v="1"/>
    <n v="155"/>
  </r>
  <r>
    <x v="50"/>
    <x v="0"/>
    <x v="0"/>
    <x v="8"/>
    <x v="1"/>
    <n v="1281"/>
  </r>
  <r>
    <x v="50"/>
    <x v="0"/>
    <x v="0"/>
    <x v="9"/>
    <x v="1"/>
    <n v="644"/>
  </r>
  <r>
    <x v="50"/>
    <x v="0"/>
    <x v="0"/>
    <x v="0"/>
    <x v="1"/>
    <n v="142179"/>
  </r>
  <r>
    <x v="51"/>
    <x v="0"/>
    <x v="0"/>
    <x v="1"/>
    <x v="1"/>
    <n v="14382"/>
  </r>
  <r>
    <x v="51"/>
    <x v="0"/>
    <x v="0"/>
    <x v="2"/>
    <x v="1"/>
    <n v="161104"/>
  </r>
  <r>
    <x v="51"/>
    <x v="0"/>
    <x v="0"/>
    <x v="3"/>
    <x v="1"/>
    <n v="123215"/>
  </r>
  <r>
    <x v="51"/>
    <x v="0"/>
    <x v="0"/>
    <x v="4"/>
    <x v="1"/>
    <n v="98889"/>
  </r>
  <r>
    <x v="51"/>
    <x v="0"/>
    <x v="0"/>
    <x v="5"/>
    <x v="1"/>
    <n v="43324"/>
  </r>
  <r>
    <x v="51"/>
    <x v="0"/>
    <x v="0"/>
    <x v="6"/>
    <x v="1"/>
    <n v="166150"/>
  </r>
  <r>
    <x v="51"/>
    <x v="0"/>
    <x v="0"/>
    <x v="7"/>
    <x v="1"/>
    <n v="46143"/>
  </r>
  <r>
    <x v="51"/>
    <x v="0"/>
    <x v="0"/>
    <x v="8"/>
    <x v="1"/>
    <n v="20992"/>
  </r>
  <r>
    <x v="51"/>
    <x v="0"/>
    <x v="0"/>
    <x v="9"/>
    <x v="1"/>
    <n v="338119"/>
  </r>
  <r>
    <x v="51"/>
    <x v="0"/>
    <x v="0"/>
    <x v="0"/>
    <x v="1"/>
    <n v="1012319"/>
  </r>
  <r>
    <x v="52"/>
    <x v="0"/>
    <x v="0"/>
    <x v="1"/>
    <x v="1"/>
    <n v="1286360"/>
  </r>
  <r>
    <x v="52"/>
    <x v="0"/>
    <x v="0"/>
    <x v="2"/>
    <x v="1"/>
    <n v="240406"/>
  </r>
  <r>
    <x v="52"/>
    <x v="0"/>
    <x v="0"/>
    <x v="3"/>
    <x v="1"/>
    <n v="19559"/>
  </r>
  <r>
    <x v="52"/>
    <x v="0"/>
    <x v="0"/>
    <x v="4"/>
    <x v="1"/>
    <n v="571893"/>
  </r>
  <r>
    <x v="52"/>
    <x v="0"/>
    <x v="0"/>
    <x v="5"/>
    <x v="1"/>
    <n v="1130512"/>
  </r>
  <r>
    <x v="52"/>
    <x v="0"/>
    <x v="0"/>
    <x v="6"/>
    <x v="1"/>
    <n v="3562114"/>
  </r>
  <r>
    <x v="52"/>
    <x v="0"/>
    <x v="0"/>
    <x v="7"/>
    <x v="1"/>
    <n v="4276625"/>
  </r>
  <r>
    <x v="52"/>
    <x v="0"/>
    <x v="0"/>
    <x v="8"/>
    <x v="1"/>
    <n v="749370"/>
  </r>
  <r>
    <x v="52"/>
    <x v="0"/>
    <x v="0"/>
    <x v="9"/>
    <x v="1"/>
    <n v="141938"/>
  </r>
  <r>
    <x v="52"/>
    <x v="0"/>
    <x v="0"/>
    <x v="0"/>
    <x v="1"/>
    <n v="11978777"/>
  </r>
  <r>
    <x v="53"/>
    <x v="0"/>
    <x v="0"/>
    <x v="1"/>
    <x v="1"/>
    <n v="189687"/>
  </r>
  <r>
    <x v="53"/>
    <x v="0"/>
    <x v="0"/>
    <x v="2"/>
    <x v="1"/>
    <n v="16631"/>
  </r>
  <r>
    <x v="53"/>
    <x v="0"/>
    <x v="0"/>
    <x v="3"/>
    <x v="1"/>
    <n v="2173"/>
  </r>
  <r>
    <x v="53"/>
    <x v="0"/>
    <x v="0"/>
    <x v="4"/>
    <x v="1"/>
    <n v="31276"/>
  </r>
  <r>
    <x v="53"/>
    <x v="0"/>
    <x v="0"/>
    <x v="5"/>
    <x v="1"/>
    <n v="219597"/>
  </r>
  <r>
    <x v="53"/>
    <x v="0"/>
    <x v="0"/>
    <x v="6"/>
    <x v="1"/>
    <n v="33083"/>
  </r>
  <r>
    <x v="53"/>
    <x v="0"/>
    <x v="0"/>
    <x v="7"/>
    <x v="1"/>
    <n v="181899"/>
  </r>
  <r>
    <x v="53"/>
    <x v="0"/>
    <x v="0"/>
    <x v="8"/>
    <x v="1"/>
    <n v="25875"/>
  </r>
  <r>
    <x v="53"/>
    <x v="0"/>
    <x v="0"/>
    <x v="9"/>
    <x v="1"/>
    <n v="23585"/>
  </r>
  <r>
    <x v="53"/>
    <x v="0"/>
    <x v="0"/>
    <x v="0"/>
    <x v="1"/>
    <n v="723806"/>
  </r>
  <r>
    <x v="54"/>
    <x v="1"/>
    <x v="0"/>
    <x v="1"/>
    <x v="2"/>
    <n v="6450"/>
  </r>
  <r>
    <x v="54"/>
    <x v="1"/>
    <x v="0"/>
    <x v="2"/>
    <x v="2"/>
    <n v="4099"/>
  </r>
  <r>
    <x v="54"/>
    <x v="1"/>
    <x v="0"/>
    <x v="3"/>
    <x v="2"/>
    <n v="4973"/>
  </r>
  <r>
    <x v="54"/>
    <x v="1"/>
    <x v="0"/>
    <x v="4"/>
    <x v="2"/>
    <n v="8117"/>
  </r>
  <r>
    <x v="54"/>
    <x v="1"/>
    <x v="0"/>
    <x v="5"/>
    <x v="2"/>
    <n v="2823"/>
  </r>
  <r>
    <x v="54"/>
    <x v="1"/>
    <x v="0"/>
    <x v="6"/>
    <x v="2"/>
    <n v="5194"/>
  </r>
  <r>
    <x v="54"/>
    <x v="1"/>
    <x v="0"/>
    <x v="7"/>
    <x v="2"/>
    <n v="2337"/>
  </r>
  <r>
    <x v="54"/>
    <x v="1"/>
    <x v="0"/>
    <x v="8"/>
    <x v="2"/>
    <n v="2853"/>
  </r>
  <r>
    <x v="54"/>
    <x v="1"/>
    <x v="0"/>
    <x v="9"/>
    <x v="2"/>
    <n v="2807"/>
  </r>
  <r>
    <x v="54"/>
    <x v="1"/>
    <x v="0"/>
    <x v="0"/>
    <x v="2"/>
    <n v="39653"/>
  </r>
  <r>
    <x v="54"/>
    <x v="6"/>
    <x v="0"/>
    <x v="1"/>
    <x v="0"/>
    <n v="1331"/>
  </r>
  <r>
    <x v="54"/>
    <x v="6"/>
    <x v="0"/>
    <x v="2"/>
    <x v="0"/>
    <n v="849"/>
  </r>
  <r>
    <x v="54"/>
    <x v="6"/>
    <x v="0"/>
    <x v="3"/>
    <x v="0"/>
    <n v="998"/>
  </r>
  <r>
    <x v="54"/>
    <x v="6"/>
    <x v="0"/>
    <x v="4"/>
    <x v="0"/>
    <n v="1594"/>
  </r>
  <r>
    <x v="54"/>
    <x v="6"/>
    <x v="0"/>
    <x v="5"/>
    <x v="0"/>
    <n v="621"/>
  </r>
  <r>
    <x v="54"/>
    <x v="6"/>
    <x v="0"/>
    <x v="6"/>
    <x v="0"/>
    <n v="1055"/>
  </r>
  <r>
    <x v="54"/>
    <x v="6"/>
    <x v="0"/>
    <x v="7"/>
    <x v="0"/>
    <n v="477"/>
  </r>
  <r>
    <x v="54"/>
    <x v="6"/>
    <x v="0"/>
    <x v="8"/>
    <x v="0"/>
    <n v="602"/>
  </r>
  <r>
    <x v="54"/>
    <x v="6"/>
    <x v="0"/>
    <x v="9"/>
    <x v="0"/>
    <n v="586"/>
  </r>
  <r>
    <x v="54"/>
    <x v="6"/>
    <x v="0"/>
    <x v="0"/>
    <x v="0"/>
    <n v="8114"/>
  </r>
  <r>
    <x v="54"/>
    <x v="7"/>
    <x v="0"/>
    <x v="1"/>
    <x v="0"/>
    <n v="5119"/>
  </r>
  <r>
    <x v="54"/>
    <x v="7"/>
    <x v="0"/>
    <x v="2"/>
    <x v="0"/>
    <n v="3250"/>
  </r>
  <r>
    <x v="54"/>
    <x v="7"/>
    <x v="0"/>
    <x v="3"/>
    <x v="0"/>
    <n v="3975"/>
  </r>
  <r>
    <x v="54"/>
    <x v="7"/>
    <x v="0"/>
    <x v="4"/>
    <x v="0"/>
    <n v="6523"/>
  </r>
  <r>
    <x v="54"/>
    <x v="7"/>
    <x v="0"/>
    <x v="5"/>
    <x v="0"/>
    <n v="2202"/>
  </r>
  <r>
    <x v="54"/>
    <x v="7"/>
    <x v="0"/>
    <x v="6"/>
    <x v="0"/>
    <n v="4139"/>
  </r>
  <r>
    <x v="54"/>
    <x v="7"/>
    <x v="0"/>
    <x v="7"/>
    <x v="0"/>
    <n v="1860"/>
  </r>
  <r>
    <x v="54"/>
    <x v="7"/>
    <x v="0"/>
    <x v="8"/>
    <x v="0"/>
    <n v="2251"/>
  </r>
  <r>
    <x v="54"/>
    <x v="7"/>
    <x v="0"/>
    <x v="9"/>
    <x v="0"/>
    <n v="2221"/>
  </r>
  <r>
    <x v="54"/>
    <x v="7"/>
    <x v="0"/>
    <x v="0"/>
    <x v="0"/>
    <n v="31539"/>
  </r>
  <r>
    <x v="55"/>
    <x v="1"/>
    <x v="0"/>
    <x v="1"/>
    <x v="2"/>
    <n v="1225"/>
  </r>
  <r>
    <x v="55"/>
    <x v="1"/>
    <x v="0"/>
    <x v="2"/>
    <x v="2"/>
    <n v="1118"/>
  </r>
  <r>
    <x v="55"/>
    <x v="1"/>
    <x v="0"/>
    <x v="3"/>
    <x v="2"/>
    <n v="1021"/>
  </r>
  <r>
    <x v="55"/>
    <x v="1"/>
    <x v="0"/>
    <x v="4"/>
    <x v="2"/>
    <n v="1690"/>
  </r>
  <r>
    <x v="55"/>
    <x v="1"/>
    <x v="0"/>
    <x v="5"/>
    <x v="2"/>
    <n v="739"/>
  </r>
  <r>
    <x v="55"/>
    <x v="1"/>
    <x v="0"/>
    <x v="6"/>
    <x v="2"/>
    <n v="1204"/>
  </r>
  <r>
    <x v="55"/>
    <x v="1"/>
    <x v="0"/>
    <x v="7"/>
    <x v="2"/>
    <n v="212"/>
  </r>
  <r>
    <x v="55"/>
    <x v="1"/>
    <x v="0"/>
    <x v="8"/>
    <x v="2"/>
    <n v="557"/>
  </r>
  <r>
    <x v="55"/>
    <x v="1"/>
    <x v="0"/>
    <x v="9"/>
    <x v="2"/>
    <n v="616"/>
  </r>
  <r>
    <x v="55"/>
    <x v="1"/>
    <x v="0"/>
    <x v="0"/>
    <x v="2"/>
    <n v="8381"/>
  </r>
  <r>
    <x v="55"/>
    <x v="6"/>
    <x v="0"/>
    <x v="1"/>
    <x v="0"/>
    <n v="548"/>
  </r>
  <r>
    <x v="55"/>
    <x v="6"/>
    <x v="0"/>
    <x v="2"/>
    <x v="0"/>
    <n v="516"/>
  </r>
  <r>
    <x v="55"/>
    <x v="6"/>
    <x v="0"/>
    <x v="3"/>
    <x v="0"/>
    <n v="476"/>
  </r>
  <r>
    <x v="55"/>
    <x v="6"/>
    <x v="0"/>
    <x v="4"/>
    <x v="0"/>
    <n v="612"/>
  </r>
  <r>
    <x v="55"/>
    <x v="6"/>
    <x v="0"/>
    <x v="5"/>
    <x v="0"/>
    <n v="331"/>
  </r>
  <r>
    <x v="55"/>
    <x v="6"/>
    <x v="0"/>
    <x v="6"/>
    <x v="0"/>
    <n v="460"/>
  </r>
  <r>
    <x v="55"/>
    <x v="6"/>
    <x v="0"/>
    <x v="7"/>
    <x v="0"/>
    <n v="84"/>
  </r>
  <r>
    <x v="55"/>
    <x v="6"/>
    <x v="0"/>
    <x v="8"/>
    <x v="0"/>
    <n v="207"/>
  </r>
  <r>
    <x v="55"/>
    <x v="6"/>
    <x v="0"/>
    <x v="9"/>
    <x v="0"/>
    <n v="289"/>
  </r>
  <r>
    <x v="55"/>
    <x v="6"/>
    <x v="0"/>
    <x v="0"/>
    <x v="0"/>
    <n v="3526"/>
  </r>
  <r>
    <x v="55"/>
    <x v="7"/>
    <x v="0"/>
    <x v="1"/>
    <x v="0"/>
    <n v="676"/>
  </r>
  <r>
    <x v="55"/>
    <x v="7"/>
    <x v="0"/>
    <x v="2"/>
    <x v="0"/>
    <n v="601"/>
  </r>
  <r>
    <x v="55"/>
    <x v="7"/>
    <x v="0"/>
    <x v="3"/>
    <x v="0"/>
    <n v="544"/>
  </r>
  <r>
    <x v="55"/>
    <x v="7"/>
    <x v="0"/>
    <x v="4"/>
    <x v="0"/>
    <n v="1077"/>
  </r>
  <r>
    <x v="55"/>
    <x v="7"/>
    <x v="0"/>
    <x v="5"/>
    <x v="0"/>
    <n v="408"/>
  </r>
  <r>
    <x v="55"/>
    <x v="7"/>
    <x v="0"/>
    <x v="6"/>
    <x v="0"/>
    <n v="744"/>
  </r>
  <r>
    <x v="55"/>
    <x v="7"/>
    <x v="0"/>
    <x v="7"/>
    <x v="0"/>
    <n v="127"/>
  </r>
  <r>
    <x v="55"/>
    <x v="7"/>
    <x v="0"/>
    <x v="8"/>
    <x v="0"/>
    <n v="349"/>
  </r>
  <r>
    <x v="55"/>
    <x v="7"/>
    <x v="0"/>
    <x v="9"/>
    <x v="0"/>
    <n v="326"/>
  </r>
  <r>
    <x v="55"/>
    <x v="7"/>
    <x v="0"/>
    <x v="0"/>
    <x v="0"/>
    <n v="4853"/>
  </r>
  <r>
    <x v="10"/>
    <x v="0"/>
    <x v="0"/>
    <x v="1"/>
    <x v="0"/>
    <n v="186998"/>
  </r>
  <r>
    <x v="10"/>
    <x v="0"/>
    <x v="0"/>
    <x v="2"/>
    <x v="0"/>
    <n v="65151"/>
  </r>
  <r>
    <x v="10"/>
    <x v="0"/>
    <x v="0"/>
    <x v="3"/>
    <x v="0"/>
    <n v="69070"/>
  </r>
  <r>
    <x v="10"/>
    <x v="0"/>
    <x v="0"/>
    <x v="4"/>
    <x v="0"/>
    <n v="75129"/>
  </r>
  <r>
    <x v="10"/>
    <x v="0"/>
    <x v="0"/>
    <x v="5"/>
    <x v="0"/>
    <n v="96206"/>
  </r>
  <r>
    <x v="10"/>
    <x v="0"/>
    <x v="0"/>
    <x v="6"/>
    <x v="0"/>
    <n v="57759"/>
  </r>
  <r>
    <x v="10"/>
    <x v="0"/>
    <x v="0"/>
    <x v="7"/>
    <x v="0"/>
    <n v="36518"/>
  </r>
  <r>
    <x v="10"/>
    <x v="0"/>
    <x v="0"/>
    <x v="8"/>
    <x v="0"/>
    <n v="73319"/>
  </r>
  <r>
    <x v="10"/>
    <x v="0"/>
    <x v="0"/>
    <x v="9"/>
    <x v="0"/>
    <n v="97479"/>
  </r>
  <r>
    <x v="10"/>
    <x v="0"/>
    <x v="0"/>
    <x v="0"/>
    <x v="0"/>
    <n v="757628"/>
  </r>
  <r>
    <x v="56"/>
    <x v="0"/>
    <x v="0"/>
    <x v="1"/>
    <x v="0"/>
    <n v="110159"/>
  </r>
  <r>
    <x v="56"/>
    <x v="0"/>
    <x v="0"/>
    <x v="2"/>
    <x v="0"/>
    <n v="40238"/>
  </r>
  <r>
    <x v="56"/>
    <x v="0"/>
    <x v="0"/>
    <x v="3"/>
    <x v="0"/>
    <n v="25762"/>
  </r>
  <r>
    <x v="56"/>
    <x v="0"/>
    <x v="0"/>
    <x v="4"/>
    <x v="0"/>
    <n v="41373"/>
  </r>
  <r>
    <x v="56"/>
    <x v="0"/>
    <x v="0"/>
    <x v="5"/>
    <x v="0"/>
    <n v="65786"/>
  </r>
  <r>
    <x v="56"/>
    <x v="0"/>
    <x v="0"/>
    <x v="6"/>
    <x v="0"/>
    <n v="37388"/>
  </r>
  <r>
    <x v="56"/>
    <x v="0"/>
    <x v="0"/>
    <x v="7"/>
    <x v="0"/>
    <n v="24962"/>
  </r>
  <r>
    <x v="56"/>
    <x v="0"/>
    <x v="0"/>
    <x v="8"/>
    <x v="0"/>
    <n v="52755"/>
  </r>
  <r>
    <x v="56"/>
    <x v="0"/>
    <x v="0"/>
    <x v="9"/>
    <x v="0"/>
    <n v="63271"/>
  </r>
  <r>
    <x v="56"/>
    <x v="0"/>
    <x v="0"/>
    <x v="0"/>
    <x v="0"/>
    <n v="461694"/>
  </r>
  <r>
    <x v="57"/>
    <x v="0"/>
    <x v="0"/>
    <x v="1"/>
    <x v="0"/>
    <n v="76839"/>
  </r>
  <r>
    <x v="57"/>
    <x v="0"/>
    <x v="0"/>
    <x v="2"/>
    <x v="0"/>
    <n v="24914"/>
  </r>
  <r>
    <x v="57"/>
    <x v="0"/>
    <x v="0"/>
    <x v="3"/>
    <x v="0"/>
    <n v="43308"/>
  </r>
  <r>
    <x v="57"/>
    <x v="0"/>
    <x v="0"/>
    <x v="4"/>
    <x v="0"/>
    <n v="33755"/>
  </r>
  <r>
    <x v="57"/>
    <x v="0"/>
    <x v="0"/>
    <x v="5"/>
    <x v="0"/>
    <n v="30421"/>
  </r>
  <r>
    <x v="57"/>
    <x v="0"/>
    <x v="0"/>
    <x v="6"/>
    <x v="0"/>
    <n v="20371"/>
  </r>
  <r>
    <x v="57"/>
    <x v="0"/>
    <x v="0"/>
    <x v="7"/>
    <x v="0"/>
    <n v="11555"/>
  </r>
  <r>
    <x v="57"/>
    <x v="0"/>
    <x v="0"/>
    <x v="8"/>
    <x v="0"/>
    <n v="20563"/>
  </r>
  <r>
    <x v="57"/>
    <x v="0"/>
    <x v="0"/>
    <x v="9"/>
    <x v="0"/>
    <n v="34208"/>
  </r>
  <r>
    <x v="57"/>
    <x v="0"/>
    <x v="0"/>
    <x v="0"/>
    <x v="0"/>
    <n v="295935"/>
  </r>
  <r>
    <x v="10"/>
    <x v="0"/>
    <x v="0"/>
    <x v="1"/>
    <x v="0"/>
    <n v="110159"/>
  </r>
  <r>
    <x v="10"/>
    <x v="0"/>
    <x v="0"/>
    <x v="2"/>
    <x v="0"/>
    <n v="40238"/>
  </r>
  <r>
    <x v="10"/>
    <x v="0"/>
    <x v="0"/>
    <x v="3"/>
    <x v="0"/>
    <n v="25762"/>
  </r>
  <r>
    <x v="10"/>
    <x v="0"/>
    <x v="0"/>
    <x v="4"/>
    <x v="0"/>
    <n v="41373"/>
  </r>
  <r>
    <x v="10"/>
    <x v="0"/>
    <x v="0"/>
    <x v="5"/>
    <x v="0"/>
    <n v="65786"/>
  </r>
  <r>
    <x v="10"/>
    <x v="0"/>
    <x v="0"/>
    <x v="6"/>
    <x v="0"/>
    <n v="37388"/>
  </r>
  <r>
    <x v="10"/>
    <x v="0"/>
    <x v="0"/>
    <x v="7"/>
    <x v="0"/>
    <n v="24962"/>
  </r>
  <r>
    <x v="10"/>
    <x v="0"/>
    <x v="0"/>
    <x v="8"/>
    <x v="0"/>
    <n v="52755"/>
  </r>
  <r>
    <x v="10"/>
    <x v="0"/>
    <x v="0"/>
    <x v="9"/>
    <x v="0"/>
    <n v="63271"/>
  </r>
  <r>
    <x v="10"/>
    <x v="0"/>
    <x v="0"/>
    <x v="0"/>
    <x v="0"/>
    <n v="461694"/>
  </r>
  <r>
    <x v="58"/>
    <x v="0"/>
    <x v="0"/>
    <x v="1"/>
    <x v="0"/>
    <n v="96159"/>
  </r>
  <r>
    <x v="58"/>
    <x v="0"/>
    <x v="0"/>
    <x v="2"/>
    <x v="0"/>
    <n v="35624"/>
  </r>
  <r>
    <x v="58"/>
    <x v="0"/>
    <x v="0"/>
    <x v="3"/>
    <x v="0"/>
    <n v="22957"/>
  </r>
  <r>
    <x v="58"/>
    <x v="0"/>
    <x v="0"/>
    <x v="4"/>
    <x v="0"/>
    <n v="37039"/>
  </r>
  <r>
    <x v="58"/>
    <x v="0"/>
    <x v="0"/>
    <x v="5"/>
    <x v="0"/>
    <n v="57942"/>
  </r>
  <r>
    <x v="58"/>
    <x v="0"/>
    <x v="0"/>
    <x v="6"/>
    <x v="0"/>
    <n v="33955"/>
  </r>
  <r>
    <x v="58"/>
    <x v="0"/>
    <x v="0"/>
    <x v="7"/>
    <x v="0"/>
    <n v="20734"/>
  </r>
  <r>
    <x v="58"/>
    <x v="0"/>
    <x v="0"/>
    <x v="8"/>
    <x v="0"/>
    <n v="46672"/>
  </r>
  <r>
    <x v="58"/>
    <x v="0"/>
    <x v="0"/>
    <x v="9"/>
    <x v="0"/>
    <n v="56318"/>
  </r>
  <r>
    <x v="58"/>
    <x v="0"/>
    <x v="0"/>
    <x v="0"/>
    <x v="0"/>
    <n v="407400"/>
  </r>
  <r>
    <x v="59"/>
    <x v="0"/>
    <x v="0"/>
    <x v="1"/>
    <x v="0"/>
    <n v="3881"/>
  </r>
  <r>
    <x v="59"/>
    <x v="0"/>
    <x v="0"/>
    <x v="2"/>
    <x v="0"/>
    <n v="1665"/>
  </r>
  <r>
    <x v="59"/>
    <x v="0"/>
    <x v="0"/>
    <x v="3"/>
    <x v="0"/>
    <n v="982"/>
  </r>
  <r>
    <x v="59"/>
    <x v="0"/>
    <x v="0"/>
    <x v="4"/>
    <x v="0"/>
    <n v="1678"/>
  </r>
  <r>
    <x v="59"/>
    <x v="0"/>
    <x v="0"/>
    <x v="5"/>
    <x v="0"/>
    <n v="2232"/>
  </r>
  <r>
    <x v="59"/>
    <x v="0"/>
    <x v="0"/>
    <x v="6"/>
    <x v="0"/>
    <n v="1101"/>
  </r>
  <r>
    <x v="59"/>
    <x v="0"/>
    <x v="0"/>
    <x v="7"/>
    <x v="0"/>
    <n v="949"/>
  </r>
  <r>
    <x v="59"/>
    <x v="0"/>
    <x v="0"/>
    <x v="8"/>
    <x v="0"/>
    <n v="1686"/>
  </r>
  <r>
    <x v="59"/>
    <x v="0"/>
    <x v="0"/>
    <x v="9"/>
    <x v="0"/>
    <n v="1790"/>
  </r>
  <r>
    <x v="59"/>
    <x v="0"/>
    <x v="0"/>
    <x v="0"/>
    <x v="0"/>
    <n v="15963"/>
  </r>
  <r>
    <x v="60"/>
    <x v="0"/>
    <x v="0"/>
    <x v="1"/>
    <x v="0"/>
    <n v="6014"/>
  </r>
  <r>
    <x v="60"/>
    <x v="0"/>
    <x v="0"/>
    <x v="2"/>
    <x v="0"/>
    <n v="1661"/>
  </r>
  <r>
    <x v="60"/>
    <x v="0"/>
    <x v="0"/>
    <x v="3"/>
    <x v="0"/>
    <n v="1025"/>
  </r>
  <r>
    <x v="60"/>
    <x v="0"/>
    <x v="0"/>
    <x v="4"/>
    <x v="0"/>
    <n v="1350"/>
  </r>
  <r>
    <x v="60"/>
    <x v="0"/>
    <x v="0"/>
    <x v="5"/>
    <x v="0"/>
    <n v="3330"/>
  </r>
  <r>
    <x v="60"/>
    <x v="0"/>
    <x v="0"/>
    <x v="6"/>
    <x v="0"/>
    <n v="1471"/>
  </r>
  <r>
    <x v="60"/>
    <x v="0"/>
    <x v="0"/>
    <x v="7"/>
    <x v="0"/>
    <n v="2226"/>
  </r>
  <r>
    <x v="60"/>
    <x v="0"/>
    <x v="0"/>
    <x v="8"/>
    <x v="0"/>
    <n v="2962"/>
  </r>
  <r>
    <x v="60"/>
    <x v="0"/>
    <x v="0"/>
    <x v="9"/>
    <x v="0"/>
    <n v="3136"/>
  </r>
  <r>
    <x v="60"/>
    <x v="0"/>
    <x v="0"/>
    <x v="0"/>
    <x v="0"/>
    <n v="23176"/>
  </r>
  <r>
    <x v="61"/>
    <x v="0"/>
    <x v="0"/>
    <x v="1"/>
    <x v="0"/>
    <n v="4105"/>
  </r>
  <r>
    <x v="61"/>
    <x v="0"/>
    <x v="0"/>
    <x v="2"/>
    <x v="0"/>
    <n v="1287"/>
  </r>
  <r>
    <x v="61"/>
    <x v="0"/>
    <x v="0"/>
    <x v="3"/>
    <x v="0"/>
    <n v="797"/>
  </r>
  <r>
    <x v="61"/>
    <x v="0"/>
    <x v="0"/>
    <x v="4"/>
    <x v="0"/>
    <n v="1305"/>
  </r>
  <r>
    <x v="61"/>
    <x v="0"/>
    <x v="0"/>
    <x v="5"/>
    <x v="0"/>
    <n v="2281"/>
  </r>
  <r>
    <x v="61"/>
    <x v="0"/>
    <x v="0"/>
    <x v="6"/>
    <x v="0"/>
    <n v="860"/>
  </r>
  <r>
    <x v="61"/>
    <x v="0"/>
    <x v="0"/>
    <x v="7"/>
    <x v="0"/>
    <n v="1053"/>
  </r>
  <r>
    <x v="61"/>
    <x v="0"/>
    <x v="0"/>
    <x v="8"/>
    <x v="0"/>
    <n v="1435"/>
  </r>
  <r>
    <x v="61"/>
    <x v="0"/>
    <x v="0"/>
    <x v="9"/>
    <x v="0"/>
    <n v="2027"/>
  </r>
  <r>
    <x v="61"/>
    <x v="0"/>
    <x v="0"/>
    <x v="0"/>
    <x v="0"/>
    <n v="15150"/>
  </r>
  <r>
    <x v="56"/>
    <x v="1"/>
    <x v="0"/>
    <x v="1"/>
    <x v="2"/>
    <n v="110159"/>
  </r>
  <r>
    <x v="56"/>
    <x v="1"/>
    <x v="0"/>
    <x v="2"/>
    <x v="2"/>
    <n v="40238"/>
  </r>
  <r>
    <x v="56"/>
    <x v="1"/>
    <x v="0"/>
    <x v="3"/>
    <x v="2"/>
    <n v="25762"/>
  </r>
  <r>
    <x v="56"/>
    <x v="1"/>
    <x v="0"/>
    <x v="4"/>
    <x v="2"/>
    <n v="41373"/>
  </r>
  <r>
    <x v="56"/>
    <x v="1"/>
    <x v="0"/>
    <x v="5"/>
    <x v="2"/>
    <n v="65786"/>
  </r>
  <r>
    <x v="56"/>
    <x v="1"/>
    <x v="0"/>
    <x v="6"/>
    <x v="2"/>
    <n v="37388"/>
  </r>
  <r>
    <x v="56"/>
    <x v="1"/>
    <x v="0"/>
    <x v="7"/>
    <x v="2"/>
    <n v="24962"/>
  </r>
  <r>
    <x v="56"/>
    <x v="1"/>
    <x v="0"/>
    <x v="8"/>
    <x v="2"/>
    <n v="52755"/>
  </r>
  <r>
    <x v="56"/>
    <x v="1"/>
    <x v="0"/>
    <x v="9"/>
    <x v="2"/>
    <n v="63271"/>
  </r>
  <r>
    <x v="56"/>
    <x v="1"/>
    <x v="0"/>
    <x v="0"/>
    <x v="2"/>
    <n v="461694"/>
  </r>
  <r>
    <x v="56"/>
    <x v="6"/>
    <x v="0"/>
    <x v="1"/>
    <x v="0"/>
    <n v="39546"/>
  </r>
  <r>
    <x v="56"/>
    <x v="6"/>
    <x v="0"/>
    <x v="2"/>
    <x v="0"/>
    <n v="11737"/>
  </r>
  <r>
    <x v="56"/>
    <x v="6"/>
    <x v="0"/>
    <x v="3"/>
    <x v="0"/>
    <n v="6105"/>
  </r>
  <r>
    <x v="56"/>
    <x v="6"/>
    <x v="0"/>
    <x v="4"/>
    <x v="0"/>
    <n v="8181"/>
  </r>
  <r>
    <x v="56"/>
    <x v="6"/>
    <x v="0"/>
    <x v="5"/>
    <x v="0"/>
    <n v="27162"/>
  </r>
  <r>
    <x v="56"/>
    <x v="6"/>
    <x v="0"/>
    <x v="6"/>
    <x v="0"/>
    <n v="10087"/>
  </r>
  <r>
    <x v="56"/>
    <x v="6"/>
    <x v="0"/>
    <x v="7"/>
    <x v="0"/>
    <n v="8705"/>
  </r>
  <r>
    <x v="56"/>
    <x v="6"/>
    <x v="0"/>
    <x v="8"/>
    <x v="0"/>
    <n v="20249"/>
  </r>
  <r>
    <x v="56"/>
    <x v="6"/>
    <x v="0"/>
    <x v="9"/>
    <x v="0"/>
    <n v="26843"/>
  </r>
  <r>
    <x v="56"/>
    <x v="6"/>
    <x v="0"/>
    <x v="0"/>
    <x v="0"/>
    <n v="158615"/>
  </r>
  <r>
    <x v="56"/>
    <x v="7"/>
    <x v="0"/>
    <x v="1"/>
    <x v="0"/>
    <n v="70613"/>
  </r>
  <r>
    <x v="56"/>
    <x v="7"/>
    <x v="0"/>
    <x v="2"/>
    <x v="0"/>
    <n v="28500"/>
  </r>
  <r>
    <x v="56"/>
    <x v="7"/>
    <x v="0"/>
    <x v="3"/>
    <x v="0"/>
    <n v="19657"/>
  </r>
  <r>
    <x v="56"/>
    <x v="7"/>
    <x v="0"/>
    <x v="4"/>
    <x v="0"/>
    <n v="33191"/>
  </r>
  <r>
    <x v="56"/>
    <x v="7"/>
    <x v="0"/>
    <x v="5"/>
    <x v="0"/>
    <n v="38623"/>
  </r>
  <r>
    <x v="56"/>
    <x v="7"/>
    <x v="0"/>
    <x v="6"/>
    <x v="0"/>
    <n v="27300"/>
  </r>
  <r>
    <x v="56"/>
    <x v="7"/>
    <x v="0"/>
    <x v="7"/>
    <x v="0"/>
    <n v="16256"/>
  </r>
  <r>
    <x v="56"/>
    <x v="7"/>
    <x v="0"/>
    <x v="8"/>
    <x v="0"/>
    <n v="32506"/>
  </r>
  <r>
    <x v="56"/>
    <x v="7"/>
    <x v="0"/>
    <x v="9"/>
    <x v="0"/>
    <n v="36427"/>
  </r>
  <r>
    <x v="56"/>
    <x v="7"/>
    <x v="0"/>
    <x v="0"/>
    <x v="0"/>
    <n v="303074"/>
  </r>
  <r>
    <x v="58"/>
    <x v="6"/>
    <x v="0"/>
    <x v="1"/>
    <x v="0"/>
    <n v="34512"/>
  </r>
  <r>
    <x v="58"/>
    <x v="6"/>
    <x v="0"/>
    <x v="2"/>
    <x v="0"/>
    <n v="10241"/>
  </r>
  <r>
    <x v="58"/>
    <x v="6"/>
    <x v="0"/>
    <x v="3"/>
    <x v="0"/>
    <n v="5172"/>
  </r>
  <r>
    <x v="58"/>
    <x v="6"/>
    <x v="0"/>
    <x v="4"/>
    <x v="0"/>
    <n v="6855"/>
  </r>
  <r>
    <x v="58"/>
    <x v="6"/>
    <x v="0"/>
    <x v="5"/>
    <x v="0"/>
    <n v="24343"/>
  </r>
  <r>
    <x v="58"/>
    <x v="6"/>
    <x v="0"/>
    <x v="6"/>
    <x v="0"/>
    <n v="8992"/>
  </r>
  <r>
    <x v="58"/>
    <x v="6"/>
    <x v="0"/>
    <x v="7"/>
    <x v="0"/>
    <n v="7126"/>
  </r>
  <r>
    <x v="58"/>
    <x v="6"/>
    <x v="0"/>
    <x v="8"/>
    <x v="0"/>
    <n v="18179"/>
  </r>
  <r>
    <x v="58"/>
    <x v="6"/>
    <x v="0"/>
    <x v="9"/>
    <x v="0"/>
    <n v="24170"/>
  </r>
  <r>
    <x v="58"/>
    <x v="6"/>
    <x v="0"/>
    <x v="0"/>
    <x v="0"/>
    <n v="139590"/>
  </r>
  <r>
    <x v="58"/>
    <x v="7"/>
    <x v="0"/>
    <x v="1"/>
    <x v="0"/>
    <n v="61647"/>
  </r>
  <r>
    <x v="58"/>
    <x v="7"/>
    <x v="0"/>
    <x v="2"/>
    <x v="0"/>
    <n v="25383"/>
  </r>
  <r>
    <x v="58"/>
    <x v="7"/>
    <x v="0"/>
    <x v="3"/>
    <x v="0"/>
    <n v="17786"/>
  </r>
  <r>
    <x v="58"/>
    <x v="7"/>
    <x v="0"/>
    <x v="4"/>
    <x v="0"/>
    <n v="30183"/>
  </r>
  <r>
    <x v="58"/>
    <x v="7"/>
    <x v="0"/>
    <x v="5"/>
    <x v="0"/>
    <n v="33599"/>
  </r>
  <r>
    <x v="58"/>
    <x v="7"/>
    <x v="0"/>
    <x v="6"/>
    <x v="0"/>
    <n v="24963"/>
  </r>
  <r>
    <x v="58"/>
    <x v="7"/>
    <x v="0"/>
    <x v="7"/>
    <x v="0"/>
    <n v="13608"/>
  </r>
  <r>
    <x v="58"/>
    <x v="7"/>
    <x v="0"/>
    <x v="8"/>
    <x v="0"/>
    <n v="28493"/>
  </r>
  <r>
    <x v="58"/>
    <x v="7"/>
    <x v="0"/>
    <x v="9"/>
    <x v="0"/>
    <n v="32148"/>
  </r>
  <r>
    <x v="58"/>
    <x v="7"/>
    <x v="0"/>
    <x v="0"/>
    <x v="0"/>
    <n v="267809"/>
  </r>
  <r>
    <x v="59"/>
    <x v="6"/>
    <x v="0"/>
    <x v="1"/>
    <x v="0"/>
    <n v="589"/>
  </r>
  <r>
    <x v="59"/>
    <x v="6"/>
    <x v="0"/>
    <x v="2"/>
    <x v="0"/>
    <n v="232"/>
  </r>
  <r>
    <x v="59"/>
    <x v="6"/>
    <x v="0"/>
    <x v="3"/>
    <x v="0"/>
    <n v="86"/>
  </r>
  <r>
    <x v="59"/>
    <x v="6"/>
    <x v="0"/>
    <x v="4"/>
    <x v="0"/>
    <n v="184"/>
  </r>
  <r>
    <x v="59"/>
    <x v="6"/>
    <x v="0"/>
    <x v="5"/>
    <x v="0"/>
    <n v="410"/>
  </r>
  <r>
    <x v="59"/>
    <x v="6"/>
    <x v="0"/>
    <x v="6"/>
    <x v="0"/>
    <n v="201"/>
  </r>
  <r>
    <x v="59"/>
    <x v="6"/>
    <x v="0"/>
    <x v="7"/>
    <x v="0"/>
    <n v="151"/>
  </r>
  <r>
    <x v="59"/>
    <x v="6"/>
    <x v="0"/>
    <x v="8"/>
    <x v="0"/>
    <n v="257"/>
  </r>
  <r>
    <x v="59"/>
    <x v="6"/>
    <x v="0"/>
    <x v="9"/>
    <x v="0"/>
    <n v="387"/>
  </r>
  <r>
    <x v="59"/>
    <x v="6"/>
    <x v="0"/>
    <x v="0"/>
    <x v="0"/>
    <n v="2497"/>
  </r>
  <r>
    <x v="59"/>
    <x v="7"/>
    <x v="0"/>
    <x v="1"/>
    <x v="0"/>
    <n v="3292"/>
  </r>
  <r>
    <x v="59"/>
    <x v="7"/>
    <x v="0"/>
    <x v="2"/>
    <x v="0"/>
    <n v="1433"/>
  </r>
  <r>
    <x v="59"/>
    <x v="7"/>
    <x v="0"/>
    <x v="3"/>
    <x v="0"/>
    <n v="896"/>
  </r>
  <r>
    <x v="59"/>
    <x v="7"/>
    <x v="0"/>
    <x v="4"/>
    <x v="0"/>
    <n v="1493"/>
  </r>
  <r>
    <x v="59"/>
    <x v="7"/>
    <x v="0"/>
    <x v="5"/>
    <x v="0"/>
    <n v="1822"/>
  </r>
  <r>
    <x v="59"/>
    <x v="7"/>
    <x v="0"/>
    <x v="6"/>
    <x v="0"/>
    <n v="900"/>
  </r>
  <r>
    <x v="59"/>
    <x v="7"/>
    <x v="0"/>
    <x v="7"/>
    <x v="0"/>
    <n v="798"/>
  </r>
  <r>
    <x v="59"/>
    <x v="7"/>
    <x v="0"/>
    <x v="8"/>
    <x v="0"/>
    <n v="1429"/>
  </r>
  <r>
    <x v="59"/>
    <x v="7"/>
    <x v="0"/>
    <x v="9"/>
    <x v="0"/>
    <n v="1403"/>
  </r>
  <r>
    <x v="59"/>
    <x v="7"/>
    <x v="0"/>
    <x v="0"/>
    <x v="0"/>
    <n v="13466"/>
  </r>
  <r>
    <x v="60"/>
    <x v="6"/>
    <x v="0"/>
    <x v="1"/>
    <x v="0"/>
    <n v="1640"/>
  </r>
  <r>
    <x v="60"/>
    <x v="6"/>
    <x v="0"/>
    <x v="2"/>
    <x v="0"/>
    <n v="348"/>
  </r>
  <r>
    <x v="60"/>
    <x v="6"/>
    <x v="0"/>
    <x v="3"/>
    <x v="0"/>
    <n v="204"/>
  </r>
  <r>
    <x v="60"/>
    <x v="6"/>
    <x v="0"/>
    <x v="4"/>
    <x v="0"/>
    <n v="184"/>
  </r>
  <r>
    <x v="60"/>
    <x v="6"/>
    <x v="0"/>
    <x v="5"/>
    <x v="0"/>
    <n v="981"/>
  </r>
  <r>
    <x v="60"/>
    <x v="6"/>
    <x v="0"/>
    <x v="6"/>
    <x v="0"/>
    <n v="309"/>
  </r>
  <r>
    <x v="60"/>
    <x v="6"/>
    <x v="0"/>
    <x v="7"/>
    <x v="0"/>
    <n v="708"/>
  </r>
  <r>
    <x v="60"/>
    <x v="6"/>
    <x v="0"/>
    <x v="8"/>
    <x v="0"/>
    <n v="838"/>
  </r>
  <r>
    <x v="60"/>
    <x v="6"/>
    <x v="0"/>
    <x v="9"/>
    <x v="0"/>
    <n v="905"/>
  </r>
  <r>
    <x v="60"/>
    <x v="6"/>
    <x v="0"/>
    <x v="0"/>
    <x v="0"/>
    <n v="6117"/>
  </r>
  <r>
    <x v="60"/>
    <x v="7"/>
    <x v="0"/>
    <x v="1"/>
    <x v="0"/>
    <n v="4373"/>
  </r>
  <r>
    <x v="60"/>
    <x v="7"/>
    <x v="0"/>
    <x v="2"/>
    <x v="0"/>
    <n v="1314"/>
  </r>
  <r>
    <x v="60"/>
    <x v="7"/>
    <x v="0"/>
    <x v="3"/>
    <x v="0"/>
    <n v="822"/>
  </r>
  <r>
    <x v="60"/>
    <x v="7"/>
    <x v="0"/>
    <x v="4"/>
    <x v="0"/>
    <n v="1166"/>
  </r>
  <r>
    <x v="60"/>
    <x v="7"/>
    <x v="0"/>
    <x v="5"/>
    <x v="0"/>
    <n v="2350"/>
  </r>
  <r>
    <x v="60"/>
    <x v="7"/>
    <x v="0"/>
    <x v="6"/>
    <x v="0"/>
    <n v="1162"/>
  </r>
  <r>
    <x v="60"/>
    <x v="7"/>
    <x v="0"/>
    <x v="7"/>
    <x v="0"/>
    <n v="1518"/>
  </r>
  <r>
    <x v="60"/>
    <x v="7"/>
    <x v="0"/>
    <x v="8"/>
    <x v="0"/>
    <n v="2124"/>
  </r>
  <r>
    <x v="60"/>
    <x v="7"/>
    <x v="0"/>
    <x v="9"/>
    <x v="0"/>
    <n v="2231"/>
  </r>
  <r>
    <x v="60"/>
    <x v="7"/>
    <x v="0"/>
    <x v="0"/>
    <x v="0"/>
    <n v="17059"/>
  </r>
  <r>
    <x v="61"/>
    <x v="6"/>
    <x v="0"/>
    <x v="1"/>
    <x v="0"/>
    <n v="2804"/>
  </r>
  <r>
    <x v="61"/>
    <x v="6"/>
    <x v="0"/>
    <x v="2"/>
    <x v="0"/>
    <n v="917"/>
  </r>
  <r>
    <x v="61"/>
    <x v="6"/>
    <x v="0"/>
    <x v="3"/>
    <x v="0"/>
    <n v="644"/>
  </r>
  <r>
    <x v="61"/>
    <x v="6"/>
    <x v="0"/>
    <x v="4"/>
    <x v="0"/>
    <n v="957"/>
  </r>
  <r>
    <x v="61"/>
    <x v="6"/>
    <x v="0"/>
    <x v="5"/>
    <x v="0"/>
    <n v="1429"/>
  </r>
  <r>
    <x v="61"/>
    <x v="6"/>
    <x v="0"/>
    <x v="6"/>
    <x v="0"/>
    <n v="585"/>
  </r>
  <r>
    <x v="61"/>
    <x v="6"/>
    <x v="0"/>
    <x v="7"/>
    <x v="0"/>
    <n v="720"/>
  </r>
  <r>
    <x v="61"/>
    <x v="6"/>
    <x v="0"/>
    <x v="8"/>
    <x v="0"/>
    <n v="974"/>
  </r>
  <r>
    <x v="61"/>
    <x v="6"/>
    <x v="0"/>
    <x v="9"/>
    <x v="0"/>
    <n v="1381"/>
  </r>
  <r>
    <x v="61"/>
    <x v="6"/>
    <x v="0"/>
    <x v="0"/>
    <x v="0"/>
    <n v="10411"/>
  </r>
  <r>
    <x v="61"/>
    <x v="7"/>
    <x v="0"/>
    <x v="1"/>
    <x v="0"/>
    <n v="1301"/>
  </r>
  <r>
    <x v="61"/>
    <x v="7"/>
    <x v="0"/>
    <x v="2"/>
    <x v="0"/>
    <n v="370"/>
  </r>
  <r>
    <x v="61"/>
    <x v="7"/>
    <x v="0"/>
    <x v="3"/>
    <x v="0"/>
    <n v="154"/>
  </r>
  <r>
    <x v="61"/>
    <x v="7"/>
    <x v="0"/>
    <x v="4"/>
    <x v="0"/>
    <n v="348"/>
  </r>
  <r>
    <x v="61"/>
    <x v="7"/>
    <x v="0"/>
    <x v="5"/>
    <x v="0"/>
    <n v="852"/>
  </r>
  <r>
    <x v="61"/>
    <x v="7"/>
    <x v="0"/>
    <x v="6"/>
    <x v="0"/>
    <n v="275"/>
  </r>
  <r>
    <x v="61"/>
    <x v="7"/>
    <x v="0"/>
    <x v="7"/>
    <x v="0"/>
    <n v="333"/>
  </r>
  <r>
    <x v="61"/>
    <x v="7"/>
    <x v="0"/>
    <x v="8"/>
    <x v="0"/>
    <n v="461"/>
  </r>
  <r>
    <x v="61"/>
    <x v="7"/>
    <x v="0"/>
    <x v="9"/>
    <x v="0"/>
    <n v="645"/>
  </r>
  <r>
    <x v="61"/>
    <x v="7"/>
    <x v="0"/>
    <x v="0"/>
    <x v="0"/>
    <n v="4739"/>
  </r>
  <r>
    <x v="57"/>
    <x v="1"/>
    <x v="0"/>
    <x v="1"/>
    <x v="2"/>
    <n v="76839"/>
  </r>
  <r>
    <x v="57"/>
    <x v="1"/>
    <x v="0"/>
    <x v="2"/>
    <x v="2"/>
    <n v="24914"/>
  </r>
  <r>
    <x v="57"/>
    <x v="1"/>
    <x v="0"/>
    <x v="3"/>
    <x v="2"/>
    <n v="43308"/>
  </r>
  <r>
    <x v="57"/>
    <x v="1"/>
    <x v="0"/>
    <x v="4"/>
    <x v="2"/>
    <n v="33755"/>
  </r>
  <r>
    <x v="57"/>
    <x v="1"/>
    <x v="0"/>
    <x v="5"/>
    <x v="2"/>
    <n v="30421"/>
  </r>
  <r>
    <x v="57"/>
    <x v="1"/>
    <x v="0"/>
    <x v="6"/>
    <x v="2"/>
    <n v="20371"/>
  </r>
  <r>
    <x v="57"/>
    <x v="1"/>
    <x v="0"/>
    <x v="7"/>
    <x v="2"/>
    <n v="11555"/>
  </r>
  <r>
    <x v="57"/>
    <x v="1"/>
    <x v="0"/>
    <x v="8"/>
    <x v="2"/>
    <n v="20563"/>
  </r>
  <r>
    <x v="57"/>
    <x v="1"/>
    <x v="0"/>
    <x v="9"/>
    <x v="2"/>
    <n v="34208"/>
  </r>
  <r>
    <x v="57"/>
    <x v="1"/>
    <x v="0"/>
    <x v="0"/>
    <x v="2"/>
    <n v="295935"/>
  </r>
  <r>
    <x v="57"/>
    <x v="6"/>
    <x v="0"/>
    <x v="1"/>
    <x v="0"/>
    <n v="38639"/>
  </r>
  <r>
    <x v="57"/>
    <x v="6"/>
    <x v="0"/>
    <x v="2"/>
    <x v="0"/>
    <n v="9105"/>
  </r>
  <r>
    <x v="57"/>
    <x v="6"/>
    <x v="0"/>
    <x v="3"/>
    <x v="0"/>
    <n v="22122"/>
  </r>
  <r>
    <x v="57"/>
    <x v="6"/>
    <x v="0"/>
    <x v="4"/>
    <x v="0"/>
    <n v="18751"/>
  </r>
  <r>
    <x v="57"/>
    <x v="6"/>
    <x v="0"/>
    <x v="5"/>
    <x v="0"/>
    <n v="16146"/>
  </r>
  <r>
    <x v="57"/>
    <x v="6"/>
    <x v="0"/>
    <x v="6"/>
    <x v="0"/>
    <n v="8961"/>
  </r>
  <r>
    <x v="57"/>
    <x v="6"/>
    <x v="0"/>
    <x v="7"/>
    <x v="0"/>
    <n v="7421"/>
  </r>
  <r>
    <x v="57"/>
    <x v="6"/>
    <x v="0"/>
    <x v="8"/>
    <x v="0"/>
    <n v="11947"/>
  </r>
  <r>
    <x v="57"/>
    <x v="6"/>
    <x v="0"/>
    <x v="9"/>
    <x v="0"/>
    <n v="19966"/>
  </r>
  <r>
    <x v="57"/>
    <x v="6"/>
    <x v="0"/>
    <x v="0"/>
    <x v="0"/>
    <n v="153058"/>
  </r>
  <r>
    <x v="57"/>
    <x v="7"/>
    <x v="0"/>
    <x v="1"/>
    <x v="0"/>
    <n v="38200"/>
  </r>
  <r>
    <x v="57"/>
    <x v="7"/>
    <x v="0"/>
    <x v="2"/>
    <x v="0"/>
    <n v="15809"/>
  </r>
  <r>
    <x v="57"/>
    <x v="7"/>
    <x v="0"/>
    <x v="3"/>
    <x v="0"/>
    <n v="21187"/>
  </r>
  <r>
    <x v="57"/>
    <x v="7"/>
    <x v="0"/>
    <x v="4"/>
    <x v="0"/>
    <n v="15004"/>
  </r>
  <r>
    <x v="57"/>
    <x v="7"/>
    <x v="0"/>
    <x v="5"/>
    <x v="0"/>
    <n v="14275"/>
  </r>
  <r>
    <x v="57"/>
    <x v="7"/>
    <x v="0"/>
    <x v="6"/>
    <x v="0"/>
    <n v="11411"/>
  </r>
  <r>
    <x v="57"/>
    <x v="7"/>
    <x v="0"/>
    <x v="7"/>
    <x v="0"/>
    <n v="4134"/>
  </r>
  <r>
    <x v="57"/>
    <x v="7"/>
    <x v="0"/>
    <x v="8"/>
    <x v="0"/>
    <n v="8616"/>
  </r>
  <r>
    <x v="57"/>
    <x v="7"/>
    <x v="0"/>
    <x v="9"/>
    <x v="0"/>
    <n v="14241"/>
  </r>
  <r>
    <x v="57"/>
    <x v="7"/>
    <x v="0"/>
    <x v="0"/>
    <x v="0"/>
    <n v="142877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2"/>
    <x v="0"/>
    <x v="0"/>
    <x v="1"/>
    <x v="3"/>
    <n v="1003642"/>
  </r>
  <r>
    <x v="62"/>
    <x v="0"/>
    <x v="0"/>
    <x v="2"/>
    <x v="3"/>
    <n v="357810"/>
  </r>
  <r>
    <x v="62"/>
    <x v="0"/>
    <x v="0"/>
    <x v="3"/>
    <x v="3"/>
    <n v="671401"/>
  </r>
  <r>
    <x v="62"/>
    <x v="0"/>
    <x v="0"/>
    <x v="4"/>
    <x v="3"/>
    <n v="2454123"/>
  </r>
  <r>
    <x v="62"/>
    <x v="0"/>
    <x v="0"/>
    <x v="5"/>
    <x v="3"/>
    <n v="524053"/>
  </r>
  <r>
    <x v="62"/>
    <x v="0"/>
    <x v="0"/>
    <x v="6"/>
    <x v="3"/>
    <n v="1118509"/>
  </r>
  <r>
    <x v="62"/>
    <x v="0"/>
    <x v="0"/>
    <x v="7"/>
    <x v="3"/>
    <n v="180349"/>
  </r>
  <r>
    <x v="62"/>
    <x v="0"/>
    <x v="0"/>
    <x v="8"/>
    <x v="3"/>
    <n v="943163"/>
  </r>
  <r>
    <x v="62"/>
    <x v="0"/>
    <x v="0"/>
    <x v="9"/>
    <x v="3"/>
    <n v="361341"/>
  </r>
  <r>
    <x v="62"/>
    <x v="0"/>
    <x v="0"/>
    <x v="0"/>
    <x v="3"/>
    <n v="7614393"/>
  </r>
  <r>
    <x v="63"/>
    <x v="0"/>
    <x v="0"/>
    <x v="1"/>
    <x v="3"/>
    <n v="2738371"/>
  </r>
  <r>
    <x v="63"/>
    <x v="0"/>
    <x v="0"/>
    <x v="2"/>
    <x v="3"/>
    <n v="5266438"/>
  </r>
  <r>
    <x v="63"/>
    <x v="0"/>
    <x v="0"/>
    <x v="3"/>
    <x v="3"/>
    <n v="16358216"/>
  </r>
  <r>
    <x v="63"/>
    <x v="0"/>
    <x v="0"/>
    <x v="4"/>
    <x v="3"/>
    <n v="5161834"/>
  </r>
  <r>
    <x v="63"/>
    <x v="0"/>
    <x v="0"/>
    <x v="5"/>
    <x v="3"/>
    <n v="917312"/>
  </r>
  <r>
    <x v="63"/>
    <x v="0"/>
    <x v="0"/>
    <x v="6"/>
    <x v="3"/>
    <n v="3474878"/>
  </r>
  <r>
    <x v="63"/>
    <x v="0"/>
    <x v="0"/>
    <x v="7"/>
    <x v="3"/>
    <n v="197879"/>
  </r>
  <r>
    <x v="63"/>
    <x v="0"/>
    <x v="0"/>
    <x v="8"/>
    <x v="3"/>
    <n v="1177535"/>
  </r>
  <r>
    <x v="63"/>
    <x v="0"/>
    <x v="0"/>
    <x v="9"/>
    <x v="3"/>
    <n v="1244478"/>
  </r>
  <r>
    <x v="63"/>
    <x v="0"/>
    <x v="0"/>
    <x v="0"/>
    <x v="3"/>
    <n v="36536941"/>
  </r>
  <r>
    <x v="64"/>
    <x v="0"/>
    <x v="0"/>
    <x v="1"/>
    <x v="3"/>
    <n v="230436"/>
  </r>
  <r>
    <x v="64"/>
    <x v="0"/>
    <x v="0"/>
    <x v="2"/>
    <x v="3"/>
    <n v="53049"/>
  </r>
  <r>
    <x v="64"/>
    <x v="0"/>
    <x v="0"/>
    <x v="3"/>
    <x v="3"/>
    <n v="192824"/>
  </r>
  <r>
    <x v="64"/>
    <x v="0"/>
    <x v="0"/>
    <x v="4"/>
    <x v="3"/>
    <n v="8810"/>
  </r>
  <r>
    <x v="64"/>
    <x v="0"/>
    <x v="0"/>
    <x v="5"/>
    <x v="3"/>
    <n v="118511"/>
  </r>
  <r>
    <x v="64"/>
    <x v="0"/>
    <x v="0"/>
    <x v="6"/>
    <x v="3"/>
    <n v="68100"/>
  </r>
  <r>
    <x v="64"/>
    <x v="0"/>
    <x v="0"/>
    <x v="7"/>
    <x v="3"/>
    <n v="1012"/>
  </r>
  <r>
    <x v="64"/>
    <x v="0"/>
    <x v="0"/>
    <x v="8"/>
    <x v="3"/>
    <n v="80603"/>
  </r>
  <r>
    <x v="64"/>
    <x v="0"/>
    <x v="0"/>
    <x v="9"/>
    <x v="3"/>
    <n v="105214"/>
  </r>
  <r>
    <x v="64"/>
    <x v="0"/>
    <x v="0"/>
    <x v="0"/>
    <x v="3"/>
    <n v="858559"/>
  </r>
  <r>
    <x v="65"/>
    <x v="0"/>
    <x v="0"/>
    <x v="1"/>
    <x v="3"/>
    <n v="126330"/>
  </r>
  <r>
    <x v="65"/>
    <x v="0"/>
    <x v="0"/>
    <x v="2"/>
    <x v="3"/>
    <n v="36231"/>
  </r>
  <r>
    <x v="65"/>
    <x v="0"/>
    <x v="0"/>
    <x v="3"/>
    <x v="3"/>
    <n v="6819"/>
  </r>
  <r>
    <x v="65"/>
    <x v="0"/>
    <x v="0"/>
    <x v="4"/>
    <x v="3"/>
    <n v="11253"/>
  </r>
  <r>
    <x v="65"/>
    <x v="0"/>
    <x v="0"/>
    <x v="5"/>
    <x v="3"/>
    <n v="284050"/>
  </r>
  <r>
    <x v="65"/>
    <x v="0"/>
    <x v="0"/>
    <x v="6"/>
    <x v="3"/>
    <n v="662195"/>
  </r>
  <r>
    <x v="65"/>
    <x v="0"/>
    <x v="0"/>
    <x v="7"/>
    <x v="3"/>
    <n v="6078"/>
  </r>
  <r>
    <x v="65"/>
    <x v="0"/>
    <x v="0"/>
    <x v="8"/>
    <x v="3"/>
    <n v="265706"/>
  </r>
  <r>
    <x v="65"/>
    <x v="0"/>
    <x v="0"/>
    <x v="9"/>
    <x v="3"/>
    <n v="11905"/>
  </r>
  <r>
    <x v="65"/>
    <x v="0"/>
    <x v="0"/>
    <x v="0"/>
    <x v="3"/>
    <n v="1410567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8"/>
    <x v="0"/>
    <x v="1"/>
    <x v="3"/>
    <n v="699465"/>
  </r>
  <r>
    <x v="62"/>
    <x v="8"/>
    <x v="0"/>
    <x v="2"/>
    <x v="3"/>
    <n v="194720"/>
  </r>
  <r>
    <x v="62"/>
    <x v="8"/>
    <x v="0"/>
    <x v="3"/>
    <x v="3"/>
    <n v="403015"/>
  </r>
  <r>
    <x v="62"/>
    <x v="8"/>
    <x v="0"/>
    <x v="4"/>
    <x v="3"/>
    <n v="2081249"/>
  </r>
  <r>
    <x v="62"/>
    <x v="8"/>
    <x v="0"/>
    <x v="5"/>
    <x v="3"/>
    <n v="414673"/>
  </r>
  <r>
    <x v="62"/>
    <x v="8"/>
    <x v="0"/>
    <x v="6"/>
    <x v="3"/>
    <n v="928016"/>
  </r>
  <r>
    <x v="62"/>
    <x v="8"/>
    <x v="0"/>
    <x v="7"/>
    <x v="3"/>
    <n v="150694"/>
  </r>
  <r>
    <x v="62"/>
    <x v="8"/>
    <x v="0"/>
    <x v="8"/>
    <x v="3"/>
    <n v="821546"/>
  </r>
  <r>
    <x v="62"/>
    <x v="8"/>
    <x v="0"/>
    <x v="9"/>
    <x v="3"/>
    <n v="288309"/>
  </r>
  <r>
    <x v="62"/>
    <x v="8"/>
    <x v="0"/>
    <x v="0"/>
    <x v="3"/>
    <n v="5981688"/>
  </r>
  <r>
    <x v="62"/>
    <x v="9"/>
    <x v="0"/>
    <x v="1"/>
    <x v="3"/>
    <n v="227993"/>
  </r>
  <r>
    <x v="62"/>
    <x v="9"/>
    <x v="0"/>
    <x v="2"/>
    <x v="3"/>
    <n v="139833"/>
  </r>
  <r>
    <x v="62"/>
    <x v="9"/>
    <x v="0"/>
    <x v="3"/>
    <x v="3"/>
    <n v="214751"/>
  </r>
  <r>
    <x v="62"/>
    <x v="9"/>
    <x v="0"/>
    <x v="4"/>
    <x v="3"/>
    <n v="311012"/>
  </r>
  <r>
    <x v="62"/>
    <x v="9"/>
    <x v="0"/>
    <x v="5"/>
    <x v="3"/>
    <n v="84045"/>
  </r>
  <r>
    <x v="62"/>
    <x v="9"/>
    <x v="0"/>
    <x v="6"/>
    <x v="3"/>
    <n v="172432"/>
  </r>
  <r>
    <x v="62"/>
    <x v="9"/>
    <x v="0"/>
    <x v="7"/>
    <x v="3"/>
    <n v="25070"/>
  </r>
  <r>
    <x v="62"/>
    <x v="9"/>
    <x v="0"/>
    <x v="8"/>
    <x v="3"/>
    <n v="113644"/>
  </r>
  <r>
    <x v="62"/>
    <x v="9"/>
    <x v="0"/>
    <x v="9"/>
    <x v="3"/>
    <n v="17461"/>
  </r>
  <r>
    <x v="62"/>
    <x v="9"/>
    <x v="0"/>
    <x v="0"/>
    <x v="3"/>
    <n v="1306241"/>
  </r>
  <r>
    <x v="62"/>
    <x v="10"/>
    <x v="0"/>
    <x v="1"/>
    <x v="3"/>
    <n v="70660"/>
  </r>
  <r>
    <x v="62"/>
    <x v="10"/>
    <x v="0"/>
    <x v="2"/>
    <x v="3"/>
    <n v="21581"/>
  </r>
  <r>
    <x v="62"/>
    <x v="10"/>
    <x v="0"/>
    <x v="3"/>
    <x v="3"/>
    <n v="53523"/>
  </r>
  <r>
    <x v="62"/>
    <x v="10"/>
    <x v="0"/>
    <x v="4"/>
    <x v="3"/>
    <n v="55221"/>
  </r>
  <r>
    <x v="62"/>
    <x v="10"/>
    <x v="0"/>
    <x v="5"/>
    <x v="3"/>
    <n v="17239"/>
  </r>
  <r>
    <x v="62"/>
    <x v="10"/>
    <x v="0"/>
    <x v="6"/>
    <x v="3"/>
    <n v="16868"/>
  </r>
  <r>
    <x v="62"/>
    <x v="10"/>
    <x v="0"/>
    <x v="7"/>
    <x v="3"/>
    <n v="3841"/>
  </r>
  <r>
    <x v="62"/>
    <x v="10"/>
    <x v="0"/>
    <x v="8"/>
    <x v="3"/>
    <n v="7166"/>
  </r>
  <r>
    <x v="62"/>
    <x v="10"/>
    <x v="0"/>
    <x v="9"/>
    <x v="3"/>
    <n v="51012"/>
  </r>
  <r>
    <x v="62"/>
    <x v="10"/>
    <x v="0"/>
    <x v="0"/>
    <x v="3"/>
    <n v="297111"/>
  </r>
  <r>
    <x v="62"/>
    <x v="11"/>
    <x v="0"/>
    <x v="1"/>
    <x v="3"/>
    <n v="5524"/>
  </r>
  <r>
    <x v="62"/>
    <x v="11"/>
    <x v="0"/>
    <x v="2"/>
    <x v="3"/>
    <n v="1676"/>
  </r>
  <r>
    <x v="62"/>
    <x v="11"/>
    <x v="0"/>
    <x v="3"/>
    <x v="3"/>
    <n v="112"/>
  </r>
  <r>
    <x v="62"/>
    <x v="11"/>
    <x v="0"/>
    <x v="4"/>
    <x v="3"/>
    <n v="6641"/>
  </r>
  <r>
    <x v="62"/>
    <x v="11"/>
    <x v="0"/>
    <x v="5"/>
    <x v="3"/>
    <n v="8096"/>
  </r>
  <r>
    <x v="62"/>
    <x v="11"/>
    <x v="0"/>
    <x v="6"/>
    <x v="3"/>
    <n v="1193"/>
  </r>
  <r>
    <x v="62"/>
    <x v="11"/>
    <x v="0"/>
    <x v="7"/>
    <x v="3"/>
    <n v="744"/>
  </r>
  <r>
    <x v="62"/>
    <x v="11"/>
    <x v="0"/>
    <x v="8"/>
    <x v="3"/>
    <n v="807"/>
  </r>
  <r>
    <x v="62"/>
    <x v="11"/>
    <x v="0"/>
    <x v="9"/>
    <x v="3"/>
    <n v="4559"/>
  </r>
  <r>
    <x v="62"/>
    <x v="11"/>
    <x v="0"/>
    <x v="0"/>
    <x v="3"/>
    <n v="29353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2"/>
    <x v="0"/>
    <x v="1"/>
    <x v="3"/>
    <n v="2531525"/>
  </r>
  <r>
    <x v="66"/>
    <x v="12"/>
    <x v="0"/>
    <x v="2"/>
    <x v="3"/>
    <n v="4842691"/>
  </r>
  <r>
    <x v="66"/>
    <x v="12"/>
    <x v="0"/>
    <x v="3"/>
    <x v="3"/>
    <n v="15771038"/>
  </r>
  <r>
    <x v="66"/>
    <x v="12"/>
    <x v="0"/>
    <x v="4"/>
    <x v="3"/>
    <n v="4958908"/>
  </r>
  <r>
    <x v="66"/>
    <x v="12"/>
    <x v="0"/>
    <x v="5"/>
    <x v="3"/>
    <n v="821956"/>
  </r>
  <r>
    <x v="66"/>
    <x v="12"/>
    <x v="0"/>
    <x v="6"/>
    <x v="3"/>
    <n v="3275973"/>
  </r>
  <r>
    <x v="66"/>
    <x v="12"/>
    <x v="0"/>
    <x v="7"/>
    <x v="3"/>
    <n v="116804"/>
  </r>
  <r>
    <x v="66"/>
    <x v="12"/>
    <x v="0"/>
    <x v="8"/>
    <x v="3"/>
    <n v="1125944"/>
  </r>
  <r>
    <x v="66"/>
    <x v="12"/>
    <x v="0"/>
    <x v="9"/>
    <x v="3"/>
    <n v="641523"/>
  </r>
  <r>
    <x v="66"/>
    <x v="12"/>
    <x v="0"/>
    <x v="0"/>
    <x v="3"/>
    <n v="34086360"/>
  </r>
  <r>
    <x v="66"/>
    <x v="13"/>
    <x v="0"/>
    <x v="1"/>
    <x v="3"/>
    <n v="206846"/>
  </r>
  <r>
    <x v="66"/>
    <x v="13"/>
    <x v="0"/>
    <x v="2"/>
    <x v="3"/>
    <n v="423747"/>
  </r>
  <r>
    <x v="66"/>
    <x v="13"/>
    <x v="0"/>
    <x v="3"/>
    <x v="3"/>
    <n v="587178"/>
  </r>
  <r>
    <x v="66"/>
    <x v="13"/>
    <x v="0"/>
    <x v="4"/>
    <x v="3"/>
    <n v="202926"/>
  </r>
  <r>
    <x v="66"/>
    <x v="13"/>
    <x v="0"/>
    <x v="5"/>
    <x v="3"/>
    <n v="95356"/>
  </r>
  <r>
    <x v="66"/>
    <x v="13"/>
    <x v="0"/>
    <x v="6"/>
    <x v="3"/>
    <n v="198905"/>
  </r>
  <r>
    <x v="66"/>
    <x v="13"/>
    <x v="0"/>
    <x v="7"/>
    <x v="3"/>
    <n v="81075"/>
  </r>
  <r>
    <x v="66"/>
    <x v="13"/>
    <x v="0"/>
    <x v="8"/>
    <x v="3"/>
    <n v="51592"/>
  </r>
  <r>
    <x v="66"/>
    <x v="13"/>
    <x v="0"/>
    <x v="9"/>
    <x v="3"/>
    <n v="602955"/>
  </r>
  <r>
    <x v="66"/>
    <x v="13"/>
    <x v="0"/>
    <x v="0"/>
    <x v="3"/>
    <n v="2450581"/>
  </r>
  <r>
    <x v="10"/>
    <x v="0"/>
    <x v="0"/>
    <x v="1"/>
    <x v="3"/>
    <n v="4098779"/>
  </r>
  <r>
    <x v="10"/>
    <x v="0"/>
    <x v="0"/>
    <x v="2"/>
    <x v="3"/>
    <n v="5713528"/>
  </r>
  <r>
    <x v="10"/>
    <x v="0"/>
    <x v="0"/>
    <x v="3"/>
    <x v="3"/>
    <n v="17229260"/>
  </r>
  <r>
    <x v="10"/>
    <x v="0"/>
    <x v="0"/>
    <x v="4"/>
    <x v="3"/>
    <n v="7636020"/>
  </r>
  <r>
    <x v="10"/>
    <x v="0"/>
    <x v="0"/>
    <x v="5"/>
    <x v="3"/>
    <n v="1843926"/>
  </r>
  <r>
    <x v="10"/>
    <x v="0"/>
    <x v="0"/>
    <x v="6"/>
    <x v="3"/>
    <n v="5323682"/>
  </r>
  <r>
    <x v="10"/>
    <x v="0"/>
    <x v="0"/>
    <x v="7"/>
    <x v="3"/>
    <n v="385318"/>
  </r>
  <r>
    <x v="10"/>
    <x v="0"/>
    <x v="0"/>
    <x v="8"/>
    <x v="3"/>
    <n v="2467007"/>
  </r>
  <r>
    <x v="10"/>
    <x v="0"/>
    <x v="0"/>
    <x v="9"/>
    <x v="3"/>
    <n v="1722938"/>
  </r>
  <r>
    <x v="10"/>
    <x v="0"/>
    <x v="0"/>
    <x v="0"/>
    <x v="3"/>
    <n v="46420459"/>
  </r>
  <r>
    <x v="67"/>
    <x v="0"/>
    <x v="0"/>
    <x v="1"/>
    <x v="3"/>
    <n v="3455589"/>
  </r>
  <r>
    <x v="67"/>
    <x v="0"/>
    <x v="0"/>
    <x v="2"/>
    <x v="3"/>
    <n v="4628302"/>
  </r>
  <r>
    <x v="67"/>
    <x v="0"/>
    <x v="0"/>
    <x v="3"/>
    <x v="3"/>
    <n v="13356760"/>
  </r>
  <r>
    <x v="67"/>
    <x v="0"/>
    <x v="0"/>
    <x v="4"/>
    <x v="3"/>
    <n v="5426989"/>
  </r>
  <r>
    <x v="67"/>
    <x v="0"/>
    <x v="0"/>
    <x v="5"/>
    <x v="3"/>
    <n v="1430012"/>
  </r>
  <r>
    <x v="67"/>
    <x v="0"/>
    <x v="0"/>
    <x v="6"/>
    <x v="3"/>
    <n v="3981454"/>
  </r>
  <r>
    <x v="67"/>
    <x v="0"/>
    <x v="0"/>
    <x v="7"/>
    <x v="3"/>
    <n v="310774"/>
  </r>
  <r>
    <x v="67"/>
    <x v="0"/>
    <x v="0"/>
    <x v="8"/>
    <x v="3"/>
    <n v="1917091"/>
  </r>
  <r>
    <x v="67"/>
    <x v="0"/>
    <x v="0"/>
    <x v="9"/>
    <x v="3"/>
    <n v="1358156"/>
  </r>
  <r>
    <x v="67"/>
    <x v="0"/>
    <x v="0"/>
    <x v="0"/>
    <x v="3"/>
    <n v="35865127"/>
  </r>
  <r>
    <x v="68"/>
    <x v="0"/>
    <x v="0"/>
    <x v="1"/>
    <x v="3"/>
    <n v="45876"/>
  </r>
  <r>
    <x v="68"/>
    <x v="0"/>
    <x v="0"/>
    <x v="2"/>
    <x v="3"/>
    <n v="27813"/>
  </r>
  <r>
    <x v="68"/>
    <x v="0"/>
    <x v="0"/>
    <x v="3"/>
    <x v="3"/>
    <n v="115655"/>
  </r>
  <r>
    <x v="68"/>
    <x v="0"/>
    <x v="0"/>
    <x v="4"/>
    <x v="3"/>
    <n v="139649"/>
  </r>
  <r>
    <x v="68"/>
    <x v="0"/>
    <x v="0"/>
    <x v="5"/>
    <x v="3"/>
    <n v="45915"/>
  </r>
  <r>
    <x v="68"/>
    <x v="0"/>
    <x v="0"/>
    <x v="6"/>
    <x v="3"/>
    <n v="431355"/>
  </r>
  <r>
    <x v="68"/>
    <x v="0"/>
    <x v="0"/>
    <x v="7"/>
    <x v="3"/>
    <n v="9237"/>
  </r>
  <r>
    <x v="68"/>
    <x v="0"/>
    <x v="0"/>
    <x v="8"/>
    <x v="3"/>
    <n v="45819"/>
  </r>
  <r>
    <x v="68"/>
    <x v="0"/>
    <x v="0"/>
    <x v="9"/>
    <x v="3"/>
    <n v="25672"/>
  </r>
  <r>
    <x v="68"/>
    <x v="0"/>
    <x v="0"/>
    <x v="0"/>
    <x v="3"/>
    <n v="886990"/>
  </r>
  <r>
    <x v="69"/>
    <x v="0"/>
    <x v="0"/>
    <x v="1"/>
    <x v="3"/>
    <n v="11671"/>
  </r>
  <r>
    <x v="69"/>
    <x v="0"/>
    <x v="0"/>
    <x v="2"/>
    <x v="3"/>
    <n v="13800"/>
  </r>
  <r>
    <x v="69"/>
    <x v="0"/>
    <x v="0"/>
    <x v="3"/>
    <x v="3"/>
    <n v="8919"/>
  </r>
  <r>
    <x v="69"/>
    <x v="0"/>
    <x v="0"/>
    <x v="4"/>
    <x v="3"/>
    <n v="23138"/>
  </r>
  <r>
    <x v="69"/>
    <x v="0"/>
    <x v="0"/>
    <x v="5"/>
    <x v="3"/>
    <n v="27206"/>
  </r>
  <r>
    <x v="69"/>
    <x v="0"/>
    <x v="0"/>
    <x v="6"/>
    <x v="3"/>
    <n v="23646"/>
  </r>
  <r>
    <x v="69"/>
    <x v="0"/>
    <x v="0"/>
    <x v="7"/>
    <x v="3"/>
    <n v="761"/>
  </r>
  <r>
    <x v="69"/>
    <x v="0"/>
    <x v="0"/>
    <x v="8"/>
    <x v="3"/>
    <n v="33940"/>
  </r>
  <r>
    <x v="69"/>
    <x v="0"/>
    <x v="0"/>
    <x v="9"/>
    <x v="3"/>
    <n v="49320"/>
  </r>
  <r>
    <x v="69"/>
    <x v="0"/>
    <x v="0"/>
    <x v="0"/>
    <x v="3"/>
    <n v="192401"/>
  </r>
  <r>
    <x v="70"/>
    <x v="0"/>
    <x v="0"/>
    <x v="1"/>
    <x v="3"/>
    <n v="585643"/>
  </r>
  <r>
    <x v="70"/>
    <x v="0"/>
    <x v="0"/>
    <x v="2"/>
    <x v="3"/>
    <n v="1043614"/>
  </r>
  <r>
    <x v="70"/>
    <x v="0"/>
    <x v="0"/>
    <x v="3"/>
    <x v="3"/>
    <n v="3747926"/>
  </r>
  <r>
    <x v="70"/>
    <x v="0"/>
    <x v="0"/>
    <x v="4"/>
    <x v="3"/>
    <n v="2046244"/>
  </r>
  <r>
    <x v="70"/>
    <x v="0"/>
    <x v="0"/>
    <x v="5"/>
    <x v="3"/>
    <n v="340793"/>
  </r>
  <r>
    <x v="70"/>
    <x v="0"/>
    <x v="0"/>
    <x v="6"/>
    <x v="3"/>
    <n v="887227"/>
  </r>
  <r>
    <x v="70"/>
    <x v="0"/>
    <x v="0"/>
    <x v="7"/>
    <x v="3"/>
    <n v="64546"/>
  </r>
  <r>
    <x v="70"/>
    <x v="0"/>
    <x v="0"/>
    <x v="8"/>
    <x v="3"/>
    <n v="470157"/>
  </r>
  <r>
    <x v="70"/>
    <x v="0"/>
    <x v="0"/>
    <x v="9"/>
    <x v="3"/>
    <n v="289790"/>
  </r>
  <r>
    <x v="70"/>
    <x v="0"/>
    <x v="0"/>
    <x v="0"/>
    <x v="3"/>
    <n v="9475940"/>
  </r>
  <r>
    <x v="62"/>
    <x v="1"/>
    <x v="0"/>
    <x v="1"/>
    <x v="3"/>
    <n v="1003642"/>
  </r>
  <r>
    <x v="62"/>
    <x v="1"/>
    <x v="0"/>
    <x v="2"/>
    <x v="3"/>
    <n v="357810"/>
  </r>
  <r>
    <x v="62"/>
    <x v="1"/>
    <x v="0"/>
    <x v="3"/>
    <x v="3"/>
    <n v="671401"/>
  </r>
  <r>
    <x v="62"/>
    <x v="1"/>
    <x v="0"/>
    <x v="4"/>
    <x v="3"/>
    <n v="2454123"/>
  </r>
  <r>
    <x v="62"/>
    <x v="1"/>
    <x v="0"/>
    <x v="5"/>
    <x v="3"/>
    <n v="524053"/>
  </r>
  <r>
    <x v="62"/>
    <x v="1"/>
    <x v="0"/>
    <x v="6"/>
    <x v="3"/>
    <n v="1118509"/>
  </r>
  <r>
    <x v="62"/>
    <x v="1"/>
    <x v="0"/>
    <x v="7"/>
    <x v="3"/>
    <n v="180349"/>
  </r>
  <r>
    <x v="62"/>
    <x v="1"/>
    <x v="0"/>
    <x v="8"/>
    <x v="3"/>
    <n v="943163"/>
  </r>
  <r>
    <x v="62"/>
    <x v="1"/>
    <x v="0"/>
    <x v="9"/>
    <x v="3"/>
    <n v="361341"/>
  </r>
  <r>
    <x v="62"/>
    <x v="1"/>
    <x v="0"/>
    <x v="0"/>
    <x v="3"/>
    <n v="7614393"/>
  </r>
  <r>
    <x v="62"/>
    <x v="14"/>
    <x v="0"/>
    <x v="1"/>
    <x v="3"/>
    <n v="778609"/>
  </r>
  <r>
    <x v="62"/>
    <x v="14"/>
    <x v="0"/>
    <x v="2"/>
    <x v="3"/>
    <n v="290828"/>
  </r>
  <r>
    <x v="62"/>
    <x v="14"/>
    <x v="0"/>
    <x v="3"/>
    <x v="3"/>
    <n v="560347"/>
  </r>
  <r>
    <x v="62"/>
    <x v="14"/>
    <x v="0"/>
    <x v="4"/>
    <x v="3"/>
    <n v="1645292"/>
  </r>
  <r>
    <x v="62"/>
    <x v="14"/>
    <x v="0"/>
    <x v="5"/>
    <x v="3"/>
    <n v="378657"/>
  </r>
  <r>
    <x v="62"/>
    <x v="14"/>
    <x v="0"/>
    <x v="6"/>
    <x v="3"/>
    <n v="732201"/>
  </r>
  <r>
    <x v="62"/>
    <x v="14"/>
    <x v="0"/>
    <x v="7"/>
    <x v="3"/>
    <n v="137801"/>
  </r>
  <r>
    <x v="62"/>
    <x v="14"/>
    <x v="0"/>
    <x v="8"/>
    <x v="3"/>
    <n v="682922"/>
  </r>
  <r>
    <x v="62"/>
    <x v="14"/>
    <x v="0"/>
    <x v="9"/>
    <x v="3"/>
    <n v="282641"/>
  </r>
  <r>
    <x v="62"/>
    <x v="14"/>
    <x v="0"/>
    <x v="0"/>
    <x v="3"/>
    <n v="5489298"/>
  </r>
  <r>
    <x v="62"/>
    <x v="15"/>
    <x v="0"/>
    <x v="1"/>
    <x v="3"/>
    <n v="15772"/>
  </r>
  <r>
    <x v="62"/>
    <x v="15"/>
    <x v="0"/>
    <x v="2"/>
    <x v="3"/>
    <n v="4375"/>
  </r>
  <r>
    <x v="62"/>
    <x v="15"/>
    <x v="0"/>
    <x v="3"/>
    <x v="3"/>
    <n v="3516"/>
  </r>
  <r>
    <x v="62"/>
    <x v="15"/>
    <x v="0"/>
    <x v="4"/>
    <x v="3"/>
    <n v="22882"/>
  </r>
  <r>
    <x v="62"/>
    <x v="15"/>
    <x v="0"/>
    <x v="5"/>
    <x v="3"/>
    <n v="19657"/>
  </r>
  <r>
    <x v="62"/>
    <x v="15"/>
    <x v="0"/>
    <x v="6"/>
    <x v="3"/>
    <n v="20925"/>
  </r>
  <r>
    <x v="62"/>
    <x v="15"/>
    <x v="0"/>
    <x v="7"/>
    <x v="3"/>
    <n v="3987"/>
  </r>
  <r>
    <x v="62"/>
    <x v="15"/>
    <x v="0"/>
    <x v="8"/>
    <x v="3"/>
    <n v="21350"/>
  </r>
  <r>
    <x v="62"/>
    <x v="15"/>
    <x v="0"/>
    <x v="9"/>
    <x v="3"/>
    <n v="10371"/>
  </r>
  <r>
    <x v="62"/>
    <x v="15"/>
    <x v="0"/>
    <x v="0"/>
    <x v="3"/>
    <n v="122835"/>
  </r>
  <r>
    <x v="62"/>
    <x v="16"/>
    <x v="0"/>
    <x v="1"/>
    <x v="3"/>
    <n v="4289"/>
  </r>
  <r>
    <x v="62"/>
    <x v="16"/>
    <x v="0"/>
    <x v="2"/>
    <x v="3"/>
    <n v="1304"/>
  </r>
  <r>
    <x v="62"/>
    <x v="16"/>
    <x v="0"/>
    <x v="3"/>
    <x v="3"/>
    <n v="127"/>
  </r>
  <r>
    <x v="62"/>
    <x v="16"/>
    <x v="0"/>
    <x v="4"/>
    <x v="3"/>
    <n v="14224"/>
  </r>
  <r>
    <x v="62"/>
    <x v="16"/>
    <x v="0"/>
    <x v="5"/>
    <x v="3"/>
    <n v="1902"/>
  </r>
  <r>
    <x v="62"/>
    <x v="16"/>
    <x v="0"/>
    <x v="6"/>
    <x v="3"/>
    <n v="8334"/>
  </r>
  <r>
    <x v="62"/>
    <x v="16"/>
    <x v="0"/>
    <x v="7"/>
    <x v="3"/>
    <n v="227"/>
  </r>
  <r>
    <x v="62"/>
    <x v="16"/>
    <x v="0"/>
    <x v="8"/>
    <x v="3"/>
    <n v="20374"/>
  </r>
  <r>
    <x v="62"/>
    <x v="16"/>
    <x v="0"/>
    <x v="9"/>
    <x v="3"/>
    <n v="16882"/>
  </r>
  <r>
    <x v="62"/>
    <x v="16"/>
    <x v="0"/>
    <x v="0"/>
    <x v="3"/>
    <n v="67664"/>
  </r>
  <r>
    <x v="62"/>
    <x v="17"/>
    <x v="0"/>
    <x v="1"/>
    <x v="3"/>
    <n v="204972"/>
  </r>
  <r>
    <x v="62"/>
    <x v="17"/>
    <x v="0"/>
    <x v="2"/>
    <x v="3"/>
    <n v="61303"/>
  </r>
  <r>
    <x v="62"/>
    <x v="17"/>
    <x v="0"/>
    <x v="3"/>
    <x v="3"/>
    <n v="107411"/>
  </r>
  <r>
    <x v="62"/>
    <x v="17"/>
    <x v="0"/>
    <x v="4"/>
    <x v="3"/>
    <n v="771725"/>
  </r>
  <r>
    <x v="62"/>
    <x v="17"/>
    <x v="0"/>
    <x v="5"/>
    <x v="3"/>
    <n v="123837"/>
  </r>
  <r>
    <x v="62"/>
    <x v="17"/>
    <x v="0"/>
    <x v="6"/>
    <x v="3"/>
    <n v="357049"/>
  </r>
  <r>
    <x v="62"/>
    <x v="17"/>
    <x v="0"/>
    <x v="7"/>
    <x v="3"/>
    <n v="38334"/>
  </r>
  <r>
    <x v="62"/>
    <x v="17"/>
    <x v="0"/>
    <x v="8"/>
    <x v="3"/>
    <n v="218517"/>
  </r>
  <r>
    <x v="62"/>
    <x v="17"/>
    <x v="0"/>
    <x v="9"/>
    <x v="3"/>
    <n v="51448"/>
  </r>
  <r>
    <x v="62"/>
    <x v="17"/>
    <x v="0"/>
    <x v="0"/>
    <x v="3"/>
    <n v="1934596"/>
  </r>
  <r>
    <x v="66"/>
    <x v="1"/>
    <x v="0"/>
    <x v="1"/>
    <x v="3"/>
    <n v="2738371"/>
  </r>
  <r>
    <x v="66"/>
    <x v="1"/>
    <x v="0"/>
    <x v="2"/>
    <x v="3"/>
    <n v="5266438"/>
  </r>
  <r>
    <x v="66"/>
    <x v="1"/>
    <x v="0"/>
    <x v="3"/>
    <x v="3"/>
    <n v="16358216"/>
  </r>
  <r>
    <x v="66"/>
    <x v="1"/>
    <x v="0"/>
    <x v="4"/>
    <x v="3"/>
    <n v="5161834"/>
  </r>
  <r>
    <x v="66"/>
    <x v="1"/>
    <x v="0"/>
    <x v="5"/>
    <x v="3"/>
    <n v="917312"/>
  </r>
  <r>
    <x v="66"/>
    <x v="1"/>
    <x v="0"/>
    <x v="6"/>
    <x v="3"/>
    <n v="3474878"/>
  </r>
  <r>
    <x v="66"/>
    <x v="1"/>
    <x v="0"/>
    <x v="7"/>
    <x v="3"/>
    <n v="197879"/>
  </r>
  <r>
    <x v="66"/>
    <x v="1"/>
    <x v="0"/>
    <x v="8"/>
    <x v="3"/>
    <n v="1177535"/>
  </r>
  <r>
    <x v="66"/>
    <x v="1"/>
    <x v="0"/>
    <x v="9"/>
    <x v="3"/>
    <n v="1244478"/>
  </r>
  <r>
    <x v="66"/>
    <x v="1"/>
    <x v="0"/>
    <x v="0"/>
    <x v="3"/>
    <n v="36536941"/>
  </r>
  <r>
    <x v="66"/>
    <x v="14"/>
    <x v="0"/>
    <x v="1"/>
    <x v="3"/>
    <n v="2365113"/>
  </r>
  <r>
    <x v="66"/>
    <x v="14"/>
    <x v="0"/>
    <x v="2"/>
    <x v="3"/>
    <n v="4259593"/>
  </r>
  <r>
    <x v="66"/>
    <x v="14"/>
    <x v="0"/>
    <x v="3"/>
    <x v="3"/>
    <n v="12597509"/>
  </r>
  <r>
    <x v="66"/>
    <x v="14"/>
    <x v="0"/>
    <x v="4"/>
    <x v="3"/>
    <n v="3765162"/>
  </r>
  <r>
    <x v="66"/>
    <x v="14"/>
    <x v="0"/>
    <x v="5"/>
    <x v="3"/>
    <n v="680853"/>
  </r>
  <r>
    <x v="66"/>
    <x v="14"/>
    <x v="0"/>
    <x v="6"/>
    <x v="3"/>
    <n v="2534343"/>
  </r>
  <r>
    <x v="66"/>
    <x v="14"/>
    <x v="0"/>
    <x v="7"/>
    <x v="3"/>
    <n v="166549"/>
  </r>
  <r>
    <x v="66"/>
    <x v="14"/>
    <x v="0"/>
    <x v="8"/>
    <x v="3"/>
    <n v="897977"/>
  </r>
  <r>
    <x v="66"/>
    <x v="14"/>
    <x v="0"/>
    <x v="9"/>
    <x v="3"/>
    <n v="1014306"/>
  </r>
  <r>
    <x v="66"/>
    <x v="14"/>
    <x v="0"/>
    <x v="0"/>
    <x v="3"/>
    <n v="28281405"/>
  </r>
  <r>
    <x v="66"/>
    <x v="15"/>
    <x v="0"/>
    <x v="1"/>
    <x v="3"/>
    <n v="29785"/>
  </r>
  <r>
    <x v="66"/>
    <x v="15"/>
    <x v="0"/>
    <x v="2"/>
    <x v="3"/>
    <n v="23151"/>
  </r>
  <r>
    <x v="66"/>
    <x v="15"/>
    <x v="0"/>
    <x v="3"/>
    <x v="3"/>
    <n v="111855"/>
  </r>
  <r>
    <x v="66"/>
    <x v="15"/>
    <x v="0"/>
    <x v="4"/>
    <x v="3"/>
    <n v="115695"/>
  </r>
  <r>
    <x v="66"/>
    <x v="15"/>
    <x v="0"/>
    <x v="5"/>
    <x v="3"/>
    <n v="18843"/>
  </r>
  <r>
    <x v="66"/>
    <x v="15"/>
    <x v="0"/>
    <x v="6"/>
    <x v="3"/>
    <n v="410323"/>
  </r>
  <r>
    <x v="66"/>
    <x v="15"/>
    <x v="0"/>
    <x v="7"/>
    <x v="3"/>
    <n v="5219"/>
  </r>
  <r>
    <x v="66"/>
    <x v="15"/>
    <x v="0"/>
    <x v="8"/>
    <x v="3"/>
    <n v="24364"/>
  </r>
  <r>
    <x v="66"/>
    <x v="15"/>
    <x v="0"/>
    <x v="9"/>
    <x v="3"/>
    <n v="14808"/>
  </r>
  <r>
    <x v="66"/>
    <x v="15"/>
    <x v="0"/>
    <x v="0"/>
    <x v="3"/>
    <n v="754043"/>
  </r>
  <r>
    <x v="66"/>
    <x v="16"/>
    <x v="0"/>
    <x v="1"/>
    <x v="3"/>
    <n v="6420"/>
  </r>
  <r>
    <x v="66"/>
    <x v="16"/>
    <x v="0"/>
    <x v="2"/>
    <x v="3"/>
    <n v="11539"/>
  </r>
  <r>
    <x v="66"/>
    <x v="16"/>
    <x v="0"/>
    <x v="3"/>
    <x v="3"/>
    <n v="8792"/>
  </r>
  <r>
    <x v="66"/>
    <x v="16"/>
    <x v="0"/>
    <x v="4"/>
    <x v="3"/>
    <n v="8845"/>
  </r>
  <r>
    <x v="66"/>
    <x v="16"/>
    <x v="0"/>
    <x v="5"/>
    <x v="3"/>
    <n v="24084"/>
  </r>
  <r>
    <x v="66"/>
    <x v="16"/>
    <x v="0"/>
    <x v="6"/>
    <x v="3"/>
    <n v="13385"/>
  </r>
  <r>
    <x v="66"/>
    <x v="16"/>
    <x v="0"/>
    <x v="7"/>
    <x v="3"/>
    <n v="534"/>
  </r>
  <r>
    <x v="66"/>
    <x v="16"/>
    <x v="0"/>
    <x v="8"/>
    <x v="3"/>
    <n v="11667"/>
  </r>
  <r>
    <x v="66"/>
    <x v="16"/>
    <x v="0"/>
    <x v="9"/>
    <x v="3"/>
    <n v="31056"/>
  </r>
  <r>
    <x v="66"/>
    <x v="16"/>
    <x v="0"/>
    <x v="0"/>
    <x v="3"/>
    <n v="116322"/>
  </r>
  <r>
    <x v="66"/>
    <x v="17"/>
    <x v="0"/>
    <x v="1"/>
    <x v="3"/>
    <n v="337052"/>
  </r>
  <r>
    <x v="66"/>
    <x v="17"/>
    <x v="0"/>
    <x v="2"/>
    <x v="3"/>
    <n v="972156"/>
  </r>
  <r>
    <x v="66"/>
    <x v="17"/>
    <x v="0"/>
    <x v="3"/>
    <x v="3"/>
    <n v="3640060"/>
  </r>
  <r>
    <x v="66"/>
    <x v="17"/>
    <x v="0"/>
    <x v="4"/>
    <x v="3"/>
    <n v="1272132"/>
  </r>
  <r>
    <x v="66"/>
    <x v="17"/>
    <x v="0"/>
    <x v="5"/>
    <x v="3"/>
    <n v="193531"/>
  </r>
  <r>
    <x v="66"/>
    <x v="17"/>
    <x v="0"/>
    <x v="6"/>
    <x v="3"/>
    <n v="516827"/>
  </r>
  <r>
    <x v="66"/>
    <x v="17"/>
    <x v="0"/>
    <x v="7"/>
    <x v="3"/>
    <n v="25577"/>
  </r>
  <r>
    <x v="66"/>
    <x v="17"/>
    <x v="0"/>
    <x v="8"/>
    <x v="3"/>
    <n v="243528"/>
  </r>
  <r>
    <x v="66"/>
    <x v="17"/>
    <x v="0"/>
    <x v="9"/>
    <x v="3"/>
    <n v="184308"/>
  </r>
  <r>
    <x v="66"/>
    <x v="17"/>
    <x v="0"/>
    <x v="0"/>
    <x v="3"/>
    <n v="7385171"/>
  </r>
  <r>
    <x v="71"/>
    <x v="1"/>
    <x v="0"/>
    <x v="1"/>
    <x v="3"/>
    <n v="329339"/>
  </r>
  <r>
    <x v="71"/>
    <x v="1"/>
    <x v="0"/>
    <x v="2"/>
    <x v="3"/>
    <n v="106239"/>
  </r>
  <r>
    <x v="71"/>
    <x v="1"/>
    <x v="0"/>
    <x v="3"/>
    <x v="3"/>
    <n v="136471"/>
  </r>
  <r>
    <x v="71"/>
    <x v="1"/>
    <x v="0"/>
    <x v="4"/>
    <x v="3"/>
    <n v="1628297"/>
  </r>
  <r>
    <x v="71"/>
    <x v="1"/>
    <x v="0"/>
    <x v="5"/>
    <x v="3"/>
    <n v="366921"/>
  </r>
  <r>
    <x v="71"/>
    <x v="1"/>
    <x v="0"/>
    <x v="6"/>
    <x v="3"/>
    <n v="671506"/>
  </r>
  <r>
    <x v="71"/>
    <x v="1"/>
    <x v="0"/>
    <x v="7"/>
    <x v="3"/>
    <n v="120941"/>
  </r>
  <r>
    <x v="71"/>
    <x v="1"/>
    <x v="0"/>
    <x v="8"/>
    <x v="3"/>
    <n v="692957"/>
  </r>
  <r>
    <x v="71"/>
    <x v="1"/>
    <x v="0"/>
    <x v="9"/>
    <x v="3"/>
    <n v="116871"/>
  </r>
  <r>
    <x v="71"/>
    <x v="1"/>
    <x v="0"/>
    <x v="0"/>
    <x v="3"/>
    <n v="4169542"/>
  </r>
  <r>
    <x v="71"/>
    <x v="18"/>
    <x v="0"/>
    <x v="1"/>
    <x v="3"/>
    <n v="302685"/>
  </r>
  <r>
    <x v="71"/>
    <x v="18"/>
    <x v="0"/>
    <x v="2"/>
    <x v="3"/>
    <n v="74317"/>
  </r>
  <r>
    <x v="71"/>
    <x v="18"/>
    <x v="0"/>
    <x v="3"/>
    <x v="3"/>
    <n v="21579"/>
  </r>
  <r>
    <x v="71"/>
    <x v="18"/>
    <x v="0"/>
    <x v="4"/>
    <x v="3"/>
    <n v="1520419"/>
  </r>
  <r>
    <x v="71"/>
    <x v="18"/>
    <x v="0"/>
    <x v="5"/>
    <x v="3"/>
    <n v="248059"/>
  </r>
  <r>
    <x v="71"/>
    <x v="18"/>
    <x v="0"/>
    <x v="6"/>
    <x v="3"/>
    <n v="631810"/>
  </r>
  <r>
    <x v="71"/>
    <x v="18"/>
    <x v="0"/>
    <x v="7"/>
    <x v="3"/>
    <n v="109123"/>
  </r>
  <r>
    <x v="71"/>
    <x v="18"/>
    <x v="0"/>
    <x v="8"/>
    <x v="3"/>
    <n v="633189"/>
  </r>
  <r>
    <x v="71"/>
    <x v="18"/>
    <x v="0"/>
    <x v="9"/>
    <x v="3"/>
    <n v="76919"/>
  </r>
  <r>
    <x v="71"/>
    <x v="18"/>
    <x v="0"/>
    <x v="0"/>
    <x v="3"/>
    <n v="3618098"/>
  </r>
  <r>
    <x v="71"/>
    <x v="19"/>
    <x v="0"/>
    <x v="1"/>
    <x v="3"/>
    <n v="26654"/>
  </r>
  <r>
    <x v="71"/>
    <x v="19"/>
    <x v="0"/>
    <x v="2"/>
    <x v="3"/>
    <n v="31923"/>
  </r>
  <r>
    <x v="71"/>
    <x v="19"/>
    <x v="0"/>
    <x v="3"/>
    <x v="3"/>
    <n v="114892"/>
  </r>
  <r>
    <x v="71"/>
    <x v="19"/>
    <x v="0"/>
    <x v="4"/>
    <x v="3"/>
    <n v="107878"/>
  </r>
  <r>
    <x v="71"/>
    <x v="19"/>
    <x v="0"/>
    <x v="5"/>
    <x v="3"/>
    <n v="118862"/>
  </r>
  <r>
    <x v="71"/>
    <x v="19"/>
    <x v="0"/>
    <x v="6"/>
    <x v="3"/>
    <n v="39697"/>
  </r>
  <r>
    <x v="71"/>
    <x v="19"/>
    <x v="0"/>
    <x v="7"/>
    <x v="3"/>
    <n v="11818"/>
  </r>
  <r>
    <x v="71"/>
    <x v="19"/>
    <x v="0"/>
    <x v="8"/>
    <x v="3"/>
    <n v="59768"/>
  </r>
  <r>
    <x v="71"/>
    <x v="19"/>
    <x v="0"/>
    <x v="9"/>
    <x v="3"/>
    <n v="39952"/>
  </r>
  <r>
    <x v="71"/>
    <x v="19"/>
    <x v="0"/>
    <x v="0"/>
    <x v="3"/>
    <n v="551444"/>
  </r>
  <r>
    <x v="72"/>
    <x v="20"/>
    <x v="1"/>
    <x v="1"/>
    <x v="3"/>
    <n v="252962"/>
  </r>
  <r>
    <x v="72"/>
    <x v="20"/>
    <x v="1"/>
    <x v="2"/>
    <x v="3"/>
    <n v="50075"/>
  </r>
  <r>
    <x v="72"/>
    <x v="20"/>
    <x v="1"/>
    <x v="3"/>
    <x v="3"/>
    <n v="98322"/>
  </r>
  <r>
    <x v="72"/>
    <x v="20"/>
    <x v="1"/>
    <x v="4"/>
    <x v="3"/>
    <n v="1126245"/>
  </r>
  <r>
    <x v="72"/>
    <x v="20"/>
    <x v="1"/>
    <x v="5"/>
    <x v="3"/>
    <n v="135097"/>
  </r>
  <r>
    <x v="72"/>
    <x v="20"/>
    <x v="1"/>
    <x v="6"/>
    <x v="3"/>
    <n v="486373"/>
  </r>
  <r>
    <x v="72"/>
    <x v="20"/>
    <x v="1"/>
    <x v="7"/>
    <x v="3"/>
    <n v="94655"/>
  </r>
  <r>
    <x v="72"/>
    <x v="20"/>
    <x v="1"/>
    <x v="8"/>
    <x v="3"/>
    <n v="437518"/>
  </r>
  <r>
    <x v="72"/>
    <x v="20"/>
    <x v="1"/>
    <x v="9"/>
    <x v="3"/>
    <n v="39575"/>
  </r>
  <r>
    <x v="72"/>
    <x v="20"/>
    <x v="1"/>
    <x v="0"/>
    <x v="3"/>
    <n v="2720822"/>
  </r>
  <r>
    <x v="72"/>
    <x v="20"/>
    <x v="2"/>
    <x v="1"/>
    <x v="3"/>
    <n v="240873"/>
  </r>
  <r>
    <x v="72"/>
    <x v="20"/>
    <x v="2"/>
    <x v="2"/>
    <x v="3"/>
    <n v="39790"/>
  </r>
  <r>
    <x v="72"/>
    <x v="20"/>
    <x v="2"/>
    <x v="3"/>
    <x v="3"/>
    <n v="17070"/>
  </r>
  <r>
    <x v="72"/>
    <x v="20"/>
    <x v="2"/>
    <x v="4"/>
    <x v="3"/>
    <n v="1042015"/>
  </r>
  <r>
    <x v="72"/>
    <x v="20"/>
    <x v="2"/>
    <x v="5"/>
    <x v="3"/>
    <n v="59974"/>
  </r>
  <r>
    <x v="72"/>
    <x v="20"/>
    <x v="2"/>
    <x v="6"/>
    <x v="3"/>
    <n v="457745"/>
  </r>
  <r>
    <x v="72"/>
    <x v="20"/>
    <x v="2"/>
    <x v="7"/>
    <x v="3"/>
    <n v="85715"/>
  </r>
  <r>
    <x v="72"/>
    <x v="20"/>
    <x v="2"/>
    <x v="8"/>
    <x v="3"/>
    <n v="407181"/>
  </r>
  <r>
    <x v="72"/>
    <x v="20"/>
    <x v="2"/>
    <x v="9"/>
    <x v="3"/>
    <n v="20060"/>
  </r>
  <r>
    <x v="72"/>
    <x v="20"/>
    <x v="2"/>
    <x v="0"/>
    <x v="3"/>
    <n v="2370423"/>
  </r>
  <r>
    <x v="72"/>
    <x v="20"/>
    <x v="3"/>
    <x v="1"/>
    <x v="3"/>
    <n v="12088"/>
  </r>
  <r>
    <x v="72"/>
    <x v="20"/>
    <x v="3"/>
    <x v="2"/>
    <x v="3"/>
    <n v="10285"/>
  </r>
  <r>
    <x v="72"/>
    <x v="20"/>
    <x v="3"/>
    <x v="3"/>
    <x v="3"/>
    <n v="81252"/>
  </r>
  <r>
    <x v="72"/>
    <x v="20"/>
    <x v="3"/>
    <x v="4"/>
    <x v="3"/>
    <n v="84230"/>
  </r>
  <r>
    <x v="72"/>
    <x v="20"/>
    <x v="3"/>
    <x v="5"/>
    <x v="3"/>
    <n v="75123"/>
  </r>
  <r>
    <x v="72"/>
    <x v="20"/>
    <x v="3"/>
    <x v="6"/>
    <x v="3"/>
    <n v="28628"/>
  </r>
  <r>
    <x v="72"/>
    <x v="20"/>
    <x v="3"/>
    <x v="7"/>
    <x v="3"/>
    <n v="8940"/>
  </r>
  <r>
    <x v="72"/>
    <x v="20"/>
    <x v="3"/>
    <x v="8"/>
    <x v="3"/>
    <n v="30336"/>
  </r>
  <r>
    <x v="72"/>
    <x v="20"/>
    <x v="3"/>
    <x v="9"/>
    <x v="3"/>
    <n v="19514"/>
  </r>
  <r>
    <x v="72"/>
    <x v="20"/>
    <x v="3"/>
    <x v="0"/>
    <x v="2"/>
    <n v="350399"/>
  </r>
  <r>
    <x v="72"/>
    <x v="21"/>
    <x v="1"/>
    <x v="1"/>
    <x v="2"/>
    <n v="573180"/>
  </r>
  <r>
    <x v="72"/>
    <x v="21"/>
    <x v="1"/>
    <x v="2"/>
    <x v="2"/>
    <n v="254480"/>
  </r>
  <r>
    <x v="72"/>
    <x v="21"/>
    <x v="1"/>
    <x v="3"/>
    <x v="2"/>
    <n v="637123"/>
  </r>
  <r>
    <x v="72"/>
    <x v="21"/>
    <x v="1"/>
    <x v="4"/>
    <x v="2"/>
    <n v="5048492"/>
  </r>
  <r>
    <x v="72"/>
    <x v="21"/>
    <x v="1"/>
    <x v="5"/>
    <x v="2"/>
    <n v="837747"/>
  </r>
  <r>
    <x v="72"/>
    <x v="21"/>
    <x v="1"/>
    <x v="6"/>
    <x v="2"/>
    <n v="1749931"/>
  </r>
  <r>
    <x v="72"/>
    <x v="21"/>
    <x v="1"/>
    <x v="7"/>
    <x v="2"/>
    <n v="425857"/>
  </r>
  <r>
    <x v="72"/>
    <x v="21"/>
    <x v="1"/>
    <x v="8"/>
    <x v="2"/>
    <n v="2479284"/>
  </r>
  <r>
    <x v="72"/>
    <x v="21"/>
    <x v="1"/>
    <x v="9"/>
    <x v="2"/>
    <n v="139925"/>
  </r>
  <r>
    <x v="72"/>
    <x v="21"/>
    <x v="1"/>
    <x v="0"/>
    <x v="2"/>
    <n v="12146019"/>
  </r>
  <r>
    <x v="72"/>
    <x v="21"/>
    <x v="2"/>
    <x v="1"/>
    <x v="2"/>
    <n v="547361"/>
  </r>
  <r>
    <x v="72"/>
    <x v="21"/>
    <x v="2"/>
    <x v="2"/>
    <x v="2"/>
    <n v="167138"/>
  </r>
  <r>
    <x v="72"/>
    <x v="21"/>
    <x v="2"/>
    <x v="3"/>
    <x v="2"/>
    <n v="34619"/>
  </r>
  <r>
    <x v="72"/>
    <x v="21"/>
    <x v="2"/>
    <x v="4"/>
    <x v="2"/>
    <n v="4445177"/>
  </r>
  <r>
    <x v="72"/>
    <x v="21"/>
    <x v="2"/>
    <x v="5"/>
    <x v="2"/>
    <n v="302952"/>
  </r>
  <r>
    <x v="72"/>
    <x v="21"/>
    <x v="2"/>
    <x v="6"/>
    <x v="2"/>
    <n v="1561943"/>
  </r>
  <r>
    <x v="72"/>
    <x v="21"/>
    <x v="2"/>
    <x v="7"/>
    <x v="2"/>
    <n v="363438"/>
  </r>
  <r>
    <x v="72"/>
    <x v="21"/>
    <x v="2"/>
    <x v="8"/>
    <x v="2"/>
    <n v="2222111"/>
  </r>
  <r>
    <x v="72"/>
    <x v="21"/>
    <x v="2"/>
    <x v="9"/>
    <x v="2"/>
    <n v="43807"/>
  </r>
  <r>
    <x v="72"/>
    <x v="21"/>
    <x v="2"/>
    <x v="0"/>
    <x v="2"/>
    <n v="9688545"/>
  </r>
  <r>
    <x v="72"/>
    <x v="21"/>
    <x v="3"/>
    <x v="1"/>
    <x v="2"/>
    <n v="25818"/>
  </r>
  <r>
    <x v="72"/>
    <x v="21"/>
    <x v="3"/>
    <x v="2"/>
    <x v="2"/>
    <n v="87342"/>
  </r>
  <r>
    <x v="72"/>
    <x v="21"/>
    <x v="3"/>
    <x v="3"/>
    <x v="2"/>
    <n v="602504"/>
  </r>
  <r>
    <x v="72"/>
    <x v="21"/>
    <x v="3"/>
    <x v="4"/>
    <x v="2"/>
    <n v="603316"/>
  </r>
  <r>
    <x v="72"/>
    <x v="21"/>
    <x v="3"/>
    <x v="5"/>
    <x v="2"/>
    <n v="534795"/>
  </r>
  <r>
    <x v="72"/>
    <x v="21"/>
    <x v="3"/>
    <x v="6"/>
    <x v="2"/>
    <n v="187988"/>
  </r>
  <r>
    <x v="72"/>
    <x v="21"/>
    <x v="3"/>
    <x v="7"/>
    <x v="2"/>
    <n v="62419"/>
  </r>
  <r>
    <x v="72"/>
    <x v="21"/>
    <x v="3"/>
    <x v="8"/>
    <x v="2"/>
    <n v="257173"/>
  </r>
  <r>
    <x v="72"/>
    <x v="21"/>
    <x v="3"/>
    <x v="9"/>
    <x v="2"/>
    <n v="96119"/>
  </r>
  <r>
    <x v="72"/>
    <x v="21"/>
    <x v="3"/>
    <x v="0"/>
    <x v="2"/>
    <n v="2457474"/>
  </r>
  <r>
    <x v="73"/>
    <x v="20"/>
    <x v="1"/>
    <x v="1"/>
    <x v="3"/>
    <n v="36061"/>
  </r>
  <r>
    <x v="73"/>
    <x v="20"/>
    <x v="1"/>
    <x v="2"/>
    <x v="3"/>
    <n v="4400"/>
  </r>
  <r>
    <x v="73"/>
    <x v="20"/>
    <x v="1"/>
    <x v="3"/>
    <x v="3"/>
    <n v="1816"/>
  </r>
  <r>
    <x v="73"/>
    <x v="20"/>
    <x v="1"/>
    <x v="4"/>
    <x v="3"/>
    <n v="420746"/>
  </r>
  <r>
    <x v="73"/>
    <x v="20"/>
    <x v="1"/>
    <x v="5"/>
    <x v="3"/>
    <n v="24143"/>
  </r>
  <r>
    <x v="73"/>
    <x v="20"/>
    <x v="1"/>
    <x v="6"/>
    <x v="3"/>
    <n v="144945"/>
  </r>
  <r>
    <x v="73"/>
    <x v="20"/>
    <x v="1"/>
    <x v="7"/>
    <x v="3"/>
    <n v="12545"/>
  </r>
  <r>
    <x v="73"/>
    <x v="20"/>
    <x v="1"/>
    <x v="8"/>
    <x v="3"/>
    <n v="208905"/>
  </r>
  <r>
    <x v="73"/>
    <x v="20"/>
    <x v="1"/>
    <x v="9"/>
    <x v="3"/>
    <n v="46286"/>
  </r>
  <r>
    <x v="73"/>
    <x v="20"/>
    <x v="1"/>
    <x v="0"/>
    <x v="3"/>
    <n v="899847"/>
  </r>
  <r>
    <x v="73"/>
    <x v="20"/>
    <x v="2"/>
    <x v="1"/>
    <x v="3"/>
    <n v="34499"/>
  </r>
  <r>
    <x v="73"/>
    <x v="20"/>
    <x v="2"/>
    <x v="2"/>
    <x v="3"/>
    <n v="4400"/>
  </r>
  <r>
    <x v="73"/>
    <x v="20"/>
    <x v="2"/>
    <x v="3"/>
    <x v="3"/>
    <n v="288"/>
  </r>
  <r>
    <x v="73"/>
    <x v="20"/>
    <x v="2"/>
    <x v="4"/>
    <x v="3"/>
    <n v="413040"/>
  </r>
  <r>
    <x v="73"/>
    <x v="20"/>
    <x v="2"/>
    <x v="5"/>
    <x v="3"/>
    <n v="12803"/>
  </r>
  <r>
    <x v="73"/>
    <x v="20"/>
    <x v="2"/>
    <x v="6"/>
    <x v="3"/>
    <n v="139941"/>
  </r>
  <r>
    <x v="73"/>
    <x v="20"/>
    <x v="2"/>
    <x v="7"/>
    <x v="3"/>
    <n v="11638"/>
  </r>
  <r>
    <x v="73"/>
    <x v="20"/>
    <x v="2"/>
    <x v="8"/>
    <x v="3"/>
    <n v="204246"/>
  </r>
  <r>
    <x v="73"/>
    <x v="20"/>
    <x v="2"/>
    <x v="9"/>
    <x v="3"/>
    <n v="39762"/>
  </r>
  <r>
    <x v="73"/>
    <x v="20"/>
    <x v="2"/>
    <x v="0"/>
    <x v="3"/>
    <n v="860617"/>
  </r>
  <r>
    <x v="73"/>
    <x v="20"/>
    <x v="3"/>
    <x v="1"/>
    <x v="3"/>
    <n v="1562"/>
  </r>
  <r>
    <x v="73"/>
    <x v="20"/>
    <x v="3"/>
    <x v="2"/>
    <x v="3"/>
    <m/>
  </r>
  <r>
    <x v="73"/>
    <x v="20"/>
    <x v="3"/>
    <x v="3"/>
    <x v="3"/>
    <n v="1528"/>
  </r>
  <r>
    <x v="73"/>
    <x v="20"/>
    <x v="3"/>
    <x v="4"/>
    <x v="3"/>
    <n v="7707"/>
  </r>
  <r>
    <x v="73"/>
    <x v="20"/>
    <x v="3"/>
    <x v="5"/>
    <x v="3"/>
    <n v="11340"/>
  </r>
  <r>
    <x v="73"/>
    <x v="20"/>
    <x v="3"/>
    <x v="6"/>
    <x v="3"/>
    <n v="5004"/>
  </r>
  <r>
    <x v="73"/>
    <x v="20"/>
    <x v="3"/>
    <x v="7"/>
    <x v="3"/>
    <n v="907"/>
  </r>
  <r>
    <x v="73"/>
    <x v="20"/>
    <x v="3"/>
    <x v="8"/>
    <x v="3"/>
    <n v="4659"/>
  </r>
  <r>
    <x v="73"/>
    <x v="20"/>
    <x v="3"/>
    <x v="9"/>
    <x v="3"/>
    <n v="6524"/>
  </r>
  <r>
    <x v="73"/>
    <x v="20"/>
    <x v="3"/>
    <x v="0"/>
    <x v="2"/>
    <n v="39230"/>
  </r>
  <r>
    <x v="73"/>
    <x v="21"/>
    <x v="1"/>
    <x v="1"/>
    <x v="2"/>
    <n v="54993"/>
  </r>
  <r>
    <x v="73"/>
    <x v="21"/>
    <x v="1"/>
    <x v="2"/>
    <x v="2"/>
    <n v="8909"/>
  </r>
  <r>
    <x v="73"/>
    <x v="21"/>
    <x v="1"/>
    <x v="3"/>
    <x v="2"/>
    <n v="3446"/>
  </r>
  <r>
    <x v="73"/>
    <x v="21"/>
    <x v="1"/>
    <x v="4"/>
    <x v="2"/>
    <n v="689507"/>
  </r>
  <r>
    <x v="73"/>
    <x v="21"/>
    <x v="1"/>
    <x v="5"/>
    <x v="2"/>
    <n v="52990"/>
  </r>
  <r>
    <x v="73"/>
    <x v="21"/>
    <x v="1"/>
    <x v="6"/>
    <x v="2"/>
    <n v="237670"/>
  </r>
  <r>
    <x v="73"/>
    <x v="21"/>
    <x v="1"/>
    <x v="7"/>
    <x v="2"/>
    <n v="26610"/>
  </r>
  <r>
    <x v="73"/>
    <x v="21"/>
    <x v="1"/>
    <x v="8"/>
    <x v="2"/>
    <n v="369156"/>
  </r>
  <r>
    <x v="73"/>
    <x v="21"/>
    <x v="1"/>
    <x v="9"/>
    <x v="2"/>
    <n v="76318"/>
  </r>
  <r>
    <x v="73"/>
    <x v="21"/>
    <x v="1"/>
    <x v="0"/>
    <x v="2"/>
    <n v="1519598"/>
  </r>
  <r>
    <x v="73"/>
    <x v="21"/>
    <x v="2"/>
    <x v="1"/>
    <x v="2"/>
    <n v="53293"/>
  </r>
  <r>
    <x v="73"/>
    <x v="21"/>
    <x v="3"/>
    <x v="1"/>
    <x v="2"/>
    <n v="1700"/>
  </r>
  <r>
    <x v="73"/>
    <x v="21"/>
    <x v="2"/>
    <x v="2"/>
    <x v="2"/>
    <n v="8909"/>
  </r>
  <r>
    <x v="73"/>
    <x v="21"/>
    <x v="3"/>
    <x v="2"/>
    <x v="2"/>
    <m/>
  </r>
  <r>
    <x v="73"/>
    <x v="21"/>
    <x v="2"/>
    <x v="3"/>
    <x v="2"/>
    <n v="267"/>
  </r>
  <r>
    <x v="73"/>
    <x v="21"/>
    <x v="3"/>
    <x v="3"/>
    <x v="2"/>
    <n v="3179"/>
  </r>
  <r>
    <x v="73"/>
    <x v="21"/>
    <x v="2"/>
    <x v="4"/>
    <x v="2"/>
    <n v="668118"/>
  </r>
  <r>
    <x v="73"/>
    <x v="21"/>
    <x v="3"/>
    <x v="4"/>
    <x v="2"/>
    <n v="21389"/>
  </r>
  <r>
    <x v="73"/>
    <x v="21"/>
    <x v="2"/>
    <x v="5"/>
    <x v="2"/>
    <n v="24809"/>
  </r>
  <r>
    <x v="73"/>
    <x v="21"/>
    <x v="3"/>
    <x v="5"/>
    <x v="2"/>
    <n v="28181"/>
  </r>
  <r>
    <x v="73"/>
    <x v="21"/>
    <x v="2"/>
    <x v="6"/>
    <x v="2"/>
    <n v="223393"/>
  </r>
  <r>
    <x v="73"/>
    <x v="21"/>
    <x v="3"/>
    <x v="6"/>
    <x v="2"/>
    <n v="14276"/>
  </r>
  <r>
    <x v="73"/>
    <x v="21"/>
    <x v="2"/>
    <x v="7"/>
    <x v="2"/>
    <n v="23552"/>
  </r>
  <r>
    <x v="73"/>
    <x v="21"/>
    <x v="3"/>
    <x v="7"/>
    <x v="2"/>
    <n v="3058"/>
  </r>
  <r>
    <x v="73"/>
    <x v="21"/>
    <x v="2"/>
    <x v="8"/>
    <x v="2"/>
    <n v="356056"/>
  </r>
  <r>
    <x v="73"/>
    <x v="21"/>
    <x v="3"/>
    <x v="8"/>
    <x v="2"/>
    <n v="13100"/>
  </r>
  <r>
    <x v="73"/>
    <x v="21"/>
    <x v="2"/>
    <x v="9"/>
    <x v="2"/>
    <n v="58385"/>
  </r>
  <r>
    <x v="73"/>
    <x v="21"/>
    <x v="3"/>
    <x v="9"/>
    <x v="2"/>
    <n v="17933"/>
  </r>
  <r>
    <x v="73"/>
    <x v="21"/>
    <x v="3"/>
    <x v="0"/>
    <x v="2"/>
    <n v="1416782"/>
  </r>
  <r>
    <x v="73"/>
    <x v="21"/>
    <x v="3"/>
    <x v="0"/>
    <x v="2"/>
    <n v="102817"/>
  </r>
  <r>
    <x v="74"/>
    <x v="20"/>
    <x v="1"/>
    <x v="1"/>
    <x v="3"/>
    <n v="2680"/>
  </r>
  <r>
    <x v="74"/>
    <x v="20"/>
    <x v="1"/>
    <x v="2"/>
    <x v="3"/>
    <n v="672"/>
  </r>
  <r>
    <x v="74"/>
    <x v="20"/>
    <x v="1"/>
    <x v="3"/>
    <x v="3"/>
    <n v="283"/>
  </r>
  <r>
    <x v="74"/>
    <x v="20"/>
    <x v="1"/>
    <x v="4"/>
    <x v="3"/>
    <n v="12610"/>
  </r>
  <r>
    <x v="74"/>
    <x v="20"/>
    <x v="1"/>
    <x v="5"/>
    <x v="3"/>
    <n v="2084"/>
  </r>
  <r>
    <x v="74"/>
    <x v="20"/>
    <x v="1"/>
    <x v="6"/>
    <x v="3"/>
    <n v="2593"/>
  </r>
  <r>
    <x v="74"/>
    <x v="20"/>
    <x v="1"/>
    <x v="7"/>
    <x v="3"/>
    <n v="502"/>
  </r>
  <r>
    <x v="74"/>
    <x v="20"/>
    <x v="1"/>
    <x v="8"/>
    <x v="3"/>
    <n v="4952"/>
  </r>
  <r>
    <x v="74"/>
    <x v="20"/>
    <x v="1"/>
    <x v="9"/>
    <x v="3"/>
    <n v="3573"/>
  </r>
  <r>
    <x v="74"/>
    <x v="20"/>
    <x v="1"/>
    <x v="0"/>
    <x v="3"/>
    <n v="29949"/>
  </r>
  <r>
    <x v="74"/>
    <x v="20"/>
    <x v="2"/>
    <x v="1"/>
    <x v="3"/>
    <n v="2559"/>
  </r>
  <r>
    <x v="74"/>
    <x v="20"/>
    <x v="2"/>
    <x v="2"/>
    <x v="3"/>
    <n v="142"/>
  </r>
  <r>
    <x v="74"/>
    <x v="20"/>
    <x v="2"/>
    <x v="3"/>
    <x v="3"/>
    <n v="9"/>
  </r>
  <r>
    <x v="74"/>
    <x v="20"/>
    <x v="2"/>
    <x v="4"/>
    <x v="3"/>
    <n v="12522"/>
  </r>
  <r>
    <x v="74"/>
    <x v="20"/>
    <x v="2"/>
    <x v="5"/>
    <x v="3"/>
    <n v="842"/>
  </r>
  <r>
    <x v="74"/>
    <x v="20"/>
    <x v="2"/>
    <x v="6"/>
    <x v="3"/>
    <n v="1992"/>
  </r>
  <r>
    <x v="74"/>
    <x v="20"/>
    <x v="2"/>
    <x v="7"/>
    <x v="3"/>
    <n v="366"/>
  </r>
  <r>
    <x v="74"/>
    <x v="20"/>
    <x v="2"/>
    <x v="8"/>
    <x v="3"/>
    <n v="4744"/>
  </r>
  <r>
    <x v="74"/>
    <x v="20"/>
    <x v="2"/>
    <x v="9"/>
    <x v="3"/>
    <n v="510"/>
  </r>
  <r>
    <x v="74"/>
    <x v="20"/>
    <x v="2"/>
    <x v="0"/>
    <x v="3"/>
    <n v="23686"/>
  </r>
  <r>
    <x v="74"/>
    <x v="20"/>
    <x v="3"/>
    <x v="1"/>
    <x v="3"/>
    <n v="122"/>
  </r>
  <r>
    <x v="74"/>
    <x v="20"/>
    <x v="3"/>
    <x v="2"/>
    <x v="3"/>
    <n v="530"/>
  </r>
  <r>
    <x v="74"/>
    <x v="20"/>
    <x v="3"/>
    <x v="3"/>
    <x v="3"/>
    <n v="274"/>
  </r>
  <r>
    <x v="74"/>
    <x v="20"/>
    <x v="3"/>
    <x v="4"/>
    <x v="3"/>
    <n v="88"/>
  </r>
  <r>
    <x v="74"/>
    <x v="20"/>
    <x v="3"/>
    <x v="5"/>
    <x v="3"/>
    <n v="1242"/>
  </r>
  <r>
    <x v="74"/>
    <x v="20"/>
    <x v="3"/>
    <x v="6"/>
    <x v="3"/>
    <n v="601"/>
  </r>
  <r>
    <x v="74"/>
    <x v="20"/>
    <x v="3"/>
    <x v="7"/>
    <x v="3"/>
    <n v="136"/>
  </r>
  <r>
    <x v="74"/>
    <x v="20"/>
    <x v="3"/>
    <x v="8"/>
    <x v="3"/>
    <n v="207"/>
  </r>
  <r>
    <x v="74"/>
    <x v="20"/>
    <x v="3"/>
    <x v="9"/>
    <x v="3"/>
    <n v="3063"/>
  </r>
  <r>
    <x v="74"/>
    <x v="20"/>
    <x v="3"/>
    <x v="0"/>
    <x v="2"/>
    <n v="6263"/>
  </r>
  <r>
    <x v="74"/>
    <x v="21"/>
    <x v="1"/>
    <x v="1"/>
    <x v="2"/>
    <n v="705"/>
  </r>
  <r>
    <x v="74"/>
    <x v="21"/>
    <x v="1"/>
    <x v="2"/>
    <x v="2"/>
    <n v="213"/>
  </r>
  <r>
    <x v="74"/>
    <x v="21"/>
    <x v="1"/>
    <x v="3"/>
    <x v="2"/>
    <n v="370"/>
  </r>
  <r>
    <x v="74"/>
    <x v="21"/>
    <x v="1"/>
    <x v="4"/>
    <x v="2"/>
    <n v="19387"/>
  </r>
  <r>
    <x v="74"/>
    <x v="21"/>
    <x v="1"/>
    <x v="5"/>
    <x v="2"/>
    <n v="2088"/>
  </r>
  <r>
    <x v="74"/>
    <x v="21"/>
    <x v="1"/>
    <x v="6"/>
    <x v="2"/>
    <n v="4641"/>
  </r>
  <r>
    <x v="74"/>
    <x v="21"/>
    <x v="1"/>
    <x v="7"/>
    <x v="2"/>
    <n v="898"/>
  </r>
  <r>
    <x v="74"/>
    <x v="21"/>
    <x v="1"/>
    <x v="8"/>
    <x v="2"/>
    <n v="4129"/>
  </r>
  <r>
    <x v="74"/>
    <x v="21"/>
    <x v="1"/>
    <x v="9"/>
    <x v="2"/>
    <n v="5425"/>
  </r>
  <r>
    <x v="74"/>
    <x v="21"/>
    <x v="1"/>
    <x v="0"/>
    <x v="2"/>
    <n v="37856"/>
  </r>
  <r>
    <x v="74"/>
    <x v="21"/>
    <x v="2"/>
    <x v="1"/>
    <x v="2"/>
    <n v="474"/>
  </r>
  <r>
    <x v="74"/>
    <x v="21"/>
    <x v="2"/>
    <x v="2"/>
    <x v="2"/>
    <n v="213"/>
  </r>
  <r>
    <x v="74"/>
    <x v="21"/>
    <x v="2"/>
    <x v="3"/>
    <x v="2"/>
    <m/>
  </r>
  <r>
    <x v="74"/>
    <x v="21"/>
    <x v="2"/>
    <x v="4"/>
    <x v="2"/>
    <n v="19247"/>
  </r>
  <r>
    <x v="74"/>
    <x v="21"/>
    <x v="2"/>
    <x v="5"/>
    <x v="2"/>
    <n v="870"/>
  </r>
  <r>
    <x v="74"/>
    <x v="21"/>
    <x v="2"/>
    <x v="6"/>
    <x v="2"/>
    <n v="3235"/>
  </r>
  <r>
    <x v="74"/>
    <x v="21"/>
    <x v="2"/>
    <x v="7"/>
    <x v="2"/>
    <n v="381"/>
  </r>
  <r>
    <x v="74"/>
    <x v="21"/>
    <x v="2"/>
    <x v="8"/>
    <x v="2"/>
    <n v="3971"/>
  </r>
  <r>
    <x v="74"/>
    <x v="21"/>
    <x v="2"/>
    <x v="9"/>
    <x v="2"/>
    <n v="420"/>
  </r>
  <r>
    <x v="74"/>
    <x v="21"/>
    <x v="2"/>
    <x v="0"/>
    <x v="2"/>
    <n v="28812"/>
  </r>
  <r>
    <x v="74"/>
    <x v="21"/>
    <x v="3"/>
    <x v="1"/>
    <x v="2"/>
    <n v="231"/>
  </r>
  <r>
    <x v="74"/>
    <x v="21"/>
    <x v="3"/>
    <x v="2"/>
    <x v="2"/>
    <m/>
  </r>
  <r>
    <x v="74"/>
    <x v="21"/>
    <x v="3"/>
    <x v="3"/>
    <x v="2"/>
    <n v="370"/>
  </r>
  <r>
    <x v="74"/>
    <x v="21"/>
    <x v="3"/>
    <x v="4"/>
    <x v="2"/>
    <n v="140"/>
  </r>
  <r>
    <x v="74"/>
    <x v="21"/>
    <x v="3"/>
    <x v="5"/>
    <x v="2"/>
    <n v="1218"/>
  </r>
  <r>
    <x v="74"/>
    <x v="21"/>
    <x v="3"/>
    <x v="6"/>
    <x v="2"/>
    <n v="1406"/>
  </r>
  <r>
    <x v="74"/>
    <x v="21"/>
    <x v="3"/>
    <x v="7"/>
    <x v="2"/>
    <n v="517"/>
  </r>
  <r>
    <x v="74"/>
    <x v="21"/>
    <x v="3"/>
    <x v="8"/>
    <x v="2"/>
    <n v="158"/>
  </r>
  <r>
    <x v="74"/>
    <x v="21"/>
    <x v="3"/>
    <x v="9"/>
    <x v="2"/>
    <n v="5004"/>
  </r>
  <r>
    <x v="74"/>
    <x v="21"/>
    <x v="3"/>
    <x v="0"/>
    <x v="2"/>
    <n v="9044"/>
  </r>
  <r>
    <x v="75"/>
    <x v="20"/>
    <x v="1"/>
    <x v="1"/>
    <x v="3"/>
    <n v="35796"/>
  </r>
  <r>
    <x v="75"/>
    <x v="20"/>
    <x v="1"/>
    <x v="2"/>
    <x v="3"/>
    <n v="50425"/>
  </r>
  <r>
    <x v="75"/>
    <x v="20"/>
    <x v="1"/>
    <x v="3"/>
    <x v="3"/>
    <n v="30811"/>
  </r>
  <r>
    <x v="75"/>
    <x v="20"/>
    <x v="1"/>
    <x v="4"/>
    <x v="3"/>
    <n v="66575"/>
  </r>
  <r>
    <x v="75"/>
    <x v="20"/>
    <x v="1"/>
    <x v="5"/>
    <x v="3"/>
    <n v="42200"/>
  </r>
  <r>
    <x v="75"/>
    <x v="20"/>
    <x v="1"/>
    <x v="6"/>
    <x v="3"/>
    <n v="35830"/>
  </r>
  <r>
    <x v="75"/>
    <x v="20"/>
    <x v="1"/>
    <x v="7"/>
    <x v="3"/>
    <n v="12337"/>
  </r>
  <r>
    <x v="75"/>
    <x v="20"/>
    <x v="1"/>
    <x v="8"/>
    <x v="3"/>
    <n v="15738"/>
  </r>
  <r>
    <x v="75"/>
    <x v="20"/>
    <x v="1"/>
    <x v="9"/>
    <x v="3"/>
    <n v="6746"/>
  </r>
  <r>
    <x v="75"/>
    <x v="20"/>
    <x v="1"/>
    <x v="0"/>
    <x v="3"/>
    <n v="296459"/>
  </r>
  <r>
    <x v="75"/>
    <x v="20"/>
    <x v="2"/>
    <x v="1"/>
    <x v="3"/>
    <n v="24227"/>
  </r>
  <r>
    <x v="75"/>
    <x v="20"/>
    <x v="2"/>
    <x v="2"/>
    <x v="3"/>
    <n v="29665"/>
  </r>
  <r>
    <x v="75"/>
    <x v="20"/>
    <x v="2"/>
    <x v="3"/>
    <x v="3"/>
    <n v="4036"/>
  </r>
  <r>
    <x v="75"/>
    <x v="20"/>
    <x v="2"/>
    <x v="4"/>
    <x v="3"/>
    <n v="52166"/>
  </r>
  <r>
    <x v="75"/>
    <x v="20"/>
    <x v="2"/>
    <x v="5"/>
    <x v="3"/>
    <n v="26122"/>
  </r>
  <r>
    <x v="75"/>
    <x v="20"/>
    <x v="2"/>
    <x v="6"/>
    <x v="3"/>
    <n v="30743"/>
  </r>
  <r>
    <x v="75"/>
    <x v="20"/>
    <x v="2"/>
    <x v="7"/>
    <x v="3"/>
    <n v="10522"/>
  </r>
  <r>
    <x v="75"/>
    <x v="20"/>
    <x v="2"/>
    <x v="8"/>
    <x v="3"/>
    <n v="13982"/>
  </r>
  <r>
    <x v="75"/>
    <x v="20"/>
    <x v="2"/>
    <x v="9"/>
    <x v="3"/>
    <n v="4016"/>
  </r>
  <r>
    <x v="75"/>
    <x v="20"/>
    <x v="2"/>
    <x v="0"/>
    <x v="3"/>
    <n v="195479"/>
  </r>
  <r>
    <x v="75"/>
    <x v="20"/>
    <x v="3"/>
    <x v="1"/>
    <x v="3"/>
    <n v="11569"/>
  </r>
  <r>
    <x v="75"/>
    <x v="20"/>
    <x v="3"/>
    <x v="2"/>
    <x v="3"/>
    <n v="20760"/>
  </r>
  <r>
    <x v="75"/>
    <x v="20"/>
    <x v="3"/>
    <x v="3"/>
    <x v="3"/>
    <n v="26775"/>
  </r>
  <r>
    <x v="75"/>
    <x v="20"/>
    <x v="3"/>
    <x v="4"/>
    <x v="3"/>
    <n v="14410"/>
  </r>
  <r>
    <x v="75"/>
    <x v="20"/>
    <x v="3"/>
    <x v="5"/>
    <x v="3"/>
    <n v="16078"/>
  </r>
  <r>
    <x v="75"/>
    <x v="20"/>
    <x v="3"/>
    <x v="6"/>
    <x v="3"/>
    <n v="5087"/>
  </r>
  <r>
    <x v="75"/>
    <x v="20"/>
    <x v="3"/>
    <x v="7"/>
    <x v="3"/>
    <n v="1815"/>
  </r>
  <r>
    <x v="75"/>
    <x v="20"/>
    <x v="3"/>
    <x v="8"/>
    <x v="3"/>
    <n v="1756"/>
  </r>
  <r>
    <x v="75"/>
    <x v="20"/>
    <x v="3"/>
    <x v="9"/>
    <x v="3"/>
    <n v="2730"/>
  </r>
  <r>
    <x v="75"/>
    <x v="20"/>
    <x v="3"/>
    <x v="0"/>
    <x v="2"/>
    <n v="100980"/>
  </r>
  <r>
    <x v="75"/>
    <x v="21"/>
    <x v="1"/>
    <x v="1"/>
    <x v="2"/>
    <n v="282169"/>
  </r>
  <r>
    <x v="75"/>
    <x v="21"/>
    <x v="1"/>
    <x v="2"/>
    <x v="2"/>
    <n v="338093"/>
  </r>
  <r>
    <x v="75"/>
    <x v="21"/>
    <x v="1"/>
    <x v="3"/>
    <x v="2"/>
    <n v="488319"/>
  </r>
  <r>
    <x v="75"/>
    <x v="21"/>
    <x v="1"/>
    <x v="4"/>
    <x v="2"/>
    <n v="449039"/>
  </r>
  <r>
    <x v="75"/>
    <x v="21"/>
    <x v="1"/>
    <x v="5"/>
    <x v="2"/>
    <n v="247815"/>
  </r>
  <r>
    <x v="75"/>
    <x v="21"/>
    <x v="1"/>
    <x v="6"/>
    <x v="2"/>
    <n v="232896"/>
  </r>
  <r>
    <x v="75"/>
    <x v="21"/>
    <x v="1"/>
    <x v="7"/>
    <x v="2"/>
    <n v="57938"/>
  </r>
  <r>
    <x v="75"/>
    <x v="21"/>
    <x v="1"/>
    <x v="8"/>
    <x v="2"/>
    <n v="50212"/>
  </r>
  <r>
    <x v="75"/>
    <x v="21"/>
    <x v="1"/>
    <x v="9"/>
    <x v="2"/>
    <n v="53561"/>
  </r>
  <r>
    <x v="75"/>
    <x v="21"/>
    <x v="1"/>
    <x v="0"/>
    <x v="2"/>
    <n v="2200042"/>
  </r>
  <r>
    <x v="75"/>
    <x v="21"/>
    <x v="2"/>
    <x v="1"/>
    <x v="2"/>
    <n v="149918"/>
  </r>
  <r>
    <x v="75"/>
    <x v="21"/>
    <x v="2"/>
    <x v="2"/>
    <x v="2"/>
    <n v="84009"/>
  </r>
  <r>
    <x v="75"/>
    <x v="21"/>
    <x v="2"/>
    <x v="3"/>
    <x v="2"/>
    <n v="36584"/>
  </r>
  <r>
    <x v="75"/>
    <x v="21"/>
    <x v="2"/>
    <x v="4"/>
    <x v="2"/>
    <n v="188705"/>
  </r>
  <r>
    <x v="75"/>
    <x v="21"/>
    <x v="2"/>
    <x v="5"/>
    <x v="2"/>
    <n v="138764"/>
  </r>
  <r>
    <x v="75"/>
    <x v="21"/>
    <x v="2"/>
    <x v="6"/>
    <x v="2"/>
    <n v="179360"/>
  </r>
  <r>
    <x v="75"/>
    <x v="21"/>
    <x v="2"/>
    <x v="7"/>
    <x v="2"/>
    <n v="40337"/>
  </r>
  <r>
    <x v="75"/>
    <x v="21"/>
    <x v="2"/>
    <x v="8"/>
    <x v="2"/>
    <n v="39527"/>
  </r>
  <r>
    <x v="75"/>
    <x v="21"/>
    <x v="2"/>
    <x v="9"/>
    <x v="2"/>
    <n v="5479"/>
  </r>
  <r>
    <x v="75"/>
    <x v="21"/>
    <x v="2"/>
    <x v="0"/>
    <x v="2"/>
    <n v="862682"/>
  </r>
  <r>
    <x v="75"/>
    <x v="21"/>
    <x v="3"/>
    <x v="1"/>
    <x v="2"/>
    <n v="132251"/>
  </r>
  <r>
    <x v="75"/>
    <x v="21"/>
    <x v="3"/>
    <x v="2"/>
    <x v="2"/>
    <n v="254084"/>
  </r>
  <r>
    <x v="75"/>
    <x v="21"/>
    <x v="3"/>
    <x v="3"/>
    <x v="2"/>
    <n v="451735"/>
  </r>
  <r>
    <x v="75"/>
    <x v="21"/>
    <x v="3"/>
    <x v="4"/>
    <x v="2"/>
    <n v="260333"/>
  </r>
  <r>
    <x v="75"/>
    <x v="21"/>
    <x v="3"/>
    <x v="5"/>
    <x v="2"/>
    <n v="109051"/>
  </r>
  <r>
    <x v="75"/>
    <x v="21"/>
    <x v="3"/>
    <x v="6"/>
    <x v="2"/>
    <n v="53536"/>
  </r>
  <r>
    <x v="75"/>
    <x v="21"/>
    <x v="3"/>
    <x v="7"/>
    <x v="2"/>
    <n v="17601"/>
  </r>
  <r>
    <x v="75"/>
    <x v="21"/>
    <x v="3"/>
    <x v="8"/>
    <x v="2"/>
    <n v="10686"/>
  </r>
  <r>
    <x v="75"/>
    <x v="21"/>
    <x v="3"/>
    <x v="9"/>
    <x v="2"/>
    <n v="48082"/>
  </r>
  <r>
    <x v="75"/>
    <x v="21"/>
    <x v="3"/>
    <x v="0"/>
    <x v="2"/>
    <n v="1337360"/>
  </r>
  <r>
    <x v="76"/>
    <x v="20"/>
    <x v="1"/>
    <x v="1"/>
    <x v="3"/>
    <n v="1840"/>
  </r>
  <r>
    <x v="76"/>
    <x v="20"/>
    <x v="1"/>
    <x v="2"/>
    <x v="3"/>
    <n v="667"/>
  </r>
  <r>
    <x v="76"/>
    <x v="20"/>
    <x v="1"/>
    <x v="3"/>
    <x v="3"/>
    <n v="5239"/>
  </r>
  <r>
    <x v="76"/>
    <x v="20"/>
    <x v="1"/>
    <x v="4"/>
    <x v="3"/>
    <n v="2121"/>
  </r>
  <r>
    <x v="76"/>
    <x v="20"/>
    <x v="1"/>
    <x v="5"/>
    <x v="3"/>
    <n v="163397"/>
  </r>
  <r>
    <x v="76"/>
    <x v="20"/>
    <x v="1"/>
    <x v="6"/>
    <x v="3"/>
    <n v="1765"/>
  </r>
  <r>
    <x v="76"/>
    <x v="20"/>
    <x v="1"/>
    <x v="7"/>
    <x v="3"/>
    <n v="902"/>
  </r>
  <r>
    <x v="76"/>
    <x v="20"/>
    <x v="1"/>
    <x v="8"/>
    <x v="3"/>
    <n v="25844"/>
  </r>
  <r>
    <x v="76"/>
    <x v="20"/>
    <x v="1"/>
    <x v="9"/>
    <x v="3"/>
    <n v="20691"/>
  </r>
  <r>
    <x v="76"/>
    <x v="20"/>
    <x v="1"/>
    <x v="0"/>
    <x v="3"/>
    <n v="222465"/>
  </r>
  <r>
    <x v="76"/>
    <x v="20"/>
    <x v="2"/>
    <x v="1"/>
    <x v="3"/>
    <n v="526"/>
  </r>
  <r>
    <x v="76"/>
    <x v="20"/>
    <x v="2"/>
    <x v="2"/>
    <x v="3"/>
    <n v="319"/>
  </r>
  <r>
    <x v="76"/>
    <x v="20"/>
    <x v="2"/>
    <x v="3"/>
    <x v="3"/>
    <n v="176"/>
  </r>
  <r>
    <x v="76"/>
    <x v="20"/>
    <x v="2"/>
    <x v="4"/>
    <x v="3"/>
    <n v="677"/>
  </r>
  <r>
    <x v="76"/>
    <x v="20"/>
    <x v="2"/>
    <x v="5"/>
    <x v="3"/>
    <n v="148318"/>
  </r>
  <r>
    <x v="76"/>
    <x v="20"/>
    <x v="2"/>
    <x v="6"/>
    <x v="3"/>
    <n v="1389"/>
  </r>
  <r>
    <x v="76"/>
    <x v="20"/>
    <x v="2"/>
    <x v="7"/>
    <x v="3"/>
    <n v="882"/>
  </r>
  <r>
    <x v="76"/>
    <x v="20"/>
    <x v="2"/>
    <x v="8"/>
    <x v="3"/>
    <n v="3035"/>
  </r>
  <r>
    <x v="76"/>
    <x v="20"/>
    <x v="2"/>
    <x v="9"/>
    <x v="3"/>
    <n v="12570"/>
  </r>
  <r>
    <x v="76"/>
    <x v="20"/>
    <x v="2"/>
    <x v="0"/>
    <x v="3"/>
    <n v="167893"/>
  </r>
  <r>
    <x v="76"/>
    <x v="20"/>
    <x v="3"/>
    <x v="1"/>
    <x v="3"/>
    <n v="1314"/>
  </r>
  <r>
    <x v="76"/>
    <x v="20"/>
    <x v="3"/>
    <x v="2"/>
    <x v="3"/>
    <n v="347"/>
  </r>
  <r>
    <x v="76"/>
    <x v="20"/>
    <x v="3"/>
    <x v="3"/>
    <x v="3"/>
    <n v="5063"/>
  </r>
  <r>
    <x v="76"/>
    <x v="20"/>
    <x v="3"/>
    <x v="4"/>
    <x v="3"/>
    <n v="1444"/>
  </r>
  <r>
    <x v="76"/>
    <x v="20"/>
    <x v="3"/>
    <x v="5"/>
    <x v="3"/>
    <n v="15079"/>
  </r>
  <r>
    <x v="76"/>
    <x v="20"/>
    <x v="3"/>
    <x v="6"/>
    <x v="3"/>
    <n v="376"/>
  </r>
  <r>
    <x v="76"/>
    <x v="20"/>
    <x v="3"/>
    <x v="7"/>
    <x v="3"/>
    <n v="20"/>
  </r>
  <r>
    <x v="76"/>
    <x v="20"/>
    <x v="3"/>
    <x v="8"/>
    <x v="3"/>
    <n v="22809"/>
  </r>
  <r>
    <x v="76"/>
    <x v="20"/>
    <x v="3"/>
    <x v="9"/>
    <x v="3"/>
    <n v="8121"/>
  </r>
  <r>
    <x v="76"/>
    <x v="20"/>
    <x v="3"/>
    <x v="0"/>
    <x v="2"/>
    <n v="54572"/>
  </r>
  <r>
    <x v="77"/>
    <x v="20"/>
    <x v="1"/>
    <x v="1"/>
    <x v="3"/>
    <n v="695"/>
  </r>
  <r>
    <x v="77"/>
    <x v="20"/>
    <x v="1"/>
    <x v="2"/>
    <x v="3"/>
    <n v="39831"/>
  </r>
  <r>
    <x v="77"/>
    <x v="20"/>
    <x v="1"/>
    <x v="3"/>
    <x v="3"/>
    <n v="50755"/>
  </r>
  <r>
    <x v="77"/>
    <x v="20"/>
    <x v="1"/>
    <x v="4"/>
    <x v="3"/>
    <n v="982033"/>
  </r>
  <r>
    <x v="77"/>
    <x v="20"/>
    <x v="1"/>
    <x v="5"/>
    <x v="3"/>
    <n v="110949"/>
  </r>
  <r>
    <x v="77"/>
    <x v="20"/>
    <x v="1"/>
    <x v="6"/>
    <x v="3"/>
    <n v="464068"/>
  </r>
  <r>
    <x v="77"/>
    <x v="20"/>
    <x v="1"/>
    <x v="7"/>
    <x v="3"/>
    <n v="89504"/>
  </r>
  <r>
    <x v="77"/>
    <x v="20"/>
    <x v="1"/>
    <x v="8"/>
    <x v="3"/>
    <n v="422824"/>
  </r>
  <r>
    <x v="77"/>
    <x v="20"/>
    <x v="1"/>
    <x v="9"/>
    <x v="3"/>
    <n v="12712"/>
  </r>
  <r>
    <x v="77"/>
    <x v="20"/>
    <x v="1"/>
    <x v="0"/>
    <x v="3"/>
    <n v="2173371"/>
  </r>
  <r>
    <x v="77"/>
    <x v="20"/>
    <x v="2"/>
    <x v="1"/>
    <x v="3"/>
    <n v="178"/>
  </r>
  <r>
    <x v="77"/>
    <x v="20"/>
    <x v="2"/>
    <x v="2"/>
    <x v="3"/>
    <n v="32540"/>
  </r>
  <r>
    <x v="77"/>
    <x v="20"/>
    <x v="2"/>
    <x v="3"/>
    <x v="3"/>
    <n v="4940"/>
  </r>
  <r>
    <x v="77"/>
    <x v="20"/>
    <x v="2"/>
    <x v="4"/>
    <x v="3"/>
    <n v="923188"/>
  </r>
  <r>
    <x v="77"/>
    <x v="20"/>
    <x v="2"/>
    <x v="5"/>
    <x v="3"/>
    <n v="56070"/>
  </r>
  <r>
    <x v="77"/>
    <x v="20"/>
    <x v="2"/>
    <x v="6"/>
    <x v="3"/>
    <n v="443658"/>
  </r>
  <r>
    <x v="77"/>
    <x v="20"/>
    <x v="2"/>
    <x v="7"/>
    <x v="3"/>
    <n v="82211"/>
  </r>
  <r>
    <x v="77"/>
    <x v="20"/>
    <x v="2"/>
    <x v="8"/>
    <x v="3"/>
    <n v="394856"/>
  </r>
  <r>
    <x v="77"/>
    <x v="20"/>
    <x v="2"/>
    <x v="9"/>
    <x v="3"/>
    <n v="6187"/>
  </r>
  <r>
    <x v="77"/>
    <x v="20"/>
    <x v="2"/>
    <x v="0"/>
    <x v="3"/>
    <n v="1943828"/>
  </r>
  <r>
    <x v="77"/>
    <x v="20"/>
    <x v="3"/>
    <x v="1"/>
    <x v="3"/>
    <n v="517"/>
  </r>
  <r>
    <x v="77"/>
    <x v="20"/>
    <x v="3"/>
    <x v="2"/>
    <x v="3"/>
    <n v="7291"/>
  </r>
  <r>
    <x v="77"/>
    <x v="20"/>
    <x v="3"/>
    <x v="3"/>
    <x v="3"/>
    <n v="45816"/>
  </r>
  <r>
    <x v="77"/>
    <x v="20"/>
    <x v="3"/>
    <x v="4"/>
    <x v="3"/>
    <n v="58845"/>
  </r>
  <r>
    <x v="77"/>
    <x v="20"/>
    <x v="3"/>
    <x v="5"/>
    <x v="3"/>
    <n v="54879"/>
  </r>
  <r>
    <x v="77"/>
    <x v="20"/>
    <x v="3"/>
    <x v="6"/>
    <x v="3"/>
    <n v="20410"/>
  </r>
  <r>
    <x v="77"/>
    <x v="20"/>
    <x v="3"/>
    <x v="7"/>
    <x v="3"/>
    <n v="7293"/>
  </r>
  <r>
    <x v="77"/>
    <x v="20"/>
    <x v="3"/>
    <x v="8"/>
    <x v="3"/>
    <n v="27967"/>
  </r>
  <r>
    <x v="77"/>
    <x v="20"/>
    <x v="3"/>
    <x v="9"/>
    <x v="3"/>
    <n v="6525"/>
  </r>
  <r>
    <x v="77"/>
    <x v="20"/>
    <x v="3"/>
    <x v="0"/>
    <x v="2"/>
    <n v="229543"/>
  </r>
  <r>
    <x v="77"/>
    <x v="21"/>
    <x v="1"/>
    <x v="1"/>
    <x v="2"/>
    <n v="3384"/>
  </r>
  <r>
    <x v="77"/>
    <x v="21"/>
    <x v="1"/>
    <x v="2"/>
    <x v="2"/>
    <n v="232396"/>
  </r>
  <r>
    <x v="77"/>
    <x v="21"/>
    <x v="1"/>
    <x v="3"/>
    <x v="2"/>
    <n v="448449"/>
  </r>
  <r>
    <x v="77"/>
    <x v="21"/>
    <x v="1"/>
    <x v="4"/>
    <x v="2"/>
    <n v="4706889"/>
  </r>
  <r>
    <x v="77"/>
    <x v="21"/>
    <x v="1"/>
    <x v="5"/>
    <x v="2"/>
    <n v="761148"/>
  </r>
  <r>
    <x v="77"/>
    <x v="21"/>
    <x v="1"/>
    <x v="6"/>
    <x v="2"/>
    <n v="1698233"/>
  </r>
  <r>
    <x v="77"/>
    <x v="21"/>
    <x v="1"/>
    <x v="7"/>
    <x v="2"/>
    <n v="416720"/>
  </r>
  <r>
    <x v="77"/>
    <x v="21"/>
    <x v="1"/>
    <x v="8"/>
    <x v="2"/>
    <n v="2456544"/>
  </r>
  <r>
    <x v="77"/>
    <x v="21"/>
    <x v="1"/>
    <x v="9"/>
    <x v="2"/>
    <n v="77264"/>
  </r>
  <r>
    <x v="77"/>
    <x v="21"/>
    <x v="1"/>
    <x v="0"/>
    <x v="2"/>
    <n v="10801025"/>
  </r>
  <r>
    <x v="77"/>
    <x v="21"/>
    <x v="2"/>
    <x v="1"/>
    <x v="2"/>
    <n v="360"/>
  </r>
  <r>
    <x v="77"/>
    <x v="21"/>
    <x v="2"/>
    <x v="2"/>
    <x v="2"/>
    <n v="157396"/>
  </r>
  <r>
    <x v="77"/>
    <x v="21"/>
    <x v="2"/>
    <x v="3"/>
    <x v="2"/>
    <n v="10863"/>
  </r>
  <r>
    <x v="77"/>
    <x v="21"/>
    <x v="2"/>
    <x v="4"/>
    <x v="2"/>
    <n v="4221028"/>
  </r>
  <r>
    <x v="77"/>
    <x v="21"/>
    <x v="2"/>
    <x v="5"/>
    <x v="2"/>
    <n v="301171"/>
  </r>
  <r>
    <x v="77"/>
    <x v="21"/>
    <x v="2"/>
    <x v="6"/>
    <x v="2"/>
    <n v="1542018"/>
  </r>
  <r>
    <x v="77"/>
    <x v="21"/>
    <x v="2"/>
    <x v="7"/>
    <x v="2"/>
    <n v="360783"/>
  </r>
  <r>
    <x v="77"/>
    <x v="21"/>
    <x v="2"/>
    <x v="8"/>
    <x v="2"/>
    <n v="2207710"/>
  </r>
  <r>
    <x v="77"/>
    <x v="21"/>
    <x v="2"/>
    <x v="9"/>
    <x v="2"/>
    <n v="23666"/>
  </r>
  <r>
    <x v="77"/>
    <x v="21"/>
    <x v="2"/>
    <x v="0"/>
    <x v="2"/>
    <n v="8824995"/>
  </r>
  <r>
    <x v="77"/>
    <x v="21"/>
    <x v="3"/>
    <x v="1"/>
    <x v="2"/>
    <n v="3024"/>
  </r>
  <r>
    <x v="77"/>
    <x v="21"/>
    <x v="3"/>
    <x v="2"/>
    <x v="2"/>
    <n v="75000"/>
  </r>
  <r>
    <x v="77"/>
    <x v="21"/>
    <x v="3"/>
    <x v="3"/>
    <x v="2"/>
    <n v="437586"/>
  </r>
  <r>
    <x v="77"/>
    <x v="21"/>
    <x v="3"/>
    <x v="4"/>
    <x v="2"/>
    <n v="485860"/>
  </r>
  <r>
    <x v="77"/>
    <x v="21"/>
    <x v="3"/>
    <x v="5"/>
    <x v="2"/>
    <n v="459977"/>
  </r>
  <r>
    <x v="77"/>
    <x v="21"/>
    <x v="3"/>
    <x v="6"/>
    <x v="2"/>
    <n v="156214"/>
  </r>
  <r>
    <x v="77"/>
    <x v="21"/>
    <x v="3"/>
    <x v="7"/>
    <x v="2"/>
    <n v="55937"/>
  </r>
  <r>
    <x v="77"/>
    <x v="21"/>
    <x v="3"/>
    <x v="8"/>
    <x v="2"/>
    <n v="248834"/>
  </r>
  <r>
    <x v="77"/>
    <x v="21"/>
    <x v="3"/>
    <x v="9"/>
    <x v="2"/>
    <n v="53598"/>
  </r>
  <r>
    <x v="77"/>
    <x v="21"/>
    <x v="3"/>
    <x v="0"/>
    <x v="2"/>
    <n v="1976030"/>
  </r>
  <r>
    <x v="78"/>
    <x v="20"/>
    <x v="1"/>
    <x v="1"/>
    <x v="3"/>
    <n v="486"/>
  </r>
  <r>
    <x v="78"/>
    <x v="20"/>
    <x v="1"/>
    <x v="2"/>
    <x v="3"/>
    <n v="471"/>
  </r>
  <r>
    <x v="78"/>
    <x v="20"/>
    <x v="1"/>
    <x v="3"/>
    <x v="3"/>
    <n v="7173"/>
  </r>
  <r>
    <x v="78"/>
    <x v="20"/>
    <x v="1"/>
    <x v="4"/>
    <x v="3"/>
    <n v="610160"/>
  </r>
  <r>
    <x v="78"/>
    <x v="20"/>
    <x v="1"/>
    <x v="5"/>
    <x v="3"/>
    <n v="26727"/>
  </r>
  <r>
    <x v="78"/>
    <x v="20"/>
    <x v="1"/>
    <x v="6"/>
    <x v="3"/>
    <n v="383896"/>
  </r>
  <r>
    <x v="78"/>
    <x v="20"/>
    <x v="1"/>
    <x v="7"/>
    <x v="3"/>
    <n v="58534"/>
  </r>
  <r>
    <x v="78"/>
    <x v="20"/>
    <x v="1"/>
    <x v="8"/>
    <x v="3"/>
    <n v="167701"/>
  </r>
  <r>
    <x v="78"/>
    <x v="20"/>
    <x v="1"/>
    <x v="9"/>
    <x v="3"/>
    <n v="7286"/>
  </r>
  <r>
    <x v="78"/>
    <x v="20"/>
    <x v="1"/>
    <x v="0"/>
    <x v="3"/>
    <n v="1262434"/>
  </r>
  <r>
    <x v="78"/>
    <x v="20"/>
    <x v="2"/>
    <x v="1"/>
    <x v="3"/>
    <n v="138"/>
  </r>
  <r>
    <x v="78"/>
    <x v="20"/>
    <x v="2"/>
    <x v="2"/>
    <x v="3"/>
    <n v="391"/>
  </r>
  <r>
    <x v="78"/>
    <x v="20"/>
    <x v="2"/>
    <x v="3"/>
    <x v="3"/>
    <n v="4940"/>
  </r>
  <r>
    <x v="78"/>
    <x v="20"/>
    <x v="2"/>
    <x v="4"/>
    <x v="3"/>
    <n v="571602"/>
  </r>
  <r>
    <x v="78"/>
    <x v="20"/>
    <x v="2"/>
    <x v="5"/>
    <x v="3"/>
    <n v="18297"/>
  </r>
  <r>
    <x v="78"/>
    <x v="20"/>
    <x v="2"/>
    <x v="6"/>
    <x v="3"/>
    <n v="368047"/>
  </r>
  <r>
    <x v="78"/>
    <x v="20"/>
    <x v="2"/>
    <x v="7"/>
    <x v="3"/>
    <n v="54012"/>
  </r>
  <r>
    <x v="78"/>
    <x v="20"/>
    <x v="2"/>
    <x v="8"/>
    <x v="3"/>
    <n v="158185"/>
  </r>
  <r>
    <x v="78"/>
    <x v="20"/>
    <x v="2"/>
    <x v="9"/>
    <x v="3"/>
    <n v="4074"/>
  </r>
  <r>
    <x v="78"/>
    <x v="20"/>
    <x v="2"/>
    <x v="0"/>
    <x v="3"/>
    <n v="1179685"/>
  </r>
  <r>
    <x v="78"/>
    <x v="20"/>
    <x v="3"/>
    <x v="1"/>
    <x v="3"/>
    <n v="348"/>
  </r>
  <r>
    <x v="78"/>
    <x v="20"/>
    <x v="3"/>
    <x v="2"/>
    <x v="3"/>
    <n v="80"/>
  </r>
  <r>
    <x v="78"/>
    <x v="20"/>
    <x v="3"/>
    <x v="3"/>
    <x v="3"/>
    <n v="2233"/>
  </r>
  <r>
    <x v="78"/>
    <x v="20"/>
    <x v="3"/>
    <x v="4"/>
    <x v="3"/>
    <n v="38558"/>
  </r>
  <r>
    <x v="78"/>
    <x v="20"/>
    <x v="3"/>
    <x v="5"/>
    <x v="3"/>
    <n v="8430"/>
  </r>
  <r>
    <x v="78"/>
    <x v="20"/>
    <x v="3"/>
    <x v="6"/>
    <x v="3"/>
    <n v="15849"/>
  </r>
  <r>
    <x v="78"/>
    <x v="20"/>
    <x v="3"/>
    <x v="7"/>
    <x v="3"/>
    <n v="4522"/>
  </r>
  <r>
    <x v="78"/>
    <x v="20"/>
    <x v="3"/>
    <x v="8"/>
    <x v="3"/>
    <n v="9516"/>
  </r>
  <r>
    <x v="78"/>
    <x v="20"/>
    <x v="3"/>
    <x v="9"/>
    <x v="3"/>
    <n v="3212"/>
  </r>
  <r>
    <x v="78"/>
    <x v="20"/>
    <x v="3"/>
    <x v="0"/>
    <x v="2"/>
    <n v="82749"/>
  </r>
  <r>
    <x v="78"/>
    <x v="21"/>
    <x v="1"/>
    <x v="1"/>
    <x v="2"/>
    <n v="1892"/>
  </r>
  <r>
    <x v="78"/>
    <x v="21"/>
    <x v="1"/>
    <x v="2"/>
    <x v="2"/>
    <n v="1568"/>
  </r>
  <r>
    <x v="78"/>
    <x v="21"/>
    <x v="1"/>
    <x v="3"/>
    <x v="2"/>
    <n v="21813"/>
  </r>
  <r>
    <x v="78"/>
    <x v="21"/>
    <x v="1"/>
    <x v="4"/>
    <x v="2"/>
    <n v="2931041"/>
  </r>
  <r>
    <x v="78"/>
    <x v="21"/>
    <x v="1"/>
    <x v="5"/>
    <x v="2"/>
    <n v="183378"/>
  </r>
  <r>
    <x v="78"/>
    <x v="21"/>
    <x v="1"/>
    <x v="6"/>
    <x v="2"/>
    <n v="1347443"/>
  </r>
  <r>
    <x v="78"/>
    <x v="21"/>
    <x v="1"/>
    <x v="7"/>
    <x v="2"/>
    <n v="253309"/>
  </r>
  <r>
    <x v="78"/>
    <x v="21"/>
    <x v="1"/>
    <x v="8"/>
    <x v="2"/>
    <n v="852502"/>
  </r>
  <r>
    <x v="78"/>
    <x v="21"/>
    <x v="1"/>
    <x v="9"/>
    <x v="2"/>
    <n v="34569"/>
  </r>
  <r>
    <x v="78"/>
    <x v="21"/>
    <x v="1"/>
    <x v="0"/>
    <x v="2"/>
    <n v="5627514"/>
  </r>
  <r>
    <x v="78"/>
    <x v="21"/>
    <x v="2"/>
    <x v="1"/>
    <x v="2"/>
    <n v="345"/>
  </r>
  <r>
    <x v="78"/>
    <x v="21"/>
    <x v="2"/>
    <x v="2"/>
    <x v="2"/>
    <n v="1478"/>
  </r>
  <r>
    <x v="78"/>
    <x v="21"/>
    <x v="2"/>
    <x v="3"/>
    <x v="2"/>
    <n v="10863"/>
  </r>
  <r>
    <x v="78"/>
    <x v="21"/>
    <x v="2"/>
    <x v="4"/>
    <x v="2"/>
    <n v="2646284"/>
  </r>
  <r>
    <x v="78"/>
    <x v="21"/>
    <x v="2"/>
    <x v="5"/>
    <x v="2"/>
    <n v="104236"/>
  </r>
  <r>
    <x v="78"/>
    <x v="21"/>
    <x v="2"/>
    <x v="6"/>
    <x v="2"/>
    <n v="1242538"/>
  </r>
  <r>
    <x v="78"/>
    <x v="21"/>
    <x v="2"/>
    <x v="7"/>
    <x v="2"/>
    <n v="220052"/>
  </r>
  <r>
    <x v="78"/>
    <x v="21"/>
    <x v="2"/>
    <x v="8"/>
    <x v="2"/>
    <n v="763092"/>
  </r>
  <r>
    <x v="78"/>
    <x v="21"/>
    <x v="2"/>
    <x v="9"/>
    <x v="2"/>
    <n v="13293"/>
  </r>
  <r>
    <x v="78"/>
    <x v="21"/>
    <x v="2"/>
    <x v="0"/>
    <x v="2"/>
    <n v="5002180"/>
  </r>
  <r>
    <x v="78"/>
    <x v="21"/>
    <x v="3"/>
    <x v="1"/>
    <x v="2"/>
    <n v="1547"/>
  </r>
  <r>
    <x v="78"/>
    <x v="21"/>
    <x v="3"/>
    <x v="2"/>
    <x v="2"/>
    <n v="90"/>
  </r>
  <r>
    <x v="78"/>
    <x v="21"/>
    <x v="3"/>
    <x v="3"/>
    <x v="2"/>
    <n v="10950"/>
  </r>
  <r>
    <x v="78"/>
    <x v="21"/>
    <x v="3"/>
    <x v="4"/>
    <x v="2"/>
    <n v="284757"/>
  </r>
  <r>
    <x v="78"/>
    <x v="21"/>
    <x v="3"/>
    <x v="5"/>
    <x v="2"/>
    <n v="79142"/>
  </r>
  <r>
    <x v="78"/>
    <x v="21"/>
    <x v="3"/>
    <x v="6"/>
    <x v="2"/>
    <n v="104905"/>
  </r>
  <r>
    <x v="78"/>
    <x v="21"/>
    <x v="3"/>
    <x v="7"/>
    <x v="2"/>
    <n v="33257"/>
  </r>
  <r>
    <x v="78"/>
    <x v="21"/>
    <x v="3"/>
    <x v="8"/>
    <x v="2"/>
    <n v="89410"/>
  </r>
  <r>
    <x v="78"/>
    <x v="21"/>
    <x v="3"/>
    <x v="9"/>
    <x v="2"/>
    <n v="21276"/>
  </r>
  <r>
    <x v="78"/>
    <x v="21"/>
    <x v="3"/>
    <x v="0"/>
    <x v="2"/>
    <n v="625334"/>
  </r>
  <r>
    <x v="79"/>
    <x v="20"/>
    <x v="1"/>
    <x v="1"/>
    <x v="3"/>
    <n v="209"/>
  </r>
  <r>
    <x v="79"/>
    <x v="20"/>
    <x v="1"/>
    <x v="2"/>
    <x v="3"/>
    <n v="39359"/>
  </r>
  <r>
    <x v="79"/>
    <x v="20"/>
    <x v="1"/>
    <x v="3"/>
    <x v="3"/>
    <n v="43583"/>
  </r>
  <r>
    <x v="79"/>
    <x v="20"/>
    <x v="1"/>
    <x v="4"/>
    <x v="3"/>
    <n v="371873"/>
  </r>
  <r>
    <x v="79"/>
    <x v="20"/>
    <x v="1"/>
    <x v="5"/>
    <x v="3"/>
    <n v="84222"/>
  </r>
  <r>
    <x v="79"/>
    <x v="20"/>
    <x v="1"/>
    <x v="6"/>
    <x v="3"/>
    <n v="80172"/>
  </r>
  <r>
    <x v="79"/>
    <x v="20"/>
    <x v="1"/>
    <x v="7"/>
    <x v="3"/>
    <n v="30970"/>
  </r>
  <r>
    <x v="79"/>
    <x v="20"/>
    <x v="1"/>
    <x v="8"/>
    <x v="3"/>
    <n v="255123"/>
  </r>
  <r>
    <x v="79"/>
    <x v="20"/>
    <x v="1"/>
    <x v="9"/>
    <x v="3"/>
    <n v="5426"/>
  </r>
  <r>
    <x v="79"/>
    <x v="20"/>
    <x v="1"/>
    <x v="0"/>
    <x v="3"/>
    <n v="910937"/>
  </r>
  <r>
    <x v="79"/>
    <x v="20"/>
    <x v="2"/>
    <x v="1"/>
    <x v="3"/>
    <n v="40"/>
  </r>
  <r>
    <x v="79"/>
    <x v="20"/>
    <x v="2"/>
    <x v="2"/>
    <x v="3"/>
    <n v="32148"/>
  </r>
  <r>
    <x v="79"/>
    <x v="20"/>
    <x v="2"/>
    <x v="4"/>
    <x v="3"/>
    <n v="351586"/>
  </r>
  <r>
    <x v="79"/>
    <x v="20"/>
    <x v="2"/>
    <x v="5"/>
    <x v="3"/>
    <n v="37774"/>
  </r>
  <r>
    <x v="79"/>
    <x v="20"/>
    <x v="2"/>
    <x v="6"/>
    <x v="3"/>
    <n v="75611"/>
  </r>
  <r>
    <x v="79"/>
    <x v="20"/>
    <x v="2"/>
    <x v="7"/>
    <x v="3"/>
    <n v="28199"/>
  </r>
  <r>
    <x v="79"/>
    <x v="20"/>
    <x v="2"/>
    <x v="8"/>
    <x v="3"/>
    <n v="236672"/>
  </r>
  <r>
    <x v="79"/>
    <x v="20"/>
    <x v="2"/>
    <x v="9"/>
    <x v="3"/>
    <n v="2113"/>
  </r>
  <r>
    <x v="79"/>
    <x v="20"/>
    <x v="2"/>
    <x v="0"/>
    <x v="3"/>
    <n v="764143"/>
  </r>
  <r>
    <x v="79"/>
    <x v="20"/>
    <x v="3"/>
    <x v="1"/>
    <x v="3"/>
    <n v="169"/>
  </r>
  <r>
    <x v="79"/>
    <x v="20"/>
    <x v="3"/>
    <x v="2"/>
    <x v="3"/>
    <n v="7211"/>
  </r>
  <r>
    <x v="79"/>
    <x v="20"/>
    <x v="3"/>
    <x v="3"/>
    <x v="3"/>
    <n v="43583"/>
  </r>
  <r>
    <x v="79"/>
    <x v="20"/>
    <x v="3"/>
    <x v="4"/>
    <x v="3"/>
    <n v="20287"/>
  </r>
  <r>
    <x v="79"/>
    <x v="20"/>
    <x v="3"/>
    <x v="5"/>
    <x v="3"/>
    <n v="46449"/>
  </r>
  <r>
    <x v="79"/>
    <x v="20"/>
    <x v="3"/>
    <x v="6"/>
    <x v="3"/>
    <n v="4561"/>
  </r>
  <r>
    <x v="79"/>
    <x v="20"/>
    <x v="3"/>
    <x v="7"/>
    <x v="3"/>
    <n v="2771"/>
  </r>
  <r>
    <x v="79"/>
    <x v="20"/>
    <x v="3"/>
    <x v="8"/>
    <x v="3"/>
    <n v="18451"/>
  </r>
  <r>
    <x v="79"/>
    <x v="20"/>
    <x v="3"/>
    <x v="9"/>
    <x v="3"/>
    <n v="3313"/>
  </r>
  <r>
    <x v="79"/>
    <x v="20"/>
    <x v="3"/>
    <x v="0"/>
    <x v="2"/>
    <n v="146794"/>
  </r>
  <r>
    <x v="79"/>
    <x v="21"/>
    <x v="1"/>
    <x v="1"/>
    <x v="2"/>
    <n v="1492"/>
  </r>
  <r>
    <x v="79"/>
    <x v="21"/>
    <x v="1"/>
    <x v="2"/>
    <x v="2"/>
    <n v="230827"/>
  </r>
  <r>
    <x v="79"/>
    <x v="21"/>
    <x v="1"/>
    <x v="3"/>
    <x v="2"/>
    <n v="426636"/>
  </r>
  <r>
    <x v="79"/>
    <x v="21"/>
    <x v="1"/>
    <x v="4"/>
    <x v="2"/>
    <n v="1775848"/>
  </r>
  <r>
    <x v="79"/>
    <x v="21"/>
    <x v="1"/>
    <x v="5"/>
    <x v="2"/>
    <n v="577770"/>
  </r>
  <r>
    <x v="79"/>
    <x v="21"/>
    <x v="1"/>
    <x v="6"/>
    <x v="2"/>
    <n v="350789"/>
  </r>
  <r>
    <x v="79"/>
    <x v="21"/>
    <x v="1"/>
    <x v="7"/>
    <x v="2"/>
    <n v="163411"/>
  </r>
  <r>
    <x v="79"/>
    <x v="21"/>
    <x v="1"/>
    <x v="8"/>
    <x v="2"/>
    <n v="1604042"/>
  </r>
  <r>
    <x v="79"/>
    <x v="21"/>
    <x v="1"/>
    <x v="9"/>
    <x v="2"/>
    <n v="42695"/>
  </r>
  <r>
    <x v="79"/>
    <x v="21"/>
    <x v="1"/>
    <x v="0"/>
    <x v="2"/>
    <n v="5173511"/>
  </r>
  <r>
    <x v="79"/>
    <x v="21"/>
    <x v="2"/>
    <x v="1"/>
    <x v="2"/>
    <n v="15"/>
  </r>
  <r>
    <x v="79"/>
    <x v="21"/>
    <x v="2"/>
    <x v="2"/>
    <x v="2"/>
    <n v="155918"/>
  </r>
  <r>
    <x v="79"/>
    <x v="21"/>
    <x v="2"/>
    <x v="4"/>
    <x v="2"/>
    <n v="1574745"/>
  </r>
  <r>
    <x v="79"/>
    <x v="21"/>
    <x v="2"/>
    <x v="5"/>
    <x v="2"/>
    <n v="196936"/>
  </r>
  <r>
    <x v="79"/>
    <x v="21"/>
    <x v="2"/>
    <x v="6"/>
    <x v="2"/>
    <n v="299480"/>
  </r>
  <r>
    <x v="79"/>
    <x v="21"/>
    <x v="2"/>
    <x v="7"/>
    <x v="2"/>
    <n v="140731"/>
  </r>
  <r>
    <x v="79"/>
    <x v="21"/>
    <x v="2"/>
    <x v="8"/>
    <x v="2"/>
    <n v="1444618"/>
  </r>
  <r>
    <x v="79"/>
    <x v="21"/>
    <x v="2"/>
    <x v="9"/>
    <x v="2"/>
    <n v="10373"/>
  </r>
  <r>
    <x v="79"/>
    <x v="21"/>
    <x v="2"/>
    <x v="0"/>
    <x v="2"/>
    <n v="3822815"/>
  </r>
  <r>
    <x v="79"/>
    <x v="21"/>
    <x v="3"/>
    <x v="1"/>
    <x v="2"/>
    <n v="1477"/>
  </r>
  <r>
    <x v="79"/>
    <x v="21"/>
    <x v="3"/>
    <x v="2"/>
    <x v="2"/>
    <n v="74910"/>
  </r>
  <r>
    <x v="79"/>
    <x v="21"/>
    <x v="3"/>
    <x v="3"/>
    <x v="2"/>
    <n v="426636"/>
  </r>
  <r>
    <x v="79"/>
    <x v="21"/>
    <x v="3"/>
    <x v="4"/>
    <x v="2"/>
    <n v="201103"/>
  </r>
  <r>
    <x v="79"/>
    <x v="21"/>
    <x v="3"/>
    <x v="5"/>
    <x v="2"/>
    <n v="380834"/>
  </r>
  <r>
    <x v="79"/>
    <x v="21"/>
    <x v="3"/>
    <x v="6"/>
    <x v="2"/>
    <n v="51309"/>
  </r>
  <r>
    <x v="79"/>
    <x v="21"/>
    <x v="3"/>
    <x v="7"/>
    <x v="2"/>
    <n v="22680"/>
  </r>
  <r>
    <x v="79"/>
    <x v="21"/>
    <x v="3"/>
    <x v="8"/>
    <x v="2"/>
    <n v="159424"/>
  </r>
  <r>
    <x v="79"/>
    <x v="21"/>
    <x v="3"/>
    <x v="9"/>
    <x v="2"/>
    <n v="32322"/>
  </r>
  <r>
    <x v="79"/>
    <x v="21"/>
    <x v="3"/>
    <x v="0"/>
    <x v="2"/>
    <n v="1350696"/>
  </r>
  <r>
    <x v="80"/>
    <x v="20"/>
    <x v="1"/>
    <x v="1"/>
    <x v="3"/>
    <n v="1820"/>
  </r>
  <r>
    <x v="80"/>
    <x v="20"/>
    <x v="1"/>
    <x v="2"/>
    <x v="3"/>
    <n v="424"/>
  </r>
  <r>
    <x v="80"/>
    <x v="20"/>
    <x v="1"/>
    <x v="3"/>
    <x v="3"/>
    <n v="411"/>
  </r>
  <r>
    <x v="80"/>
    <x v="20"/>
    <x v="1"/>
    <x v="4"/>
    <x v="3"/>
    <n v="18461"/>
  </r>
  <r>
    <x v="80"/>
    <x v="20"/>
    <x v="1"/>
    <x v="5"/>
    <x v="3"/>
    <n v="258"/>
  </r>
  <r>
    <x v="80"/>
    <x v="20"/>
    <x v="1"/>
    <x v="6"/>
    <x v="3"/>
    <n v="10180"/>
  </r>
  <r>
    <x v="80"/>
    <x v="20"/>
    <x v="1"/>
    <x v="7"/>
    <x v="3"/>
    <n v="295"/>
  </r>
  <r>
    <x v="80"/>
    <x v="20"/>
    <x v="1"/>
    <x v="8"/>
    <x v="3"/>
    <n v="7798"/>
  </r>
  <r>
    <x v="80"/>
    <x v="20"/>
    <x v="1"/>
    <x v="9"/>
    <x v="3"/>
    <n v="8521"/>
  </r>
  <r>
    <x v="80"/>
    <x v="20"/>
    <x v="1"/>
    <x v="0"/>
    <x v="3"/>
    <n v="48168"/>
  </r>
  <r>
    <x v="80"/>
    <x v="20"/>
    <x v="2"/>
    <x v="1"/>
    <x v="3"/>
    <n v="1655"/>
  </r>
  <r>
    <x v="80"/>
    <x v="20"/>
    <x v="2"/>
    <x v="2"/>
    <x v="3"/>
    <n v="350"/>
  </r>
  <r>
    <x v="80"/>
    <x v="20"/>
    <x v="2"/>
    <x v="3"/>
    <x v="3"/>
    <n v="380"/>
  </r>
  <r>
    <x v="80"/>
    <x v="20"/>
    <x v="2"/>
    <x v="4"/>
    <x v="3"/>
    <n v="16717"/>
  </r>
  <r>
    <x v="80"/>
    <x v="20"/>
    <x v="2"/>
    <x v="5"/>
    <x v="3"/>
    <n v="183"/>
  </r>
  <r>
    <x v="80"/>
    <x v="20"/>
    <x v="2"/>
    <x v="6"/>
    <x v="3"/>
    <n v="9285"/>
  </r>
  <r>
    <x v="80"/>
    <x v="20"/>
    <x v="2"/>
    <x v="7"/>
    <x v="3"/>
    <n v="295"/>
  </r>
  <r>
    <x v="80"/>
    <x v="20"/>
    <x v="2"/>
    <x v="8"/>
    <x v="3"/>
    <n v="7774"/>
  </r>
  <r>
    <x v="80"/>
    <x v="20"/>
    <x v="2"/>
    <x v="9"/>
    <x v="3"/>
    <n v="8318"/>
  </r>
  <r>
    <x v="80"/>
    <x v="0"/>
    <x v="0"/>
    <x v="0"/>
    <x v="4"/>
    <n v="44957"/>
  </r>
  <r>
    <x v="80"/>
    <x v="20"/>
    <x v="3"/>
    <x v="1"/>
    <x v="3"/>
    <n v="165"/>
  </r>
  <r>
    <x v="80"/>
    <x v="20"/>
    <x v="3"/>
    <x v="2"/>
    <x v="3"/>
    <n v="74"/>
  </r>
  <r>
    <x v="80"/>
    <x v="20"/>
    <x v="3"/>
    <x v="3"/>
    <x v="3"/>
    <n v="31"/>
  </r>
  <r>
    <x v="80"/>
    <x v="20"/>
    <x v="3"/>
    <x v="4"/>
    <x v="3"/>
    <n v="1744"/>
  </r>
  <r>
    <x v="80"/>
    <x v="20"/>
    <x v="3"/>
    <x v="5"/>
    <x v="3"/>
    <n v="75"/>
  </r>
  <r>
    <x v="80"/>
    <x v="20"/>
    <x v="3"/>
    <x v="6"/>
    <x v="3"/>
    <n v="894"/>
  </r>
  <r>
    <x v="80"/>
    <x v="20"/>
    <x v="3"/>
    <x v="7"/>
    <x v="3"/>
    <m/>
  </r>
  <r>
    <x v="80"/>
    <x v="20"/>
    <x v="3"/>
    <x v="8"/>
    <x v="3"/>
    <n v="24"/>
  </r>
  <r>
    <x v="80"/>
    <x v="20"/>
    <x v="3"/>
    <x v="9"/>
    <x v="3"/>
    <n v="203"/>
  </r>
  <r>
    <x v="80"/>
    <x v="0"/>
    <x v="0"/>
    <x v="0"/>
    <x v="2"/>
    <n v="3211"/>
  </r>
  <r>
    <x v="80"/>
    <x v="21"/>
    <x v="1"/>
    <x v="1"/>
    <x v="2"/>
    <n v="3145"/>
  </r>
  <r>
    <x v="80"/>
    <x v="21"/>
    <x v="1"/>
    <x v="2"/>
    <x v="2"/>
    <n v="817"/>
  </r>
  <r>
    <x v="80"/>
    <x v="21"/>
    <x v="1"/>
    <x v="3"/>
    <x v="2"/>
    <n v="741"/>
  </r>
  <r>
    <x v="80"/>
    <x v="21"/>
    <x v="1"/>
    <x v="4"/>
    <x v="2"/>
    <n v="29767"/>
  </r>
  <r>
    <x v="80"/>
    <x v="21"/>
    <x v="1"/>
    <x v="5"/>
    <x v="2"/>
    <n v="509"/>
  </r>
  <r>
    <x v="80"/>
    <x v="21"/>
    <x v="1"/>
    <x v="6"/>
    <x v="2"/>
    <n v="20487"/>
  </r>
  <r>
    <x v="80"/>
    <x v="21"/>
    <x v="1"/>
    <x v="7"/>
    <x v="2"/>
    <n v="413"/>
  </r>
  <r>
    <x v="80"/>
    <x v="21"/>
    <x v="1"/>
    <x v="8"/>
    <x v="2"/>
    <n v="11703"/>
  </r>
  <r>
    <x v="80"/>
    <x v="21"/>
    <x v="1"/>
    <x v="9"/>
    <x v="2"/>
    <n v="13889"/>
  </r>
  <r>
    <x v="80"/>
    <x v="0"/>
    <x v="0"/>
    <x v="0"/>
    <x v="4"/>
    <n v="81471"/>
  </r>
  <r>
    <x v="80"/>
    <x v="21"/>
    <x v="2"/>
    <x v="1"/>
    <x v="2"/>
    <n v="2509"/>
  </r>
  <r>
    <x v="80"/>
    <x v="21"/>
    <x v="2"/>
    <x v="2"/>
    <x v="2"/>
    <n v="525"/>
  </r>
  <r>
    <x v="80"/>
    <x v="21"/>
    <x v="2"/>
    <x v="3"/>
    <x v="2"/>
    <n v="570"/>
  </r>
  <r>
    <x v="80"/>
    <x v="21"/>
    <x v="2"/>
    <x v="4"/>
    <x v="2"/>
    <n v="25751"/>
  </r>
  <r>
    <x v="80"/>
    <x v="21"/>
    <x v="2"/>
    <x v="5"/>
    <x v="2"/>
    <n v="209"/>
  </r>
  <r>
    <x v="80"/>
    <x v="21"/>
    <x v="2"/>
    <x v="6"/>
    <x v="2"/>
    <n v="15067"/>
  </r>
  <r>
    <x v="80"/>
    <x v="21"/>
    <x v="2"/>
    <x v="7"/>
    <x v="2"/>
    <n v="413"/>
  </r>
  <r>
    <x v="80"/>
    <x v="21"/>
    <x v="2"/>
    <x v="8"/>
    <x v="2"/>
    <n v="11606"/>
  </r>
  <r>
    <x v="80"/>
    <x v="21"/>
    <x v="2"/>
    <x v="9"/>
    <x v="2"/>
    <n v="12992"/>
  </r>
  <r>
    <x v="80"/>
    <x v="0"/>
    <x v="0"/>
    <x v="0"/>
    <x v="4"/>
    <n v="69642"/>
  </r>
  <r>
    <x v="80"/>
    <x v="21"/>
    <x v="3"/>
    <x v="1"/>
    <x v="2"/>
    <n v="636"/>
  </r>
  <r>
    <x v="80"/>
    <x v="21"/>
    <x v="3"/>
    <x v="2"/>
    <x v="2"/>
    <n v="292"/>
  </r>
  <r>
    <x v="80"/>
    <x v="21"/>
    <x v="3"/>
    <x v="3"/>
    <x v="2"/>
    <n v="171"/>
  </r>
  <r>
    <x v="80"/>
    <x v="21"/>
    <x v="3"/>
    <x v="4"/>
    <x v="2"/>
    <n v="4016"/>
  </r>
  <r>
    <x v="80"/>
    <x v="21"/>
    <x v="3"/>
    <x v="5"/>
    <x v="2"/>
    <n v="300"/>
  </r>
  <r>
    <x v="80"/>
    <x v="21"/>
    <x v="3"/>
    <x v="6"/>
    <x v="2"/>
    <n v="5420"/>
  </r>
  <r>
    <x v="80"/>
    <x v="21"/>
    <x v="3"/>
    <x v="7"/>
    <x v="2"/>
    <m/>
  </r>
  <r>
    <x v="80"/>
    <x v="21"/>
    <x v="3"/>
    <x v="8"/>
    <x v="2"/>
    <n v="97"/>
  </r>
  <r>
    <x v="80"/>
    <x v="21"/>
    <x v="3"/>
    <x v="9"/>
    <x v="2"/>
    <n v="897"/>
  </r>
  <r>
    <x v="80"/>
    <x v="0"/>
    <x v="0"/>
    <x v="0"/>
    <x v="2"/>
    <n v="11829"/>
  </r>
  <r>
    <x v="81"/>
    <x v="20"/>
    <x v="1"/>
    <x v="1"/>
    <x v="3"/>
    <n v="152959"/>
  </r>
  <r>
    <x v="81"/>
    <x v="20"/>
    <x v="1"/>
    <x v="2"/>
    <x v="3"/>
    <n v="4315"/>
  </r>
  <r>
    <x v="81"/>
    <x v="20"/>
    <x v="1"/>
    <x v="3"/>
    <x v="3"/>
    <n v="33553"/>
  </r>
  <r>
    <x v="81"/>
    <x v="20"/>
    <x v="1"/>
    <x v="4"/>
    <x v="3"/>
    <n v="97279"/>
  </r>
  <r>
    <x v="81"/>
    <x v="20"/>
    <x v="1"/>
    <x v="5"/>
    <x v="3"/>
    <n v="15325"/>
  </r>
  <r>
    <x v="81"/>
    <x v="20"/>
    <x v="1"/>
    <x v="6"/>
    <x v="3"/>
    <n v="7586"/>
  </r>
  <r>
    <x v="81"/>
    <x v="20"/>
    <x v="1"/>
    <x v="7"/>
    <x v="3"/>
    <n v="1682"/>
  </r>
  <r>
    <x v="81"/>
    <x v="20"/>
    <x v="1"/>
    <x v="8"/>
    <x v="3"/>
    <n v="2396"/>
  </r>
  <r>
    <x v="81"/>
    <x v="20"/>
    <x v="1"/>
    <x v="9"/>
    <x v="3"/>
    <n v="10815"/>
  </r>
  <r>
    <x v="81"/>
    <x v="0"/>
    <x v="0"/>
    <x v="0"/>
    <x v="4"/>
    <n v="325910"/>
  </r>
  <r>
    <x v="81"/>
    <x v="20"/>
    <x v="2"/>
    <x v="1"/>
    <x v="3"/>
    <n v="149163"/>
  </r>
  <r>
    <x v="81"/>
    <x v="20"/>
    <x v="2"/>
    <x v="2"/>
    <x v="3"/>
    <n v="2693"/>
  </r>
  <r>
    <x v="81"/>
    <x v="20"/>
    <x v="2"/>
    <x v="3"/>
    <x v="3"/>
    <n v="2199"/>
  </r>
  <r>
    <x v="81"/>
    <x v="20"/>
    <x v="2"/>
    <x v="4"/>
    <x v="3"/>
    <n v="77198"/>
  </r>
  <r>
    <x v="81"/>
    <x v="20"/>
    <x v="2"/>
    <x v="5"/>
    <x v="3"/>
    <n v="340"/>
  </r>
  <r>
    <x v="81"/>
    <x v="20"/>
    <x v="2"/>
    <x v="6"/>
    <x v="3"/>
    <n v="2181"/>
  </r>
  <r>
    <x v="81"/>
    <x v="20"/>
    <x v="2"/>
    <x v="7"/>
    <x v="3"/>
    <n v="622"/>
  </r>
  <r>
    <x v="81"/>
    <x v="20"/>
    <x v="2"/>
    <x v="8"/>
    <x v="3"/>
    <n v="720"/>
  </r>
  <r>
    <x v="81"/>
    <x v="20"/>
    <x v="2"/>
    <x v="9"/>
    <x v="3"/>
    <n v="2858"/>
  </r>
  <r>
    <x v="81"/>
    <x v="0"/>
    <x v="0"/>
    <x v="0"/>
    <x v="4"/>
    <n v="237974"/>
  </r>
  <r>
    <x v="81"/>
    <x v="20"/>
    <x v="3"/>
    <x v="1"/>
    <x v="3"/>
    <n v="3796"/>
  </r>
  <r>
    <x v="81"/>
    <x v="20"/>
    <x v="3"/>
    <x v="2"/>
    <x v="3"/>
    <n v="1621"/>
  </r>
  <r>
    <x v="81"/>
    <x v="20"/>
    <x v="3"/>
    <x v="3"/>
    <x v="3"/>
    <n v="31353"/>
  </r>
  <r>
    <x v="81"/>
    <x v="20"/>
    <x v="3"/>
    <x v="4"/>
    <x v="3"/>
    <n v="20081"/>
  </r>
  <r>
    <x v="81"/>
    <x v="20"/>
    <x v="3"/>
    <x v="5"/>
    <x v="3"/>
    <n v="14984"/>
  </r>
  <r>
    <x v="81"/>
    <x v="20"/>
    <x v="3"/>
    <x v="6"/>
    <x v="3"/>
    <n v="5406"/>
  </r>
  <r>
    <x v="81"/>
    <x v="20"/>
    <x v="3"/>
    <x v="7"/>
    <x v="3"/>
    <n v="1061"/>
  </r>
  <r>
    <x v="81"/>
    <x v="20"/>
    <x v="3"/>
    <x v="8"/>
    <x v="3"/>
    <n v="1676"/>
  </r>
  <r>
    <x v="81"/>
    <x v="20"/>
    <x v="3"/>
    <x v="9"/>
    <x v="3"/>
    <n v="7957"/>
  </r>
  <r>
    <x v="81"/>
    <x v="0"/>
    <x v="0"/>
    <x v="0"/>
    <x v="2"/>
    <n v="87935"/>
  </r>
  <r>
    <x v="81"/>
    <x v="21"/>
    <x v="1"/>
    <x v="1"/>
    <x v="2"/>
    <n v="388990"/>
  </r>
  <r>
    <x v="81"/>
    <x v="21"/>
    <x v="1"/>
    <x v="2"/>
    <x v="2"/>
    <n v="13988"/>
  </r>
  <r>
    <x v="81"/>
    <x v="21"/>
    <x v="1"/>
    <x v="3"/>
    <x v="2"/>
    <n v="159359"/>
  </r>
  <r>
    <x v="81"/>
    <x v="21"/>
    <x v="1"/>
    <x v="4"/>
    <x v="2"/>
    <n v="281026"/>
  </r>
  <r>
    <x v="81"/>
    <x v="21"/>
    <x v="1"/>
    <x v="5"/>
    <x v="2"/>
    <n v="73661"/>
  </r>
  <r>
    <x v="81"/>
    <x v="21"/>
    <x v="1"/>
    <x v="6"/>
    <x v="2"/>
    <n v="29793"/>
  </r>
  <r>
    <x v="81"/>
    <x v="21"/>
    <x v="1"/>
    <x v="7"/>
    <x v="2"/>
    <n v="8169"/>
  </r>
  <r>
    <x v="81"/>
    <x v="21"/>
    <x v="1"/>
    <x v="8"/>
    <x v="2"/>
    <n v="9124"/>
  </r>
  <r>
    <x v="81"/>
    <x v="21"/>
    <x v="1"/>
    <x v="9"/>
    <x v="2"/>
    <n v="47596"/>
  </r>
  <r>
    <x v="81"/>
    <x v="0"/>
    <x v="0"/>
    <x v="0"/>
    <x v="4"/>
    <n v="1011705"/>
  </r>
  <r>
    <x v="81"/>
    <x v="21"/>
    <x v="2"/>
    <x v="1"/>
    <x v="2"/>
    <n v="377883"/>
  </r>
  <r>
    <x v="81"/>
    <x v="21"/>
    <x v="2"/>
    <x v="2"/>
    <x v="2"/>
    <n v="4320"/>
  </r>
  <r>
    <x v="81"/>
    <x v="21"/>
    <x v="2"/>
    <x v="3"/>
    <x v="2"/>
    <n v="3319"/>
  </r>
  <r>
    <x v="81"/>
    <x v="21"/>
    <x v="2"/>
    <x v="4"/>
    <x v="2"/>
    <n v="175450"/>
  </r>
  <r>
    <x v="81"/>
    <x v="21"/>
    <x v="2"/>
    <x v="5"/>
    <x v="2"/>
    <n v="1167"/>
  </r>
  <r>
    <x v="81"/>
    <x v="21"/>
    <x v="2"/>
    <x v="6"/>
    <x v="2"/>
    <n v="4816"/>
  </r>
  <r>
    <x v="81"/>
    <x v="21"/>
    <x v="2"/>
    <x v="7"/>
    <x v="2"/>
    <n v="1810"/>
  </r>
  <r>
    <x v="81"/>
    <x v="21"/>
    <x v="2"/>
    <x v="8"/>
    <x v="2"/>
    <n v="1840"/>
  </r>
  <r>
    <x v="81"/>
    <x v="21"/>
    <x v="2"/>
    <x v="9"/>
    <x v="2"/>
    <n v="7089"/>
  </r>
  <r>
    <x v="81"/>
    <x v="0"/>
    <x v="0"/>
    <x v="0"/>
    <x v="4"/>
    <n v="577693"/>
  </r>
  <r>
    <x v="81"/>
    <x v="21"/>
    <x v="3"/>
    <x v="1"/>
    <x v="2"/>
    <n v="11107"/>
  </r>
  <r>
    <x v="81"/>
    <x v="21"/>
    <x v="3"/>
    <x v="2"/>
    <x v="2"/>
    <n v="9668"/>
  </r>
  <r>
    <x v="81"/>
    <x v="21"/>
    <x v="3"/>
    <x v="3"/>
    <x v="2"/>
    <n v="156040"/>
  </r>
  <r>
    <x v="81"/>
    <x v="21"/>
    <x v="3"/>
    <x v="4"/>
    <x v="2"/>
    <n v="105576"/>
  </r>
  <r>
    <x v="81"/>
    <x v="21"/>
    <x v="3"/>
    <x v="5"/>
    <x v="2"/>
    <n v="72494"/>
  </r>
  <r>
    <x v="81"/>
    <x v="21"/>
    <x v="3"/>
    <x v="6"/>
    <x v="2"/>
    <n v="24978"/>
  </r>
  <r>
    <x v="81"/>
    <x v="21"/>
    <x v="3"/>
    <x v="7"/>
    <x v="2"/>
    <n v="6359"/>
  </r>
  <r>
    <x v="81"/>
    <x v="21"/>
    <x v="3"/>
    <x v="8"/>
    <x v="2"/>
    <n v="7284"/>
  </r>
  <r>
    <x v="81"/>
    <x v="21"/>
    <x v="3"/>
    <x v="9"/>
    <x v="2"/>
    <n v="40507"/>
  </r>
  <r>
    <x v="81"/>
    <x v="0"/>
    <x v="0"/>
    <x v="0"/>
    <x v="2"/>
    <n v="434012"/>
  </r>
  <r>
    <x v="82"/>
    <x v="20"/>
    <x v="1"/>
    <x v="1"/>
    <x v="3"/>
    <n v="56805"/>
  </r>
  <r>
    <x v="82"/>
    <x v="20"/>
    <x v="1"/>
    <x v="2"/>
    <x v="3"/>
    <n v="1950"/>
  </r>
  <r>
    <x v="82"/>
    <x v="20"/>
    <x v="1"/>
    <x v="3"/>
    <x v="3"/>
    <n v="1894"/>
  </r>
  <r>
    <x v="82"/>
    <x v="20"/>
    <x v="1"/>
    <x v="4"/>
    <x v="3"/>
    <n v="398"/>
  </r>
  <r>
    <x v="82"/>
    <x v="20"/>
    <x v="1"/>
    <x v="5"/>
    <x v="3"/>
    <n v="14"/>
  </r>
  <r>
    <x v="82"/>
    <x v="20"/>
    <x v="1"/>
    <x v="6"/>
    <x v="3"/>
    <n v="246"/>
  </r>
  <r>
    <x v="82"/>
    <x v="20"/>
    <x v="1"/>
    <x v="7"/>
    <x v="3"/>
    <m/>
  </r>
  <r>
    <x v="82"/>
    <x v="20"/>
    <x v="1"/>
    <x v="8"/>
    <x v="3"/>
    <n v="500"/>
  </r>
  <r>
    <x v="82"/>
    <x v="20"/>
    <x v="1"/>
    <x v="9"/>
    <x v="3"/>
    <n v="71"/>
  </r>
  <r>
    <x v="82"/>
    <x v="0"/>
    <x v="0"/>
    <x v="0"/>
    <x v="4"/>
    <n v="61879"/>
  </r>
  <r>
    <x v="82"/>
    <x v="20"/>
    <x v="2"/>
    <x v="1"/>
    <x v="3"/>
    <n v="55470"/>
  </r>
  <r>
    <x v="82"/>
    <x v="20"/>
    <x v="2"/>
    <x v="2"/>
    <x v="3"/>
    <n v="1358"/>
  </r>
  <r>
    <x v="82"/>
    <x v="20"/>
    <x v="2"/>
    <x v="3"/>
    <x v="3"/>
    <n v="303"/>
  </r>
  <r>
    <x v="82"/>
    <x v="20"/>
    <x v="2"/>
    <x v="4"/>
    <x v="3"/>
    <n v="360"/>
  </r>
  <r>
    <x v="82"/>
    <x v="20"/>
    <x v="2"/>
    <x v="5"/>
    <x v="3"/>
    <n v="6"/>
  </r>
  <r>
    <x v="82"/>
    <x v="20"/>
    <x v="2"/>
    <x v="6"/>
    <x v="3"/>
    <n v="1"/>
  </r>
  <r>
    <x v="82"/>
    <x v="20"/>
    <x v="2"/>
    <x v="7"/>
    <x v="3"/>
    <m/>
  </r>
  <r>
    <x v="82"/>
    <x v="20"/>
    <x v="2"/>
    <x v="8"/>
    <x v="3"/>
    <n v="500"/>
  </r>
  <r>
    <x v="82"/>
    <x v="20"/>
    <x v="2"/>
    <x v="9"/>
    <x v="3"/>
    <n v="30"/>
  </r>
  <r>
    <x v="82"/>
    <x v="0"/>
    <x v="0"/>
    <x v="0"/>
    <x v="4"/>
    <n v="58027"/>
  </r>
  <r>
    <x v="82"/>
    <x v="20"/>
    <x v="3"/>
    <x v="1"/>
    <x v="3"/>
    <n v="1335"/>
  </r>
  <r>
    <x v="82"/>
    <x v="20"/>
    <x v="3"/>
    <x v="2"/>
    <x v="3"/>
    <n v="592"/>
  </r>
  <r>
    <x v="82"/>
    <x v="20"/>
    <x v="3"/>
    <x v="3"/>
    <x v="3"/>
    <n v="1591"/>
  </r>
  <r>
    <x v="82"/>
    <x v="20"/>
    <x v="3"/>
    <x v="4"/>
    <x v="3"/>
    <n v="38"/>
  </r>
  <r>
    <x v="82"/>
    <x v="20"/>
    <x v="3"/>
    <x v="5"/>
    <x v="3"/>
    <n v="8"/>
  </r>
  <r>
    <x v="82"/>
    <x v="20"/>
    <x v="3"/>
    <x v="6"/>
    <x v="3"/>
    <n v="245"/>
  </r>
  <r>
    <x v="82"/>
    <x v="20"/>
    <x v="3"/>
    <x v="9"/>
    <x v="3"/>
    <n v="41"/>
  </r>
  <r>
    <x v="82"/>
    <x v="0"/>
    <x v="0"/>
    <x v="0"/>
    <x v="2"/>
    <n v="3852"/>
  </r>
  <r>
    <x v="82"/>
    <x v="21"/>
    <x v="1"/>
    <x v="1"/>
    <x v="2"/>
    <n v="133809"/>
  </r>
  <r>
    <x v="82"/>
    <x v="21"/>
    <x v="1"/>
    <x v="2"/>
    <x v="2"/>
    <n v="3890"/>
  </r>
  <r>
    <x v="82"/>
    <x v="21"/>
    <x v="1"/>
    <x v="3"/>
    <x v="2"/>
    <n v="5117"/>
  </r>
  <r>
    <x v="82"/>
    <x v="21"/>
    <x v="1"/>
    <x v="4"/>
    <x v="2"/>
    <n v="858"/>
  </r>
  <r>
    <x v="82"/>
    <x v="21"/>
    <x v="1"/>
    <x v="5"/>
    <x v="2"/>
    <n v="32"/>
  </r>
  <r>
    <x v="82"/>
    <x v="21"/>
    <x v="1"/>
    <x v="6"/>
    <x v="2"/>
    <n v="964"/>
  </r>
  <r>
    <x v="82"/>
    <x v="21"/>
    <x v="1"/>
    <x v="7"/>
    <x v="2"/>
    <m/>
  </r>
  <r>
    <x v="82"/>
    <x v="21"/>
    <x v="1"/>
    <x v="8"/>
    <x v="2"/>
    <n v="850"/>
  </r>
  <r>
    <x v="82"/>
    <x v="21"/>
    <x v="1"/>
    <x v="9"/>
    <x v="2"/>
    <n v="180"/>
  </r>
  <r>
    <x v="82"/>
    <x v="0"/>
    <x v="0"/>
    <x v="0"/>
    <x v="4"/>
    <n v="145700"/>
  </r>
  <r>
    <x v="82"/>
    <x v="21"/>
    <x v="2"/>
    <x v="1"/>
    <x v="2"/>
    <n v="130571"/>
  </r>
  <r>
    <x v="82"/>
    <x v="21"/>
    <x v="2"/>
    <x v="2"/>
    <x v="2"/>
    <n v="2381"/>
  </r>
  <r>
    <x v="82"/>
    <x v="21"/>
    <x v="2"/>
    <x v="3"/>
    <x v="2"/>
    <n v="651"/>
  </r>
  <r>
    <x v="82"/>
    <x v="21"/>
    <x v="2"/>
    <x v="4"/>
    <x v="2"/>
    <n v="630"/>
  </r>
  <r>
    <x v="82"/>
    <x v="21"/>
    <x v="2"/>
    <x v="6"/>
    <x v="2"/>
    <n v="1"/>
  </r>
  <r>
    <x v="82"/>
    <x v="21"/>
    <x v="2"/>
    <x v="7"/>
    <x v="2"/>
    <m/>
  </r>
  <r>
    <x v="82"/>
    <x v="21"/>
    <x v="2"/>
    <x v="8"/>
    <x v="2"/>
    <n v="850"/>
  </r>
  <r>
    <x v="82"/>
    <x v="21"/>
    <x v="2"/>
    <x v="9"/>
    <x v="2"/>
    <n v="60"/>
  </r>
  <r>
    <x v="82"/>
    <x v="0"/>
    <x v="0"/>
    <x v="0"/>
    <x v="4"/>
    <n v="135144"/>
  </r>
  <r>
    <x v="82"/>
    <x v="21"/>
    <x v="3"/>
    <x v="1"/>
    <x v="2"/>
    <n v="3238"/>
  </r>
  <r>
    <x v="82"/>
    <x v="21"/>
    <x v="3"/>
    <x v="2"/>
    <x v="2"/>
    <n v="1508"/>
  </r>
  <r>
    <x v="82"/>
    <x v="21"/>
    <x v="3"/>
    <x v="3"/>
    <x v="2"/>
    <n v="4466"/>
  </r>
  <r>
    <x v="82"/>
    <x v="21"/>
    <x v="3"/>
    <x v="4"/>
    <x v="2"/>
    <n v="228"/>
  </r>
  <r>
    <x v="82"/>
    <x v="21"/>
    <x v="3"/>
    <x v="5"/>
    <x v="2"/>
    <n v="32"/>
  </r>
  <r>
    <x v="82"/>
    <x v="21"/>
    <x v="3"/>
    <x v="6"/>
    <x v="2"/>
    <n v="963"/>
  </r>
  <r>
    <x v="82"/>
    <x v="21"/>
    <x v="3"/>
    <x v="9"/>
    <x v="2"/>
    <n v="120"/>
  </r>
  <r>
    <x v="82"/>
    <x v="0"/>
    <x v="0"/>
    <x v="0"/>
    <x v="2"/>
    <n v="10555"/>
  </r>
  <r>
    <x v="83"/>
    <x v="20"/>
    <x v="1"/>
    <x v="1"/>
    <x v="3"/>
    <n v="24869"/>
  </r>
  <r>
    <x v="83"/>
    <x v="20"/>
    <x v="1"/>
    <x v="2"/>
    <x v="3"/>
    <n v="2398"/>
  </r>
  <r>
    <x v="83"/>
    <x v="20"/>
    <x v="1"/>
    <x v="3"/>
    <x v="3"/>
    <n v="9719"/>
  </r>
  <r>
    <x v="83"/>
    <x v="20"/>
    <x v="1"/>
    <x v="4"/>
    <x v="3"/>
    <n v="17535"/>
  </r>
  <r>
    <x v="83"/>
    <x v="20"/>
    <x v="1"/>
    <x v="5"/>
    <x v="3"/>
    <n v="1258"/>
  </r>
  <r>
    <x v="83"/>
    <x v="20"/>
    <x v="1"/>
    <x v="6"/>
    <x v="3"/>
    <n v="232"/>
  </r>
  <r>
    <x v="83"/>
    <x v="20"/>
    <x v="1"/>
    <x v="7"/>
    <x v="3"/>
    <n v="211"/>
  </r>
  <r>
    <x v="83"/>
    <x v="20"/>
    <x v="1"/>
    <x v="8"/>
    <x v="3"/>
    <n v="610"/>
  </r>
  <r>
    <x v="83"/>
    <x v="20"/>
    <x v="1"/>
    <x v="9"/>
    <x v="3"/>
    <n v="486"/>
  </r>
  <r>
    <x v="83"/>
    <x v="0"/>
    <x v="0"/>
    <x v="0"/>
    <x v="4"/>
    <n v="57318"/>
  </r>
  <r>
    <x v="83"/>
    <x v="20"/>
    <x v="2"/>
    <x v="1"/>
    <x v="3"/>
    <n v="21537"/>
  </r>
  <r>
    <x v="83"/>
    <x v="20"/>
    <x v="2"/>
    <x v="2"/>
    <x v="3"/>
    <n v="2017"/>
  </r>
  <r>
    <x v="83"/>
    <x v="20"/>
    <x v="2"/>
    <x v="3"/>
    <x v="3"/>
    <n v="8155"/>
  </r>
  <r>
    <x v="83"/>
    <x v="20"/>
    <x v="2"/>
    <x v="4"/>
    <x v="3"/>
    <n v="15531"/>
  </r>
  <r>
    <x v="83"/>
    <x v="20"/>
    <x v="2"/>
    <x v="5"/>
    <x v="3"/>
    <n v="354"/>
  </r>
  <r>
    <x v="83"/>
    <x v="20"/>
    <x v="2"/>
    <x v="6"/>
    <x v="3"/>
    <n v="54"/>
  </r>
  <r>
    <x v="83"/>
    <x v="20"/>
    <x v="2"/>
    <x v="7"/>
    <x v="3"/>
    <n v="174"/>
  </r>
  <r>
    <x v="83"/>
    <x v="20"/>
    <x v="2"/>
    <x v="8"/>
    <x v="3"/>
    <n v="94"/>
  </r>
  <r>
    <x v="83"/>
    <x v="0"/>
    <x v="0"/>
    <x v="0"/>
    <x v="4"/>
    <n v="47916"/>
  </r>
  <r>
    <x v="83"/>
    <x v="20"/>
    <x v="3"/>
    <x v="1"/>
    <x v="3"/>
    <n v="3332"/>
  </r>
  <r>
    <x v="83"/>
    <x v="20"/>
    <x v="3"/>
    <x v="2"/>
    <x v="3"/>
    <n v="381"/>
  </r>
  <r>
    <x v="83"/>
    <x v="20"/>
    <x v="3"/>
    <x v="3"/>
    <x v="3"/>
    <n v="1564"/>
  </r>
  <r>
    <x v="83"/>
    <x v="20"/>
    <x v="3"/>
    <x v="4"/>
    <x v="3"/>
    <n v="2004"/>
  </r>
  <r>
    <x v="83"/>
    <x v="20"/>
    <x v="3"/>
    <x v="5"/>
    <x v="3"/>
    <n v="904"/>
  </r>
  <r>
    <x v="83"/>
    <x v="20"/>
    <x v="3"/>
    <x v="6"/>
    <x v="3"/>
    <n v="179"/>
  </r>
  <r>
    <x v="83"/>
    <x v="20"/>
    <x v="3"/>
    <x v="7"/>
    <x v="3"/>
    <n v="37"/>
  </r>
  <r>
    <x v="83"/>
    <x v="20"/>
    <x v="3"/>
    <x v="8"/>
    <x v="3"/>
    <n v="516"/>
  </r>
  <r>
    <x v="83"/>
    <x v="20"/>
    <x v="3"/>
    <x v="9"/>
    <x v="3"/>
    <n v="486"/>
  </r>
  <r>
    <x v="83"/>
    <x v="0"/>
    <x v="0"/>
    <x v="0"/>
    <x v="2"/>
    <n v="9402"/>
  </r>
  <r>
    <x v="83"/>
    <x v="21"/>
    <x v="1"/>
    <x v="1"/>
    <x v="2"/>
    <n v="43852"/>
  </r>
  <r>
    <x v="83"/>
    <x v="21"/>
    <x v="1"/>
    <x v="2"/>
    <x v="2"/>
    <n v="3390"/>
  </r>
  <r>
    <x v="83"/>
    <x v="21"/>
    <x v="1"/>
    <x v="3"/>
    <x v="2"/>
    <n v="23457"/>
  </r>
  <r>
    <x v="83"/>
    <x v="21"/>
    <x v="1"/>
    <x v="4"/>
    <x v="2"/>
    <n v="29953"/>
  </r>
  <r>
    <x v="83"/>
    <x v="21"/>
    <x v="1"/>
    <x v="5"/>
    <x v="2"/>
    <n v="2397"/>
  </r>
  <r>
    <x v="83"/>
    <x v="21"/>
    <x v="1"/>
    <x v="6"/>
    <x v="2"/>
    <n v="454"/>
  </r>
  <r>
    <x v="83"/>
    <x v="21"/>
    <x v="1"/>
    <x v="7"/>
    <x v="2"/>
    <n v="556"/>
  </r>
  <r>
    <x v="83"/>
    <x v="21"/>
    <x v="1"/>
    <x v="8"/>
    <x v="2"/>
    <n v="1063"/>
  </r>
  <r>
    <x v="83"/>
    <x v="21"/>
    <x v="1"/>
    <x v="9"/>
    <x v="2"/>
    <n v="997"/>
  </r>
  <r>
    <x v="83"/>
    <x v="0"/>
    <x v="0"/>
    <x v="0"/>
    <x v="4"/>
    <n v="106119"/>
  </r>
  <r>
    <x v="83"/>
    <x v="21"/>
    <x v="2"/>
    <x v="1"/>
    <x v="2"/>
    <n v="36039"/>
  </r>
  <r>
    <x v="83"/>
    <x v="21"/>
    <x v="2"/>
    <x v="2"/>
    <x v="2"/>
    <n v="2516"/>
  </r>
  <r>
    <x v="83"/>
    <x v="21"/>
    <x v="2"/>
    <x v="3"/>
    <x v="2"/>
    <n v="19216"/>
  </r>
  <r>
    <x v="83"/>
    <x v="21"/>
    <x v="2"/>
    <x v="4"/>
    <x v="2"/>
    <n v="22317"/>
  </r>
  <r>
    <x v="83"/>
    <x v="21"/>
    <x v="2"/>
    <x v="5"/>
    <x v="2"/>
    <n v="405"/>
  </r>
  <r>
    <x v="83"/>
    <x v="21"/>
    <x v="2"/>
    <x v="6"/>
    <x v="2"/>
    <n v="41"/>
  </r>
  <r>
    <x v="83"/>
    <x v="21"/>
    <x v="2"/>
    <x v="7"/>
    <x v="2"/>
    <n v="433"/>
  </r>
  <r>
    <x v="83"/>
    <x v="21"/>
    <x v="2"/>
    <x v="8"/>
    <x v="2"/>
    <n v="105"/>
  </r>
  <r>
    <x v="83"/>
    <x v="0"/>
    <x v="0"/>
    <x v="0"/>
    <x v="4"/>
    <n v="81071"/>
  </r>
  <r>
    <x v="83"/>
    <x v="21"/>
    <x v="3"/>
    <x v="1"/>
    <x v="2"/>
    <n v="7813"/>
  </r>
  <r>
    <x v="83"/>
    <x v="21"/>
    <x v="3"/>
    <x v="2"/>
    <x v="2"/>
    <n v="874"/>
  </r>
  <r>
    <x v="83"/>
    <x v="21"/>
    <x v="3"/>
    <x v="3"/>
    <x v="2"/>
    <n v="4241"/>
  </r>
  <r>
    <x v="83"/>
    <x v="21"/>
    <x v="3"/>
    <x v="4"/>
    <x v="2"/>
    <n v="7635"/>
  </r>
  <r>
    <x v="83"/>
    <x v="21"/>
    <x v="3"/>
    <x v="5"/>
    <x v="2"/>
    <n v="1992"/>
  </r>
  <r>
    <x v="83"/>
    <x v="21"/>
    <x v="3"/>
    <x v="6"/>
    <x v="2"/>
    <n v="413"/>
  </r>
  <r>
    <x v="83"/>
    <x v="21"/>
    <x v="3"/>
    <x v="7"/>
    <x v="2"/>
    <n v="123"/>
  </r>
  <r>
    <x v="83"/>
    <x v="21"/>
    <x v="3"/>
    <x v="8"/>
    <x v="2"/>
    <n v="958"/>
  </r>
  <r>
    <x v="83"/>
    <x v="21"/>
    <x v="3"/>
    <x v="9"/>
    <x v="2"/>
    <n v="997"/>
  </r>
  <r>
    <x v="83"/>
    <x v="0"/>
    <x v="0"/>
    <x v="0"/>
    <x v="2"/>
    <n v="25048"/>
  </r>
  <r>
    <x v="84"/>
    <x v="20"/>
    <x v="1"/>
    <x v="1"/>
    <x v="3"/>
    <m/>
  </r>
  <r>
    <x v="84"/>
    <x v="20"/>
    <x v="1"/>
    <x v="2"/>
    <x v="3"/>
    <n v="32"/>
  </r>
  <r>
    <x v="84"/>
    <x v="20"/>
    <x v="1"/>
    <x v="3"/>
    <x v="3"/>
    <n v="317"/>
  </r>
  <r>
    <x v="84"/>
    <x v="20"/>
    <x v="1"/>
    <x v="4"/>
    <x v="3"/>
    <n v="205243"/>
  </r>
  <r>
    <x v="84"/>
    <x v="20"/>
    <x v="1"/>
    <x v="5"/>
    <x v="3"/>
    <m/>
  </r>
  <r>
    <x v="84"/>
    <x v="20"/>
    <x v="1"/>
    <x v="6"/>
    <x v="3"/>
    <n v="108186"/>
  </r>
  <r>
    <x v="84"/>
    <x v="20"/>
    <x v="1"/>
    <x v="7"/>
    <x v="3"/>
    <n v="1772"/>
  </r>
  <r>
    <x v="84"/>
    <x v="20"/>
    <x v="1"/>
    <x v="8"/>
    <x v="3"/>
    <n v="1351"/>
  </r>
  <r>
    <x v="84"/>
    <x v="20"/>
    <x v="1"/>
    <x v="9"/>
    <x v="3"/>
    <n v="38759"/>
  </r>
  <r>
    <x v="84"/>
    <x v="0"/>
    <x v="0"/>
    <x v="0"/>
    <x v="4"/>
    <n v="355661"/>
  </r>
  <r>
    <x v="84"/>
    <x v="20"/>
    <x v="2"/>
    <x v="1"/>
    <x v="3"/>
    <m/>
  </r>
  <r>
    <x v="84"/>
    <x v="20"/>
    <x v="2"/>
    <x v="2"/>
    <x v="3"/>
    <n v="32"/>
  </r>
  <r>
    <x v="84"/>
    <x v="20"/>
    <x v="2"/>
    <x v="3"/>
    <x v="3"/>
    <n v="100"/>
  </r>
  <r>
    <x v="84"/>
    <x v="20"/>
    <x v="2"/>
    <x v="4"/>
    <x v="3"/>
    <n v="203939"/>
  </r>
  <r>
    <x v="84"/>
    <x v="20"/>
    <x v="2"/>
    <x v="5"/>
    <x v="3"/>
    <m/>
  </r>
  <r>
    <x v="84"/>
    <x v="20"/>
    <x v="2"/>
    <x v="6"/>
    <x v="3"/>
    <n v="107963"/>
  </r>
  <r>
    <x v="84"/>
    <x v="20"/>
    <x v="2"/>
    <x v="7"/>
    <x v="3"/>
    <n v="1766"/>
  </r>
  <r>
    <x v="84"/>
    <x v="20"/>
    <x v="2"/>
    <x v="8"/>
    <x v="3"/>
    <n v="1349"/>
  </r>
  <r>
    <x v="84"/>
    <x v="20"/>
    <x v="2"/>
    <x v="9"/>
    <x v="3"/>
    <n v="37844"/>
  </r>
  <r>
    <x v="84"/>
    <x v="0"/>
    <x v="0"/>
    <x v="0"/>
    <x v="4"/>
    <n v="352993"/>
  </r>
  <r>
    <x v="84"/>
    <x v="20"/>
    <x v="3"/>
    <x v="1"/>
    <x v="3"/>
    <m/>
  </r>
  <r>
    <x v="84"/>
    <x v="20"/>
    <x v="3"/>
    <x v="3"/>
    <x v="3"/>
    <n v="217"/>
  </r>
  <r>
    <x v="84"/>
    <x v="20"/>
    <x v="3"/>
    <x v="4"/>
    <x v="3"/>
    <n v="1304"/>
  </r>
  <r>
    <x v="84"/>
    <x v="20"/>
    <x v="3"/>
    <x v="5"/>
    <x v="3"/>
    <m/>
  </r>
  <r>
    <x v="84"/>
    <x v="20"/>
    <x v="3"/>
    <x v="6"/>
    <x v="3"/>
    <n v="223"/>
  </r>
  <r>
    <x v="84"/>
    <x v="20"/>
    <x v="3"/>
    <x v="7"/>
    <x v="3"/>
    <n v="6"/>
  </r>
  <r>
    <x v="84"/>
    <x v="20"/>
    <x v="3"/>
    <x v="8"/>
    <x v="3"/>
    <n v="2"/>
  </r>
  <r>
    <x v="84"/>
    <x v="20"/>
    <x v="3"/>
    <x v="9"/>
    <x v="3"/>
    <n v="915"/>
  </r>
  <r>
    <x v="84"/>
    <x v="0"/>
    <x v="0"/>
    <x v="0"/>
    <x v="2"/>
    <n v="2668"/>
  </r>
  <r>
    <x v="84"/>
    <x v="21"/>
    <x v="1"/>
    <x v="1"/>
    <x v="2"/>
    <m/>
  </r>
  <r>
    <x v="84"/>
    <x v="21"/>
    <x v="1"/>
    <x v="2"/>
    <x v="2"/>
    <n v="74"/>
  </r>
  <r>
    <x v="84"/>
    <x v="21"/>
    <x v="1"/>
    <x v="3"/>
    <x v="2"/>
    <n v="243"/>
  </r>
  <r>
    <x v="84"/>
    <x v="21"/>
    <x v="1"/>
    <x v="4"/>
    <x v="2"/>
    <n v="321378"/>
  </r>
  <r>
    <x v="84"/>
    <x v="21"/>
    <x v="1"/>
    <x v="5"/>
    <x v="2"/>
    <m/>
  </r>
  <r>
    <x v="84"/>
    <x v="21"/>
    <x v="1"/>
    <x v="6"/>
    <x v="2"/>
    <n v="170049"/>
  </r>
  <r>
    <x v="84"/>
    <x v="21"/>
    <x v="1"/>
    <x v="7"/>
    <x v="2"/>
    <n v="3580"/>
  </r>
  <r>
    <x v="84"/>
    <x v="21"/>
    <x v="1"/>
    <x v="8"/>
    <x v="2"/>
    <n v="2114"/>
  </r>
  <r>
    <x v="84"/>
    <x v="21"/>
    <x v="1"/>
    <x v="9"/>
    <x v="2"/>
    <n v="58558"/>
  </r>
  <r>
    <x v="84"/>
    <x v="0"/>
    <x v="0"/>
    <x v="0"/>
    <x v="4"/>
    <n v="555995"/>
  </r>
  <r>
    <x v="84"/>
    <x v="21"/>
    <x v="2"/>
    <x v="1"/>
    <x v="2"/>
    <m/>
  </r>
  <r>
    <x v="84"/>
    <x v="21"/>
    <x v="2"/>
    <x v="2"/>
    <x v="2"/>
    <n v="74"/>
  </r>
  <r>
    <x v="84"/>
    <x v="21"/>
    <x v="2"/>
    <x v="3"/>
    <x v="2"/>
    <n v="100"/>
  </r>
  <r>
    <x v="84"/>
    <x v="21"/>
    <x v="2"/>
    <x v="4"/>
    <x v="2"/>
    <n v="318475"/>
  </r>
  <r>
    <x v="84"/>
    <x v="21"/>
    <x v="2"/>
    <x v="5"/>
    <x v="2"/>
    <m/>
  </r>
  <r>
    <x v="84"/>
    <x v="21"/>
    <x v="2"/>
    <x v="6"/>
    <x v="2"/>
    <n v="169703"/>
  </r>
  <r>
    <x v="84"/>
    <x v="21"/>
    <x v="2"/>
    <x v="7"/>
    <x v="2"/>
    <n v="3580"/>
  </r>
  <r>
    <x v="84"/>
    <x v="21"/>
    <x v="2"/>
    <x v="8"/>
    <x v="2"/>
    <n v="2106"/>
  </r>
  <r>
    <x v="84"/>
    <x v="21"/>
    <x v="2"/>
    <x v="9"/>
    <x v="2"/>
    <n v="55941"/>
  </r>
  <r>
    <x v="84"/>
    <x v="0"/>
    <x v="0"/>
    <x v="0"/>
    <x v="4"/>
    <n v="549978"/>
  </r>
  <r>
    <x v="84"/>
    <x v="21"/>
    <x v="3"/>
    <x v="1"/>
    <x v="2"/>
    <m/>
  </r>
  <r>
    <x v="84"/>
    <x v="21"/>
    <x v="3"/>
    <x v="3"/>
    <x v="2"/>
    <n v="143"/>
  </r>
  <r>
    <x v="84"/>
    <x v="21"/>
    <x v="3"/>
    <x v="4"/>
    <x v="2"/>
    <n v="2902"/>
  </r>
  <r>
    <x v="84"/>
    <x v="21"/>
    <x v="3"/>
    <x v="5"/>
    <x v="2"/>
    <m/>
  </r>
  <r>
    <x v="84"/>
    <x v="21"/>
    <x v="3"/>
    <x v="6"/>
    <x v="2"/>
    <n v="346"/>
  </r>
  <r>
    <x v="84"/>
    <x v="21"/>
    <x v="3"/>
    <x v="8"/>
    <x v="2"/>
    <n v="8"/>
  </r>
  <r>
    <x v="84"/>
    <x v="21"/>
    <x v="3"/>
    <x v="9"/>
    <x v="2"/>
    <n v="2617"/>
  </r>
  <r>
    <x v="84"/>
    <x v="0"/>
    <x v="0"/>
    <x v="0"/>
    <x v="2"/>
    <n v="6017"/>
  </r>
  <r>
    <x v="85"/>
    <x v="20"/>
    <x v="1"/>
    <x v="2"/>
    <x v="3"/>
    <m/>
  </r>
  <r>
    <x v="85"/>
    <x v="20"/>
    <x v="1"/>
    <x v="3"/>
    <x v="3"/>
    <n v="918"/>
  </r>
  <r>
    <x v="85"/>
    <x v="20"/>
    <x v="1"/>
    <x v="4"/>
    <x v="3"/>
    <n v="11622"/>
  </r>
  <r>
    <x v="85"/>
    <x v="20"/>
    <x v="1"/>
    <x v="5"/>
    <x v="3"/>
    <m/>
  </r>
  <r>
    <x v="85"/>
    <x v="20"/>
    <x v="1"/>
    <x v="6"/>
    <x v="3"/>
    <n v="18803"/>
  </r>
  <r>
    <x v="85"/>
    <x v="20"/>
    <x v="1"/>
    <x v="7"/>
    <x v="3"/>
    <m/>
  </r>
  <r>
    <x v="85"/>
    <x v="20"/>
    <x v="1"/>
    <x v="8"/>
    <x v="3"/>
    <m/>
  </r>
  <r>
    <x v="85"/>
    <x v="20"/>
    <x v="1"/>
    <x v="9"/>
    <x v="3"/>
    <n v="802"/>
  </r>
  <r>
    <x v="85"/>
    <x v="0"/>
    <x v="0"/>
    <x v="0"/>
    <x v="4"/>
    <n v="32145"/>
  </r>
  <r>
    <x v="85"/>
    <x v="20"/>
    <x v="2"/>
    <x v="3"/>
    <x v="3"/>
    <n v="120"/>
  </r>
  <r>
    <x v="85"/>
    <x v="20"/>
    <x v="2"/>
    <x v="4"/>
    <x v="3"/>
    <n v="11622"/>
  </r>
  <r>
    <x v="85"/>
    <x v="20"/>
    <x v="2"/>
    <x v="5"/>
    <x v="3"/>
    <m/>
  </r>
  <r>
    <x v="85"/>
    <x v="20"/>
    <x v="2"/>
    <x v="6"/>
    <x v="3"/>
    <n v="18473"/>
  </r>
  <r>
    <x v="85"/>
    <x v="20"/>
    <x v="2"/>
    <x v="7"/>
    <x v="3"/>
    <m/>
  </r>
  <r>
    <x v="85"/>
    <x v="20"/>
    <x v="2"/>
    <x v="8"/>
    <x v="3"/>
    <m/>
  </r>
  <r>
    <x v="85"/>
    <x v="20"/>
    <x v="2"/>
    <x v="9"/>
    <x v="3"/>
    <n v="312"/>
  </r>
  <r>
    <x v="85"/>
    <x v="0"/>
    <x v="0"/>
    <x v="0"/>
    <x v="4"/>
    <n v="30527"/>
  </r>
  <r>
    <x v="85"/>
    <x v="20"/>
    <x v="3"/>
    <x v="2"/>
    <x v="3"/>
    <m/>
  </r>
  <r>
    <x v="85"/>
    <x v="20"/>
    <x v="3"/>
    <x v="3"/>
    <x v="3"/>
    <n v="798"/>
  </r>
  <r>
    <x v="85"/>
    <x v="20"/>
    <x v="3"/>
    <x v="4"/>
    <x v="3"/>
    <m/>
  </r>
  <r>
    <x v="85"/>
    <x v="20"/>
    <x v="3"/>
    <x v="5"/>
    <x v="3"/>
    <m/>
  </r>
  <r>
    <x v="85"/>
    <x v="20"/>
    <x v="3"/>
    <x v="6"/>
    <x v="3"/>
    <n v="329"/>
  </r>
  <r>
    <x v="85"/>
    <x v="20"/>
    <x v="3"/>
    <x v="8"/>
    <x v="3"/>
    <m/>
  </r>
  <r>
    <x v="85"/>
    <x v="20"/>
    <x v="3"/>
    <x v="9"/>
    <x v="3"/>
    <n v="490"/>
  </r>
  <r>
    <x v="85"/>
    <x v="0"/>
    <x v="0"/>
    <x v="0"/>
    <x v="2"/>
    <n v="1617"/>
  </r>
  <r>
    <x v="85"/>
    <x v="21"/>
    <x v="1"/>
    <x v="2"/>
    <x v="2"/>
    <m/>
  </r>
  <r>
    <x v="85"/>
    <x v="21"/>
    <x v="1"/>
    <x v="3"/>
    <x v="2"/>
    <n v="2444"/>
  </r>
  <r>
    <x v="85"/>
    <x v="21"/>
    <x v="1"/>
    <x v="4"/>
    <x v="2"/>
    <n v="25949"/>
  </r>
  <r>
    <x v="85"/>
    <x v="21"/>
    <x v="1"/>
    <x v="5"/>
    <x v="2"/>
    <m/>
  </r>
  <r>
    <x v="85"/>
    <x v="21"/>
    <x v="1"/>
    <x v="6"/>
    <x v="2"/>
    <n v="35530"/>
  </r>
  <r>
    <x v="85"/>
    <x v="21"/>
    <x v="1"/>
    <x v="7"/>
    <x v="2"/>
    <m/>
  </r>
  <r>
    <x v="85"/>
    <x v="21"/>
    <x v="1"/>
    <x v="8"/>
    <x v="2"/>
    <m/>
  </r>
  <r>
    <x v="85"/>
    <x v="21"/>
    <x v="1"/>
    <x v="9"/>
    <x v="2"/>
    <n v="2005"/>
  </r>
  <r>
    <x v="85"/>
    <x v="0"/>
    <x v="0"/>
    <x v="0"/>
    <x v="4"/>
    <n v="65928"/>
  </r>
  <r>
    <x v="85"/>
    <x v="21"/>
    <x v="2"/>
    <x v="3"/>
    <x v="2"/>
    <n v="167"/>
  </r>
  <r>
    <x v="85"/>
    <x v="21"/>
    <x v="2"/>
    <x v="4"/>
    <x v="2"/>
    <n v="25949"/>
  </r>
  <r>
    <x v="85"/>
    <x v="21"/>
    <x v="2"/>
    <x v="5"/>
    <x v="2"/>
    <m/>
  </r>
  <r>
    <x v="85"/>
    <x v="21"/>
    <x v="2"/>
    <x v="6"/>
    <x v="2"/>
    <n v="33594"/>
  </r>
  <r>
    <x v="85"/>
    <x v="21"/>
    <x v="2"/>
    <x v="7"/>
    <x v="2"/>
    <m/>
  </r>
  <r>
    <x v="85"/>
    <x v="21"/>
    <x v="2"/>
    <x v="8"/>
    <x v="2"/>
    <m/>
  </r>
  <r>
    <x v="85"/>
    <x v="21"/>
    <x v="2"/>
    <x v="9"/>
    <x v="2"/>
    <n v="605"/>
  </r>
  <r>
    <x v="85"/>
    <x v="0"/>
    <x v="0"/>
    <x v="0"/>
    <x v="4"/>
    <n v="60315"/>
  </r>
  <r>
    <x v="85"/>
    <x v="21"/>
    <x v="3"/>
    <x v="2"/>
    <x v="2"/>
    <m/>
  </r>
  <r>
    <x v="85"/>
    <x v="21"/>
    <x v="3"/>
    <x v="3"/>
    <x v="2"/>
    <n v="2277"/>
  </r>
  <r>
    <x v="85"/>
    <x v="21"/>
    <x v="3"/>
    <x v="4"/>
    <x v="2"/>
    <m/>
  </r>
  <r>
    <x v="85"/>
    <x v="21"/>
    <x v="3"/>
    <x v="5"/>
    <x v="2"/>
    <m/>
  </r>
  <r>
    <x v="85"/>
    <x v="21"/>
    <x v="3"/>
    <x v="6"/>
    <x v="2"/>
    <n v="1936"/>
  </r>
  <r>
    <x v="85"/>
    <x v="21"/>
    <x v="3"/>
    <x v="8"/>
    <x v="2"/>
    <m/>
  </r>
  <r>
    <x v="85"/>
    <x v="21"/>
    <x v="3"/>
    <x v="9"/>
    <x v="2"/>
    <n v="1400"/>
  </r>
  <r>
    <x v="85"/>
    <x v="0"/>
    <x v="0"/>
    <x v="0"/>
    <x v="2"/>
    <n v="5613"/>
  </r>
  <r>
    <x v="86"/>
    <x v="20"/>
    <x v="1"/>
    <x v="1"/>
    <x v="3"/>
    <n v="404"/>
  </r>
  <r>
    <x v="86"/>
    <x v="20"/>
    <x v="1"/>
    <x v="2"/>
    <x v="3"/>
    <n v="4368"/>
  </r>
  <r>
    <x v="86"/>
    <x v="20"/>
    <x v="1"/>
    <x v="3"/>
    <x v="3"/>
    <n v="379"/>
  </r>
  <r>
    <x v="86"/>
    <x v="20"/>
    <x v="1"/>
    <x v="4"/>
    <x v="3"/>
    <n v="202550"/>
  </r>
  <r>
    <x v="86"/>
    <x v="20"/>
    <x v="1"/>
    <x v="5"/>
    <x v="3"/>
    <n v="21457"/>
  </r>
  <r>
    <x v="86"/>
    <x v="20"/>
    <x v="1"/>
    <x v="6"/>
    <x v="3"/>
    <n v="17259"/>
  </r>
  <r>
    <x v="86"/>
    <x v="20"/>
    <x v="1"/>
    <x v="7"/>
    <x v="3"/>
    <n v="10348"/>
  </r>
  <r>
    <x v="86"/>
    <x v="20"/>
    <x v="1"/>
    <x v="8"/>
    <x v="3"/>
    <n v="207150"/>
  </r>
  <r>
    <x v="86"/>
    <x v="20"/>
    <x v="1"/>
    <x v="9"/>
    <x v="3"/>
    <n v="6254"/>
  </r>
  <r>
    <x v="86"/>
    <x v="0"/>
    <x v="0"/>
    <x v="0"/>
    <x v="4"/>
    <n v="470169"/>
  </r>
  <r>
    <x v="86"/>
    <x v="20"/>
    <x v="2"/>
    <x v="1"/>
    <x v="3"/>
    <n v="404"/>
  </r>
  <r>
    <x v="86"/>
    <x v="20"/>
    <x v="2"/>
    <x v="2"/>
    <x v="3"/>
    <n v="4368"/>
  </r>
  <r>
    <x v="86"/>
    <x v="20"/>
    <x v="2"/>
    <x v="3"/>
    <x v="3"/>
    <m/>
  </r>
  <r>
    <x v="86"/>
    <x v="20"/>
    <x v="2"/>
    <x v="4"/>
    <x v="3"/>
    <n v="196277"/>
  </r>
  <r>
    <x v="86"/>
    <x v="20"/>
    <x v="2"/>
    <x v="5"/>
    <x v="3"/>
    <n v="12701"/>
  </r>
  <r>
    <x v="86"/>
    <x v="20"/>
    <x v="2"/>
    <x v="6"/>
    <x v="3"/>
    <n v="13139"/>
  </r>
  <r>
    <x v="86"/>
    <x v="20"/>
    <x v="2"/>
    <x v="7"/>
    <x v="3"/>
    <n v="9597"/>
  </r>
  <r>
    <x v="86"/>
    <x v="20"/>
    <x v="2"/>
    <x v="8"/>
    <x v="3"/>
    <n v="202674"/>
  </r>
  <r>
    <x v="86"/>
    <x v="20"/>
    <x v="2"/>
    <x v="9"/>
    <x v="3"/>
    <n v="1213"/>
  </r>
  <r>
    <x v="86"/>
    <x v="0"/>
    <x v="0"/>
    <x v="0"/>
    <x v="4"/>
    <n v="440373"/>
  </r>
  <r>
    <x v="86"/>
    <x v="20"/>
    <x v="3"/>
    <x v="3"/>
    <x v="3"/>
    <n v="379"/>
  </r>
  <r>
    <x v="86"/>
    <x v="20"/>
    <x v="3"/>
    <x v="4"/>
    <x v="3"/>
    <n v="6272"/>
  </r>
  <r>
    <x v="86"/>
    <x v="20"/>
    <x v="3"/>
    <x v="5"/>
    <x v="3"/>
    <n v="8757"/>
  </r>
  <r>
    <x v="86"/>
    <x v="20"/>
    <x v="3"/>
    <x v="6"/>
    <x v="3"/>
    <n v="4120"/>
  </r>
  <r>
    <x v="86"/>
    <x v="20"/>
    <x v="3"/>
    <x v="7"/>
    <x v="3"/>
    <n v="751"/>
  </r>
  <r>
    <x v="86"/>
    <x v="20"/>
    <x v="3"/>
    <x v="8"/>
    <x v="3"/>
    <n v="4476"/>
  </r>
  <r>
    <x v="86"/>
    <x v="20"/>
    <x v="3"/>
    <x v="9"/>
    <x v="3"/>
    <n v="5041"/>
  </r>
  <r>
    <x v="86"/>
    <x v="0"/>
    <x v="0"/>
    <x v="0"/>
    <x v="2"/>
    <n v="29796"/>
  </r>
  <r>
    <x v="86"/>
    <x v="21"/>
    <x v="1"/>
    <x v="1"/>
    <x v="2"/>
    <n v="760"/>
  </r>
  <r>
    <x v="86"/>
    <x v="21"/>
    <x v="1"/>
    <x v="2"/>
    <x v="2"/>
    <n v="8835"/>
  </r>
  <r>
    <x v="86"/>
    <x v="21"/>
    <x v="1"/>
    <x v="3"/>
    <x v="2"/>
    <n v="758"/>
  </r>
  <r>
    <x v="86"/>
    <x v="21"/>
    <x v="1"/>
    <x v="4"/>
    <x v="2"/>
    <n v="342180"/>
  </r>
  <r>
    <x v="86"/>
    <x v="21"/>
    <x v="1"/>
    <x v="5"/>
    <x v="2"/>
    <n v="52990"/>
  </r>
  <r>
    <x v="86"/>
    <x v="21"/>
    <x v="1"/>
    <x v="6"/>
    <x v="2"/>
    <n v="32091"/>
  </r>
  <r>
    <x v="86"/>
    <x v="21"/>
    <x v="1"/>
    <x v="7"/>
    <x v="2"/>
    <n v="22502"/>
  </r>
  <r>
    <x v="86"/>
    <x v="21"/>
    <x v="1"/>
    <x v="8"/>
    <x v="2"/>
    <n v="366677"/>
  </r>
  <r>
    <x v="86"/>
    <x v="21"/>
    <x v="1"/>
    <x v="9"/>
    <x v="2"/>
    <n v="15755"/>
  </r>
  <r>
    <x v="86"/>
    <x v="0"/>
    <x v="0"/>
    <x v="0"/>
    <x v="4"/>
    <n v="842550"/>
  </r>
  <r>
    <x v="86"/>
    <x v="21"/>
    <x v="2"/>
    <x v="1"/>
    <x v="2"/>
    <n v="760"/>
  </r>
  <r>
    <x v="86"/>
    <x v="21"/>
    <x v="2"/>
    <x v="2"/>
    <x v="2"/>
    <n v="8835"/>
  </r>
  <r>
    <x v="86"/>
    <x v="21"/>
    <x v="2"/>
    <x v="3"/>
    <x v="2"/>
    <m/>
  </r>
  <r>
    <x v="86"/>
    <x v="21"/>
    <x v="2"/>
    <x v="4"/>
    <x v="2"/>
    <n v="323694"/>
  </r>
  <r>
    <x v="86"/>
    <x v="21"/>
    <x v="2"/>
    <x v="5"/>
    <x v="2"/>
    <n v="24809"/>
  </r>
  <r>
    <x v="86"/>
    <x v="21"/>
    <x v="2"/>
    <x v="6"/>
    <x v="2"/>
    <n v="20097"/>
  </r>
  <r>
    <x v="86"/>
    <x v="21"/>
    <x v="2"/>
    <x v="7"/>
    <x v="2"/>
    <n v="19444"/>
  </r>
  <r>
    <x v="86"/>
    <x v="21"/>
    <x v="2"/>
    <x v="8"/>
    <x v="2"/>
    <n v="353950"/>
  </r>
  <r>
    <x v="86"/>
    <x v="21"/>
    <x v="2"/>
    <x v="9"/>
    <x v="2"/>
    <n v="1839"/>
  </r>
  <r>
    <x v="86"/>
    <x v="0"/>
    <x v="0"/>
    <x v="0"/>
    <x v="4"/>
    <n v="753428"/>
  </r>
  <r>
    <x v="86"/>
    <x v="21"/>
    <x v="3"/>
    <x v="3"/>
    <x v="2"/>
    <n v="758"/>
  </r>
  <r>
    <x v="86"/>
    <x v="21"/>
    <x v="3"/>
    <x v="4"/>
    <x v="2"/>
    <n v="18487"/>
  </r>
  <r>
    <x v="86"/>
    <x v="21"/>
    <x v="3"/>
    <x v="5"/>
    <x v="2"/>
    <n v="28181"/>
  </r>
  <r>
    <x v="86"/>
    <x v="21"/>
    <x v="3"/>
    <x v="6"/>
    <x v="2"/>
    <n v="11994"/>
  </r>
  <r>
    <x v="86"/>
    <x v="21"/>
    <x v="3"/>
    <x v="7"/>
    <x v="2"/>
    <n v="3058"/>
  </r>
  <r>
    <x v="86"/>
    <x v="21"/>
    <x v="3"/>
    <x v="8"/>
    <x v="2"/>
    <n v="12727"/>
  </r>
  <r>
    <x v="86"/>
    <x v="21"/>
    <x v="3"/>
    <x v="9"/>
    <x v="2"/>
    <n v="13916"/>
  </r>
  <r>
    <x v="86"/>
    <x v="0"/>
    <x v="0"/>
    <x v="0"/>
    <x v="2"/>
    <n v="89121"/>
  </r>
  <r>
    <x v="87"/>
    <x v="20"/>
    <x v="1"/>
    <x v="1"/>
    <x v="3"/>
    <n v="34563"/>
  </r>
  <r>
    <x v="87"/>
    <x v="20"/>
    <x v="1"/>
    <x v="7"/>
    <x v="3"/>
    <n v="275"/>
  </r>
  <r>
    <x v="87"/>
    <x v="20"/>
    <x v="1"/>
    <x v="8"/>
    <x v="3"/>
    <n v="180"/>
  </r>
  <r>
    <x v="87"/>
    <x v="0"/>
    <x v="0"/>
    <x v="0"/>
    <x v="4"/>
    <n v="35018"/>
  </r>
  <r>
    <x v="87"/>
    <x v="20"/>
    <x v="2"/>
    <x v="1"/>
    <x v="3"/>
    <n v="33686"/>
  </r>
  <r>
    <x v="87"/>
    <x v="20"/>
    <x v="2"/>
    <x v="7"/>
    <x v="3"/>
    <n v="275"/>
  </r>
  <r>
    <x v="87"/>
    <x v="0"/>
    <x v="0"/>
    <x v="0"/>
    <x v="4"/>
    <n v="33961"/>
  </r>
  <r>
    <x v="87"/>
    <x v="20"/>
    <x v="3"/>
    <x v="1"/>
    <x v="3"/>
    <n v="877"/>
  </r>
  <r>
    <x v="87"/>
    <x v="20"/>
    <x v="3"/>
    <x v="8"/>
    <x v="3"/>
    <n v="180"/>
  </r>
  <r>
    <x v="87"/>
    <x v="0"/>
    <x v="0"/>
    <x v="0"/>
    <x v="2"/>
    <n v="1057"/>
  </r>
  <r>
    <x v="87"/>
    <x v="21"/>
    <x v="1"/>
    <x v="1"/>
    <x v="2"/>
    <n v="54233"/>
  </r>
  <r>
    <x v="87"/>
    <x v="21"/>
    <x v="1"/>
    <x v="7"/>
    <x v="2"/>
    <n v="528"/>
  </r>
  <r>
    <x v="87"/>
    <x v="21"/>
    <x v="1"/>
    <x v="8"/>
    <x v="2"/>
    <n v="365"/>
  </r>
  <r>
    <x v="87"/>
    <x v="0"/>
    <x v="0"/>
    <x v="0"/>
    <x v="4"/>
    <n v="55126"/>
  </r>
  <r>
    <x v="87"/>
    <x v="21"/>
    <x v="2"/>
    <x v="1"/>
    <x v="2"/>
    <n v="52533"/>
  </r>
  <r>
    <x v="87"/>
    <x v="21"/>
    <x v="2"/>
    <x v="7"/>
    <x v="2"/>
    <n v="528"/>
  </r>
  <r>
    <x v="87"/>
    <x v="0"/>
    <x v="0"/>
    <x v="0"/>
    <x v="4"/>
    <n v="53061"/>
  </r>
  <r>
    <x v="87"/>
    <x v="21"/>
    <x v="3"/>
    <x v="1"/>
    <x v="2"/>
    <n v="1700"/>
  </r>
  <r>
    <x v="87"/>
    <x v="21"/>
    <x v="3"/>
    <x v="8"/>
    <x v="2"/>
    <n v="365"/>
  </r>
  <r>
    <x v="87"/>
    <x v="0"/>
    <x v="0"/>
    <x v="0"/>
    <x v="2"/>
    <n v="2065"/>
  </r>
  <r>
    <x v="88"/>
    <x v="20"/>
    <x v="1"/>
    <x v="1"/>
    <x v="3"/>
    <n v="501"/>
  </r>
  <r>
    <x v="88"/>
    <x v="20"/>
    <x v="1"/>
    <x v="2"/>
    <x v="3"/>
    <n v="142"/>
  </r>
  <r>
    <x v="88"/>
    <x v="20"/>
    <x v="1"/>
    <x v="3"/>
    <x v="3"/>
    <n v="104"/>
  </r>
  <r>
    <x v="88"/>
    <x v="20"/>
    <x v="1"/>
    <x v="4"/>
    <x v="3"/>
    <n v="11796"/>
  </r>
  <r>
    <x v="88"/>
    <x v="20"/>
    <x v="1"/>
    <x v="5"/>
    <x v="3"/>
    <n v="948"/>
  </r>
  <r>
    <x v="88"/>
    <x v="20"/>
    <x v="1"/>
    <x v="6"/>
    <x v="3"/>
    <n v="2408"/>
  </r>
  <r>
    <x v="88"/>
    <x v="20"/>
    <x v="1"/>
    <x v="7"/>
    <x v="3"/>
    <n v="338"/>
  </r>
  <r>
    <x v="88"/>
    <x v="20"/>
    <x v="1"/>
    <x v="8"/>
    <x v="3"/>
    <n v="2155"/>
  </r>
  <r>
    <x v="88"/>
    <x v="20"/>
    <x v="1"/>
    <x v="9"/>
    <x v="3"/>
    <n v="2079"/>
  </r>
  <r>
    <x v="88"/>
    <x v="0"/>
    <x v="0"/>
    <x v="0"/>
    <x v="4"/>
    <n v="20471"/>
  </r>
  <r>
    <x v="88"/>
    <x v="20"/>
    <x v="2"/>
    <x v="1"/>
    <x v="3"/>
    <n v="403"/>
  </r>
  <r>
    <x v="88"/>
    <x v="20"/>
    <x v="2"/>
    <x v="2"/>
    <x v="3"/>
    <n v="142"/>
  </r>
  <r>
    <x v="88"/>
    <x v="20"/>
    <x v="2"/>
    <x v="3"/>
    <x v="3"/>
    <m/>
  </r>
  <r>
    <x v="88"/>
    <x v="20"/>
    <x v="2"/>
    <x v="4"/>
    <x v="3"/>
    <n v="11734"/>
  </r>
  <r>
    <x v="88"/>
    <x v="20"/>
    <x v="2"/>
    <x v="5"/>
    <x v="3"/>
    <n v="404"/>
  </r>
  <r>
    <x v="88"/>
    <x v="20"/>
    <x v="2"/>
    <x v="6"/>
    <x v="3"/>
    <n v="1928"/>
  </r>
  <r>
    <x v="88"/>
    <x v="20"/>
    <x v="2"/>
    <x v="7"/>
    <x v="3"/>
    <n v="204"/>
  </r>
  <r>
    <x v="88"/>
    <x v="20"/>
    <x v="2"/>
    <x v="8"/>
    <x v="3"/>
    <n v="2091"/>
  </r>
  <r>
    <x v="88"/>
    <x v="20"/>
    <x v="2"/>
    <x v="9"/>
    <x v="3"/>
    <n v="291"/>
  </r>
  <r>
    <x v="88"/>
    <x v="0"/>
    <x v="0"/>
    <x v="0"/>
    <x v="4"/>
    <n v="17197"/>
  </r>
  <r>
    <x v="88"/>
    <x v="20"/>
    <x v="3"/>
    <x v="1"/>
    <x v="3"/>
    <n v="98"/>
  </r>
  <r>
    <x v="88"/>
    <x v="20"/>
    <x v="3"/>
    <x v="2"/>
    <x v="3"/>
    <m/>
  </r>
  <r>
    <x v="88"/>
    <x v="20"/>
    <x v="3"/>
    <x v="3"/>
    <x v="3"/>
    <n v="104"/>
  </r>
  <r>
    <x v="88"/>
    <x v="20"/>
    <x v="3"/>
    <x v="4"/>
    <x v="3"/>
    <n v="62"/>
  </r>
  <r>
    <x v="88"/>
    <x v="20"/>
    <x v="3"/>
    <x v="5"/>
    <x v="3"/>
    <n v="544"/>
  </r>
  <r>
    <x v="88"/>
    <x v="20"/>
    <x v="3"/>
    <x v="6"/>
    <x v="3"/>
    <n v="480"/>
  </r>
  <r>
    <x v="88"/>
    <x v="20"/>
    <x v="3"/>
    <x v="7"/>
    <x v="3"/>
    <n v="134"/>
  </r>
  <r>
    <x v="88"/>
    <x v="20"/>
    <x v="3"/>
    <x v="8"/>
    <x v="3"/>
    <n v="64"/>
  </r>
  <r>
    <x v="88"/>
    <x v="20"/>
    <x v="3"/>
    <x v="9"/>
    <x v="3"/>
    <n v="1788"/>
  </r>
  <r>
    <x v="88"/>
    <x v="0"/>
    <x v="0"/>
    <x v="0"/>
    <x v="2"/>
    <n v="3274"/>
  </r>
  <r>
    <x v="88"/>
    <x v="21"/>
    <x v="1"/>
    <x v="1"/>
    <x v="2"/>
    <n v="705"/>
  </r>
  <r>
    <x v="88"/>
    <x v="21"/>
    <x v="1"/>
    <x v="2"/>
    <x v="2"/>
    <n v="213"/>
  </r>
  <r>
    <x v="88"/>
    <x v="21"/>
    <x v="1"/>
    <x v="3"/>
    <x v="2"/>
    <n v="370"/>
  </r>
  <r>
    <x v="88"/>
    <x v="21"/>
    <x v="1"/>
    <x v="4"/>
    <x v="2"/>
    <n v="19387"/>
  </r>
  <r>
    <x v="88"/>
    <x v="21"/>
    <x v="1"/>
    <x v="5"/>
    <x v="2"/>
    <n v="2088"/>
  </r>
  <r>
    <x v="88"/>
    <x v="21"/>
    <x v="1"/>
    <x v="6"/>
    <x v="2"/>
    <n v="4641"/>
  </r>
  <r>
    <x v="88"/>
    <x v="21"/>
    <x v="1"/>
    <x v="7"/>
    <x v="2"/>
    <n v="898"/>
  </r>
  <r>
    <x v="88"/>
    <x v="21"/>
    <x v="1"/>
    <x v="8"/>
    <x v="2"/>
    <n v="4129"/>
  </r>
  <r>
    <x v="88"/>
    <x v="21"/>
    <x v="1"/>
    <x v="9"/>
    <x v="2"/>
    <n v="5425"/>
  </r>
  <r>
    <x v="88"/>
    <x v="0"/>
    <x v="0"/>
    <x v="0"/>
    <x v="4"/>
    <n v="37856"/>
  </r>
  <r>
    <x v="88"/>
    <x v="21"/>
    <x v="2"/>
    <x v="1"/>
    <x v="2"/>
    <n v="474"/>
  </r>
  <r>
    <x v="88"/>
    <x v="21"/>
    <x v="2"/>
    <x v="2"/>
    <x v="2"/>
    <n v="213"/>
  </r>
  <r>
    <x v="88"/>
    <x v="21"/>
    <x v="2"/>
    <x v="3"/>
    <x v="2"/>
    <m/>
  </r>
  <r>
    <x v="88"/>
    <x v="21"/>
    <x v="2"/>
    <x v="4"/>
    <x v="2"/>
    <n v="19247"/>
  </r>
  <r>
    <x v="88"/>
    <x v="21"/>
    <x v="2"/>
    <x v="5"/>
    <x v="2"/>
    <n v="870"/>
  </r>
  <r>
    <x v="88"/>
    <x v="21"/>
    <x v="2"/>
    <x v="6"/>
    <x v="2"/>
    <n v="3235"/>
  </r>
  <r>
    <x v="88"/>
    <x v="21"/>
    <x v="2"/>
    <x v="7"/>
    <x v="2"/>
    <n v="381"/>
  </r>
  <r>
    <x v="88"/>
    <x v="21"/>
    <x v="2"/>
    <x v="8"/>
    <x v="2"/>
    <n v="3971"/>
  </r>
  <r>
    <x v="88"/>
    <x v="21"/>
    <x v="2"/>
    <x v="9"/>
    <x v="2"/>
    <n v="420"/>
  </r>
  <r>
    <x v="88"/>
    <x v="0"/>
    <x v="0"/>
    <x v="0"/>
    <x v="4"/>
    <n v="28812"/>
  </r>
  <r>
    <x v="88"/>
    <x v="21"/>
    <x v="3"/>
    <x v="1"/>
    <x v="2"/>
    <n v="231"/>
  </r>
  <r>
    <x v="88"/>
    <x v="21"/>
    <x v="3"/>
    <x v="2"/>
    <x v="2"/>
    <m/>
  </r>
  <r>
    <x v="88"/>
    <x v="21"/>
    <x v="3"/>
    <x v="3"/>
    <x v="2"/>
    <n v="370"/>
  </r>
  <r>
    <x v="88"/>
    <x v="21"/>
    <x v="3"/>
    <x v="4"/>
    <x v="2"/>
    <n v="140"/>
  </r>
  <r>
    <x v="88"/>
    <x v="21"/>
    <x v="3"/>
    <x v="5"/>
    <x v="2"/>
    <n v="1218"/>
  </r>
  <r>
    <x v="88"/>
    <x v="21"/>
    <x v="3"/>
    <x v="6"/>
    <x v="2"/>
    <n v="1406"/>
  </r>
  <r>
    <x v="88"/>
    <x v="21"/>
    <x v="3"/>
    <x v="7"/>
    <x v="2"/>
    <n v="517"/>
  </r>
  <r>
    <x v="88"/>
    <x v="21"/>
    <x v="3"/>
    <x v="8"/>
    <x v="2"/>
    <n v="158"/>
  </r>
  <r>
    <x v="88"/>
    <x v="21"/>
    <x v="3"/>
    <x v="9"/>
    <x v="2"/>
    <n v="5004"/>
  </r>
  <r>
    <x v="88"/>
    <x v="0"/>
    <x v="0"/>
    <x v="0"/>
    <x v="2"/>
    <n v="9044"/>
  </r>
  <r>
    <x v="89"/>
    <x v="20"/>
    <x v="1"/>
    <x v="1"/>
    <x v="3"/>
    <n v="11449"/>
  </r>
  <r>
    <x v="89"/>
    <x v="20"/>
    <x v="1"/>
    <x v="2"/>
    <x v="3"/>
    <n v="26687"/>
  </r>
  <r>
    <x v="89"/>
    <x v="20"/>
    <x v="1"/>
    <x v="3"/>
    <x v="3"/>
    <n v="151"/>
  </r>
  <r>
    <x v="89"/>
    <x v="20"/>
    <x v="1"/>
    <x v="4"/>
    <x v="3"/>
    <n v="34663"/>
  </r>
  <r>
    <x v="89"/>
    <x v="20"/>
    <x v="1"/>
    <x v="5"/>
    <x v="3"/>
    <n v="24086"/>
  </r>
  <r>
    <x v="89"/>
    <x v="20"/>
    <x v="1"/>
    <x v="6"/>
    <x v="3"/>
    <n v="10273"/>
  </r>
  <r>
    <x v="89"/>
    <x v="20"/>
    <x v="1"/>
    <x v="7"/>
    <x v="3"/>
    <n v="4562"/>
  </r>
  <r>
    <x v="89"/>
    <x v="20"/>
    <x v="1"/>
    <x v="8"/>
    <x v="3"/>
    <n v="13182"/>
  </r>
  <r>
    <x v="89"/>
    <x v="20"/>
    <x v="1"/>
    <x v="9"/>
    <x v="3"/>
    <n v="4305"/>
  </r>
  <r>
    <x v="89"/>
    <x v="0"/>
    <x v="0"/>
    <x v="0"/>
    <x v="4"/>
    <n v="129358"/>
  </r>
  <r>
    <x v="89"/>
    <x v="20"/>
    <x v="2"/>
    <x v="1"/>
    <x v="3"/>
    <n v="6456"/>
  </r>
  <r>
    <x v="89"/>
    <x v="20"/>
    <x v="2"/>
    <x v="2"/>
    <x v="3"/>
    <n v="22099"/>
  </r>
  <r>
    <x v="89"/>
    <x v="20"/>
    <x v="2"/>
    <x v="3"/>
    <x v="3"/>
    <n v="20"/>
  </r>
  <r>
    <x v="89"/>
    <x v="20"/>
    <x v="2"/>
    <x v="4"/>
    <x v="3"/>
    <n v="33538"/>
  </r>
  <r>
    <x v="89"/>
    <x v="20"/>
    <x v="2"/>
    <x v="5"/>
    <x v="3"/>
    <n v="11670"/>
  </r>
  <r>
    <x v="89"/>
    <x v="20"/>
    <x v="2"/>
    <x v="6"/>
    <x v="3"/>
    <n v="9830"/>
  </r>
  <r>
    <x v="89"/>
    <x v="20"/>
    <x v="2"/>
    <x v="7"/>
    <x v="3"/>
    <n v="4479"/>
  </r>
  <r>
    <x v="89"/>
    <x v="20"/>
    <x v="2"/>
    <x v="8"/>
    <x v="3"/>
    <n v="11885"/>
  </r>
  <r>
    <x v="89"/>
    <x v="20"/>
    <x v="2"/>
    <x v="9"/>
    <x v="3"/>
    <n v="3174"/>
  </r>
  <r>
    <x v="89"/>
    <x v="0"/>
    <x v="0"/>
    <x v="0"/>
    <x v="4"/>
    <n v="103152"/>
  </r>
  <r>
    <x v="89"/>
    <x v="20"/>
    <x v="3"/>
    <x v="1"/>
    <x v="3"/>
    <n v="4992"/>
  </r>
  <r>
    <x v="89"/>
    <x v="20"/>
    <x v="3"/>
    <x v="2"/>
    <x v="3"/>
    <n v="4588"/>
  </r>
  <r>
    <x v="89"/>
    <x v="20"/>
    <x v="3"/>
    <x v="3"/>
    <x v="3"/>
    <n v="131"/>
  </r>
  <r>
    <x v="89"/>
    <x v="20"/>
    <x v="3"/>
    <x v="4"/>
    <x v="3"/>
    <n v="1125"/>
  </r>
  <r>
    <x v="89"/>
    <x v="20"/>
    <x v="3"/>
    <x v="5"/>
    <x v="3"/>
    <n v="12416"/>
  </r>
  <r>
    <x v="89"/>
    <x v="20"/>
    <x v="3"/>
    <x v="6"/>
    <x v="3"/>
    <n v="444"/>
  </r>
  <r>
    <x v="89"/>
    <x v="20"/>
    <x v="3"/>
    <x v="7"/>
    <x v="3"/>
    <n v="83"/>
  </r>
  <r>
    <x v="89"/>
    <x v="20"/>
    <x v="3"/>
    <x v="8"/>
    <x v="3"/>
    <n v="1297"/>
  </r>
  <r>
    <x v="89"/>
    <x v="20"/>
    <x v="3"/>
    <x v="9"/>
    <x v="3"/>
    <n v="1131"/>
  </r>
  <r>
    <x v="89"/>
    <x v="0"/>
    <x v="0"/>
    <x v="0"/>
    <x v="2"/>
    <n v="26206"/>
  </r>
  <r>
    <x v="89"/>
    <x v="21"/>
    <x v="1"/>
    <x v="1"/>
    <x v="2"/>
    <n v="26992"/>
  </r>
  <r>
    <x v="89"/>
    <x v="21"/>
    <x v="1"/>
    <x v="2"/>
    <x v="2"/>
    <n v="58705"/>
  </r>
  <r>
    <x v="89"/>
    <x v="21"/>
    <x v="1"/>
    <x v="3"/>
    <x v="2"/>
    <n v="387"/>
  </r>
  <r>
    <x v="89"/>
    <x v="21"/>
    <x v="1"/>
    <x v="4"/>
    <x v="2"/>
    <n v="60539"/>
  </r>
  <r>
    <x v="89"/>
    <x v="21"/>
    <x v="1"/>
    <x v="5"/>
    <x v="2"/>
    <n v="54892"/>
  </r>
  <r>
    <x v="89"/>
    <x v="21"/>
    <x v="1"/>
    <x v="6"/>
    <x v="2"/>
    <n v="20046"/>
  </r>
  <r>
    <x v="89"/>
    <x v="21"/>
    <x v="1"/>
    <x v="7"/>
    <x v="2"/>
    <n v="7703"/>
  </r>
  <r>
    <x v="89"/>
    <x v="21"/>
    <x v="1"/>
    <x v="8"/>
    <x v="2"/>
    <n v="26695"/>
  </r>
  <r>
    <x v="89"/>
    <x v="21"/>
    <x v="1"/>
    <x v="9"/>
    <x v="2"/>
    <n v="7890"/>
  </r>
  <r>
    <x v="89"/>
    <x v="0"/>
    <x v="0"/>
    <x v="0"/>
    <x v="4"/>
    <n v="263850"/>
  </r>
  <r>
    <x v="89"/>
    <x v="21"/>
    <x v="2"/>
    <x v="1"/>
    <x v="2"/>
    <n v="11647"/>
  </r>
  <r>
    <x v="89"/>
    <x v="21"/>
    <x v="2"/>
    <x v="2"/>
    <x v="2"/>
    <n v="41956"/>
  </r>
  <r>
    <x v="89"/>
    <x v="21"/>
    <x v="2"/>
    <x v="3"/>
    <x v="2"/>
    <n v="7"/>
  </r>
  <r>
    <x v="89"/>
    <x v="21"/>
    <x v="2"/>
    <x v="4"/>
    <x v="2"/>
    <n v="56925"/>
  </r>
  <r>
    <x v="89"/>
    <x v="21"/>
    <x v="2"/>
    <x v="5"/>
    <x v="2"/>
    <n v="18232"/>
  </r>
  <r>
    <x v="89"/>
    <x v="21"/>
    <x v="2"/>
    <x v="6"/>
    <x v="2"/>
    <n v="18964"/>
  </r>
  <r>
    <x v="89"/>
    <x v="21"/>
    <x v="2"/>
    <x v="7"/>
    <x v="2"/>
    <n v="7462"/>
  </r>
  <r>
    <x v="89"/>
    <x v="21"/>
    <x v="2"/>
    <x v="8"/>
    <x v="2"/>
    <n v="22699"/>
  </r>
  <r>
    <x v="89"/>
    <x v="21"/>
    <x v="2"/>
    <x v="9"/>
    <x v="2"/>
    <n v="4785"/>
  </r>
  <r>
    <x v="89"/>
    <x v="0"/>
    <x v="0"/>
    <x v="0"/>
    <x v="4"/>
    <n v="182676"/>
  </r>
  <r>
    <x v="89"/>
    <x v="21"/>
    <x v="3"/>
    <x v="1"/>
    <x v="2"/>
    <n v="15345"/>
  </r>
  <r>
    <x v="89"/>
    <x v="21"/>
    <x v="3"/>
    <x v="2"/>
    <x v="2"/>
    <n v="16750"/>
  </r>
  <r>
    <x v="89"/>
    <x v="21"/>
    <x v="3"/>
    <x v="3"/>
    <x v="2"/>
    <n v="380"/>
  </r>
  <r>
    <x v="89"/>
    <x v="21"/>
    <x v="3"/>
    <x v="4"/>
    <x v="2"/>
    <n v="3614"/>
  </r>
  <r>
    <x v="89"/>
    <x v="21"/>
    <x v="3"/>
    <x v="5"/>
    <x v="2"/>
    <n v="36659"/>
  </r>
  <r>
    <x v="89"/>
    <x v="21"/>
    <x v="3"/>
    <x v="6"/>
    <x v="2"/>
    <n v="1082"/>
  </r>
  <r>
    <x v="89"/>
    <x v="21"/>
    <x v="3"/>
    <x v="7"/>
    <x v="2"/>
    <n v="241"/>
  </r>
  <r>
    <x v="89"/>
    <x v="21"/>
    <x v="3"/>
    <x v="8"/>
    <x v="2"/>
    <n v="3997"/>
  </r>
  <r>
    <x v="89"/>
    <x v="21"/>
    <x v="3"/>
    <x v="9"/>
    <x v="2"/>
    <n v="3106"/>
  </r>
  <r>
    <x v="89"/>
    <x v="0"/>
    <x v="0"/>
    <x v="0"/>
    <x v="2"/>
    <n v="81174"/>
  </r>
  <r>
    <x v="90"/>
    <x v="20"/>
    <x v="1"/>
    <x v="1"/>
    <x v="3"/>
    <n v="14970"/>
  </r>
  <r>
    <x v="90"/>
    <x v="20"/>
    <x v="1"/>
    <x v="2"/>
    <x v="3"/>
    <n v="15593"/>
  </r>
  <r>
    <x v="90"/>
    <x v="20"/>
    <x v="1"/>
    <x v="3"/>
    <x v="3"/>
    <n v="29189"/>
  </r>
  <r>
    <x v="90"/>
    <x v="20"/>
    <x v="1"/>
    <x v="4"/>
    <x v="3"/>
    <n v="16660"/>
  </r>
  <r>
    <x v="90"/>
    <x v="20"/>
    <x v="1"/>
    <x v="5"/>
    <x v="3"/>
    <n v="54"/>
  </r>
  <r>
    <x v="90"/>
    <x v="20"/>
    <x v="1"/>
    <x v="6"/>
    <x v="3"/>
    <n v="9520"/>
  </r>
  <r>
    <x v="90"/>
    <x v="20"/>
    <x v="1"/>
    <x v="7"/>
    <x v="3"/>
    <n v="152"/>
  </r>
  <r>
    <x v="90"/>
    <x v="20"/>
    <x v="1"/>
    <x v="8"/>
    <x v="3"/>
    <n v="360"/>
  </r>
  <r>
    <x v="90"/>
    <x v="20"/>
    <x v="1"/>
    <x v="9"/>
    <x v="3"/>
    <n v="507"/>
  </r>
  <r>
    <x v="90"/>
    <x v="0"/>
    <x v="0"/>
    <x v="0"/>
    <x v="4"/>
    <n v="87003"/>
  </r>
  <r>
    <x v="90"/>
    <x v="20"/>
    <x v="2"/>
    <x v="1"/>
    <x v="3"/>
    <n v="10566"/>
  </r>
  <r>
    <x v="90"/>
    <x v="20"/>
    <x v="2"/>
    <x v="2"/>
    <x v="3"/>
    <n v="4980"/>
  </r>
  <r>
    <x v="90"/>
    <x v="20"/>
    <x v="2"/>
    <x v="3"/>
    <x v="3"/>
    <n v="2731"/>
  </r>
  <r>
    <x v="90"/>
    <x v="20"/>
    <x v="2"/>
    <x v="4"/>
    <x v="3"/>
    <n v="5561"/>
  </r>
  <r>
    <x v="90"/>
    <x v="20"/>
    <x v="2"/>
    <x v="5"/>
    <x v="3"/>
    <n v="7"/>
  </r>
  <r>
    <x v="90"/>
    <x v="20"/>
    <x v="2"/>
    <x v="6"/>
    <x v="3"/>
    <n v="5643"/>
  </r>
  <r>
    <x v="90"/>
    <x v="20"/>
    <x v="2"/>
    <x v="7"/>
    <x v="3"/>
    <n v="98"/>
  </r>
  <r>
    <x v="90"/>
    <x v="20"/>
    <x v="2"/>
    <x v="8"/>
    <x v="3"/>
    <n v="290"/>
  </r>
  <r>
    <x v="90"/>
    <x v="20"/>
    <x v="2"/>
    <x v="9"/>
    <x v="3"/>
    <n v="56"/>
  </r>
  <r>
    <x v="90"/>
    <x v="0"/>
    <x v="0"/>
    <x v="0"/>
    <x v="4"/>
    <n v="29931"/>
  </r>
  <r>
    <x v="90"/>
    <x v="20"/>
    <x v="3"/>
    <x v="1"/>
    <x v="3"/>
    <n v="4404"/>
  </r>
  <r>
    <x v="90"/>
    <x v="20"/>
    <x v="3"/>
    <x v="2"/>
    <x v="3"/>
    <n v="10613"/>
  </r>
  <r>
    <x v="90"/>
    <x v="20"/>
    <x v="3"/>
    <x v="3"/>
    <x v="3"/>
    <n v="26457"/>
  </r>
  <r>
    <x v="90"/>
    <x v="20"/>
    <x v="3"/>
    <x v="4"/>
    <x v="3"/>
    <n v="11099"/>
  </r>
  <r>
    <x v="90"/>
    <x v="20"/>
    <x v="3"/>
    <x v="5"/>
    <x v="3"/>
    <n v="47"/>
  </r>
  <r>
    <x v="90"/>
    <x v="20"/>
    <x v="3"/>
    <x v="6"/>
    <x v="3"/>
    <n v="3877"/>
  </r>
  <r>
    <x v="90"/>
    <x v="20"/>
    <x v="3"/>
    <x v="7"/>
    <x v="3"/>
    <n v="53"/>
  </r>
  <r>
    <x v="90"/>
    <x v="20"/>
    <x v="3"/>
    <x v="8"/>
    <x v="3"/>
    <n v="70"/>
  </r>
  <r>
    <x v="90"/>
    <x v="20"/>
    <x v="3"/>
    <x v="9"/>
    <x v="3"/>
    <n v="451"/>
  </r>
  <r>
    <x v="90"/>
    <x v="0"/>
    <x v="0"/>
    <x v="0"/>
    <x v="2"/>
    <n v="57072"/>
  </r>
  <r>
    <x v="90"/>
    <x v="22"/>
    <x v="1"/>
    <x v="1"/>
    <x v="2"/>
    <n v="205243"/>
  </r>
  <r>
    <x v="90"/>
    <x v="22"/>
    <x v="1"/>
    <x v="2"/>
    <x v="2"/>
    <n v="205674"/>
  </r>
  <r>
    <x v="90"/>
    <x v="22"/>
    <x v="1"/>
    <x v="3"/>
    <x v="2"/>
    <n v="487182"/>
  </r>
  <r>
    <x v="90"/>
    <x v="22"/>
    <x v="1"/>
    <x v="4"/>
    <x v="2"/>
    <n v="275119"/>
  </r>
  <r>
    <x v="90"/>
    <x v="22"/>
    <x v="1"/>
    <x v="5"/>
    <x v="2"/>
    <n v="1104"/>
  </r>
  <r>
    <x v="90"/>
    <x v="22"/>
    <x v="1"/>
    <x v="6"/>
    <x v="2"/>
    <n v="129987"/>
  </r>
  <r>
    <x v="90"/>
    <x v="22"/>
    <x v="1"/>
    <x v="7"/>
    <x v="2"/>
    <n v="1019"/>
  </r>
  <r>
    <x v="90"/>
    <x v="22"/>
    <x v="1"/>
    <x v="8"/>
    <x v="2"/>
    <n v="2567"/>
  </r>
  <r>
    <x v="90"/>
    <x v="22"/>
    <x v="1"/>
    <x v="9"/>
    <x v="2"/>
    <n v="4768"/>
  </r>
  <r>
    <x v="90"/>
    <x v="0"/>
    <x v="0"/>
    <x v="0"/>
    <x v="4"/>
    <n v="1312662"/>
  </r>
  <r>
    <x v="90"/>
    <x v="22"/>
    <x v="2"/>
    <x v="1"/>
    <x v="2"/>
    <n v="130464"/>
  </r>
  <r>
    <x v="90"/>
    <x v="22"/>
    <x v="2"/>
    <x v="2"/>
    <x v="2"/>
    <n v="31185"/>
  </r>
  <r>
    <x v="90"/>
    <x v="22"/>
    <x v="2"/>
    <x v="3"/>
    <x v="2"/>
    <n v="36577"/>
  </r>
  <r>
    <x v="90"/>
    <x v="22"/>
    <x v="2"/>
    <x v="4"/>
    <x v="2"/>
    <n v="23500"/>
  </r>
  <r>
    <x v="90"/>
    <x v="22"/>
    <x v="2"/>
    <x v="5"/>
    <x v="2"/>
    <m/>
  </r>
  <r>
    <x v="90"/>
    <x v="22"/>
    <x v="2"/>
    <x v="6"/>
    <x v="2"/>
    <n v="81052"/>
  </r>
  <r>
    <x v="90"/>
    <x v="22"/>
    <x v="2"/>
    <x v="7"/>
    <x v="2"/>
    <n v="393"/>
  </r>
  <r>
    <x v="90"/>
    <x v="22"/>
    <x v="2"/>
    <x v="8"/>
    <x v="2"/>
    <n v="2567"/>
  </r>
  <r>
    <x v="90"/>
    <x v="22"/>
    <x v="2"/>
    <x v="9"/>
    <x v="2"/>
    <m/>
  </r>
  <r>
    <x v="90"/>
    <x v="0"/>
    <x v="0"/>
    <x v="0"/>
    <x v="4"/>
    <n v="305738"/>
  </r>
  <r>
    <x v="90"/>
    <x v="22"/>
    <x v="3"/>
    <x v="1"/>
    <x v="2"/>
    <n v="74779"/>
  </r>
  <r>
    <x v="90"/>
    <x v="22"/>
    <x v="3"/>
    <x v="2"/>
    <x v="2"/>
    <n v="174490"/>
  </r>
  <r>
    <x v="90"/>
    <x v="22"/>
    <x v="3"/>
    <x v="3"/>
    <x v="2"/>
    <n v="450605"/>
  </r>
  <r>
    <x v="90"/>
    <x v="22"/>
    <x v="3"/>
    <x v="4"/>
    <x v="2"/>
    <n v="251619"/>
  </r>
  <r>
    <x v="90"/>
    <x v="22"/>
    <x v="3"/>
    <x v="5"/>
    <x v="2"/>
    <n v="1104"/>
  </r>
  <r>
    <x v="90"/>
    <x v="22"/>
    <x v="3"/>
    <x v="6"/>
    <x v="2"/>
    <n v="48935"/>
  </r>
  <r>
    <x v="90"/>
    <x v="22"/>
    <x v="3"/>
    <x v="7"/>
    <x v="2"/>
    <n v="626"/>
  </r>
  <r>
    <x v="90"/>
    <x v="22"/>
    <x v="3"/>
    <x v="8"/>
    <x v="2"/>
    <m/>
  </r>
  <r>
    <x v="90"/>
    <x v="22"/>
    <x v="3"/>
    <x v="9"/>
    <x v="2"/>
    <n v="4768"/>
  </r>
  <r>
    <x v="90"/>
    <x v="0"/>
    <x v="0"/>
    <x v="0"/>
    <x v="2"/>
    <n v="1006924"/>
  </r>
  <r>
    <x v="91"/>
    <x v="20"/>
    <x v="1"/>
    <x v="1"/>
    <x v="3"/>
    <n v="2518"/>
  </r>
  <r>
    <x v="91"/>
    <x v="20"/>
    <x v="1"/>
    <x v="2"/>
    <x v="3"/>
    <n v="3360"/>
  </r>
  <r>
    <x v="91"/>
    <x v="20"/>
    <x v="1"/>
    <x v="3"/>
    <x v="3"/>
    <n v="685"/>
  </r>
  <r>
    <x v="91"/>
    <x v="20"/>
    <x v="1"/>
    <x v="4"/>
    <x v="3"/>
    <n v="9449"/>
  </r>
  <r>
    <x v="91"/>
    <x v="20"/>
    <x v="1"/>
    <x v="5"/>
    <x v="3"/>
    <n v="16057"/>
  </r>
  <r>
    <x v="91"/>
    <x v="20"/>
    <x v="1"/>
    <x v="6"/>
    <x v="3"/>
    <n v="14826"/>
  </r>
  <r>
    <x v="91"/>
    <x v="20"/>
    <x v="1"/>
    <x v="7"/>
    <x v="3"/>
    <n v="6689"/>
  </r>
  <r>
    <x v="91"/>
    <x v="20"/>
    <x v="1"/>
    <x v="8"/>
    <x v="3"/>
    <n v="1650"/>
  </r>
  <r>
    <x v="91"/>
    <x v="20"/>
    <x v="1"/>
    <x v="9"/>
    <x v="3"/>
    <n v="1406"/>
  </r>
  <r>
    <x v="91"/>
    <x v="0"/>
    <x v="0"/>
    <x v="0"/>
    <x v="4"/>
    <n v="56640"/>
  </r>
  <r>
    <x v="91"/>
    <x v="20"/>
    <x v="2"/>
    <x v="1"/>
    <x v="3"/>
    <n v="1113"/>
  </r>
  <r>
    <x v="91"/>
    <x v="20"/>
    <x v="2"/>
    <x v="2"/>
    <x v="3"/>
    <n v="1776"/>
  </r>
  <r>
    <x v="91"/>
    <x v="20"/>
    <x v="2"/>
    <x v="3"/>
    <x v="3"/>
    <n v="585"/>
  </r>
  <r>
    <x v="91"/>
    <x v="20"/>
    <x v="2"/>
    <x v="4"/>
    <x v="3"/>
    <n v="8998"/>
  </r>
  <r>
    <x v="91"/>
    <x v="20"/>
    <x v="2"/>
    <x v="5"/>
    <x v="3"/>
    <n v="13375"/>
  </r>
  <r>
    <x v="91"/>
    <x v="20"/>
    <x v="2"/>
    <x v="6"/>
    <x v="3"/>
    <n v="14576"/>
  </r>
  <r>
    <x v="91"/>
    <x v="20"/>
    <x v="2"/>
    <x v="7"/>
    <x v="3"/>
    <n v="5526"/>
  </r>
  <r>
    <x v="91"/>
    <x v="20"/>
    <x v="2"/>
    <x v="8"/>
    <x v="3"/>
    <n v="1261"/>
  </r>
  <r>
    <x v="91"/>
    <x v="20"/>
    <x v="2"/>
    <x v="9"/>
    <x v="3"/>
    <n v="326"/>
  </r>
  <r>
    <x v="91"/>
    <x v="0"/>
    <x v="0"/>
    <x v="0"/>
    <x v="4"/>
    <n v="47535"/>
  </r>
  <r>
    <x v="91"/>
    <x v="20"/>
    <x v="3"/>
    <x v="1"/>
    <x v="3"/>
    <n v="1406"/>
  </r>
  <r>
    <x v="91"/>
    <x v="20"/>
    <x v="3"/>
    <x v="2"/>
    <x v="3"/>
    <n v="1584"/>
  </r>
  <r>
    <x v="91"/>
    <x v="20"/>
    <x v="3"/>
    <x v="3"/>
    <x v="3"/>
    <n v="100"/>
  </r>
  <r>
    <x v="91"/>
    <x v="20"/>
    <x v="3"/>
    <x v="4"/>
    <x v="3"/>
    <n v="451"/>
  </r>
  <r>
    <x v="91"/>
    <x v="20"/>
    <x v="3"/>
    <x v="5"/>
    <x v="3"/>
    <n v="2683"/>
  </r>
  <r>
    <x v="91"/>
    <x v="20"/>
    <x v="3"/>
    <x v="6"/>
    <x v="3"/>
    <n v="250"/>
  </r>
  <r>
    <x v="91"/>
    <x v="20"/>
    <x v="3"/>
    <x v="7"/>
    <x v="3"/>
    <n v="1163"/>
  </r>
  <r>
    <x v="91"/>
    <x v="20"/>
    <x v="3"/>
    <x v="8"/>
    <x v="3"/>
    <n v="389"/>
  </r>
  <r>
    <x v="91"/>
    <x v="20"/>
    <x v="3"/>
    <x v="9"/>
    <x v="3"/>
    <n v="1080"/>
  </r>
  <r>
    <x v="91"/>
    <x v="0"/>
    <x v="0"/>
    <x v="0"/>
    <x v="2"/>
    <n v="9105"/>
  </r>
  <r>
    <x v="91"/>
    <x v="22"/>
    <x v="1"/>
    <x v="1"/>
    <x v="2"/>
    <n v="49934"/>
  </r>
  <r>
    <x v="91"/>
    <x v="22"/>
    <x v="1"/>
    <x v="2"/>
    <x v="2"/>
    <n v="73714"/>
  </r>
  <r>
    <x v="91"/>
    <x v="22"/>
    <x v="1"/>
    <x v="3"/>
    <x v="2"/>
    <n v="750"/>
  </r>
  <r>
    <x v="91"/>
    <x v="22"/>
    <x v="1"/>
    <x v="4"/>
    <x v="2"/>
    <n v="113380"/>
  </r>
  <r>
    <x v="91"/>
    <x v="22"/>
    <x v="1"/>
    <x v="5"/>
    <x v="2"/>
    <n v="191820"/>
  </r>
  <r>
    <x v="91"/>
    <x v="22"/>
    <x v="1"/>
    <x v="6"/>
    <x v="2"/>
    <n v="82863"/>
  </r>
  <r>
    <x v="91"/>
    <x v="22"/>
    <x v="1"/>
    <x v="7"/>
    <x v="2"/>
    <n v="49216"/>
  </r>
  <r>
    <x v="91"/>
    <x v="22"/>
    <x v="1"/>
    <x v="8"/>
    <x v="2"/>
    <n v="20950"/>
  </r>
  <r>
    <x v="91"/>
    <x v="22"/>
    <x v="1"/>
    <x v="9"/>
    <x v="2"/>
    <n v="40903"/>
  </r>
  <r>
    <x v="91"/>
    <x v="0"/>
    <x v="0"/>
    <x v="0"/>
    <x v="4"/>
    <n v="623530"/>
  </r>
  <r>
    <x v="91"/>
    <x v="22"/>
    <x v="2"/>
    <x v="1"/>
    <x v="2"/>
    <n v="7807"/>
  </r>
  <r>
    <x v="91"/>
    <x v="22"/>
    <x v="2"/>
    <x v="2"/>
    <x v="2"/>
    <n v="10869"/>
  </r>
  <r>
    <x v="91"/>
    <x v="22"/>
    <x v="2"/>
    <x v="3"/>
    <x v="2"/>
    <m/>
  </r>
  <r>
    <x v="91"/>
    <x v="22"/>
    <x v="2"/>
    <x v="4"/>
    <x v="2"/>
    <n v="108280"/>
  </r>
  <r>
    <x v="91"/>
    <x v="22"/>
    <x v="2"/>
    <x v="5"/>
    <x v="2"/>
    <n v="120532"/>
  </r>
  <r>
    <x v="91"/>
    <x v="22"/>
    <x v="2"/>
    <x v="6"/>
    <x v="2"/>
    <n v="79343"/>
  </r>
  <r>
    <x v="91"/>
    <x v="22"/>
    <x v="2"/>
    <x v="7"/>
    <x v="2"/>
    <n v="32482"/>
  </r>
  <r>
    <x v="91"/>
    <x v="22"/>
    <x v="2"/>
    <x v="8"/>
    <x v="2"/>
    <n v="14261"/>
  </r>
  <r>
    <x v="91"/>
    <x v="22"/>
    <x v="2"/>
    <x v="9"/>
    <x v="2"/>
    <n v="694"/>
  </r>
  <r>
    <x v="91"/>
    <x v="0"/>
    <x v="0"/>
    <x v="0"/>
    <x v="4"/>
    <n v="374268"/>
  </r>
  <r>
    <x v="91"/>
    <x v="22"/>
    <x v="3"/>
    <x v="1"/>
    <x v="2"/>
    <n v="42127"/>
  </r>
  <r>
    <x v="91"/>
    <x v="22"/>
    <x v="3"/>
    <x v="2"/>
    <x v="2"/>
    <n v="62845"/>
  </r>
  <r>
    <x v="91"/>
    <x v="22"/>
    <x v="3"/>
    <x v="3"/>
    <x v="2"/>
    <n v="750"/>
  </r>
  <r>
    <x v="91"/>
    <x v="22"/>
    <x v="3"/>
    <x v="4"/>
    <x v="2"/>
    <n v="5100"/>
  </r>
  <r>
    <x v="91"/>
    <x v="22"/>
    <x v="3"/>
    <x v="5"/>
    <x v="2"/>
    <n v="71288"/>
  </r>
  <r>
    <x v="91"/>
    <x v="22"/>
    <x v="3"/>
    <x v="6"/>
    <x v="2"/>
    <n v="3520"/>
  </r>
  <r>
    <x v="91"/>
    <x v="22"/>
    <x v="3"/>
    <x v="7"/>
    <x v="2"/>
    <n v="16734"/>
  </r>
  <r>
    <x v="91"/>
    <x v="22"/>
    <x v="3"/>
    <x v="8"/>
    <x v="2"/>
    <n v="6689"/>
  </r>
  <r>
    <x v="91"/>
    <x v="22"/>
    <x v="3"/>
    <x v="9"/>
    <x v="2"/>
    <n v="40209"/>
  </r>
  <r>
    <x v="91"/>
    <x v="0"/>
    <x v="0"/>
    <x v="0"/>
    <x v="2"/>
    <n v="249262"/>
  </r>
  <r>
    <x v="92"/>
    <x v="20"/>
    <x v="1"/>
    <x v="1"/>
    <x v="3"/>
    <m/>
  </r>
  <r>
    <x v="92"/>
    <x v="20"/>
    <x v="1"/>
    <x v="5"/>
    <x v="3"/>
    <n v="162551"/>
  </r>
  <r>
    <x v="92"/>
    <x v="20"/>
    <x v="1"/>
    <x v="8"/>
    <x v="3"/>
    <n v="23933"/>
  </r>
  <r>
    <x v="92"/>
    <x v="20"/>
    <x v="1"/>
    <x v="9"/>
    <x v="3"/>
    <m/>
  </r>
  <r>
    <x v="92"/>
    <x v="0"/>
    <x v="0"/>
    <x v="0"/>
    <x v="4"/>
    <n v="186484"/>
  </r>
  <r>
    <x v="92"/>
    <x v="20"/>
    <x v="2"/>
    <x v="5"/>
    <x v="3"/>
    <n v="147785"/>
  </r>
  <r>
    <x v="92"/>
    <x v="20"/>
    <x v="2"/>
    <x v="8"/>
    <x v="3"/>
    <n v="1796"/>
  </r>
  <r>
    <x v="92"/>
    <x v="20"/>
    <x v="2"/>
    <x v="9"/>
    <x v="3"/>
    <m/>
  </r>
  <r>
    <x v="92"/>
    <x v="0"/>
    <x v="0"/>
    <x v="0"/>
    <x v="4"/>
    <n v="149581"/>
  </r>
  <r>
    <x v="92"/>
    <x v="20"/>
    <x v="3"/>
    <x v="1"/>
    <x v="3"/>
    <m/>
  </r>
  <r>
    <x v="92"/>
    <x v="20"/>
    <x v="3"/>
    <x v="5"/>
    <x v="3"/>
    <n v="14766"/>
  </r>
  <r>
    <x v="92"/>
    <x v="20"/>
    <x v="3"/>
    <x v="8"/>
    <x v="3"/>
    <n v="22137"/>
  </r>
  <r>
    <x v="92"/>
    <x v="20"/>
    <x v="3"/>
    <x v="9"/>
    <x v="3"/>
    <m/>
  </r>
  <r>
    <x v="92"/>
    <x v="0"/>
    <x v="0"/>
    <x v="0"/>
    <x v="2"/>
    <n v="36903"/>
  </r>
  <r>
    <x v="92"/>
    <x v="22"/>
    <x v="1"/>
    <x v="5"/>
    <x v="2"/>
    <n v="6095167"/>
  </r>
  <r>
    <x v="92"/>
    <x v="22"/>
    <x v="1"/>
    <x v="8"/>
    <x v="2"/>
    <n v="1439383"/>
  </r>
  <r>
    <x v="92"/>
    <x v="22"/>
    <x v="1"/>
    <x v="9"/>
    <x v="2"/>
    <m/>
  </r>
  <r>
    <x v="92"/>
    <x v="0"/>
    <x v="0"/>
    <x v="0"/>
    <x v="4"/>
    <n v="7534550"/>
  </r>
  <r>
    <x v="92"/>
    <x v="22"/>
    <x v="2"/>
    <x v="5"/>
    <x v="2"/>
    <n v="4981898"/>
  </r>
  <r>
    <x v="92"/>
    <x v="22"/>
    <x v="2"/>
    <x v="8"/>
    <x v="2"/>
    <n v="20682"/>
  </r>
  <r>
    <x v="92"/>
    <x v="22"/>
    <x v="2"/>
    <x v="9"/>
    <x v="2"/>
    <m/>
  </r>
  <r>
    <x v="92"/>
    <x v="0"/>
    <x v="0"/>
    <x v="0"/>
    <x v="4"/>
    <n v="5002580"/>
  </r>
  <r>
    <x v="92"/>
    <x v="22"/>
    <x v="3"/>
    <x v="5"/>
    <x v="2"/>
    <n v="1113269"/>
  </r>
  <r>
    <x v="92"/>
    <x v="22"/>
    <x v="3"/>
    <x v="8"/>
    <x v="2"/>
    <n v="1418701"/>
  </r>
  <r>
    <x v="92"/>
    <x v="22"/>
    <x v="3"/>
    <x v="9"/>
    <x v="2"/>
    <m/>
  </r>
  <r>
    <x v="92"/>
    <x v="0"/>
    <x v="0"/>
    <x v="0"/>
    <x v="2"/>
    <n v="2531970"/>
  </r>
  <r>
    <x v="93"/>
    <x v="23"/>
    <x v="0"/>
    <x v="1"/>
    <x v="5"/>
    <n v="227469"/>
  </r>
  <r>
    <x v="93"/>
    <x v="23"/>
    <x v="0"/>
    <x v="2"/>
    <x v="5"/>
    <n v="26800"/>
  </r>
  <r>
    <x v="93"/>
    <x v="23"/>
    <x v="0"/>
    <x v="3"/>
    <x v="5"/>
    <n v="6461"/>
  </r>
  <r>
    <x v="93"/>
    <x v="23"/>
    <x v="0"/>
    <x v="4"/>
    <x v="5"/>
    <n v="50723"/>
  </r>
  <r>
    <x v="93"/>
    <x v="23"/>
    <x v="0"/>
    <x v="5"/>
    <x v="5"/>
    <n v="35982"/>
  </r>
  <r>
    <x v="93"/>
    <x v="23"/>
    <x v="0"/>
    <x v="6"/>
    <x v="5"/>
    <n v="82701"/>
  </r>
  <r>
    <x v="93"/>
    <x v="23"/>
    <x v="0"/>
    <x v="7"/>
    <x v="5"/>
    <n v="131041"/>
  </r>
  <r>
    <x v="93"/>
    <x v="23"/>
    <x v="0"/>
    <x v="8"/>
    <x v="5"/>
    <n v="132815"/>
  </r>
  <r>
    <x v="93"/>
    <x v="23"/>
    <x v="0"/>
    <x v="9"/>
    <x v="5"/>
    <n v="808"/>
  </r>
  <r>
    <x v="93"/>
    <x v="0"/>
    <x v="0"/>
    <x v="0"/>
    <x v="5"/>
    <n v="694801"/>
  </r>
  <r>
    <x v="93"/>
    <x v="23"/>
    <x v="0"/>
    <x v="1"/>
    <x v="1"/>
    <n v="1237080"/>
  </r>
  <r>
    <x v="93"/>
    <x v="23"/>
    <x v="0"/>
    <x v="2"/>
    <x v="1"/>
    <n v="110272"/>
  </r>
  <r>
    <x v="93"/>
    <x v="23"/>
    <x v="0"/>
    <x v="3"/>
    <x v="1"/>
    <n v="23926"/>
  </r>
  <r>
    <x v="93"/>
    <x v="23"/>
    <x v="0"/>
    <x v="4"/>
    <x v="1"/>
    <n v="272509"/>
  </r>
  <r>
    <x v="93"/>
    <x v="23"/>
    <x v="0"/>
    <x v="5"/>
    <x v="1"/>
    <n v="150651"/>
  </r>
  <r>
    <x v="93"/>
    <x v="23"/>
    <x v="0"/>
    <x v="6"/>
    <x v="1"/>
    <n v="300223"/>
  </r>
  <r>
    <x v="93"/>
    <x v="23"/>
    <x v="0"/>
    <x v="7"/>
    <x v="1"/>
    <n v="716589"/>
  </r>
  <r>
    <x v="93"/>
    <x v="23"/>
    <x v="0"/>
    <x v="8"/>
    <x v="1"/>
    <n v="436869"/>
  </r>
  <r>
    <x v="93"/>
    <x v="23"/>
    <x v="0"/>
    <x v="9"/>
    <x v="1"/>
    <n v="3426"/>
  </r>
  <r>
    <x v="93"/>
    <x v="0"/>
    <x v="0"/>
    <x v="0"/>
    <x v="1"/>
    <n v="3251544"/>
  </r>
  <r>
    <x v="93"/>
    <x v="24"/>
    <x v="0"/>
    <x v="1"/>
    <x v="5"/>
    <n v="22427"/>
  </r>
  <r>
    <x v="93"/>
    <x v="24"/>
    <x v="0"/>
    <x v="2"/>
    <x v="5"/>
    <n v="28233"/>
  </r>
  <r>
    <x v="93"/>
    <x v="24"/>
    <x v="0"/>
    <x v="3"/>
    <x v="5"/>
    <n v="1292"/>
  </r>
  <r>
    <x v="93"/>
    <x v="24"/>
    <x v="0"/>
    <x v="4"/>
    <x v="5"/>
    <n v="355010"/>
  </r>
  <r>
    <x v="93"/>
    <x v="24"/>
    <x v="0"/>
    <x v="5"/>
    <x v="5"/>
    <n v="60359"/>
  </r>
  <r>
    <x v="93"/>
    <x v="24"/>
    <x v="0"/>
    <x v="6"/>
    <x v="5"/>
    <n v="25343"/>
  </r>
  <r>
    <x v="93"/>
    <x v="24"/>
    <x v="0"/>
    <x v="7"/>
    <x v="5"/>
    <n v="10016"/>
  </r>
  <r>
    <x v="93"/>
    <x v="24"/>
    <x v="0"/>
    <x v="8"/>
    <x v="5"/>
    <n v="68258"/>
  </r>
  <r>
    <x v="93"/>
    <x v="24"/>
    <x v="0"/>
    <x v="9"/>
    <x v="5"/>
    <n v="8511"/>
  </r>
  <r>
    <x v="93"/>
    <x v="0"/>
    <x v="0"/>
    <x v="0"/>
    <x v="5"/>
    <n v="579449"/>
  </r>
  <r>
    <x v="93"/>
    <x v="24"/>
    <x v="0"/>
    <x v="1"/>
    <x v="1"/>
    <n v="58323"/>
  </r>
  <r>
    <x v="93"/>
    <x v="24"/>
    <x v="0"/>
    <x v="2"/>
    <x v="1"/>
    <n v="49884"/>
  </r>
  <r>
    <x v="93"/>
    <x v="24"/>
    <x v="0"/>
    <x v="3"/>
    <x v="1"/>
    <n v="2616"/>
  </r>
  <r>
    <x v="93"/>
    <x v="24"/>
    <x v="0"/>
    <x v="4"/>
    <x v="1"/>
    <n v="838890"/>
  </r>
  <r>
    <x v="93"/>
    <x v="24"/>
    <x v="0"/>
    <x v="5"/>
    <x v="1"/>
    <n v="152220"/>
  </r>
  <r>
    <x v="93"/>
    <x v="24"/>
    <x v="0"/>
    <x v="6"/>
    <x v="1"/>
    <n v="57931"/>
  </r>
  <r>
    <x v="93"/>
    <x v="24"/>
    <x v="0"/>
    <x v="7"/>
    <x v="1"/>
    <n v="37080"/>
  </r>
  <r>
    <x v="93"/>
    <x v="24"/>
    <x v="0"/>
    <x v="8"/>
    <x v="1"/>
    <n v="139990"/>
  </r>
  <r>
    <x v="93"/>
    <x v="24"/>
    <x v="0"/>
    <x v="9"/>
    <x v="1"/>
    <n v="19937"/>
  </r>
  <r>
    <x v="93"/>
    <x v="0"/>
    <x v="0"/>
    <x v="0"/>
    <x v="1"/>
    <n v="1356872"/>
  </r>
  <r>
    <x v="93"/>
    <x v="25"/>
    <x v="0"/>
    <x v="1"/>
    <x v="5"/>
    <n v="12547"/>
  </r>
  <r>
    <x v="93"/>
    <x v="25"/>
    <x v="0"/>
    <x v="4"/>
    <x v="5"/>
    <n v="215"/>
  </r>
  <r>
    <x v="93"/>
    <x v="25"/>
    <x v="0"/>
    <x v="5"/>
    <x v="5"/>
    <n v="1000"/>
  </r>
  <r>
    <x v="93"/>
    <x v="25"/>
    <x v="0"/>
    <x v="6"/>
    <x v="5"/>
    <n v="66"/>
  </r>
  <r>
    <x v="93"/>
    <x v="25"/>
    <x v="0"/>
    <x v="8"/>
    <x v="5"/>
    <n v="621"/>
  </r>
  <r>
    <x v="93"/>
    <x v="0"/>
    <x v="0"/>
    <x v="0"/>
    <x v="5"/>
    <n v="14449"/>
  </r>
  <r>
    <x v="93"/>
    <x v="25"/>
    <x v="0"/>
    <x v="1"/>
    <x v="1"/>
    <n v="36753"/>
  </r>
  <r>
    <x v="93"/>
    <x v="25"/>
    <x v="0"/>
    <x v="4"/>
    <x v="1"/>
    <n v="592"/>
  </r>
  <r>
    <x v="93"/>
    <x v="25"/>
    <x v="0"/>
    <x v="5"/>
    <x v="1"/>
    <n v="2757"/>
  </r>
  <r>
    <x v="93"/>
    <x v="25"/>
    <x v="0"/>
    <x v="6"/>
    <x v="1"/>
    <n v="249"/>
  </r>
  <r>
    <x v="93"/>
    <x v="25"/>
    <x v="0"/>
    <x v="8"/>
    <x v="1"/>
    <n v="1431"/>
  </r>
  <r>
    <x v="93"/>
    <x v="0"/>
    <x v="0"/>
    <x v="0"/>
    <x v="1"/>
    <n v="41782"/>
  </r>
  <r>
    <x v="93"/>
    <x v="26"/>
    <x v="0"/>
    <x v="1"/>
    <x v="1"/>
    <n v="198942"/>
  </r>
  <r>
    <x v="93"/>
    <x v="26"/>
    <x v="0"/>
    <x v="2"/>
    <x v="1"/>
    <n v="15337"/>
  </r>
  <r>
    <x v="93"/>
    <x v="26"/>
    <x v="0"/>
    <x v="3"/>
    <x v="1"/>
    <n v="6634"/>
  </r>
  <r>
    <x v="93"/>
    <x v="26"/>
    <x v="0"/>
    <x v="4"/>
    <x v="1"/>
    <n v="189313"/>
  </r>
  <r>
    <x v="93"/>
    <x v="26"/>
    <x v="0"/>
    <x v="5"/>
    <x v="1"/>
    <n v="205837"/>
  </r>
  <r>
    <x v="93"/>
    <x v="26"/>
    <x v="0"/>
    <x v="6"/>
    <x v="1"/>
    <n v="202219"/>
  </r>
  <r>
    <x v="93"/>
    <x v="26"/>
    <x v="0"/>
    <x v="7"/>
    <x v="1"/>
    <n v="18767"/>
  </r>
  <r>
    <x v="93"/>
    <x v="26"/>
    <x v="0"/>
    <x v="8"/>
    <x v="1"/>
    <n v="68053"/>
  </r>
  <r>
    <x v="93"/>
    <x v="26"/>
    <x v="0"/>
    <x v="9"/>
    <x v="1"/>
    <n v="42348"/>
  </r>
  <r>
    <x v="93"/>
    <x v="0"/>
    <x v="0"/>
    <x v="0"/>
    <x v="1"/>
    <n v="947449"/>
  </r>
  <r>
    <x v="71"/>
    <x v="0"/>
    <x v="0"/>
    <x v="1"/>
    <x v="3"/>
    <n v="163924"/>
  </r>
  <r>
    <x v="71"/>
    <x v="0"/>
    <x v="0"/>
    <x v="2"/>
    <x v="3"/>
    <n v="53077"/>
  </r>
  <r>
    <x v="71"/>
    <x v="0"/>
    <x v="0"/>
    <x v="3"/>
    <x v="3"/>
    <n v="39496"/>
  </r>
  <r>
    <x v="71"/>
    <x v="0"/>
    <x v="0"/>
    <x v="4"/>
    <x v="3"/>
    <n v="34298"/>
  </r>
  <r>
    <x v="71"/>
    <x v="0"/>
    <x v="0"/>
    <x v="5"/>
    <x v="3"/>
    <n v="27979"/>
  </r>
  <r>
    <x v="71"/>
    <x v="0"/>
    <x v="0"/>
    <x v="6"/>
    <x v="3"/>
    <n v="15795"/>
  </r>
  <r>
    <x v="71"/>
    <x v="0"/>
    <x v="0"/>
    <x v="7"/>
    <x v="3"/>
    <n v="11302"/>
  </r>
  <r>
    <x v="71"/>
    <x v="0"/>
    <x v="0"/>
    <x v="8"/>
    <x v="3"/>
    <n v="41741"/>
  </r>
  <r>
    <x v="71"/>
    <x v="0"/>
    <x v="0"/>
    <x v="9"/>
    <x v="3"/>
    <n v="106053"/>
  </r>
  <r>
    <x v="71"/>
    <x v="0"/>
    <x v="0"/>
    <x v="0"/>
    <x v="3"/>
    <n v="493665"/>
  </r>
  <r>
    <x v="94"/>
    <x v="20"/>
    <x v="0"/>
    <x v="1"/>
    <x v="3"/>
    <n v="15188"/>
  </r>
  <r>
    <x v="94"/>
    <x v="20"/>
    <x v="0"/>
    <x v="2"/>
    <x v="3"/>
    <n v="5082"/>
  </r>
  <r>
    <x v="94"/>
    <x v="20"/>
    <x v="0"/>
    <x v="3"/>
    <x v="3"/>
    <n v="7091"/>
  </r>
  <r>
    <x v="94"/>
    <x v="20"/>
    <x v="0"/>
    <x v="4"/>
    <x v="3"/>
    <n v="24526"/>
  </r>
  <r>
    <x v="94"/>
    <x v="20"/>
    <x v="0"/>
    <x v="5"/>
    <x v="3"/>
    <n v="6228"/>
  </r>
  <r>
    <x v="94"/>
    <x v="20"/>
    <x v="0"/>
    <x v="6"/>
    <x v="3"/>
    <n v="12742"/>
  </r>
  <r>
    <x v="94"/>
    <x v="20"/>
    <x v="0"/>
    <x v="7"/>
    <x v="3"/>
    <n v="9495"/>
  </r>
  <r>
    <x v="94"/>
    <x v="20"/>
    <x v="0"/>
    <x v="8"/>
    <x v="3"/>
    <n v="3996"/>
  </r>
  <r>
    <x v="94"/>
    <x v="20"/>
    <x v="0"/>
    <x v="9"/>
    <x v="3"/>
    <n v="23887"/>
  </r>
  <r>
    <x v="94"/>
    <x v="0"/>
    <x v="0"/>
    <x v="0"/>
    <x v="3"/>
    <n v="108234"/>
  </r>
  <r>
    <x v="95"/>
    <x v="20"/>
    <x v="0"/>
    <x v="1"/>
    <x v="3"/>
    <n v="13979"/>
  </r>
  <r>
    <x v="95"/>
    <x v="20"/>
    <x v="0"/>
    <x v="2"/>
    <x v="3"/>
    <n v="29398"/>
  </r>
  <r>
    <x v="95"/>
    <x v="20"/>
    <x v="0"/>
    <x v="3"/>
    <x v="3"/>
    <n v="2018"/>
  </r>
  <r>
    <x v="95"/>
    <x v="20"/>
    <x v="0"/>
    <x v="4"/>
    <x v="3"/>
    <n v="2"/>
  </r>
  <r>
    <x v="95"/>
    <x v="20"/>
    <x v="0"/>
    <x v="5"/>
    <x v="3"/>
    <n v="2246"/>
  </r>
  <r>
    <x v="95"/>
    <x v="20"/>
    <x v="0"/>
    <x v="6"/>
    <x v="3"/>
    <n v="871"/>
  </r>
  <r>
    <x v="95"/>
    <x v="20"/>
    <x v="0"/>
    <x v="7"/>
    <x v="3"/>
    <n v="10"/>
  </r>
  <r>
    <x v="95"/>
    <x v="20"/>
    <x v="0"/>
    <x v="8"/>
    <x v="3"/>
    <n v="8411"/>
  </r>
  <r>
    <x v="95"/>
    <x v="20"/>
    <x v="0"/>
    <x v="9"/>
    <x v="3"/>
    <n v="49047"/>
  </r>
  <r>
    <x v="95"/>
    <x v="0"/>
    <x v="0"/>
    <x v="0"/>
    <x v="3"/>
    <n v="105982"/>
  </r>
  <r>
    <x v="96"/>
    <x v="20"/>
    <x v="0"/>
    <x v="1"/>
    <x v="3"/>
    <n v="1851"/>
  </r>
  <r>
    <x v="96"/>
    <x v="20"/>
    <x v="0"/>
    <x v="2"/>
    <x v="3"/>
    <n v="9640"/>
  </r>
  <r>
    <x v="96"/>
    <x v="20"/>
    <x v="0"/>
    <x v="3"/>
    <x v="3"/>
    <n v="20"/>
  </r>
  <r>
    <x v="96"/>
    <x v="20"/>
    <x v="0"/>
    <x v="4"/>
    <x v="3"/>
    <n v="54"/>
  </r>
  <r>
    <x v="96"/>
    <x v="20"/>
    <x v="0"/>
    <x v="5"/>
    <x v="3"/>
    <n v="5217"/>
  </r>
  <r>
    <x v="96"/>
    <x v="20"/>
    <x v="0"/>
    <x v="6"/>
    <x v="3"/>
    <n v="240"/>
  </r>
  <r>
    <x v="96"/>
    <x v="20"/>
    <x v="0"/>
    <x v="7"/>
    <x v="3"/>
    <n v="153"/>
  </r>
  <r>
    <x v="96"/>
    <x v="20"/>
    <x v="0"/>
    <x v="8"/>
    <x v="3"/>
    <n v="11133"/>
  </r>
  <r>
    <x v="96"/>
    <x v="20"/>
    <x v="0"/>
    <x v="9"/>
    <x v="3"/>
    <n v="16729"/>
  </r>
  <r>
    <x v="96"/>
    <x v="0"/>
    <x v="0"/>
    <x v="0"/>
    <x v="3"/>
    <n v="45038"/>
  </r>
  <r>
    <x v="97"/>
    <x v="20"/>
    <x v="0"/>
    <x v="1"/>
    <x v="3"/>
    <n v="114463"/>
  </r>
  <r>
    <x v="97"/>
    <x v="20"/>
    <x v="0"/>
    <x v="2"/>
    <x v="3"/>
    <n v="5889"/>
  </r>
  <r>
    <x v="97"/>
    <x v="20"/>
    <x v="0"/>
    <x v="3"/>
    <x v="3"/>
    <n v="14402"/>
  </r>
  <r>
    <x v="97"/>
    <x v="20"/>
    <x v="0"/>
    <x v="4"/>
    <x v="3"/>
    <n v="1058"/>
  </r>
  <r>
    <x v="97"/>
    <x v="20"/>
    <x v="0"/>
    <x v="5"/>
    <x v="3"/>
    <n v="8"/>
  </r>
  <r>
    <x v="97"/>
    <x v="20"/>
    <x v="0"/>
    <x v="6"/>
    <x v="3"/>
    <n v="27"/>
  </r>
  <r>
    <x v="97"/>
    <x v="20"/>
    <x v="0"/>
    <x v="7"/>
    <x v="3"/>
    <n v="5"/>
  </r>
  <r>
    <x v="97"/>
    <x v="20"/>
    <x v="0"/>
    <x v="8"/>
    <x v="3"/>
    <n v="479"/>
  </r>
  <r>
    <x v="97"/>
    <x v="20"/>
    <x v="0"/>
    <x v="9"/>
    <x v="3"/>
    <n v="2853"/>
  </r>
  <r>
    <x v="97"/>
    <x v="0"/>
    <x v="0"/>
    <x v="0"/>
    <x v="3"/>
    <n v="139185"/>
  </r>
  <r>
    <x v="98"/>
    <x v="20"/>
    <x v="0"/>
    <x v="1"/>
    <x v="3"/>
    <n v="381"/>
  </r>
  <r>
    <x v="98"/>
    <x v="20"/>
    <x v="0"/>
    <x v="2"/>
    <x v="3"/>
    <n v="2262"/>
  </r>
  <r>
    <x v="98"/>
    <x v="20"/>
    <x v="0"/>
    <x v="3"/>
    <x v="3"/>
    <n v="8937"/>
  </r>
  <r>
    <x v="98"/>
    <x v="20"/>
    <x v="0"/>
    <x v="4"/>
    <x v="3"/>
    <n v="8492"/>
  </r>
  <r>
    <x v="98"/>
    <x v="20"/>
    <x v="0"/>
    <x v="5"/>
    <x v="3"/>
    <n v="9929"/>
  </r>
  <r>
    <x v="98"/>
    <x v="20"/>
    <x v="0"/>
    <x v="6"/>
    <x v="3"/>
    <n v="1621"/>
  </r>
  <r>
    <x v="98"/>
    <x v="20"/>
    <x v="0"/>
    <x v="7"/>
    <x v="3"/>
    <n v="497"/>
  </r>
  <r>
    <x v="98"/>
    <x v="20"/>
    <x v="0"/>
    <x v="8"/>
    <x v="3"/>
    <n v="16925"/>
  </r>
  <r>
    <x v="98"/>
    <x v="20"/>
    <x v="0"/>
    <x v="9"/>
    <x v="3"/>
    <n v="10545"/>
  </r>
  <r>
    <x v="98"/>
    <x v="0"/>
    <x v="0"/>
    <x v="0"/>
    <x v="3"/>
    <n v="59590"/>
  </r>
  <r>
    <x v="99"/>
    <x v="20"/>
    <x v="0"/>
    <x v="1"/>
    <x v="3"/>
    <n v="12004"/>
  </r>
  <r>
    <x v="99"/>
    <x v="20"/>
    <x v="0"/>
    <x v="2"/>
    <x v="3"/>
    <n v="617"/>
  </r>
  <r>
    <x v="99"/>
    <x v="20"/>
    <x v="0"/>
    <x v="3"/>
    <x v="3"/>
    <n v="4822"/>
  </r>
  <r>
    <x v="99"/>
    <x v="20"/>
    <x v="0"/>
    <x v="4"/>
    <x v="3"/>
    <n v="149"/>
  </r>
  <r>
    <x v="99"/>
    <x v="20"/>
    <x v="0"/>
    <x v="5"/>
    <x v="3"/>
    <n v="3295"/>
  </r>
  <r>
    <x v="99"/>
    <x v="20"/>
    <x v="0"/>
    <x v="6"/>
    <x v="3"/>
    <n v="257"/>
  </r>
  <r>
    <x v="99"/>
    <x v="20"/>
    <x v="0"/>
    <x v="7"/>
    <x v="3"/>
    <n v="658"/>
  </r>
  <r>
    <x v="99"/>
    <x v="20"/>
    <x v="0"/>
    <x v="8"/>
    <x v="3"/>
    <n v="323"/>
  </r>
  <r>
    <x v="99"/>
    <x v="20"/>
    <x v="0"/>
    <x v="9"/>
    <x v="3"/>
    <n v="1236"/>
  </r>
  <r>
    <x v="99"/>
    <x v="0"/>
    <x v="0"/>
    <x v="0"/>
    <x v="3"/>
    <n v="23362"/>
  </r>
  <r>
    <x v="100"/>
    <x v="27"/>
    <x v="0"/>
    <x v="1"/>
    <x v="3"/>
    <n v="163"/>
  </r>
  <r>
    <x v="100"/>
    <x v="27"/>
    <x v="0"/>
    <x v="2"/>
    <x v="3"/>
    <n v="26"/>
  </r>
  <r>
    <x v="100"/>
    <x v="27"/>
    <x v="0"/>
    <x v="3"/>
    <x v="3"/>
    <n v="281"/>
  </r>
  <r>
    <x v="100"/>
    <x v="27"/>
    <x v="0"/>
    <x v="4"/>
    <x v="3"/>
    <n v="20"/>
  </r>
  <r>
    <x v="100"/>
    <x v="27"/>
    <x v="0"/>
    <x v="5"/>
    <x v="3"/>
    <n v="24"/>
  </r>
  <r>
    <x v="100"/>
    <x v="27"/>
    <x v="0"/>
    <x v="6"/>
    <x v="3"/>
    <n v="1931"/>
  </r>
  <r>
    <x v="100"/>
    <x v="27"/>
    <x v="0"/>
    <x v="7"/>
    <x v="3"/>
    <n v="188"/>
  </r>
  <r>
    <x v="100"/>
    <x v="27"/>
    <x v="0"/>
    <x v="8"/>
    <x v="3"/>
    <n v="105"/>
  </r>
  <r>
    <x v="100"/>
    <x v="27"/>
    <x v="0"/>
    <x v="9"/>
    <x v="3"/>
    <n v="150"/>
  </r>
  <r>
    <x v="100"/>
    <x v="0"/>
    <x v="0"/>
    <x v="0"/>
    <x v="3"/>
    <n v="2889"/>
  </r>
  <r>
    <x v="100"/>
    <x v="28"/>
    <x v="0"/>
    <x v="1"/>
    <x v="2"/>
    <n v="6197"/>
  </r>
  <r>
    <x v="100"/>
    <x v="28"/>
    <x v="0"/>
    <x v="2"/>
    <x v="2"/>
    <n v="862"/>
  </r>
  <r>
    <x v="100"/>
    <x v="28"/>
    <x v="0"/>
    <x v="3"/>
    <x v="2"/>
    <n v="8706"/>
  </r>
  <r>
    <x v="100"/>
    <x v="28"/>
    <x v="0"/>
    <x v="4"/>
    <x v="2"/>
    <n v="641"/>
  </r>
  <r>
    <x v="100"/>
    <x v="28"/>
    <x v="0"/>
    <x v="5"/>
    <x v="2"/>
    <n v="658"/>
  </r>
  <r>
    <x v="100"/>
    <x v="28"/>
    <x v="0"/>
    <x v="6"/>
    <x v="2"/>
    <n v="56301"/>
  </r>
  <r>
    <x v="100"/>
    <x v="28"/>
    <x v="0"/>
    <x v="7"/>
    <x v="2"/>
    <n v="6145"/>
  </r>
  <r>
    <x v="100"/>
    <x v="28"/>
    <x v="0"/>
    <x v="8"/>
    <x v="2"/>
    <n v="3138"/>
  </r>
  <r>
    <x v="100"/>
    <x v="28"/>
    <x v="0"/>
    <x v="9"/>
    <x v="2"/>
    <n v="4439"/>
  </r>
  <r>
    <x v="100"/>
    <x v="0"/>
    <x v="0"/>
    <x v="0"/>
    <x v="2"/>
    <n v="87087"/>
  </r>
  <r>
    <x v="101"/>
    <x v="27"/>
    <x v="0"/>
    <x v="1"/>
    <x v="3"/>
    <n v="418"/>
  </r>
  <r>
    <x v="101"/>
    <x v="27"/>
    <x v="0"/>
    <x v="2"/>
    <x v="3"/>
    <n v="440"/>
  </r>
  <r>
    <x v="101"/>
    <x v="27"/>
    <x v="0"/>
    <x v="3"/>
    <x v="3"/>
    <n v="12"/>
  </r>
  <r>
    <x v="101"/>
    <x v="27"/>
    <x v="0"/>
    <x v="4"/>
    <x v="3"/>
    <n v="381"/>
  </r>
  <r>
    <x v="101"/>
    <x v="27"/>
    <x v="0"/>
    <x v="5"/>
    <x v="3"/>
    <n v="969"/>
  </r>
  <r>
    <x v="101"/>
    <x v="27"/>
    <x v="0"/>
    <x v="6"/>
    <x v="3"/>
    <n v="550"/>
  </r>
  <r>
    <x v="101"/>
    <x v="27"/>
    <x v="0"/>
    <x v="7"/>
    <x v="3"/>
    <n v="402"/>
  </r>
  <r>
    <x v="101"/>
    <x v="27"/>
    <x v="0"/>
    <x v="8"/>
    <x v="3"/>
    <n v="303"/>
  </r>
  <r>
    <x v="101"/>
    <x v="27"/>
    <x v="0"/>
    <x v="9"/>
    <x v="3"/>
    <n v="566"/>
  </r>
  <r>
    <x v="101"/>
    <x v="0"/>
    <x v="0"/>
    <x v="0"/>
    <x v="3"/>
    <n v="4041"/>
  </r>
  <r>
    <x v="101"/>
    <x v="28"/>
    <x v="0"/>
    <x v="1"/>
    <x v="2"/>
    <n v="13052"/>
  </r>
  <r>
    <x v="101"/>
    <x v="28"/>
    <x v="0"/>
    <x v="2"/>
    <x v="2"/>
    <n v="19131"/>
  </r>
  <r>
    <x v="101"/>
    <x v="28"/>
    <x v="0"/>
    <x v="3"/>
    <x v="2"/>
    <n v="232"/>
  </r>
  <r>
    <x v="101"/>
    <x v="28"/>
    <x v="0"/>
    <x v="4"/>
    <x v="2"/>
    <n v="18488"/>
  </r>
  <r>
    <x v="101"/>
    <x v="28"/>
    <x v="0"/>
    <x v="5"/>
    <x v="2"/>
    <n v="38047"/>
  </r>
  <r>
    <x v="101"/>
    <x v="28"/>
    <x v="0"/>
    <x v="6"/>
    <x v="2"/>
    <n v="18798"/>
  </r>
  <r>
    <x v="101"/>
    <x v="28"/>
    <x v="0"/>
    <x v="7"/>
    <x v="2"/>
    <n v="10879"/>
  </r>
  <r>
    <x v="101"/>
    <x v="28"/>
    <x v="0"/>
    <x v="8"/>
    <x v="2"/>
    <n v="13583"/>
  </r>
  <r>
    <x v="101"/>
    <x v="28"/>
    <x v="0"/>
    <x v="9"/>
    <x v="2"/>
    <n v="21058"/>
  </r>
  <r>
    <x v="101"/>
    <x v="0"/>
    <x v="0"/>
    <x v="0"/>
    <x v="2"/>
    <n v="153268"/>
  </r>
  <r>
    <x v="102"/>
    <x v="27"/>
    <x v="0"/>
    <x v="1"/>
    <x v="3"/>
    <n v="1172"/>
  </r>
  <r>
    <x v="102"/>
    <x v="27"/>
    <x v="0"/>
    <x v="2"/>
    <x v="3"/>
    <n v="12"/>
  </r>
  <r>
    <x v="102"/>
    <x v="27"/>
    <x v="0"/>
    <x v="3"/>
    <x v="3"/>
    <n v="542"/>
  </r>
  <r>
    <x v="102"/>
    <x v="27"/>
    <x v="0"/>
    <x v="4"/>
    <x v="3"/>
    <n v="198"/>
  </r>
  <r>
    <x v="102"/>
    <x v="27"/>
    <x v="0"/>
    <x v="5"/>
    <x v="3"/>
    <n v="30"/>
  </r>
  <r>
    <x v="102"/>
    <x v="27"/>
    <x v="0"/>
    <x v="6"/>
    <x v="3"/>
    <n v="1278"/>
  </r>
  <r>
    <x v="102"/>
    <x v="27"/>
    <x v="0"/>
    <x v="7"/>
    <x v="3"/>
    <n v="2525"/>
  </r>
  <r>
    <x v="102"/>
    <x v="27"/>
    <x v="0"/>
    <x v="8"/>
    <x v="3"/>
    <n v="103"/>
  </r>
  <r>
    <x v="102"/>
    <x v="27"/>
    <x v="0"/>
    <x v="9"/>
    <x v="3"/>
    <n v="252"/>
  </r>
  <r>
    <x v="102"/>
    <x v="0"/>
    <x v="0"/>
    <x v="0"/>
    <x v="3"/>
    <n v="6111"/>
  </r>
  <r>
    <x v="102"/>
    <x v="28"/>
    <x v="0"/>
    <x v="1"/>
    <x v="2"/>
    <n v="40324"/>
  </r>
  <r>
    <x v="102"/>
    <x v="28"/>
    <x v="0"/>
    <x v="2"/>
    <x v="2"/>
    <n v="448"/>
  </r>
  <r>
    <x v="102"/>
    <x v="28"/>
    <x v="0"/>
    <x v="3"/>
    <x v="2"/>
    <n v="28152"/>
  </r>
  <r>
    <x v="102"/>
    <x v="28"/>
    <x v="0"/>
    <x v="4"/>
    <x v="2"/>
    <n v="10030"/>
  </r>
  <r>
    <x v="102"/>
    <x v="28"/>
    <x v="0"/>
    <x v="5"/>
    <x v="2"/>
    <n v="948"/>
  </r>
  <r>
    <x v="102"/>
    <x v="28"/>
    <x v="0"/>
    <x v="6"/>
    <x v="2"/>
    <n v="55531"/>
  </r>
  <r>
    <x v="102"/>
    <x v="28"/>
    <x v="0"/>
    <x v="7"/>
    <x v="2"/>
    <n v="79746"/>
  </r>
  <r>
    <x v="102"/>
    <x v="28"/>
    <x v="0"/>
    <x v="8"/>
    <x v="2"/>
    <n v="3086"/>
  </r>
  <r>
    <x v="102"/>
    <x v="28"/>
    <x v="0"/>
    <x v="9"/>
    <x v="2"/>
    <n v="7753"/>
  </r>
  <r>
    <x v="102"/>
    <x v="0"/>
    <x v="0"/>
    <x v="0"/>
    <x v="2"/>
    <n v="226017"/>
  </r>
  <r>
    <x v="103"/>
    <x v="27"/>
    <x v="0"/>
    <x v="1"/>
    <x v="3"/>
    <n v="153"/>
  </r>
  <r>
    <x v="103"/>
    <x v="27"/>
    <x v="0"/>
    <x v="2"/>
    <x v="3"/>
    <n v="0"/>
  </r>
  <r>
    <x v="103"/>
    <x v="27"/>
    <x v="0"/>
    <x v="3"/>
    <x v="3"/>
    <m/>
  </r>
  <r>
    <x v="103"/>
    <x v="27"/>
    <x v="0"/>
    <x v="4"/>
    <x v="3"/>
    <n v="16"/>
  </r>
  <r>
    <x v="103"/>
    <x v="27"/>
    <x v="0"/>
    <x v="5"/>
    <x v="3"/>
    <n v="339"/>
  </r>
  <r>
    <x v="103"/>
    <x v="27"/>
    <x v="0"/>
    <x v="6"/>
    <x v="3"/>
    <n v="345"/>
  </r>
  <r>
    <x v="103"/>
    <x v="27"/>
    <x v="0"/>
    <x v="7"/>
    <x v="3"/>
    <n v="201"/>
  </r>
  <r>
    <x v="103"/>
    <x v="27"/>
    <x v="0"/>
    <x v="8"/>
    <x v="3"/>
    <n v="21"/>
  </r>
  <r>
    <x v="103"/>
    <x v="27"/>
    <x v="0"/>
    <x v="9"/>
    <x v="3"/>
    <n v="430"/>
  </r>
  <r>
    <x v="103"/>
    <x v="0"/>
    <x v="0"/>
    <x v="0"/>
    <x v="3"/>
    <n v="1505"/>
  </r>
  <r>
    <x v="103"/>
    <x v="28"/>
    <x v="0"/>
    <x v="1"/>
    <x v="2"/>
    <n v="791"/>
  </r>
  <r>
    <x v="103"/>
    <x v="28"/>
    <x v="0"/>
    <x v="2"/>
    <x v="2"/>
    <n v="1"/>
  </r>
  <r>
    <x v="103"/>
    <x v="28"/>
    <x v="0"/>
    <x v="3"/>
    <x v="2"/>
    <m/>
  </r>
  <r>
    <x v="103"/>
    <x v="28"/>
    <x v="0"/>
    <x v="4"/>
    <x v="2"/>
    <n v="79"/>
  </r>
  <r>
    <x v="103"/>
    <x v="28"/>
    <x v="0"/>
    <x v="5"/>
    <x v="2"/>
    <n v="2144"/>
  </r>
  <r>
    <x v="103"/>
    <x v="28"/>
    <x v="0"/>
    <x v="6"/>
    <x v="2"/>
    <n v="2726"/>
  </r>
  <r>
    <x v="103"/>
    <x v="28"/>
    <x v="0"/>
    <x v="7"/>
    <x v="2"/>
    <n v="1412"/>
  </r>
  <r>
    <x v="103"/>
    <x v="28"/>
    <x v="0"/>
    <x v="8"/>
    <x v="2"/>
    <n v="155"/>
  </r>
  <r>
    <x v="103"/>
    <x v="28"/>
    <x v="0"/>
    <x v="9"/>
    <x v="2"/>
    <n v="2166"/>
  </r>
  <r>
    <x v="103"/>
    <x v="0"/>
    <x v="0"/>
    <x v="0"/>
    <x v="2"/>
    <n v="9473"/>
  </r>
  <r>
    <x v="104"/>
    <x v="27"/>
    <x v="0"/>
    <x v="1"/>
    <x v="3"/>
    <n v="6292"/>
  </r>
  <r>
    <x v="104"/>
    <x v="27"/>
    <x v="0"/>
    <x v="2"/>
    <x v="3"/>
    <n v="58"/>
  </r>
  <r>
    <x v="104"/>
    <x v="27"/>
    <x v="0"/>
    <x v="3"/>
    <x v="3"/>
    <n v="2035"/>
  </r>
  <r>
    <x v="104"/>
    <x v="27"/>
    <x v="0"/>
    <x v="4"/>
    <x v="3"/>
    <n v="1894"/>
  </r>
  <r>
    <x v="104"/>
    <x v="27"/>
    <x v="0"/>
    <x v="5"/>
    <x v="3"/>
    <m/>
  </r>
  <r>
    <x v="104"/>
    <x v="27"/>
    <x v="0"/>
    <x v="6"/>
    <x v="3"/>
    <n v="1431"/>
  </r>
  <r>
    <x v="104"/>
    <x v="27"/>
    <x v="0"/>
    <x v="7"/>
    <x v="3"/>
    <n v="13"/>
  </r>
  <r>
    <x v="104"/>
    <x v="27"/>
    <x v="0"/>
    <x v="8"/>
    <x v="3"/>
    <n v="2"/>
  </r>
  <r>
    <x v="104"/>
    <x v="27"/>
    <x v="0"/>
    <x v="9"/>
    <x v="3"/>
    <n v="3107"/>
  </r>
  <r>
    <x v="104"/>
    <x v="0"/>
    <x v="0"/>
    <x v="0"/>
    <x v="3"/>
    <n v="14832"/>
  </r>
  <r>
    <x v="104"/>
    <x v="28"/>
    <x v="0"/>
    <x v="1"/>
    <x v="2"/>
    <n v="216212"/>
  </r>
  <r>
    <x v="104"/>
    <x v="28"/>
    <x v="0"/>
    <x v="2"/>
    <x v="2"/>
    <n v="1975"/>
  </r>
  <r>
    <x v="104"/>
    <x v="28"/>
    <x v="0"/>
    <x v="3"/>
    <x v="2"/>
    <n v="66982"/>
  </r>
  <r>
    <x v="104"/>
    <x v="28"/>
    <x v="0"/>
    <x v="4"/>
    <x v="2"/>
    <n v="93777"/>
  </r>
  <r>
    <x v="104"/>
    <x v="28"/>
    <x v="0"/>
    <x v="5"/>
    <x v="2"/>
    <m/>
  </r>
  <r>
    <x v="104"/>
    <x v="28"/>
    <x v="0"/>
    <x v="6"/>
    <x v="2"/>
    <n v="65612"/>
  </r>
  <r>
    <x v="104"/>
    <x v="28"/>
    <x v="0"/>
    <x v="7"/>
    <x v="2"/>
    <n v="328"/>
  </r>
  <r>
    <x v="104"/>
    <x v="28"/>
    <x v="0"/>
    <x v="8"/>
    <x v="2"/>
    <n v="50"/>
  </r>
  <r>
    <x v="104"/>
    <x v="28"/>
    <x v="0"/>
    <x v="9"/>
    <x v="2"/>
    <n v="157676"/>
  </r>
  <r>
    <x v="104"/>
    <x v="0"/>
    <x v="0"/>
    <x v="0"/>
    <x v="2"/>
    <n v="602612"/>
  </r>
  <r>
    <x v="105"/>
    <x v="27"/>
    <x v="0"/>
    <x v="1"/>
    <x v="3"/>
    <n v="3239"/>
  </r>
  <r>
    <x v="105"/>
    <x v="27"/>
    <x v="0"/>
    <x v="2"/>
    <x v="3"/>
    <n v="1885"/>
  </r>
  <r>
    <x v="105"/>
    <x v="27"/>
    <x v="0"/>
    <x v="3"/>
    <x v="3"/>
    <n v="3827"/>
  </r>
  <r>
    <x v="105"/>
    <x v="27"/>
    <x v="0"/>
    <x v="4"/>
    <x v="3"/>
    <n v="16591"/>
  </r>
  <r>
    <x v="105"/>
    <x v="27"/>
    <x v="0"/>
    <x v="5"/>
    <x v="3"/>
    <n v="1308"/>
  </r>
  <r>
    <x v="105"/>
    <x v="27"/>
    <x v="0"/>
    <x v="6"/>
    <x v="3"/>
    <n v="3054"/>
  </r>
  <r>
    <x v="105"/>
    <x v="27"/>
    <x v="0"/>
    <x v="7"/>
    <x v="3"/>
    <n v="2104"/>
  </r>
  <r>
    <x v="105"/>
    <x v="27"/>
    <x v="0"/>
    <x v="8"/>
    <x v="3"/>
    <n v="1431"/>
  </r>
  <r>
    <x v="105"/>
    <x v="27"/>
    <x v="0"/>
    <x v="9"/>
    <x v="3"/>
    <n v="10264"/>
  </r>
  <r>
    <x v="105"/>
    <x v="0"/>
    <x v="0"/>
    <x v="0"/>
    <x v="3"/>
    <n v="43703"/>
  </r>
  <r>
    <x v="105"/>
    <x v="28"/>
    <x v="0"/>
    <x v="1"/>
    <x v="2"/>
    <n v="143050"/>
  </r>
  <r>
    <x v="105"/>
    <x v="28"/>
    <x v="0"/>
    <x v="2"/>
    <x v="2"/>
    <n v="69729"/>
  </r>
  <r>
    <x v="105"/>
    <x v="28"/>
    <x v="0"/>
    <x v="3"/>
    <x v="2"/>
    <n v="205717"/>
  </r>
  <r>
    <x v="105"/>
    <x v="28"/>
    <x v="0"/>
    <x v="4"/>
    <x v="2"/>
    <n v="727594"/>
  </r>
  <r>
    <x v="105"/>
    <x v="28"/>
    <x v="0"/>
    <x v="5"/>
    <x v="2"/>
    <n v="50074"/>
  </r>
  <r>
    <x v="105"/>
    <x v="28"/>
    <x v="0"/>
    <x v="6"/>
    <x v="2"/>
    <n v="118188"/>
  </r>
  <r>
    <x v="105"/>
    <x v="28"/>
    <x v="0"/>
    <x v="7"/>
    <x v="2"/>
    <n v="116283"/>
  </r>
  <r>
    <x v="105"/>
    <x v="28"/>
    <x v="0"/>
    <x v="8"/>
    <x v="2"/>
    <n v="62361"/>
  </r>
  <r>
    <x v="105"/>
    <x v="28"/>
    <x v="0"/>
    <x v="9"/>
    <x v="2"/>
    <n v="482049"/>
  </r>
  <r>
    <x v="105"/>
    <x v="0"/>
    <x v="0"/>
    <x v="0"/>
    <x v="2"/>
    <n v="1975046"/>
  </r>
  <r>
    <x v="106"/>
    <x v="27"/>
    <x v="0"/>
    <x v="1"/>
    <x v="3"/>
    <n v="119"/>
  </r>
  <r>
    <x v="106"/>
    <x v="27"/>
    <x v="0"/>
    <x v="2"/>
    <x v="3"/>
    <n v="116"/>
  </r>
  <r>
    <x v="106"/>
    <x v="27"/>
    <x v="0"/>
    <x v="3"/>
    <x v="3"/>
    <n v="209"/>
  </r>
  <r>
    <x v="106"/>
    <x v="27"/>
    <x v="0"/>
    <x v="4"/>
    <x v="3"/>
    <n v="373"/>
  </r>
  <r>
    <x v="106"/>
    <x v="27"/>
    <x v="0"/>
    <x v="5"/>
    <x v="3"/>
    <n v="144"/>
  </r>
  <r>
    <x v="106"/>
    <x v="27"/>
    <x v="0"/>
    <x v="6"/>
    <x v="3"/>
    <n v="183"/>
  </r>
  <r>
    <x v="106"/>
    <x v="27"/>
    <x v="0"/>
    <x v="7"/>
    <x v="3"/>
    <n v="118"/>
  </r>
  <r>
    <x v="106"/>
    <x v="27"/>
    <x v="0"/>
    <x v="8"/>
    <x v="3"/>
    <n v="31"/>
  </r>
  <r>
    <x v="106"/>
    <x v="27"/>
    <x v="0"/>
    <x v="9"/>
    <x v="3"/>
    <n v="825"/>
  </r>
  <r>
    <x v="106"/>
    <x v="0"/>
    <x v="0"/>
    <x v="0"/>
    <x v="3"/>
    <n v="2119"/>
  </r>
  <r>
    <x v="106"/>
    <x v="28"/>
    <x v="0"/>
    <x v="1"/>
    <x v="2"/>
    <n v="3168"/>
  </r>
  <r>
    <x v="106"/>
    <x v="28"/>
    <x v="0"/>
    <x v="2"/>
    <x v="2"/>
    <n v="3351"/>
  </r>
  <r>
    <x v="106"/>
    <x v="28"/>
    <x v="0"/>
    <x v="3"/>
    <x v="2"/>
    <n v="5235"/>
  </r>
  <r>
    <x v="106"/>
    <x v="28"/>
    <x v="0"/>
    <x v="4"/>
    <x v="2"/>
    <n v="10635"/>
  </r>
  <r>
    <x v="106"/>
    <x v="28"/>
    <x v="0"/>
    <x v="5"/>
    <x v="2"/>
    <n v="3568"/>
  </r>
  <r>
    <x v="106"/>
    <x v="28"/>
    <x v="0"/>
    <x v="6"/>
    <x v="2"/>
    <n v="6062"/>
  </r>
  <r>
    <x v="106"/>
    <x v="28"/>
    <x v="0"/>
    <x v="7"/>
    <x v="2"/>
    <n v="4044"/>
  </r>
  <r>
    <x v="106"/>
    <x v="28"/>
    <x v="0"/>
    <x v="8"/>
    <x v="2"/>
    <n v="894"/>
  </r>
  <r>
    <x v="106"/>
    <x v="28"/>
    <x v="0"/>
    <x v="9"/>
    <x v="2"/>
    <n v="21026"/>
  </r>
  <r>
    <x v="106"/>
    <x v="0"/>
    <x v="0"/>
    <x v="0"/>
    <x v="2"/>
    <n v="57983"/>
  </r>
  <r>
    <x v="107"/>
    <x v="27"/>
    <x v="0"/>
    <x v="1"/>
    <x v="3"/>
    <n v="475"/>
  </r>
  <r>
    <x v="107"/>
    <x v="27"/>
    <x v="0"/>
    <x v="2"/>
    <x v="3"/>
    <n v="66"/>
  </r>
  <r>
    <x v="107"/>
    <x v="27"/>
    <x v="0"/>
    <x v="3"/>
    <x v="3"/>
    <n v="85"/>
  </r>
  <r>
    <x v="107"/>
    <x v="27"/>
    <x v="0"/>
    <x v="4"/>
    <x v="3"/>
    <n v="40"/>
  </r>
  <r>
    <x v="107"/>
    <x v="27"/>
    <x v="0"/>
    <x v="5"/>
    <x v="3"/>
    <n v="890"/>
  </r>
  <r>
    <x v="107"/>
    <x v="27"/>
    <x v="0"/>
    <x v="6"/>
    <x v="3"/>
    <n v="413"/>
  </r>
  <r>
    <x v="107"/>
    <x v="27"/>
    <x v="0"/>
    <x v="7"/>
    <x v="3"/>
    <n v="122"/>
  </r>
  <r>
    <x v="107"/>
    <x v="27"/>
    <x v="0"/>
    <x v="8"/>
    <x v="3"/>
    <n v="166"/>
  </r>
  <r>
    <x v="107"/>
    <x v="27"/>
    <x v="0"/>
    <x v="9"/>
    <x v="3"/>
    <n v="3382"/>
  </r>
  <r>
    <x v="107"/>
    <x v="0"/>
    <x v="0"/>
    <x v="0"/>
    <x v="3"/>
    <n v="5638"/>
  </r>
  <r>
    <x v="107"/>
    <x v="28"/>
    <x v="0"/>
    <x v="1"/>
    <x v="2"/>
    <n v="30087"/>
  </r>
  <r>
    <x v="107"/>
    <x v="28"/>
    <x v="0"/>
    <x v="2"/>
    <x v="2"/>
    <n v="2708"/>
  </r>
  <r>
    <x v="107"/>
    <x v="28"/>
    <x v="0"/>
    <x v="3"/>
    <x v="2"/>
    <n v="4734"/>
  </r>
  <r>
    <x v="107"/>
    <x v="28"/>
    <x v="0"/>
    <x v="4"/>
    <x v="2"/>
    <n v="2426"/>
  </r>
  <r>
    <x v="107"/>
    <x v="28"/>
    <x v="0"/>
    <x v="5"/>
    <x v="2"/>
    <n v="29569"/>
  </r>
  <r>
    <x v="107"/>
    <x v="28"/>
    <x v="0"/>
    <x v="6"/>
    <x v="2"/>
    <n v="16049"/>
  </r>
  <r>
    <x v="107"/>
    <x v="28"/>
    <x v="0"/>
    <x v="7"/>
    <x v="2"/>
    <n v="4506"/>
  </r>
  <r>
    <x v="107"/>
    <x v="28"/>
    <x v="0"/>
    <x v="8"/>
    <x v="2"/>
    <n v="10963"/>
  </r>
  <r>
    <x v="107"/>
    <x v="28"/>
    <x v="0"/>
    <x v="9"/>
    <x v="2"/>
    <n v="261124"/>
  </r>
  <r>
    <x v="107"/>
    <x v="0"/>
    <x v="0"/>
    <x v="0"/>
    <x v="2"/>
    <n v="362167"/>
  </r>
  <r>
    <x v="108"/>
    <x v="27"/>
    <x v="0"/>
    <x v="1"/>
    <x v="3"/>
    <n v="663"/>
  </r>
  <r>
    <x v="108"/>
    <x v="27"/>
    <x v="0"/>
    <x v="2"/>
    <x v="3"/>
    <n v="256"/>
  </r>
  <r>
    <x v="108"/>
    <x v="27"/>
    <x v="0"/>
    <x v="3"/>
    <x v="3"/>
    <n v="43"/>
  </r>
  <r>
    <x v="108"/>
    <x v="27"/>
    <x v="0"/>
    <x v="4"/>
    <x v="3"/>
    <n v="47"/>
  </r>
  <r>
    <x v="108"/>
    <x v="27"/>
    <x v="0"/>
    <x v="5"/>
    <x v="3"/>
    <n v="179"/>
  </r>
  <r>
    <x v="108"/>
    <x v="27"/>
    <x v="0"/>
    <x v="6"/>
    <x v="3"/>
    <n v="220"/>
  </r>
  <r>
    <x v="108"/>
    <x v="27"/>
    <x v="0"/>
    <x v="7"/>
    <x v="3"/>
    <n v="88"/>
  </r>
  <r>
    <x v="108"/>
    <x v="27"/>
    <x v="0"/>
    <x v="8"/>
    <x v="3"/>
    <n v="291"/>
  </r>
  <r>
    <x v="108"/>
    <x v="27"/>
    <x v="0"/>
    <x v="9"/>
    <x v="3"/>
    <n v="1958"/>
  </r>
  <r>
    <x v="108"/>
    <x v="0"/>
    <x v="0"/>
    <x v="0"/>
    <x v="3"/>
    <n v="3746"/>
  </r>
  <r>
    <x v="108"/>
    <x v="28"/>
    <x v="0"/>
    <x v="1"/>
    <x v="2"/>
    <n v="19873"/>
  </r>
  <r>
    <x v="108"/>
    <x v="28"/>
    <x v="0"/>
    <x v="2"/>
    <x v="2"/>
    <n v="6382"/>
  </r>
  <r>
    <x v="108"/>
    <x v="28"/>
    <x v="0"/>
    <x v="3"/>
    <x v="2"/>
    <n v="927"/>
  </r>
  <r>
    <x v="108"/>
    <x v="28"/>
    <x v="0"/>
    <x v="4"/>
    <x v="2"/>
    <n v="2312"/>
  </r>
  <r>
    <x v="108"/>
    <x v="28"/>
    <x v="0"/>
    <x v="5"/>
    <x v="2"/>
    <n v="4201"/>
  </r>
  <r>
    <x v="108"/>
    <x v="28"/>
    <x v="0"/>
    <x v="6"/>
    <x v="2"/>
    <n v="8413"/>
  </r>
  <r>
    <x v="108"/>
    <x v="28"/>
    <x v="0"/>
    <x v="7"/>
    <x v="2"/>
    <n v="2370"/>
  </r>
  <r>
    <x v="108"/>
    <x v="28"/>
    <x v="0"/>
    <x v="8"/>
    <x v="2"/>
    <n v="7681"/>
  </r>
  <r>
    <x v="108"/>
    <x v="28"/>
    <x v="0"/>
    <x v="9"/>
    <x v="2"/>
    <n v="46861"/>
  </r>
  <r>
    <x v="108"/>
    <x v="0"/>
    <x v="0"/>
    <x v="0"/>
    <x v="2"/>
    <n v="99022"/>
  </r>
  <r>
    <x v="109"/>
    <x v="27"/>
    <x v="0"/>
    <x v="1"/>
    <x v="3"/>
    <n v="244"/>
  </r>
  <r>
    <x v="109"/>
    <x v="27"/>
    <x v="0"/>
    <x v="2"/>
    <x v="3"/>
    <n v="41"/>
  </r>
  <r>
    <x v="109"/>
    <x v="27"/>
    <x v="0"/>
    <x v="3"/>
    <x v="3"/>
    <m/>
  </r>
  <r>
    <x v="109"/>
    <x v="27"/>
    <x v="0"/>
    <x v="4"/>
    <x v="3"/>
    <n v="1234"/>
  </r>
  <r>
    <x v="109"/>
    <x v="27"/>
    <x v="0"/>
    <x v="5"/>
    <x v="3"/>
    <n v="124"/>
  </r>
  <r>
    <x v="109"/>
    <x v="27"/>
    <x v="0"/>
    <x v="6"/>
    <x v="3"/>
    <n v="727"/>
  </r>
  <r>
    <x v="109"/>
    <x v="27"/>
    <x v="0"/>
    <x v="7"/>
    <x v="3"/>
    <n v="3"/>
  </r>
  <r>
    <x v="109"/>
    <x v="27"/>
    <x v="0"/>
    <x v="8"/>
    <x v="3"/>
    <n v="116"/>
  </r>
  <r>
    <x v="109"/>
    <x v="27"/>
    <x v="0"/>
    <x v="9"/>
    <x v="3"/>
    <n v="571"/>
  </r>
  <r>
    <x v="109"/>
    <x v="0"/>
    <x v="0"/>
    <x v="0"/>
    <x v="3"/>
    <n v="3060"/>
  </r>
  <r>
    <x v="109"/>
    <x v="28"/>
    <x v="0"/>
    <x v="1"/>
    <x v="2"/>
    <n v="11742"/>
  </r>
  <r>
    <x v="109"/>
    <x v="28"/>
    <x v="0"/>
    <x v="2"/>
    <x v="2"/>
    <n v="1286"/>
  </r>
  <r>
    <x v="109"/>
    <x v="28"/>
    <x v="0"/>
    <x v="3"/>
    <x v="2"/>
    <m/>
  </r>
  <r>
    <x v="109"/>
    <x v="28"/>
    <x v="0"/>
    <x v="4"/>
    <x v="2"/>
    <n v="71520"/>
  </r>
  <r>
    <x v="109"/>
    <x v="28"/>
    <x v="0"/>
    <x v="5"/>
    <x v="2"/>
    <n v="1238"/>
  </r>
  <r>
    <x v="109"/>
    <x v="28"/>
    <x v="0"/>
    <x v="6"/>
    <x v="2"/>
    <n v="20604"/>
  </r>
  <r>
    <x v="109"/>
    <x v="28"/>
    <x v="0"/>
    <x v="7"/>
    <x v="2"/>
    <n v="154"/>
  </r>
  <r>
    <x v="109"/>
    <x v="28"/>
    <x v="0"/>
    <x v="8"/>
    <x v="2"/>
    <n v="6800"/>
  </r>
  <r>
    <x v="109"/>
    <x v="28"/>
    <x v="0"/>
    <x v="9"/>
    <x v="2"/>
    <n v="28343"/>
  </r>
  <r>
    <x v="109"/>
    <x v="0"/>
    <x v="0"/>
    <x v="0"/>
    <x v="2"/>
    <n v="141688"/>
  </r>
  <r>
    <x v="110"/>
    <x v="27"/>
    <x v="0"/>
    <x v="1"/>
    <x v="3"/>
    <n v="179"/>
  </r>
  <r>
    <x v="110"/>
    <x v="27"/>
    <x v="0"/>
    <x v="2"/>
    <x v="3"/>
    <n v="640"/>
  </r>
  <r>
    <x v="110"/>
    <x v="27"/>
    <x v="0"/>
    <x v="4"/>
    <x v="3"/>
    <n v="29"/>
  </r>
  <r>
    <x v="110"/>
    <x v="27"/>
    <x v="0"/>
    <x v="5"/>
    <x v="3"/>
    <n v="449"/>
  </r>
  <r>
    <x v="110"/>
    <x v="27"/>
    <x v="0"/>
    <x v="6"/>
    <x v="3"/>
    <n v="694"/>
  </r>
  <r>
    <x v="110"/>
    <x v="27"/>
    <x v="0"/>
    <x v="7"/>
    <x v="3"/>
    <n v="143"/>
  </r>
  <r>
    <x v="110"/>
    <x v="27"/>
    <x v="0"/>
    <x v="8"/>
    <x v="3"/>
    <n v="291"/>
  </r>
  <r>
    <x v="110"/>
    <x v="27"/>
    <x v="0"/>
    <x v="9"/>
    <x v="3"/>
    <n v="509"/>
  </r>
  <r>
    <x v="110"/>
    <x v="0"/>
    <x v="0"/>
    <x v="0"/>
    <x v="3"/>
    <n v="2935"/>
  </r>
  <r>
    <x v="110"/>
    <x v="28"/>
    <x v="0"/>
    <x v="1"/>
    <x v="2"/>
    <n v="2698"/>
  </r>
  <r>
    <x v="110"/>
    <x v="28"/>
    <x v="0"/>
    <x v="2"/>
    <x v="2"/>
    <n v="9149"/>
  </r>
  <r>
    <x v="110"/>
    <x v="28"/>
    <x v="0"/>
    <x v="4"/>
    <x v="2"/>
    <n v="860"/>
  </r>
  <r>
    <x v="110"/>
    <x v="28"/>
    <x v="0"/>
    <x v="5"/>
    <x v="2"/>
    <n v="13190"/>
  </r>
  <r>
    <x v="110"/>
    <x v="28"/>
    <x v="0"/>
    <x v="6"/>
    <x v="2"/>
    <n v="12859"/>
  </r>
  <r>
    <x v="110"/>
    <x v="28"/>
    <x v="0"/>
    <x v="7"/>
    <x v="2"/>
    <n v="6452"/>
  </r>
  <r>
    <x v="110"/>
    <x v="28"/>
    <x v="0"/>
    <x v="8"/>
    <x v="2"/>
    <n v="10155"/>
  </r>
  <r>
    <x v="110"/>
    <x v="28"/>
    <x v="0"/>
    <x v="9"/>
    <x v="2"/>
    <n v="18662"/>
  </r>
  <r>
    <x v="110"/>
    <x v="0"/>
    <x v="0"/>
    <x v="0"/>
    <x v="2"/>
    <n v="74026"/>
  </r>
  <r>
    <x v="111"/>
    <x v="27"/>
    <x v="0"/>
    <x v="1"/>
    <x v="3"/>
    <n v="4694"/>
  </r>
  <r>
    <x v="111"/>
    <x v="27"/>
    <x v="0"/>
    <x v="2"/>
    <x v="3"/>
    <n v="14527"/>
  </r>
  <r>
    <x v="111"/>
    <x v="27"/>
    <x v="0"/>
    <x v="3"/>
    <x v="3"/>
    <n v="859"/>
  </r>
  <r>
    <x v="111"/>
    <x v="27"/>
    <x v="0"/>
    <x v="4"/>
    <x v="3"/>
    <m/>
  </r>
  <r>
    <x v="111"/>
    <x v="27"/>
    <x v="0"/>
    <x v="5"/>
    <x v="3"/>
    <n v="910"/>
  </r>
  <r>
    <x v="111"/>
    <x v="27"/>
    <x v="0"/>
    <x v="6"/>
    <x v="3"/>
    <n v="497"/>
  </r>
  <r>
    <x v="111"/>
    <x v="27"/>
    <x v="0"/>
    <x v="7"/>
    <x v="3"/>
    <n v="6"/>
  </r>
  <r>
    <x v="111"/>
    <x v="27"/>
    <x v="0"/>
    <x v="8"/>
    <x v="3"/>
    <n v="4447"/>
  </r>
  <r>
    <x v="111"/>
    <x v="27"/>
    <x v="0"/>
    <x v="9"/>
    <x v="3"/>
    <n v="23431"/>
  </r>
  <r>
    <x v="111"/>
    <x v="0"/>
    <x v="0"/>
    <x v="0"/>
    <x v="3"/>
    <n v="49371"/>
  </r>
  <r>
    <x v="111"/>
    <x v="28"/>
    <x v="0"/>
    <x v="1"/>
    <x v="2"/>
    <n v="155881"/>
  </r>
  <r>
    <x v="111"/>
    <x v="28"/>
    <x v="0"/>
    <x v="2"/>
    <x v="2"/>
    <n v="305865"/>
  </r>
  <r>
    <x v="111"/>
    <x v="28"/>
    <x v="0"/>
    <x v="3"/>
    <x v="2"/>
    <n v="16066"/>
  </r>
  <r>
    <x v="111"/>
    <x v="28"/>
    <x v="0"/>
    <x v="4"/>
    <x v="2"/>
    <m/>
  </r>
  <r>
    <x v="111"/>
    <x v="28"/>
    <x v="0"/>
    <x v="5"/>
    <x v="2"/>
    <n v="27807"/>
  </r>
  <r>
    <x v="111"/>
    <x v="28"/>
    <x v="0"/>
    <x v="6"/>
    <x v="2"/>
    <n v="18346"/>
  </r>
  <r>
    <x v="111"/>
    <x v="28"/>
    <x v="0"/>
    <x v="7"/>
    <x v="2"/>
    <n v="42"/>
  </r>
  <r>
    <x v="111"/>
    <x v="28"/>
    <x v="0"/>
    <x v="8"/>
    <x v="2"/>
    <n v="159794"/>
  </r>
  <r>
    <x v="111"/>
    <x v="28"/>
    <x v="0"/>
    <x v="9"/>
    <x v="2"/>
    <n v="688437"/>
  </r>
  <r>
    <x v="111"/>
    <x v="0"/>
    <x v="0"/>
    <x v="0"/>
    <x v="2"/>
    <n v="1372238"/>
  </r>
  <r>
    <x v="112"/>
    <x v="27"/>
    <x v="0"/>
    <x v="1"/>
    <x v="3"/>
    <n v="3896"/>
  </r>
  <r>
    <x v="112"/>
    <x v="27"/>
    <x v="0"/>
    <x v="2"/>
    <x v="3"/>
    <n v="1286"/>
  </r>
  <r>
    <x v="112"/>
    <x v="27"/>
    <x v="0"/>
    <x v="3"/>
    <x v="3"/>
    <n v="283"/>
  </r>
  <r>
    <x v="112"/>
    <x v="27"/>
    <x v="0"/>
    <x v="5"/>
    <x v="3"/>
    <m/>
  </r>
  <r>
    <x v="112"/>
    <x v="27"/>
    <x v="0"/>
    <x v="6"/>
    <x v="3"/>
    <n v="177"/>
  </r>
  <r>
    <x v="112"/>
    <x v="27"/>
    <x v="0"/>
    <x v="7"/>
    <x v="3"/>
    <n v="4"/>
  </r>
  <r>
    <x v="112"/>
    <x v="27"/>
    <x v="0"/>
    <x v="8"/>
    <x v="3"/>
    <n v="673"/>
  </r>
  <r>
    <x v="112"/>
    <x v="27"/>
    <x v="0"/>
    <x v="9"/>
    <x v="3"/>
    <n v="5607"/>
  </r>
  <r>
    <x v="112"/>
    <x v="0"/>
    <x v="0"/>
    <x v="0"/>
    <x v="3"/>
    <n v="11926"/>
  </r>
  <r>
    <x v="112"/>
    <x v="28"/>
    <x v="0"/>
    <x v="1"/>
    <x v="2"/>
    <n v="57396"/>
  </r>
  <r>
    <x v="112"/>
    <x v="28"/>
    <x v="0"/>
    <x v="2"/>
    <x v="2"/>
    <n v="35935"/>
  </r>
  <r>
    <x v="112"/>
    <x v="28"/>
    <x v="0"/>
    <x v="3"/>
    <x v="2"/>
    <n v="2163"/>
  </r>
  <r>
    <x v="112"/>
    <x v="28"/>
    <x v="0"/>
    <x v="5"/>
    <x v="2"/>
    <m/>
  </r>
  <r>
    <x v="112"/>
    <x v="28"/>
    <x v="0"/>
    <x v="6"/>
    <x v="2"/>
    <n v="5420"/>
  </r>
  <r>
    <x v="112"/>
    <x v="28"/>
    <x v="0"/>
    <x v="8"/>
    <x v="2"/>
    <n v="6209"/>
  </r>
  <r>
    <x v="112"/>
    <x v="28"/>
    <x v="0"/>
    <x v="9"/>
    <x v="2"/>
    <n v="94495"/>
  </r>
  <r>
    <x v="112"/>
    <x v="0"/>
    <x v="0"/>
    <x v="0"/>
    <x v="2"/>
    <n v="201618"/>
  </r>
  <r>
    <x v="113"/>
    <x v="27"/>
    <x v="0"/>
    <x v="1"/>
    <x v="3"/>
    <n v="3195"/>
  </r>
  <r>
    <x v="113"/>
    <x v="27"/>
    <x v="0"/>
    <x v="2"/>
    <x v="3"/>
    <n v="8590"/>
  </r>
  <r>
    <x v="113"/>
    <x v="27"/>
    <x v="0"/>
    <x v="3"/>
    <x v="3"/>
    <n v="82"/>
  </r>
  <r>
    <x v="113"/>
    <x v="27"/>
    <x v="0"/>
    <x v="4"/>
    <x v="3"/>
    <n v="2"/>
  </r>
  <r>
    <x v="113"/>
    <x v="27"/>
    <x v="0"/>
    <x v="5"/>
    <x v="3"/>
    <n v="500"/>
  </r>
  <r>
    <x v="113"/>
    <x v="27"/>
    <x v="0"/>
    <x v="6"/>
    <x v="3"/>
    <n v="114"/>
  </r>
  <r>
    <x v="113"/>
    <x v="27"/>
    <x v="0"/>
    <x v="8"/>
    <x v="3"/>
    <n v="1035"/>
  </r>
  <r>
    <x v="113"/>
    <x v="27"/>
    <x v="0"/>
    <x v="9"/>
    <x v="3"/>
    <n v="5923"/>
  </r>
  <r>
    <x v="113"/>
    <x v="0"/>
    <x v="0"/>
    <x v="0"/>
    <x v="3"/>
    <n v="19441"/>
  </r>
  <r>
    <x v="113"/>
    <x v="28"/>
    <x v="0"/>
    <x v="1"/>
    <x v="2"/>
    <n v="41285"/>
  </r>
  <r>
    <x v="113"/>
    <x v="28"/>
    <x v="0"/>
    <x v="2"/>
    <x v="2"/>
    <n v="139056"/>
  </r>
  <r>
    <x v="113"/>
    <x v="28"/>
    <x v="0"/>
    <x v="3"/>
    <x v="2"/>
    <n v="1725"/>
  </r>
  <r>
    <x v="113"/>
    <x v="28"/>
    <x v="0"/>
    <x v="5"/>
    <x v="2"/>
    <n v="6903"/>
  </r>
  <r>
    <x v="113"/>
    <x v="28"/>
    <x v="0"/>
    <x v="6"/>
    <x v="2"/>
    <n v="2924"/>
  </r>
  <r>
    <x v="113"/>
    <x v="28"/>
    <x v="0"/>
    <x v="8"/>
    <x v="2"/>
    <n v="34606"/>
  </r>
  <r>
    <x v="113"/>
    <x v="28"/>
    <x v="0"/>
    <x v="9"/>
    <x v="2"/>
    <n v="161505"/>
  </r>
  <r>
    <x v="113"/>
    <x v="0"/>
    <x v="0"/>
    <x v="0"/>
    <x v="2"/>
    <n v="388005"/>
  </r>
  <r>
    <x v="114"/>
    <x v="27"/>
    <x v="0"/>
    <x v="1"/>
    <x v="3"/>
    <n v="513"/>
  </r>
  <r>
    <x v="114"/>
    <x v="27"/>
    <x v="0"/>
    <x v="2"/>
    <x v="3"/>
    <n v="566"/>
  </r>
  <r>
    <x v="114"/>
    <x v="27"/>
    <x v="0"/>
    <x v="3"/>
    <x v="3"/>
    <n v="474"/>
  </r>
  <r>
    <x v="114"/>
    <x v="27"/>
    <x v="0"/>
    <x v="5"/>
    <x v="3"/>
    <n v="817"/>
  </r>
  <r>
    <x v="114"/>
    <x v="27"/>
    <x v="0"/>
    <x v="8"/>
    <x v="3"/>
    <n v="1774"/>
  </r>
  <r>
    <x v="114"/>
    <x v="27"/>
    <x v="0"/>
    <x v="9"/>
    <x v="3"/>
    <n v="13206"/>
  </r>
  <r>
    <x v="114"/>
    <x v="0"/>
    <x v="0"/>
    <x v="0"/>
    <x v="3"/>
    <n v="17349"/>
  </r>
  <r>
    <x v="114"/>
    <x v="28"/>
    <x v="0"/>
    <x v="1"/>
    <x v="2"/>
    <n v="8466"/>
  </r>
  <r>
    <x v="114"/>
    <x v="28"/>
    <x v="0"/>
    <x v="2"/>
    <x v="2"/>
    <n v="4353"/>
  </r>
  <r>
    <x v="114"/>
    <x v="28"/>
    <x v="0"/>
    <x v="3"/>
    <x v="2"/>
    <n v="23278"/>
  </r>
  <r>
    <x v="114"/>
    <x v="28"/>
    <x v="0"/>
    <x v="5"/>
    <x v="2"/>
    <n v="24661"/>
  </r>
  <r>
    <x v="114"/>
    <x v="28"/>
    <x v="0"/>
    <x v="8"/>
    <x v="2"/>
    <n v="73936"/>
  </r>
  <r>
    <x v="114"/>
    <x v="28"/>
    <x v="0"/>
    <x v="9"/>
    <x v="2"/>
    <n v="347486"/>
  </r>
  <r>
    <x v="114"/>
    <x v="0"/>
    <x v="0"/>
    <x v="0"/>
    <x v="2"/>
    <n v="482181"/>
  </r>
  <r>
    <x v="115"/>
    <x v="27"/>
    <x v="0"/>
    <x v="1"/>
    <x v="3"/>
    <n v="1671"/>
  </r>
  <r>
    <x v="115"/>
    <x v="27"/>
    <x v="0"/>
    <x v="2"/>
    <x v="3"/>
    <n v="4429"/>
  </r>
  <r>
    <x v="115"/>
    <x v="27"/>
    <x v="0"/>
    <x v="3"/>
    <x v="3"/>
    <n v="310"/>
  </r>
  <r>
    <x v="115"/>
    <x v="27"/>
    <x v="0"/>
    <x v="5"/>
    <x v="3"/>
    <n v="18"/>
  </r>
  <r>
    <x v="115"/>
    <x v="27"/>
    <x v="0"/>
    <x v="6"/>
    <x v="3"/>
    <n v="83"/>
  </r>
  <r>
    <x v="115"/>
    <x v="27"/>
    <x v="0"/>
    <x v="8"/>
    <x v="3"/>
    <n v="481"/>
  </r>
  <r>
    <x v="115"/>
    <x v="27"/>
    <x v="0"/>
    <x v="9"/>
    <x v="3"/>
    <n v="785"/>
  </r>
  <r>
    <x v="115"/>
    <x v="0"/>
    <x v="0"/>
    <x v="0"/>
    <x v="3"/>
    <n v="7777"/>
  </r>
  <r>
    <x v="115"/>
    <x v="28"/>
    <x v="0"/>
    <x v="1"/>
    <x v="2"/>
    <n v="46155"/>
  </r>
  <r>
    <x v="115"/>
    <x v="28"/>
    <x v="0"/>
    <x v="2"/>
    <x v="2"/>
    <n v="90885"/>
  </r>
  <r>
    <x v="115"/>
    <x v="28"/>
    <x v="0"/>
    <x v="3"/>
    <x v="2"/>
    <n v="10120"/>
  </r>
  <r>
    <x v="115"/>
    <x v="28"/>
    <x v="0"/>
    <x v="5"/>
    <x v="2"/>
    <n v="458"/>
  </r>
  <r>
    <x v="115"/>
    <x v="28"/>
    <x v="0"/>
    <x v="6"/>
    <x v="2"/>
    <n v="2942"/>
  </r>
  <r>
    <x v="115"/>
    <x v="28"/>
    <x v="0"/>
    <x v="8"/>
    <x v="2"/>
    <n v="2666"/>
  </r>
  <r>
    <x v="115"/>
    <x v="28"/>
    <x v="0"/>
    <x v="9"/>
    <x v="2"/>
    <n v="15929"/>
  </r>
  <r>
    <x v="115"/>
    <x v="0"/>
    <x v="0"/>
    <x v="0"/>
    <x v="2"/>
    <n v="169156"/>
  </r>
  <r>
    <x v="116"/>
    <x v="27"/>
    <x v="0"/>
    <x v="1"/>
    <x v="3"/>
    <m/>
  </r>
  <r>
    <x v="116"/>
    <x v="27"/>
    <x v="0"/>
    <x v="2"/>
    <x v="3"/>
    <m/>
  </r>
  <r>
    <x v="116"/>
    <x v="27"/>
    <x v="0"/>
    <x v="5"/>
    <x v="3"/>
    <n v="2347"/>
  </r>
  <r>
    <x v="116"/>
    <x v="27"/>
    <x v="0"/>
    <x v="8"/>
    <x v="3"/>
    <n v="5745"/>
  </r>
  <r>
    <x v="116"/>
    <x v="27"/>
    <x v="0"/>
    <x v="9"/>
    <x v="3"/>
    <n v="2316"/>
  </r>
  <r>
    <x v="116"/>
    <x v="0"/>
    <x v="0"/>
    <x v="0"/>
    <x v="3"/>
    <n v="10408"/>
  </r>
  <r>
    <x v="116"/>
    <x v="28"/>
    <x v="0"/>
    <x v="1"/>
    <x v="2"/>
    <m/>
  </r>
  <r>
    <x v="116"/>
    <x v="28"/>
    <x v="0"/>
    <x v="2"/>
    <x v="2"/>
    <m/>
  </r>
  <r>
    <x v="116"/>
    <x v="28"/>
    <x v="0"/>
    <x v="5"/>
    <x v="2"/>
    <n v="31502"/>
  </r>
  <r>
    <x v="116"/>
    <x v="28"/>
    <x v="0"/>
    <x v="8"/>
    <x v="2"/>
    <n v="147258"/>
  </r>
  <r>
    <x v="116"/>
    <x v="28"/>
    <x v="0"/>
    <x v="9"/>
    <x v="2"/>
    <n v="40813"/>
  </r>
  <r>
    <x v="116"/>
    <x v="0"/>
    <x v="0"/>
    <x v="0"/>
    <x v="2"/>
    <n v="219573"/>
  </r>
  <r>
    <x v="117"/>
    <x v="27"/>
    <x v="0"/>
    <x v="2"/>
    <x v="3"/>
    <n v="9362"/>
  </r>
  <r>
    <x v="117"/>
    <x v="27"/>
    <x v="0"/>
    <x v="5"/>
    <x v="3"/>
    <n v="809"/>
  </r>
  <r>
    <x v="117"/>
    <x v="27"/>
    <x v="0"/>
    <x v="8"/>
    <x v="3"/>
    <m/>
  </r>
  <r>
    <x v="117"/>
    <x v="27"/>
    <x v="0"/>
    <x v="9"/>
    <x v="3"/>
    <n v="18"/>
  </r>
  <r>
    <x v="117"/>
    <x v="0"/>
    <x v="0"/>
    <x v="0"/>
    <x v="3"/>
    <n v="10188"/>
  </r>
  <r>
    <x v="117"/>
    <x v="28"/>
    <x v="0"/>
    <x v="2"/>
    <x v="2"/>
    <n v="188300"/>
  </r>
  <r>
    <x v="117"/>
    <x v="28"/>
    <x v="0"/>
    <x v="5"/>
    <x v="2"/>
    <n v="39257"/>
  </r>
  <r>
    <x v="117"/>
    <x v="28"/>
    <x v="0"/>
    <x v="8"/>
    <x v="2"/>
    <m/>
  </r>
  <r>
    <x v="117"/>
    <x v="28"/>
    <x v="0"/>
    <x v="9"/>
    <x v="2"/>
    <n v="110"/>
  </r>
  <r>
    <x v="117"/>
    <x v="0"/>
    <x v="0"/>
    <x v="0"/>
    <x v="2"/>
    <n v="227667"/>
  </r>
  <r>
    <x v="118"/>
    <x v="27"/>
    <x v="0"/>
    <x v="1"/>
    <x v="3"/>
    <n v="1851"/>
  </r>
  <r>
    <x v="118"/>
    <x v="27"/>
    <x v="0"/>
    <x v="2"/>
    <x v="3"/>
    <n v="279"/>
  </r>
  <r>
    <x v="118"/>
    <x v="27"/>
    <x v="0"/>
    <x v="3"/>
    <x v="3"/>
    <n v="20"/>
  </r>
  <r>
    <x v="118"/>
    <x v="27"/>
    <x v="0"/>
    <x v="4"/>
    <x v="3"/>
    <n v="54"/>
  </r>
  <r>
    <x v="118"/>
    <x v="27"/>
    <x v="0"/>
    <x v="5"/>
    <x v="3"/>
    <n v="2062"/>
  </r>
  <r>
    <x v="118"/>
    <x v="27"/>
    <x v="0"/>
    <x v="6"/>
    <x v="3"/>
    <n v="240"/>
  </r>
  <r>
    <x v="118"/>
    <x v="27"/>
    <x v="0"/>
    <x v="7"/>
    <x v="3"/>
    <n v="153"/>
  </r>
  <r>
    <x v="118"/>
    <x v="27"/>
    <x v="0"/>
    <x v="8"/>
    <x v="3"/>
    <n v="5388"/>
  </r>
  <r>
    <x v="118"/>
    <x v="27"/>
    <x v="0"/>
    <x v="9"/>
    <x v="3"/>
    <n v="14395"/>
  </r>
  <r>
    <x v="118"/>
    <x v="0"/>
    <x v="0"/>
    <x v="0"/>
    <x v="3"/>
    <n v="24442"/>
  </r>
  <r>
    <x v="119"/>
    <x v="27"/>
    <x v="0"/>
    <x v="1"/>
    <x v="3"/>
    <n v="69"/>
  </r>
  <r>
    <x v="119"/>
    <x v="27"/>
    <x v="0"/>
    <x v="2"/>
    <x v="3"/>
    <n v="255"/>
  </r>
  <r>
    <x v="119"/>
    <x v="27"/>
    <x v="0"/>
    <x v="5"/>
    <x v="3"/>
    <n v="1461"/>
  </r>
  <r>
    <x v="119"/>
    <x v="27"/>
    <x v="0"/>
    <x v="6"/>
    <x v="3"/>
    <n v="4"/>
  </r>
  <r>
    <x v="119"/>
    <x v="27"/>
    <x v="0"/>
    <x v="8"/>
    <x v="3"/>
    <n v="2922"/>
  </r>
  <r>
    <x v="119"/>
    <x v="27"/>
    <x v="0"/>
    <x v="9"/>
    <x v="3"/>
    <n v="8656"/>
  </r>
  <r>
    <x v="119"/>
    <x v="0"/>
    <x v="0"/>
    <x v="0"/>
    <x v="3"/>
    <n v="13367"/>
  </r>
  <r>
    <x v="119"/>
    <x v="28"/>
    <x v="0"/>
    <x v="1"/>
    <x v="2"/>
    <n v="585"/>
  </r>
  <r>
    <x v="119"/>
    <x v="28"/>
    <x v="0"/>
    <x v="2"/>
    <x v="2"/>
    <n v="1890"/>
  </r>
  <r>
    <x v="119"/>
    <x v="28"/>
    <x v="0"/>
    <x v="5"/>
    <x v="2"/>
    <n v="13344"/>
  </r>
  <r>
    <x v="119"/>
    <x v="28"/>
    <x v="0"/>
    <x v="6"/>
    <x v="2"/>
    <n v="6"/>
  </r>
  <r>
    <x v="119"/>
    <x v="28"/>
    <x v="0"/>
    <x v="8"/>
    <x v="2"/>
    <n v="34150"/>
  </r>
  <r>
    <x v="119"/>
    <x v="28"/>
    <x v="0"/>
    <x v="9"/>
    <x v="2"/>
    <n v="82122"/>
  </r>
  <r>
    <x v="119"/>
    <x v="0"/>
    <x v="0"/>
    <x v="0"/>
    <x v="2"/>
    <n v="132098"/>
  </r>
  <r>
    <x v="120"/>
    <x v="27"/>
    <x v="0"/>
    <x v="1"/>
    <x v="3"/>
    <n v="1280"/>
  </r>
  <r>
    <x v="120"/>
    <x v="27"/>
    <x v="0"/>
    <x v="2"/>
    <x v="3"/>
    <n v="19"/>
  </r>
  <r>
    <x v="120"/>
    <x v="27"/>
    <x v="0"/>
    <x v="4"/>
    <x v="3"/>
    <n v="7"/>
  </r>
  <r>
    <x v="120"/>
    <x v="27"/>
    <x v="0"/>
    <x v="5"/>
    <x v="3"/>
    <n v="294"/>
  </r>
  <r>
    <x v="120"/>
    <x v="27"/>
    <x v="0"/>
    <x v="6"/>
    <x v="3"/>
    <n v="221"/>
  </r>
  <r>
    <x v="120"/>
    <x v="27"/>
    <x v="0"/>
    <x v="7"/>
    <x v="3"/>
    <n v="145"/>
  </r>
  <r>
    <x v="120"/>
    <x v="27"/>
    <x v="0"/>
    <x v="8"/>
    <x v="3"/>
    <n v="40"/>
  </r>
  <r>
    <x v="120"/>
    <x v="27"/>
    <x v="0"/>
    <x v="9"/>
    <x v="3"/>
    <n v="513"/>
  </r>
  <r>
    <x v="120"/>
    <x v="0"/>
    <x v="0"/>
    <x v="0"/>
    <x v="3"/>
    <n v="2520"/>
  </r>
  <r>
    <x v="120"/>
    <x v="28"/>
    <x v="0"/>
    <x v="1"/>
    <x v="2"/>
    <n v="10624"/>
  </r>
  <r>
    <x v="120"/>
    <x v="28"/>
    <x v="0"/>
    <x v="2"/>
    <x v="2"/>
    <n v="269"/>
  </r>
  <r>
    <x v="120"/>
    <x v="28"/>
    <x v="0"/>
    <x v="5"/>
    <x v="2"/>
    <n v="2961"/>
  </r>
  <r>
    <x v="120"/>
    <x v="28"/>
    <x v="0"/>
    <x v="6"/>
    <x v="2"/>
    <n v="1719"/>
  </r>
  <r>
    <x v="120"/>
    <x v="28"/>
    <x v="0"/>
    <x v="7"/>
    <x v="2"/>
    <n v="1560"/>
  </r>
  <r>
    <x v="120"/>
    <x v="28"/>
    <x v="0"/>
    <x v="8"/>
    <x v="2"/>
    <n v="22"/>
  </r>
  <r>
    <x v="120"/>
    <x v="28"/>
    <x v="0"/>
    <x v="9"/>
    <x v="2"/>
    <n v="3242"/>
  </r>
  <r>
    <x v="120"/>
    <x v="0"/>
    <x v="0"/>
    <x v="0"/>
    <x v="2"/>
    <n v="20399"/>
  </r>
  <r>
    <x v="121"/>
    <x v="27"/>
    <x v="0"/>
    <x v="5"/>
    <x v="3"/>
    <n v="202"/>
  </r>
  <r>
    <x v="121"/>
    <x v="27"/>
    <x v="0"/>
    <x v="8"/>
    <x v="3"/>
    <n v="1090"/>
  </r>
  <r>
    <x v="121"/>
    <x v="27"/>
    <x v="0"/>
    <x v="9"/>
    <x v="3"/>
    <n v="423"/>
  </r>
  <r>
    <x v="121"/>
    <x v="0"/>
    <x v="0"/>
    <x v="0"/>
    <x v="3"/>
    <n v="1716"/>
  </r>
  <r>
    <x v="121"/>
    <x v="28"/>
    <x v="0"/>
    <x v="5"/>
    <x v="2"/>
    <n v="5026"/>
  </r>
  <r>
    <x v="121"/>
    <x v="28"/>
    <x v="0"/>
    <x v="8"/>
    <x v="2"/>
    <n v="17362"/>
  </r>
  <r>
    <x v="121"/>
    <x v="28"/>
    <x v="0"/>
    <x v="9"/>
    <x v="2"/>
    <n v="4908"/>
  </r>
  <r>
    <x v="121"/>
    <x v="0"/>
    <x v="0"/>
    <x v="0"/>
    <x v="2"/>
    <n v="27296"/>
  </r>
  <r>
    <x v="122"/>
    <x v="27"/>
    <x v="0"/>
    <x v="1"/>
    <x v="3"/>
    <n v="101"/>
  </r>
  <r>
    <x v="122"/>
    <x v="27"/>
    <x v="0"/>
    <x v="3"/>
    <x v="3"/>
    <n v="18"/>
  </r>
  <r>
    <x v="122"/>
    <x v="27"/>
    <x v="0"/>
    <x v="4"/>
    <x v="3"/>
    <n v="10"/>
  </r>
  <r>
    <x v="122"/>
    <x v="27"/>
    <x v="0"/>
    <x v="5"/>
    <x v="3"/>
    <n v="26"/>
  </r>
  <r>
    <x v="122"/>
    <x v="27"/>
    <x v="0"/>
    <x v="6"/>
    <x v="3"/>
    <n v="15"/>
  </r>
  <r>
    <x v="122"/>
    <x v="27"/>
    <x v="0"/>
    <x v="9"/>
    <x v="3"/>
    <n v="1101"/>
  </r>
  <r>
    <x v="122"/>
    <x v="0"/>
    <x v="0"/>
    <x v="0"/>
    <x v="3"/>
    <n v="1271"/>
  </r>
  <r>
    <x v="122"/>
    <x v="28"/>
    <x v="0"/>
    <x v="1"/>
    <x v="2"/>
    <n v="3697"/>
  </r>
  <r>
    <x v="122"/>
    <x v="28"/>
    <x v="0"/>
    <x v="3"/>
    <x v="2"/>
    <n v="403"/>
  </r>
  <r>
    <x v="122"/>
    <x v="28"/>
    <x v="0"/>
    <x v="4"/>
    <x v="2"/>
    <n v="200"/>
  </r>
  <r>
    <x v="122"/>
    <x v="28"/>
    <x v="0"/>
    <x v="5"/>
    <x v="2"/>
    <n v="387"/>
  </r>
  <r>
    <x v="122"/>
    <x v="28"/>
    <x v="0"/>
    <x v="6"/>
    <x v="2"/>
    <n v="306"/>
  </r>
  <r>
    <x v="122"/>
    <x v="28"/>
    <x v="0"/>
    <x v="9"/>
    <x v="2"/>
    <n v="21462"/>
  </r>
  <r>
    <x v="122"/>
    <x v="0"/>
    <x v="0"/>
    <x v="0"/>
    <x v="2"/>
    <n v="26455"/>
  </r>
  <r>
    <x v="123"/>
    <x v="27"/>
    <x v="0"/>
    <x v="5"/>
    <x v="3"/>
    <n v="74"/>
  </r>
  <r>
    <x v="123"/>
    <x v="27"/>
    <x v="0"/>
    <x v="8"/>
    <x v="3"/>
    <n v="1331"/>
  </r>
  <r>
    <x v="123"/>
    <x v="27"/>
    <x v="0"/>
    <x v="9"/>
    <x v="3"/>
    <n v="3173"/>
  </r>
  <r>
    <x v="123"/>
    <x v="0"/>
    <x v="0"/>
    <x v="0"/>
    <x v="3"/>
    <n v="4579"/>
  </r>
  <r>
    <x v="123"/>
    <x v="28"/>
    <x v="0"/>
    <x v="5"/>
    <x v="2"/>
    <n v="734"/>
  </r>
  <r>
    <x v="123"/>
    <x v="28"/>
    <x v="0"/>
    <x v="8"/>
    <x v="2"/>
    <n v="15569"/>
  </r>
  <r>
    <x v="123"/>
    <x v="28"/>
    <x v="0"/>
    <x v="9"/>
    <x v="2"/>
    <n v="32268"/>
  </r>
  <r>
    <x v="123"/>
    <x v="0"/>
    <x v="0"/>
    <x v="0"/>
    <x v="2"/>
    <n v="48570"/>
  </r>
  <r>
    <x v="124"/>
    <x v="27"/>
    <x v="0"/>
    <x v="1"/>
    <x v="3"/>
    <n v="21806"/>
  </r>
  <r>
    <x v="124"/>
    <x v="27"/>
    <x v="0"/>
    <x v="2"/>
    <x v="3"/>
    <n v="3267"/>
  </r>
  <r>
    <x v="124"/>
    <x v="27"/>
    <x v="0"/>
    <x v="4"/>
    <x v="3"/>
    <n v="600"/>
  </r>
  <r>
    <x v="124"/>
    <x v="27"/>
    <x v="0"/>
    <x v="5"/>
    <x v="3"/>
    <n v="2"/>
  </r>
  <r>
    <x v="124"/>
    <x v="27"/>
    <x v="0"/>
    <x v="7"/>
    <x v="3"/>
    <m/>
  </r>
  <r>
    <x v="124"/>
    <x v="27"/>
    <x v="0"/>
    <x v="8"/>
    <x v="3"/>
    <n v="367"/>
  </r>
  <r>
    <x v="124"/>
    <x v="27"/>
    <x v="0"/>
    <x v="9"/>
    <x v="3"/>
    <n v="119"/>
  </r>
  <r>
    <x v="124"/>
    <x v="0"/>
    <x v="0"/>
    <x v="0"/>
    <x v="3"/>
    <n v="26160"/>
  </r>
  <r>
    <x v="124"/>
    <x v="28"/>
    <x v="0"/>
    <x v="1"/>
    <x v="2"/>
    <n v="781073"/>
  </r>
  <r>
    <x v="124"/>
    <x v="28"/>
    <x v="0"/>
    <x v="2"/>
    <x v="2"/>
    <n v="96498"/>
  </r>
  <r>
    <x v="124"/>
    <x v="28"/>
    <x v="0"/>
    <x v="4"/>
    <x v="2"/>
    <n v="21405"/>
  </r>
  <r>
    <x v="124"/>
    <x v="28"/>
    <x v="0"/>
    <x v="5"/>
    <x v="2"/>
    <n v="1"/>
  </r>
  <r>
    <x v="124"/>
    <x v="28"/>
    <x v="0"/>
    <x v="7"/>
    <x v="2"/>
    <m/>
  </r>
  <r>
    <x v="124"/>
    <x v="28"/>
    <x v="0"/>
    <x v="8"/>
    <x v="2"/>
    <n v="7224"/>
  </r>
  <r>
    <x v="124"/>
    <x v="28"/>
    <x v="0"/>
    <x v="9"/>
    <x v="2"/>
    <n v="931"/>
  </r>
  <r>
    <x v="124"/>
    <x v="0"/>
    <x v="0"/>
    <x v="0"/>
    <x v="2"/>
    <n v="907133"/>
  </r>
  <r>
    <x v="125"/>
    <x v="27"/>
    <x v="0"/>
    <x v="1"/>
    <x v="3"/>
    <n v="10138"/>
  </r>
  <r>
    <x v="125"/>
    <x v="27"/>
    <x v="0"/>
    <x v="2"/>
    <x v="3"/>
    <n v="1571"/>
  </r>
  <r>
    <x v="125"/>
    <x v="27"/>
    <x v="0"/>
    <x v="5"/>
    <x v="3"/>
    <m/>
  </r>
  <r>
    <x v="125"/>
    <x v="27"/>
    <x v="0"/>
    <x v="8"/>
    <x v="3"/>
    <m/>
  </r>
  <r>
    <x v="125"/>
    <x v="0"/>
    <x v="0"/>
    <x v="0"/>
    <x v="3"/>
    <n v="11709"/>
  </r>
  <r>
    <x v="125"/>
    <x v="28"/>
    <x v="0"/>
    <x v="1"/>
    <x v="2"/>
    <n v="315735"/>
  </r>
  <r>
    <x v="125"/>
    <x v="28"/>
    <x v="0"/>
    <x v="2"/>
    <x v="2"/>
    <n v="40147"/>
  </r>
  <r>
    <x v="125"/>
    <x v="28"/>
    <x v="0"/>
    <x v="5"/>
    <x v="2"/>
    <m/>
  </r>
  <r>
    <x v="125"/>
    <x v="28"/>
    <x v="0"/>
    <x v="8"/>
    <x v="2"/>
    <m/>
  </r>
  <r>
    <x v="125"/>
    <x v="0"/>
    <x v="0"/>
    <x v="0"/>
    <x v="2"/>
    <n v="355882"/>
  </r>
  <r>
    <x v="126"/>
    <x v="27"/>
    <x v="0"/>
    <x v="1"/>
    <x v="3"/>
    <n v="7910"/>
  </r>
  <r>
    <x v="126"/>
    <x v="27"/>
    <x v="0"/>
    <x v="2"/>
    <x v="3"/>
    <n v="282"/>
  </r>
  <r>
    <x v="126"/>
    <x v="27"/>
    <x v="0"/>
    <x v="3"/>
    <x v="3"/>
    <m/>
  </r>
  <r>
    <x v="126"/>
    <x v="27"/>
    <x v="0"/>
    <x v="4"/>
    <x v="3"/>
    <n v="158"/>
  </r>
  <r>
    <x v="126"/>
    <x v="27"/>
    <x v="0"/>
    <x v="5"/>
    <x v="3"/>
    <m/>
  </r>
  <r>
    <x v="126"/>
    <x v="27"/>
    <x v="0"/>
    <x v="6"/>
    <x v="3"/>
    <n v="20"/>
  </r>
  <r>
    <x v="126"/>
    <x v="27"/>
    <x v="0"/>
    <x v="7"/>
    <x v="3"/>
    <n v="1"/>
  </r>
  <r>
    <x v="126"/>
    <x v="27"/>
    <x v="0"/>
    <x v="8"/>
    <x v="3"/>
    <n v="10"/>
  </r>
  <r>
    <x v="126"/>
    <x v="27"/>
    <x v="0"/>
    <x v="9"/>
    <x v="3"/>
    <n v="369"/>
  </r>
  <r>
    <x v="126"/>
    <x v="0"/>
    <x v="0"/>
    <x v="0"/>
    <x v="3"/>
    <n v="8751"/>
  </r>
  <r>
    <x v="126"/>
    <x v="28"/>
    <x v="0"/>
    <x v="1"/>
    <x v="2"/>
    <n v="131482"/>
  </r>
  <r>
    <x v="126"/>
    <x v="28"/>
    <x v="0"/>
    <x v="2"/>
    <x v="2"/>
    <n v="3848"/>
  </r>
  <r>
    <x v="126"/>
    <x v="28"/>
    <x v="0"/>
    <x v="3"/>
    <x v="2"/>
    <m/>
  </r>
  <r>
    <x v="126"/>
    <x v="28"/>
    <x v="0"/>
    <x v="4"/>
    <x v="2"/>
    <n v="1669"/>
  </r>
  <r>
    <x v="126"/>
    <x v="28"/>
    <x v="0"/>
    <x v="5"/>
    <x v="2"/>
    <m/>
  </r>
  <r>
    <x v="126"/>
    <x v="28"/>
    <x v="0"/>
    <x v="6"/>
    <x v="2"/>
    <n v="50"/>
  </r>
  <r>
    <x v="126"/>
    <x v="28"/>
    <x v="0"/>
    <x v="7"/>
    <x v="2"/>
    <m/>
  </r>
  <r>
    <x v="126"/>
    <x v="28"/>
    <x v="0"/>
    <x v="8"/>
    <x v="2"/>
    <n v="200"/>
  </r>
  <r>
    <x v="126"/>
    <x v="28"/>
    <x v="0"/>
    <x v="9"/>
    <x v="2"/>
    <n v="6724"/>
  </r>
  <r>
    <x v="126"/>
    <x v="0"/>
    <x v="0"/>
    <x v="0"/>
    <x v="2"/>
    <n v="143973"/>
  </r>
  <r>
    <x v="127"/>
    <x v="27"/>
    <x v="0"/>
    <x v="1"/>
    <x v="3"/>
    <n v="12259"/>
  </r>
  <r>
    <x v="127"/>
    <x v="27"/>
    <x v="0"/>
    <x v="2"/>
    <x v="3"/>
    <n v="105"/>
  </r>
  <r>
    <x v="127"/>
    <x v="27"/>
    <x v="0"/>
    <x v="3"/>
    <x v="3"/>
    <n v="7871"/>
  </r>
  <r>
    <x v="127"/>
    <x v="27"/>
    <x v="0"/>
    <x v="4"/>
    <x v="3"/>
    <m/>
  </r>
  <r>
    <x v="127"/>
    <x v="27"/>
    <x v="0"/>
    <x v="5"/>
    <x v="3"/>
    <n v="0"/>
  </r>
  <r>
    <x v="127"/>
    <x v="27"/>
    <x v="0"/>
    <x v="6"/>
    <x v="3"/>
    <n v="4"/>
  </r>
  <r>
    <x v="127"/>
    <x v="27"/>
    <x v="0"/>
    <x v="7"/>
    <x v="3"/>
    <m/>
  </r>
  <r>
    <x v="127"/>
    <x v="27"/>
    <x v="0"/>
    <x v="8"/>
    <x v="3"/>
    <m/>
  </r>
  <r>
    <x v="127"/>
    <x v="27"/>
    <x v="0"/>
    <x v="9"/>
    <x v="3"/>
    <n v="2358"/>
  </r>
  <r>
    <x v="127"/>
    <x v="0"/>
    <x v="0"/>
    <x v="0"/>
    <x v="3"/>
    <n v="22597"/>
  </r>
  <r>
    <x v="127"/>
    <x v="28"/>
    <x v="0"/>
    <x v="1"/>
    <x v="2"/>
    <n v="193885"/>
  </r>
  <r>
    <x v="127"/>
    <x v="28"/>
    <x v="0"/>
    <x v="2"/>
    <x v="2"/>
    <n v="152"/>
  </r>
  <r>
    <x v="127"/>
    <x v="28"/>
    <x v="0"/>
    <x v="3"/>
    <x v="2"/>
    <n v="93710"/>
  </r>
  <r>
    <x v="127"/>
    <x v="28"/>
    <x v="0"/>
    <x v="4"/>
    <x v="2"/>
    <m/>
  </r>
  <r>
    <x v="127"/>
    <x v="28"/>
    <x v="0"/>
    <x v="6"/>
    <x v="2"/>
    <m/>
  </r>
  <r>
    <x v="127"/>
    <x v="28"/>
    <x v="0"/>
    <x v="7"/>
    <x v="2"/>
    <m/>
  </r>
  <r>
    <x v="127"/>
    <x v="28"/>
    <x v="0"/>
    <x v="8"/>
    <x v="2"/>
    <m/>
  </r>
  <r>
    <x v="127"/>
    <x v="28"/>
    <x v="0"/>
    <x v="9"/>
    <x v="2"/>
    <n v="40430"/>
  </r>
  <r>
    <x v="127"/>
    <x v="0"/>
    <x v="0"/>
    <x v="0"/>
    <x v="2"/>
    <n v="328177"/>
  </r>
  <r>
    <x v="128"/>
    <x v="27"/>
    <x v="0"/>
    <x v="1"/>
    <x v="3"/>
    <n v="53279"/>
  </r>
  <r>
    <x v="128"/>
    <x v="27"/>
    <x v="0"/>
    <x v="2"/>
    <x v="3"/>
    <n v="253"/>
  </r>
  <r>
    <x v="128"/>
    <x v="27"/>
    <x v="0"/>
    <x v="3"/>
    <x v="3"/>
    <n v="6403"/>
  </r>
  <r>
    <x v="128"/>
    <x v="27"/>
    <x v="0"/>
    <x v="4"/>
    <x v="3"/>
    <m/>
  </r>
  <r>
    <x v="128"/>
    <x v="27"/>
    <x v="0"/>
    <x v="6"/>
    <x v="3"/>
    <m/>
  </r>
  <r>
    <x v="128"/>
    <x v="27"/>
    <x v="0"/>
    <x v="7"/>
    <x v="3"/>
    <m/>
  </r>
  <r>
    <x v="128"/>
    <x v="27"/>
    <x v="0"/>
    <x v="8"/>
    <x v="3"/>
    <m/>
  </r>
  <r>
    <x v="128"/>
    <x v="27"/>
    <x v="0"/>
    <x v="9"/>
    <x v="3"/>
    <m/>
  </r>
  <r>
    <x v="128"/>
    <x v="0"/>
    <x v="0"/>
    <x v="0"/>
    <x v="3"/>
    <n v="59935"/>
  </r>
  <r>
    <x v="128"/>
    <x v="28"/>
    <x v="0"/>
    <x v="1"/>
    <x v="2"/>
    <n v="675949"/>
  </r>
  <r>
    <x v="128"/>
    <x v="28"/>
    <x v="0"/>
    <x v="2"/>
    <x v="2"/>
    <n v="4943"/>
  </r>
  <r>
    <x v="128"/>
    <x v="28"/>
    <x v="0"/>
    <x v="3"/>
    <x v="2"/>
    <n v="102406"/>
  </r>
  <r>
    <x v="128"/>
    <x v="28"/>
    <x v="0"/>
    <x v="4"/>
    <x v="2"/>
    <m/>
  </r>
  <r>
    <x v="128"/>
    <x v="28"/>
    <x v="0"/>
    <x v="6"/>
    <x v="2"/>
    <m/>
  </r>
  <r>
    <x v="128"/>
    <x v="28"/>
    <x v="0"/>
    <x v="7"/>
    <x v="2"/>
    <m/>
  </r>
  <r>
    <x v="128"/>
    <x v="28"/>
    <x v="0"/>
    <x v="9"/>
    <x v="2"/>
    <m/>
  </r>
  <r>
    <x v="128"/>
    <x v="0"/>
    <x v="0"/>
    <x v="0"/>
    <x v="2"/>
    <n v="783298"/>
  </r>
  <r>
    <x v="129"/>
    <x v="27"/>
    <x v="0"/>
    <x v="1"/>
    <x v="3"/>
    <n v="4958"/>
  </r>
  <r>
    <x v="129"/>
    <x v="27"/>
    <x v="0"/>
    <x v="2"/>
    <x v="3"/>
    <n v="386"/>
  </r>
  <r>
    <x v="129"/>
    <x v="27"/>
    <x v="0"/>
    <x v="3"/>
    <x v="3"/>
    <n v="53"/>
  </r>
  <r>
    <x v="129"/>
    <x v="27"/>
    <x v="0"/>
    <x v="4"/>
    <x v="3"/>
    <n v="4"/>
  </r>
  <r>
    <x v="129"/>
    <x v="27"/>
    <x v="0"/>
    <x v="5"/>
    <x v="3"/>
    <n v="2"/>
  </r>
  <r>
    <x v="129"/>
    <x v="27"/>
    <x v="0"/>
    <x v="6"/>
    <x v="3"/>
    <n v="3"/>
  </r>
  <r>
    <x v="129"/>
    <x v="27"/>
    <x v="0"/>
    <x v="7"/>
    <x v="3"/>
    <n v="1"/>
  </r>
  <r>
    <x v="129"/>
    <x v="0"/>
    <x v="0"/>
    <x v="0"/>
    <x v="3"/>
    <n v="5406"/>
  </r>
  <r>
    <x v="129"/>
    <x v="28"/>
    <x v="0"/>
    <x v="1"/>
    <x v="2"/>
    <n v="70371"/>
  </r>
  <r>
    <x v="129"/>
    <x v="28"/>
    <x v="0"/>
    <x v="2"/>
    <x v="2"/>
    <n v="6137"/>
  </r>
  <r>
    <x v="129"/>
    <x v="28"/>
    <x v="0"/>
    <x v="3"/>
    <x v="2"/>
    <n v="189"/>
  </r>
  <r>
    <x v="129"/>
    <x v="28"/>
    <x v="0"/>
    <x v="4"/>
    <x v="2"/>
    <n v="53"/>
  </r>
  <r>
    <x v="129"/>
    <x v="28"/>
    <x v="0"/>
    <x v="5"/>
    <x v="2"/>
    <n v="7"/>
  </r>
  <r>
    <x v="129"/>
    <x v="28"/>
    <x v="0"/>
    <x v="6"/>
    <x v="2"/>
    <n v="4"/>
  </r>
  <r>
    <x v="129"/>
    <x v="0"/>
    <x v="0"/>
    <x v="0"/>
    <x v="2"/>
    <n v="76761"/>
  </r>
  <r>
    <x v="130"/>
    <x v="27"/>
    <x v="0"/>
    <x v="1"/>
    <x v="3"/>
    <n v="203"/>
  </r>
  <r>
    <x v="130"/>
    <x v="27"/>
    <x v="0"/>
    <x v="2"/>
    <x v="3"/>
    <n v="258"/>
  </r>
  <r>
    <x v="130"/>
    <x v="27"/>
    <x v="0"/>
    <x v="4"/>
    <x v="3"/>
    <n v="10"/>
  </r>
  <r>
    <x v="130"/>
    <x v="27"/>
    <x v="0"/>
    <x v="5"/>
    <x v="3"/>
    <n v="7956"/>
  </r>
  <r>
    <x v="130"/>
    <x v="27"/>
    <x v="0"/>
    <x v="6"/>
    <x v="3"/>
    <n v="43"/>
  </r>
  <r>
    <x v="130"/>
    <x v="27"/>
    <x v="0"/>
    <x v="7"/>
    <x v="3"/>
    <m/>
  </r>
  <r>
    <x v="130"/>
    <x v="27"/>
    <x v="0"/>
    <x v="8"/>
    <x v="3"/>
    <n v="16237"/>
  </r>
  <r>
    <x v="130"/>
    <x v="27"/>
    <x v="0"/>
    <x v="9"/>
    <x v="3"/>
    <n v="9725"/>
  </r>
  <r>
    <x v="130"/>
    <x v="0"/>
    <x v="0"/>
    <x v="0"/>
    <x v="3"/>
    <n v="34431"/>
  </r>
  <r>
    <x v="130"/>
    <x v="28"/>
    <x v="0"/>
    <x v="1"/>
    <x v="2"/>
    <n v="294"/>
  </r>
  <r>
    <x v="130"/>
    <x v="28"/>
    <x v="0"/>
    <x v="2"/>
    <x v="2"/>
    <m/>
  </r>
  <r>
    <x v="130"/>
    <x v="28"/>
    <x v="0"/>
    <x v="4"/>
    <x v="2"/>
    <n v="20"/>
  </r>
  <r>
    <x v="130"/>
    <x v="28"/>
    <x v="0"/>
    <x v="5"/>
    <x v="2"/>
    <n v="8779"/>
  </r>
  <r>
    <x v="130"/>
    <x v="28"/>
    <x v="0"/>
    <x v="6"/>
    <x v="2"/>
    <n v="67"/>
  </r>
  <r>
    <x v="130"/>
    <x v="28"/>
    <x v="0"/>
    <x v="7"/>
    <x v="2"/>
    <m/>
  </r>
  <r>
    <x v="130"/>
    <x v="28"/>
    <x v="0"/>
    <x v="8"/>
    <x v="2"/>
    <n v="28121"/>
  </r>
  <r>
    <x v="130"/>
    <x v="28"/>
    <x v="0"/>
    <x v="9"/>
    <x v="2"/>
    <n v="11888"/>
  </r>
  <r>
    <x v="130"/>
    <x v="0"/>
    <x v="0"/>
    <x v="0"/>
    <x v="2"/>
    <n v="49170"/>
  </r>
  <r>
    <x v="131"/>
    <x v="27"/>
    <x v="0"/>
    <x v="1"/>
    <x v="3"/>
    <n v="46"/>
  </r>
  <r>
    <x v="131"/>
    <x v="27"/>
    <x v="0"/>
    <x v="2"/>
    <x v="3"/>
    <n v="115"/>
  </r>
  <r>
    <x v="131"/>
    <x v="27"/>
    <x v="0"/>
    <x v="3"/>
    <x v="3"/>
    <n v="8764"/>
  </r>
  <r>
    <x v="131"/>
    <x v="27"/>
    <x v="0"/>
    <x v="4"/>
    <x v="3"/>
    <n v="5755"/>
  </r>
  <r>
    <x v="131"/>
    <x v="27"/>
    <x v="0"/>
    <x v="5"/>
    <x v="3"/>
    <n v="1958"/>
  </r>
  <r>
    <x v="131"/>
    <x v="27"/>
    <x v="0"/>
    <x v="6"/>
    <x v="3"/>
    <n v="1578"/>
  </r>
  <r>
    <x v="131"/>
    <x v="27"/>
    <x v="0"/>
    <x v="7"/>
    <x v="3"/>
    <n v="497"/>
  </r>
  <r>
    <x v="131"/>
    <x v="27"/>
    <x v="0"/>
    <x v="8"/>
    <x v="3"/>
    <n v="490"/>
  </r>
  <r>
    <x v="131"/>
    <x v="27"/>
    <x v="0"/>
    <x v="9"/>
    <x v="3"/>
    <n v="815"/>
  </r>
  <r>
    <x v="131"/>
    <x v="0"/>
    <x v="0"/>
    <x v="0"/>
    <x v="3"/>
    <n v="20019"/>
  </r>
  <r>
    <x v="131"/>
    <x v="28"/>
    <x v="0"/>
    <x v="1"/>
    <x v="2"/>
    <n v="18"/>
  </r>
  <r>
    <x v="131"/>
    <x v="28"/>
    <x v="0"/>
    <x v="2"/>
    <x v="2"/>
    <n v="119"/>
  </r>
  <r>
    <x v="131"/>
    <x v="28"/>
    <x v="0"/>
    <x v="3"/>
    <x v="2"/>
    <n v="11912"/>
  </r>
  <r>
    <x v="131"/>
    <x v="28"/>
    <x v="0"/>
    <x v="4"/>
    <x v="2"/>
    <n v="7309"/>
  </r>
  <r>
    <x v="131"/>
    <x v="28"/>
    <x v="0"/>
    <x v="5"/>
    <x v="2"/>
    <n v="1902"/>
  </r>
  <r>
    <x v="131"/>
    <x v="28"/>
    <x v="0"/>
    <x v="6"/>
    <x v="2"/>
    <n v="2192"/>
  </r>
  <r>
    <x v="131"/>
    <x v="28"/>
    <x v="0"/>
    <x v="7"/>
    <x v="2"/>
    <n v="189"/>
  </r>
  <r>
    <x v="131"/>
    <x v="28"/>
    <x v="0"/>
    <x v="8"/>
    <x v="2"/>
    <n v="873"/>
  </r>
  <r>
    <x v="131"/>
    <x v="28"/>
    <x v="0"/>
    <x v="9"/>
    <x v="2"/>
    <n v="836"/>
  </r>
  <r>
    <x v="131"/>
    <x v="0"/>
    <x v="0"/>
    <x v="0"/>
    <x v="2"/>
    <n v="25349"/>
  </r>
  <r>
    <x v="111"/>
    <x v="29"/>
    <x v="0"/>
    <x v="1"/>
    <x v="0"/>
    <n v="2638875"/>
  </r>
  <r>
    <x v="111"/>
    <x v="29"/>
    <x v="0"/>
    <x v="2"/>
    <x v="0"/>
    <n v="4560984"/>
  </r>
  <r>
    <x v="111"/>
    <x v="29"/>
    <x v="0"/>
    <x v="3"/>
    <x v="0"/>
    <n v="216739"/>
  </r>
  <r>
    <x v="111"/>
    <x v="29"/>
    <x v="0"/>
    <x v="5"/>
    <x v="0"/>
    <n v="309582"/>
  </r>
  <r>
    <x v="111"/>
    <x v="29"/>
    <x v="0"/>
    <x v="6"/>
    <x v="0"/>
    <n v="199885"/>
  </r>
  <r>
    <x v="111"/>
    <x v="29"/>
    <x v="0"/>
    <x v="7"/>
    <x v="0"/>
    <n v="950"/>
  </r>
  <r>
    <x v="111"/>
    <x v="29"/>
    <x v="0"/>
    <x v="8"/>
    <x v="0"/>
    <n v="1779812"/>
  </r>
  <r>
    <x v="111"/>
    <x v="29"/>
    <x v="0"/>
    <x v="9"/>
    <x v="0"/>
    <n v="8945936"/>
  </r>
  <r>
    <x v="111"/>
    <x v="0"/>
    <x v="0"/>
    <x v="0"/>
    <x v="0"/>
    <n v="18652762"/>
  </r>
  <r>
    <x v="111"/>
    <x v="30"/>
    <x v="0"/>
    <x v="1"/>
    <x v="0"/>
    <n v="529264"/>
  </r>
  <r>
    <x v="111"/>
    <x v="30"/>
    <x v="0"/>
    <x v="2"/>
    <x v="0"/>
    <n v="479542"/>
  </r>
  <r>
    <x v="111"/>
    <x v="30"/>
    <x v="0"/>
    <x v="3"/>
    <x v="0"/>
    <n v="37928"/>
  </r>
  <r>
    <x v="111"/>
    <x v="30"/>
    <x v="0"/>
    <x v="4"/>
    <x v="0"/>
    <n v="4"/>
  </r>
  <r>
    <x v="111"/>
    <x v="30"/>
    <x v="0"/>
    <x v="5"/>
    <x v="0"/>
    <n v="38587"/>
  </r>
  <r>
    <x v="111"/>
    <x v="30"/>
    <x v="0"/>
    <x v="6"/>
    <x v="0"/>
    <n v="12992"/>
  </r>
  <r>
    <x v="111"/>
    <x v="30"/>
    <x v="0"/>
    <x v="7"/>
    <x v="0"/>
    <n v="10"/>
  </r>
  <r>
    <x v="111"/>
    <x v="30"/>
    <x v="0"/>
    <x v="8"/>
    <x v="0"/>
    <n v="137056"/>
  </r>
  <r>
    <x v="111"/>
    <x v="30"/>
    <x v="0"/>
    <x v="9"/>
    <x v="0"/>
    <n v="684076"/>
  </r>
  <r>
    <x v="111"/>
    <x v="0"/>
    <x v="0"/>
    <x v="0"/>
    <x v="0"/>
    <n v="1919459"/>
  </r>
  <r>
    <x v="113"/>
    <x v="29"/>
    <x v="0"/>
    <x v="1"/>
    <x v="0"/>
    <n v="1209796"/>
  </r>
  <r>
    <x v="113"/>
    <x v="29"/>
    <x v="0"/>
    <x v="2"/>
    <x v="0"/>
    <n v="3062632"/>
  </r>
  <r>
    <x v="113"/>
    <x v="29"/>
    <x v="0"/>
    <x v="3"/>
    <x v="0"/>
    <n v="32420"/>
  </r>
  <r>
    <x v="113"/>
    <x v="29"/>
    <x v="0"/>
    <x v="4"/>
    <x v="0"/>
    <n v="2"/>
  </r>
  <r>
    <x v="113"/>
    <x v="29"/>
    <x v="0"/>
    <x v="5"/>
    <x v="0"/>
    <n v="118507"/>
  </r>
  <r>
    <x v="113"/>
    <x v="29"/>
    <x v="0"/>
    <x v="6"/>
    <x v="0"/>
    <n v="31996"/>
  </r>
  <r>
    <x v="113"/>
    <x v="29"/>
    <x v="0"/>
    <x v="8"/>
    <x v="0"/>
    <n v="344524"/>
  </r>
  <r>
    <x v="113"/>
    <x v="29"/>
    <x v="0"/>
    <x v="9"/>
    <x v="0"/>
    <n v="2382641"/>
  </r>
  <r>
    <x v="113"/>
    <x v="0"/>
    <x v="0"/>
    <x v="0"/>
    <x v="0"/>
    <n v="7182518"/>
  </r>
  <r>
    <x v="113"/>
    <x v="30"/>
    <x v="0"/>
    <x v="1"/>
    <x v="0"/>
    <n v="287696"/>
  </r>
  <r>
    <x v="113"/>
    <x v="30"/>
    <x v="0"/>
    <x v="2"/>
    <x v="0"/>
    <n v="423854"/>
  </r>
  <r>
    <x v="113"/>
    <x v="30"/>
    <x v="0"/>
    <x v="3"/>
    <x v="0"/>
    <n v="12747"/>
  </r>
  <r>
    <x v="113"/>
    <x v="30"/>
    <x v="0"/>
    <x v="5"/>
    <x v="0"/>
    <n v="38504"/>
  </r>
  <r>
    <x v="113"/>
    <x v="30"/>
    <x v="0"/>
    <x v="6"/>
    <x v="0"/>
    <n v="18170"/>
  </r>
  <r>
    <x v="113"/>
    <x v="30"/>
    <x v="0"/>
    <x v="7"/>
    <x v="0"/>
    <n v="4"/>
  </r>
  <r>
    <x v="113"/>
    <x v="30"/>
    <x v="0"/>
    <x v="8"/>
    <x v="0"/>
    <n v="199874"/>
  </r>
  <r>
    <x v="113"/>
    <x v="30"/>
    <x v="0"/>
    <x v="9"/>
    <x v="0"/>
    <n v="328604"/>
  </r>
  <r>
    <x v="113"/>
    <x v="0"/>
    <x v="0"/>
    <x v="0"/>
    <x v="0"/>
    <n v="1309454"/>
  </r>
  <r>
    <x v="132"/>
    <x v="29"/>
    <x v="0"/>
    <x v="1"/>
    <x v="0"/>
    <n v="1561815"/>
  </r>
  <r>
    <x v="132"/>
    <x v="29"/>
    <x v="0"/>
    <x v="2"/>
    <x v="0"/>
    <n v="715776"/>
  </r>
  <r>
    <x v="132"/>
    <x v="29"/>
    <x v="0"/>
    <x v="3"/>
    <x v="0"/>
    <n v="54522"/>
  </r>
  <r>
    <x v="132"/>
    <x v="29"/>
    <x v="0"/>
    <x v="6"/>
    <x v="0"/>
    <n v="81133"/>
  </r>
  <r>
    <x v="132"/>
    <x v="29"/>
    <x v="0"/>
    <x v="8"/>
    <x v="0"/>
    <n v="189450"/>
  </r>
  <r>
    <x v="132"/>
    <x v="29"/>
    <x v="0"/>
    <x v="9"/>
    <x v="0"/>
    <n v="3670463"/>
  </r>
  <r>
    <x v="132"/>
    <x v="0"/>
    <x v="0"/>
    <x v="0"/>
    <x v="0"/>
    <n v="6273159"/>
  </r>
  <r>
    <x v="132"/>
    <x v="30"/>
    <x v="0"/>
    <x v="1"/>
    <x v="0"/>
    <n v="757421"/>
  </r>
  <r>
    <x v="132"/>
    <x v="30"/>
    <x v="0"/>
    <x v="2"/>
    <x v="0"/>
    <n v="147424"/>
  </r>
  <r>
    <x v="132"/>
    <x v="30"/>
    <x v="0"/>
    <x v="3"/>
    <x v="0"/>
    <n v="88618"/>
  </r>
  <r>
    <x v="132"/>
    <x v="30"/>
    <x v="0"/>
    <x v="6"/>
    <x v="0"/>
    <n v="5321"/>
  </r>
  <r>
    <x v="132"/>
    <x v="30"/>
    <x v="0"/>
    <x v="8"/>
    <x v="0"/>
    <n v="81249"/>
  </r>
  <r>
    <x v="132"/>
    <x v="30"/>
    <x v="0"/>
    <x v="9"/>
    <x v="0"/>
    <n v="584979"/>
  </r>
  <r>
    <x v="132"/>
    <x v="0"/>
    <x v="0"/>
    <x v="0"/>
    <x v="0"/>
    <n v="1665012"/>
  </r>
  <r>
    <x v="114"/>
    <x v="29"/>
    <x v="0"/>
    <x v="1"/>
    <x v="0"/>
    <n v="109312"/>
  </r>
  <r>
    <x v="114"/>
    <x v="29"/>
    <x v="0"/>
    <x v="2"/>
    <x v="0"/>
    <n v="59697"/>
  </r>
  <r>
    <x v="114"/>
    <x v="29"/>
    <x v="0"/>
    <x v="3"/>
    <x v="0"/>
    <n v="254023"/>
  </r>
  <r>
    <x v="114"/>
    <x v="29"/>
    <x v="0"/>
    <x v="5"/>
    <x v="0"/>
    <n v="212650"/>
  </r>
  <r>
    <x v="114"/>
    <x v="29"/>
    <x v="0"/>
    <x v="8"/>
    <x v="0"/>
    <n v="735085"/>
  </r>
  <r>
    <x v="114"/>
    <x v="29"/>
    <x v="0"/>
    <x v="9"/>
    <x v="0"/>
    <n v="1752477"/>
  </r>
  <r>
    <x v="114"/>
    <x v="0"/>
    <x v="0"/>
    <x v="0"/>
    <x v="0"/>
    <n v="3123244"/>
  </r>
  <r>
    <x v="114"/>
    <x v="30"/>
    <x v="0"/>
    <x v="1"/>
    <x v="0"/>
    <n v="4443"/>
  </r>
  <r>
    <x v="114"/>
    <x v="30"/>
    <x v="0"/>
    <x v="2"/>
    <x v="0"/>
    <n v="10332"/>
  </r>
  <r>
    <x v="114"/>
    <x v="30"/>
    <x v="0"/>
    <x v="5"/>
    <x v="0"/>
    <n v="27125"/>
  </r>
  <r>
    <x v="114"/>
    <x v="30"/>
    <x v="0"/>
    <x v="8"/>
    <x v="0"/>
    <n v="33426"/>
  </r>
  <r>
    <x v="114"/>
    <x v="30"/>
    <x v="0"/>
    <x v="9"/>
    <x v="0"/>
    <n v="299259"/>
  </r>
  <r>
    <x v="114"/>
    <x v="0"/>
    <x v="0"/>
    <x v="0"/>
    <x v="0"/>
    <n v="374585"/>
  </r>
  <r>
    <x v="133"/>
    <x v="29"/>
    <x v="0"/>
    <x v="1"/>
    <x v="0"/>
    <n v="835180"/>
  </r>
  <r>
    <x v="133"/>
    <x v="29"/>
    <x v="0"/>
    <x v="2"/>
    <x v="0"/>
    <n v="1389630"/>
  </r>
  <r>
    <x v="133"/>
    <x v="29"/>
    <x v="0"/>
    <x v="3"/>
    <x v="0"/>
    <n v="125665"/>
  </r>
  <r>
    <x v="133"/>
    <x v="29"/>
    <x v="0"/>
    <x v="5"/>
    <x v="0"/>
    <n v="9054"/>
  </r>
  <r>
    <x v="133"/>
    <x v="29"/>
    <x v="0"/>
    <x v="6"/>
    <x v="0"/>
    <n v="29858"/>
  </r>
  <r>
    <x v="133"/>
    <x v="29"/>
    <x v="0"/>
    <x v="8"/>
    <x v="0"/>
    <n v="31843"/>
  </r>
  <r>
    <x v="133"/>
    <x v="29"/>
    <x v="0"/>
    <x v="9"/>
    <x v="0"/>
    <n v="217492"/>
  </r>
  <r>
    <x v="133"/>
    <x v="0"/>
    <x v="0"/>
    <x v="0"/>
    <x v="0"/>
    <n v="2638722"/>
  </r>
  <r>
    <x v="133"/>
    <x v="30"/>
    <x v="0"/>
    <x v="1"/>
    <x v="0"/>
    <n v="547051"/>
  </r>
  <r>
    <x v="133"/>
    <x v="30"/>
    <x v="0"/>
    <x v="2"/>
    <x v="0"/>
    <n v="415643"/>
  </r>
  <r>
    <x v="133"/>
    <x v="30"/>
    <x v="0"/>
    <x v="3"/>
    <x v="0"/>
    <n v="55176"/>
  </r>
  <r>
    <x v="133"/>
    <x v="30"/>
    <x v="0"/>
    <x v="5"/>
    <x v="0"/>
    <n v="1"/>
  </r>
  <r>
    <x v="133"/>
    <x v="30"/>
    <x v="0"/>
    <x v="6"/>
    <x v="0"/>
    <n v="14633"/>
  </r>
  <r>
    <x v="133"/>
    <x v="30"/>
    <x v="0"/>
    <x v="7"/>
    <x v="0"/>
    <n v="15"/>
  </r>
  <r>
    <x v="133"/>
    <x v="30"/>
    <x v="0"/>
    <x v="8"/>
    <x v="0"/>
    <n v="316200"/>
  </r>
  <r>
    <x v="133"/>
    <x v="30"/>
    <x v="0"/>
    <x v="9"/>
    <x v="0"/>
    <n v="316346"/>
  </r>
  <r>
    <x v="133"/>
    <x v="0"/>
    <x v="0"/>
    <x v="0"/>
    <x v="0"/>
    <n v="1665066"/>
  </r>
  <r>
    <x v="119"/>
    <x v="29"/>
    <x v="0"/>
    <x v="1"/>
    <x v="0"/>
    <n v="75816"/>
  </r>
  <r>
    <x v="119"/>
    <x v="29"/>
    <x v="0"/>
    <x v="2"/>
    <x v="0"/>
    <n v="64855"/>
  </r>
  <r>
    <x v="119"/>
    <x v="29"/>
    <x v="0"/>
    <x v="5"/>
    <x v="0"/>
    <n v="138152"/>
  </r>
  <r>
    <x v="119"/>
    <x v="29"/>
    <x v="0"/>
    <x v="6"/>
    <x v="0"/>
    <n v="53"/>
  </r>
  <r>
    <x v="119"/>
    <x v="29"/>
    <x v="0"/>
    <x v="8"/>
    <x v="0"/>
    <n v="699386"/>
  </r>
  <r>
    <x v="119"/>
    <x v="29"/>
    <x v="0"/>
    <x v="9"/>
    <x v="0"/>
    <n v="930896"/>
  </r>
  <r>
    <x v="119"/>
    <x v="0"/>
    <x v="0"/>
    <x v="0"/>
    <x v="0"/>
    <n v="1909157"/>
  </r>
  <r>
    <x v="119"/>
    <x v="30"/>
    <x v="0"/>
    <x v="1"/>
    <x v="0"/>
    <n v="18809"/>
  </r>
  <r>
    <x v="119"/>
    <x v="30"/>
    <x v="0"/>
    <x v="2"/>
    <x v="0"/>
    <n v="35826"/>
  </r>
  <r>
    <x v="119"/>
    <x v="30"/>
    <x v="0"/>
    <x v="5"/>
    <x v="0"/>
    <n v="33904"/>
  </r>
  <r>
    <x v="119"/>
    <x v="30"/>
    <x v="0"/>
    <x v="6"/>
    <x v="0"/>
    <n v="35"/>
  </r>
  <r>
    <x v="119"/>
    <x v="30"/>
    <x v="0"/>
    <x v="8"/>
    <x v="0"/>
    <n v="107533"/>
  </r>
  <r>
    <x v="119"/>
    <x v="30"/>
    <x v="0"/>
    <x v="9"/>
    <x v="0"/>
    <n v="593808"/>
  </r>
  <r>
    <x v="119"/>
    <x v="0"/>
    <x v="0"/>
    <x v="0"/>
    <x v="0"/>
    <n v="789916"/>
  </r>
  <r>
    <x v="134"/>
    <x v="29"/>
    <x v="0"/>
    <x v="1"/>
    <x v="0"/>
    <n v="30"/>
  </r>
  <r>
    <x v="134"/>
    <x v="29"/>
    <x v="0"/>
    <x v="5"/>
    <x v="0"/>
    <n v="1691919"/>
  </r>
  <r>
    <x v="134"/>
    <x v="29"/>
    <x v="0"/>
    <x v="8"/>
    <x v="0"/>
    <n v="12617813"/>
  </r>
  <r>
    <x v="134"/>
    <x v="29"/>
    <x v="0"/>
    <x v="9"/>
    <x v="0"/>
    <n v="2038485"/>
  </r>
  <r>
    <x v="134"/>
    <x v="0"/>
    <x v="0"/>
    <x v="0"/>
    <x v="0"/>
    <n v="16348247"/>
  </r>
  <r>
    <x v="134"/>
    <x v="30"/>
    <x v="0"/>
    <x v="5"/>
    <x v="0"/>
    <n v="152124"/>
  </r>
  <r>
    <x v="134"/>
    <x v="30"/>
    <x v="0"/>
    <x v="8"/>
    <x v="0"/>
    <n v="2122352"/>
  </r>
  <r>
    <x v="134"/>
    <x v="30"/>
    <x v="0"/>
    <x v="9"/>
    <x v="0"/>
    <n v="32240"/>
  </r>
  <r>
    <x v="134"/>
    <x v="0"/>
    <x v="0"/>
    <x v="0"/>
    <x v="0"/>
    <n v="2306717"/>
  </r>
  <r>
    <x v="135"/>
    <x v="29"/>
    <x v="0"/>
    <x v="1"/>
    <x v="0"/>
    <n v="20507879"/>
  </r>
  <r>
    <x v="135"/>
    <x v="29"/>
    <x v="0"/>
    <x v="2"/>
    <x v="0"/>
    <n v="32012"/>
  </r>
  <r>
    <x v="135"/>
    <x v="29"/>
    <x v="0"/>
    <x v="4"/>
    <x v="0"/>
    <n v="11400"/>
  </r>
  <r>
    <x v="135"/>
    <x v="29"/>
    <x v="0"/>
    <x v="5"/>
    <x v="0"/>
    <n v="11063137"/>
  </r>
  <r>
    <x v="135"/>
    <x v="29"/>
    <x v="0"/>
    <x v="6"/>
    <x v="0"/>
    <n v="1057229"/>
  </r>
  <r>
    <x v="135"/>
    <x v="29"/>
    <x v="0"/>
    <x v="7"/>
    <x v="0"/>
    <n v="1943643"/>
  </r>
  <r>
    <x v="135"/>
    <x v="29"/>
    <x v="0"/>
    <x v="8"/>
    <x v="0"/>
    <n v="600"/>
  </r>
  <r>
    <x v="135"/>
    <x v="29"/>
    <x v="0"/>
    <x v="9"/>
    <x v="0"/>
    <n v="2940498"/>
  </r>
  <r>
    <x v="135"/>
    <x v="0"/>
    <x v="0"/>
    <x v="0"/>
    <x v="0"/>
    <n v="37556399"/>
  </r>
  <r>
    <x v="135"/>
    <x v="30"/>
    <x v="0"/>
    <x v="1"/>
    <x v="0"/>
    <n v="2228261"/>
  </r>
  <r>
    <x v="135"/>
    <x v="30"/>
    <x v="0"/>
    <x v="5"/>
    <x v="0"/>
    <n v="65"/>
  </r>
  <r>
    <x v="135"/>
    <x v="30"/>
    <x v="0"/>
    <x v="7"/>
    <x v="0"/>
    <n v="22877"/>
  </r>
  <r>
    <x v="135"/>
    <x v="30"/>
    <x v="0"/>
    <x v="8"/>
    <x v="0"/>
    <n v="50"/>
  </r>
  <r>
    <x v="135"/>
    <x v="30"/>
    <x v="0"/>
    <x v="9"/>
    <x v="0"/>
    <n v="6"/>
  </r>
  <r>
    <x v="135"/>
    <x v="0"/>
    <x v="0"/>
    <x v="0"/>
    <x v="0"/>
    <n v="2251259"/>
  </r>
  <r>
    <x v="123"/>
    <x v="29"/>
    <x v="0"/>
    <x v="5"/>
    <x v="0"/>
    <n v="25640"/>
  </r>
  <r>
    <x v="123"/>
    <x v="29"/>
    <x v="0"/>
    <x v="8"/>
    <x v="0"/>
    <n v="503706"/>
  </r>
  <r>
    <x v="123"/>
    <x v="29"/>
    <x v="0"/>
    <x v="9"/>
    <x v="0"/>
    <n v="976678"/>
  </r>
  <r>
    <x v="123"/>
    <x v="0"/>
    <x v="0"/>
    <x v="0"/>
    <x v="0"/>
    <n v="1506024"/>
  </r>
  <r>
    <x v="123"/>
    <x v="30"/>
    <x v="0"/>
    <x v="5"/>
    <x v="0"/>
    <n v="2700"/>
  </r>
  <r>
    <x v="123"/>
    <x v="30"/>
    <x v="0"/>
    <x v="8"/>
    <x v="0"/>
    <n v="64905"/>
  </r>
  <r>
    <x v="123"/>
    <x v="30"/>
    <x v="0"/>
    <x v="9"/>
    <x v="0"/>
    <n v="128410"/>
  </r>
  <r>
    <x v="123"/>
    <x v="0"/>
    <x v="0"/>
    <x v="0"/>
    <x v="0"/>
    <n v="196016"/>
  </r>
  <r>
    <x v="136"/>
    <x v="29"/>
    <x v="0"/>
    <x v="5"/>
    <x v="0"/>
    <n v="5"/>
  </r>
  <r>
    <x v="136"/>
    <x v="29"/>
    <x v="0"/>
    <x v="8"/>
    <x v="0"/>
    <n v="563030"/>
  </r>
  <r>
    <x v="136"/>
    <x v="29"/>
    <x v="0"/>
    <x v="9"/>
    <x v="0"/>
    <n v="149029"/>
  </r>
  <r>
    <x v="136"/>
    <x v="0"/>
    <x v="0"/>
    <x v="0"/>
    <x v="0"/>
    <n v="712064"/>
  </r>
  <r>
    <x v="136"/>
    <x v="30"/>
    <x v="0"/>
    <x v="8"/>
    <x v="0"/>
    <n v="34281"/>
  </r>
  <r>
    <x v="136"/>
    <x v="30"/>
    <x v="0"/>
    <x v="9"/>
    <x v="0"/>
    <n v="18517"/>
  </r>
  <r>
    <x v="136"/>
    <x v="0"/>
    <x v="0"/>
    <x v="0"/>
    <x v="0"/>
    <n v="52798"/>
  </r>
  <r>
    <x v="137"/>
    <x v="29"/>
    <x v="0"/>
    <x v="1"/>
    <x v="0"/>
    <n v="21151963"/>
  </r>
  <r>
    <x v="137"/>
    <x v="29"/>
    <x v="0"/>
    <x v="2"/>
    <x v="0"/>
    <n v="3777538"/>
  </r>
  <r>
    <x v="137"/>
    <x v="29"/>
    <x v="0"/>
    <x v="4"/>
    <x v="0"/>
    <n v="690724"/>
  </r>
  <r>
    <x v="137"/>
    <x v="29"/>
    <x v="0"/>
    <x v="8"/>
    <x v="0"/>
    <n v="429691"/>
  </r>
  <r>
    <x v="137"/>
    <x v="29"/>
    <x v="0"/>
    <x v="9"/>
    <x v="0"/>
    <n v="34925"/>
  </r>
  <r>
    <x v="137"/>
    <x v="0"/>
    <x v="0"/>
    <x v="0"/>
    <x v="0"/>
    <n v="26084841"/>
  </r>
  <r>
    <x v="137"/>
    <x v="30"/>
    <x v="0"/>
    <x v="1"/>
    <x v="0"/>
    <n v="3583479"/>
  </r>
  <r>
    <x v="137"/>
    <x v="30"/>
    <x v="0"/>
    <x v="2"/>
    <x v="0"/>
    <n v="623827"/>
  </r>
  <r>
    <x v="137"/>
    <x v="30"/>
    <x v="0"/>
    <x v="4"/>
    <x v="0"/>
    <n v="80751"/>
  </r>
  <r>
    <x v="137"/>
    <x v="30"/>
    <x v="0"/>
    <x v="8"/>
    <x v="0"/>
    <n v="127941"/>
  </r>
  <r>
    <x v="137"/>
    <x v="30"/>
    <x v="0"/>
    <x v="9"/>
    <x v="0"/>
    <n v="107127"/>
  </r>
  <r>
    <x v="137"/>
    <x v="0"/>
    <x v="0"/>
    <x v="0"/>
    <x v="0"/>
    <n v="4523125"/>
  </r>
  <r>
    <x v="125"/>
    <x v="29"/>
    <x v="0"/>
    <x v="1"/>
    <x v="0"/>
    <n v="10662373"/>
  </r>
  <r>
    <x v="125"/>
    <x v="29"/>
    <x v="0"/>
    <x v="2"/>
    <x v="0"/>
    <n v="1457476"/>
  </r>
  <r>
    <x v="125"/>
    <x v="29"/>
    <x v="0"/>
    <x v="4"/>
    <x v="0"/>
    <n v="83"/>
  </r>
  <r>
    <x v="125"/>
    <x v="29"/>
    <x v="0"/>
    <x v="8"/>
    <x v="0"/>
    <n v="10"/>
  </r>
  <r>
    <x v="125"/>
    <x v="0"/>
    <x v="0"/>
    <x v="0"/>
    <x v="0"/>
    <n v="12119942"/>
  </r>
  <r>
    <x v="125"/>
    <x v="30"/>
    <x v="0"/>
    <x v="1"/>
    <x v="0"/>
    <n v="1384298"/>
  </r>
  <r>
    <x v="125"/>
    <x v="30"/>
    <x v="0"/>
    <x v="2"/>
    <x v="0"/>
    <n v="225290"/>
  </r>
  <r>
    <x v="125"/>
    <x v="0"/>
    <x v="0"/>
    <x v="0"/>
    <x v="0"/>
    <n v="1609589"/>
  </r>
  <r>
    <x v="126"/>
    <x v="29"/>
    <x v="0"/>
    <x v="1"/>
    <x v="0"/>
    <n v="6867680"/>
  </r>
  <r>
    <x v="126"/>
    <x v="29"/>
    <x v="0"/>
    <x v="2"/>
    <x v="0"/>
    <n v="285561"/>
  </r>
  <r>
    <x v="126"/>
    <x v="29"/>
    <x v="0"/>
    <x v="4"/>
    <x v="0"/>
    <n v="27967"/>
  </r>
  <r>
    <x v="126"/>
    <x v="29"/>
    <x v="0"/>
    <x v="5"/>
    <x v="0"/>
    <n v="3"/>
  </r>
  <r>
    <x v="126"/>
    <x v="29"/>
    <x v="0"/>
    <x v="6"/>
    <x v="0"/>
    <n v="20000"/>
  </r>
  <r>
    <x v="126"/>
    <x v="29"/>
    <x v="0"/>
    <x v="7"/>
    <x v="0"/>
    <n v="4231"/>
  </r>
  <r>
    <x v="126"/>
    <x v="29"/>
    <x v="0"/>
    <x v="8"/>
    <x v="0"/>
    <n v="8060"/>
  </r>
  <r>
    <x v="126"/>
    <x v="29"/>
    <x v="0"/>
    <x v="9"/>
    <x v="0"/>
    <n v="265953"/>
  </r>
  <r>
    <x v="126"/>
    <x v="0"/>
    <x v="0"/>
    <x v="0"/>
    <x v="0"/>
    <n v="7479455"/>
  </r>
  <r>
    <x v="126"/>
    <x v="30"/>
    <x v="0"/>
    <x v="1"/>
    <x v="0"/>
    <n v="578954"/>
  </r>
  <r>
    <x v="126"/>
    <x v="30"/>
    <x v="0"/>
    <x v="2"/>
    <x v="0"/>
    <n v="40342"/>
  </r>
  <r>
    <x v="126"/>
    <x v="30"/>
    <x v="0"/>
    <x v="4"/>
    <x v="0"/>
    <n v="10000"/>
  </r>
  <r>
    <x v="126"/>
    <x v="30"/>
    <x v="0"/>
    <x v="6"/>
    <x v="0"/>
    <n v="15000"/>
  </r>
  <r>
    <x v="126"/>
    <x v="30"/>
    <x v="0"/>
    <x v="7"/>
    <x v="0"/>
    <n v="16"/>
  </r>
  <r>
    <x v="126"/>
    <x v="30"/>
    <x v="0"/>
    <x v="9"/>
    <x v="0"/>
    <n v="9547"/>
  </r>
  <r>
    <x v="126"/>
    <x v="0"/>
    <x v="0"/>
    <x v="0"/>
    <x v="0"/>
    <n v="653859"/>
  </r>
  <r>
    <x v="129"/>
    <x v="29"/>
    <x v="0"/>
    <x v="1"/>
    <x v="0"/>
    <n v="5857815"/>
  </r>
  <r>
    <x v="129"/>
    <x v="29"/>
    <x v="0"/>
    <x v="2"/>
    <x v="0"/>
    <n v="231841"/>
  </r>
  <r>
    <x v="129"/>
    <x v="29"/>
    <x v="0"/>
    <x v="3"/>
    <x v="0"/>
    <n v="56658"/>
  </r>
  <r>
    <x v="129"/>
    <x v="29"/>
    <x v="0"/>
    <x v="4"/>
    <x v="0"/>
    <n v="903"/>
  </r>
  <r>
    <x v="129"/>
    <x v="29"/>
    <x v="0"/>
    <x v="5"/>
    <x v="0"/>
    <n v="94"/>
  </r>
  <r>
    <x v="129"/>
    <x v="29"/>
    <x v="0"/>
    <x v="6"/>
    <x v="0"/>
    <n v="2055"/>
  </r>
  <r>
    <x v="129"/>
    <x v="29"/>
    <x v="0"/>
    <x v="7"/>
    <x v="0"/>
    <n v="1909"/>
  </r>
  <r>
    <x v="129"/>
    <x v="0"/>
    <x v="0"/>
    <x v="0"/>
    <x v="0"/>
    <n v="6151275"/>
  </r>
  <r>
    <x v="129"/>
    <x v="30"/>
    <x v="0"/>
    <x v="1"/>
    <x v="0"/>
    <n v="2115742"/>
  </r>
  <r>
    <x v="129"/>
    <x v="30"/>
    <x v="0"/>
    <x v="2"/>
    <x v="0"/>
    <n v="66"/>
  </r>
  <r>
    <x v="129"/>
    <x v="30"/>
    <x v="0"/>
    <x v="3"/>
    <x v="0"/>
    <n v="18886"/>
  </r>
  <r>
    <x v="129"/>
    <x v="30"/>
    <x v="0"/>
    <x v="7"/>
    <x v="0"/>
    <n v="1"/>
  </r>
  <r>
    <x v="129"/>
    <x v="0"/>
    <x v="0"/>
    <x v="0"/>
    <x v="0"/>
    <n v="2134695"/>
  </r>
  <r>
    <x v="138"/>
    <x v="29"/>
    <x v="0"/>
    <x v="1"/>
    <x v="0"/>
    <n v="22012"/>
  </r>
  <r>
    <x v="138"/>
    <x v="29"/>
    <x v="0"/>
    <x v="4"/>
    <x v="0"/>
    <n v="1250"/>
  </r>
  <r>
    <x v="138"/>
    <x v="29"/>
    <x v="0"/>
    <x v="5"/>
    <x v="0"/>
    <n v="1155945"/>
  </r>
  <r>
    <x v="138"/>
    <x v="29"/>
    <x v="0"/>
    <x v="6"/>
    <x v="0"/>
    <n v="2008"/>
  </r>
  <r>
    <x v="138"/>
    <x v="29"/>
    <x v="0"/>
    <x v="8"/>
    <x v="0"/>
    <n v="3362690"/>
  </r>
  <r>
    <x v="138"/>
    <x v="29"/>
    <x v="0"/>
    <x v="9"/>
    <x v="0"/>
    <n v="1732001"/>
  </r>
  <r>
    <x v="138"/>
    <x v="0"/>
    <x v="0"/>
    <x v="0"/>
    <x v="0"/>
    <n v="6275907"/>
  </r>
  <r>
    <x v="138"/>
    <x v="30"/>
    <x v="0"/>
    <x v="1"/>
    <x v="0"/>
    <n v="591"/>
  </r>
  <r>
    <x v="138"/>
    <x v="30"/>
    <x v="0"/>
    <x v="2"/>
    <x v="0"/>
    <n v="81387"/>
  </r>
  <r>
    <x v="138"/>
    <x v="30"/>
    <x v="0"/>
    <x v="4"/>
    <x v="0"/>
    <n v="7"/>
  </r>
  <r>
    <x v="138"/>
    <x v="30"/>
    <x v="0"/>
    <x v="5"/>
    <x v="0"/>
    <n v="994435"/>
  </r>
  <r>
    <x v="138"/>
    <x v="30"/>
    <x v="0"/>
    <x v="6"/>
    <x v="0"/>
    <n v="2678"/>
  </r>
  <r>
    <x v="138"/>
    <x v="30"/>
    <x v="0"/>
    <x v="8"/>
    <x v="0"/>
    <n v="1534912"/>
  </r>
  <r>
    <x v="138"/>
    <x v="30"/>
    <x v="0"/>
    <x v="9"/>
    <x v="0"/>
    <n v="987977"/>
  </r>
  <r>
    <x v="138"/>
    <x v="0"/>
    <x v="0"/>
    <x v="0"/>
    <x v="0"/>
    <n v="3601988"/>
  </r>
  <r>
    <x v="139"/>
    <x v="29"/>
    <x v="0"/>
    <x v="1"/>
    <x v="0"/>
    <n v="616"/>
  </r>
  <r>
    <x v="139"/>
    <x v="29"/>
    <x v="0"/>
    <x v="2"/>
    <x v="0"/>
    <n v="10019"/>
  </r>
  <r>
    <x v="139"/>
    <x v="29"/>
    <x v="0"/>
    <x v="3"/>
    <x v="0"/>
    <n v="407815"/>
  </r>
  <r>
    <x v="139"/>
    <x v="29"/>
    <x v="0"/>
    <x v="4"/>
    <x v="0"/>
    <n v="148212"/>
  </r>
  <r>
    <x v="139"/>
    <x v="29"/>
    <x v="0"/>
    <x v="5"/>
    <x v="0"/>
    <n v="131687"/>
  </r>
  <r>
    <x v="139"/>
    <x v="29"/>
    <x v="0"/>
    <x v="6"/>
    <x v="0"/>
    <n v="129666"/>
  </r>
  <r>
    <x v="139"/>
    <x v="29"/>
    <x v="0"/>
    <x v="7"/>
    <x v="0"/>
    <n v="7699"/>
  </r>
  <r>
    <x v="139"/>
    <x v="29"/>
    <x v="0"/>
    <x v="8"/>
    <x v="0"/>
    <n v="73023"/>
  </r>
  <r>
    <x v="139"/>
    <x v="29"/>
    <x v="0"/>
    <x v="9"/>
    <x v="0"/>
    <n v="65525"/>
  </r>
  <r>
    <x v="139"/>
    <x v="0"/>
    <x v="0"/>
    <x v="0"/>
    <x v="0"/>
    <n v="974261"/>
  </r>
  <r>
    <x v="139"/>
    <x v="30"/>
    <x v="0"/>
    <x v="1"/>
    <x v="0"/>
    <n v="4829"/>
  </r>
  <r>
    <x v="139"/>
    <x v="30"/>
    <x v="0"/>
    <x v="2"/>
    <x v="0"/>
    <n v="2406"/>
  </r>
  <r>
    <x v="139"/>
    <x v="30"/>
    <x v="0"/>
    <x v="3"/>
    <x v="0"/>
    <n v="522424"/>
  </r>
  <r>
    <x v="139"/>
    <x v="30"/>
    <x v="0"/>
    <x v="4"/>
    <x v="0"/>
    <n v="258113"/>
  </r>
  <r>
    <x v="139"/>
    <x v="30"/>
    <x v="0"/>
    <x v="5"/>
    <x v="0"/>
    <n v="18458"/>
  </r>
  <r>
    <x v="139"/>
    <x v="30"/>
    <x v="0"/>
    <x v="6"/>
    <x v="0"/>
    <n v="124535"/>
  </r>
  <r>
    <x v="139"/>
    <x v="30"/>
    <x v="0"/>
    <x v="7"/>
    <x v="0"/>
    <n v="4917"/>
  </r>
  <r>
    <x v="139"/>
    <x v="30"/>
    <x v="0"/>
    <x v="8"/>
    <x v="0"/>
    <n v="21205"/>
  </r>
  <r>
    <x v="139"/>
    <x v="30"/>
    <x v="0"/>
    <x v="9"/>
    <x v="0"/>
    <n v="40756"/>
  </r>
  <r>
    <x v="139"/>
    <x v="0"/>
    <x v="0"/>
    <x v="0"/>
    <x v="0"/>
    <n v="997645"/>
  </r>
  <r>
    <x v="94"/>
    <x v="31"/>
    <x v="4"/>
    <x v="1"/>
    <x v="2"/>
    <n v="6197"/>
  </r>
  <r>
    <x v="94"/>
    <x v="31"/>
    <x v="4"/>
    <x v="2"/>
    <x v="2"/>
    <n v="862"/>
  </r>
  <r>
    <x v="94"/>
    <x v="31"/>
    <x v="4"/>
    <x v="3"/>
    <x v="2"/>
    <n v="8706"/>
  </r>
  <r>
    <x v="94"/>
    <x v="31"/>
    <x v="4"/>
    <x v="4"/>
    <x v="2"/>
    <n v="641"/>
  </r>
  <r>
    <x v="94"/>
    <x v="31"/>
    <x v="4"/>
    <x v="5"/>
    <x v="2"/>
    <n v="658"/>
  </r>
  <r>
    <x v="94"/>
    <x v="31"/>
    <x v="4"/>
    <x v="6"/>
    <x v="2"/>
    <n v="56301"/>
  </r>
  <r>
    <x v="94"/>
    <x v="31"/>
    <x v="4"/>
    <x v="7"/>
    <x v="2"/>
    <n v="6145"/>
  </r>
  <r>
    <x v="94"/>
    <x v="31"/>
    <x v="4"/>
    <x v="8"/>
    <x v="2"/>
    <n v="3138"/>
  </r>
  <r>
    <x v="94"/>
    <x v="31"/>
    <x v="4"/>
    <x v="9"/>
    <x v="2"/>
    <n v="4439"/>
  </r>
  <r>
    <x v="94"/>
    <x v="0"/>
    <x v="0"/>
    <x v="0"/>
    <x v="2"/>
    <n v="87087"/>
  </r>
  <r>
    <x v="94"/>
    <x v="31"/>
    <x v="5"/>
    <x v="1"/>
    <x v="2"/>
    <n v="2095"/>
  </r>
  <r>
    <x v="94"/>
    <x v="31"/>
    <x v="5"/>
    <x v="2"/>
    <x v="2"/>
    <n v="862"/>
  </r>
  <r>
    <x v="94"/>
    <x v="31"/>
    <x v="5"/>
    <x v="3"/>
    <x v="2"/>
    <n v="4547"/>
  </r>
  <r>
    <x v="94"/>
    <x v="31"/>
    <x v="5"/>
    <x v="4"/>
    <x v="2"/>
    <n v="466"/>
  </r>
  <r>
    <x v="94"/>
    <x v="31"/>
    <x v="5"/>
    <x v="5"/>
    <x v="2"/>
    <n v="395"/>
  </r>
  <r>
    <x v="94"/>
    <x v="31"/>
    <x v="5"/>
    <x v="6"/>
    <x v="2"/>
    <n v="43572"/>
  </r>
  <r>
    <x v="94"/>
    <x v="31"/>
    <x v="5"/>
    <x v="7"/>
    <x v="2"/>
    <n v="6132"/>
  </r>
  <r>
    <x v="94"/>
    <x v="31"/>
    <x v="5"/>
    <x v="8"/>
    <x v="2"/>
    <n v="3138"/>
  </r>
  <r>
    <x v="94"/>
    <x v="31"/>
    <x v="5"/>
    <x v="9"/>
    <x v="2"/>
    <n v="1537"/>
  </r>
  <r>
    <x v="94"/>
    <x v="0"/>
    <x v="0"/>
    <x v="0"/>
    <x v="2"/>
    <n v="62745"/>
  </r>
  <r>
    <x v="94"/>
    <x v="31"/>
    <x v="6"/>
    <x v="1"/>
    <x v="2"/>
    <n v="2244"/>
  </r>
  <r>
    <x v="94"/>
    <x v="31"/>
    <x v="6"/>
    <x v="3"/>
    <x v="2"/>
    <n v="3917"/>
  </r>
  <r>
    <x v="94"/>
    <x v="31"/>
    <x v="6"/>
    <x v="4"/>
    <x v="2"/>
    <n v="61"/>
  </r>
  <r>
    <x v="94"/>
    <x v="31"/>
    <x v="6"/>
    <x v="5"/>
    <x v="2"/>
    <n v="263"/>
  </r>
  <r>
    <x v="94"/>
    <x v="31"/>
    <x v="6"/>
    <x v="6"/>
    <x v="2"/>
    <n v="12729"/>
  </r>
  <r>
    <x v="94"/>
    <x v="31"/>
    <x v="6"/>
    <x v="7"/>
    <x v="2"/>
    <n v="10"/>
  </r>
  <r>
    <x v="94"/>
    <x v="31"/>
    <x v="6"/>
    <x v="9"/>
    <x v="2"/>
    <n v="1363"/>
  </r>
  <r>
    <x v="94"/>
    <x v="0"/>
    <x v="0"/>
    <x v="0"/>
    <x v="2"/>
    <n v="20588"/>
  </r>
  <r>
    <x v="94"/>
    <x v="31"/>
    <x v="7"/>
    <x v="1"/>
    <x v="2"/>
    <n v="1237"/>
  </r>
  <r>
    <x v="94"/>
    <x v="31"/>
    <x v="7"/>
    <x v="3"/>
    <x v="2"/>
    <n v="226"/>
  </r>
  <r>
    <x v="94"/>
    <x v="31"/>
    <x v="7"/>
    <x v="9"/>
    <x v="2"/>
    <n v="1268"/>
  </r>
  <r>
    <x v="94"/>
    <x v="0"/>
    <x v="0"/>
    <x v="0"/>
    <x v="2"/>
    <n v="2731"/>
  </r>
  <r>
    <x v="94"/>
    <x v="31"/>
    <x v="8"/>
    <x v="1"/>
    <x v="2"/>
    <n v="543"/>
  </r>
  <r>
    <x v="94"/>
    <x v="0"/>
    <x v="0"/>
    <x v="0"/>
    <x v="2"/>
    <n v="543"/>
  </r>
  <r>
    <x v="94"/>
    <x v="31"/>
    <x v="9"/>
    <x v="1"/>
    <x v="2"/>
    <n v="78"/>
  </r>
  <r>
    <x v="94"/>
    <x v="31"/>
    <x v="9"/>
    <x v="3"/>
    <x v="2"/>
    <n v="16"/>
  </r>
  <r>
    <x v="94"/>
    <x v="31"/>
    <x v="9"/>
    <x v="4"/>
    <x v="2"/>
    <n v="114"/>
  </r>
  <r>
    <x v="94"/>
    <x v="31"/>
    <x v="9"/>
    <x v="7"/>
    <x v="2"/>
    <n v="3"/>
  </r>
  <r>
    <x v="94"/>
    <x v="31"/>
    <x v="9"/>
    <x v="9"/>
    <x v="2"/>
    <n v="270"/>
  </r>
  <r>
    <x v="94"/>
    <x v="0"/>
    <x v="0"/>
    <x v="0"/>
    <x v="2"/>
    <n v="480"/>
  </r>
  <r>
    <x v="94"/>
    <x v="32"/>
    <x v="4"/>
    <x v="1"/>
    <x v="2"/>
    <n v="19873"/>
  </r>
  <r>
    <x v="94"/>
    <x v="32"/>
    <x v="4"/>
    <x v="2"/>
    <x v="2"/>
    <n v="6382"/>
  </r>
  <r>
    <x v="94"/>
    <x v="32"/>
    <x v="4"/>
    <x v="3"/>
    <x v="2"/>
    <n v="927"/>
  </r>
  <r>
    <x v="94"/>
    <x v="32"/>
    <x v="4"/>
    <x v="4"/>
    <x v="2"/>
    <n v="2312"/>
  </r>
  <r>
    <x v="94"/>
    <x v="32"/>
    <x v="4"/>
    <x v="5"/>
    <x v="2"/>
    <n v="4201"/>
  </r>
  <r>
    <x v="94"/>
    <x v="32"/>
    <x v="4"/>
    <x v="6"/>
    <x v="2"/>
    <n v="8413"/>
  </r>
  <r>
    <x v="94"/>
    <x v="32"/>
    <x v="4"/>
    <x v="7"/>
    <x v="2"/>
    <n v="2370"/>
  </r>
  <r>
    <x v="94"/>
    <x v="32"/>
    <x v="4"/>
    <x v="8"/>
    <x v="2"/>
    <n v="7681"/>
  </r>
  <r>
    <x v="94"/>
    <x v="32"/>
    <x v="4"/>
    <x v="9"/>
    <x v="2"/>
    <n v="46861"/>
  </r>
  <r>
    <x v="94"/>
    <x v="0"/>
    <x v="0"/>
    <x v="0"/>
    <x v="2"/>
    <n v="99022"/>
  </r>
  <r>
    <x v="94"/>
    <x v="32"/>
    <x v="5"/>
    <x v="1"/>
    <x v="2"/>
    <n v="9549"/>
  </r>
  <r>
    <x v="94"/>
    <x v="32"/>
    <x v="5"/>
    <x v="2"/>
    <x v="2"/>
    <n v="1553"/>
  </r>
  <r>
    <x v="94"/>
    <x v="32"/>
    <x v="5"/>
    <x v="3"/>
    <x v="2"/>
    <n v="181"/>
  </r>
  <r>
    <x v="94"/>
    <x v="32"/>
    <x v="5"/>
    <x v="4"/>
    <x v="2"/>
    <n v="475"/>
  </r>
  <r>
    <x v="94"/>
    <x v="32"/>
    <x v="5"/>
    <x v="5"/>
    <x v="2"/>
    <n v="3989"/>
  </r>
  <r>
    <x v="94"/>
    <x v="32"/>
    <x v="5"/>
    <x v="6"/>
    <x v="2"/>
    <n v="3661"/>
  </r>
  <r>
    <x v="94"/>
    <x v="32"/>
    <x v="5"/>
    <x v="7"/>
    <x v="2"/>
    <n v="2363"/>
  </r>
  <r>
    <x v="94"/>
    <x v="32"/>
    <x v="5"/>
    <x v="8"/>
    <x v="2"/>
    <n v="5856"/>
  </r>
  <r>
    <x v="94"/>
    <x v="32"/>
    <x v="5"/>
    <x v="9"/>
    <x v="2"/>
    <n v="33783"/>
  </r>
  <r>
    <x v="94"/>
    <x v="0"/>
    <x v="0"/>
    <x v="0"/>
    <x v="2"/>
    <n v="61409"/>
  </r>
  <r>
    <x v="94"/>
    <x v="32"/>
    <x v="6"/>
    <x v="1"/>
    <x v="2"/>
    <n v="1905"/>
  </r>
  <r>
    <x v="94"/>
    <x v="32"/>
    <x v="6"/>
    <x v="2"/>
    <x v="2"/>
    <n v="4462"/>
  </r>
  <r>
    <x v="94"/>
    <x v="32"/>
    <x v="6"/>
    <x v="3"/>
    <x v="2"/>
    <n v="503"/>
  </r>
  <r>
    <x v="94"/>
    <x v="32"/>
    <x v="6"/>
    <x v="4"/>
    <x v="2"/>
    <n v="1838"/>
  </r>
  <r>
    <x v="94"/>
    <x v="32"/>
    <x v="6"/>
    <x v="5"/>
    <x v="2"/>
    <n v="136"/>
  </r>
  <r>
    <x v="94"/>
    <x v="32"/>
    <x v="6"/>
    <x v="6"/>
    <x v="2"/>
    <n v="4342"/>
  </r>
  <r>
    <x v="94"/>
    <x v="32"/>
    <x v="6"/>
    <x v="7"/>
    <x v="2"/>
    <n v="7"/>
  </r>
  <r>
    <x v="94"/>
    <x v="32"/>
    <x v="6"/>
    <x v="8"/>
    <x v="2"/>
    <n v="815"/>
  </r>
  <r>
    <x v="94"/>
    <x v="32"/>
    <x v="6"/>
    <x v="9"/>
    <x v="2"/>
    <n v="10279"/>
  </r>
  <r>
    <x v="94"/>
    <x v="0"/>
    <x v="0"/>
    <x v="0"/>
    <x v="2"/>
    <n v="24287"/>
  </r>
  <r>
    <x v="94"/>
    <x v="32"/>
    <x v="7"/>
    <x v="1"/>
    <x v="2"/>
    <n v="2253"/>
  </r>
  <r>
    <x v="94"/>
    <x v="32"/>
    <x v="7"/>
    <x v="2"/>
    <x v="2"/>
    <n v="330"/>
  </r>
  <r>
    <x v="94"/>
    <x v="32"/>
    <x v="7"/>
    <x v="6"/>
    <x v="2"/>
    <n v="123"/>
  </r>
  <r>
    <x v="94"/>
    <x v="32"/>
    <x v="7"/>
    <x v="8"/>
    <x v="2"/>
    <n v="886"/>
  </r>
  <r>
    <x v="94"/>
    <x v="32"/>
    <x v="7"/>
    <x v="9"/>
    <x v="2"/>
    <n v="1300"/>
  </r>
  <r>
    <x v="94"/>
    <x v="0"/>
    <x v="0"/>
    <x v="0"/>
    <x v="2"/>
    <n v="4893"/>
  </r>
  <r>
    <x v="94"/>
    <x v="32"/>
    <x v="8"/>
    <x v="1"/>
    <x v="2"/>
    <n v="5805"/>
  </r>
  <r>
    <x v="94"/>
    <x v="0"/>
    <x v="0"/>
    <x v="0"/>
    <x v="2"/>
    <n v="5805"/>
  </r>
  <r>
    <x v="94"/>
    <x v="32"/>
    <x v="9"/>
    <x v="1"/>
    <x v="2"/>
    <n v="360"/>
  </r>
  <r>
    <x v="94"/>
    <x v="32"/>
    <x v="9"/>
    <x v="2"/>
    <x v="2"/>
    <n v="37"/>
  </r>
  <r>
    <x v="94"/>
    <x v="32"/>
    <x v="9"/>
    <x v="3"/>
    <x v="2"/>
    <n v="244"/>
  </r>
  <r>
    <x v="94"/>
    <x v="32"/>
    <x v="9"/>
    <x v="5"/>
    <x v="2"/>
    <n v="77"/>
  </r>
  <r>
    <x v="94"/>
    <x v="32"/>
    <x v="9"/>
    <x v="6"/>
    <x v="2"/>
    <n v="287"/>
  </r>
  <r>
    <x v="94"/>
    <x v="32"/>
    <x v="9"/>
    <x v="8"/>
    <x v="2"/>
    <n v="124"/>
  </r>
  <r>
    <x v="94"/>
    <x v="32"/>
    <x v="9"/>
    <x v="9"/>
    <x v="2"/>
    <n v="1499"/>
  </r>
  <r>
    <x v="94"/>
    <x v="0"/>
    <x v="0"/>
    <x v="0"/>
    <x v="2"/>
    <n v="2627"/>
  </r>
  <r>
    <x v="94"/>
    <x v="33"/>
    <x v="4"/>
    <x v="1"/>
    <x v="2"/>
    <n v="13052"/>
  </r>
  <r>
    <x v="94"/>
    <x v="33"/>
    <x v="4"/>
    <x v="2"/>
    <x v="2"/>
    <n v="19131"/>
  </r>
  <r>
    <x v="94"/>
    <x v="33"/>
    <x v="4"/>
    <x v="3"/>
    <x v="2"/>
    <n v="232"/>
  </r>
  <r>
    <x v="94"/>
    <x v="33"/>
    <x v="4"/>
    <x v="4"/>
    <x v="2"/>
    <n v="18488"/>
  </r>
  <r>
    <x v="94"/>
    <x v="33"/>
    <x v="4"/>
    <x v="5"/>
    <x v="2"/>
    <n v="38047"/>
  </r>
  <r>
    <x v="94"/>
    <x v="33"/>
    <x v="4"/>
    <x v="6"/>
    <x v="2"/>
    <n v="18798"/>
  </r>
  <r>
    <x v="94"/>
    <x v="33"/>
    <x v="4"/>
    <x v="7"/>
    <x v="2"/>
    <n v="10879"/>
  </r>
  <r>
    <x v="94"/>
    <x v="33"/>
    <x v="4"/>
    <x v="8"/>
    <x v="2"/>
    <n v="13583"/>
  </r>
  <r>
    <x v="94"/>
    <x v="33"/>
    <x v="4"/>
    <x v="9"/>
    <x v="2"/>
    <n v="21058"/>
  </r>
  <r>
    <x v="94"/>
    <x v="0"/>
    <x v="0"/>
    <x v="0"/>
    <x v="2"/>
    <n v="153268"/>
  </r>
  <r>
    <x v="94"/>
    <x v="33"/>
    <x v="5"/>
    <x v="1"/>
    <x v="2"/>
    <n v="6083"/>
  </r>
  <r>
    <x v="94"/>
    <x v="33"/>
    <x v="5"/>
    <x v="2"/>
    <x v="2"/>
    <n v="5324"/>
  </r>
  <r>
    <x v="94"/>
    <x v="33"/>
    <x v="5"/>
    <x v="3"/>
    <x v="2"/>
    <n v="116"/>
  </r>
  <r>
    <x v="94"/>
    <x v="33"/>
    <x v="5"/>
    <x v="4"/>
    <x v="2"/>
    <n v="8032"/>
  </r>
  <r>
    <x v="94"/>
    <x v="33"/>
    <x v="5"/>
    <x v="5"/>
    <x v="2"/>
    <n v="13660"/>
  </r>
  <r>
    <x v="94"/>
    <x v="33"/>
    <x v="5"/>
    <x v="6"/>
    <x v="2"/>
    <n v="4523"/>
  </r>
  <r>
    <x v="94"/>
    <x v="33"/>
    <x v="5"/>
    <x v="7"/>
    <x v="2"/>
    <n v="4544"/>
  </r>
  <r>
    <x v="94"/>
    <x v="33"/>
    <x v="5"/>
    <x v="8"/>
    <x v="2"/>
    <n v="4201"/>
  </r>
  <r>
    <x v="94"/>
    <x v="33"/>
    <x v="5"/>
    <x v="9"/>
    <x v="2"/>
    <n v="7696"/>
  </r>
  <r>
    <x v="94"/>
    <x v="0"/>
    <x v="0"/>
    <x v="0"/>
    <x v="2"/>
    <n v="54180"/>
  </r>
  <r>
    <x v="94"/>
    <x v="33"/>
    <x v="6"/>
    <x v="1"/>
    <x v="2"/>
    <n v="2355"/>
  </r>
  <r>
    <x v="94"/>
    <x v="33"/>
    <x v="6"/>
    <x v="2"/>
    <x v="2"/>
    <n v="13165"/>
  </r>
  <r>
    <x v="94"/>
    <x v="33"/>
    <x v="6"/>
    <x v="3"/>
    <x v="2"/>
    <n v="116"/>
  </r>
  <r>
    <x v="94"/>
    <x v="33"/>
    <x v="6"/>
    <x v="4"/>
    <x v="2"/>
    <n v="10261"/>
  </r>
  <r>
    <x v="94"/>
    <x v="33"/>
    <x v="6"/>
    <x v="5"/>
    <x v="2"/>
    <n v="17297"/>
  </r>
  <r>
    <x v="94"/>
    <x v="33"/>
    <x v="6"/>
    <x v="6"/>
    <x v="2"/>
    <n v="10644"/>
  </r>
  <r>
    <x v="94"/>
    <x v="33"/>
    <x v="6"/>
    <x v="7"/>
    <x v="2"/>
    <n v="2675"/>
  </r>
  <r>
    <x v="94"/>
    <x v="33"/>
    <x v="6"/>
    <x v="8"/>
    <x v="2"/>
    <n v="1571"/>
  </r>
  <r>
    <x v="94"/>
    <x v="33"/>
    <x v="6"/>
    <x v="9"/>
    <x v="2"/>
    <n v="4901"/>
  </r>
  <r>
    <x v="94"/>
    <x v="0"/>
    <x v="0"/>
    <x v="0"/>
    <x v="2"/>
    <n v="62983"/>
  </r>
  <r>
    <x v="94"/>
    <x v="33"/>
    <x v="7"/>
    <x v="1"/>
    <x v="2"/>
    <n v="3541"/>
  </r>
  <r>
    <x v="94"/>
    <x v="33"/>
    <x v="7"/>
    <x v="2"/>
    <x v="2"/>
    <n v="10"/>
  </r>
  <r>
    <x v="94"/>
    <x v="33"/>
    <x v="7"/>
    <x v="5"/>
    <x v="2"/>
    <n v="56"/>
  </r>
  <r>
    <x v="94"/>
    <x v="33"/>
    <x v="7"/>
    <x v="9"/>
    <x v="2"/>
    <n v="4887"/>
  </r>
  <r>
    <x v="94"/>
    <x v="0"/>
    <x v="0"/>
    <x v="0"/>
    <x v="2"/>
    <n v="8495"/>
  </r>
  <r>
    <x v="94"/>
    <x v="33"/>
    <x v="8"/>
    <x v="1"/>
    <x v="2"/>
    <n v="681"/>
  </r>
  <r>
    <x v="94"/>
    <x v="33"/>
    <x v="8"/>
    <x v="2"/>
    <x v="2"/>
    <n v="532"/>
  </r>
  <r>
    <x v="94"/>
    <x v="33"/>
    <x v="8"/>
    <x v="5"/>
    <x v="2"/>
    <n v="1139"/>
  </r>
  <r>
    <x v="94"/>
    <x v="33"/>
    <x v="8"/>
    <x v="6"/>
    <x v="2"/>
    <n v="2011"/>
  </r>
  <r>
    <x v="94"/>
    <x v="33"/>
    <x v="8"/>
    <x v="7"/>
    <x v="2"/>
    <n v="2357"/>
  </r>
  <r>
    <x v="94"/>
    <x v="33"/>
    <x v="8"/>
    <x v="8"/>
    <x v="2"/>
    <n v="200"/>
  </r>
  <r>
    <x v="94"/>
    <x v="33"/>
    <x v="8"/>
    <x v="9"/>
    <x v="2"/>
    <n v="568"/>
  </r>
  <r>
    <x v="94"/>
    <x v="0"/>
    <x v="0"/>
    <x v="0"/>
    <x v="2"/>
    <n v="7489"/>
  </r>
  <r>
    <x v="94"/>
    <x v="33"/>
    <x v="9"/>
    <x v="1"/>
    <x v="2"/>
    <n v="391"/>
  </r>
  <r>
    <x v="94"/>
    <x v="33"/>
    <x v="9"/>
    <x v="2"/>
    <x v="2"/>
    <n v="100"/>
  </r>
  <r>
    <x v="94"/>
    <x v="33"/>
    <x v="9"/>
    <x v="4"/>
    <x v="2"/>
    <n v="195"/>
  </r>
  <r>
    <x v="94"/>
    <x v="33"/>
    <x v="9"/>
    <x v="5"/>
    <x v="2"/>
    <n v="5894"/>
  </r>
  <r>
    <x v="94"/>
    <x v="33"/>
    <x v="9"/>
    <x v="6"/>
    <x v="2"/>
    <n v="1619"/>
  </r>
  <r>
    <x v="94"/>
    <x v="33"/>
    <x v="9"/>
    <x v="7"/>
    <x v="2"/>
    <n v="1303"/>
  </r>
  <r>
    <x v="94"/>
    <x v="33"/>
    <x v="9"/>
    <x v="8"/>
    <x v="2"/>
    <n v="7611"/>
  </r>
  <r>
    <x v="94"/>
    <x v="33"/>
    <x v="9"/>
    <x v="9"/>
    <x v="2"/>
    <n v="3006"/>
  </r>
  <r>
    <x v="94"/>
    <x v="0"/>
    <x v="0"/>
    <x v="0"/>
    <x v="2"/>
    <n v="20121"/>
  </r>
  <r>
    <x v="94"/>
    <x v="34"/>
    <x v="4"/>
    <x v="1"/>
    <x v="2"/>
    <n v="40324"/>
  </r>
  <r>
    <x v="94"/>
    <x v="34"/>
    <x v="4"/>
    <x v="2"/>
    <x v="2"/>
    <n v="448"/>
  </r>
  <r>
    <x v="94"/>
    <x v="34"/>
    <x v="4"/>
    <x v="3"/>
    <x v="2"/>
    <n v="28152"/>
  </r>
  <r>
    <x v="94"/>
    <x v="34"/>
    <x v="4"/>
    <x v="4"/>
    <x v="2"/>
    <n v="10030"/>
  </r>
  <r>
    <x v="94"/>
    <x v="34"/>
    <x v="4"/>
    <x v="5"/>
    <x v="2"/>
    <n v="948"/>
  </r>
  <r>
    <x v="94"/>
    <x v="34"/>
    <x v="4"/>
    <x v="6"/>
    <x v="2"/>
    <n v="55531"/>
  </r>
  <r>
    <x v="94"/>
    <x v="34"/>
    <x v="4"/>
    <x v="7"/>
    <x v="2"/>
    <n v="79746"/>
  </r>
  <r>
    <x v="94"/>
    <x v="34"/>
    <x v="4"/>
    <x v="8"/>
    <x v="2"/>
    <n v="3086"/>
  </r>
  <r>
    <x v="94"/>
    <x v="34"/>
    <x v="4"/>
    <x v="9"/>
    <x v="2"/>
    <n v="7753"/>
  </r>
  <r>
    <x v="94"/>
    <x v="0"/>
    <x v="0"/>
    <x v="0"/>
    <x v="2"/>
    <n v="226017"/>
  </r>
  <r>
    <x v="94"/>
    <x v="34"/>
    <x v="5"/>
    <x v="1"/>
    <x v="2"/>
    <n v="23702"/>
  </r>
  <r>
    <x v="94"/>
    <x v="34"/>
    <x v="5"/>
    <x v="2"/>
    <x v="2"/>
    <n v="28"/>
  </r>
  <r>
    <x v="94"/>
    <x v="34"/>
    <x v="5"/>
    <x v="3"/>
    <x v="2"/>
    <n v="13197"/>
  </r>
  <r>
    <x v="94"/>
    <x v="34"/>
    <x v="5"/>
    <x v="4"/>
    <x v="2"/>
    <n v="29"/>
  </r>
  <r>
    <x v="94"/>
    <x v="34"/>
    <x v="5"/>
    <x v="5"/>
    <x v="2"/>
    <n v="500"/>
  </r>
  <r>
    <x v="94"/>
    <x v="34"/>
    <x v="5"/>
    <x v="6"/>
    <x v="2"/>
    <n v="41235"/>
  </r>
  <r>
    <x v="94"/>
    <x v="34"/>
    <x v="5"/>
    <x v="7"/>
    <x v="2"/>
    <n v="52922"/>
  </r>
  <r>
    <x v="94"/>
    <x v="34"/>
    <x v="5"/>
    <x v="8"/>
    <x v="2"/>
    <n v="3086"/>
  </r>
  <r>
    <x v="94"/>
    <x v="34"/>
    <x v="5"/>
    <x v="9"/>
    <x v="2"/>
    <n v="1443"/>
  </r>
  <r>
    <x v="94"/>
    <x v="0"/>
    <x v="0"/>
    <x v="0"/>
    <x v="2"/>
    <n v="136140"/>
  </r>
  <r>
    <x v="94"/>
    <x v="34"/>
    <x v="6"/>
    <x v="1"/>
    <x v="2"/>
    <n v="13806"/>
  </r>
  <r>
    <x v="94"/>
    <x v="34"/>
    <x v="6"/>
    <x v="2"/>
    <x v="2"/>
    <n v="12"/>
  </r>
  <r>
    <x v="94"/>
    <x v="34"/>
    <x v="6"/>
    <x v="3"/>
    <x v="2"/>
    <n v="14923"/>
  </r>
  <r>
    <x v="94"/>
    <x v="34"/>
    <x v="6"/>
    <x v="4"/>
    <x v="2"/>
    <n v="10000"/>
  </r>
  <r>
    <x v="94"/>
    <x v="34"/>
    <x v="6"/>
    <x v="5"/>
    <x v="2"/>
    <n v="180"/>
  </r>
  <r>
    <x v="94"/>
    <x v="34"/>
    <x v="6"/>
    <x v="6"/>
    <x v="2"/>
    <n v="14296"/>
  </r>
  <r>
    <x v="94"/>
    <x v="34"/>
    <x v="6"/>
    <x v="7"/>
    <x v="2"/>
    <n v="24306"/>
  </r>
  <r>
    <x v="94"/>
    <x v="34"/>
    <x v="6"/>
    <x v="9"/>
    <x v="2"/>
    <n v="1424"/>
  </r>
  <r>
    <x v="94"/>
    <x v="0"/>
    <x v="0"/>
    <x v="0"/>
    <x v="2"/>
    <n v="78946"/>
  </r>
  <r>
    <x v="94"/>
    <x v="34"/>
    <x v="7"/>
    <x v="1"/>
    <x v="2"/>
    <n v="1251"/>
  </r>
  <r>
    <x v="94"/>
    <x v="34"/>
    <x v="7"/>
    <x v="2"/>
    <x v="2"/>
    <n v="400"/>
  </r>
  <r>
    <x v="94"/>
    <x v="34"/>
    <x v="7"/>
    <x v="7"/>
    <x v="2"/>
    <n v="2515"/>
  </r>
  <r>
    <x v="94"/>
    <x v="34"/>
    <x v="7"/>
    <x v="9"/>
    <x v="2"/>
    <n v="4635"/>
  </r>
  <r>
    <x v="94"/>
    <x v="0"/>
    <x v="0"/>
    <x v="0"/>
    <x v="2"/>
    <n v="8802"/>
  </r>
  <r>
    <x v="94"/>
    <x v="34"/>
    <x v="8"/>
    <x v="1"/>
    <x v="2"/>
    <n v="1543"/>
  </r>
  <r>
    <x v="94"/>
    <x v="0"/>
    <x v="0"/>
    <x v="0"/>
    <x v="2"/>
    <n v="1543"/>
  </r>
  <r>
    <x v="94"/>
    <x v="34"/>
    <x v="9"/>
    <x v="1"/>
    <x v="2"/>
    <n v="21"/>
  </r>
  <r>
    <x v="94"/>
    <x v="34"/>
    <x v="9"/>
    <x v="2"/>
    <x v="2"/>
    <n v="9"/>
  </r>
  <r>
    <x v="94"/>
    <x v="34"/>
    <x v="9"/>
    <x v="3"/>
    <x v="2"/>
    <n v="33"/>
  </r>
  <r>
    <x v="94"/>
    <x v="34"/>
    <x v="9"/>
    <x v="4"/>
    <x v="2"/>
    <n v="2"/>
  </r>
  <r>
    <x v="94"/>
    <x v="34"/>
    <x v="9"/>
    <x v="5"/>
    <x v="2"/>
    <n v="268"/>
  </r>
  <r>
    <x v="94"/>
    <x v="34"/>
    <x v="9"/>
    <x v="7"/>
    <x v="2"/>
    <n v="3"/>
  </r>
  <r>
    <x v="94"/>
    <x v="34"/>
    <x v="9"/>
    <x v="9"/>
    <x v="2"/>
    <n v="250"/>
  </r>
  <r>
    <x v="94"/>
    <x v="0"/>
    <x v="0"/>
    <x v="0"/>
    <x v="2"/>
    <n v="587"/>
  </r>
  <r>
    <x v="94"/>
    <x v="35"/>
    <x v="4"/>
    <x v="1"/>
    <x v="2"/>
    <n v="791"/>
  </r>
  <r>
    <x v="94"/>
    <x v="35"/>
    <x v="4"/>
    <x v="2"/>
    <x v="2"/>
    <n v="1"/>
  </r>
  <r>
    <x v="94"/>
    <x v="35"/>
    <x v="4"/>
    <x v="4"/>
    <x v="2"/>
    <n v="79"/>
  </r>
  <r>
    <x v="94"/>
    <x v="35"/>
    <x v="4"/>
    <x v="5"/>
    <x v="2"/>
    <n v="2144"/>
  </r>
  <r>
    <x v="94"/>
    <x v="35"/>
    <x v="4"/>
    <x v="6"/>
    <x v="2"/>
    <n v="2726"/>
  </r>
  <r>
    <x v="94"/>
    <x v="35"/>
    <x v="4"/>
    <x v="7"/>
    <x v="2"/>
    <n v="1412"/>
  </r>
  <r>
    <x v="94"/>
    <x v="35"/>
    <x v="4"/>
    <x v="8"/>
    <x v="2"/>
    <n v="155"/>
  </r>
  <r>
    <x v="94"/>
    <x v="35"/>
    <x v="4"/>
    <x v="9"/>
    <x v="2"/>
    <n v="2166"/>
  </r>
  <r>
    <x v="94"/>
    <x v="0"/>
    <x v="0"/>
    <x v="0"/>
    <x v="2"/>
    <n v="9473"/>
  </r>
  <r>
    <x v="94"/>
    <x v="35"/>
    <x v="5"/>
    <x v="1"/>
    <x v="2"/>
    <n v="150"/>
  </r>
  <r>
    <x v="94"/>
    <x v="35"/>
    <x v="5"/>
    <x v="4"/>
    <x v="2"/>
    <n v="63"/>
  </r>
  <r>
    <x v="94"/>
    <x v="35"/>
    <x v="5"/>
    <x v="5"/>
    <x v="2"/>
    <n v="1340"/>
  </r>
  <r>
    <x v="94"/>
    <x v="35"/>
    <x v="5"/>
    <x v="6"/>
    <x v="2"/>
    <n v="1130"/>
  </r>
  <r>
    <x v="94"/>
    <x v="35"/>
    <x v="5"/>
    <x v="7"/>
    <x v="2"/>
    <n v="537"/>
  </r>
  <r>
    <x v="94"/>
    <x v="35"/>
    <x v="5"/>
    <x v="8"/>
    <x v="2"/>
    <n v="140"/>
  </r>
  <r>
    <x v="94"/>
    <x v="35"/>
    <x v="5"/>
    <x v="9"/>
    <x v="2"/>
    <n v="274"/>
  </r>
  <r>
    <x v="94"/>
    <x v="0"/>
    <x v="0"/>
    <x v="0"/>
    <x v="2"/>
    <n v="3635"/>
  </r>
  <r>
    <x v="94"/>
    <x v="35"/>
    <x v="6"/>
    <x v="1"/>
    <x v="2"/>
    <n v="65"/>
  </r>
  <r>
    <x v="94"/>
    <x v="35"/>
    <x v="6"/>
    <x v="2"/>
    <x v="2"/>
    <n v="1"/>
  </r>
  <r>
    <x v="94"/>
    <x v="35"/>
    <x v="6"/>
    <x v="4"/>
    <x v="2"/>
    <n v="12"/>
  </r>
  <r>
    <x v="94"/>
    <x v="35"/>
    <x v="6"/>
    <x v="5"/>
    <x v="2"/>
    <n v="207"/>
  </r>
  <r>
    <x v="94"/>
    <x v="35"/>
    <x v="6"/>
    <x v="6"/>
    <x v="2"/>
    <n v="1594"/>
  </r>
  <r>
    <x v="94"/>
    <x v="35"/>
    <x v="6"/>
    <x v="7"/>
    <x v="2"/>
    <n v="30"/>
  </r>
  <r>
    <x v="94"/>
    <x v="35"/>
    <x v="6"/>
    <x v="9"/>
    <x v="2"/>
    <n v="888"/>
  </r>
  <r>
    <x v="94"/>
    <x v="0"/>
    <x v="0"/>
    <x v="0"/>
    <x v="2"/>
    <n v="2796"/>
  </r>
  <r>
    <x v="94"/>
    <x v="35"/>
    <x v="7"/>
    <x v="1"/>
    <x v="2"/>
    <n v="576"/>
  </r>
  <r>
    <x v="94"/>
    <x v="35"/>
    <x v="7"/>
    <x v="5"/>
    <x v="2"/>
    <n v="81"/>
  </r>
  <r>
    <x v="94"/>
    <x v="35"/>
    <x v="7"/>
    <x v="6"/>
    <x v="2"/>
    <n v="2"/>
  </r>
  <r>
    <x v="94"/>
    <x v="35"/>
    <x v="7"/>
    <x v="7"/>
    <x v="2"/>
    <n v="844"/>
  </r>
  <r>
    <x v="94"/>
    <x v="35"/>
    <x v="7"/>
    <x v="9"/>
    <x v="2"/>
    <n v="990"/>
  </r>
  <r>
    <x v="94"/>
    <x v="0"/>
    <x v="0"/>
    <x v="0"/>
    <x v="2"/>
    <n v="2494"/>
  </r>
  <r>
    <x v="94"/>
    <x v="35"/>
    <x v="9"/>
    <x v="4"/>
    <x v="2"/>
    <n v="4"/>
  </r>
  <r>
    <x v="94"/>
    <x v="35"/>
    <x v="9"/>
    <x v="5"/>
    <x v="2"/>
    <n v="515"/>
  </r>
  <r>
    <x v="94"/>
    <x v="35"/>
    <x v="9"/>
    <x v="7"/>
    <x v="2"/>
    <n v="1"/>
  </r>
  <r>
    <x v="94"/>
    <x v="35"/>
    <x v="9"/>
    <x v="8"/>
    <x v="2"/>
    <n v="14"/>
  </r>
  <r>
    <x v="94"/>
    <x v="35"/>
    <x v="9"/>
    <x v="9"/>
    <x v="2"/>
    <n v="14"/>
  </r>
  <r>
    <x v="94"/>
    <x v="0"/>
    <x v="0"/>
    <x v="0"/>
    <x v="2"/>
    <n v="548"/>
  </r>
  <r>
    <x v="94"/>
    <x v="36"/>
    <x v="4"/>
    <x v="1"/>
    <x v="2"/>
    <n v="216212"/>
  </r>
  <r>
    <x v="94"/>
    <x v="36"/>
    <x v="4"/>
    <x v="2"/>
    <x v="2"/>
    <n v="1975"/>
  </r>
  <r>
    <x v="94"/>
    <x v="36"/>
    <x v="4"/>
    <x v="3"/>
    <x v="2"/>
    <n v="66982"/>
  </r>
  <r>
    <x v="94"/>
    <x v="36"/>
    <x v="4"/>
    <x v="4"/>
    <x v="2"/>
    <n v="93777"/>
  </r>
  <r>
    <x v="94"/>
    <x v="36"/>
    <x v="4"/>
    <x v="6"/>
    <x v="2"/>
    <n v="65612"/>
  </r>
  <r>
    <x v="94"/>
    <x v="36"/>
    <x v="4"/>
    <x v="7"/>
    <x v="2"/>
    <n v="328"/>
  </r>
  <r>
    <x v="94"/>
    <x v="36"/>
    <x v="4"/>
    <x v="8"/>
    <x v="2"/>
    <n v="50"/>
  </r>
  <r>
    <x v="94"/>
    <x v="36"/>
    <x v="4"/>
    <x v="9"/>
    <x v="2"/>
    <n v="157676"/>
  </r>
  <r>
    <x v="94"/>
    <x v="0"/>
    <x v="0"/>
    <x v="0"/>
    <x v="2"/>
    <n v="602612"/>
  </r>
  <r>
    <x v="94"/>
    <x v="36"/>
    <x v="5"/>
    <x v="1"/>
    <x v="2"/>
    <n v="161801"/>
  </r>
  <r>
    <x v="94"/>
    <x v="36"/>
    <x v="5"/>
    <x v="2"/>
    <x v="2"/>
    <n v="1954"/>
  </r>
  <r>
    <x v="94"/>
    <x v="36"/>
    <x v="5"/>
    <x v="3"/>
    <x v="2"/>
    <n v="55442"/>
  </r>
  <r>
    <x v="94"/>
    <x v="36"/>
    <x v="5"/>
    <x v="4"/>
    <x v="2"/>
    <n v="92870"/>
  </r>
  <r>
    <x v="94"/>
    <x v="36"/>
    <x v="5"/>
    <x v="6"/>
    <x v="2"/>
    <n v="52494"/>
  </r>
  <r>
    <x v="94"/>
    <x v="36"/>
    <x v="5"/>
    <x v="7"/>
    <x v="2"/>
    <n v="64"/>
  </r>
  <r>
    <x v="94"/>
    <x v="36"/>
    <x v="5"/>
    <x v="8"/>
    <x v="2"/>
    <n v="5"/>
  </r>
  <r>
    <x v="94"/>
    <x v="36"/>
    <x v="5"/>
    <x v="9"/>
    <x v="2"/>
    <n v="145619"/>
  </r>
  <r>
    <x v="94"/>
    <x v="0"/>
    <x v="0"/>
    <x v="0"/>
    <x v="2"/>
    <n v="510247"/>
  </r>
  <r>
    <x v="94"/>
    <x v="36"/>
    <x v="6"/>
    <x v="1"/>
    <x v="2"/>
    <n v="39299"/>
  </r>
  <r>
    <x v="94"/>
    <x v="36"/>
    <x v="6"/>
    <x v="2"/>
    <x v="2"/>
    <n v="20"/>
  </r>
  <r>
    <x v="94"/>
    <x v="36"/>
    <x v="6"/>
    <x v="3"/>
    <x v="2"/>
    <n v="11296"/>
  </r>
  <r>
    <x v="94"/>
    <x v="36"/>
    <x v="6"/>
    <x v="4"/>
    <x v="2"/>
    <n v="908"/>
  </r>
  <r>
    <x v="94"/>
    <x v="36"/>
    <x v="6"/>
    <x v="6"/>
    <x v="2"/>
    <n v="13118"/>
  </r>
  <r>
    <x v="94"/>
    <x v="36"/>
    <x v="6"/>
    <x v="7"/>
    <x v="2"/>
    <n v="136"/>
  </r>
  <r>
    <x v="94"/>
    <x v="36"/>
    <x v="6"/>
    <x v="9"/>
    <x v="2"/>
    <n v="9939"/>
  </r>
  <r>
    <x v="94"/>
    <x v="0"/>
    <x v="0"/>
    <x v="0"/>
    <x v="2"/>
    <n v="74715"/>
  </r>
  <r>
    <x v="94"/>
    <x v="36"/>
    <x v="7"/>
    <x v="1"/>
    <x v="2"/>
    <n v="20"/>
  </r>
  <r>
    <x v="94"/>
    <x v="36"/>
    <x v="7"/>
    <x v="3"/>
    <x v="2"/>
    <n v="25"/>
  </r>
  <r>
    <x v="94"/>
    <x v="36"/>
    <x v="7"/>
    <x v="9"/>
    <x v="2"/>
    <n v="1500"/>
  </r>
  <r>
    <x v="94"/>
    <x v="0"/>
    <x v="0"/>
    <x v="0"/>
    <x v="2"/>
    <n v="1545"/>
  </r>
  <r>
    <x v="94"/>
    <x v="36"/>
    <x v="8"/>
    <x v="1"/>
    <x v="2"/>
    <n v="11708"/>
  </r>
  <r>
    <x v="94"/>
    <x v="0"/>
    <x v="0"/>
    <x v="0"/>
    <x v="2"/>
    <n v="11708"/>
  </r>
  <r>
    <x v="94"/>
    <x v="36"/>
    <x v="9"/>
    <x v="1"/>
    <x v="2"/>
    <n v="3658"/>
  </r>
  <r>
    <x v="94"/>
    <x v="36"/>
    <x v="9"/>
    <x v="2"/>
    <x v="2"/>
    <n v="2"/>
  </r>
  <r>
    <x v="94"/>
    <x v="36"/>
    <x v="9"/>
    <x v="3"/>
    <x v="2"/>
    <n v="220"/>
  </r>
  <r>
    <x v="94"/>
    <x v="36"/>
    <x v="9"/>
    <x v="7"/>
    <x v="2"/>
    <n v="128"/>
  </r>
  <r>
    <x v="94"/>
    <x v="36"/>
    <x v="9"/>
    <x v="8"/>
    <x v="2"/>
    <n v="45"/>
  </r>
  <r>
    <x v="94"/>
    <x v="36"/>
    <x v="9"/>
    <x v="9"/>
    <x v="2"/>
    <n v="617"/>
  </r>
  <r>
    <x v="94"/>
    <x v="0"/>
    <x v="0"/>
    <x v="0"/>
    <x v="2"/>
    <n v="4670"/>
  </r>
  <r>
    <x v="94"/>
    <x v="37"/>
    <x v="4"/>
    <x v="1"/>
    <x v="2"/>
    <n v="2698"/>
  </r>
  <r>
    <x v="94"/>
    <x v="37"/>
    <x v="4"/>
    <x v="2"/>
    <x v="2"/>
    <n v="9149"/>
  </r>
  <r>
    <x v="94"/>
    <x v="37"/>
    <x v="4"/>
    <x v="4"/>
    <x v="2"/>
    <n v="860"/>
  </r>
  <r>
    <x v="94"/>
    <x v="37"/>
    <x v="4"/>
    <x v="5"/>
    <x v="2"/>
    <n v="13190"/>
  </r>
  <r>
    <x v="94"/>
    <x v="37"/>
    <x v="4"/>
    <x v="6"/>
    <x v="2"/>
    <n v="12859"/>
  </r>
  <r>
    <x v="94"/>
    <x v="37"/>
    <x v="4"/>
    <x v="7"/>
    <x v="2"/>
    <n v="6452"/>
  </r>
  <r>
    <x v="94"/>
    <x v="37"/>
    <x v="4"/>
    <x v="8"/>
    <x v="2"/>
    <n v="10155"/>
  </r>
  <r>
    <x v="94"/>
    <x v="37"/>
    <x v="4"/>
    <x v="9"/>
    <x v="2"/>
    <n v="18662"/>
  </r>
  <r>
    <x v="94"/>
    <x v="0"/>
    <x v="0"/>
    <x v="0"/>
    <x v="2"/>
    <n v="74026"/>
  </r>
  <r>
    <x v="94"/>
    <x v="37"/>
    <x v="5"/>
    <x v="1"/>
    <x v="2"/>
    <n v="1046"/>
  </r>
  <r>
    <x v="94"/>
    <x v="37"/>
    <x v="5"/>
    <x v="2"/>
    <x v="2"/>
    <n v="7460"/>
  </r>
  <r>
    <x v="94"/>
    <x v="37"/>
    <x v="5"/>
    <x v="4"/>
    <x v="2"/>
    <n v="298"/>
  </r>
  <r>
    <x v="94"/>
    <x v="37"/>
    <x v="5"/>
    <x v="5"/>
    <x v="2"/>
    <n v="4059"/>
  </r>
  <r>
    <x v="94"/>
    <x v="37"/>
    <x v="5"/>
    <x v="6"/>
    <x v="2"/>
    <n v="3196"/>
  </r>
  <r>
    <x v="94"/>
    <x v="37"/>
    <x v="5"/>
    <x v="7"/>
    <x v="2"/>
    <n v="6230"/>
  </r>
  <r>
    <x v="94"/>
    <x v="37"/>
    <x v="5"/>
    <x v="8"/>
    <x v="2"/>
    <n v="7858"/>
  </r>
  <r>
    <x v="94"/>
    <x v="37"/>
    <x v="5"/>
    <x v="9"/>
    <x v="2"/>
    <n v="11674"/>
  </r>
  <r>
    <x v="94"/>
    <x v="0"/>
    <x v="0"/>
    <x v="0"/>
    <x v="2"/>
    <n v="41821"/>
  </r>
  <r>
    <x v="94"/>
    <x v="37"/>
    <x v="6"/>
    <x v="1"/>
    <x v="2"/>
    <n v="408"/>
  </r>
  <r>
    <x v="94"/>
    <x v="37"/>
    <x v="6"/>
    <x v="2"/>
    <x v="2"/>
    <n v="1666"/>
  </r>
  <r>
    <x v="94"/>
    <x v="37"/>
    <x v="6"/>
    <x v="4"/>
    <x v="2"/>
    <n v="562"/>
  </r>
  <r>
    <x v="94"/>
    <x v="37"/>
    <x v="6"/>
    <x v="5"/>
    <x v="2"/>
    <n v="4767"/>
  </r>
  <r>
    <x v="94"/>
    <x v="37"/>
    <x v="6"/>
    <x v="6"/>
    <x v="2"/>
    <n v="7582"/>
  </r>
  <r>
    <x v="94"/>
    <x v="37"/>
    <x v="6"/>
    <x v="7"/>
    <x v="2"/>
    <n v="44"/>
  </r>
  <r>
    <x v="94"/>
    <x v="37"/>
    <x v="6"/>
    <x v="8"/>
    <x v="2"/>
    <n v="1706"/>
  </r>
  <r>
    <x v="94"/>
    <x v="37"/>
    <x v="6"/>
    <x v="9"/>
    <x v="2"/>
    <n v="4510"/>
  </r>
  <r>
    <x v="94"/>
    <x v="0"/>
    <x v="0"/>
    <x v="0"/>
    <x v="2"/>
    <n v="21244"/>
  </r>
  <r>
    <x v="94"/>
    <x v="37"/>
    <x v="7"/>
    <x v="5"/>
    <x v="2"/>
    <n v="2910"/>
  </r>
  <r>
    <x v="94"/>
    <x v="37"/>
    <x v="7"/>
    <x v="7"/>
    <x v="2"/>
    <n v="176"/>
  </r>
  <r>
    <x v="94"/>
    <x v="37"/>
    <x v="7"/>
    <x v="9"/>
    <x v="2"/>
    <n v="1629"/>
  </r>
  <r>
    <x v="94"/>
    <x v="0"/>
    <x v="0"/>
    <x v="0"/>
    <x v="2"/>
    <n v="4715"/>
  </r>
  <r>
    <x v="94"/>
    <x v="37"/>
    <x v="9"/>
    <x v="1"/>
    <x v="2"/>
    <n v="1243"/>
  </r>
  <r>
    <x v="94"/>
    <x v="37"/>
    <x v="9"/>
    <x v="2"/>
    <x v="2"/>
    <n v="23"/>
  </r>
  <r>
    <x v="94"/>
    <x v="37"/>
    <x v="9"/>
    <x v="5"/>
    <x v="2"/>
    <n v="1454"/>
  </r>
  <r>
    <x v="94"/>
    <x v="37"/>
    <x v="9"/>
    <x v="6"/>
    <x v="2"/>
    <n v="2081"/>
  </r>
  <r>
    <x v="94"/>
    <x v="37"/>
    <x v="9"/>
    <x v="7"/>
    <x v="2"/>
    <n v="2"/>
  </r>
  <r>
    <x v="94"/>
    <x v="37"/>
    <x v="9"/>
    <x v="8"/>
    <x v="2"/>
    <n v="592"/>
  </r>
  <r>
    <x v="94"/>
    <x v="37"/>
    <x v="9"/>
    <x v="9"/>
    <x v="2"/>
    <n v="849"/>
  </r>
  <r>
    <x v="94"/>
    <x v="0"/>
    <x v="0"/>
    <x v="0"/>
    <x v="2"/>
    <n v="6245"/>
  </r>
  <r>
    <x v="94"/>
    <x v="38"/>
    <x v="4"/>
    <x v="1"/>
    <x v="2"/>
    <n v="143050"/>
  </r>
  <r>
    <x v="94"/>
    <x v="38"/>
    <x v="4"/>
    <x v="2"/>
    <x v="2"/>
    <n v="69729"/>
  </r>
  <r>
    <x v="94"/>
    <x v="38"/>
    <x v="4"/>
    <x v="3"/>
    <x v="2"/>
    <n v="205717"/>
  </r>
  <r>
    <x v="94"/>
    <x v="38"/>
    <x v="4"/>
    <x v="4"/>
    <x v="2"/>
    <n v="727594"/>
  </r>
  <r>
    <x v="94"/>
    <x v="38"/>
    <x v="4"/>
    <x v="5"/>
    <x v="2"/>
    <n v="50074"/>
  </r>
  <r>
    <x v="94"/>
    <x v="38"/>
    <x v="4"/>
    <x v="6"/>
    <x v="2"/>
    <n v="118188"/>
  </r>
  <r>
    <x v="94"/>
    <x v="38"/>
    <x v="4"/>
    <x v="7"/>
    <x v="2"/>
    <n v="116283"/>
  </r>
  <r>
    <x v="94"/>
    <x v="38"/>
    <x v="4"/>
    <x v="8"/>
    <x v="2"/>
    <n v="62361"/>
  </r>
  <r>
    <x v="94"/>
    <x v="38"/>
    <x v="4"/>
    <x v="9"/>
    <x v="2"/>
    <n v="482049"/>
  </r>
  <r>
    <x v="94"/>
    <x v="0"/>
    <x v="0"/>
    <x v="0"/>
    <x v="2"/>
    <n v="1975046"/>
  </r>
  <r>
    <x v="94"/>
    <x v="38"/>
    <x v="5"/>
    <x v="1"/>
    <x v="2"/>
    <n v="74473"/>
  </r>
  <r>
    <x v="94"/>
    <x v="38"/>
    <x v="5"/>
    <x v="2"/>
    <x v="2"/>
    <n v="45923"/>
  </r>
  <r>
    <x v="94"/>
    <x v="38"/>
    <x v="5"/>
    <x v="3"/>
    <x v="2"/>
    <n v="150262"/>
  </r>
  <r>
    <x v="94"/>
    <x v="38"/>
    <x v="5"/>
    <x v="4"/>
    <x v="2"/>
    <n v="472977"/>
  </r>
  <r>
    <x v="94"/>
    <x v="38"/>
    <x v="5"/>
    <x v="5"/>
    <x v="2"/>
    <n v="33798"/>
  </r>
  <r>
    <x v="94"/>
    <x v="38"/>
    <x v="5"/>
    <x v="6"/>
    <x v="2"/>
    <n v="75161"/>
  </r>
  <r>
    <x v="94"/>
    <x v="38"/>
    <x v="5"/>
    <x v="7"/>
    <x v="2"/>
    <n v="6005"/>
  </r>
  <r>
    <x v="94"/>
    <x v="38"/>
    <x v="5"/>
    <x v="8"/>
    <x v="2"/>
    <n v="32010"/>
  </r>
  <r>
    <x v="94"/>
    <x v="38"/>
    <x v="5"/>
    <x v="9"/>
    <x v="2"/>
    <n v="397459"/>
  </r>
  <r>
    <x v="94"/>
    <x v="0"/>
    <x v="0"/>
    <x v="0"/>
    <x v="2"/>
    <n v="1288068"/>
  </r>
  <r>
    <x v="94"/>
    <x v="38"/>
    <x v="6"/>
    <x v="1"/>
    <x v="2"/>
    <n v="22147"/>
  </r>
  <r>
    <x v="94"/>
    <x v="38"/>
    <x v="6"/>
    <x v="2"/>
    <x v="2"/>
    <n v="10448"/>
  </r>
  <r>
    <x v="94"/>
    <x v="38"/>
    <x v="6"/>
    <x v="3"/>
    <x v="2"/>
    <n v="28040"/>
  </r>
  <r>
    <x v="94"/>
    <x v="38"/>
    <x v="6"/>
    <x v="4"/>
    <x v="2"/>
    <n v="114919"/>
  </r>
  <r>
    <x v="94"/>
    <x v="38"/>
    <x v="6"/>
    <x v="5"/>
    <x v="2"/>
    <n v="6356"/>
  </r>
  <r>
    <x v="94"/>
    <x v="38"/>
    <x v="6"/>
    <x v="6"/>
    <x v="2"/>
    <n v="28278"/>
  </r>
  <r>
    <x v="94"/>
    <x v="38"/>
    <x v="6"/>
    <x v="7"/>
    <x v="2"/>
    <n v="9621"/>
  </r>
  <r>
    <x v="94"/>
    <x v="38"/>
    <x v="6"/>
    <x v="8"/>
    <x v="2"/>
    <n v="1723"/>
  </r>
  <r>
    <x v="94"/>
    <x v="38"/>
    <x v="6"/>
    <x v="9"/>
    <x v="2"/>
    <n v="44106"/>
  </r>
  <r>
    <x v="94"/>
    <x v="0"/>
    <x v="0"/>
    <x v="0"/>
    <x v="2"/>
    <n v="265637"/>
  </r>
  <r>
    <x v="94"/>
    <x v="38"/>
    <x v="7"/>
    <x v="1"/>
    <x v="2"/>
    <n v="36236"/>
  </r>
  <r>
    <x v="94"/>
    <x v="38"/>
    <x v="7"/>
    <x v="2"/>
    <x v="2"/>
    <n v="9301"/>
  </r>
  <r>
    <x v="94"/>
    <x v="38"/>
    <x v="7"/>
    <x v="3"/>
    <x v="2"/>
    <n v="19645"/>
  </r>
  <r>
    <x v="94"/>
    <x v="38"/>
    <x v="7"/>
    <x v="4"/>
    <x v="2"/>
    <n v="63532"/>
  </r>
  <r>
    <x v="94"/>
    <x v="38"/>
    <x v="7"/>
    <x v="6"/>
    <x v="2"/>
    <n v="7786"/>
  </r>
  <r>
    <x v="94"/>
    <x v="38"/>
    <x v="7"/>
    <x v="7"/>
    <x v="2"/>
    <n v="20088"/>
  </r>
  <r>
    <x v="94"/>
    <x v="38"/>
    <x v="7"/>
    <x v="8"/>
    <x v="2"/>
    <n v="9643"/>
  </r>
  <r>
    <x v="94"/>
    <x v="38"/>
    <x v="7"/>
    <x v="9"/>
    <x v="2"/>
    <n v="36421"/>
  </r>
  <r>
    <x v="94"/>
    <x v="0"/>
    <x v="0"/>
    <x v="0"/>
    <x v="2"/>
    <n v="202651"/>
  </r>
  <r>
    <x v="94"/>
    <x v="38"/>
    <x v="8"/>
    <x v="1"/>
    <x v="2"/>
    <n v="6124"/>
  </r>
  <r>
    <x v="94"/>
    <x v="38"/>
    <x v="8"/>
    <x v="2"/>
    <x v="2"/>
    <n v="429"/>
  </r>
  <r>
    <x v="94"/>
    <x v="38"/>
    <x v="8"/>
    <x v="7"/>
    <x v="2"/>
    <n v="79000"/>
  </r>
  <r>
    <x v="94"/>
    <x v="38"/>
    <x v="8"/>
    <x v="8"/>
    <x v="2"/>
    <n v="4403"/>
  </r>
  <r>
    <x v="94"/>
    <x v="38"/>
    <x v="8"/>
    <x v="9"/>
    <x v="2"/>
    <n v="141"/>
  </r>
  <r>
    <x v="94"/>
    <x v="0"/>
    <x v="0"/>
    <x v="0"/>
    <x v="2"/>
    <n v="90097"/>
  </r>
  <r>
    <x v="94"/>
    <x v="38"/>
    <x v="9"/>
    <x v="1"/>
    <x v="2"/>
    <n v="4070"/>
  </r>
  <r>
    <x v="94"/>
    <x v="38"/>
    <x v="9"/>
    <x v="2"/>
    <x v="2"/>
    <n v="3629"/>
  </r>
  <r>
    <x v="94"/>
    <x v="38"/>
    <x v="9"/>
    <x v="3"/>
    <x v="2"/>
    <n v="7770"/>
  </r>
  <r>
    <x v="94"/>
    <x v="38"/>
    <x v="9"/>
    <x v="4"/>
    <x v="2"/>
    <n v="76166"/>
  </r>
  <r>
    <x v="94"/>
    <x v="38"/>
    <x v="9"/>
    <x v="5"/>
    <x v="2"/>
    <n v="9920"/>
  </r>
  <r>
    <x v="94"/>
    <x v="38"/>
    <x v="9"/>
    <x v="6"/>
    <x v="2"/>
    <n v="6963"/>
  </r>
  <r>
    <x v="94"/>
    <x v="38"/>
    <x v="9"/>
    <x v="7"/>
    <x v="2"/>
    <n v="1569"/>
  </r>
  <r>
    <x v="94"/>
    <x v="38"/>
    <x v="9"/>
    <x v="8"/>
    <x v="2"/>
    <n v="14583"/>
  </r>
  <r>
    <x v="94"/>
    <x v="38"/>
    <x v="9"/>
    <x v="9"/>
    <x v="2"/>
    <n v="3923"/>
  </r>
  <r>
    <x v="94"/>
    <x v="0"/>
    <x v="0"/>
    <x v="0"/>
    <x v="2"/>
    <n v="128594"/>
  </r>
  <r>
    <x v="94"/>
    <x v="39"/>
    <x v="4"/>
    <x v="1"/>
    <x v="2"/>
    <n v="3168"/>
  </r>
  <r>
    <x v="94"/>
    <x v="39"/>
    <x v="4"/>
    <x v="2"/>
    <x v="2"/>
    <n v="3351"/>
  </r>
  <r>
    <x v="94"/>
    <x v="39"/>
    <x v="4"/>
    <x v="3"/>
    <x v="2"/>
    <n v="5235"/>
  </r>
  <r>
    <x v="94"/>
    <x v="39"/>
    <x v="4"/>
    <x v="4"/>
    <x v="2"/>
    <n v="10635"/>
  </r>
  <r>
    <x v="94"/>
    <x v="39"/>
    <x v="4"/>
    <x v="5"/>
    <x v="2"/>
    <n v="3568"/>
  </r>
  <r>
    <x v="94"/>
    <x v="39"/>
    <x v="4"/>
    <x v="6"/>
    <x v="2"/>
    <n v="6062"/>
  </r>
  <r>
    <x v="94"/>
    <x v="39"/>
    <x v="4"/>
    <x v="7"/>
    <x v="2"/>
    <n v="4044"/>
  </r>
  <r>
    <x v="94"/>
    <x v="39"/>
    <x v="4"/>
    <x v="8"/>
    <x v="2"/>
    <n v="894"/>
  </r>
  <r>
    <x v="94"/>
    <x v="39"/>
    <x v="4"/>
    <x v="9"/>
    <x v="2"/>
    <n v="21026"/>
  </r>
  <r>
    <x v="94"/>
    <x v="0"/>
    <x v="0"/>
    <x v="0"/>
    <x v="2"/>
    <n v="57983"/>
  </r>
  <r>
    <x v="94"/>
    <x v="39"/>
    <x v="5"/>
    <x v="1"/>
    <x v="2"/>
    <n v="1859"/>
  </r>
  <r>
    <x v="94"/>
    <x v="39"/>
    <x v="5"/>
    <x v="2"/>
    <x v="2"/>
    <n v="1892"/>
  </r>
  <r>
    <x v="94"/>
    <x v="39"/>
    <x v="5"/>
    <x v="3"/>
    <x v="2"/>
    <n v="5220"/>
  </r>
  <r>
    <x v="94"/>
    <x v="39"/>
    <x v="5"/>
    <x v="4"/>
    <x v="2"/>
    <n v="8310"/>
  </r>
  <r>
    <x v="94"/>
    <x v="39"/>
    <x v="5"/>
    <x v="5"/>
    <x v="2"/>
    <n v="1520"/>
  </r>
  <r>
    <x v="94"/>
    <x v="39"/>
    <x v="5"/>
    <x v="6"/>
    <x v="2"/>
    <n v="4296"/>
  </r>
  <r>
    <x v="94"/>
    <x v="39"/>
    <x v="5"/>
    <x v="7"/>
    <x v="2"/>
    <n v="3974"/>
  </r>
  <r>
    <x v="94"/>
    <x v="39"/>
    <x v="5"/>
    <x v="8"/>
    <x v="2"/>
    <n v="891"/>
  </r>
  <r>
    <x v="94"/>
    <x v="39"/>
    <x v="5"/>
    <x v="9"/>
    <x v="2"/>
    <n v="14377"/>
  </r>
  <r>
    <x v="94"/>
    <x v="0"/>
    <x v="0"/>
    <x v="0"/>
    <x v="2"/>
    <n v="42337"/>
  </r>
  <r>
    <x v="94"/>
    <x v="39"/>
    <x v="6"/>
    <x v="1"/>
    <x v="2"/>
    <n v="621"/>
  </r>
  <r>
    <x v="94"/>
    <x v="39"/>
    <x v="6"/>
    <x v="2"/>
    <x v="2"/>
    <n v="1434"/>
  </r>
  <r>
    <x v="94"/>
    <x v="39"/>
    <x v="6"/>
    <x v="3"/>
    <x v="2"/>
    <n v="15"/>
  </r>
  <r>
    <x v="94"/>
    <x v="39"/>
    <x v="6"/>
    <x v="4"/>
    <x v="2"/>
    <n v="2227"/>
  </r>
  <r>
    <x v="94"/>
    <x v="39"/>
    <x v="6"/>
    <x v="5"/>
    <x v="2"/>
    <n v="611"/>
  </r>
  <r>
    <x v="94"/>
    <x v="39"/>
    <x v="6"/>
    <x v="6"/>
    <x v="2"/>
    <n v="1673"/>
  </r>
  <r>
    <x v="94"/>
    <x v="39"/>
    <x v="6"/>
    <x v="9"/>
    <x v="2"/>
    <n v="2593"/>
  </r>
  <r>
    <x v="94"/>
    <x v="0"/>
    <x v="0"/>
    <x v="0"/>
    <x v="2"/>
    <n v="9174"/>
  </r>
  <r>
    <x v="94"/>
    <x v="39"/>
    <x v="7"/>
    <x v="1"/>
    <x v="2"/>
    <n v="206"/>
  </r>
  <r>
    <x v="94"/>
    <x v="39"/>
    <x v="7"/>
    <x v="2"/>
    <x v="2"/>
    <n v="2"/>
  </r>
  <r>
    <x v="94"/>
    <x v="39"/>
    <x v="7"/>
    <x v="5"/>
    <x v="2"/>
    <n v="815"/>
  </r>
  <r>
    <x v="94"/>
    <x v="39"/>
    <x v="7"/>
    <x v="9"/>
    <x v="2"/>
    <n v="3375"/>
  </r>
  <r>
    <x v="94"/>
    <x v="0"/>
    <x v="0"/>
    <x v="0"/>
    <x v="2"/>
    <n v="4398"/>
  </r>
  <r>
    <x v="94"/>
    <x v="39"/>
    <x v="8"/>
    <x v="1"/>
    <x v="2"/>
    <n v="323"/>
  </r>
  <r>
    <x v="94"/>
    <x v="39"/>
    <x v="8"/>
    <x v="2"/>
    <x v="2"/>
    <n v="5"/>
  </r>
  <r>
    <x v="94"/>
    <x v="0"/>
    <x v="0"/>
    <x v="0"/>
    <x v="2"/>
    <n v="328"/>
  </r>
  <r>
    <x v="94"/>
    <x v="39"/>
    <x v="9"/>
    <x v="1"/>
    <x v="2"/>
    <n v="159"/>
  </r>
  <r>
    <x v="94"/>
    <x v="39"/>
    <x v="9"/>
    <x v="2"/>
    <x v="2"/>
    <n v="18"/>
  </r>
  <r>
    <x v="94"/>
    <x v="39"/>
    <x v="9"/>
    <x v="4"/>
    <x v="2"/>
    <n v="98"/>
  </r>
  <r>
    <x v="94"/>
    <x v="39"/>
    <x v="9"/>
    <x v="5"/>
    <x v="2"/>
    <n v="623"/>
  </r>
  <r>
    <x v="94"/>
    <x v="39"/>
    <x v="9"/>
    <x v="6"/>
    <x v="2"/>
    <n v="94"/>
  </r>
  <r>
    <x v="94"/>
    <x v="39"/>
    <x v="9"/>
    <x v="7"/>
    <x v="2"/>
    <n v="70"/>
  </r>
  <r>
    <x v="94"/>
    <x v="39"/>
    <x v="9"/>
    <x v="8"/>
    <x v="2"/>
    <n v="3"/>
  </r>
  <r>
    <x v="94"/>
    <x v="39"/>
    <x v="9"/>
    <x v="9"/>
    <x v="2"/>
    <n v="681"/>
  </r>
  <r>
    <x v="94"/>
    <x v="0"/>
    <x v="0"/>
    <x v="0"/>
    <x v="2"/>
    <n v="1746"/>
  </r>
  <r>
    <x v="94"/>
    <x v="40"/>
    <x v="4"/>
    <x v="1"/>
    <x v="2"/>
    <n v="11742"/>
  </r>
  <r>
    <x v="94"/>
    <x v="40"/>
    <x v="4"/>
    <x v="2"/>
    <x v="2"/>
    <n v="1286"/>
  </r>
  <r>
    <x v="94"/>
    <x v="40"/>
    <x v="4"/>
    <x v="4"/>
    <x v="2"/>
    <n v="71520"/>
  </r>
  <r>
    <x v="94"/>
    <x v="40"/>
    <x v="4"/>
    <x v="5"/>
    <x v="2"/>
    <n v="1238"/>
  </r>
  <r>
    <x v="94"/>
    <x v="40"/>
    <x v="4"/>
    <x v="6"/>
    <x v="2"/>
    <n v="20604"/>
  </r>
  <r>
    <x v="94"/>
    <x v="40"/>
    <x v="4"/>
    <x v="7"/>
    <x v="2"/>
    <n v="154"/>
  </r>
  <r>
    <x v="94"/>
    <x v="40"/>
    <x v="4"/>
    <x v="8"/>
    <x v="2"/>
    <n v="6800"/>
  </r>
  <r>
    <x v="94"/>
    <x v="40"/>
    <x v="4"/>
    <x v="9"/>
    <x v="2"/>
    <n v="28343"/>
  </r>
  <r>
    <x v="94"/>
    <x v="0"/>
    <x v="0"/>
    <x v="0"/>
    <x v="2"/>
    <n v="141688"/>
  </r>
  <r>
    <x v="94"/>
    <x v="40"/>
    <x v="5"/>
    <x v="1"/>
    <x v="2"/>
    <n v="4400"/>
  </r>
  <r>
    <x v="94"/>
    <x v="40"/>
    <x v="5"/>
    <x v="2"/>
    <x v="2"/>
    <n v="1006"/>
  </r>
  <r>
    <x v="94"/>
    <x v="40"/>
    <x v="5"/>
    <x v="4"/>
    <x v="2"/>
    <n v="71513"/>
  </r>
  <r>
    <x v="94"/>
    <x v="40"/>
    <x v="5"/>
    <x v="5"/>
    <x v="2"/>
    <n v="619"/>
  </r>
  <r>
    <x v="94"/>
    <x v="40"/>
    <x v="5"/>
    <x v="6"/>
    <x v="2"/>
    <n v="10646"/>
  </r>
  <r>
    <x v="94"/>
    <x v="40"/>
    <x v="5"/>
    <x v="7"/>
    <x v="2"/>
    <n v="154"/>
  </r>
  <r>
    <x v="94"/>
    <x v="40"/>
    <x v="5"/>
    <x v="8"/>
    <x v="2"/>
    <n v="1174"/>
  </r>
  <r>
    <x v="94"/>
    <x v="40"/>
    <x v="5"/>
    <x v="9"/>
    <x v="2"/>
    <n v="21048"/>
  </r>
  <r>
    <x v="94"/>
    <x v="0"/>
    <x v="0"/>
    <x v="0"/>
    <x v="2"/>
    <n v="110561"/>
  </r>
  <r>
    <x v="94"/>
    <x v="40"/>
    <x v="6"/>
    <x v="1"/>
    <x v="2"/>
    <n v="1027"/>
  </r>
  <r>
    <x v="94"/>
    <x v="40"/>
    <x v="6"/>
    <x v="2"/>
    <x v="2"/>
    <n v="280"/>
  </r>
  <r>
    <x v="94"/>
    <x v="40"/>
    <x v="6"/>
    <x v="5"/>
    <x v="2"/>
    <n v="619"/>
  </r>
  <r>
    <x v="94"/>
    <x v="40"/>
    <x v="6"/>
    <x v="6"/>
    <x v="2"/>
    <n v="9958"/>
  </r>
  <r>
    <x v="94"/>
    <x v="40"/>
    <x v="6"/>
    <x v="8"/>
    <x v="2"/>
    <n v="3358"/>
  </r>
  <r>
    <x v="94"/>
    <x v="40"/>
    <x v="6"/>
    <x v="9"/>
    <x v="2"/>
    <n v="1879"/>
  </r>
  <r>
    <x v="94"/>
    <x v="0"/>
    <x v="0"/>
    <x v="0"/>
    <x v="2"/>
    <n v="17121"/>
  </r>
  <r>
    <x v="94"/>
    <x v="40"/>
    <x v="7"/>
    <x v="1"/>
    <x v="2"/>
    <n v="326"/>
  </r>
  <r>
    <x v="94"/>
    <x v="40"/>
    <x v="7"/>
    <x v="8"/>
    <x v="2"/>
    <n v="2238"/>
  </r>
  <r>
    <x v="94"/>
    <x v="40"/>
    <x v="7"/>
    <x v="9"/>
    <x v="2"/>
    <n v="4722"/>
  </r>
  <r>
    <x v="94"/>
    <x v="0"/>
    <x v="0"/>
    <x v="0"/>
    <x v="2"/>
    <n v="7287"/>
  </r>
  <r>
    <x v="94"/>
    <x v="40"/>
    <x v="8"/>
    <x v="1"/>
    <x v="2"/>
    <n v="5988"/>
  </r>
  <r>
    <x v="94"/>
    <x v="40"/>
    <x v="8"/>
    <x v="9"/>
    <x v="2"/>
    <n v="168"/>
  </r>
  <r>
    <x v="94"/>
    <x v="0"/>
    <x v="0"/>
    <x v="0"/>
    <x v="2"/>
    <n v="6156"/>
  </r>
  <r>
    <x v="94"/>
    <x v="40"/>
    <x v="9"/>
    <x v="1"/>
    <x v="2"/>
    <n v="1"/>
  </r>
  <r>
    <x v="94"/>
    <x v="40"/>
    <x v="9"/>
    <x v="4"/>
    <x v="2"/>
    <n v="7"/>
  </r>
  <r>
    <x v="94"/>
    <x v="40"/>
    <x v="9"/>
    <x v="8"/>
    <x v="2"/>
    <n v="30"/>
  </r>
  <r>
    <x v="94"/>
    <x v="40"/>
    <x v="9"/>
    <x v="9"/>
    <x v="2"/>
    <n v="525"/>
  </r>
  <r>
    <x v="94"/>
    <x v="0"/>
    <x v="0"/>
    <x v="0"/>
    <x v="2"/>
    <n v="563"/>
  </r>
  <r>
    <x v="94"/>
    <x v="41"/>
    <x v="4"/>
    <x v="1"/>
    <x v="2"/>
    <n v="30087"/>
  </r>
  <r>
    <x v="94"/>
    <x v="41"/>
    <x v="4"/>
    <x v="2"/>
    <x v="2"/>
    <n v="2708"/>
  </r>
  <r>
    <x v="94"/>
    <x v="41"/>
    <x v="4"/>
    <x v="3"/>
    <x v="2"/>
    <n v="4734"/>
  </r>
  <r>
    <x v="94"/>
    <x v="41"/>
    <x v="4"/>
    <x v="4"/>
    <x v="2"/>
    <n v="2426"/>
  </r>
  <r>
    <x v="94"/>
    <x v="41"/>
    <x v="4"/>
    <x v="5"/>
    <x v="2"/>
    <n v="29569"/>
  </r>
  <r>
    <x v="94"/>
    <x v="41"/>
    <x v="4"/>
    <x v="6"/>
    <x v="2"/>
    <n v="16049"/>
  </r>
  <r>
    <x v="94"/>
    <x v="41"/>
    <x v="4"/>
    <x v="7"/>
    <x v="2"/>
    <n v="4506"/>
  </r>
  <r>
    <x v="94"/>
    <x v="41"/>
    <x v="4"/>
    <x v="8"/>
    <x v="2"/>
    <n v="10963"/>
  </r>
  <r>
    <x v="94"/>
    <x v="41"/>
    <x v="4"/>
    <x v="9"/>
    <x v="2"/>
    <n v="261124"/>
  </r>
  <r>
    <x v="94"/>
    <x v="0"/>
    <x v="0"/>
    <x v="0"/>
    <x v="2"/>
    <n v="362167"/>
  </r>
  <r>
    <x v="94"/>
    <x v="41"/>
    <x v="5"/>
    <x v="1"/>
    <x v="2"/>
    <n v="10219"/>
  </r>
  <r>
    <x v="94"/>
    <x v="41"/>
    <x v="5"/>
    <x v="2"/>
    <x v="2"/>
    <n v="1305"/>
  </r>
  <r>
    <x v="94"/>
    <x v="41"/>
    <x v="5"/>
    <x v="4"/>
    <x v="2"/>
    <n v="2311"/>
  </r>
  <r>
    <x v="94"/>
    <x v="41"/>
    <x v="5"/>
    <x v="5"/>
    <x v="2"/>
    <n v="1981"/>
  </r>
  <r>
    <x v="94"/>
    <x v="41"/>
    <x v="5"/>
    <x v="6"/>
    <x v="2"/>
    <n v="4632"/>
  </r>
  <r>
    <x v="94"/>
    <x v="41"/>
    <x v="5"/>
    <x v="7"/>
    <x v="2"/>
    <n v="3327"/>
  </r>
  <r>
    <x v="94"/>
    <x v="41"/>
    <x v="5"/>
    <x v="8"/>
    <x v="2"/>
    <n v="8344"/>
  </r>
  <r>
    <x v="94"/>
    <x v="41"/>
    <x v="5"/>
    <x v="9"/>
    <x v="2"/>
    <n v="125109"/>
  </r>
  <r>
    <x v="94"/>
    <x v="0"/>
    <x v="0"/>
    <x v="0"/>
    <x v="2"/>
    <n v="157228"/>
  </r>
  <r>
    <x v="94"/>
    <x v="41"/>
    <x v="6"/>
    <x v="1"/>
    <x v="2"/>
    <n v="9385"/>
  </r>
  <r>
    <x v="94"/>
    <x v="41"/>
    <x v="6"/>
    <x v="2"/>
    <x v="2"/>
    <n v="1268"/>
  </r>
  <r>
    <x v="94"/>
    <x v="41"/>
    <x v="6"/>
    <x v="3"/>
    <x v="2"/>
    <n v="3125"/>
  </r>
  <r>
    <x v="94"/>
    <x v="41"/>
    <x v="6"/>
    <x v="5"/>
    <x v="2"/>
    <n v="11871"/>
  </r>
  <r>
    <x v="94"/>
    <x v="41"/>
    <x v="6"/>
    <x v="6"/>
    <x v="2"/>
    <n v="11414"/>
  </r>
  <r>
    <x v="94"/>
    <x v="41"/>
    <x v="6"/>
    <x v="7"/>
    <x v="2"/>
    <n v="996"/>
  </r>
  <r>
    <x v="94"/>
    <x v="41"/>
    <x v="6"/>
    <x v="8"/>
    <x v="2"/>
    <n v="2577"/>
  </r>
  <r>
    <x v="94"/>
    <x v="41"/>
    <x v="6"/>
    <x v="9"/>
    <x v="2"/>
    <n v="71013"/>
  </r>
  <r>
    <x v="94"/>
    <x v="0"/>
    <x v="0"/>
    <x v="0"/>
    <x v="2"/>
    <n v="111650"/>
  </r>
  <r>
    <x v="94"/>
    <x v="41"/>
    <x v="7"/>
    <x v="1"/>
    <x v="2"/>
    <n v="8994"/>
  </r>
  <r>
    <x v="94"/>
    <x v="41"/>
    <x v="7"/>
    <x v="3"/>
    <x v="2"/>
    <n v="1609"/>
  </r>
  <r>
    <x v="94"/>
    <x v="41"/>
    <x v="7"/>
    <x v="4"/>
    <x v="2"/>
    <n v="10"/>
  </r>
  <r>
    <x v="94"/>
    <x v="41"/>
    <x v="7"/>
    <x v="5"/>
    <x v="2"/>
    <n v="8614"/>
  </r>
  <r>
    <x v="94"/>
    <x v="41"/>
    <x v="7"/>
    <x v="9"/>
    <x v="2"/>
    <n v="36649"/>
  </r>
  <r>
    <x v="94"/>
    <x v="0"/>
    <x v="0"/>
    <x v="0"/>
    <x v="2"/>
    <n v="55876"/>
  </r>
  <r>
    <x v="94"/>
    <x v="41"/>
    <x v="8"/>
    <x v="5"/>
    <x v="2"/>
    <n v="5572"/>
  </r>
  <r>
    <x v="94"/>
    <x v="41"/>
    <x v="8"/>
    <x v="9"/>
    <x v="2"/>
    <n v="8506"/>
  </r>
  <r>
    <x v="94"/>
    <x v="0"/>
    <x v="0"/>
    <x v="0"/>
    <x v="2"/>
    <n v="14078"/>
  </r>
  <r>
    <x v="94"/>
    <x v="41"/>
    <x v="9"/>
    <x v="1"/>
    <x v="2"/>
    <n v="1490"/>
  </r>
  <r>
    <x v="94"/>
    <x v="41"/>
    <x v="9"/>
    <x v="2"/>
    <x v="2"/>
    <n v="135"/>
  </r>
  <r>
    <x v="94"/>
    <x v="41"/>
    <x v="9"/>
    <x v="4"/>
    <x v="2"/>
    <n v="105"/>
  </r>
  <r>
    <x v="94"/>
    <x v="41"/>
    <x v="9"/>
    <x v="5"/>
    <x v="2"/>
    <n v="1530"/>
  </r>
  <r>
    <x v="94"/>
    <x v="41"/>
    <x v="9"/>
    <x v="6"/>
    <x v="2"/>
    <n v="3"/>
  </r>
  <r>
    <x v="94"/>
    <x v="41"/>
    <x v="9"/>
    <x v="7"/>
    <x v="2"/>
    <n v="183"/>
  </r>
  <r>
    <x v="94"/>
    <x v="41"/>
    <x v="9"/>
    <x v="8"/>
    <x v="2"/>
    <n v="42"/>
  </r>
  <r>
    <x v="94"/>
    <x v="41"/>
    <x v="9"/>
    <x v="9"/>
    <x v="2"/>
    <n v="19847"/>
  </r>
  <r>
    <x v="94"/>
    <x v="0"/>
    <x v="0"/>
    <x v="0"/>
    <x v="2"/>
    <n v="23335"/>
  </r>
  <r>
    <x v="140"/>
    <x v="1"/>
    <x v="0"/>
    <x v="1"/>
    <x v="2"/>
    <n v="6197"/>
  </r>
  <r>
    <x v="140"/>
    <x v="1"/>
    <x v="0"/>
    <x v="2"/>
    <x v="2"/>
    <n v="862"/>
  </r>
  <r>
    <x v="140"/>
    <x v="1"/>
    <x v="0"/>
    <x v="3"/>
    <x v="2"/>
    <n v="8706"/>
  </r>
  <r>
    <x v="140"/>
    <x v="1"/>
    <x v="0"/>
    <x v="4"/>
    <x v="2"/>
    <n v="641"/>
  </r>
  <r>
    <x v="140"/>
    <x v="1"/>
    <x v="0"/>
    <x v="5"/>
    <x v="2"/>
    <n v="658"/>
  </r>
  <r>
    <x v="140"/>
    <x v="1"/>
    <x v="0"/>
    <x v="6"/>
    <x v="2"/>
    <n v="56301"/>
  </r>
  <r>
    <x v="140"/>
    <x v="1"/>
    <x v="0"/>
    <x v="7"/>
    <x v="2"/>
    <n v="6145"/>
  </r>
  <r>
    <x v="140"/>
    <x v="1"/>
    <x v="0"/>
    <x v="8"/>
    <x v="2"/>
    <n v="3138"/>
  </r>
  <r>
    <x v="140"/>
    <x v="1"/>
    <x v="0"/>
    <x v="9"/>
    <x v="2"/>
    <n v="4439"/>
  </r>
  <r>
    <x v="140"/>
    <x v="0"/>
    <x v="0"/>
    <x v="0"/>
    <x v="2"/>
    <n v="87087"/>
  </r>
  <r>
    <x v="140"/>
    <x v="42"/>
    <x v="0"/>
    <x v="1"/>
    <x v="2"/>
    <n v="2095"/>
  </r>
  <r>
    <x v="140"/>
    <x v="42"/>
    <x v="0"/>
    <x v="2"/>
    <x v="2"/>
    <n v="862"/>
  </r>
  <r>
    <x v="140"/>
    <x v="42"/>
    <x v="0"/>
    <x v="3"/>
    <x v="2"/>
    <n v="4547"/>
  </r>
  <r>
    <x v="140"/>
    <x v="42"/>
    <x v="0"/>
    <x v="4"/>
    <x v="2"/>
    <n v="466"/>
  </r>
  <r>
    <x v="140"/>
    <x v="42"/>
    <x v="0"/>
    <x v="5"/>
    <x v="2"/>
    <n v="395"/>
  </r>
  <r>
    <x v="140"/>
    <x v="42"/>
    <x v="0"/>
    <x v="6"/>
    <x v="2"/>
    <n v="43572"/>
  </r>
  <r>
    <x v="140"/>
    <x v="42"/>
    <x v="0"/>
    <x v="7"/>
    <x v="2"/>
    <n v="6132"/>
  </r>
  <r>
    <x v="140"/>
    <x v="42"/>
    <x v="0"/>
    <x v="8"/>
    <x v="2"/>
    <n v="3138"/>
  </r>
  <r>
    <x v="140"/>
    <x v="42"/>
    <x v="0"/>
    <x v="9"/>
    <x v="2"/>
    <n v="1537"/>
  </r>
  <r>
    <x v="140"/>
    <x v="0"/>
    <x v="0"/>
    <x v="0"/>
    <x v="2"/>
    <n v="62745"/>
  </r>
  <r>
    <x v="140"/>
    <x v="43"/>
    <x v="0"/>
    <x v="1"/>
    <x v="2"/>
    <n v="2244"/>
  </r>
  <r>
    <x v="140"/>
    <x v="43"/>
    <x v="0"/>
    <x v="3"/>
    <x v="2"/>
    <n v="3917"/>
  </r>
  <r>
    <x v="140"/>
    <x v="43"/>
    <x v="0"/>
    <x v="4"/>
    <x v="2"/>
    <n v="61"/>
  </r>
  <r>
    <x v="140"/>
    <x v="43"/>
    <x v="0"/>
    <x v="5"/>
    <x v="2"/>
    <n v="263"/>
  </r>
  <r>
    <x v="140"/>
    <x v="43"/>
    <x v="0"/>
    <x v="6"/>
    <x v="2"/>
    <n v="12729"/>
  </r>
  <r>
    <x v="140"/>
    <x v="43"/>
    <x v="0"/>
    <x v="7"/>
    <x v="2"/>
    <n v="10"/>
  </r>
  <r>
    <x v="140"/>
    <x v="43"/>
    <x v="0"/>
    <x v="9"/>
    <x v="2"/>
    <n v="1363"/>
  </r>
  <r>
    <x v="140"/>
    <x v="0"/>
    <x v="0"/>
    <x v="0"/>
    <x v="2"/>
    <n v="20588"/>
  </r>
  <r>
    <x v="140"/>
    <x v="44"/>
    <x v="0"/>
    <x v="1"/>
    <x v="2"/>
    <n v="1237"/>
  </r>
  <r>
    <x v="140"/>
    <x v="44"/>
    <x v="0"/>
    <x v="3"/>
    <x v="2"/>
    <n v="226"/>
  </r>
  <r>
    <x v="140"/>
    <x v="44"/>
    <x v="0"/>
    <x v="9"/>
    <x v="2"/>
    <n v="1268"/>
  </r>
  <r>
    <x v="140"/>
    <x v="0"/>
    <x v="0"/>
    <x v="0"/>
    <x v="2"/>
    <n v="2731"/>
  </r>
  <r>
    <x v="140"/>
    <x v="45"/>
    <x v="0"/>
    <x v="1"/>
    <x v="2"/>
    <n v="543"/>
  </r>
  <r>
    <x v="140"/>
    <x v="0"/>
    <x v="0"/>
    <x v="0"/>
    <x v="2"/>
    <n v="543"/>
  </r>
  <r>
    <x v="140"/>
    <x v="46"/>
    <x v="0"/>
    <x v="1"/>
    <x v="2"/>
    <n v="78"/>
  </r>
  <r>
    <x v="140"/>
    <x v="46"/>
    <x v="0"/>
    <x v="3"/>
    <x v="2"/>
    <n v="16"/>
  </r>
  <r>
    <x v="140"/>
    <x v="46"/>
    <x v="0"/>
    <x v="4"/>
    <x v="2"/>
    <n v="114"/>
  </r>
  <r>
    <x v="140"/>
    <x v="46"/>
    <x v="0"/>
    <x v="7"/>
    <x v="2"/>
    <n v="3"/>
  </r>
  <r>
    <x v="140"/>
    <x v="46"/>
    <x v="0"/>
    <x v="9"/>
    <x v="2"/>
    <n v="270"/>
  </r>
  <r>
    <x v="140"/>
    <x v="0"/>
    <x v="0"/>
    <x v="0"/>
    <x v="2"/>
    <n v="480"/>
  </r>
  <r>
    <x v="108"/>
    <x v="1"/>
    <x v="0"/>
    <x v="1"/>
    <x v="2"/>
    <n v="19873"/>
  </r>
  <r>
    <x v="108"/>
    <x v="1"/>
    <x v="0"/>
    <x v="2"/>
    <x v="2"/>
    <n v="6382"/>
  </r>
  <r>
    <x v="108"/>
    <x v="1"/>
    <x v="0"/>
    <x v="3"/>
    <x v="2"/>
    <n v="927"/>
  </r>
  <r>
    <x v="108"/>
    <x v="1"/>
    <x v="0"/>
    <x v="4"/>
    <x v="2"/>
    <n v="2312"/>
  </r>
  <r>
    <x v="108"/>
    <x v="1"/>
    <x v="0"/>
    <x v="5"/>
    <x v="2"/>
    <n v="4201"/>
  </r>
  <r>
    <x v="108"/>
    <x v="1"/>
    <x v="0"/>
    <x v="6"/>
    <x v="2"/>
    <n v="8413"/>
  </r>
  <r>
    <x v="108"/>
    <x v="1"/>
    <x v="0"/>
    <x v="7"/>
    <x v="2"/>
    <n v="2370"/>
  </r>
  <r>
    <x v="108"/>
    <x v="1"/>
    <x v="0"/>
    <x v="8"/>
    <x v="2"/>
    <n v="7681"/>
  </r>
  <r>
    <x v="108"/>
    <x v="1"/>
    <x v="0"/>
    <x v="9"/>
    <x v="2"/>
    <n v="46861"/>
  </r>
  <r>
    <x v="108"/>
    <x v="0"/>
    <x v="0"/>
    <x v="0"/>
    <x v="2"/>
    <n v="99021"/>
  </r>
  <r>
    <x v="108"/>
    <x v="42"/>
    <x v="0"/>
    <x v="1"/>
    <x v="2"/>
    <n v="9549"/>
  </r>
  <r>
    <x v="108"/>
    <x v="42"/>
    <x v="0"/>
    <x v="2"/>
    <x v="2"/>
    <n v="1553"/>
  </r>
  <r>
    <x v="108"/>
    <x v="42"/>
    <x v="0"/>
    <x v="3"/>
    <x v="2"/>
    <n v="181"/>
  </r>
  <r>
    <x v="108"/>
    <x v="42"/>
    <x v="0"/>
    <x v="4"/>
    <x v="2"/>
    <n v="475"/>
  </r>
  <r>
    <x v="108"/>
    <x v="42"/>
    <x v="0"/>
    <x v="5"/>
    <x v="2"/>
    <n v="3989"/>
  </r>
  <r>
    <x v="108"/>
    <x v="42"/>
    <x v="0"/>
    <x v="6"/>
    <x v="2"/>
    <n v="3661"/>
  </r>
  <r>
    <x v="108"/>
    <x v="42"/>
    <x v="0"/>
    <x v="7"/>
    <x v="2"/>
    <n v="2363"/>
  </r>
  <r>
    <x v="108"/>
    <x v="42"/>
    <x v="0"/>
    <x v="8"/>
    <x v="2"/>
    <n v="5856"/>
  </r>
  <r>
    <x v="108"/>
    <x v="42"/>
    <x v="0"/>
    <x v="9"/>
    <x v="2"/>
    <n v="33783"/>
  </r>
  <r>
    <x v="108"/>
    <x v="0"/>
    <x v="0"/>
    <x v="0"/>
    <x v="2"/>
    <n v="61409"/>
  </r>
  <r>
    <x v="108"/>
    <x v="43"/>
    <x v="0"/>
    <x v="1"/>
    <x v="2"/>
    <n v="1905"/>
  </r>
  <r>
    <x v="108"/>
    <x v="43"/>
    <x v="0"/>
    <x v="2"/>
    <x v="2"/>
    <n v="4462"/>
  </r>
  <r>
    <x v="108"/>
    <x v="43"/>
    <x v="0"/>
    <x v="3"/>
    <x v="2"/>
    <n v="503"/>
  </r>
  <r>
    <x v="108"/>
    <x v="43"/>
    <x v="0"/>
    <x v="4"/>
    <x v="2"/>
    <n v="1838"/>
  </r>
  <r>
    <x v="108"/>
    <x v="43"/>
    <x v="0"/>
    <x v="5"/>
    <x v="2"/>
    <n v="136"/>
  </r>
  <r>
    <x v="108"/>
    <x v="43"/>
    <x v="0"/>
    <x v="6"/>
    <x v="2"/>
    <n v="4342"/>
  </r>
  <r>
    <x v="108"/>
    <x v="43"/>
    <x v="0"/>
    <x v="7"/>
    <x v="2"/>
    <n v="7"/>
  </r>
  <r>
    <x v="108"/>
    <x v="43"/>
    <x v="0"/>
    <x v="8"/>
    <x v="2"/>
    <n v="815"/>
  </r>
  <r>
    <x v="108"/>
    <x v="43"/>
    <x v="0"/>
    <x v="9"/>
    <x v="2"/>
    <n v="10279"/>
  </r>
  <r>
    <x v="108"/>
    <x v="0"/>
    <x v="0"/>
    <x v="0"/>
    <x v="2"/>
    <n v="24287"/>
  </r>
  <r>
    <x v="108"/>
    <x v="44"/>
    <x v="0"/>
    <x v="1"/>
    <x v="2"/>
    <n v="2253"/>
  </r>
  <r>
    <x v="108"/>
    <x v="44"/>
    <x v="0"/>
    <x v="2"/>
    <x v="2"/>
    <n v="330"/>
  </r>
  <r>
    <x v="108"/>
    <x v="44"/>
    <x v="0"/>
    <x v="6"/>
    <x v="2"/>
    <n v="123"/>
  </r>
  <r>
    <x v="108"/>
    <x v="44"/>
    <x v="0"/>
    <x v="8"/>
    <x v="2"/>
    <n v="886"/>
  </r>
  <r>
    <x v="108"/>
    <x v="44"/>
    <x v="0"/>
    <x v="9"/>
    <x v="2"/>
    <n v="1300"/>
  </r>
  <r>
    <x v="108"/>
    <x v="0"/>
    <x v="0"/>
    <x v="0"/>
    <x v="2"/>
    <n v="4893"/>
  </r>
  <r>
    <x v="108"/>
    <x v="45"/>
    <x v="0"/>
    <x v="1"/>
    <x v="2"/>
    <n v="5805"/>
  </r>
  <r>
    <x v="108"/>
    <x v="0"/>
    <x v="0"/>
    <x v="0"/>
    <x v="2"/>
    <n v="5805"/>
  </r>
  <r>
    <x v="108"/>
    <x v="46"/>
    <x v="0"/>
    <x v="1"/>
    <x v="2"/>
    <n v="360"/>
  </r>
  <r>
    <x v="108"/>
    <x v="46"/>
    <x v="0"/>
    <x v="2"/>
    <x v="2"/>
    <n v="37"/>
  </r>
  <r>
    <x v="108"/>
    <x v="46"/>
    <x v="0"/>
    <x v="3"/>
    <x v="2"/>
    <n v="244"/>
  </r>
  <r>
    <x v="108"/>
    <x v="46"/>
    <x v="0"/>
    <x v="5"/>
    <x v="2"/>
    <n v="77"/>
  </r>
  <r>
    <x v="108"/>
    <x v="46"/>
    <x v="0"/>
    <x v="6"/>
    <x v="2"/>
    <n v="287"/>
  </r>
  <r>
    <x v="108"/>
    <x v="46"/>
    <x v="0"/>
    <x v="8"/>
    <x v="2"/>
    <n v="124"/>
  </r>
  <r>
    <x v="108"/>
    <x v="46"/>
    <x v="0"/>
    <x v="9"/>
    <x v="2"/>
    <n v="1499"/>
  </r>
  <r>
    <x v="108"/>
    <x v="0"/>
    <x v="0"/>
    <x v="0"/>
    <x v="2"/>
    <n v="2627"/>
  </r>
  <r>
    <x v="141"/>
    <x v="1"/>
    <x v="0"/>
    <x v="1"/>
    <x v="2"/>
    <n v="13052"/>
  </r>
  <r>
    <x v="141"/>
    <x v="1"/>
    <x v="0"/>
    <x v="2"/>
    <x v="2"/>
    <n v="19131"/>
  </r>
  <r>
    <x v="141"/>
    <x v="1"/>
    <x v="0"/>
    <x v="3"/>
    <x v="2"/>
    <n v="232"/>
  </r>
  <r>
    <x v="141"/>
    <x v="1"/>
    <x v="0"/>
    <x v="4"/>
    <x v="2"/>
    <n v="18488"/>
  </r>
  <r>
    <x v="141"/>
    <x v="1"/>
    <x v="0"/>
    <x v="5"/>
    <x v="2"/>
    <n v="38047"/>
  </r>
  <r>
    <x v="141"/>
    <x v="1"/>
    <x v="0"/>
    <x v="6"/>
    <x v="2"/>
    <n v="18798"/>
  </r>
  <r>
    <x v="141"/>
    <x v="1"/>
    <x v="0"/>
    <x v="7"/>
    <x v="2"/>
    <n v="10879"/>
  </r>
  <r>
    <x v="141"/>
    <x v="1"/>
    <x v="0"/>
    <x v="8"/>
    <x v="2"/>
    <n v="13583"/>
  </r>
  <r>
    <x v="141"/>
    <x v="1"/>
    <x v="0"/>
    <x v="9"/>
    <x v="2"/>
    <n v="21058"/>
  </r>
  <r>
    <x v="141"/>
    <x v="0"/>
    <x v="0"/>
    <x v="0"/>
    <x v="2"/>
    <n v="153267"/>
  </r>
  <r>
    <x v="141"/>
    <x v="42"/>
    <x v="0"/>
    <x v="1"/>
    <x v="2"/>
    <n v="6083"/>
  </r>
  <r>
    <x v="141"/>
    <x v="42"/>
    <x v="0"/>
    <x v="2"/>
    <x v="2"/>
    <n v="5324"/>
  </r>
  <r>
    <x v="141"/>
    <x v="42"/>
    <x v="0"/>
    <x v="3"/>
    <x v="2"/>
    <n v="116"/>
  </r>
  <r>
    <x v="141"/>
    <x v="42"/>
    <x v="0"/>
    <x v="4"/>
    <x v="2"/>
    <n v="8032"/>
  </r>
  <r>
    <x v="141"/>
    <x v="42"/>
    <x v="0"/>
    <x v="5"/>
    <x v="2"/>
    <n v="13660"/>
  </r>
  <r>
    <x v="141"/>
    <x v="42"/>
    <x v="0"/>
    <x v="6"/>
    <x v="2"/>
    <n v="4523"/>
  </r>
  <r>
    <x v="141"/>
    <x v="42"/>
    <x v="0"/>
    <x v="7"/>
    <x v="2"/>
    <n v="4544"/>
  </r>
  <r>
    <x v="141"/>
    <x v="42"/>
    <x v="0"/>
    <x v="8"/>
    <x v="2"/>
    <n v="4201"/>
  </r>
  <r>
    <x v="141"/>
    <x v="42"/>
    <x v="0"/>
    <x v="9"/>
    <x v="2"/>
    <n v="7696"/>
  </r>
  <r>
    <x v="141"/>
    <x v="0"/>
    <x v="0"/>
    <x v="0"/>
    <x v="2"/>
    <n v="54180"/>
  </r>
  <r>
    <x v="141"/>
    <x v="43"/>
    <x v="0"/>
    <x v="1"/>
    <x v="2"/>
    <n v="2355"/>
  </r>
  <r>
    <x v="141"/>
    <x v="43"/>
    <x v="0"/>
    <x v="2"/>
    <x v="2"/>
    <n v="13165"/>
  </r>
  <r>
    <x v="141"/>
    <x v="43"/>
    <x v="0"/>
    <x v="3"/>
    <x v="2"/>
    <n v="116"/>
  </r>
  <r>
    <x v="141"/>
    <x v="43"/>
    <x v="0"/>
    <x v="4"/>
    <x v="2"/>
    <n v="10261"/>
  </r>
  <r>
    <x v="141"/>
    <x v="43"/>
    <x v="0"/>
    <x v="5"/>
    <x v="2"/>
    <n v="17297"/>
  </r>
  <r>
    <x v="141"/>
    <x v="43"/>
    <x v="0"/>
    <x v="6"/>
    <x v="2"/>
    <n v="10644"/>
  </r>
  <r>
    <x v="141"/>
    <x v="43"/>
    <x v="0"/>
    <x v="7"/>
    <x v="2"/>
    <n v="2675"/>
  </r>
  <r>
    <x v="141"/>
    <x v="43"/>
    <x v="0"/>
    <x v="8"/>
    <x v="2"/>
    <n v="1571"/>
  </r>
  <r>
    <x v="141"/>
    <x v="43"/>
    <x v="0"/>
    <x v="9"/>
    <x v="2"/>
    <n v="4901"/>
  </r>
  <r>
    <x v="141"/>
    <x v="0"/>
    <x v="0"/>
    <x v="0"/>
    <x v="2"/>
    <n v="62983"/>
  </r>
  <r>
    <x v="141"/>
    <x v="44"/>
    <x v="0"/>
    <x v="1"/>
    <x v="2"/>
    <n v="3541"/>
  </r>
  <r>
    <x v="141"/>
    <x v="44"/>
    <x v="0"/>
    <x v="2"/>
    <x v="2"/>
    <n v="10"/>
  </r>
  <r>
    <x v="141"/>
    <x v="44"/>
    <x v="0"/>
    <x v="5"/>
    <x v="2"/>
    <n v="56"/>
  </r>
  <r>
    <x v="141"/>
    <x v="44"/>
    <x v="0"/>
    <x v="9"/>
    <x v="2"/>
    <n v="4887"/>
  </r>
  <r>
    <x v="141"/>
    <x v="0"/>
    <x v="0"/>
    <x v="0"/>
    <x v="2"/>
    <n v="8495"/>
  </r>
  <r>
    <x v="141"/>
    <x v="45"/>
    <x v="0"/>
    <x v="1"/>
    <x v="2"/>
    <n v="681"/>
  </r>
  <r>
    <x v="141"/>
    <x v="45"/>
    <x v="0"/>
    <x v="2"/>
    <x v="2"/>
    <n v="532"/>
  </r>
  <r>
    <x v="141"/>
    <x v="45"/>
    <x v="0"/>
    <x v="5"/>
    <x v="2"/>
    <n v="1139"/>
  </r>
  <r>
    <x v="141"/>
    <x v="45"/>
    <x v="0"/>
    <x v="6"/>
    <x v="2"/>
    <n v="2011"/>
  </r>
  <r>
    <x v="141"/>
    <x v="45"/>
    <x v="0"/>
    <x v="7"/>
    <x v="2"/>
    <n v="2357"/>
  </r>
  <r>
    <x v="141"/>
    <x v="45"/>
    <x v="0"/>
    <x v="8"/>
    <x v="2"/>
    <n v="200"/>
  </r>
  <r>
    <x v="141"/>
    <x v="45"/>
    <x v="0"/>
    <x v="9"/>
    <x v="2"/>
    <n v="568"/>
  </r>
  <r>
    <x v="141"/>
    <x v="0"/>
    <x v="0"/>
    <x v="0"/>
    <x v="2"/>
    <n v="7489"/>
  </r>
  <r>
    <x v="141"/>
    <x v="46"/>
    <x v="0"/>
    <x v="1"/>
    <x v="2"/>
    <n v="391"/>
  </r>
  <r>
    <x v="141"/>
    <x v="46"/>
    <x v="0"/>
    <x v="2"/>
    <x v="2"/>
    <n v="100"/>
  </r>
  <r>
    <x v="141"/>
    <x v="46"/>
    <x v="0"/>
    <x v="4"/>
    <x v="2"/>
    <n v="195"/>
  </r>
  <r>
    <x v="141"/>
    <x v="46"/>
    <x v="0"/>
    <x v="5"/>
    <x v="2"/>
    <n v="5894"/>
  </r>
  <r>
    <x v="141"/>
    <x v="46"/>
    <x v="0"/>
    <x v="6"/>
    <x v="2"/>
    <n v="1619"/>
  </r>
  <r>
    <x v="141"/>
    <x v="46"/>
    <x v="0"/>
    <x v="7"/>
    <x v="2"/>
    <n v="1303"/>
  </r>
  <r>
    <x v="141"/>
    <x v="46"/>
    <x v="0"/>
    <x v="8"/>
    <x v="2"/>
    <n v="7611"/>
  </r>
  <r>
    <x v="141"/>
    <x v="46"/>
    <x v="0"/>
    <x v="9"/>
    <x v="2"/>
    <n v="3006"/>
  </r>
  <r>
    <x v="141"/>
    <x v="0"/>
    <x v="0"/>
    <x v="0"/>
    <x v="2"/>
    <n v="20121"/>
  </r>
  <r>
    <x v="102"/>
    <x v="1"/>
    <x v="0"/>
    <x v="1"/>
    <x v="2"/>
    <n v="40323"/>
  </r>
  <r>
    <x v="102"/>
    <x v="1"/>
    <x v="0"/>
    <x v="2"/>
    <x v="2"/>
    <n v="448"/>
  </r>
  <r>
    <x v="102"/>
    <x v="1"/>
    <x v="0"/>
    <x v="3"/>
    <x v="2"/>
    <n v="28152"/>
  </r>
  <r>
    <x v="102"/>
    <x v="1"/>
    <x v="0"/>
    <x v="4"/>
    <x v="2"/>
    <n v="10030"/>
  </r>
  <r>
    <x v="102"/>
    <x v="1"/>
    <x v="0"/>
    <x v="5"/>
    <x v="2"/>
    <n v="948"/>
  </r>
  <r>
    <x v="102"/>
    <x v="1"/>
    <x v="0"/>
    <x v="6"/>
    <x v="2"/>
    <n v="55531"/>
  </r>
  <r>
    <x v="102"/>
    <x v="1"/>
    <x v="0"/>
    <x v="7"/>
    <x v="2"/>
    <n v="79746"/>
  </r>
  <r>
    <x v="102"/>
    <x v="1"/>
    <x v="0"/>
    <x v="8"/>
    <x v="2"/>
    <n v="3086"/>
  </r>
  <r>
    <x v="102"/>
    <x v="1"/>
    <x v="0"/>
    <x v="9"/>
    <x v="2"/>
    <n v="7753"/>
  </r>
  <r>
    <x v="102"/>
    <x v="0"/>
    <x v="0"/>
    <x v="0"/>
    <x v="2"/>
    <n v="226017"/>
  </r>
  <r>
    <x v="102"/>
    <x v="42"/>
    <x v="0"/>
    <x v="1"/>
    <x v="2"/>
    <n v="23702"/>
  </r>
  <r>
    <x v="102"/>
    <x v="42"/>
    <x v="0"/>
    <x v="2"/>
    <x v="2"/>
    <n v="28"/>
  </r>
  <r>
    <x v="102"/>
    <x v="42"/>
    <x v="0"/>
    <x v="3"/>
    <x v="2"/>
    <n v="13197"/>
  </r>
  <r>
    <x v="102"/>
    <x v="42"/>
    <x v="0"/>
    <x v="4"/>
    <x v="2"/>
    <n v="29"/>
  </r>
  <r>
    <x v="102"/>
    <x v="42"/>
    <x v="0"/>
    <x v="5"/>
    <x v="2"/>
    <n v="500"/>
  </r>
  <r>
    <x v="102"/>
    <x v="42"/>
    <x v="0"/>
    <x v="6"/>
    <x v="2"/>
    <n v="41235"/>
  </r>
  <r>
    <x v="102"/>
    <x v="42"/>
    <x v="0"/>
    <x v="7"/>
    <x v="2"/>
    <n v="52922"/>
  </r>
  <r>
    <x v="102"/>
    <x v="42"/>
    <x v="0"/>
    <x v="8"/>
    <x v="2"/>
    <n v="3086"/>
  </r>
  <r>
    <x v="102"/>
    <x v="42"/>
    <x v="0"/>
    <x v="9"/>
    <x v="2"/>
    <n v="1443"/>
  </r>
  <r>
    <x v="102"/>
    <x v="0"/>
    <x v="0"/>
    <x v="0"/>
    <x v="2"/>
    <n v="136140"/>
  </r>
  <r>
    <x v="102"/>
    <x v="43"/>
    <x v="0"/>
    <x v="1"/>
    <x v="2"/>
    <n v="13806"/>
  </r>
  <r>
    <x v="102"/>
    <x v="43"/>
    <x v="0"/>
    <x v="2"/>
    <x v="2"/>
    <n v="12"/>
  </r>
  <r>
    <x v="102"/>
    <x v="43"/>
    <x v="0"/>
    <x v="3"/>
    <x v="2"/>
    <n v="14923"/>
  </r>
  <r>
    <x v="102"/>
    <x v="43"/>
    <x v="0"/>
    <x v="4"/>
    <x v="2"/>
    <n v="10000"/>
  </r>
  <r>
    <x v="102"/>
    <x v="43"/>
    <x v="0"/>
    <x v="5"/>
    <x v="2"/>
    <n v="180"/>
  </r>
  <r>
    <x v="102"/>
    <x v="43"/>
    <x v="0"/>
    <x v="6"/>
    <x v="2"/>
    <n v="14296"/>
  </r>
  <r>
    <x v="102"/>
    <x v="43"/>
    <x v="0"/>
    <x v="7"/>
    <x v="2"/>
    <n v="24306"/>
  </r>
  <r>
    <x v="102"/>
    <x v="43"/>
    <x v="0"/>
    <x v="9"/>
    <x v="2"/>
    <n v="1424"/>
  </r>
  <r>
    <x v="102"/>
    <x v="0"/>
    <x v="0"/>
    <x v="0"/>
    <x v="2"/>
    <n v="78946"/>
  </r>
  <r>
    <x v="102"/>
    <x v="44"/>
    <x v="0"/>
    <x v="1"/>
    <x v="2"/>
    <n v="1251"/>
  </r>
  <r>
    <x v="102"/>
    <x v="44"/>
    <x v="0"/>
    <x v="2"/>
    <x v="2"/>
    <n v="400"/>
  </r>
  <r>
    <x v="102"/>
    <x v="44"/>
    <x v="0"/>
    <x v="7"/>
    <x v="2"/>
    <n v="2515"/>
  </r>
  <r>
    <x v="102"/>
    <x v="44"/>
    <x v="0"/>
    <x v="9"/>
    <x v="2"/>
    <n v="4635"/>
  </r>
  <r>
    <x v="102"/>
    <x v="0"/>
    <x v="0"/>
    <x v="0"/>
    <x v="2"/>
    <n v="8802"/>
  </r>
  <r>
    <x v="102"/>
    <x v="45"/>
    <x v="0"/>
    <x v="1"/>
    <x v="2"/>
    <n v="1543"/>
  </r>
  <r>
    <x v="102"/>
    <x v="0"/>
    <x v="0"/>
    <x v="0"/>
    <x v="2"/>
    <n v="1543"/>
  </r>
  <r>
    <x v="102"/>
    <x v="46"/>
    <x v="0"/>
    <x v="1"/>
    <x v="2"/>
    <n v="21"/>
  </r>
  <r>
    <x v="102"/>
    <x v="46"/>
    <x v="0"/>
    <x v="2"/>
    <x v="2"/>
    <n v="9"/>
  </r>
  <r>
    <x v="102"/>
    <x v="46"/>
    <x v="0"/>
    <x v="3"/>
    <x v="2"/>
    <n v="33"/>
  </r>
  <r>
    <x v="102"/>
    <x v="46"/>
    <x v="0"/>
    <x v="4"/>
    <x v="2"/>
    <n v="2"/>
  </r>
  <r>
    <x v="102"/>
    <x v="46"/>
    <x v="0"/>
    <x v="5"/>
    <x v="2"/>
    <n v="268"/>
  </r>
  <r>
    <x v="102"/>
    <x v="46"/>
    <x v="0"/>
    <x v="7"/>
    <x v="2"/>
    <n v="3"/>
  </r>
  <r>
    <x v="102"/>
    <x v="46"/>
    <x v="0"/>
    <x v="9"/>
    <x v="2"/>
    <n v="250"/>
  </r>
  <r>
    <x v="102"/>
    <x v="0"/>
    <x v="0"/>
    <x v="0"/>
    <x v="2"/>
    <n v="587"/>
  </r>
  <r>
    <x v="103"/>
    <x v="1"/>
    <x v="0"/>
    <x v="1"/>
    <x v="2"/>
    <n v="792"/>
  </r>
  <r>
    <x v="103"/>
    <x v="1"/>
    <x v="0"/>
    <x v="2"/>
    <x v="2"/>
    <n v="1"/>
  </r>
  <r>
    <x v="103"/>
    <x v="1"/>
    <x v="0"/>
    <x v="4"/>
    <x v="2"/>
    <n v="79"/>
  </r>
  <r>
    <x v="103"/>
    <x v="1"/>
    <x v="0"/>
    <x v="5"/>
    <x v="2"/>
    <n v="2144"/>
  </r>
  <r>
    <x v="103"/>
    <x v="1"/>
    <x v="0"/>
    <x v="6"/>
    <x v="2"/>
    <n v="2726"/>
  </r>
  <r>
    <x v="103"/>
    <x v="1"/>
    <x v="0"/>
    <x v="7"/>
    <x v="2"/>
    <n v="1411"/>
  </r>
  <r>
    <x v="103"/>
    <x v="1"/>
    <x v="0"/>
    <x v="8"/>
    <x v="2"/>
    <n v="155"/>
  </r>
  <r>
    <x v="103"/>
    <x v="1"/>
    <x v="0"/>
    <x v="9"/>
    <x v="2"/>
    <n v="2166"/>
  </r>
  <r>
    <x v="103"/>
    <x v="0"/>
    <x v="0"/>
    <x v="0"/>
    <x v="2"/>
    <n v="9472"/>
  </r>
  <r>
    <x v="103"/>
    <x v="42"/>
    <x v="0"/>
    <x v="1"/>
    <x v="2"/>
    <n v="150"/>
  </r>
  <r>
    <x v="103"/>
    <x v="42"/>
    <x v="0"/>
    <x v="4"/>
    <x v="2"/>
    <n v="63"/>
  </r>
  <r>
    <x v="103"/>
    <x v="42"/>
    <x v="0"/>
    <x v="5"/>
    <x v="2"/>
    <n v="1340"/>
  </r>
  <r>
    <x v="103"/>
    <x v="42"/>
    <x v="0"/>
    <x v="6"/>
    <x v="2"/>
    <n v="1130"/>
  </r>
  <r>
    <x v="103"/>
    <x v="42"/>
    <x v="0"/>
    <x v="7"/>
    <x v="2"/>
    <n v="537"/>
  </r>
  <r>
    <x v="103"/>
    <x v="42"/>
    <x v="0"/>
    <x v="8"/>
    <x v="2"/>
    <n v="140"/>
  </r>
  <r>
    <x v="103"/>
    <x v="42"/>
    <x v="0"/>
    <x v="9"/>
    <x v="2"/>
    <n v="274"/>
  </r>
  <r>
    <x v="103"/>
    <x v="0"/>
    <x v="0"/>
    <x v="0"/>
    <x v="2"/>
    <n v="3635"/>
  </r>
  <r>
    <x v="103"/>
    <x v="43"/>
    <x v="0"/>
    <x v="1"/>
    <x v="2"/>
    <n v="65"/>
  </r>
  <r>
    <x v="103"/>
    <x v="43"/>
    <x v="0"/>
    <x v="2"/>
    <x v="2"/>
    <n v="1"/>
  </r>
  <r>
    <x v="103"/>
    <x v="43"/>
    <x v="0"/>
    <x v="4"/>
    <x v="2"/>
    <n v="12"/>
  </r>
  <r>
    <x v="103"/>
    <x v="43"/>
    <x v="0"/>
    <x v="5"/>
    <x v="2"/>
    <n v="207"/>
  </r>
  <r>
    <x v="103"/>
    <x v="43"/>
    <x v="0"/>
    <x v="6"/>
    <x v="2"/>
    <n v="1594"/>
  </r>
  <r>
    <x v="103"/>
    <x v="43"/>
    <x v="0"/>
    <x v="7"/>
    <x v="2"/>
    <n v="30"/>
  </r>
  <r>
    <x v="103"/>
    <x v="43"/>
    <x v="0"/>
    <x v="9"/>
    <x v="2"/>
    <n v="888"/>
  </r>
  <r>
    <x v="103"/>
    <x v="0"/>
    <x v="0"/>
    <x v="0"/>
    <x v="2"/>
    <n v="2796"/>
  </r>
  <r>
    <x v="103"/>
    <x v="44"/>
    <x v="0"/>
    <x v="1"/>
    <x v="2"/>
    <n v="576"/>
  </r>
  <r>
    <x v="103"/>
    <x v="44"/>
    <x v="0"/>
    <x v="5"/>
    <x v="2"/>
    <n v="81"/>
  </r>
  <r>
    <x v="103"/>
    <x v="44"/>
    <x v="0"/>
    <x v="6"/>
    <x v="2"/>
    <n v="2"/>
  </r>
  <r>
    <x v="103"/>
    <x v="44"/>
    <x v="0"/>
    <x v="7"/>
    <x v="2"/>
    <n v="844"/>
  </r>
  <r>
    <x v="103"/>
    <x v="44"/>
    <x v="0"/>
    <x v="9"/>
    <x v="2"/>
    <n v="990"/>
  </r>
  <r>
    <x v="103"/>
    <x v="0"/>
    <x v="0"/>
    <x v="0"/>
    <x v="2"/>
    <n v="2494"/>
  </r>
  <r>
    <x v="103"/>
    <x v="46"/>
    <x v="0"/>
    <x v="4"/>
    <x v="2"/>
    <n v="4"/>
  </r>
  <r>
    <x v="103"/>
    <x v="46"/>
    <x v="0"/>
    <x v="5"/>
    <x v="2"/>
    <n v="515"/>
  </r>
  <r>
    <x v="103"/>
    <x v="46"/>
    <x v="0"/>
    <x v="7"/>
    <x v="2"/>
    <n v="1"/>
  </r>
  <r>
    <x v="103"/>
    <x v="46"/>
    <x v="0"/>
    <x v="8"/>
    <x v="2"/>
    <n v="14"/>
  </r>
  <r>
    <x v="103"/>
    <x v="46"/>
    <x v="0"/>
    <x v="9"/>
    <x v="2"/>
    <n v="14"/>
  </r>
  <r>
    <x v="103"/>
    <x v="0"/>
    <x v="0"/>
    <x v="0"/>
    <x v="2"/>
    <n v="548"/>
  </r>
  <r>
    <x v="104"/>
    <x v="1"/>
    <x v="0"/>
    <x v="1"/>
    <x v="2"/>
    <n v="216486"/>
  </r>
  <r>
    <x v="104"/>
    <x v="1"/>
    <x v="0"/>
    <x v="2"/>
    <x v="2"/>
    <n v="1975"/>
  </r>
  <r>
    <x v="104"/>
    <x v="1"/>
    <x v="0"/>
    <x v="3"/>
    <x v="2"/>
    <n v="66982"/>
  </r>
  <r>
    <x v="104"/>
    <x v="1"/>
    <x v="0"/>
    <x v="4"/>
    <x v="2"/>
    <n v="93777"/>
  </r>
  <r>
    <x v="104"/>
    <x v="1"/>
    <x v="0"/>
    <x v="6"/>
    <x v="2"/>
    <n v="65612"/>
  </r>
  <r>
    <x v="104"/>
    <x v="1"/>
    <x v="0"/>
    <x v="7"/>
    <x v="2"/>
    <n v="328"/>
  </r>
  <r>
    <x v="104"/>
    <x v="1"/>
    <x v="0"/>
    <x v="8"/>
    <x v="2"/>
    <n v="50"/>
  </r>
  <r>
    <x v="104"/>
    <x v="1"/>
    <x v="0"/>
    <x v="9"/>
    <x v="2"/>
    <n v="157676"/>
  </r>
  <r>
    <x v="104"/>
    <x v="0"/>
    <x v="0"/>
    <x v="0"/>
    <x v="2"/>
    <n v="602886"/>
  </r>
  <r>
    <x v="104"/>
    <x v="42"/>
    <x v="0"/>
    <x v="1"/>
    <x v="2"/>
    <n v="161801"/>
  </r>
  <r>
    <x v="104"/>
    <x v="42"/>
    <x v="0"/>
    <x v="2"/>
    <x v="2"/>
    <n v="1954"/>
  </r>
  <r>
    <x v="104"/>
    <x v="42"/>
    <x v="0"/>
    <x v="3"/>
    <x v="2"/>
    <n v="55442"/>
  </r>
  <r>
    <x v="104"/>
    <x v="42"/>
    <x v="0"/>
    <x v="4"/>
    <x v="2"/>
    <n v="92870"/>
  </r>
  <r>
    <x v="104"/>
    <x v="42"/>
    <x v="0"/>
    <x v="6"/>
    <x v="2"/>
    <n v="52494"/>
  </r>
  <r>
    <x v="104"/>
    <x v="42"/>
    <x v="0"/>
    <x v="7"/>
    <x v="2"/>
    <n v="64"/>
  </r>
  <r>
    <x v="104"/>
    <x v="42"/>
    <x v="0"/>
    <x v="8"/>
    <x v="2"/>
    <n v="5"/>
  </r>
  <r>
    <x v="104"/>
    <x v="42"/>
    <x v="0"/>
    <x v="9"/>
    <x v="2"/>
    <n v="145619"/>
  </r>
  <r>
    <x v="104"/>
    <x v="0"/>
    <x v="0"/>
    <x v="0"/>
    <x v="2"/>
    <n v="510247"/>
  </r>
  <r>
    <x v="104"/>
    <x v="43"/>
    <x v="0"/>
    <x v="1"/>
    <x v="2"/>
    <n v="39299"/>
  </r>
  <r>
    <x v="104"/>
    <x v="43"/>
    <x v="0"/>
    <x v="2"/>
    <x v="2"/>
    <n v="20"/>
  </r>
  <r>
    <x v="104"/>
    <x v="43"/>
    <x v="0"/>
    <x v="3"/>
    <x v="2"/>
    <n v="11296"/>
  </r>
  <r>
    <x v="104"/>
    <x v="43"/>
    <x v="0"/>
    <x v="4"/>
    <x v="2"/>
    <n v="908"/>
  </r>
  <r>
    <x v="104"/>
    <x v="43"/>
    <x v="0"/>
    <x v="6"/>
    <x v="2"/>
    <n v="13118"/>
  </r>
  <r>
    <x v="104"/>
    <x v="43"/>
    <x v="0"/>
    <x v="7"/>
    <x v="2"/>
    <n v="136"/>
  </r>
  <r>
    <x v="104"/>
    <x v="43"/>
    <x v="0"/>
    <x v="9"/>
    <x v="2"/>
    <n v="9939"/>
  </r>
  <r>
    <x v="104"/>
    <x v="0"/>
    <x v="0"/>
    <x v="0"/>
    <x v="2"/>
    <n v="74715"/>
  </r>
  <r>
    <x v="104"/>
    <x v="44"/>
    <x v="0"/>
    <x v="1"/>
    <x v="2"/>
    <n v="20"/>
  </r>
  <r>
    <x v="104"/>
    <x v="44"/>
    <x v="0"/>
    <x v="3"/>
    <x v="2"/>
    <n v="25"/>
  </r>
  <r>
    <x v="104"/>
    <x v="44"/>
    <x v="0"/>
    <x v="9"/>
    <x v="2"/>
    <n v="1500"/>
  </r>
  <r>
    <x v="104"/>
    <x v="0"/>
    <x v="0"/>
    <x v="0"/>
    <x v="2"/>
    <n v="1545"/>
  </r>
  <r>
    <x v="104"/>
    <x v="45"/>
    <x v="0"/>
    <x v="1"/>
    <x v="2"/>
    <n v="11708"/>
  </r>
  <r>
    <x v="104"/>
    <x v="0"/>
    <x v="0"/>
    <x v="0"/>
    <x v="2"/>
    <n v="11708"/>
  </r>
  <r>
    <x v="104"/>
    <x v="46"/>
    <x v="0"/>
    <x v="1"/>
    <x v="2"/>
    <n v="3658"/>
  </r>
  <r>
    <x v="104"/>
    <x v="46"/>
    <x v="0"/>
    <x v="2"/>
    <x v="2"/>
    <n v="2"/>
  </r>
  <r>
    <x v="104"/>
    <x v="46"/>
    <x v="0"/>
    <x v="3"/>
    <x v="2"/>
    <n v="220"/>
  </r>
  <r>
    <x v="104"/>
    <x v="46"/>
    <x v="0"/>
    <x v="7"/>
    <x v="2"/>
    <n v="128"/>
  </r>
  <r>
    <x v="104"/>
    <x v="46"/>
    <x v="0"/>
    <x v="8"/>
    <x v="2"/>
    <n v="45"/>
  </r>
  <r>
    <x v="104"/>
    <x v="46"/>
    <x v="0"/>
    <x v="9"/>
    <x v="2"/>
    <n v="617"/>
  </r>
  <r>
    <x v="104"/>
    <x v="0"/>
    <x v="0"/>
    <x v="0"/>
    <x v="2"/>
    <n v="4670"/>
  </r>
  <r>
    <x v="110"/>
    <x v="1"/>
    <x v="0"/>
    <x v="1"/>
    <x v="2"/>
    <n v="2698"/>
  </r>
  <r>
    <x v="110"/>
    <x v="1"/>
    <x v="0"/>
    <x v="2"/>
    <x v="2"/>
    <n v="9149"/>
  </r>
  <r>
    <x v="110"/>
    <x v="1"/>
    <x v="0"/>
    <x v="4"/>
    <x v="2"/>
    <n v="860"/>
  </r>
  <r>
    <x v="110"/>
    <x v="1"/>
    <x v="0"/>
    <x v="5"/>
    <x v="2"/>
    <n v="13190"/>
  </r>
  <r>
    <x v="110"/>
    <x v="1"/>
    <x v="0"/>
    <x v="6"/>
    <x v="2"/>
    <n v="12859"/>
  </r>
  <r>
    <x v="110"/>
    <x v="1"/>
    <x v="0"/>
    <x v="7"/>
    <x v="2"/>
    <n v="6452"/>
  </r>
  <r>
    <x v="110"/>
    <x v="1"/>
    <x v="0"/>
    <x v="8"/>
    <x v="2"/>
    <n v="10155"/>
  </r>
  <r>
    <x v="110"/>
    <x v="1"/>
    <x v="0"/>
    <x v="9"/>
    <x v="2"/>
    <n v="18662"/>
  </r>
  <r>
    <x v="110"/>
    <x v="0"/>
    <x v="0"/>
    <x v="0"/>
    <x v="2"/>
    <n v="74026"/>
  </r>
  <r>
    <x v="110"/>
    <x v="42"/>
    <x v="0"/>
    <x v="1"/>
    <x v="2"/>
    <n v="1046"/>
  </r>
  <r>
    <x v="110"/>
    <x v="42"/>
    <x v="0"/>
    <x v="2"/>
    <x v="2"/>
    <n v="7460"/>
  </r>
  <r>
    <x v="110"/>
    <x v="42"/>
    <x v="0"/>
    <x v="4"/>
    <x v="2"/>
    <n v="298"/>
  </r>
  <r>
    <x v="110"/>
    <x v="42"/>
    <x v="0"/>
    <x v="5"/>
    <x v="2"/>
    <n v="4059"/>
  </r>
  <r>
    <x v="110"/>
    <x v="42"/>
    <x v="0"/>
    <x v="6"/>
    <x v="2"/>
    <n v="3196"/>
  </r>
  <r>
    <x v="110"/>
    <x v="42"/>
    <x v="0"/>
    <x v="7"/>
    <x v="2"/>
    <n v="6230"/>
  </r>
  <r>
    <x v="110"/>
    <x v="42"/>
    <x v="0"/>
    <x v="8"/>
    <x v="2"/>
    <n v="7858"/>
  </r>
  <r>
    <x v="110"/>
    <x v="42"/>
    <x v="0"/>
    <x v="9"/>
    <x v="2"/>
    <n v="11674"/>
  </r>
  <r>
    <x v="110"/>
    <x v="0"/>
    <x v="0"/>
    <x v="0"/>
    <x v="2"/>
    <n v="41821"/>
  </r>
  <r>
    <x v="110"/>
    <x v="43"/>
    <x v="0"/>
    <x v="1"/>
    <x v="2"/>
    <n v="408"/>
  </r>
  <r>
    <x v="110"/>
    <x v="43"/>
    <x v="0"/>
    <x v="2"/>
    <x v="2"/>
    <n v="1666"/>
  </r>
  <r>
    <x v="110"/>
    <x v="43"/>
    <x v="0"/>
    <x v="4"/>
    <x v="2"/>
    <n v="562"/>
  </r>
  <r>
    <x v="110"/>
    <x v="43"/>
    <x v="0"/>
    <x v="5"/>
    <x v="2"/>
    <n v="4767"/>
  </r>
  <r>
    <x v="110"/>
    <x v="43"/>
    <x v="0"/>
    <x v="6"/>
    <x v="2"/>
    <n v="7582"/>
  </r>
  <r>
    <x v="110"/>
    <x v="43"/>
    <x v="0"/>
    <x v="7"/>
    <x v="2"/>
    <n v="44"/>
  </r>
  <r>
    <x v="110"/>
    <x v="43"/>
    <x v="0"/>
    <x v="8"/>
    <x v="2"/>
    <n v="1706"/>
  </r>
  <r>
    <x v="110"/>
    <x v="43"/>
    <x v="0"/>
    <x v="9"/>
    <x v="2"/>
    <n v="4510"/>
  </r>
  <r>
    <x v="110"/>
    <x v="0"/>
    <x v="0"/>
    <x v="0"/>
    <x v="2"/>
    <n v="21244"/>
  </r>
  <r>
    <x v="110"/>
    <x v="44"/>
    <x v="0"/>
    <x v="5"/>
    <x v="2"/>
    <n v="2910"/>
  </r>
  <r>
    <x v="110"/>
    <x v="44"/>
    <x v="0"/>
    <x v="7"/>
    <x v="2"/>
    <n v="176"/>
  </r>
  <r>
    <x v="110"/>
    <x v="44"/>
    <x v="0"/>
    <x v="9"/>
    <x v="2"/>
    <n v="1629"/>
  </r>
  <r>
    <x v="110"/>
    <x v="0"/>
    <x v="0"/>
    <x v="0"/>
    <x v="2"/>
    <n v="4715"/>
  </r>
  <r>
    <x v="110"/>
    <x v="46"/>
    <x v="0"/>
    <x v="1"/>
    <x v="2"/>
    <n v="1243"/>
  </r>
  <r>
    <x v="110"/>
    <x v="46"/>
    <x v="0"/>
    <x v="2"/>
    <x v="2"/>
    <n v="23"/>
  </r>
  <r>
    <x v="110"/>
    <x v="46"/>
    <x v="0"/>
    <x v="5"/>
    <x v="2"/>
    <n v="1454"/>
  </r>
  <r>
    <x v="110"/>
    <x v="46"/>
    <x v="0"/>
    <x v="6"/>
    <x v="2"/>
    <n v="2081"/>
  </r>
  <r>
    <x v="110"/>
    <x v="46"/>
    <x v="0"/>
    <x v="7"/>
    <x v="2"/>
    <n v="2"/>
  </r>
  <r>
    <x v="110"/>
    <x v="46"/>
    <x v="0"/>
    <x v="8"/>
    <x v="2"/>
    <n v="592"/>
  </r>
  <r>
    <x v="110"/>
    <x v="46"/>
    <x v="0"/>
    <x v="9"/>
    <x v="2"/>
    <n v="849"/>
  </r>
  <r>
    <x v="110"/>
    <x v="0"/>
    <x v="0"/>
    <x v="0"/>
    <x v="2"/>
    <n v="6245"/>
  </r>
  <r>
    <x v="105"/>
    <x v="1"/>
    <x v="0"/>
    <x v="1"/>
    <x v="2"/>
    <n v="143050"/>
  </r>
  <r>
    <x v="105"/>
    <x v="1"/>
    <x v="0"/>
    <x v="2"/>
    <x v="2"/>
    <n v="69729"/>
  </r>
  <r>
    <x v="105"/>
    <x v="1"/>
    <x v="0"/>
    <x v="3"/>
    <x v="2"/>
    <n v="205717"/>
  </r>
  <r>
    <x v="105"/>
    <x v="1"/>
    <x v="0"/>
    <x v="4"/>
    <x v="2"/>
    <n v="727594"/>
  </r>
  <r>
    <x v="105"/>
    <x v="1"/>
    <x v="0"/>
    <x v="5"/>
    <x v="2"/>
    <n v="50074"/>
  </r>
  <r>
    <x v="105"/>
    <x v="1"/>
    <x v="0"/>
    <x v="6"/>
    <x v="2"/>
    <n v="118188"/>
  </r>
  <r>
    <x v="105"/>
    <x v="1"/>
    <x v="0"/>
    <x v="7"/>
    <x v="2"/>
    <n v="116283"/>
  </r>
  <r>
    <x v="105"/>
    <x v="1"/>
    <x v="0"/>
    <x v="8"/>
    <x v="2"/>
    <n v="62362"/>
  </r>
  <r>
    <x v="105"/>
    <x v="1"/>
    <x v="0"/>
    <x v="9"/>
    <x v="2"/>
    <n v="482049"/>
  </r>
  <r>
    <x v="105"/>
    <x v="0"/>
    <x v="0"/>
    <x v="0"/>
    <x v="2"/>
    <n v="1975046"/>
  </r>
  <r>
    <x v="105"/>
    <x v="42"/>
    <x v="0"/>
    <x v="1"/>
    <x v="2"/>
    <n v="74473"/>
  </r>
  <r>
    <x v="105"/>
    <x v="42"/>
    <x v="0"/>
    <x v="2"/>
    <x v="2"/>
    <n v="45923"/>
  </r>
  <r>
    <x v="105"/>
    <x v="42"/>
    <x v="0"/>
    <x v="3"/>
    <x v="2"/>
    <n v="150262"/>
  </r>
  <r>
    <x v="105"/>
    <x v="42"/>
    <x v="0"/>
    <x v="4"/>
    <x v="2"/>
    <n v="472977"/>
  </r>
  <r>
    <x v="105"/>
    <x v="42"/>
    <x v="0"/>
    <x v="5"/>
    <x v="2"/>
    <n v="33798"/>
  </r>
  <r>
    <x v="105"/>
    <x v="42"/>
    <x v="0"/>
    <x v="6"/>
    <x v="2"/>
    <n v="75161"/>
  </r>
  <r>
    <x v="105"/>
    <x v="42"/>
    <x v="0"/>
    <x v="7"/>
    <x v="2"/>
    <n v="6005"/>
  </r>
  <r>
    <x v="105"/>
    <x v="42"/>
    <x v="0"/>
    <x v="8"/>
    <x v="2"/>
    <n v="32010"/>
  </r>
  <r>
    <x v="105"/>
    <x v="42"/>
    <x v="0"/>
    <x v="9"/>
    <x v="2"/>
    <n v="397459"/>
  </r>
  <r>
    <x v="105"/>
    <x v="0"/>
    <x v="0"/>
    <x v="0"/>
    <x v="2"/>
    <n v="1288068"/>
  </r>
  <r>
    <x v="105"/>
    <x v="43"/>
    <x v="0"/>
    <x v="1"/>
    <x v="2"/>
    <n v="22147"/>
  </r>
  <r>
    <x v="105"/>
    <x v="43"/>
    <x v="0"/>
    <x v="2"/>
    <x v="2"/>
    <n v="10448"/>
  </r>
  <r>
    <x v="105"/>
    <x v="43"/>
    <x v="0"/>
    <x v="3"/>
    <x v="2"/>
    <n v="28040"/>
  </r>
  <r>
    <x v="105"/>
    <x v="43"/>
    <x v="0"/>
    <x v="4"/>
    <x v="2"/>
    <n v="114919"/>
  </r>
  <r>
    <x v="105"/>
    <x v="43"/>
    <x v="0"/>
    <x v="5"/>
    <x v="2"/>
    <n v="6356"/>
  </r>
  <r>
    <x v="105"/>
    <x v="43"/>
    <x v="0"/>
    <x v="6"/>
    <x v="2"/>
    <n v="28278"/>
  </r>
  <r>
    <x v="105"/>
    <x v="43"/>
    <x v="0"/>
    <x v="7"/>
    <x v="2"/>
    <n v="9621"/>
  </r>
  <r>
    <x v="105"/>
    <x v="43"/>
    <x v="0"/>
    <x v="8"/>
    <x v="2"/>
    <n v="1723"/>
  </r>
  <r>
    <x v="105"/>
    <x v="43"/>
    <x v="0"/>
    <x v="9"/>
    <x v="2"/>
    <n v="44106"/>
  </r>
  <r>
    <x v="105"/>
    <x v="0"/>
    <x v="0"/>
    <x v="0"/>
    <x v="2"/>
    <n v="265637"/>
  </r>
  <r>
    <x v="105"/>
    <x v="44"/>
    <x v="0"/>
    <x v="1"/>
    <x v="2"/>
    <n v="36236"/>
  </r>
  <r>
    <x v="105"/>
    <x v="44"/>
    <x v="0"/>
    <x v="2"/>
    <x v="2"/>
    <n v="9301"/>
  </r>
  <r>
    <x v="105"/>
    <x v="44"/>
    <x v="0"/>
    <x v="3"/>
    <x v="2"/>
    <n v="19645"/>
  </r>
  <r>
    <x v="105"/>
    <x v="44"/>
    <x v="0"/>
    <x v="4"/>
    <x v="2"/>
    <n v="63532"/>
  </r>
  <r>
    <x v="105"/>
    <x v="44"/>
    <x v="0"/>
    <x v="6"/>
    <x v="2"/>
    <n v="7786"/>
  </r>
  <r>
    <x v="105"/>
    <x v="44"/>
    <x v="0"/>
    <x v="7"/>
    <x v="2"/>
    <n v="20088"/>
  </r>
  <r>
    <x v="105"/>
    <x v="44"/>
    <x v="0"/>
    <x v="8"/>
    <x v="2"/>
    <n v="9643"/>
  </r>
  <r>
    <x v="105"/>
    <x v="44"/>
    <x v="0"/>
    <x v="9"/>
    <x v="2"/>
    <n v="36421"/>
  </r>
  <r>
    <x v="105"/>
    <x v="0"/>
    <x v="0"/>
    <x v="0"/>
    <x v="2"/>
    <n v="202651"/>
  </r>
  <r>
    <x v="105"/>
    <x v="45"/>
    <x v="0"/>
    <x v="1"/>
    <x v="2"/>
    <n v="6124"/>
  </r>
  <r>
    <x v="105"/>
    <x v="45"/>
    <x v="0"/>
    <x v="2"/>
    <x v="2"/>
    <n v="429"/>
  </r>
  <r>
    <x v="105"/>
    <x v="45"/>
    <x v="0"/>
    <x v="7"/>
    <x v="2"/>
    <n v="79000"/>
  </r>
  <r>
    <x v="105"/>
    <x v="45"/>
    <x v="0"/>
    <x v="8"/>
    <x v="2"/>
    <n v="4403"/>
  </r>
  <r>
    <x v="105"/>
    <x v="45"/>
    <x v="0"/>
    <x v="9"/>
    <x v="2"/>
    <n v="141"/>
  </r>
  <r>
    <x v="105"/>
    <x v="0"/>
    <x v="0"/>
    <x v="0"/>
    <x v="2"/>
    <n v="90097"/>
  </r>
  <r>
    <x v="105"/>
    <x v="46"/>
    <x v="0"/>
    <x v="1"/>
    <x v="2"/>
    <n v="4070"/>
  </r>
  <r>
    <x v="105"/>
    <x v="46"/>
    <x v="0"/>
    <x v="2"/>
    <x v="2"/>
    <n v="3629"/>
  </r>
  <r>
    <x v="105"/>
    <x v="46"/>
    <x v="0"/>
    <x v="3"/>
    <x v="2"/>
    <n v="7770"/>
  </r>
  <r>
    <x v="105"/>
    <x v="46"/>
    <x v="0"/>
    <x v="4"/>
    <x v="2"/>
    <n v="76166"/>
  </r>
  <r>
    <x v="105"/>
    <x v="46"/>
    <x v="0"/>
    <x v="5"/>
    <x v="2"/>
    <n v="9920"/>
  </r>
  <r>
    <x v="105"/>
    <x v="46"/>
    <x v="0"/>
    <x v="6"/>
    <x v="2"/>
    <n v="6963"/>
  </r>
  <r>
    <x v="105"/>
    <x v="46"/>
    <x v="0"/>
    <x v="7"/>
    <x v="2"/>
    <n v="1569"/>
  </r>
  <r>
    <x v="105"/>
    <x v="46"/>
    <x v="0"/>
    <x v="8"/>
    <x v="2"/>
    <n v="14583"/>
  </r>
  <r>
    <x v="105"/>
    <x v="46"/>
    <x v="0"/>
    <x v="9"/>
    <x v="2"/>
    <n v="3923"/>
  </r>
  <r>
    <x v="105"/>
    <x v="0"/>
    <x v="0"/>
    <x v="0"/>
    <x v="2"/>
    <n v="128594"/>
  </r>
  <r>
    <x v="142"/>
    <x v="1"/>
    <x v="0"/>
    <x v="1"/>
    <x v="2"/>
    <n v="3168"/>
  </r>
  <r>
    <x v="142"/>
    <x v="1"/>
    <x v="0"/>
    <x v="2"/>
    <x v="2"/>
    <n v="3351"/>
  </r>
  <r>
    <x v="142"/>
    <x v="1"/>
    <x v="0"/>
    <x v="3"/>
    <x v="2"/>
    <n v="5235"/>
  </r>
  <r>
    <x v="142"/>
    <x v="1"/>
    <x v="0"/>
    <x v="4"/>
    <x v="2"/>
    <n v="10635"/>
  </r>
  <r>
    <x v="142"/>
    <x v="1"/>
    <x v="0"/>
    <x v="5"/>
    <x v="2"/>
    <n v="3568"/>
  </r>
  <r>
    <x v="142"/>
    <x v="1"/>
    <x v="0"/>
    <x v="6"/>
    <x v="2"/>
    <n v="6062"/>
  </r>
  <r>
    <x v="142"/>
    <x v="1"/>
    <x v="0"/>
    <x v="7"/>
    <x v="2"/>
    <n v="4044"/>
  </r>
  <r>
    <x v="142"/>
    <x v="1"/>
    <x v="0"/>
    <x v="8"/>
    <x v="2"/>
    <n v="894"/>
  </r>
  <r>
    <x v="142"/>
    <x v="1"/>
    <x v="0"/>
    <x v="9"/>
    <x v="2"/>
    <n v="21026"/>
  </r>
  <r>
    <x v="142"/>
    <x v="0"/>
    <x v="0"/>
    <x v="0"/>
    <x v="2"/>
    <n v="57983"/>
  </r>
  <r>
    <x v="142"/>
    <x v="42"/>
    <x v="0"/>
    <x v="1"/>
    <x v="2"/>
    <n v="1859"/>
  </r>
  <r>
    <x v="142"/>
    <x v="42"/>
    <x v="0"/>
    <x v="2"/>
    <x v="2"/>
    <n v="1892"/>
  </r>
  <r>
    <x v="142"/>
    <x v="42"/>
    <x v="0"/>
    <x v="3"/>
    <x v="2"/>
    <n v="5220"/>
  </r>
  <r>
    <x v="142"/>
    <x v="42"/>
    <x v="0"/>
    <x v="4"/>
    <x v="2"/>
    <n v="8310"/>
  </r>
  <r>
    <x v="142"/>
    <x v="42"/>
    <x v="0"/>
    <x v="5"/>
    <x v="2"/>
    <n v="1520"/>
  </r>
  <r>
    <x v="142"/>
    <x v="42"/>
    <x v="0"/>
    <x v="6"/>
    <x v="2"/>
    <n v="4296"/>
  </r>
  <r>
    <x v="142"/>
    <x v="42"/>
    <x v="0"/>
    <x v="7"/>
    <x v="2"/>
    <n v="3974"/>
  </r>
  <r>
    <x v="142"/>
    <x v="42"/>
    <x v="0"/>
    <x v="8"/>
    <x v="2"/>
    <n v="891"/>
  </r>
  <r>
    <x v="142"/>
    <x v="42"/>
    <x v="0"/>
    <x v="9"/>
    <x v="2"/>
    <n v="14377"/>
  </r>
  <r>
    <x v="142"/>
    <x v="0"/>
    <x v="0"/>
    <x v="0"/>
    <x v="2"/>
    <n v="42337"/>
  </r>
  <r>
    <x v="142"/>
    <x v="43"/>
    <x v="0"/>
    <x v="1"/>
    <x v="2"/>
    <n v="621"/>
  </r>
  <r>
    <x v="142"/>
    <x v="43"/>
    <x v="0"/>
    <x v="2"/>
    <x v="2"/>
    <n v="1434"/>
  </r>
  <r>
    <x v="142"/>
    <x v="43"/>
    <x v="0"/>
    <x v="3"/>
    <x v="2"/>
    <n v="15"/>
  </r>
  <r>
    <x v="142"/>
    <x v="43"/>
    <x v="0"/>
    <x v="4"/>
    <x v="2"/>
    <n v="2227"/>
  </r>
  <r>
    <x v="142"/>
    <x v="43"/>
    <x v="0"/>
    <x v="5"/>
    <x v="2"/>
    <n v="611"/>
  </r>
  <r>
    <x v="142"/>
    <x v="43"/>
    <x v="0"/>
    <x v="6"/>
    <x v="2"/>
    <n v="1673"/>
  </r>
  <r>
    <x v="142"/>
    <x v="43"/>
    <x v="0"/>
    <x v="9"/>
    <x v="2"/>
    <n v="2593"/>
  </r>
  <r>
    <x v="142"/>
    <x v="0"/>
    <x v="0"/>
    <x v="0"/>
    <x v="2"/>
    <n v="9174"/>
  </r>
  <r>
    <x v="142"/>
    <x v="44"/>
    <x v="0"/>
    <x v="1"/>
    <x v="2"/>
    <n v="206"/>
  </r>
  <r>
    <x v="142"/>
    <x v="44"/>
    <x v="0"/>
    <x v="2"/>
    <x v="2"/>
    <n v="2"/>
  </r>
  <r>
    <x v="142"/>
    <x v="44"/>
    <x v="0"/>
    <x v="5"/>
    <x v="2"/>
    <n v="815"/>
  </r>
  <r>
    <x v="142"/>
    <x v="44"/>
    <x v="0"/>
    <x v="9"/>
    <x v="2"/>
    <n v="3375"/>
  </r>
  <r>
    <x v="142"/>
    <x v="0"/>
    <x v="0"/>
    <x v="0"/>
    <x v="2"/>
    <n v="4398"/>
  </r>
  <r>
    <x v="142"/>
    <x v="45"/>
    <x v="0"/>
    <x v="1"/>
    <x v="2"/>
    <n v="323"/>
  </r>
  <r>
    <x v="142"/>
    <x v="45"/>
    <x v="0"/>
    <x v="2"/>
    <x v="2"/>
    <n v="5"/>
  </r>
  <r>
    <x v="142"/>
    <x v="0"/>
    <x v="0"/>
    <x v="0"/>
    <x v="2"/>
    <n v="328"/>
  </r>
  <r>
    <x v="142"/>
    <x v="46"/>
    <x v="0"/>
    <x v="1"/>
    <x v="2"/>
    <n v="159"/>
  </r>
  <r>
    <x v="142"/>
    <x v="46"/>
    <x v="0"/>
    <x v="2"/>
    <x v="2"/>
    <n v="18"/>
  </r>
  <r>
    <x v="142"/>
    <x v="46"/>
    <x v="0"/>
    <x v="4"/>
    <x v="2"/>
    <n v="98"/>
  </r>
  <r>
    <x v="142"/>
    <x v="46"/>
    <x v="0"/>
    <x v="5"/>
    <x v="2"/>
    <n v="623"/>
  </r>
  <r>
    <x v="142"/>
    <x v="46"/>
    <x v="0"/>
    <x v="6"/>
    <x v="2"/>
    <n v="94"/>
  </r>
  <r>
    <x v="142"/>
    <x v="46"/>
    <x v="0"/>
    <x v="7"/>
    <x v="2"/>
    <n v="70"/>
  </r>
  <r>
    <x v="142"/>
    <x v="46"/>
    <x v="0"/>
    <x v="8"/>
    <x v="2"/>
    <n v="3"/>
  </r>
  <r>
    <x v="142"/>
    <x v="46"/>
    <x v="0"/>
    <x v="9"/>
    <x v="2"/>
    <n v="681"/>
  </r>
  <r>
    <x v="142"/>
    <x v="0"/>
    <x v="0"/>
    <x v="0"/>
    <x v="2"/>
    <n v="1746"/>
  </r>
  <r>
    <x v="109"/>
    <x v="1"/>
    <x v="0"/>
    <x v="1"/>
    <x v="2"/>
    <n v="11742"/>
  </r>
  <r>
    <x v="109"/>
    <x v="1"/>
    <x v="0"/>
    <x v="2"/>
    <x v="2"/>
    <n v="1286"/>
  </r>
  <r>
    <x v="109"/>
    <x v="1"/>
    <x v="0"/>
    <x v="4"/>
    <x v="2"/>
    <n v="71520"/>
  </r>
  <r>
    <x v="109"/>
    <x v="1"/>
    <x v="0"/>
    <x v="5"/>
    <x v="2"/>
    <n v="1238"/>
  </r>
  <r>
    <x v="109"/>
    <x v="1"/>
    <x v="0"/>
    <x v="6"/>
    <x v="2"/>
    <n v="20604"/>
  </r>
  <r>
    <x v="109"/>
    <x v="1"/>
    <x v="0"/>
    <x v="7"/>
    <x v="2"/>
    <n v="154"/>
  </r>
  <r>
    <x v="109"/>
    <x v="1"/>
    <x v="0"/>
    <x v="8"/>
    <x v="2"/>
    <n v="6800"/>
  </r>
  <r>
    <x v="109"/>
    <x v="1"/>
    <x v="0"/>
    <x v="9"/>
    <x v="2"/>
    <n v="28343"/>
  </r>
  <r>
    <x v="109"/>
    <x v="0"/>
    <x v="0"/>
    <x v="0"/>
    <x v="2"/>
    <n v="141688"/>
  </r>
  <r>
    <x v="109"/>
    <x v="42"/>
    <x v="0"/>
    <x v="1"/>
    <x v="2"/>
    <n v="4400"/>
  </r>
  <r>
    <x v="109"/>
    <x v="42"/>
    <x v="0"/>
    <x v="2"/>
    <x v="2"/>
    <n v="1006"/>
  </r>
  <r>
    <x v="109"/>
    <x v="42"/>
    <x v="0"/>
    <x v="4"/>
    <x v="2"/>
    <n v="71513"/>
  </r>
  <r>
    <x v="109"/>
    <x v="42"/>
    <x v="0"/>
    <x v="5"/>
    <x v="2"/>
    <n v="619"/>
  </r>
  <r>
    <x v="109"/>
    <x v="42"/>
    <x v="0"/>
    <x v="6"/>
    <x v="2"/>
    <n v="10646"/>
  </r>
  <r>
    <x v="109"/>
    <x v="42"/>
    <x v="0"/>
    <x v="7"/>
    <x v="2"/>
    <n v="154"/>
  </r>
  <r>
    <x v="109"/>
    <x v="42"/>
    <x v="0"/>
    <x v="8"/>
    <x v="2"/>
    <n v="1174"/>
  </r>
  <r>
    <x v="109"/>
    <x v="42"/>
    <x v="0"/>
    <x v="9"/>
    <x v="2"/>
    <n v="21048"/>
  </r>
  <r>
    <x v="109"/>
    <x v="0"/>
    <x v="0"/>
    <x v="0"/>
    <x v="2"/>
    <n v="110561"/>
  </r>
  <r>
    <x v="109"/>
    <x v="43"/>
    <x v="0"/>
    <x v="1"/>
    <x v="2"/>
    <n v="1027"/>
  </r>
  <r>
    <x v="109"/>
    <x v="43"/>
    <x v="0"/>
    <x v="2"/>
    <x v="2"/>
    <n v="280"/>
  </r>
  <r>
    <x v="109"/>
    <x v="43"/>
    <x v="0"/>
    <x v="5"/>
    <x v="2"/>
    <n v="619"/>
  </r>
  <r>
    <x v="109"/>
    <x v="43"/>
    <x v="0"/>
    <x v="6"/>
    <x v="2"/>
    <n v="9958"/>
  </r>
  <r>
    <x v="109"/>
    <x v="43"/>
    <x v="0"/>
    <x v="8"/>
    <x v="2"/>
    <n v="3358"/>
  </r>
  <r>
    <x v="109"/>
    <x v="43"/>
    <x v="0"/>
    <x v="9"/>
    <x v="2"/>
    <n v="1879"/>
  </r>
  <r>
    <x v="109"/>
    <x v="0"/>
    <x v="0"/>
    <x v="0"/>
    <x v="2"/>
    <n v="17121"/>
  </r>
  <r>
    <x v="109"/>
    <x v="44"/>
    <x v="0"/>
    <x v="1"/>
    <x v="2"/>
    <n v="326"/>
  </r>
  <r>
    <x v="109"/>
    <x v="44"/>
    <x v="0"/>
    <x v="8"/>
    <x v="2"/>
    <n v="2238"/>
  </r>
  <r>
    <x v="109"/>
    <x v="44"/>
    <x v="0"/>
    <x v="9"/>
    <x v="2"/>
    <n v="4722"/>
  </r>
  <r>
    <x v="109"/>
    <x v="0"/>
    <x v="0"/>
    <x v="0"/>
    <x v="2"/>
    <n v="7287"/>
  </r>
  <r>
    <x v="109"/>
    <x v="45"/>
    <x v="0"/>
    <x v="1"/>
    <x v="2"/>
    <n v="5988"/>
  </r>
  <r>
    <x v="109"/>
    <x v="45"/>
    <x v="0"/>
    <x v="9"/>
    <x v="2"/>
    <n v="168"/>
  </r>
  <r>
    <x v="109"/>
    <x v="0"/>
    <x v="0"/>
    <x v="0"/>
    <x v="2"/>
    <n v="6156"/>
  </r>
  <r>
    <x v="109"/>
    <x v="46"/>
    <x v="0"/>
    <x v="1"/>
    <x v="2"/>
    <n v="1"/>
  </r>
  <r>
    <x v="109"/>
    <x v="46"/>
    <x v="0"/>
    <x v="4"/>
    <x v="2"/>
    <n v="7"/>
  </r>
  <r>
    <x v="109"/>
    <x v="46"/>
    <x v="0"/>
    <x v="8"/>
    <x v="2"/>
    <n v="30"/>
  </r>
  <r>
    <x v="109"/>
    <x v="46"/>
    <x v="0"/>
    <x v="9"/>
    <x v="2"/>
    <n v="525"/>
  </r>
  <r>
    <x v="109"/>
    <x v="0"/>
    <x v="0"/>
    <x v="0"/>
    <x v="2"/>
    <n v="563"/>
  </r>
  <r>
    <x v="107"/>
    <x v="1"/>
    <x v="0"/>
    <x v="1"/>
    <x v="2"/>
    <n v="30087"/>
  </r>
  <r>
    <x v="107"/>
    <x v="1"/>
    <x v="0"/>
    <x v="2"/>
    <x v="2"/>
    <n v="2708"/>
  </r>
  <r>
    <x v="107"/>
    <x v="1"/>
    <x v="0"/>
    <x v="3"/>
    <x v="2"/>
    <n v="4734"/>
  </r>
  <r>
    <x v="107"/>
    <x v="1"/>
    <x v="0"/>
    <x v="4"/>
    <x v="2"/>
    <n v="2426"/>
  </r>
  <r>
    <x v="107"/>
    <x v="1"/>
    <x v="0"/>
    <x v="5"/>
    <x v="2"/>
    <n v="29569"/>
  </r>
  <r>
    <x v="107"/>
    <x v="1"/>
    <x v="0"/>
    <x v="6"/>
    <x v="2"/>
    <n v="16049"/>
  </r>
  <r>
    <x v="107"/>
    <x v="1"/>
    <x v="0"/>
    <x v="7"/>
    <x v="2"/>
    <n v="4506"/>
  </r>
  <r>
    <x v="107"/>
    <x v="1"/>
    <x v="0"/>
    <x v="8"/>
    <x v="2"/>
    <n v="10963"/>
  </r>
  <r>
    <x v="107"/>
    <x v="1"/>
    <x v="0"/>
    <x v="9"/>
    <x v="2"/>
    <n v="261124"/>
  </r>
  <r>
    <x v="107"/>
    <x v="0"/>
    <x v="0"/>
    <x v="0"/>
    <x v="2"/>
    <n v="362167"/>
  </r>
  <r>
    <x v="107"/>
    <x v="42"/>
    <x v="0"/>
    <x v="1"/>
    <x v="2"/>
    <n v="10219"/>
  </r>
  <r>
    <x v="107"/>
    <x v="42"/>
    <x v="0"/>
    <x v="2"/>
    <x v="2"/>
    <n v="1305"/>
  </r>
  <r>
    <x v="107"/>
    <x v="42"/>
    <x v="0"/>
    <x v="4"/>
    <x v="2"/>
    <n v="2311"/>
  </r>
  <r>
    <x v="107"/>
    <x v="42"/>
    <x v="0"/>
    <x v="5"/>
    <x v="2"/>
    <n v="1981"/>
  </r>
  <r>
    <x v="107"/>
    <x v="42"/>
    <x v="0"/>
    <x v="6"/>
    <x v="2"/>
    <n v="4632"/>
  </r>
  <r>
    <x v="107"/>
    <x v="42"/>
    <x v="0"/>
    <x v="7"/>
    <x v="2"/>
    <n v="3327"/>
  </r>
  <r>
    <x v="107"/>
    <x v="42"/>
    <x v="0"/>
    <x v="8"/>
    <x v="2"/>
    <n v="8344"/>
  </r>
  <r>
    <x v="107"/>
    <x v="42"/>
    <x v="0"/>
    <x v="9"/>
    <x v="2"/>
    <n v="125109"/>
  </r>
  <r>
    <x v="107"/>
    <x v="0"/>
    <x v="0"/>
    <x v="0"/>
    <x v="2"/>
    <n v="157228"/>
  </r>
  <r>
    <x v="107"/>
    <x v="43"/>
    <x v="0"/>
    <x v="1"/>
    <x v="2"/>
    <n v="9385"/>
  </r>
  <r>
    <x v="107"/>
    <x v="43"/>
    <x v="0"/>
    <x v="2"/>
    <x v="2"/>
    <n v="1268"/>
  </r>
  <r>
    <x v="107"/>
    <x v="43"/>
    <x v="0"/>
    <x v="3"/>
    <x v="2"/>
    <n v="3125"/>
  </r>
  <r>
    <x v="107"/>
    <x v="43"/>
    <x v="0"/>
    <x v="5"/>
    <x v="2"/>
    <n v="11871"/>
  </r>
  <r>
    <x v="107"/>
    <x v="43"/>
    <x v="0"/>
    <x v="6"/>
    <x v="2"/>
    <n v="11414"/>
  </r>
  <r>
    <x v="107"/>
    <x v="43"/>
    <x v="0"/>
    <x v="7"/>
    <x v="2"/>
    <n v="996"/>
  </r>
  <r>
    <x v="107"/>
    <x v="43"/>
    <x v="0"/>
    <x v="8"/>
    <x v="2"/>
    <n v="2577"/>
  </r>
  <r>
    <x v="107"/>
    <x v="43"/>
    <x v="0"/>
    <x v="9"/>
    <x v="2"/>
    <n v="71013"/>
  </r>
  <r>
    <x v="107"/>
    <x v="0"/>
    <x v="0"/>
    <x v="0"/>
    <x v="2"/>
    <n v="111650"/>
  </r>
  <r>
    <x v="107"/>
    <x v="44"/>
    <x v="0"/>
    <x v="1"/>
    <x v="2"/>
    <n v="8994"/>
  </r>
  <r>
    <x v="107"/>
    <x v="44"/>
    <x v="0"/>
    <x v="3"/>
    <x v="2"/>
    <n v="1609"/>
  </r>
  <r>
    <x v="107"/>
    <x v="44"/>
    <x v="0"/>
    <x v="4"/>
    <x v="2"/>
    <n v="10"/>
  </r>
  <r>
    <x v="107"/>
    <x v="44"/>
    <x v="0"/>
    <x v="5"/>
    <x v="2"/>
    <n v="8614"/>
  </r>
  <r>
    <x v="107"/>
    <x v="44"/>
    <x v="0"/>
    <x v="9"/>
    <x v="2"/>
    <n v="36649"/>
  </r>
  <r>
    <x v="107"/>
    <x v="0"/>
    <x v="0"/>
    <x v="0"/>
    <x v="2"/>
    <n v="55876"/>
  </r>
  <r>
    <x v="107"/>
    <x v="45"/>
    <x v="0"/>
    <x v="5"/>
    <x v="2"/>
    <n v="5572"/>
  </r>
  <r>
    <x v="107"/>
    <x v="45"/>
    <x v="0"/>
    <x v="9"/>
    <x v="2"/>
    <n v="8506"/>
  </r>
  <r>
    <x v="107"/>
    <x v="0"/>
    <x v="0"/>
    <x v="0"/>
    <x v="2"/>
    <n v="14078"/>
  </r>
  <r>
    <x v="107"/>
    <x v="46"/>
    <x v="0"/>
    <x v="1"/>
    <x v="2"/>
    <n v="1490"/>
  </r>
  <r>
    <x v="107"/>
    <x v="46"/>
    <x v="0"/>
    <x v="2"/>
    <x v="2"/>
    <n v="135"/>
  </r>
  <r>
    <x v="107"/>
    <x v="46"/>
    <x v="0"/>
    <x v="4"/>
    <x v="2"/>
    <n v="105"/>
  </r>
  <r>
    <x v="107"/>
    <x v="46"/>
    <x v="0"/>
    <x v="5"/>
    <x v="2"/>
    <n v="1530"/>
  </r>
  <r>
    <x v="107"/>
    <x v="46"/>
    <x v="0"/>
    <x v="6"/>
    <x v="2"/>
    <n v="3"/>
  </r>
  <r>
    <x v="107"/>
    <x v="46"/>
    <x v="0"/>
    <x v="7"/>
    <x v="2"/>
    <n v="183"/>
  </r>
  <r>
    <x v="107"/>
    <x v="46"/>
    <x v="0"/>
    <x v="8"/>
    <x v="2"/>
    <n v="42"/>
  </r>
  <r>
    <x v="107"/>
    <x v="46"/>
    <x v="0"/>
    <x v="9"/>
    <x v="2"/>
    <n v="19847"/>
  </r>
  <r>
    <x v="107"/>
    <x v="0"/>
    <x v="0"/>
    <x v="0"/>
    <x v="2"/>
    <n v="23335"/>
  </r>
  <r>
    <x v="95"/>
    <x v="47"/>
    <x v="4"/>
    <x v="1"/>
    <x v="2"/>
    <n v="8466"/>
  </r>
  <r>
    <x v="95"/>
    <x v="47"/>
    <x v="4"/>
    <x v="2"/>
    <x v="2"/>
    <n v="4353"/>
  </r>
  <r>
    <x v="95"/>
    <x v="47"/>
    <x v="4"/>
    <x v="3"/>
    <x v="2"/>
    <n v="23278"/>
  </r>
  <r>
    <x v="95"/>
    <x v="47"/>
    <x v="4"/>
    <x v="5"/>
    <x v="2"/>
    <n v="24661"/>
  </r>
  <r>
    <x v="95"/>
    <x v="47"/>
    <x v="4"/>
    <x v="8"/>
    <x v="2"/>
    <n v="73936"/>
  </r>
  <r>
    <x v="95"/>
    <x v="47"/>
    <x v="4"/>
    <x v="9"/>
    <x v="2"/>
    <n v="347486"/>
  </r>
  <r>
    <x v="95"/>
    <x v="0"/>
    <x v="0"/>
    <x v="0"/>
    <x v="2"/>
    <n v="482181"/>
  </r>
  <r>
    <x v="95"/>
    <x v="47"/>
    <x v="5"/>
    <x v="1"/>
    <x v="2"/>
    <n v="114"/>
  </r>
  <r>
    <x v="95"/>
    <x v="47"/>
    <x v="5"/>
    <x v="2"/>
    <x v="2"/>
    <n v="585"/>
  </r>
  <r>
    <x v="95"/>
    <x v="47"/>
    <x v="5"/>
    <x v="5"/>
    <x v="2"/>
    <n v="4030"/>
  </r>
  <r>
    <x v="95"/>
    <x v="47"/>
    <x v="5"/>
    <x v="8"/>
    <x v="2"/>
    <n v="1921"/>
  </r>
  <r>
    <x v="95"/>
    <x v="47"/>
    <x v="5"/>
    <x v="9"/>
    <x v="2"/>
    <n v="8119"/>
  </r>
  <r>
    <x v="95"/>
    <x v="0"/>
    <x v="0"/>
    <x v="0"/>
    <x v="2"/>
    <n v="14768"/>
  </r>
  <r>
    <x v="95"/>
    <x v="47"/>
    <x v="6"/>
    <x v="1"/>
    <x v="2"/>
    <n v="26"/>
  </r>
  <r>
    <x v="95"/>
    <x v="47"/>
    <x v="6"/>
    <x v="2"/>
    <x v="2"/>
    <n v="509"/>
  </r>
  <r>
    <x v="95"/>
    <x v="47"/>
    <x v="6"/>
    <x v="5"/>
    <x v="2"/>
    <n v="4030"/>
  </r>
  <r>
    <x v="95"/>
    <x v="47"/>
    <x v="6"/>
    <x v="8"/>
    <x v="2"/>
    <n v="899"/>
  </r>
  <r>
    <x v="95"/>
    <x v="47"/>
    <x v="6"/>
    <x v="9"/>
    <x v="2"/>
    <n v="1563"/>
  </r>
  <r>
    <x v="95"/>
    <x v="0"/>
    <x v="0"/>
    <x v="0"/>
    <x v="2"/>
    <n v="7027"/>
  </r>
  <r>
    <x v="95"/>
    <x v="47"/>
    <x v="7"/>
    <x v="1"/>
    <x v="2"/>
    <n v="6782"/>
  </r>
  <r>
    <x v="95"/>
    <x v="47"/>
    <x v="7"/>
    <x v="2"/>
    <x v="2"/>
    <n v="350"/>
  </r>
  <r>
    <x v="95"/>
    <x v="47"/>
    <x v="7"/>
    <x v="3"/>
    <x v="2"/>
    <n v="6453"/>
  </r>
  <r>
    <x v="95"/>
    <x v="47"/>
    <x v="7"/>
    <x v="5"/>
    <x v="2"/>
    <n v="4870"/>
  </r>
  <r>
    <x v="95"/>
    <x v="47"/>
    <x v="7"/>
    <x v="8"/>
    <x v="2"/>
    <n v="26788"/>
  </r>
  <r>
    <x v="95"/>
    <x v="47"/>
    <x v="7"/>
    <x v="9"/>
    <x v="2"/>
    <n v="49515"/>
  </r>
  <r>
    <x v="95"/>
    <x v="0"/>
    <x v="0"/>
    <x v="0"/>
    <x v="2"/>
    <n v="94757"/>
  </r>
  <r>
    <x v="95"/>
    <x v="47"/>
    <x v="8"/>
    <x v="1"/>
    <x v="2"/>
    <n v="1545"/>
  </r>
  <r>
    <x v="95"/>
    <x v="47"/>
    <x v="8"/>
    <x v="2"/>
    <x v="2"/>
    <n v="2909"/>
  </r>
  <r>
    <x v="95"/>
    <x v="47"/>
    <x v="8"/>
    <x v="3"/>
    <x v="2"/>
    <n v="16825"/>
  </r>
  <r>
    <x v="95"/>
    <x v="47"/>
    <x v="8"/>
    <x v="5"/>
    <x v="2"/>
    <n v="7701"/>
  </r>
  <r>
    <x v="95"/>
    <x v="47"/>
    <x v="8"/>
    <x v="8"/>
    <x v="2"/>
    <n v="44329"/>
  </r>
  <r>
    <x v="95"/>
    <x v="47"/>
    <x v="8"/>
    <x v="9"/>
    <x v="2"/>
    <n v="283390"/>
  </r>
  <r>
    <x v="95"/>
    <x v="0"/>
    <x v="0"/>
    <x v="0"/>
    <x v="2"/>
    <n v="356699"/>
  </r>
  <r>
    <x v="95"/>
    <x v="47"/>
    <x v="9"/>
    <x v="5"/>
    <x v="2"/>
    <n v="4030"/>
  </r>
  <r>
    <x v="95"/>
    <x v="47"/>
    <x v="9"/>
    <x v="9"/>
    <x v="2"/>
    <n v="4900"/>
  </r>
  <r>
    <x v="95"/>
    <x v="0"/>
    <x v="0"/>
    <x v="0"/>
    <x v="2"/>
    <n v="8930"/>
  </r>
  <r>
    <x v="95"/>
    <x v="48"/>
    <x v="4"/>
    <x v="1"/>
    <x v="2"/>
    <n v="41285"/>
  </r>
  <r>
    <x v="95"/>
    <x v="48"/>
    <x v="4"/>
    <x v="2"/>
    <x v="2"/>
    <n v="139056"/>
  </r>
  <r>
    <x v="95"/>
    <x v="48"/>
    <x v="4"/>
    <x v="3"/>
    <x v="2"/>
    <n v="1725"/>
  </r>
  <r>
    <x v="95"/>
    <x v="48"/>
    <x v="4"/>
    <x v="5"/>
    <x v="2"/>
    <n v="6903"/>
  </r>
  <r>
    <x v="95"/>
    <x v="48"/>
    <x v="4"/>
    <x v="6"/>
    <x v="2"/>
    <n v="2924"/>
  </r>
  <r>
    <x v="95"/>
    <x v="48"/>
    <x v="4"/>
    <x v="8"/>
    <x v="2"/>
    <n v="34606"/>
  </r>
  <r>
    <x v="95"/>
    <x v="48"/>
    <x v="4"/>
    <x v="9"/>
    <x v="2"/>
    <n v="161505"/>
  </r>
  <r>
    <x v="95"/>
    <x v="0"/>
    <x v="0"/>
    <x v="0"/>
    <x v="2"/>
    <n v="388005"/>
  </r>
  <r>
    <x v="95"/>
    <x v="48"/>
    <x v="5"/>
    <x v="1"/>
    <x v="2"/>
    <n v="4030"/>
  </r>
  <r>
    <x v="95"/>
    <x v="48"/>
    <x v="5"/>
    <x v="2"/>
    <x v="2"/>
    <n v="6178"/>
  </r>
  <r>
    <x v="95"/>
    <x v="48"/>
    <x v="5"/>
    <x v="3"/>
    <x v="2"/>
    <n v="172"/>
  </r>
  <r>
    <x v="95"/>
    <x v="48"/>
    <x v="5"/>
    <x v="5"/>
    <x v="2"/>
    <n v="1427"/>
  </r>
  <r>
    <x v="95"/>
    <x v="48"/>
    <x v="5"/>
    <x v="6"/>
    <x v="2"/>
    <n v="310"/>
  </r>
  <r>
    <x v="95"/>
    <x v="48"/>
    <x v="5"/>
    <x v="8"/>
    <x v="2"/>
    <n v="803"/>
  </r>
  <r>
    <x v="95"/>
    <x v="48"/>
    <x v="5"/>
    <x v="9"/>
    <x v="2"/>
    <n v="9809"/>
  </r>
  <r>
    <x v="95"/>
    <x v="0"/>
    <x v="0"/>
    <x v="0"/>
    <x v="2"/>
    <n v="22729"/>
  </r>
  <r>
    <x v="95"/>
    <x v="48"/>
    <x v="6"/>
    <x v="1"/>
    <x v="2"/>
    <n v="1342"/>
  </r>
  <r>
    <x v="95"/>
    <x v="48"/>
    <x v="6"/>
    <x v="2"/>
    <x v="2"/>
    <n v="1249"/>
  </r>
  <r>
    <x v="95"/>
    <x v="48"/>
    <x v="6"/>
    <x v="3"/>
    <x v="2"/>
    <n v="172"/>
  </r>
  <r>
    <x v="95"/>
    <x v="48"/>
    <x v="6"/>
    <x v="5"/>
    <x v="2"/>
    <n v="1337"/>
  </r>
  <r>
    <x v="95"/>
    <x v="48"/>
    <x v="6"/>
    <x v="8"/>
    <x v="2"/>
    <n v="4655"/>
  </r>
  <r>
    <x v="95"/>
    <x v="48"/>
    <x v="6"/>
    <x v="9"/>
    <x v="2"/>
    <n v="6981"/>
  </r>
  <r>
    <x v="95"/>
    <x v="0"/>
    <x v="0"/>
    <x v="0"/>
    <x v="2"/>
    <n v="15736"/>
  </r>
  <r>
    <x v="95"/>
    <x v="48"/>
    <x v="7"/>
    <x v="1"/>
    <x v="2"/>
    <n v="4420"/>
  </r>
  <r>
    <x v="95"/>
    <x v="48"/>
    <x v="7"/>
    <x v="2"/>
    <x v="2"/>
    <n v="6107"/>
  </r>
  <r>
    <x v="95"/>
    <x v="48"/>
    <x v="7"/>
    <x v="3"/>
    <x v="2"/>
    <n v="345"/>
  </r>
  <r>
    <x v="95"/>
    <x v="48"/>
    <x v="7"/>
    <x v="5"/>
    <x v="2"/>
    <n v="1423"/>
  </r>
  <r>
    <x v="95"/>
    <x v="48"/>
    <x v="7"/>
    <x v="6"/>
    <x v="2"/>
    <n v="2108"/>
  </r>
  <r>
    <x v="95"/>
    <x v="48"/>
    <x v="7"/>
    <x v="8"/>
    <x v="2"/>
    <n v="5549"/>
  </r>
  <r>
    <x v="95"/>
    <x v="48"/>
    <x v="7"/>
    <x v="9"/>
    <x v="2"/>
    <n v="26523"/>
  </r>
  <r>
    <x v="95"/>
    <x v="0"/>
    <x v="0"/>
    <x v="0"/>
    <x v="2"/>
    <n v="46475"/>
  </r>
  <r>
    <x v="95"/>
    <x v="48"/>
    <x v="8"/>
    <x v="1"/>
    <x v="2"/>
    <n v="31285"/>
  </r>
  <r>
    <x v="95"/>
    <x v="48"/>
    <x v="8"/>
    <x v="2"/>
    <x v="2"/>
    <n v="124843"/>
  </r>
  <r>
    <x v="95"/>
    <x v="48"/>
    <x v="8"/>
    <x v="3"/>
    <x v="2"/>
    <n v="862"/>
  </r>
  <r>
    <x v="95"/>
    <x v="48"/>
    <x v="8"/>
    <x v="5"/>
    <x v="2"/>
    <n v="2464"/>
  </r>
  <r>
    <x v="95"/>
    <x v="48"/>
    <x v="8"/>
    <x v="6"/>
    <x v="2"/>
    <n v="505"/>
  </r>
  <r>
    <x v="95"/>
    <x v="48"/>
    <x v="8"/>
    <x v="8"/>
    <x v="2"/>
    <n v="23591"/>
  </r>
  <r>
    <x v="95"/>
    <x v="48"/>
    <x v="8"/>
    <x v="9"/>
    <x v="2"/>
    <n v="117922"/>
  </r>
  <r>
    <x v="95"/>
    <x v="0"/>
    <x v="0"/>
    <x v="0"/>
    <x v="2"/>
    <n v="301472"/>
  </r>
  <r>
    <x v="95"/>
    <x v="48"/>
    <x v="9"/>
    <x v="1"/>
    <x v="2"/>
    <n v="208"/>
  </r>
  <r>
    <x v="95"/>
    <x v="48"/>
    <x v="9"/>
    <x v="2"/>
    <x v="2"/>
    <n v="679"/>
  </r>
  <r>
    <x v="95"/>
    <x v="48"/>
    <x v="9"/>
    <x v="3"/>
    <x v="2"/>
    <n v="172"/>
  </r>
  <r>
    <x v="95"/>
    <x v="48"/>
    <x v="9"/>
    <x v="5"/>
    <x v="2"/>
    <n v="252"/>
  </r>
  <r>
    <x v="95"/>
    <x v="48"/>
    <x v="9"/>
    <x v="8"/>
    <x v="2"/>
    <n v="10"/>
  </r>
  <r>
    <x v="95"/>
    <x v="48"/>
    <x v="9"/>
    <x v="9"/>
    <x v="2"/>
    <n v="271"/>
  </r>
  <r>
    <x v="95"/>
    <x v="0"/>
    <x v="0"/>
    <x v="0"/>
    <x v="2"/>
    <n v="1593"/>
  </r>
  <r>
    <x v="95"/>
    <x v="49"/>
    <x v="4"/>
    <x v="1"/>
    <x v="2"/>
    <n v="57396"/>
  </r>
  <r>
    <x v="95"/>
    <x v="49"/>
    <x v="4"/>
    <x v="2"/>
    <x v="2"/>
    <n v="35935"/>
  </r>
  <r>
    <x v="95"/>
    <x v="49"/>
    <x v="4"/>
    <x v="3"/>
    <x v="2"/>
    <n v="2163"/>
  </r>
  <r>
    <x v="95"/>
    <x v="49"/>
    <x v="4"/>
    <x v="6"/>
    <x v="2"/>
    <n v="5420"/>
  </r>
  <r>
    <x v="95"/>
    <x v="49"/>
    <x v="4"/>
    <x v="8"/>
    <x v="2"/>
    <n v="6209"/>
  </r>
  <r>
    <x v="95"/>
    <x v="49"/>
    <x v="4"/>
    <x v="9"/>
    <x v="2"/>
    <n v="94495"/>
  </r>
  <r>
    <x v="95"/>
    <x v="0"/>
    <x v="0"/>
    <x v="0"/>
    <x v="2"/>
    <n v="201618"/>
  </r>
  <r>
    <x v="95"/>
    <x v="49"/>
    <x v="5"/>
    <x v="1"/>
    <x v="2"/>
    <n v="1771"/>
  </r>
  <r>
    <x v="95"/>
    <x v="49"/>
    <x v="5"/>
    <x v="2"/>
    <x v="2"/>
    <n v="12297"/>
  </r>
  <r>
    <x v="95"/>
    <x v="49"/>
    <x v="5"/>
    <x v="3"/>
    <x v="2"/>
    <n v="77"/>
  </r>
  <r>
    <x v="95"/>
    <x v="49"/>
    <x v="5"/>
    <x v="6"/>
    <x v="2"/>
    <n v="359"/>
  </r>
  <r>
    <x v="95"/>
    <x v="49"/>
    <x v="5"/>
    <x v="8"/>
    <x v="2"/>
    <n v="280"/>
  </r>
  <r>
    <x v="95"/>
    <x v="49"/>
    <x v="5"/>
    <x v="9"/>
    <x v="2"/>
    <n v="8691"/>
  </r>
  <r>
    <x v="95"/>
    <x v="0"/>
    <x v="0"/>
    <x v="0"/>
    <x v="2"/>
    <n v="23474"/>
  </r>
  <r>
    <x v="95"/>
    <x v="49"/>
    <x v="6"/>
    <x v="1"/>
    <x v="2"/>
    <n v="839"/>
  </r>
  <r>
    <x v="95"/>
    <x v="49"/>
    <x v="6"/>
    <x v="2"/>
    <x v="2"/>
    <n v="301"/>
  </r>
  <r>
    <x v="95"/>
    <x v="49"/>
    <x v="6"/>
    <x v="3"/>
    <x v="2"/>
    <n v="115"/>
  </r>
  <r>
    <x v="95"/>
    <x v="49"/>
    <x v="6"/>
    <x v="8"/>
    <x v="2"/>
    <n v="324"/>
  </r>
  <r>
    <x v="95"/>
    <x v="49"/>
    <x v="6"/>
    <x v="9"/>
    <x v="2"/>
    <n v="23863"/>
  </r>
  <r>
    <x v="95"/>
    <x v="0"/>
    <x v="0"/>
    <x v="0"/>
    <x v="2"/>
    <n v="25443"/>
  </r>
  <r>
    <x v="95"/>
    <x v="49"/>
    <x v="7"/>
    <x v="1"/>
    <x v="2"/>
    <n v="53"/>
  </r>
  <r>
    <x v="95"/>
    <x v="49"/>
    <x v="7"/>
    <x v="2"/>
    <x v="2"/>
    <n v="621"/>
  </r>
  <r>
    <x v="95"/>
    <x v="49"/>
    <x v="7"/>
    <x v="3"/>
    <x v="2"/>
    <n v="400"/>
  </r>
  <r>
    <x v="95"/>
    <x v="49"/>
    <x v="7"/>
    <x v="6"/>
    <x v="2"/>
    <n v="1793"/>
  </r>
  <r>
    <x v="95"/>
    <x v="49"/>
    <x v="7"/>
    <x v="8"/>
    <x v="2"/>
    <n v="237"/>
  </r>
  <r>
    <x v="95"/>
    <x v="49"/>
    <x v="7"/>
    <x v="9"/>
    <x v="2"/>
    <n v="8597"/>
  </r>
  <r>
    <x v="95"/>
    <x v="0"/>
    <x v="0"/>
    <x v="0"/>
    <x v="2"/>
    <n v="11700"/>
  </r>
  <r>
    <x v="95"/>
    <x v="49"/>
    <x v="8"/>
    <x v="1"/>
    <x v="2"/>
    <n v="54706"/>
  </r>
  <r>
    <x v="95"/>
    <x v="49"/>
    <x v="8"/>
    <x v="2"/>
    <x v="2"/>
    <n v="22717"/>
  </r>
  <r>
    <x v="95"/>
    <x v="49"/>
    <x v="8"/>
    <x v="3"/>
    <x v="2"/>
    <n v="1354"/>
  </r>
  <r>
    <x v="95"/>
    <x v="49"/>
    <x v="8"/>
    <x v="6"/>
    <x v="2"/>
    <n v="3063"/>
  </r>
  <r>
    <x v="95"/>
    <x v="49"/>
    <x v="8"/>
    <x v="8"/>
    <x v="2"/>
    <n v="5043"/>
  </r>
  <r>
    <x v="95"/>
    <x v="49"/>
    <x v="8"/>
    <x v="9"/>
    <x v="2"/>
    <n v="50247"/>
  </r>
  <r>
    <x v="95"/>
    <x v="0"/>
    <x v="0"/>
    <x v="0"/>
    <x v="2"/>
    <n v="137131"/>
  </r>
  <r>
    <x v="95"/>
    <x v="49"/>
    <x v="9"/>
    <x v="1"/>
    <x v="2"/>
    <n v="27"/>
  </r>
  <r>
    <x v="95"/>
    <x v="49"/>
    <x v="9"/>
    <x v="3"/>
    <x v="2"/>
    <n v="217"/>
  </r>
  <r>
    <x v="95"/>
    <x v="49"/>
    <x v="9"/>
    <x v="6"/>
    <x v="2"/>
    <n v="206"/>
  </r>
  <r>
    <x v="95"/>
    <x v="49"/>
    <x v="9"/>
    <x v="8"/>
    <x v="2"/>
    <n v="325"/>
  </r>
  <r>
    <x v="95"/>
    <x v="49"/>
    <x v="9"/>
    <x v="9"/>
    <x v="2"/>
    <n v="3096"/>
  </r>
  <r>
    <x v="95"/>
    <x v="0"/>
    <x v="0"/>
    <x v="0"/>
    <x v="2"/>
    <n v="3871"/>
  </r>
  <r>
    <x v="95"/>
    <x v="50"/>
    <x v="4"/>
    <x v="1"/>
    <x v="2"/>
    <n v="155881"/>
  </r>
  <r>
    <x v="95"/>
    <x v="50"/>
    <x v="4"/>
    <x v="2"/>
    <x v="2"/>
    <n v="305865"/>
  </r>
  <r>
    <x v="95"/>
    <x v="50"/>
    <x v="4"/>
    <x v="3"/>
    <x v="2"/>
    <n v="16066"/>
  </r>
  <r>
    <x v="95"/>
    <x v="50"/>
    <x v="4"/>
    <x v="5"/>
    <x v="2"/>
    <n v="27807"/>
  </r>
  <r>
    <x v="95"/>
    <x v="50"/>
    <x v="4"/>
    <x v="6"/>
    <x v="2"/>
    <n v="18346"/>
  </r>
  <r>
    <x v="95"/>
    <x v="50"/>
    <x v="4"/>
    <x v="7"/>
    <x v="2"/>
    <n v="42"/>
  </r>
  <r>
    <x v="95"/>
    <x v="50"/>
    <x v="4"/>
    <x v="8"/>
    <x v="2"/>
    <n v="159794"/>
  </r>
  <r>
    <x v="95"/>
    <x v="50"/>
    <x v="4"/>
    <x v="9"/>
    <x v="2"/>
    <n v="688437"/>
  </r>
  <r>
    <x v="95"/>
    <x v="0"/>
    <x v="0"/>
    <x v="0"/>
    <x v="2"/>
    <n v="1372238"/>
  </r>
  <r>
    <x v="95"/>
    <x v="50"/>
    <x v="5"/>
    <x v="1"/>
    <x v="2"/>
    <n v="14034"/>
  </r>
  <r>
    <x v="95"/>
    <x v="50"/>
    <x v="5"/>
    <x v="2"/>
    <x v="2"/>
    <n v="11440"/>
  </r>
  <r>
    <x v="95"/>
    <x v="50"/>
    <x v="5"/>
    <x v="3"/>
    <x v="2"/>
    <n v="5247"/>
  </r>
  <r>
    <x v="95"/>
    <x v="50"/>
    <x v="5"/>
    <x v="5"/>
    <x v="2"/>
    <n v="10601"/>
  </r>
  <r>
    <x v="95"/>
    <x v="50"/>
    <x v="5"/>
    <x v="6"/>
    <x v="2"/>
    <n v="366"/>
  </r>
  <r>
    <x v="95"/>
    <x v="50"/>
    <x v="5"/>
    <x v="7"/>
    <x v="2"/>
    <n v="37"/>
  </r>
  <r>
    <x v="95"/>
    <x v="50"/>
    <x v="5"/>
    <x v="8"/>
    <x v="2"/>
    <n v="7266"/>
  </r>
  <r>
    <x v="95"/>
    <x v="50"/>
    <x v="5"/>
    <x v="9"/>
    <x v="2"/>
    <n v="38816"/>
  </r>
  <r>
    <x v="95"/>
    <x v="0"/>
    <x v="0"/>
    <x v="0"/>
    <x v="2"/>
    <n v="87808"/>
  </r>
  <r>
    <x v="95"/>
    <x v="50"/>
    <x v="6"/>
    <x v="1"/>
    <x v="2"/>
    <n v="1920"/>
  </r>
  <r>
    <x v="95"/>
    <x v="50"/>
    <x v="6"/>
    <x v="2"/>
    <x v="2"/>
    <n v="644"/>
  </r>
  <r>
    <x v="95"/>
    <x v="50"/>
    <x v="6"/>
    <x v="6"/>
    <x v="2"/>
    <n v="1217"/>
  </r>
  <r>
    <x v="95"/>
    <x v="50"/>
    <x v="6"/>
    <x v="8"/>
    <x v="2"/>
    <n v="10287"/>
  </r>
  <r>
    <x v="95"/>
    <x v="50"/>
    <x v="6"/>
    <x v="9"/>
    <x v="2"/>
    <n v="11245"/>
  </r>
  <r>
    <x v="95"/>
    <x v="0"/>
    <x v="0"/>
    <x v="0"/>
    <x v="2"/>
    <n v="25313"/>
  </r>
  <r>
    <x v="95"/>
    <x v="50"/>
    <x v="7"/>
    <x v="1"/>
    <x v="2"/>
    <n v="16769"/>
  </r>
  <r>
    <x v="95"/>
    <x v="50"/>
    <x v="7"/>
    <x v="2"/>
    <x v="2"/>
    <n v="48374"/>
  </r>
  <r>
    <x v="95"/>
    <x v="50"/>
    <x v="7"/>
    <x v="3"/>
    <x v="2"/>
    <n v="2551"/>
  </r>
  <r>
    <x v="95"/>
    <x v="50"/>
    <x v="7"/>
    <x v="5"/>
    <x v="2"/>
    <n v="1085"/>
  </r>
  <r>
    <x v="95"/>
    <x v="50"/>
    <x v="7"/>
    <x v="6"/>
    <x v="2"/>
    <n v="10290"/>
  </r>
  <r>
    <x v="95"/>
    <x v="50"/>
    <x v="7"/>
    <x v="8"/>
    <x v="2"/>
    <n v="43073"/>
  </r>
  <r>
    <x v="95"/>
    <x v="50"/>
    <x v="7"/>
    <x v="9"/>
    <x v="2"/>
    <n v="142678"/>
  </r>
  <r>
    <x v="95"/>
    <x v="0"/>
    <x v="0"/>
    <x v="0"/>
    <x v="2"/>
    <n v="264820"/>
  </r>
  <r>
    <x v="95"/>
    <x v="50"/>
    <x v="8"/>
    <x v="1"/>
    <x v="2"/>
    <n v="123157"/>
  </r>
  <r>
    <x v="95"/>
    <x v="50"/>
    <x v="8"/>
    <x v="2"/>
    <x v="2"/>
    <n v="245056"/>
  </r>
  <r>
    <x v="95"/>
    <x v="50"/>
    <x v="8"/>
    <x v="3"/>
    <x v="2"/>
    <n v="8268"/>
  </r>
  <r>
    <x v="95"/>
    <x v="50"/>
    <x v="8"/>
    <x v="5"/>
    <x v="2"/>
    <n v="15888"/>
  </r>
  <r>
    <x v="95"/>
    <x v="50"/>
    <x v="8"/>
    <x v="6"/>
    <x v="2"/>
    <n v="5789"/>
  </r>
  <r>
    <x v="95"/>
    <x v="50"/>
    <x v="8"/>
    <x v="8"/>
    <x v="2"/>
    <n v="97583"/>
  </r>
  <r>
    <x v="95"/>
    <x v="50"/>
    <x v="8"/>
    <x v="9"/>
    <x v="2"/>
    <n v="470961"/>
  </r>
  <r>
    <x v="95"/>
    <x v="0"/>
    <x v="0"/>
    <x v="0"/>
    <x v="2"/>
    <n v="966702"/>
  </r>
  <r>
    <x v="95"/>
    <x v="50"/>
    <x v="9"/>
    <x v="1"/>
    <x v="2"/>
    <n v="1"/>
  </r>
  <r>
    <x v="95"/>
    <x v="50"/>
    <x v="9"/>
    <x v="2"/>
    <x v="2"/>
    <n v="352"/>
  </r>
  <r>
    <x v="95"/>
    <x v="50"/>
    <x v="9"/>
    <x v="5"/>
    <x v="2"/>
    <n v="232"/>
  </r>
  <r>
    <x v="95"/>
    <x v="50"/>
    <x v="9"/>
    <x v="6"/>
    <x v="2"/>
    <n v="683"/>
  </r>
  <r>
    <x v="95"/>
    <x v="50"/>
    <x v="9"/>
    <x v="7"/>
    <x v="2"/>
    <n v="5"/>
  </r>
  <r>
    <x v="95"/>
    <x v="50"/>
    <x v="9"/>
    <x v="8"/>
    <x v="2"/>
    <n v="1586"/>
  </r>
  <r>
    <x v="95"/>
    <x v="50"/>
    <x v="9"/>
    <x v="9"/>
    <x v="2"/>
    <n v="24735"/>
  </r>
  <r>
    <x v="95"/>
    <x v="0"/>
    <x v="0"/>
    <x v="0"/>
    <x v="2"/>
    <n v="27594"/>
  </r>
  <r>
    <x v="95"/>
    <x v="51"/>
    <x v="4"/>
    <x v="1"/>
    <x v="2"/>
    <n v="46155"/>
  </r>
  <r>
    <x v="95"/>
    <x v="51"/>
    <x v="4"/>
    <x v="2"/>
    <x v="2"/>
    <n v="90885"/>
  </r>
  <r>
    <x v="95"/>
    <x v="51"/>
    <x v="4"/>
    <x v="3"/>
    <x v="2"/>
    <n v="10120"/>
  </r>
  <r>
    <x v="95"/>
    <x v="51"/>
    <x v="4"/>
    <x v="5"/>
    <x v="2"/>
    <n v="458"/>
  </r>
  <r>
    <x v="95"/>
    <x v="51"/>
    <x v="4"/>
    <x v="6"/>
    <x v="2"/>
    <n v="2942"/>
  </r>
  <r>
    <x v="95"/>
    <x v="51"/>
    <x v="4"/>
    <x v="8"/>
    <x v="2"/>
    <n v="2666"/>
  </r>
  <r>
    <x v="95"/>
    <x v="51"/>
    <x v="4"/>
    <x v="9"/>
    <x v="2"/>
    <n v="15929"/>
  </r>
  <r>
    <x v="95"/>
    <x v="0"/>
    <x v="0"/>
    <x v="0"/>
    <x v="2"/>
    <n v="169156"/>
  </r>
  <r>
    <x v="95"/>
    <x v="51"/>
    <x v="5"/>
    <x v="1"/>
    <x v="2"/>
    <n v="1684"/>
  </r>
  <r>
    <x v="95"/>
    <x v="51"/>
    <x v="5"/>
    <x v="2"/>
    <x v="2"/>
    <n v="3664"/>
  </r>
  <r>
    <x v="95"/>
    <x v="51"/>
    <x v="5"/>
    <x v="6"/>
    <x v="2"/>
    <n v="542"/>
  </r>
  <r>
    <x v="95"/>
    <x v="51"/>
    <x v="5"/>
    <x v="8"/>
    <x v="2"/>
    <n v="341"/>
  </r>
  <r>
    <x v="95"/>
    <x v="51"/>
    <x v="5"/>
    <x v="9"/>
    <x v="2"/>
    <n v="305"/>
  </r>
  <r>
    <x v="95"/>
    <x v="0"/>
    <x v="0"/>
    <x v="0"/>
    <x v="2"/>
    <n v="6536"/>
  </r>
  <r>
    <x v="95"/>
    <x v="51"/>
    <x v="6"/>
    <x v="1"/>
    <x v="2"/>
    <n v="1668"/>
  </r>
  <r>
    <x v="95"/>
    <x v="51"/>
    <x v="6"/>
    <x v="2"/>
    <x v="2"/>
    <n v="455"/>
  </r>
  <r>
    <x v="95"/>
    <x v="51"/>
    <x v="6"/>
    <x v="6"/>
    <x v="2"/>
    <n v="1321"/>
  </r>
  <r>
    <x v="95"/>
    <x v="51"/>
    <x v="6"/>
    <x v="8"/>
    <x v="2"/>
    <n v="351"/>
  </r>
  <r>
    <x v="95"/>
    <x v="51"/>
    <x v="6"/>
    <x v="9"/>
    <x v="2"/>
    <n v="262"/>
  </r>
  <r>
    <x v="95"/>
    <x v="0"/>
    <x v="0"/>
    <x v="0"/>
    <x v="2"/>
    <n v="4058"/>
  </r>
  <r>
    <x v="95"/>
    <x v="51"/>
    <x v="7"/>
    <x v="1"/>
    <x v="2"/>
    <n v="2311"/>
  </r>
  <r>
    <x v="95"/>
    <x v="51"/>
    <x v="7"/>
    <x v="2"/>
    <x v="2"/>
    <n v="19867"/>
  </r>
  <r>
    <x v="95"/>
    <x v="51"/>
    <x v="7"/>
    <x v="3"/>
    <x v="2"/>
    <n v="3697"/>
  </r>
  <r>
    <x v="95"/>
    <x v="51"/>
    <x v="7"/>
    <x v="6"/>
    <x v="2"/>
    <n v="43"/>
  </r>
  <r>
    <x v="95"/>
    <x v="51"/>
    <x v="7"/>
    <x v="9"/>
    <x v="2"/>
    <n v="349"/>
  </r>
  <r>
    <x v="95"/>
    <x v="0"/>
    <x v="0"/>
    <x v="0"/>
    <x v="2"/>
    <n v="26266"/>
  </r>
  <r>
    <x v="95"/>
    <x v="51"/>
    <x v="8"/>
    <x v="1"/>
    <x v="2"/>
    <n v="40277"/>
  </r>
  <r>
    <x v="95"/>
    <x v="51"/>
    <x v="8"/>
    <x v="2"/>
    <x v="2"/>
    <n v="66879"/>
  </r>
  <r>
    <x v="95"/>
    <x v="51"/>
    <x v="8"/>
    <x v="3"/>
    <x v="2"/>
    <n v="6423"/>
  </r>
  <r>
    <x v="95"/>
    <x v="51"/>
    <x v="8"/>
    <x v="5"/>
    <x v="2"/>
    <n v="33"/>
  </r>
  <r>
    <x v="95"/>
    <x v="51"/>
    <x v="8"/>
    <x v="6"/>
    <x v="2"/>
    <n v="1036"/>
  </r>
  <r>
    <x v="95"/>
    <x v="51"/>
    <x v="8"/>
    <x v="8"/>
    <x v="2"/>
    <n v="1974"/>
  </r>
  <r>
    <x v="95"/>
    <x v="51"/>
    <x v="8"/>
    <x v="9"/>
    <x v="2"/>
    <n v="14978"/>
  </r>
  <r>
    <x v="95"/>
    <x v="0"/>
    <x v="0"/>
    <x v="0"/>
    <x v="2"/>
    <n v="131601"/>
  </r>
  <r>
    <x v="95"/>
    <x v="51"/>
    <x v="9"/>
    <x v="1"/>
    <x v="2"/>
    <n v="215"/>
  </r>
  <r>
    <x v="95"/>
    <x v="51"/>
    <x v="9"/>
    <x v="2"/>
    <x v="2"/>
    <n v="18"/>
  </r>
  <r>
    <x v="95"/>
    <x v="51"/>
    <x v="9"/>
    <x v="5"/>
    <x v="2"/>
    <n v="425"/>
  </r>
  <r>
    <x v="95"/>
    <x v="51"/>
    <x v="9"/>
    <x v="9"/>
    <x v="2"/>
    <n v="36"/>
  </r>
  <r>
    <x v="95"/>
    <x v="0"/>
    <x v="0"/>
    <x v="0"/>
    <x v="2"/>
    <n v="694"/>
  </r>
  <r>
    <x v="111"/>
    <x v="1"/>
    <x v="0"/>
    <x v="1"/>
    <x v="2"/>
    <n v="155882"/>
  </r>
  <r>
    <x v="111"/>
    <x v="1"/>
    <x v="0"/>
    <x v="2"/>
    <x v="2"/>
    <n v="305864"/>
  </r>
  <r>
    <x v="111"/>
    <x v="1"/>
    <x v="0"/>
    <x v="3"/>
    <x v="2"/>
    <n v="16066"/>
  </r>
  <r>
    <x v="111"/>
    <x v="1"/>
    <x v="0"/>
    <x v="5"/>
    <x v="2"/>
    <n v="27807"/>
  </r>
  <r>
    <x v="111"/>
    <x v="1"/>
    <x v="0"/>
    <x v="6"/>
    <x v="2"/>
    <n v="18346"/>
  </r>
  <r>
    <x v="111"/>
    <x v="1"/>
    <x v="0"/>
    <x v="7"/>
    <x v="2"/>
    <n v="42"/>
  </r>
  <r>
    <x v="111"/>
    <x v="1"/>
    <x v="0"/>
    <x v="8"/>
    <x v="2"/>
    <n v="159794"/>
  </r>
  <r>
    <x v="111"/>
    <x v="1"/>
    <x v="0"/>
    <x v="9"/>
    <x v="2"/>
    <n v="688436"/>
  </r>
  <r>
    <x v="111"/>
    <x v="0"/>
    <x v="0"/>
    <x v="0"/>
    <x v="2"/>
    <n v="1372237"/>
  </r>
  <r>
    <x v="111"/>
    <x v="42"/>
    <x v="0"/>
    <x v="1"/>
    <x v="2"/>
    <n v="14034"/>
  </r>
  <r>
    <x v="111"/>
    <x v="42"/>
    <x v="0"/>
    <x v="2"/>
    <x v="2"/>
    <n v="11440"/>
  </r>
  <r>
    <x v="111"/>
    <x v="42"/>
    <x v="0"/>
    <x v="3"/>
    <x v="2"/>
    <n v="5247"/>
  </r>
  <r>
    <x v="111"/>
    <x v="42"/>
    <x v="0"/>
    <x v="5"/>
    <x v="2"/>
    <n v="10601"/>
  </r>
  <r>
    <x v="111"/>
    <x v="42"/>
    <x v="0"/>
    <x v="6"/>
    <x v="2"/>
    <n v="366"/>
  </r>
  <r>
    <x v="111"/>
    <x v="42"/>
    <x v="0"/>
    <x v="7"/>
    <x v="2"/>
    <n v="37"/>
  </r>
  <r>
    <x v="111"/>
    <x v="42"/>
    <x v="0"/>
    <x v="8"/>
    <x v="2"/>
    <n v="7266"/>
  </r>
  <r>
    <x v="111"/>
    <x v="42"/>
    <x v="0"/>
    <x v="9"/>
    <x v="2"/>
    <n v="38816"/>
  </r>
  <r>
    <x v="111"/>
    <x v="0"/>
    <x v="0"/>
    <x v="0"/>
    <x v="2"/>
    <n v="87808"/>
  </r>
  <r>
    <x v="111"/>
    <x v="43"/>
    <x v="0"/>
    <x v="1"/>
    <x v="2"/>
    <n v="1920"/>
  </r>
  <r>
    <x v="111"/>
    <x v="43"/>
    <x v="0"/>
    <x v="2"/>
    <x v="2"/>
    <n v="644"/>
  </r>
  <r>
    <x v="111"/>
    <x v="43"/>
    <x v="0"/>
    <x v="6"/>
    <x v="2"/>
    <n v="1217"/>
  </r>
  <r>
    <x v="111"/>
    <x v="43"/>
    <x v="0"/>
    <x v="8"/>
    <x v="2"/>
    <n v="10287"/>
  </r>
  <r>
    <x v="111"/>
    <x v="43"/>
    <x v="0"/>
    <x v="9"/>
    <x v="2"/>
    <n v="11245"/>
  </r>
  <r>
    <x v="111"/>
    <x v="0"/>
    <x v="0"/>
    <x v="0"/>
    <x v="2"/>
    <n v="25313"/>
  </r>
  <r>
    <x v="111"/>
    <x v="44"/>
    <x v="0"/>
    <x v="1"/>
    <x v="2"/>
    <n v="16769"/>
  </r>
  <r>
    <x v="111"/>
    <x v="44"/>
    <x v="0"/>
    <x v="2"/>
    <x v="2"/>
    <n v="48374"/>
  </r>
  <r>
    <x v="111"/>
    <x v="44"/>
    <x v="0"/>
    <x v="3"/>
    <x v="2"/>
    <n v="2551"/>
  </r>
  <r>
    <x v="111"/>
    <x v="44"/>
    <x v="0"/>
    <x v="5"/>
    <x v="2"/>
    <n v="1085"/>
  </r>
  <r>
    <x v="111"/>
    <x v="44"/>
    <x v="0"/>
    <x v="6"/>
    <x v="2"/>
    <n v="10290"/>
  </r>
  <r>
    <x v="111"/>
    <x v="44"/>
    <x v="0"/>
    <x v="8"/>
    <x v="2"/>
    <n v="43073"/>
  </r>
  <r>
    <x v="111"/>
    <x v="44"/>
    <x v="0"/>
    <x v="9"/>
    <x v="2"/>
    <n v="142678"/>
  </r>
  <r>
    <x v="111"/>
    <x v="0"/>
    <x v="0"/>
    <x v="0"/>
    <x v="2"/>
    <n v="264820"/>
  </r>
  <r>
    <x v="111"/>
    <x v="45"/>
    <x v="0"/>
    <x v="1"/>
    <x v="2"/>
    <n v="123157"/>
  </r>
  <r>
    <x v="111"/>
    <x v="45"/>
    <x v="0"/>
    <x v="2"/>
    <x v="2"/>
    <n v="245056"/>
  </r>
  <r>
    <x v="111"/>
    <x v="45"/>
    <x v="0"/>
    <x v="3"/>
    <x v="2"/>
    <n v="8268"/>
  </r>
  <r>
    <x v="111"/>
    <x v="45"/>
    <x v="0"/>
    <x v="5"/>
    <x v="2"/>
    <n v="15888"/>
  </r>
  <r>
    <x v="111"/>
    <x v="45"/>
    <x v="0"/>
    <x v="6"/>
    <x v="2"/>
    <n v="5789"/>
  </r>
  <r>
    <x v="111"/>
    <x v="45"/>
    <x v="0"/>
    <x v="8"/>
    <x v="2"/>
    <n v="97583"/>
  </r>
  <r>
    <x v="111"/>
    <x v="45"/>
    <x v="0"/>
    <x v="9"/>
    <x v="2"/>
    <n v="470961"/>
  </r>
  <r>
    <x v="111"/>
    <x v="0"/>
    <x v="0"/>
    <x v="0"/>
    <x v="2"/>
    <n v="966702"/>
  </r>
  <r>
    <x v="111"/>
    <x v="46"/>
    <x v="0"/>
    <x v="1"/>
    <x v="2"/>
    <n v="1"/>
  </r>
  <r>
    <x v="111"/>
    <x v="46"/>
    <x v="0"/>
    <x v="2"/>
    <x v="2"/>
    <n v="352"/>
  </r>
  <r>
    <x v="111"/>
    <x v="46"/>
    <x v="0"/>
    <x v="5"/>
    <x v="2"/>
    <n v="232"/>
  </r>
  <r>
    <x v="111"/>
    <x v="46"/>
    <x v="0"/>
    <x v="6"/>
    <x v="2"/>
    <n v="683"/>
  </r>
  <r>
    <x v="111"/>
    <x v="46"/>
    <x v="0"/>
    <x v="7"/>
    <x v="2"/>
    <n v="5"/>
  </r>
  <r>
    <x v="111"/>
    <x v="46"/>
    <x v="0"/>
    <x v="8"/>
    <x v="2"/>
    <n v="1586"/>
  </r>
  <r>
    <x v="111"/>
    <x v="46"/>
    <x v="0"/>
    <x v="9"/>
    <x v="2"/>
    <n v="24735"/>
  </r>
  <r>
    <x v="111"/>
    <x v="0"/>
    <x v="0"/>
    <x v="0"/>
    <x v="2"/>
    <n v="27594"/>
  </r>
  <r>
    <x v="113"/>
    <x v="1"/>
    <x v="0"/>
    <x v="1"/>
    <x v="2"/>
    <n v="41285"/>
  </r>
  <r>
    <x v="113"/>
    <x v="1"/>
    <x v="0"/>
    <x v="2"/>
    <x v="2"/>
    <n v="139056"/>
  </r>
  <r>
    <x v="113"/>
    <x v="1"/>
    <x v="0"/>
    <x v="3"/>
    <x v="2"/>
    <n v="1725"/>
  </r>
  <r>
    <x v="113"/>
    <x v="1"/>
    <x v="0"/>
    <x v="5"/>
    <x v="2"/>
    <n v="6903"/>
  </r>
  <r>
    <x v="113"/>
    <x v="1"/>
    <x v="0"/>
    <x v="6"/>
    <x v="2"/>
    <n v="2924"/>
  </r>
  <r>
    <x v="113"/>
    <x v="1"/>
    <x v="0"/>
    <x v="8"/>
    <x v="2"/>
    <n v="34606"/>
  </r>
  <r>
    <x v="113"/>
    <x v="1"/>
    <x v="0"/>
    <x v="9"/>
    <x v="2"/>
    <n v="161505"/>
  </r>
  <r>
    <x v="113"/>
    <x v="0"/>
    <x v="0"/>
    <x v="0"/>
    <x v="2"/>
    <n v="388004"/>
  </r>
  <r>
    <x v="113"/>
    <x v="42"/>
    <x v="0"/>
    <x v="1"/>
    <x v="2"/>
    <n v="4030"/>
  </r>
  <r>
    <x v="113"/>
    <x v="42"/>
    <x v="0"/>
    <x v="2"/>
    <x v="2"/>
    <n v="6178"/>
  </r>
  <r>
    <x v="113"/>
    <x v="42"/>
    <x v="0"/>
    <x v="3"/>
    <x v="2"/>
    <n v="172"/>
  </r>
  <r>
    <x v="113"/>
    <x v="42"/>
    <x v="0"/>
    <x v="5"/>
    <x v="2"/>
    <n v="1427"/>
  </r>
  <r>
    <x v="113"/>
    <x v="42"/>
    <x v="0"/>
    <x v="6"/>
    <x v="2"/>
    <n v="310"/>
  </r>
  <r>
    <x v="113"/>
    <x v="42"/>
    <x v="0"/>
    <x v="8"/>
    <x v="2"/>
    <n v="803"/>
  </r>
  <r>
    <x v="113"/>
    <x v="42"/>
    <x v="0"/>
    <x v="9"/>
    <x v="2"/>
    <n v="9809"/>
  </r>
  <r>
    <x v="113"/>
    <x v="0"/>
    <x v="0"/>
    <x v="0"/>
    <x v="2"/>
    <n v="22729"/>
  </r>
  <r>
    <x v="113"/>
    <x v="43"/>
    <x v="0"/>
    <x v="1"/>
    <x v="2"/>
    <n v="1342"/>
  </r>
  <r>
    <x v="113"/>
    <x v="43"/>
    <x v="0"/>
    <x v="2"/>
    <x v="2"/>
    <n v="1249"/>
  </r>
  <r>
    <x v="113"/>
    <x v="43"/>
    <x v="0"/>
    <x v="3"/>
    <x v="2"/>
    <n v="172"/>
  </r>
  <r>
    <x v="113"/>
    <x v="43"/>
    <x v="0"/>
    <x v="5"/>
    <x v="2"/>
    <n v="1337"/>
  </r>
  <r>
    <x v="113"/>
    <x v="43"/>
    <x v="0"/>
    <x v="8"/>
    <x v="2"/>
    <n v="4655"/>
  </r>
  <r>
    <x v="113"/>
    <x v="43"/>
    <x v="0"/>
    <x v="9"/>
    <x v="2"/>
    <n v="6981"/>
  </r>
  <r>
    <x v="113"/>
    <x v="0"/>
    <x v="0"/>
    <x v="0"/>
    <x v="2"/>
    <n v="15736"/>
  </r>
  <r>
    <x v="113"/>
    <x v="44"/>
    <x v="0"/>
    <x v="1"/>
    <x v="2"/>
    <n v="4420"/>
  </r>
  <r>
    <x v="113"/>
    <x v="44"/>
    <x v="0"/>
    <x v="2"/>
    <x v="2"/>
    <n v="6107"/>
  </r>
  <r>
    <x v="113"/>
    <x v="44"/>
    <x v="0"/>
    <x v="3"/>
    <x v="2"/>
    <n v="345"/>
  </r>
  <r>
    <x v="113"/>
    <x v="44"/>
    <x v="0"/>
    <x v="5"/>
    <x v="2"/>
    <n v="1423"/>
  </r>
  <r>
    <x v="113"/>
    <x v="44"/>
    <x v="0"/>
    <x v="6"/>
    <x v="2"/>
    <n v="2108"/>
  </r>
  <r>
    <x v="113"/>
    <x v="44"/>
    <x v="0"/>
    <x v="8"/>
    <x v="2"/>
    <n v="5549"/>
  </r>
  <r>
    <x v="113"/>
    <x v="44"/>
    <x v="0"/>
    <x v="9"/>
    <x v="2"/>
    <n v="26523"/>
  </r>
  <r>
    <x v="113"/>
    <x v="0"/>
    <x v="0"/>
    <x v="0"/>
    <x v="2"/>
    <n v="46475"/>
  </r>
  <r>
    <x v="113"/>
    <x v="45"/>
    <x v="0"/>
    <x v="1"/>
    <x v="2"/>
    <n v="31285"/>
  </r>
  <r>
    <x v="113"/>
    <x v="45"/>
    <x v="0"/>
    <x v="2"/>
    <x v="2"/>
    <n v="124843"/>
  </r>
  <r>
    <x v="113"/>
    <x v="45"/>
    <x v="0"/>
    <x v="3"/>
    <x v="2"/>
    <n v="862"/>
  </r>
  <r>
    <x v="113"/>
    <x v="45"/>
    <x v="0"/>
    <x v="5"/>
    <x v="2"/>
    <n v="2464"/>
  </r>
  <r>
    <x v="113"/>
    <x v="45"/>
    <x v="0"/>
    <x v="6"/>
    <x v="2"/>
    <n v="505"/>
  </r>
  <r>
    <x v="113"/>
    <x v="45"/>
    <x v="0"/>
    <x v="8"/>
    <x v="2"/>
    <n v="23591"/>
  </r>
  <r>
    <x v="113"/>
    <x v="45"/>
    <x v="0"/>
    <x v="9"/>
    <x v="2"/>
    <n v="117922"/>
  </r>
  <r>
    <x v="113"/>
    <x v="0"/>
    <x v="0"/>
    <x v="0"/>
    <x v="2"/>
    <n v="301472"/>
  </r>
  <r>
    <x v="113"/>
    <x v="46"/>
    <x v="0"/>
    <x v="1"/>
    <x v="2"/>
    <n v="208"/>
  </r>
  <r>
    <x v="113"/>
    <x v="46"/>
    <x v="0"/>
    <x v="2"/>
    <x v="2"/>
    <n v="679"/>
  </r>
  <r>
    <x v="113"/>
    <x v="46"/>
    <x v="0"/>
    <x v="3"/>
    <x v="2"/>
    <n v="172"/>
  </r>
  <r>
    <x v="113"/>
    <x v="46"/>
    <x v="0"/>
    <x v="5"/>
    <x v="2"/>
    <n v="252"/>
  </r>
  <r>
    <x v="113"/>
    <x v="46"/>
    <x v="0"/>
    <x v="8"/>
    <x v="2"/>
    <n v="10"/>
  </r>
  <r>
    <x v="113"/>
    <x v="46"/>
    <x v="0"/>
    <x v="9"/>
    <x v="2"/>
    <n v="271"/>
  </r>
  <r>
    <x v="113"/>
    <x v="0"/>
    <x v="0"/>
    <x v="0"/>
    <x v="2"/>
    <n v="1593"/>
  </r>
  <r>
    <x v="132"/>
    <x v="1"/>
    <x v="0"/>
    <x v="1"/>
    <x v="2"/>
    <n v="57396"/>
  </r>
  <r>
    <x v="132"/>
    <x v="1"/>
    <x v="0"/>
    <x v="2"/>
    <x v="2"/>
    <n v="35935"/>
  </r>
  <r>
    <x v="132"/>
    <x v="1"/>
    <x v="0"/>
    <x v="3"/>
    <x v="2"/>
    <n v="2163"/>
  </r>
  <r>
    <x v="132"/>
    <x v="1"/>
    <x v="0"/>
    <x v="6"/>
    <x v="2"/>
    <n v="5420"/>
  </r>
  <r>
    <x v="132"/>
    <x v="1"/>
    <x v="0"/>
    <x v="8"/>
    <x v="2"/>
    <n v="6209"/>
  </r>
  <r>
    <x v="132"/>
    <x v="1"/>
    <x v="0"/>
    <x v="9"/>
    <x v="2"/>
    <n v="94495"/>
  </r>
  <r>
    <x v="132"/>
    <x v="0"/>
    <x v="0"/>
    <x v="0"/>
    <x v="2"/>
    <n v="201618"/>
  </r>
  <r>
    <x v="132"/>
    <x v="42"/>
    <x v="0"/>
    <x v="1"/>
    <x v="2"/>
    <n v="1771"/>
  </r>
  <r>
    <x v="132"/>
    <x v="42"/>
    <x v="0"/>
    <x v="2"/>
    <x v="2"/>
    <n v="12297"/>
  </r>
  <r>
    <x v="132"/>
    <x v="42"/>
    <x v="0"/>
    <x v="3"/>
    <x v="2"/>
    <n v="77"/>
  </r>
  <r>
    <x v="132"/>
    <x v="42"/>
    <x v="0"/>
    <x v="6"/>
    <x v="2"/>
    <n v="359"/>
  </r>
  <r>
    <x v="132"/>
    <x v="42"/>
    <x v="0"/>
    <x v="8"/>
    <x v="2"/>
    <n v="280"/>
  </r>
  <r>
    <x v="132"/>
    <x v="42"/>
    <x v="0"/>
    <x v="9"/>
    <x v="2"/>
    <n v="8691"/>
  </r>
  <r>
    <x v="132"/>
    <x v="0"/>
    <x v="0"/>
    <x v="0"/>
    <x v="2"/>
    <n v="23474"/>
  </r>
  <r>
    <x v="132"/>
    <x v="43"/>
    <x v="0"/>
    <x v="1"/>
    <x v="2"/>
    <n v="839"/>
  </r>
  <r>
    <x v="132"/>
    <x v="43"/>
    <x v="0"/>
    <x v="2"/>
    <x v="2"/>
    <n v="301"/>
  </r>
  <r>
    <x v="132"/>
    <x v="43"/>
    <x v="0"/>
    <x v="3"/>
    <x v="2"/>
    <n v="115"/>
  </r>
  <r>
    <x v="132"/>
    <x v="43"/>
    <x v="0"/>
    <x v="8"/>
    <x v="2"/>
    <n v="324"/>
  </r>
  <r>
    <x v="132"/>
    <x v="43"/>
    <x v="0"/>
    <x v="9"/>
    <x v="2"/>
    <n v="23863"/>
  </r>
  <r>
    <x v="132"/>
    <x v="0"/>
    <x v="0"/>
    <x v="0"/>
    <x v="2"/>
    <n v="25443"/>
  </r>
  <r>
    <x v="132"/>
    <x v="44"/>
    <x v="0"/>
    <x v="1"/>
    <x v="2"/>
    <n v="53"/>
  </r>
  <r>
    <x v="132"/>
    <x v="44"/>
    <x v="0"/>
    <x v="2"/>
    <x v="2"/>
    <n v="621"/>
  </r>
  <r>
    <x v="132"/>
    <x v="44"/>
    <x v="0"/>
    <x v="3"/>
    <x v="2"/>
    <n v="400"/>
  </r>
  <r>
    <x v="132"/>
    <x v="44"/>
    <x v="0"/>
    <x v="6"/>
    <x v="2"/>
    <n v="1793"/>
  </r>
  <r>
    <x v="132"/>
    <x v="44"/>
    <x v="0"/>
    <x v="8"/>
    <x v="2"/>
    <n v="237"/>
  </r>
  <r>
    <x v="132"/>
    <x v="44"/>
    <x v="0"/>
    <x v="9"/>
    <x v="2"/>
    <n v="8597"/>
  </r>
  <r>
    <x v="132"/>
    <x v="0"/>
    <x v="0"/>
    <x v="0"/>
    <x v="2"/>
    <n v="11700"/>
  </r>
  <r>
    <x v="132"/>
    <x v="45"/>
    <x v="0"/>
    <x v="1"/>
    <x v="2"/>
    <n v="54706"/>
  </r>
  <r>
    <x v="132"/>
    <x v="45"/>
    <x v="0"/>
    <x v="2"/>
    <x v="2"/>
    <n v="22717"/>
  </r>
  <r>
    <x v="132"/>
    <x v="45"/>
    <x v="0"/>
    <x v="3"/>
    <x v="2"/>
    <n v="1354"/>
  </r>
  <r>
    <x v="132"/>
    <x v="45"/>
    <x v="0"/>
    <x v="6"/>
    <x v="2"/>
    <n v="3063"/>
  </r>
  <r>
    <x v="132"/>
    <x v="45"/>
    <x v="0"/>
    <x v="8"/>
    <x v="2"/>
    <n v="5043"/>
  </r>
  <r>
    <x v="132"/>
    <x v="45"/>
    <x v="0"/>
    <x v="9"/>
    <x v="2"/>
    <n v="50247"/>
  </r>
  <r>
    <x v="132"/>
    <x v="0"/>
    <x v="0"/>
    <x v="0"/>
    <x v="2"/>
    <n v="137131"/>
  </r>
  <r>
    <x v="132"/>
    <x v="46"/>
    <x v="0"/>
    <x v="1"/>
    <x v="2"/>
    <n v="27"/>
  </r>
  <r>
    <x v="132"/>
    <x v="46"/>
    <x v="0"/>
    <x v="3"/>
    <x v="2"/>
    <n v="217"/>
  </r>
  <r>
    <x v="132"/>
    <x v="46"/>
    <x v="0"/>
    <x v="6"/>
    <x v="2"/>
    <n v="206"/>
  </r>
  <r>
    <x v="132"/>
    <x v="46"/>
    <x v="0"/>
    <x v="8"/>
    <x v="2"/>
    <n v="325"/>
  </r>
  <r>
    <x v="132"/>
    <x v="46"/>
    <x v="0"/>
    <x v="9"/>
    <x v="2"/>
    <n v="3096"/>
  </r>
  <r>
    <x v="132"/>
    <x v="0"/>
    <x v="0"/>
    <x v="0"/>
    <x v="2"/>
    <n v="3871"/>
  </r>
  <r>
    <x v="133"/>
    <x v="1"/>
    <x v="0"/>
    <x v="1"/>
    <x v="2"/>
    <n v="46154"/>
  </r>
  <r>
    <x v="133"/>
    <x v="1"/>
    <x v="0"/>
    <x v="2"/>
    <x v="2"/>
    <n v="90885"/>
  </r>
  <r>
    <x v="133"/>
    <x v="1"/>
    <x v="0"/>
    <x v="3"/>
    <x v="2"/>
    <n v="10120"/>
  </r>
  <r>
    <x v="133"/>
    <x v="1"/>
    <x v="0"/>
    <x v="5"/>
    <x v="2"/>
    <n v="458"/>
  </r>
  <r>
    <x v="133"/>
    <x v="1"/>
    <x v="0"/>
    <x v="6"/>
    <x v="2"/>
    <n v="2942"/>
  </r>
  <r>
    <x v="133"/>
    <x v="1"/>
    <x v="0"/>
    <x v="8"/>
    <x v="2"/>
    <n v="2666"/>
  </r>
  <r>
    <x v="133"/>
    <x v="1"/>
    <x v="0"/>
    <x v="9"/>
    <x v="2"/>
    <n v="15929"/>
  </r>
  <r>
    <x v="133"/>
    <x v="0"/>
    <x v="0"/>
    <x v="0"/>
    <x v="2"/>
    <n v="169154"/>
  </r>
  <r>
    <x v="133"/>
    <x v="42"/>
    <x v="0"/>
    <x v="1"/>
    <x v="2"/>
    <n v="1684"/>
  </r>
  <r>
    <x v="133"/>
    <x v="42"/>
    <x v="0"/>
    <x v="2"/>
    <x v="2"/>
    <n v="3664"/>
  </r>
  <r>
    <x v="133"/>
    <x v="42"/>
    <x v="0"/>
    <x v="6"/>
    <x v="2"/>
    <n v="542"/>
  </r>
  <r>
    <x v="133"/>
    <x v="42"/>
    <x v="0"/>
    <x v="8"/>
    <x v="2"/>
    <n v="341"/>
  </r>
  <r>
    <x v="133"/>
    <x v="42"/>
    <x v="0"/>
    <x v="9"/>
    <x v="2"/>
    <n v="305"/>
  </r>
  <r>
    <x v="133"/>
    <x v="0"/>
    <x v="0"/>
    <x v="0"/>
    <x v="2"/>
    <n v="6536"/>
  </r>
  <r>
    <x v="133"/>
    <x v="43"/>
    <x v="0"/>
    <x v="1"/>
    <x v="2"/>
    <n v="1668"/>
  </r>
  <r>
    <x v="133"/>
    <x v="43"/>
    <x v="0"/>
    <x v="2"/>
    <x v="2"/>
    <n v="455"/>
  </r>
  <r>
    <x v="133"/>
    <x v="43"/>
    <x v="0"/>
    <x v="6"/>
    <x v="2"/>
    <n v="1321"/>
  </r>
  <r>
    <x v="133"/>
    <x v="43"/>
    <x v="0"/>
    <x v="8"/>
    <x v="2"/>
    <n v="351"/>
  </r>
  <r>
    <x v="133"/>
    <x v="43"/>
    <x v="0"/>
    <x v="9"/>
    <x v="2"/>
    <n v="262"/>
  </r>
  <r>
    <x v="133"/>
    <x v="0"/>
    <x v="0"/>
    <x v="0"/>
    <x v="2"/>
    <n v="4058"/>
  </r>
  <r>
    <x v="133"/>
    <x v="44"/>
    <x v="0"/>
    <x v="1"/>
    <x v="2"/>
    <n v="2311"/>
  </r>
  <r>
    <x v="133"/>
    <x v="44"/>
    <x v="0"/>
    <x v="2"/>
    <x v="2"/>
    <n v="19867"/>
  </r>
  <r>
    <x v="133"/>
    <x v="44"/>
    <x v="0"/>
    <x v="3"/>
    <x v="2"/>
    <n v="3697"/>
  </r>
  <r>
    <x v="133"/>
    <x v="44"/>
    <x v="0"/>
    <x v="6"/>
    <x v="2"/>
    <n v="43"/>
  </r>
  <r>
    <x v="133"/>
    <x v="44"/>
    <x v="0"/>
    <x v="9"/>
    <x v="2"/>
    <n v="349"/>
  </r>
  <r>
    <x v="133"/>
    <x v="0"/>
    <x v="0"/>
    <x v="0"/>
    <x v="2"/>
    <n v="26266"/>
  </r>
  <r>
    <x v="133"/>
    <x v="45"/>
    <x v="0"/>
    <x v="1"/>
    <x v="2"/>
    <n v="40277"/>
  </r>
  <r>
    <x v="133"/>
    <x v="45"/>
    <x v="0"/>
    <x v="2"/>
    <x v="2"/>
    <n v="66879"/>
  </r>
  <r>
    <x v="133"/>
    <x v="45"/>
    <x v="0"/>
    <x v="3"/>
    <x v="2"/>
    <n v="6423"/>
  </r>
  <r>
    <x v="133"/>
    <x v="45"/>
    <x v="0"/>
    <x v="5"/>
    <x v="2"/>
    <n v="33"/>
  </r>
  <r>
    <x v="133"/>
    <x v="45"/>
    <x v="0"/>
    <x v="6"/>
    <x v="2"/>
    <n v="1036"/>
  </r>
  <r>
    <x v="133"/>
    <x v="45"/>
    <x v="0"/>
    <x v="8"/>
    <x v="2"/>
    <n v="1974"/>
  </r>
  <r>
    <x v="133"/>
    <x v="45"/>
    <x v="0"/>
    <x v="9"/>
    <x v="2"/>
    <n v="14978"/>
  </r>
  <r>
    <x v="133"/>
    <x v="0"/>
    <x v="0"/>
    <x v="0"/>
    <x v="2"/>
    <n v="131601"/>
  </r>
  <r>
    <x v="133"/>
    <x v="46"/>
    <x v="0"/>
    <x v="1"/>
    <x v="2"/>
    <n v="215"/>
  </r>
  <r>
    <x v="133"/>
    <x v="46"/>
    <x v="0"/>
    <x v="2"/>
    <x v="2"/>
    <n v="18"/>
  </r>
  <r>
    <x v="133"/>
    <x v="46"/>
    <x v="0"/>
    <x v="5"/>
    <x v="2"/>
    <n v="425"/>
  </r>
  <r>
    <x v="133"/>
    <x v="46"/>
    <x v="0"/>
    <x v="9"/>
    <x v="2"/>
    <n v="36"/>
  </r>
  <r>
    <x v="133"/>
    <x v="0"/>
    <x v="0"/>
    <x v="0"/>
    <x v="2"/>
    <n v="694"/>
  </r>
  <r>
    <x v="114"/>
    <x v="1"/>
    <x v="0"/>
    <x v="1"/>
    <x v="2"/>
    <n v="8466"/>
  </r>
  <r>
    <x v="114"/>
    <x v="1"/>
    <x v="0"/>
    <x v="2"/>
    <x v="2"/>
    <n v="4353"/>
  </r>
  <r>
    <x v="114"/>
    <x v="1"/>
    <x v="0"/>
    <x v="3"/>
    <x v="2"/>
    <n v="23278"/>
  </r>
  <r>
    <x v="114"/>
    <x v="1"/>
    <x v="0"/>
    <x v="5"/>
    <x v="2"/>
    <n v="24661"/>
  </r>
  <r>
    <x v="114"/>
    <x v="1"/>
    <x v="0"/>
    <x v="8"/>
    <x v="2"/>
    <n v="73936"/>
  </r>
  <r>
    <x v="114"/>
    <x v="1"/>
    <x v="0"/>
    <x v="9"/>
    <x v="2"/>
    <n v="347486"/>
  </r>
  <r>
    <x v="114"/>
    <x v="0"/>
    <x v="0"/>
    <x v="0"/>
    <x v="2"/>
    <n v="482181"/>
  </r>
  <r>
    <x v="114"/>
    <x v="42"/>
    <x v="0"/>
    <x v="1"/>
    <x v="2"/>
    <n v="114"/>
  </r>
  <r>
    <x v="114"/>
    <x v="42"/>
    <x v="0"/>
    <x v="2"/>
    <x v="2"/>
    <n v="585"/>
  </r>
  <r>
    <x v="114"/>
    <x v="42"/>
    <x v="0"/>
    <x v="5"/>
    <x v="2"/>
    <n v="4030"/>
  </r>
  <r>
    <x v="114"/>
    <x v="42"/>
    <x v="0"/>
    <x v="8"/>
    <x v="2"/>
    <n v="1921"/>
  </r>
  <r>
    <x v="114"/>
    <x v="42"/>
    <x v="0"/>
    <x v="9"/>
    <x v="2"/>
    <n v="8119"/>
  </r>
  <r>
    <x v="114"/>
    <x v="0"/>
    <x v="0"/>
    <x v="0"/>
    <x v="2"/>
    <n v="14768"/>
  </r>
  <r>
    <x v="114"/>
    <x v="43"/>
    <x v="0"/>
    <x v="1"/>
    <x v="2"/>
    <n v="26"/>
  </r>
  <r>
    <x v="114"/>
    <x v="43"/>
    <x v="0"/>
    <x v="2"/>
    <x v="2"/>
    <n v="509"/>
  </r>
  <r>
    <x v="114"/>
    <x v="43"/>
    <x v="0"/>
    <x v="5"/>
    <x v="2"/>
    <n v="4030"/>
  </r>
  <r>
    <x v="114"/>
    <x v="43"/>
    <x v="0"/>
    <x v="8"/>
    <x v="2"/>
    <n v="899"/>
  </r>
  <r>
    <x v="114"/>
    <x v="43"/>
    <x v="0"/>
    <x v="9"/>
    <x v="2"/>
    <n v="1563"/>
  </r>
  <r>
    <x v="114"/>
    <x v="0"/>
    <x v="0"/>
    <x v="0"/>
    <x v="2"/>
    <n v="7027"/>
  </r>
  <r>
    <x v="114"/>
    <x v="44"/>
    <x v="0"/>
    <x v="1"/>
    <x v="2"/>
    <n v="6782"/>
  </r>
  <r>
    <x v="114"/>
    <x v="44"/>
    <x v="0"/>
    <x v="2"/>
    <x v="2"/>
    <n v="350"/>
  </r>
  <r>
    <x v="114"/>
    <x v="44"/>
    <x v="0"/>
    <x v="3"/>
    <x v="2"/>
    <n v="6453"/>
  </r>
  <r>
    <x v="114"/>
    <x v="44"/>
    <x v="0"/>
    <x v="5"/>
    <x v="2"/>
    <n v="4870"/>
  </r>
  <r>
    <x v="114"/>
    <x v="44"/>
    <x v="0"/>
    <x v="8"/>
    <x v="2"/>
    <n v="26788"/>
  </r>
  <r>
    <x v="114"/>
    <x v="44"/>
    <x v="0"/>
    <x v="9"/>
    <x v="2"/>
    <n v="49515"/>
  </r>
  <r>
    <x v="114"/>
    <x v="0"/>
    <x v="0"/>
    <x v="0"/>
    <x v="2"/>
    <n v="94757"/>
  </r>
  <r>
    <x v="114"/>
    <x v="45"/>
    <x v="0"/>
    <x v="1"/>
    <x v="2"/>
    <n v="1545"/>
  </r>
  <r>
    <x v="114"/>
    <x v="45"/>
    <x v="0"/>
    <x v="2"/>
    <x v="2"/>
    <n v="2909"/>
  </r>
  <r>
    <x v="114"/>
    <x v="45"/>
    <x v="0"/>
    <x v="3"/>
    <x v="2"/>
    <n v="16825"/>
  </r>
  <r>
    <x v="114"/>
    <x v="45"/>
    <x v="0"/>
    <x v="5"/>
    <x v="2"/>
    <n v="7701"/>
  </r>
  <r>
    <x v="114"/>
    <x v="45"/>
    <x v="0"/>
    <x v="8"/>
    <x v="2"/>
    <n v="44329"/>
  </r>
  <r>
    <x v="114"/>
    <x v="45"/>
    <x v="0"/>
    <x v="9"/>
    <x v="2"/>
    <n v="283390"/>
  </r>
  <r>
    <x v="114"/>
    <x v="0"/>
    <x v="0"/>
    <x v="0"/>
    <x v="2"/>
    <n v="356699"/>
  </r>
  <r>
    <x v="114"/>
    <x v="46"/>
    <x v="0"/>
    <x v="5"/>
    <x v="2"/>
    <n v="4030"/>
  </r>
  <r>
    <x v="114"/>
    <x v="46"/>
    <x v="0"/>
    <x v="9"/>
    <x v="2"/>
    <n v="4900"/>
  </r>
  <r>
    <x v="114"/>
    <x v="0"/>
    <x v="0"/>
    <x v="0"/>
    <x v="2"/>
    <n v="8930"/>
  </r>
  <r>
    <x v="96"/>
    <x v="52"/>
    <x v="4"/>
    <x v="1"/>
    <x v="2"/>
    <n v="585"/>
  </r>
  <r>
    <x v="96"/>
    <x v="52"/>
    <x v="4"/>
    <x v="2"/>
    <x v="2"/>
    <n v="1890"/>
  </r>
  <r>
    <x v="96"/>
    <x v="52"/>
    <x v="4"/>
    <x v="5"/>
    <x v="2"/>
    <n v="13344"/>
  </r>
  <r>
    <x v="96"/>
    <x v="52"/>
    <x v="4"/>
    <x v="6"/>
    <x v="2"/>
    <n v="6"/>
  </r>
  <r>
    <x v="96"/>
    <x v="52"/>
    <x v="4"/>
    <x v="8"/>
    <x v="2"/>
    <n v="34150"/>
  </r>
  <r>
    <x v="96"/>
    <x v="52"/>
    <x v="4"/>
    <x v="9"/>
    <x v="2"/>
    <n v="82122"/>
  </r>
  <r>
    <x v="96"/>
    <x v="0"/>
    <x v="0"/>
    <x v="0"/>
    <x v="2"/>
    <n v="132098"/>
  </r>
  <r>
    <x v="96"/>
    <x v="52"/>
    <x v="5"/>
    <x v="2"/>
    <x v="2"/>
    <n v="387"/>
  </r>
  <r>
    <x v="96"/>
    <x v="52"/>
    <x v="5"/>
    <x v="5"/>
    <x v="2"/>
    <n v="3968"/>
  </r>
  <r>
    <x v="96"/>
    <x v="52"/>
    <x v="5"/>
    <x v="6"/>
    <x v="2"/>
    <n v="5"/>
  </r>
  <r>
    <x v="96"/>
    <x v="52"/>
    <x v="5"/>
    <x v="8"/>
    <x v="2"/>
    <n v="6753"/>
  </r>
  <r>
    <x v="96"/>
    <x v="52"/>
    <x v="5"/>
    <x v="9"/>
    <x v="2"/>
    <n v="32845"/>
  </r>
  <r>
    <x v="96"/>
    <x v="0"/>
    <x v="0"/>
    <x v="0"/>
    <x v="2"/>
    <n v="43958"/>
  </r>
  <r>
    <x v="96"/>
    <x v="52"/>
    <x v="6"/>
    <x v="1"/>
    <x v="2"/>
    <n v="551"/>
  </r>
  <r>
    <x v="96"/>
    <x v="52"/>
    <x v="6"/>
    <x v="2"/>
    <x v="2"/>
    <n v="1272"/>
  </r>
  <r>
    <x v="96"/>
    <x v="52"/>
    <x v="6"/>
    <x v="5"/>
    <x v="2"/>
    <n v="1078"/>
  </r>
  <r>
    <x v="96"/>
    <x v="52"/>
    <x v="6"/>
    <x v="8"/>
    <x v="2"/>
    <n v="7546"/>
  </r>
  <r>
    <x v="96"/>
    <x v="52"/>
    <x v="6"/>
    <x v="9"/>
    <x v="2"/>
    <n v="7683"/>
  </r>
  <r>
    <x v="96"/>
    <x v="0"/>
    <x v="0"/>
    <x v="0"/>
    <x v="2"/>
    <n v="18131"/>
  </r>
  <r>
    <x v="96"/>
    <x v="52"/>
    <x v="7"/>
    <x v="5"/>
    <x v="2"/>
    <n v="2107"/>
  </r>
  <r>
    <x v="96"/>
    <x v="52"/>
    <x v="7"/>
    <x v="8"/>
    <x v="2"/>
    <n v="2706"/>
  </r>
  <r>
    <x v="96"/>
    <x v="52"/>
    <x v="7"/>
    <x v="9"/>
    <x v="2"/>
    <n v="5499"/>
  </r>
  <r>
    <x v="96"/>
    <x v="0"/>
    <x v="0"/>
    <x v="0"/>
    <x v="2"/>
    <n v="10313"/>
  </r>
  <r>
    <x v="96"/>
    <x v="52"/>
    <x v="8"/>
    <x v="1"/>
    <x v="2"/>
    <n v="32"/>
  </r>
  <r>
    <x v="96"/>
    <x v="52"/>
    <x v="8"/>
    <x v="2"/>
    <x v="2"/>
    <n v="232"/>
  </r>
  <r>
    <x v="96"/>
    <x v="52"/>
    <x v="8"/>
    <x v="5"/>
    <x v="2"/>
    <n v="5842"/>
  </r>
  <r>
    <x v="96"/>
    <x v="52"/>
    <x v="8"/>
    <x v="8"/>
    <x v="2"/>
    <n v="14762"/>
  </r>
  <r>
    <x v="96"/>
    <x v="52"/>
    <x v="8"/>
    <x v="9"/>
    <x v="2"/>
    <n v="35522"/>
  </r>
  <r>
    <x v="96"/>
    <x v="0"/>
    <x v="0"/>
    <x v="0"/>
    <x v="2"/>
    <n v="56389"/>
  </r>
  <r>
    <x v="96"/>
    <x v="52"/>
    <x v="9"/>
    <x v="1"/>
    <x v="2"/>
    <n v="2"/>
  </r>
  <r>
    <x v="96"/>
    <x v="52"/>
    <x v="9"/>
    <x v="5"/>
    <x v="2"/>
    <n v="349"/>
  </r>
  <r>
    <x v="96"/>
    <x v="52"/>
    <x v="9"/>
    <x v="6"/>
    <x v="2"/>
    <n v="1"/>
  </r>
  <r>
    <x v="96"/>
    <x v="52"/>
    <x v="9"/>
    <x v="8"/>
    <x v="2"/>
    <n v="2384"/>
  </r>
  <r>
    <x v="96"/>
    <x v="52"/>
    <x v="9"/>
    <x v="9"/>
    <x v="2"/>
    <n v="573"/>
  </r>
  <r>
    <x v="96"/>
    <x v="0"/>
    <x v="0"/>
    <x v="0"/>
    <x v="2"/>
    <n v="3308"/>
  </r>
  <r>
    <x v="96"/>
    <x v="53"/>
    <x v="4"/>
    <x v="5"/>
    <x v="2"/>
    <n v="31502"/>
  </r>
  <r>
    <x v="96"/>
    <x v="53"/>
    <x v="4"/>
    <x v="8"/>
    <x v="2"/>
    <n v="147258"/>
  </r>
  <r>
    <x v="96"/>
    <x v="53"/>
    <x v="4"/>
    <x v="9"/>
    <x v="2"/>
    <n v="40813"/>
  </r>
  <r>
    <x v="96"/>
    <x v="0"/>
    <x v="0"/>
    <x v="0"/>
    <x v="2"/>
    <n v="219573"/>
  </r>
  <r>
    <x v="96"/>
    <x v="53"/>
    <x v="5"/>
    <x v="5"/>
    <x v="2"/>
    <n v="28109"/>
  </r>
  <r>
    <x v="96"/>
    <x v="53"/>
    <x v="5"/>
    <x v="8"/>
    <x v="2"/>
    <n v="116835"/>
  </r>
  <r>
    <x v="96"/>
    <x v="53"/>
    <x v="5"/>
    <x v="9"/>
    <x v="2"/>
    <n v="22919"/>
  </r>
  <r>
    <x v="96"/>
    <x v="0"/>
    <x v="0"/>
    <x v="0"/>
    <x v="2"/>
    <n v="167863"/>
  </r>
  <r>
    <x v="96"/>
    <x v="53"/>
    <x v="6"/>
    <x v="5"/>
    <x v="2"/>
    <n v="2623"/>
  </r>
  <r>
    <x v="96"/>
    <x v="53"/>
    <x v="6"/>
    <x v="8"/>
    <x v="2"/>
    <n v="26815"/>
  </r>
  <r>
    <x v="96"/>
    <x v="53"/>
    <x v="6"/>
    <x v="9"/>
    <x v="2"/>
    <n v="2640"/>
  </r>
  <r>
    <x v="96"/>
    <x v="0"/>
    <x v="0"/>
    <x v="0"/>
    <x v="2"/>
    <n v="32078"/>
  </r>
  <r>
    <x v="96"/>
    <x v="53"/>
    <x v="7"/>
    <x v="8"/>
    <x v="2"/>
    <n v="528"/>
  </r>
  <r>
    <x v="96"/>
    <x v="53"/>
    <x v="7"/>
    <x v="9"/>
    <x v="2"/>
    <n v="15"/>
  </r>
  <r>
    <x v="96"/>
    <x v="0"/>
    <x v="0"/>
    <x v="0"/>
    <x v="2"/>
    <n v="543"/>
  </r>
  <r>
    <x v="96"/>
    <x v="53"/>
    <x v="8"/>
    <x v="9"/>
    <x v="2"/>
    <n v="854"/>
  </r>
  <r>
    <x v="96"/>
    <x v="0"/>
    <x v="0"/>
    <x v="0"/>
    <x v="2"/>
    <n v="854"/>
  </r>
  <r>
    <x v="96"/>
    <x v="53"/>
    <x v="9"/>
    <x v="5"/>
    <x v="2"/>
    <n v="770"/>
  </r>
  <r>
    <x v="96"/>
    <x v="53"/>
    <x v="9"/>
    <x v="8"/>
    <x v="2"/>
    <n v="3080"/>
  </r>
  <r>
    <x v="96"/>
    <x v="53"/>
    <x v="9"/>
    <x v="9"/>
    <x v="2"/>
    <n v="14385"/>
  </r>
  <r>
    <x v="96"/>
    <x v="0"/>
    <x v="0"/>
    <x v="0"/>
    <x v="2"/>
    <n v="18236"/>
  </r>
  <r>
    <x v="96"/>
    <x v="54"/>
    <x v="4"/>
    <x v="1"/>
    <x v="2"/>
    <n v="10624"/>
  </r>
  <r>
    <x v="96"/>
    <x v="54"/>
    <x v="4"/>
    <x v="2"/>
    <x v="2"/>
    <n v="269"/>
  </r>
  <r>
    <x v="96"/>
    <x v="54"/>
    <x v="4"/>
    <x v="5"/>
    <x v="2"/>
    <n v="2961"/>
  </r>
  <r>
    <x v="96"/>
    <x v="54"/>
    <x v="4"/>
    <x v="6"/>
    <x v="2"/>
    <n v="1719"/>
  </r>
  <r>
    <x v="96"/>
    <x v="54"/>
    <x v="4"/>
    <x v="7"/>
    <x v="2"/>
    <n v="1560"/>
  </r>
  <r>
    <x v="96"/>
    <x v="54"/>
    <x v="4"/>
    <x v="8"/>
    <x v="2"/>
    <n v="22"/>
  </r>
  <r>
    <x v="96"/>
    <x v="54"/>
    <x v="4"/>
    <x v="9"/>
    <x v="2"/>
    <n v="3242"/>
  </r>
  <r>
    <x v="96"/>
    <x v="0"/>
    <x v="0"/>
    <x v="0"/>
    <x v="2"/>
    <n v="20399"/>
  </r>
  <r>
    <x v="96"/>
    <x v="54"/>
    <x v="5"/>
    <x v="1"/>
    <x v="2"/>
    <n v="2896"/>
  </r>
  <r>
    <x v="96"/>
    <x v="54"/>
    <x v="5"/>
    <x v="2"/>
    <x v="2"/>
    <n v="250"/>
  </r>
  <r>
    <x v="96"/>
    <x v="54"/>
    <x v="5"/>
    <x v="5"/>
    <x v="2"/>
    <n v="435"/>
  </r>
  <r>
    <x v="96"/>
    <x v="54"/>
    <x v="5"/>
    <x v="6"/>
    <x v="2"/>
    <n v="6"/>
  </r>
  <r>
    <x v="96"/>
    <x v="54"/>
    <x v="5"/>
    <x v="7"/>
    <x v="2"/>
    <n v="1280"/>
  </r>
  <r>
    <x v="96"/>
    <x v="54"/>
    <x v="5"/>
    <x v="9"/>
    <x v="2"/>
    <n v="275"/>
  </r>
  <r>
    <x v="96"/>
    <x v="0"/>
    <x v="0"/>
    <x v="0"/>
    <x v="2"/>
    <n v="5143"/>
  </r>
  <r>
    <x v="96"/>
    <x v="54"/>
    <x v="6"/>
    <x v="1"/>
    <x v="2"/>
    <n v="2670"/>
  </r>
  <r>
    <x v="96"/>
    <x v="54"/>
    <x v="6"/>
    <x v="5"/>
    <x v="2"/>
    <n v="1501"/>
  </r>
  <r>
    <x v="96"/>
    <x v="54"/>
    <x v="6"/>
    <x v="6"/>
    <x v="2"/>
    <n v="330"/>
  </r>
  <r>
    <x v="96"/>
    <x v="54"/>
    <x v="6"/>
    <x v="7"/>
    <x v="2"/>
    <n v="261"/>
  </r>
  <r>
    <x v="96"/>
    <x v="54"/>
    <x v="6"/>
    <x v="8"/>
    <x v="2"/>
    <n v="22"/>
  </r>
  <r>
    <x v="96"/>
    <x v="54"/>
    <x v="6"/>
    <x v="9"/>
    <x v="2"/>
    <n v="962"/>
  </r>
  <r>
    <x v="96"/>
    <x v="0"/>
    <x v="0"/>
    <x v="0"/>
    <x v="2"/>
    <n v="5746"/>
  </r>
  <r>
    <x v="96"/>
    <x v="54"/>
    <x v="7"/>
    <x v="1"/>
    <x v="2"/>
    <n v="2153"/>
  </r>
  <r>
    <x v="96"/>
    <x v="54"/>
    <x v="7"/>
    <x v="5"/>
    <x v="2"/>
    <n v="396"/>
  </r>
  <r>
    <x v="96"/>
    <x v="54"/>
    <x v="7"/>
    <x v="7"/>
    <x v="2"/>
    <n v="19"/>
  </r>
  <r>
    <x v="96"/>
    <x v="54"/>
    <x v="7"/>
    <x v="9"/>
    <x v="2"/>
    <n v="28"/>
  </r>
  <r>
    <x v="96"/>
    <x v="0"/>
    <x v="0"/>
    <x v="0"/>
    <x v="2"/>
    <n v="2595"/>
  </r>
  <r>
    <x v="96"/>
    <x v="54"/>
    <x v="8"/>
    <x v="1"/>
    <x v="2"/>
    <n v="1610"/>
  </r>
  <r>
    <x v="96"/>
    <x v="54"/>
    <x v="8"/>
    <x v="2"/>
    <x v="2"/>
    <n v="19"/>
  </r>
  <r>
    <x v="96"/>
    <x v="54"/>
    <x v="8"/>
    <x v="5"/>
    <x v="2"/>
    <n v="482"/>
  </r>
  <r>
    <x v="96"/>
    <x v="54"/>
    <x v="8"/>
    <x v="6"/>
    <x v="2"/>
    <n v="1383"/>
  </r>
  <r>
    <x v="96"/>
    <x v="54"/>
    <x v="8"/>
    <x v="9"/>
    <x v="2"/>
    <n v="1973"/>
  </r>
  <r>
    <x v="96"/>
    <x v="0"/>
    <x v="0"/>
    <x v="0"/>
    <x v="2"/>
    <n v="5468"/>
  </r>
  <r>
    <x v="96"/>
    <x v="54"/>
    <x v="9"/>
    <x v="1"/>
    <x v="2"/>
    <n v="1296"/>
  </r>
  <r>
    <x v="96"/>
    <x v="54"/>
    <x v="9"/>
    <x v="5"/>
    <x v="2"/>
    <n v="147"/>
  </r>
  <r>
    <x v="96"/>
    <x v="54"/>
    <x v="9"/>
    <x v="9"/>
    <x v="2"/>
    <n v="4"/>
  </r>
  <r>
    <x v="96"/>
    <x v="0"/>
    <x v="0"/>
    <x v="0"/>
    <x v="2"/>
    <n v="1447"/>
  </r>
  <r>
    <x v="96"/>
    <x v="55"/>
    <x v="4"/>
    <x v="5"/>
    <x v="2"/>
    <n v="734"/>
  </r>
  <r>
    <x v="96"/>
    <x v="55"/>
    <x v="4"/>
    <x v="8"/>
    <x v="2"/>
    <n v="15569"/>
  </r>
  <r>
    <x v="96"/>
    <x v="55"/>
    <x v="4"/>
    <x v="9"/>
    <x v="2"/>
    <n v="32268"/>
  </r>
  <r>
    <x v="96"/>
    <x v="0"/>
    <x v="0"/>
    <x v="0"/>
    <x v="2"/>
    <n v="48570"/>
  </r>
  <r>
    <x v="96"/>
    <x v="55"/>
    <x v="5"/>
    <x v="5"/>
    <x v="2"/>
    <n v="110"/>
  </r>
  <r>
    <x v="96"/>
    <x v="55"/>
    <x v="5"/>
    <x v="8"/>
    <x v="2"/>
    <n v="5707"/>
  </r>
  <r>
    <x v="96"/>
    <x v="55"/>
    <x v="5"/>
    <x v="9"/>
    <x v="2"/>
    <n v="7756"/>
  </r>
  <r>
    <x v="96"/>
    <x v="0"/>
    <x v="0"/>
    <x v="0"/>
    <x v="2"/>
    <n v="13574"/>
  </r>
  <r>
    <x v="96"/>
    <x v="55"/>
    <x v="6"/>
    <x v="5"/>
    <x v="2"/>
    <n v="624"/>
  </r>
  <r>
    <x v="96"/>
    <x v="55"/>
    <x v="6"/>
    <x v="8"/>
    <x v="2"/>
    <n v="851"/>
  </r>
  <r>
    <x v="96"/>
    <x v="55"/>
    <x v="6"/>
    <x v="9"/>
    <x v="2"/>
    <n v="2974"/>
  </r>
  <r>
    <x v="96"/>
    <x v="0"/>
    <x v="0"/>
    <x v="0"/>
    <x v="2"/>
    <n v="4449"/>
  </r>
  <r>
    <x v="96"/>
    <x v="55"/>
    <x v="7"/>
    <x v="8"/>
    <x v="2"/>
    <n v="6815"/>
  </r>
  <r>
    <x v="96"/>
    <x v="55"/>
    <x v="7"/>
    <x v="9"/>
    <x v="2"/>
    <n v="16411"/>
  </r>
  <r>
    <x v="96"/>
    <x v="0"/>
    <x v="0"/>
    <x v="0"/>
    <x v="2"/>
    <n v="23226"/>
  </r>
  <r>
    <x v="96"/>
    <x v="55"/>
    <x v="8"/>
    <x v="8"/>
    <x v="2"/>
    <n v="1427"/>
  </r>
  <r>
    <x v="96"/>
    <x v="55"/>
    <x v="8"/>
    <x v="9"/>
    <x v="2"/>
    <n v="3688"/>
  </r>
  <r>
    <x v="96"/>
    <x v="0"/>
    <x v="0"/>
    <x v="0"/>
    <x v="2"/>
    <n v="5115"/>
  </r>
  <r>
    <x v="96"/>
    <x v="55"/>
    <x v="9"/>
    <x v="8"/>
    <x v="2"/>
    <n v="768"/>
  </r>
  <r>
    <x v="96"/>
    <x v="55"/>
    <x v="9"/>
    <x v="9"/>
    <x v="2"/>
    <n v="1439"/>
  </r>
  <r>
    <x v="96"/>
    <x v="0"/>
    <x v="0"/>
    <x v="0"/>
    <x v="2"/>
    <n v="2207"/>
  </r>
  <r>
    <x v="96"/>
    <x v="56"/>
    <x v="4"/>
    <x v="1"/>
    <x v="2"/>
    <n v="3697"/>
  </r>
  <r>
    <x v="96"/>
    <x v="56"/>
    <x v="4"/>
    <x v="3"/>
    <x v="2"/>
    <n v="403"/>
  </r>
  <r>
    <x v="96"/>
    <x v="56"/>
    <x v="4"/>
    <x v="4"/>
    <x v="2"/>
    <n v="200"/>
  </r>
  <r>
    <x v="96"/>
    <x v="56"/>
    <x v="4"/>
    <x v="5"/>
    <x v="2"/>
    <n v="387"/>
  </r>
  <r>
    <x v="96"/>
    <x v="56"/>
    <x v="4"/>
    <x v="6"/>
    <x v="2"/>
    <n v="306"/>
  </r>
  <r>
    <x v="96"/>
    <x v="56"/>
    <x v="4"/>
    <x v="9"/>
    <x v="2"/>
    <n v="21462"/>
  </r>
  <r>
    <x v="96"/>
    <x v="0"/>
    <x v="0"/>
    <x v="0"/>
    <x v="2"/>
    <n v="26455"/>
  </r>
  <r>
    <x v="96"/>
    <x v="56"/>
    <x v="5"/>
    <x v="1"/>
    <x v="2"/>
    <n v="1891"/>
  </r>
  <r>
    <x v="96"/>
    <x v="56"/>
    <x v="5"/>
    <x v="3"/>
    <x v="2"/>
    <n v="219"/>
  </r>
  <r>
    <x v="96"/>
    <x v="56"/>
    <x v="5"/>
    <x v="4"/>
    <x v="2"/>
    <n v="200"/>
  </r>
  <r>
    <x v="96"/>
    <x v="56"/>
    <x v="5"/>
    <x v="5"/>
    <x v="2"/>
    <n v="66"/>
  </r>
  <r>
    <x v="96"/>
    <x v="56"/>
    <x v="5"/>
    <x v="6"/>
    <x v="2"/>
    <n v="306"/>
  </r>
  <r>
    <x v="96"/>
    <x v="56"/>
    <x v="5"/>
    <x v="9"/>
    <x v="2"/>
    <n v="20373"/>
  </r>
  <r>
    <x v="96"/>
    <x v="0"/>
    <x v="0"/>
    <x v="0"/>
    <x v="2"/>
    <n v="23055"/>
  </r>
  <r>
    <x v="96"/>
    <x v="56"/>
    <x v="6"/>
    <x v="1"/>
    <x v="2"/>
    <n v="1060"/>
  </r>
  <r>
    <x v="96"/>
    <x v="56"/>
    <x v="6"/>
    <x v="3"/>
    <x v="2"/>
    <n v="184"/>
  </r>
  <r>
    <x v="96"/>
    <x v="56"/>
    <x v="6"/>
    <x v="5"/>
    <x v="2"/>
    <n v="320"/>
  </r>
  <r>
    <x v="96"/>
    <x v="56"/>
    <x v="6"/>
    <x v="9"/>
    <x v="2"/>
    <n v="1085"/>
  </r>
  <r>
    <x v="96"/>
    <x v="0"/>
    <x v="0"/>
    <x v="0"/>
    <x v="2"/>
    <n v="2649"/>
  </r>
  <r>
    <x v="96"/>
    <x v="56"/>
    <x v="7"/>
    <x v="1"/>
    <x v="2"/>
    <n v="8"/>
  </r>
  <r>
    <x v="96"/>
    <x v="0"/>
    <x v="0"/>
    <x v="0"/>
    <x v="2"/>
    <n v="8"/>
  </r>
  <r>
    <x v="96"/>
    <x v="56"/>
    <x v="9"/>
    <x v="1"/>
    <x v="2"/>
    <n v="739"/>
  </r>
  <r>
    <x v="96"/>
    <x v="56"/>
    <x v="9"/>
    <x v="9"/>
    <x v="2"/>
    <n v="4"/>
  </r>
  <r>
    <x v="96"/>
    <x v="0"/>
    <x v="0"/>
    <x v="0"/>
    <x v="2"/>
    <n v="743"/>
  </r>
  <r>
    <x v="96"/>
    <x v="57"/>
    <x v="4"/>
    <x v="5"/>
    <x v="2"/>
    <n v="5026"/>
  </r>
  <r>
    <x v="96"/>
    <x v="57"/>
    <x v="4"/>
    <x v="8"/>
    <x v="2"/>
    <n v="17362"/>
  </r>
  <r>
    <x v="96"/>
    <x v="57"/>
    <x v="4"/>
    <x v="9"/>
    <x v="2"/>
    <n v="4908"/>
  </r>
  <r>
    <x v="96"/>
    <x v="0"/>
    <x v="0"/>
    <x v="0"/>
    <x v="2"/>
    <n v="27296"/>
  </r>
  <r>
    <x v="96"/>
    <x v="57"/>
    <x v="5"/>
    <x v="5"/>
    <x v="2"/>
    <n v="4621"/>
  </r>
  <r>
    <x v="96"/>
    <x v="57"/>
    <x v="5"/>
    <x v="8"/>
    <x v="2"/>
    <n v="5326"/>
  </r>
  <r>
    <x v="96"/>
    <x v="57"/>
    <x v="5"/>
    <x v="9"/>
    <x v="2"/>
    <n v="3704"/>
  </r>
  <r>
    <x v="96"/>
    <x v="0"/>
    <x v="0"/>
    <x v="0"/>
    <x v="2"/>
    <n v="13652"/>
  </r>
  <r>
    <x v="96"/>
    <x v="57"/>
    <x v="6"/>
    <x v="8"/>
    <x v="2"/>
    <n v="10834"/>
  </r>
  <r>
    <x v="96"/>
    <x v="57"/>
    <x v="6"/>
    <x v="9"/>
    <x v="2"/>
    <n v="573"/>
  </r>
  <r>
    <x v="96"/>
    <x v="0"/>
    <x v="0"/>
    <x v="0"/>
    <x v="2"/>
    <n v="11407"/>
  </r>
  <r>
    <x v="96"/>
    <x v="57"/>
    <x v="7"/>
    <x v="8"/>
    <x v="2"/>
    <n v="1131"/>
  </r>
  <r>
    <x v="96"/>
    <x v="57"/>
    <x v="7"/>
    <x v="9"/>
    <x v="2"/>
    <n v="335"/>
  </r>
  <r>
    <x v="96"/>
    <x v="0"/>
    <x v="0"/>
    <x v="0"/>
    <x v="2"/>
    <n v="1466"/>
  </r>
  <r>
    <x v="96"/>
    <x v="57"/>
    <x v="8"/>
    <x v="5"/>
    <x v="2"/>
    <n v="405"/>
  </r>
  <r>
    <x v="96"/>
    <x v="0"/>
    <x v="0"/>
    <x v="0"/>
    <x v="2"/>
    <n v="405"/>
  </r>
  <r>
    <x v="96"/>
    <x v="57"/>
    <x v="9"/>
    <x v="8"/>
    <x v="2"/>
    <n v="70"/>
  </r>
  <r>
    <x v="96"/>
    <x v="57"/>
    <x v="9"/>
    <x v="9"/>
    <x v="2"/>
    <n v="296"/>
  </r>
  <r>
    <x v="96"/>
    <x v="0"/>
    <x v="0"/>
    <x v="0"/>
    <x v="2"/>
    <n v="366"/>
  </r>
  <r>
    <x v="96"/>
    <x v="58"/>
    <x v="4"/>
    <x v="2"/>
    <x v="2"/>
    <n v="188300"/>
  </r>
  <r>
    <x v="96"/>
    <x v="58"/>
    <x v="4"/>
    <x v="5"/>
    <x v="2"/>
    <n v="39257"/>
  </r>
  <r>
    <x v="96"/>
    <x v="58"/>
    <x v="4"/>
    <x v="9"/>
    <x v="2"/>
    <n v="110"/>
  </r>
  <r>
    <x v="96"/>
    <x v="0"/>
    <x v="0"/>
    <x v="0"/>
    <x v="2"/>
    <n v="227667"/>
  </r>
  <r>
    <x v="96"/>
    <x v="58"/>
    <x v="5"/>
    <x v="2"/>
    <x v="2"/>
    <n v="1000"/>
  </r>
  <r>
    <x v="96"/>
    <x v="58"/>
    <x v="5"/>
    <x v="5"/>
    <x v="2"/>
    <n v="22209"/>
  </r>
  <r>
    <x v="96"/>
    <x v="0"/>
    <x v="0"/>
    <x v="0"/>
    <x v="2"/>
    <n v="23209"/>
  </r>
  <r>
    <x v="96"/>
    <x v="58"/>
    <x v="6"/>
    <x v="2"/>
    <x v="2"/>
    <n v="26424"/>
  </r>
  <r>
    <x v="96"/>
    <x v="58"/>
    <x v="6"/>
    <x v="5"/>
    <x v="2"/>
    <n v="16719"/>
  </r>
  <r>
    <x v="96"/>
    <x v="0"/>
    <x v="0"/>
    <x v="0"/>
    <x v="2"/>
    <n v="43144"/>
  </r>
  <r>
    <x v="96"/>
    <x v="58"/>
    <x v="7"/>
    <x v="2"/>
    <x v="2"/>
    <n v="120555"/>
  </r>
  <r>
    <x v="96"/>
    <x v="58"/>
    <x v="7"/>
    <x v="5"/>
    <x v="2"/>
    <n v="118"/>
  </r>
  <r>
    <x v="96"/>
    <x v="58"/>
    <x v="7"/>
    <x v="9"/>
    <x v="2"/>
    <n v="110"/>
  </r>
  <r>
    <x v="96"/>
    <x v="0"/>
    <x v="0"/>
    <x v="0"/>
    <x v="2"/>
    <n v="120782"/>
  </r>
  <r>
    <x v="96"/>
    <x v="58"/>
    <x v="8"/>
    <x v="2"/>
    <x v="2"/>
    <n v="39155"/>
  </r>
  <r>
    <x v="96"/>
    <x v="58"/>
    <x v="8"/>
    <x v="5"/>
    <x v="2"/>
    <n v="211"/>
  </r>
  <r>
    <x v="96"/>
    <x v="0"/>
    <x v="0"/>
    <x v="0"/>
    <x v="2"/>
    <n v="39366"/>
  </r>
  <r>
    <x v="96"/>
    <x v="58"/>
    <x v="9"/>
    <x v="2"/>
    <x v="2"/>
    <n v="1166"/>
  </r>
  <r>
    <x v="96"/>
    <x v="0"/>
    <x v="0"/>
    <x v="0"/>
    <x v="2"/>
    <n v="1166"/>
  </r>
  <r>
    <x v="119"/>
    <x v="1"/>
    <x v="0"/>
    <x v="1"/>
    <x v="2"/>
    <n v="585"/>
  </r>
  <r>
    <x v="119"/>
    <x v="1"/>
    <x v="0"/>
    <x v="2"/>
    <x v="2"/>
    <n v="1890"/>
  </r>
  <r>
    <x v="119"/>
    <x v="1"/>
    <x v="0"/>
    <x v="5"/>
    <x v="2"/>
    <n v="13344"/>
  </r>
  <r>
    <x v="119"/>
    <x v="1"/>
    <x v="0"/>
    <x v="6"/>
    <x v="2"/>
    <n v="6"/>
  </r>
  <r>
    <x v="119"/>
    <x v="1"/>
    <x v="0"/>
    <x v="8"/>
    <x v="2"/>
    <n v="34151"/>
  </r>
  <r>
    <x v="119"/>
    <x v="1"/>
    <x v="0"/>
    <x v="9"/>
    <x v="2"/>
    <n v="82122"/>
  </r>
  <r>
    <x v="119"/>
    <x v="0"/>
    <x v="0"/>
    <x v="0"/>
    <x v="2"/>
    <n v="132098"/>
  </r>
  <r>
    <x v="119"/>
    <x v="42"/>
    <x v="0"/>
    <x v="2"/>
    <x v="2"/>
    <n v="387"/>
  </r>
  <r>
    <x v="119"/>
    <x v="42"/>
    <x v="0"/>
    <x v="5"/>
    <x v="2"/>
    <n v="3968"/>
  </r>
  <r>
    <x v="119"/>
    <x v="42"/>
    <x v="0"/>
    <x v="6"/>
    <x v="2"/>
    <n v="5"/>
  </r>
  <r>
    <x v="119"/>
    <x v="42"/>
    <x v="0"/>
    <x v="8"/>
    <x v="2"/>
    <n v="6753"/>
  </r>
  <r>
    <x v="119"/>
    <x v="42"/>
    <x v="0"/>
    <x v="9"/>
    <x v="2"/>
    <n v="32845"/>
  </r>
  <r>
    <x v="119"/>
    <x v="0"/>
    <x v="0"/>
    <x v="0"/>
    <x v="2"/>
    <n v="43958"/>
  </r>
  <r>
    <x v="119"/>
    <x v="43"/>
    <x v="0"/>
    <x v="1"/>
    <x v="2"/>
    <n v="551"/>
  </r>
  <r>
    <x v="119"/>
    <x v="43"/>
    <x v="0"/>
    <x v="2"/>
    <x v="2"/>
    <n v="1272"/>
  </r>
  <r>
    <x v="119"/>
    <x v="43"/>
    <x v="0"/>
    <x v="5"/>
    <x v="2"/>
    <n v="1078"/>
  </r>
  <r>
    <x v="119"/>
    <x v="43"/>
    <x v="0"/>
    <x v="8"/>
    <x v="2"/>
    <n v="7546"/>
  </r>
  <r>
    <x v="119"/>
    <x v="43"/>
    <x v="0"/>
    <x v="9"/>
    <x v="2"/>
    <n v="7683"/>
  </r>
  <r>
    <x v="119"/>
    <x v="0"/>
    <x v="0"/>
    <x v="0"/>
    <x v="2"/>
    <n v="18131"/>
  </r>
  <r>
    <x v="119"/>
    <x v="44"/>
    <x v="0"/>
    <x v="5"/>
    <x v="2"/>
    <n v="2107"/>
  </r>
  <r>
    <x v="119"/>
    <x v="44"/>
    <x v="0"/>
    <x v="8"/>
    <x v="2"/>
    <n v="2706"/>
  </r>
  <r>
    <x v="119"/>
    <x v="44"/>
    <x v="0"/>
    <x v="9"/>
    <x v="2"/>
    <n v="5499"/>
  </r>
  <r>
    <x v="119"/>
    <x v="0"/>
    <x v="0"/>
    <x v="0"/>
    <x v="2"/>
    <n v="10313"/>
  </r>
  <r>
    <x v="119"/>
    <x v="45"/>
    <x v="0"/>
    <x v="1"/>
    <x v="2"/>
    <n v="32"/>
  </r>
  <r>
    <x v="119"/>
    <x v="45"/>
    <x v="0"/>
    <x v="2"/>
    <x v="2"/>
    <n v="232"/>
  </r>
  <r>
    <x v="119"/>
    <x v="45"/>
    <x v="0"/>
    <x v="5"/>
    <x v="2"/>
    <n v="5842"/>
  </r>
  <r>
    <x v="119"/>
    <x v="45"/>
    <x v="0"/>
    <x v="8"/>
    <x v="2"/>
    <n v="14762"/>
  </r>
  <r>
    <x v="119"/>
    <x v="45"/>
    <x v="0"/>
    <x v="9"/>
    <x v="2"/>
    <n v="35522"/>
  </r>
  <r>
    <x v="119"/>
    <x v="0"/>
    <x v="0"/>
    <x v="0"/>
    <x v="2"/>
    <n v="56389"/>
  </r>
  <r>
    <x v="119"/>
    <x v="46"/>
    <x v="0"/>
    <x v="1"/>
    <x v="2"/>
    <n v="2"/>
  </r>
  <r>
    <x v="119"/>
    <x v="46"/>
    <x v="0"/>
    <x v="5"/>
    <x v="2"/>
    <n v="349"/>
  </r>
  <r>
    <x v="119"/>
    <x v="46"/>
    <x v="0"/>
    <x v="6"/>
    <x v="2"/>
    <n v="1"/>
  </r>
  <r>
    <x v="119"/>
    <x v="46"/>
    <x v="0"/>
    <x v="8"/>
    <x v="2"/>
    <n v="2384"/>
  </r>
  <r>
    <x v="119"/>
    <x v="46"/>
    <x v="0"/>
    <x v="9"/>
    <x v="2"/>
    <n v="573"/>
  </r>
  <r>
    <x v="119"/>
    <x v="0"/>
    <x v="0"/>
    <x v="0"/>
    <x v="2"/>
    <n v="3308"/>
  </r>
  <r>
    <x v="134"/>
    <x v="1"/>
    <x v="0"/>
    <x v="5"/>
    <x v="2"/>
    <n v="31502"/>
  </r>
  <r>
    <x v="134"/>
    <x v="1"/>
    <x v="0"/>
    <x v="8"/>
    <x v="2"/>
    <n v="147258"/>
  </r>
  <r>
    <x v="134"/>
    <x v="1"/>
    <x v="0"/>
    <x v="9"/>
    <x v="2"/>
    <n v="40813"/>
  </r>
  <r>
    <x v="134"/>
    <x v="0"/>
    <x v="0"/>
    <x v="0"/>
    <x v="2"/>
    <n v="219573"/>
  </r>
  <r>
    <x v="134"/>
    <x v="42"/>
    <x v="0"/>
    <x v="5"/>
    <x v="2"/>
    <n v="28109"/>
  </r>
  <r>
    <x v="134"/>
    <x v="42"/>
    <x v="0"/>
    <x v="8"/>
    <x v="2"/>
    <n v="116835"/>
  </r>
  <r>
    <x v="134"/>
    <x v="42"/>
    <x v="0"/>
    <x v="9"/>
    <x v="2"/>
    <n v="22919"/>
  </r>
  <r>
    <x v="134"/>
    <x v="0"/>
    <x v="0"/>
    <x v="0"/>
    <x v="2"/>
    <n v="167863"/>
  </r>
  <r>
    <x v="134"/>
    <x v="43"/>
    <x v="0"/>
    <x v="5"/>
    <x v="2"/>
    <n v="2623"/>
  </r>
  <r>
    <x v="134"/>
    <x v="43"/>
    <x v="0"/>
    <x v="8"/>
    <x v="2"/>
    <n v="26815"/>
  </r>
  <r>
    <x v="134"/>
    <x v="43"/>
    <x v="0"/>
    <x v="9"/>
    <x v="2"/>
    <n v="2640"/>
  </r>
  <r>
    <x v="134"/>
    <x v="0"/>
    <x v="0"/>
    <x v="0"/>
    <x v="2"/>
    <n v="32078"/>
  </r>
  <r>
    <x v="134"/>
    <x v="44"/>
    <x v="0"/>
    <x v="8"/>
    <x v="2"/>
    <n v="528"/>
  </r>
  <r>
    <x v="134"/>
    <x v="44"/>
    <x v="0"/>
    <x v="9"/>
    <x v="2"/>
    <n v="15"/>
  </r>
  <r>
    <x v="134"/>
    <x v="0"/>
    <x v="0"/>
    <x v="0"/>
    <x v="2"/>
    <n v="543"/>
  </r>
  <r>
    <x v="134"/>
    <x v="45"/>
    <x v="0"/>
    <x v="9"/>
    <x v="2"/>
    <n v="854"/>
  </r>
  <r>
    <x v="134"/>
    <x v="0"/>
    <x v="0"/>
    <x v="0"/>
    <x v="2"/>
    <n v="854"/>
  </r>
  <r>
    <x v="134"/>
    <x v="46"/>
    <x v="0"/>
    <x v="5"/>
    <x v="2"/>
    <n v="770"/>
  </r>
  <r>
    <x v="134"/>
    <x v="46"/>
    <x v="0"/>
    <x v="8"/>
    <x v="2"/>
    <n v="3080"/>
  </r>
  <r>
    <x v="134"/>
    <x v="46"/>
    <x v="0"/>
    <x v="9"/>
    <x v="2"/>
    <n v="14385"/>
  </r>
  <r>
    <x v="134"/>
    <x v="0"/>
    <x v="0"/>
    <x v="0"/>
    <x v="2"/>
    <n v="18236"/>
  </r>
  <r>
    <x v="135"/>
    <x v="1"/>
    <x v="0"/>
    <x v="1"/>
    <x v="2"/>
    <n v="10624"/>
  </r>
  <r>
    <x v="135"/>
    <x v="1"/>
    <x v="0"/>
    <x v="2"/>
    <x v="2"/>
    <n v="269"/>
  </r>
  <r>
    <x v="135"/>
    <x v="1"/>
    <x v="0"/>
    <x v="5"/>
    <x v="2"/>
    <n v="2961"/>
  </r>
  <r>
    <x v="135"/>
    <x v="1"/>
    <x v="0"/>
    <x v="6"/>
    <x v="2"/>
    <n v="1719"/>
  </r>
  <r>
    <x v="135"/>
    <x v="1"/>
    <x v="0"/>
    <x v="7"/>
    <x v="2"/>
    <n v="1560"/>
  </r>
  <r>
    <x v="135"/>
    <x v="1"/>
    <x v="0"/>
    <x v="8"/>
    <x v="2"/>
    <n v="22"/>
  </r>
  <r>
    <x v="135"/>
    <x v="1"/>
    <x v="0"/>
    <x v="9"/>
    <x v="2"/>
    <n v="3242"/>
  </r>
  <r>
    <x v="135"/>
    <x v="0"/>
    <x v="0"/>
    <x v="0"/>
    <x v="2"/>
    <n v="20398"/>
  </r>
  <r>
    <x v="135"/>
    <x v="42"/>
    <x v="0"/>
    <x v="1"/>
    <x v="2"/>
    <n v="2896"/>
  </r>
  <r>
    <x v="135"/>
    <x v="42"/>
    <x v="0"/>
    <x v="2"/>
    <x v="2"/>
    <n v="250"/>
  </r>
  <r>
    <x v="135"/>
    <x v="42"/>
    <x v="0"/>
    <x v="5"/>
    <x v="2"/>
    <n v="435"/>
  </r>
  <r>
    <x v="135"/>
    <x v="42"/>
    <x v="0"/>
    <x v="6"/>
    <x v="2"/>
    <n v="6"/>
  </r>
  <r>
    <x v="135"/>
    <x v="42"/>
    <x v="0"/>
    <x v="7"/>
    <x v="2"/>
    <n v="1280"/>
  </r>
  <r>
    <x v="135"/>
    <x v="42"/>
    <x v="0"/>
    <x v="9"/>
    <x v="2"/>
    <n v="275"/>
  </r>
  <r>
    <x v="135"/>
    <x v="0"/>
    <x v="0"/>
    <x v="0"/>
    <x v="2"/>
    <n v="5143"/>
  </r>
  <r>
    <x v="135"/>
    <x v="43"/>
    <x v="0"/>
    <x v="1"/>
    <x v="2"/>
    <n v="2670"/>
  </r>
  <r>
    <x v="135"/>
    <x v="43"/>
    <x v="0"/>
    <x v="5"/>
    <x v="2"/>
    <n v="1501"/>
  </r>
  <r>
    <x v="135"/>
    <x v="43"/>
    <x v="0"/>
    <x v="6"/>
    <x v="2"/>
    <n v="330"/>
  </r>
  <r>
    <x v="135"/>
    <x v="43"/>
    <x v="0"/>
    <x v="7"/>
    <x v="2"/>
    <n v="261"/>
  </r>
  <r>
    <x v="135"/>
    <x v="43"/>
    <x v="0"/>
    <x v="8"/>
    <x v="2"/>
    <n v="22"/>
  </r>
  <r>
    <x v="135"/>
    <x v="43"/>
    <x v="0"/>
    <x v="9"/>
    <x v="2"/>
    <n v="962"/>
  </r>
  <r>
    <x v="135"/>
    <x v="0"/>
    <x v="0"/>
    <x v="0"/>
    <x v="2"/>
    <n v="5746"/>
  </r>
  <r>
    <x v="135"/>
    <x v="44"/>
    <x v="0"/>
    <x v="1"/>
    <x v="2"/>
    <n v="2153"/>
  </r>
  <r>
    <x v="135"/>
    <x v="44"/>
    <x v="0"/>
    <x v="5"/>
    <x v="2"/>
    <n v="396"/>
  </r>
  <r>
    <x v="135"/>
    <x v="44"/>
    <x v="0"/>
    <x v="7"/>
    <x v="2"/>
    <n v="19"/>
  </r>
  <r>
    <x v="135"/>
    <x v="44"/>
    <x v="0"/>
    <x v="9"/>
    <x v="2"/>
    <n v="28"/>
  </r>
  <r>
    <x v="135"/>
    <x v="0"/>
    <x v="0"/>
    <x v="0"/>
    <x v="2"/>
    <n v="2595"/>
  </r>
  <r>
    <x v="135"/>
    <x v="45"/>
    <x v="0"/>
    <x v="1"/>
    <x v="2"/>
    <n v="1610"/>
  </r>
  <r>
    <x v="135"/>
    <x v="45"/>
    <x v="0"/>
    <x v="2"/>
    <x v="2"/>
    <n v="19"/>
  </r>
  <r>
    <x v="135"/>
    <x v="45"/>
    <x v="0"/>
    <x v="5"/>
    <x v="2"/>
    <n v="482"/>
  </r>
  <r>
    <x v="135"/>
    <x v="45"/>
    <x v="0"/>
    <x v="6"/>
    <x v="2"/>
    <n v="1383"/>
  </r>
  <r>
    <x v="135"/>
    <x v="45"/>
    <x v="0"/>
    <x v="9"/>
    <x v="2"/>
    <n v="1973"/>
  </r>
  <r>
    <x v="135"/>
    <x v="0"/>
    <x v="0"/>
    <x v="0"/>
    <x v="2"/>
    <n v="5468"/>
  </r>
  <r>
    <x v="135"/>
    <x v="46"/>
    <x v="0"/>
    <x v="1"/>
    <x v="2"/>
    <n v="1296"/>
  </r>
  <r>
    <x v="135"/>
    <x v="46"/>
    <x v="0"/>
    <x v="5"/>
    <x v="2"/>
    <n v="147"/>
  </r>
  <r>
    <x v="135"/>
    <x v="46"/>
    <x v="0"/>
    <x v="9"/>
    <x v="2"/>
    <n v="4"/>
  </r>
  <r>
    <x v="135"/>
    <x v="0"/>
    <x v="0"/>
    <x v="0"/>
    <x v="2"/>
    <n v="1447"/>
  </r>
  <r>
    <x v="123"/>
    <x v="1"/>
    <x v="0"/>
    <x v="5"/>
    <x v="2"/>
    <n v="734"/>
  </r>
  <r>
    <x v="123"/>
    <x v="1"/>
    <x v="0"/>
    <x v="8"/>
    <x v="2"/>
    <n v="15568"/>
  </r>
  <r>
    <x v="123"/>
    <x v="1"/>
    <x v="0"/>
    <x v="9"/>
    <x v="2"/>
    <n v="32268"/>
  </r>
  <r>
    <x v="123"/>
    <x v="0"/>
    <x v="0"/>
    <x v="0"/>
    <x v="2"/>
    <n v="48570"/>
  </r>
  <r>
    <x v="123"/>
    <x v="42"/>
    <x v="0"/>
    <x v="5"/>
    <x v="2"/>
    <n v="110"/>
  </r>
  <r>
    <x v="123"/>
    <x v="42"/>
    <x v="0"/>
    <x v="8"/>
    <x v="2"/>
    <n v="5707"/>
  </r>
  <r>
    <x v="123"/>
    <x v="42"/>
    <x v="0"/>
    <x v="9"/>
    <x v="2"/>
    <n v="7756"/>
  </r>
  <r>
    <x v="123"/>
    <x v="0"/>
    <x v="0"/>
    <x v="0"/>
    <x v="2"/>
    <n v="13574"/>
  </r>
  <r>
    <x v="123"/>
    <x v="43"/>
    <x v="0"/>
    <x v="5"/>
    <x v="2"/>
    <n v="624"/>
  </r>
  <r>
    <x v="123"/>
    <x v="43"/>
    <x v="0"/>
    <x v="8"/>
    <x v="2"/>
    <n v="851"/>
  </r>
  <r>
    <x v="123"/>
    <x v="43"/>
    <x v="0"/>
    <x v="9"/>
    <x v="2"/>
    <n v="2974"/>
  </r>
  <r>
    <x v="123"/>
    <x v="0"/>
    <x v="0"/>
    <x v="0"/>
    <x v="2"/>
    <n v="4449"/>
  </r>
  <r>
    <x v="123"/>
    <x v="44"/>
    <x v="0"/>
    <x v="8"/>
    <x v="2"/>
    <n v="6815"/>
  </r>
  <r>
    <x v="123"/>
    <x v="44"/>
    <x v="0"/>
    <x v="9"/>
    <x v="2"/>
    <n v="16411"/>
  </r>
  <r>
    <x v="123"/>
    <x v="0"/>
    <x v="0"/>
    <x v="0"/>
    <x v="2"/>
    <n v="23226"/>
  </r>
  <r>
    <x v="123"/>
    <x v="45"/>
    <x v="0"/>
    <x v="8"/>
    <x v="2"/>
    <n v="1427"/>
  </r>
  <r>
    <x v="123"/>
    <x v="45"/>
    <x v="0"/>
    <x v="9"/>
    <x v="2"/>
    <n v="3688"/>
  </r>
  <r>
    <x v="123"/>
    <x v="0"/>
    <x v="0"/>
    <x v="0"/>
    <x v="2"/>
    <n v="5115"/>
  </r>
  <r>
    <x v="123"/>
    <x v="46"/>
    <x v="0"/>
    <x v="8"/>
    <x v="2"/>
    <n v="768"/>
  </r>
  <r>
    <x v="123"/>
    <x v="46"/>
    <x v="0"/>
    <x v="9"/>
    <x v="2"/>
    <n v="1439"/>
  </r>
  <r>
    <x v="123"/>
    <x v="0"/>
    <x v="0"/>
    <x v="0"/>
    <x v="2"/>
    <n v="2207"/>
  </r>
  <r>
    <x v="136"/>
    <x v="1"/>
    <x v="0"/>
    <x v="5"/>
    <x v="2"/>
    <n v="5026"/>
  </r>
  <r>
    <x v="136"/>
    <x v="1"/>
    <x v="0"/>
    <x v="8"/>
    <x v="2"/>
    <n v="17362"/>
  </r>
  <r>
    <x v="136"/>
    <x v="1"/>
    <x v="0"/>
    <x v="9"/>
    <x v="2"/>
    <n v="4908"/>
  </r>
  <r>
    <x v="136"/>
    <x v="0"/>
    <x v="0"/>
    <x v="0"/>
    <x v="2"/>
    <n v="27296"/>
  </r>
  <r>
    <x v="136"/>
    <x v="42"/>
    <x v="0"/>
    <x v="5"/>
    <x v="2"/>
    <n v="4621"/>
  </r>
  <r>
    <x v="136"/>
    <x v="42"/>
    <x v="0"/>
    <x v="8"/>
    <x v="2"/>
    <n v="5326"/>
  </r>
  <r>
    <x v="136"/>
    <x v="42"/>
    <x v="0"/>
    <x v="9"/>
    <x v="2"/>
    <n v="3704"/>
  </r>
  <r>
    <x v="136"/>
    <x v="0"/>
    <x v="0"/>
    <x v="0"/>
    <x v="2"/>
    <n v="13652"/>
  </r>
  <r>
    <x v="136"/>
    <x v="43"/>
    <x v="0"/>
    <x v="8"/>
    <x v="2"/>
    <n v="10834"/>
  </r>
  <r>
    <x v="136"/>
    <x v="43"/>
    <x v="0"/>
    <x v="9"/>
    <x v="2"/>
    <n v="573"/>
  </r>
  <r>
    <x v="136"/>
    <x v="0"/>
    <x v="0"/>
    <x v="0"/>
    <x v="2"/>
    <n v="11407"/>
  </r>
  <r>
    <x v="136"/>
    <x v="44"/>
    <x v="0"/>
    <x v="8"/>
    <x v="2"/>
    <n v="1131"/>
  </r>
  <r>
    <x v="136"/>
    <x v="44"/>
    <x v="0"/>
    <x v="9"/>
    <x v="2"/>
    <n v="335"/>
  </r>
  <r>
    <x v="136"/>
    <x v="0"/>
    <x v="0"/>
    <x v="0"/>
    <x v="2"/>
    <n v="1466"/>
  </r>
  <r>
    <x v="136"/>
    <x v="45"/>
    <x v="0"/>
    <x v="5"/>
    <x v="2"/>
    <n v="405"/>
  </r>
  <r>
    <x v="136"/>
    <x v="0"/>
    <x v="0"/>
    <x v="0"/>
    <x v="2"/>
    <n v="405"/>
  </r>
  <r>
    <x v="136"/>
    <x v="46"/>
    <x v="0"/>
    <x v="8"/>
    <x v="2"/>
    <n v="70"/>
  </r>
  <r>
    <x v="136"/>
    <x v="46"/>
    <x v="0"/>
    <x v="9"/>
    <x v="2"/>
    <n v="296"/>
  </r>
  <r>
    <x v="136"/>
    <x v="0"/>
    <x v="0"/>
    <x v="0"/>
    <x v="2"/>
    <n v="366"/>
  </r>
  <r>
    <x v="117"/>
    <x v="1"/>
    <x v="0"/>
    <x v="2"/>
    <x v="2"/>
    <n v="188300"/>
  </r>
  <r>
    <x v="117"/>
    <x v="1"/>
    <x v="0"/>
    <x v="5"/>
    <x v="2"/>
    <n v="39257"/>
  </r>
  <r>
    <x v="117"/>
    <x v="1"/>
    <x v="0"/>
    <x v="9"/>
    <x v="2"/>
    <n v="110"/>
  </r>
  <r>
    <x v="117"/>
    <x v="0"/>
    <x v="0"/>
    <x v="0"/>
    <x v="2"/>
    <n v="227667"/>
  </r>
  <r>
    <x v="117"/>
    <x v="42"/>
    <x v="0"/>
    <x v="2"/>
    <x v="2"/>
    <n v="1000"/>
  </r>
  <r>
    <x v="117"/>
    <x v="42"/>
    <x v="0"/>
    <x v="5"/>
    <x v="2"/>
    <n v="22209"/>
  </r>
  <r>
    <x v="117"/>
    <x v="0"/>
    <x v="0"/>
    <x v="0"/>
    <x v="2"/>
    <n v="23209"/>
  </r>
  <r>
    <x v="117"/>
    <x v="43"/>
    <x v="0"/>
    <x v="2"/>
    <x v="2"/>
    <n v="26424"/>
  </r>
  <r>
    <x v="117"/>
    <x v="43"/>
    <x v="0"/>
    <x v="5"/>
    <x v="2"/>
    <n v="16719"/>
  </r>
  <r>
    <x v="117"/>
    <x v="0"/>
    <x v="0"/>
    <x v="0"/>
    <x v="2"/>
    <n v="43144"/>
  </r>
  <r>
    <x v="117"/>
    <x v="44"/>
    <x v="0"/>
    <x v="2"/>
    <x v="2"/>
    <n v="120555"/>
  </r>
  <r>
    <x v="117"/>
    <x v="44"/>
    <x v="0"/>
    <x v="5"/>
    <x v="2"/>
    <n v="118"/>
  </r>
  <r>
    <x v="117"/>
    <x v="44"/>
    <x v="0"/>
    <x v="9"/>
    <x v="2"/>
    <n v="110"/>
  </r>
  <r>
    <x v="117"/>
    <x v="0"/>
    <x v="0"/>
    <x v="0"/>
    <x v="2"/>
    <n v="120782"/>
  </r>
  <r>
    <x v="117"/>
    <x v="45"/>
    <x v="0"/>
    <x v="2"/>
    <x v="2"/>
    <n v="39155"/>
  </r>
  <r>
    <x v="117"/>
    <x v="45"/>
    <x v="0"/>
    <x v="5"/>
    <x v="2"/>
    <n v="211"/>
  </r>
  <r>
    <x v="117"/>
    <x v="0"/>
    <x v="0"/>
    <x v="0"/>
    <x v="2"/>
    <n v="39366"/>
  </r>
  <r>
    <x v="117"/>
    <x v="46"/>
    <x v="0"/>
    <x v="2"/>
    <x v="2"/>
    <n v="1166"/>
  </r>
  <r>
    <x v="117"/>
    <x v="0"/>
    <x v="0"/>
    <x v="0"/>
    <x v="2"/>
    <n v="1166"/>
  </r>
  <r>
    <x v="122"/>
    <x v="1"/>
    <x v="0"/>
    <x v="1"/>
    <x v="2"/>
    <n v="3697"/>
  </r>
  <r>
    <x v="122"/>
    <x v="1"/>
    <x v="0"/>
    <x v="3"/>
    <x v="2"/>
    <n v="403"/>
  </r>
  <r>
    <x v="122"/>
    <x v="1"/>
    <x v="0"/>
    <x v="4"/>
    <x v="2"/>
    <n v="200"/>
  </r>
  <r>
    <x v="122"/>
    <x v="1"/>
    <x v="0"/>
    <x v="5"/>
    <x v="2"/>
    <n v="387"/>
  </r>
  <r>
    <x v="122"/>
    <x v="1"/>
    <x v="0"/>
    <x v="6"/>
    <x v="2"/>
    <n v="306"/>
  </r>
  <r>
    <x v="122"/>
    <x v="1"/>
    <x v="0"/>
    <x v="9"/>
    <x v="2"/>
    <n v="21462"/>
  </r>
  <r>
    <x v="122"/>
    <x v="0"/>
    <x v="0"/>
    <x v="0"/>
    <x v="2"/>
    <n v="26455"/>
  </r>
  <r>
    <x v="122"/>
    <x v="42"/>
    <x v="0"/>
    <x v="1"/>
    <x v="2"/>
    <n v="1891"/>
  </r>
  <r>
    <x v="122"/>
    <x v="42"/>
    <x v="0"/>
    <x v="3"/>
    <x v="2"/>
    <n v="219"/>
  </r>
  <r>
    <x v="122"/>
    <x v="42"/>
    <x v="0"/>
    <x v="4"/>
    <x v="2"/>
    <n v="200"/>
  </r>
  <r>
    <x v="122"/>
    <x v="42"/>
    <x v="0"/>
    <x v="5"/>
    <x v="2"/>
    <n v="66"/>
  </r>
  <r>
    <x v="122"/>
    <x v="42"/>
    <x v="0"/>
    <x v="6"/>
    <x v="2"/>
    <n v="306"/>
  </r>
  <r>
    <x v="122"/>
    <x v="42"/>
    <x v="0"/>
    <x v="9"/>
    <x v="2"/>
    <n v="20373"/>
  </r>
  <r>
    <x v="122"/>
    <x v="0"/>
    <x v="0"/>
    <x v="0"/>
    <x v="2"/>
    <n v="23055"/>
  </r>
  <r>
    <x v="122"/>
    <x v="43"/>
    <x v="0"/>
    <x v="1"/>
    <x v="2"/>
    <n v="1060"/>
  </r>
  <r>
    <x v="122"/>
    <x v="43"/>
    <x v="0"/>
    <x v="3"/>
    <x v="2"/>
    <n v="184"/>
  </r>
  <r>
    <x v="122"/>
    <x v="43"/>
    <x v="0"/>
    <x v="5"/>
    <x v="2"/>
    <n v="320"/>
  </r>
  <r>
    <x v="122"/>
    <x v="43"/>
    <x v="0"/>
    <x v="9"/>
    <x v="2"/>
    <n v="1085"/>
  </r>
  <r>
    <x v="122"/>
    <x v="0"/>
    <x v="0"/>
    <x v="0"/>
    <x v="2"/>
    <n v="2649"/>
  </r>
  <r>
    <x v="122"/>
    <x v="44"/>
    <x v="0"/>
    <x v="1"/>
    <x v="2"/>
    <n v="8"/>
  </r>
  <r>
    <x v="122"/>
    <x v="0"/>
    <x v="0"/>
    <x v="0"/>
    <x v="2"/>
    <n v="8"/>
  </r>
  <r>
    <x v="122"/>
    <x v="46"/>
    <x v="0"/>
    <x v="1"/>
    <x v="2"/>
    <n v="739"/>
  </r>
  <r>
    <x v="122"/>
    <x v="46"/>
    <x v="0"/>
    <x v="9"/>
    <x v="2"/>
    <n v="4"/>
  </r>
  <r>
    <x v="122"/>
    <x v="0"/>
    <x v="0"/>
    <x v="0"/>
    <x v="2"/>
    <n v="743"/>
  </r>
  <r>
    <x v="97"/>
    <x v="59"/>
    <x v="4"/>
    <x v="1"/>
    <x v="2"/>
    <n v="781073"/>
  </r>
  <r>
    <x v="97"/>
    <x v="59"/>
    <x v="4"/>
    <x v="2"/>
    <x v="2"/>
    <n v="96498"/>
  </r>
  <r>
    <x v="97"/>
    <x v="59"/>
    <x v="4"/>
    <x v="4"/>
    <x v="2"/>
    <n v="21405"/>
  </r>
  <r>
    <x v="97"/>
    <x v="59"/>
    <x v="4"/>
    <x v="5"/>
    <x v="2"/>
    <n v="1"/>
  </r>
  <r>
    <x v="97"/>
    <x v="59"/>
    <x v="4"/>
    <x v="8"/>
    <x v="2"/>
    <n v="7224"/>
  </r>
  <r>
    <x v="97"/>
    <x v="59"/>
    <x v="4"/>
    <x v="9"/>
    <x v="2"/>
    <n v="931"/>
  </r>
  <r>
    <x v="97"/>
    <x v="0"/>
    <x v="0"/>
    <x v="0"/>
    <x v="2"/>
    <n v="907133"/>
  </r>
  <r>
    <x v="97"/>
    <x v="59"/>
    <x v="5"/>
    <x v="1"/>
    <x v="2"/>
    <n v="78169"/>
  </r>
  <r>
    <x v="97"/>
    <x v="59"/>
    <x v="5"/>
    <x v="2"/>
    <x v="2"/>
    <n v="20452"/>
  </r>
  <r>
    <x v="97"/>
    <x v="59"/>
    <x v="5"/>
    <x v="4"/>
    <x v="2"/>
    <n v="4492"/>
  </r>
  <r>
    <x v="97"/>
    <x v="59"/>
    <x v="5"/>
    <x v="8"/>
    <x v="2"/>
    <n v="1774"/>
  </r>
  <r>
    <x v="97"/>
    <x v="59"/>
    <x v="5"/>
    <x v="9"/>
    <x v="2"/>
    <n v="502"/>
  </r>
  <r>
    <x v="97"/>
    <x v="0"/>
    <x v="0"/>
    <x v="0"/>
    <x v="2"/>
    <n v="105389"/>
  </r>
  <r>
    <x v="97"/>
    <x v="59"/>
    <x v="6"/>
    <x v="1"/>
    <x v="2"/>
    <n v="145712"/>
  </r>
  <r>
    <x v="97"/>
    <x v="59"/>
    <x v="6"/>
    <x v="2"/>
    <x v="2"/>
    <n v="14966"/>
  </r>
  <r>
    <x v="97"/>
    <x v="59"/>
    <x v="6"/>
    <x v="4"/>
    <x v="2"/>
    <n v="5085"/>
  </r>
  <r>
    <x v="97"/>
    <x v="59"/>
    <x v="6"/>
    <x v="5"/>
    <x v="2"/>
    <n v="1"/>
  </r>
  <r>
    <x v="97"/>
    <x v="59"/>
    <x v="6"/>
    <x v="8"/>
    <x v="2"/>
    <n v="2550"/>
  </r>
  <r>
    <x v="97"/>
    <x v="59"/>
    <x v="6"/>
    <x v="9"/>
    <x v="2"/>
    <n v="429"/>
  </r>
  <r>
    <x v="97"/>
    <x v="0"/>
    <x v="0"/>
    <x v="0"/>
    <x v="2"/>
    <n v="168742"/>
  </r>
  <r>
    <x v="97"/>
    <x v="59"/>
    <x v="7"/>
    <x v="1"/>
    <x v="2"/>
    <n v="193430"/>
  </r>
  <r>
    <x v="97"/>
    <x v="59"/>
    <x v="7"/>
    <x v="2"/>
    <x v="2"/>
    <n v="25205"/>
  </r>
  <r>
    <x v="97"/>
    <x v="59"/>
    <x v="7"/>
    <x v="4"/>
    <x v="2"/>
    <n v="51"/>
  </r>
  <r>
    <x v="97"/>
    <x v="0"/>
    <x v="0"/>
    <x v="0"/>
    <x v="2"/>
    <n v="218687"/>
  </r>
  <r>
    <x v="97"/>
    <x v="59"/>
    <x v="8"/>
    <x v="1"/>
    <x v="2"/>
    <n v="356906"/>
  </r>
  <r>
    <x v="97"/>
    <x v="59"/>
    <x v="8"/>
    <x v="2"/>
    <x v="2"/>
    <n v="34158"/>
  </r>
  <r>
    <x v="97"/>
    <x v="59"/>
    <x v="8"/>
    <x v="4"/>
    <x v="2"/>
    <n v="11359"/>
  </r>
  <r>
    <x v="97"/>
    <x v="59"/>
    <x v="8"/>
    <x v="8"/>
    <x v="2"/>
    <n v="206"/>
  </r>
  <r>
    <x v="97"/>
    <x v="0"/>
    <x v="0"/>
    <x v="0"/>
    <x v="2"/>
    <n v="402629"/>
  </r>
  <r>
    <x v="97"/>
    <x v="59"/>
    <x v="9"/>
    <x v="1"/>
    <x v="2"/>
    <n v="6857"/>
  </r>
  <r>
    <x v="97"/>
    <x v="59"/>
    <x v="9"/>
    <x v="2"/>
    <x v="2"/>
    <n v="1717"/>
  </r>
  <r>
    <x v="97"/>
    <x v="59"/>
    <x v="9"/>
    <x v="4"/>
    <x v="2"/>
    <n v="418"/>
  </r>
  <r>
    <x v="97"/>
    <x v="59"/>
    <x v="9"/>
    <x v="8"/>
    <x v="2"/>
    <n v="2695"/>
  </r>
  <r>
    <x v="97"/>
    <x v="0"/>
    <x v="0"/>
    <x v="0"/>
    <x v="2"/>
    <n v="11687"/>
  </r>
  <r>
    <x v="97"/>
    <x v="60"/>
    <x v="4"/>
    <x v="1"/>
    <x v="2"/>
    <n v="131482"/>
  </r>
  <r>
    <x v="97"/>
    <x v="60"/>
    <x v="4"/>
    <x v="2"/>
    <x v="2"/>
    <n v="3848"/>
  </r>
  <r>
    <x v="97"/>
    <x v="60"/>
    <x v="4"/>
    <x v="4"/>
    <x v="2"/>
    <n v="1669"/>
  </r>
  <r>
    <x v="97"/>
    <x v="60"/>
    <x v="4"/>
    <x v="6"/>
    <x v="2"/>
    <n v="50"/>
  </r>
  <r>
    <x v="97"/>
    <x v="60"/>
    <x v="4"/>
    <x v="8"/>
    <x v="2"/>
    <n v="200"/>
  </r>
  <r>
    <x v="97"/>
    <x v="60"/>
    <x v="4"/>
    <x v="9"/>
    <x v="2"/>
    <n v="6724"/>
  </r>
  <r>
    <x v="97"/>
    <x v="0"/>
    <x v="0"/>
    <x v="0"/>
    <x v="2"/>
    <n v="143973"/>
  </r>
  <r>
    <x v="97"/>
    <x v="60"/>
    <x v="5"/>
    <x v="1"/>
    <x v="2"/>
    <n v="20255"/>
  </r>
  <r>
    <x v="97"/>
    <x v="60"/>
    <x v="5"/>
    <x v="2"/>
    <x v="2"/>
    <n v="933"/>
  </r>
  <r>
    <x v="97"/>
    <x v="60"/>
    <x v="5"/>
    <x v="4"/>
    <x v="2"/>
    <n v="300"/>
  </r>
  <r>
    <x v="97"/>
    <x v="60"/>
    <x v="5"/>
    <x v="6"/>
    <x v="2"/>
    <n v="50"/>
  </r>
  <r>
    <x v="97"/>
    <x v="60"/>
    <x v="5"/>
    <x v="9"/>
    <x v="2"/>
    <n v="4001"/>
  </r>
  <r>
    <x v="97"/>
    <x v="0"/>
    <x v="0"/>
    <x v="0"/>
    <x v="2"/>
    <n v="25538"/>
  </r>
  <r>
    <x v="97"/>
    <x v="60"/>
    <x v="6"/>
    <x v="1"/>
    <x v="2"/>
    <n v="9417"/>
  </r>
  <r>
    <x v="97"/>
    <x v="60"/>
    <x v="6"/>
    <x v="2"/>
    <x v="2"/>
    <n v="195"/>
  </r>
  <r>
    <x v="97"/>
    <x v="60"/>
    <x v="6"/>
    <x v="4"/>
    <x v="2"/>
    <n v="1309"/>
  </r>
  <r>
    <x v="97"/>
    <x v="60"/>
    <x v="6"/>
    <x v="8"/>
    <x v="2"/>
    <n v="200"/>
  </r>
  <r>
    <x v="97"/>
    <x v="60"/>
    <x v="6"/>
    <x v="9"/>
    <x v="2"/>
    <n v="1232"/>
  </r>
  <r>
    <x v="97"/>
    <x v="0"/>
    <x v="0"/>
    <x v="0"/>
    <x v="2"/>
    <n v="12353"/>
  </r>
  <r>
    <x v="97"/>
    <x v="60"/>
    <x v="7"/>
    <x v="1"/>
    <x v="2"/>
    <n v="83129"/>
  </r>
  <r>
    <x v="97"/>
    <x v="60"/>
    <x v="7"/>
    <x v="4"/>
    <x v="2"/>
    <n v="50"/>
  </r>
  <r>
    <x v="97"/>
    <x v="0"/>
    <x v="0"/>
    <x v="0"/>
    <x v="2"/>
    <n v="83179"/>
  </r>
  <r>
    <x v="97"/>
    <x v="60"/>
    <x v="8"/>
    <x v="1"/>
    <x v="2"/>
    <n v="15601"/>
  </r>
  <r>
    <x v="97"/>
    <x v="60"/>
    <x v="8"/>
    <x v="9"/>
    <x v="2"/>
    <n v="1309"/>
  </r>
  <r>
    <x v="97"/>
    <x v="0"/>
    <x v="0"/>
    <x v="0"/>
    <x v="2"/>
    <n v="16910"/>
  </r>
  <r>
    <x v="97"/>
    <x v="60"/>
    <x v="9"/>
    <x v="1"/>
    <x v="2"/>
    <n v="3079"/>
  </r>
  <r>
    <x v="97"/>
    <x v="60"/>
    <x v="9"/>
    <x v="2"/>
    <x v="2"/>
    <n v="2721"/>
  </r>
  <r>
    <x v="97"/>
    <x v="60"/>
    <x v="9"/>
    <x v="4"/>
    <x v="2"/>
    <n v="10"/>
  </r>
  <r>
    <x v="97"/>
    <x v="60"/>
    <x v="9"/>
    <x v="9"/>
    <x v="2"/>
    <n v="182"/>
  </r>
  <r>
    <x v="97"/>
    <x v="0"/>
    <x v="0"/>
    <x v="0"/>
    <x v="2"/>
    <n v="5992"/>
  </r>
  <r>
    <x v="97"/>
    <x v="61"/>
    <x v="4"/>
    <x v="1"/>
    <x v="2"/>
    <n v="315735"/>
  </r>
  <r>
    <x v="97"/>
    <x v="61"/>
    <x v="4"/>
    <x v="2"/>
    <x v="2"/>
    <n v="40147"/>
  </r>
  <r>
    <x v="97"/>
    <x v="0"/>
    <x v="0"/>
    <x v="0"/>
    <x v="2"/>
    <n v="355882"/>
  </r>
  <r>
    <x v="97"/>
    <x v="61"/>
    <x v="5"/>
    <x v="1"/>
    <x v="2"/>
    <n v="43943"/>
  </r>
  <r>
    <x v="97"/>
    <x v="61"/>
    <x v="5"/>
    <x v="2"/>
    <x v="2"/>
    <n v="9765"/>
  </r>
  <r>
    <x v="97"/>
    <x v="0"/>
    <x v="0"/>
    <x v="0"/>
    <x v="2"/>
    <n v="53708"/>
  </r>
  <r>
    <x v="97"/>
    <x v="61"/>
    <x v="6"/>
    <x v="1"/>
    <x v="2"/>
    <n v="12899"/>
  </r>
  <r>
    <x v="97"/>
    <x v="61"/>
    <x v="6"/>
    <x v="2"/>
    <x v="2"/>
    <n v="3193"/>
  </r>
  <r>
    <x v="97"/>
    <x v="0"/>
    <x v="0"/>
    <x v="0"/>
    <x v="2"/>
    <n v="16092"/>
  </r>
  <r>
    <x v="97"/>
    <x v="61"/>
    <x v="7"/>
    <x v="1"/>
    <x v="2"/>
    <n v="81340"/>
  </r>
  <r>
    <x v="97"/>
    <x v="61"/>
    <x v="7"/>
    <x v="2"/>
    <x v="2"/>
    <n v="9417"/>
  </r>
  <r>
    <x v="97"/>
    <x v="0"/>
    <x v="0"/>
    <x v="0"/>
    <x v="2"/>
    <n v="90758"/>
  </r>
  <r>
    <x v="97"/>
    <x v="61"/>
    <x v="8"/>
    <x v="1"/>
    <x v="2"/>
    <n v="173616"/>
  </r>
  <r>
    <x v="97"/>
    <x v="61"/>
    <x v="8"/>
    <x v="2"/>
    <x v="2"/>
    <n v="17527"/>
  </r>
  <r>
    <x v="97"/>
    <x v="0"/>
    <x v="0"/>
    <x v="0"/>
    <x v="2"/>
    <n v="191143"/>
  </r>
  <r>
    <x v="97"/>
    <x v="61"/>
    <x v="9"/>
    <x v="1"/>
    <x v="2"/>
    <n v="3936"/>
  </r>
  <r>
    <x v="97"/>
    <x v="61"/>
    <x v="9"/>
    <x v="2"/>
    <x v="2"/>
    <n v="246"/>
  </r>
  <r>
    <x v="97"/>
    <x v="0"/>
    <x v="0"/>
    <x v="0"/>
    <x v="2"/>
    <n v="4182"/>
  </r>
  <r>
    <x v="97"/>
    <x v="62"/>
    <x v="4"/>
    <x v="1"/>
    <x v="2"/>
    <n v="70371"/>
  </r>
  <r>
    <x v="97"/>
    <x v="62"/>
    <x v="4"/>
    <x v="2"/>
    <x v="2"/>
    <n v="6137"/>
  </r>
  <r>
    <x v="97"/>
    <x v="62"/>
    <x v="4"/>
    <x v="3"/>
    <x v="2"/>
    <n v="189"/>
  </r>
  <r>
    <x v="97"/>
    <x v="62"/>
    <x v="4"/>
    <x v="4"/>
    <x v="2"/>
    <n v="53"/>
  </r>
  <r>
    <x v="97"/>
    <x v="62"/>
    <x v="4"/>
    <x v="5"/>
    <x v="2"/>
    <n v="7"/>
  </r>
  <r>
    <x v="97"/>
    <x v="62"/>
    <x v="4"/>
    <x v="6"/>
    <x v="2"/>
    <n v="4"/>
  </r>
  <r>
    <x v="97"/>
    <x v="0"/>
    <x v="0"/>
    <x v="0"/>
    <x v="2"/>
    <n v="76761"/>
  </r>
  <r>
    <x v="97"/>
    <x v="62"/>
    <x v="5"/>
    <x v="1"/>
    <x v="2"/>
    <n v="16190"/>
  </r>
  <r>
    <x v="97"/>
    <x v="62"/>
    <x v="5"/>
    <x v="2"/>
    <x v="2"/>
    <n v="1538"/>
  </r>
  <r>
    <x v="97"/>
    <x v="62"/>
    <x v="5"/>
    <x v="3"/>
    <x v="2"/>
    <n v="189"/>
  </r>
  <r>
    <x v="97"/>
    <x v="62"/>
    <x v="5"/>
    <x v="4"/>
    <x v="2"/>
    <n v="18"/>
  </r>
  <r>
    <x v="97"/>
    <x v="62"/>
    <x v="5"/>
    <x v="6"/>
    <x v="2"/>
    <n v="3"/>
  </r>
  <r>
    <x v="97"/>
    <x v="0"/>
    <x v="0"/>
    <x v="0"/>
    <x v="2"/>
    <n v="17937"/>
  </r>
  <r>
    <x v="97"/>
    <x v="62"/>
    <x v="6"/>
    <x v="1"/>
    <x v="2"/>
    <n v="6145"/>
  </r>
  <r>
    <x v="97"/>
    <x v="62"/>
    <x v="6"/>
    <x v="2"/>
    <x v="2"/>
    <n v="1993"/>
  </r>
  <r>
    <x v="97"/>
    <x v="62"/>
    <x v="6"/>
    <x v="4"/>
    <x v="2"/>
    <n v="18"/>
  </r>
  <r>
    <x v="97"/>
    <x v="62"/>
    <x v="6"/>
    <x v="6"/>
    <x v="2"/>
    <n v="1"/>
  </r>
  <r>
    <x v="97"/>
    <x v="0"/>
    <x v="0"/>
    <x v="0"/>
    <x v="2"/>
    <n v="8157"/>
  </r>
  <r>
    <x v="97"/>
    <x v="62"/>
    <x v="7"/>
    <x v="1"/>
    <x v="2"/>
    <n v="3703"/>
  </r>
  <r>
    <x v="97"/>
    <x v="62"/>
    <x v="7"/>
    <x v="2"/>
    <x v="2"/>
    <n v="9"/>
  </r>
  <r>
    <x v="97"/>
    <x v="62"/>
    <x v="7"/>
    <x v="4"/>
    <x v="2"/>
    <n v="17"/>
  </r>
  <r>
    <x v="97"/>
    <x v="62"/>
    <x v="7"/>
    <x v="5"/>
    <x v="2"/>
    <n v="7"/>
  </r>
  <r>
    <x v="97"/>
    <x v="0"/>
    <x v="0"/>
    <x v="0"/>
    <x v="2"/>
    <n v="3736"/>
  </r>
  <r>
    <x v="97"/>
    <x v="62"/>
    <x v="8"/>
    <x v="1"/>
    <x v="2"/>
    <n v="43850"/>
  </r>
  <r>
    <x v="97"/>
    <x v="62"/>
    <x v="8"/>
    <x v="2"/>
    <x v="2"/>
    <n v="2598"/>
  </r>
  <r>
    <x v="97"/>
    <x v="0"/>
    <x v="0"/>
    <x v="0"/>
    <x v="2"/>
    <n v="46447"/>
  </r>
  <r>
    <x v="97"/>
    <x v="62"/>
    <x v="9"/>
    <x v="1"/>
    <x v="2"/>
    <n v="484"/>
  </r>
  <r>
    <x v="97"/>
    <x v="0"/>
    <x v="0"/>
    <x v="0"/>
    <x v="2"/>
    <n v="484"/>
  </r>
  <r>
    <x v="97"/>
    <x v="63"/>
    <x v="4"/>
    <x v="1"/>
    <x v="2"/>
    <n v="193885"/>
  </r>
  <r>
    <x v="97"/>
    <x v="63"/>
    <x v="4"/>
    <x v="2"/>
    <x v="2"/>
    <n v="152"/>
  </r>
  <r>
    <x v="97"/>
    <x v="63"/>
    <x v="4"/>
    <x v="3"/>
    <x v="2"/>
    <n v="93710"/>
  </r>
  <r>
    <x v="97"/>
    <x v="63"/>
    <x v="4"/>
    <x v="9"/>
    <x v="2"/>
    <n v="40430"/>
  </r>
  <r>
    <x v="97"/>
    <x v="0"/>
    <x v="0"/>
    <x v="0"/>
    <x v="2"/>
    <n v="328177"/>
  </r>
  <r>
    <x v="97"/>
    <x v="63"/>
    <x v="5"/>
    <x v="1"/>
    <x v="2"/>
    <n v="6971"/>
  </r>
  <r>
    <x v="97"/>
    <x v="63"/>
    <x v="5"/>
    <x v="3"/>
    <x v="2"/>
    <n v="22620"/>
  </r>
  <r>
    <x v="97"/>
    <x v="63"/>
    <x v="5"/>
    <x v="9"/>
    <x v="2"/>
    <n v="3717"/>
  </r>
  <r>
    <x v="97"/>
    <x v="0"/>
    <x v="0"/>
    <x v="0"/>
    <x v="2"/>
    <n v="33308"/>
  </r>
  <r>
    <x v="97"/>
    <x v="63"/>
    <x v="6"/>
    <x v="1"/>
    <x v="2"/>
    <n v="18012"/>
  </r>
  <r>
    <x v="97"/>
    <x v="63"/>
    <x v="6"/>
    <x v="2"/>
    <x v="2"/>
    <n v="84"/>
  </r>
  <r>
    <x v="97"/>
    <x v="63"/>
    <x v="6"/>
    <x v="3"/>
    <x v="2"/>
    <n v="4355"/>
  </r>
  <r>
    <x v="97"/>
    <x v="63"/>
    <x v="6"/>
    <x v="9"/>
    <x v="2"/>
    <n v="2307"/>
  </r>
  <r>
    <x v="97"/>
    <x v="0"/>
    <x v="0"/>
    <x v="0"/>
    <x v="2"/>
    <n v="24757"/>
  </r>
  <r>
    <x v="97"/>
    <x v="63"/>
    <x v="7"/>
    <x v="1"/>
    <x v="2"/>
    <n v="29172"/>
  </r>
  <r>
    <x v="97"/>
    <x v="63"/>
    <x v="7"/>
    <x v="3"/>
    <x v="2"/>
    <n v="6506"/>
  </r>
  <r>
    <x v="97"/>
    <x v="63"/>
    <x v="7"/>
    <x v="9"/>
    <x v="2"/>
    <n v="2748"/>
  </r>
  <r>
    <x v="97"/>
    <x v="0"/>
    <x v="0"/>
    <x v="0"/>
    <x v="2"/>
    <n v="38426"/>
  </r>
  <r>
    <x v="97"/>
    <x v="63"/>
    <x v="8"/>
    <x v="1"/>
    <x v="2"/>
    <n v="137362"/>
  </r>
  <r>
    <x v="97"/>
    <x v="63"/>
    <x v="8"/>
    <x v="2"/>
    <x v="2"/>
    <n v="68"/>
  </r>
  <r>
    <x v="97"/>
    <x v="63"/>
    <x v="8"/>
    <x v="3"/>
    <x v="2"/>
    <n v="60230"/>
  </r>
  <r>
    <x v="97"/>
    <x v="63"/>
    <x v="8"/>
    <x v="9"/>
    <x v="2"/>
    <n v="31409"/>
  </r>
  <r>
    <x v="97"/>
    <x v="0"/>
    <x v="0"/>
    <x v="0"/>
    <x v="2"/>
    <n v="229069"/>
  </r>
  <r>
    <x v="97"/>
    <x v="63"/>
    <x v="9"/>
    <x v="1"/>
    <x v="2"/>
    <n v="2368"/>
  </r>
  <r>
    <x v="97"/>
    <x v="63"/>
    <x v="9"/>
    <x v="9"/>
    <x v="2"/>
    <n v="248"/>
  </r>
  <r>
    <x v="97"/>
    <x v="0"/>
    <x v="0"/>
    <x v="0"/>
    <x v="2"/>
    <n v="2617"/>
  </r>
  <r>
    <x v="97"/>
    <x v="64"/>
    <x v="4"/>
    <x v="1"/>
    <x v="2"/>
    <n v="675949"/>
  </r>
  <r>
    <x v="97"/>
    <x v="64"/>
    <x v="4"/>
    <x v="2"/>
    <x v="2"/>
    <n v="4943"/>
  </r>
  <r>
    <x v="97"/>
    <x v="64"/>
    <x v="4"/>
    <x v="3"/>
    <x v="2"/>
    <n v="102406"/>
  </r>
  <r>
    <x v="97"/>
    <x v="0"/>
    <x v="0"/>
    <x v="0"/>
    <x v="2"/>
    <n v="783298"/>
  </r>
  <r>
    <x v="97"/>
    <x v="64"/>
    <x v="6"/>
    <x v="1"/>
    <x v="2"/>
    <n v="32970"/>
  </r>
  <r>
    <x v="97"/>
    <x v="64"/>
    <x v="6"/>
    <x v="3"/>
    <x v="2"/>
    <n v="866"/>
  </r>
  <r>
    <x v="97"/>
    <x v="0"/>
    <x v="0"/>
    <x v="0"/>
    <x v="2"/>
    <n v="33836"/>
  </r>
  <r>
    <x v="97"/>
    <x v="64"/>
    <x v="7"/>
    <x v="1"/>
    <x v="2"/>
    <n v="605557"/>
  </r>
  <r>
    <x v="97"/>
    <x v="64"/>
    <x v="7"/>
    <x v="2"/>
    <x v="2"/>
    <n v="4943"/>
  </r>
  <r>
    <x v="97"/>
    <x v="64"/>
    <x v="7"/>
    <x v="3"/>
    <x v="2"/>
    <n v="100576"/>
  </r>
  <r>
    <x v="97"/>
    <x v="0"/>
    <x v="0"/>
    <x v="0"/>
    <x v="2"/>
    <n v="711076"/>
  </r>
  <r>
    <x v="97"/>
    <x v="64"/>
    <x v="8"/>
    <x v="1"/>
    <x v="2"/>
    <n v="19020"/>
  </r>
  <r>
    <x v="97"/>
    <x v="64"/>
    <x v="8"/>
    <x v="3"/>
    <x v="2"/>
    <n v="523"/>
  </r>
  <r>
    <x v="97"/>
    <x v="0"/>
    <x v="0"/>
    <x v="0"/>
    <x v="2"/>
    <n v="19543"/>
  </r>
  <r>
    <x v="97"/>
    <x v="64"/>
    <x v="9"/>
    <x v="1"/>
    <x v="2"/>
    <n v="18401"/>
  </r>
  <r>
    <x v="97"/>
    <x v="64"/>
    <x v="9"/>
    <x v="3"/>
    <x v="2"/>
    <n v="441"/>
  </r>
  <r>
    <x v="97"/>
    <x v="0"/>
    <x v="0"/>
    <x v="0"/>
    <x v="2"/>
    <n v="18842"/>
  </r>
  <r>
    <x v="137"/>
    <x v="1"/>
    <x v="0"/>
    <x v="1"/>
    <x v="2"/>
    <n v="781074"/>
  </r>
  <r>
    <x v="137"/>
    <x v="1"/>
    <x v="0"/>
    <x v="2"/>
    <x v="2"/>
    <n v="96498"/>
  </r>
  <r>
    <x v="137"/>
    <x v="1"/>
    <x v="0"/>
    <x v="4"/>
    <x v="2"/>
    <n v="21405"/>
  </r>
  <r>
    <x v="137"/>
    <x v="1"/>
    <x v="0"/>
    <x v="5"/>
    <x v="2"/>
    <n v="1"/>
  </r>
  <r>
    <x v="137"/>
    <x v="1"/>
    <x v="0"/>
    <x v="8"/>
    <x v="2"/>
    <n v="7224"/>
  </r>
  <r>
    <x v="137"/>
    <x v="1"/>
    <x v="0"/>
    <x v="9"/>
    <x v="2"/>
    <n v="931"/>
  </r>
  <r>
    <x v="137"/>
    <x v="0"/>
    <x v="0"/>
    <x v="0"/>
    <x v="2"/>
    <n v="907134"/>
  </r>
  <r>
    <x v="137"/>
    <x v="42"/>
    <x v="0"/>
    <x v="1"/>
    <x v="2"/>
    <n v="78169"/>
  </r>
  <r>
    <x v="137"/>
    <x v="42"/>
    <x v="0"/>
    <x v="2"/>
    <x v="2"/>
    <n v="20452"/>
  </r>
  <r>
    <x v="137"/>
    <x v="42"/>
    <x v="0"/>
    <x v="4"/>
    <x v="2"/>
    <n v="4492"/>
  </r>
  <r>
    <x v="137"/>
    <x v="42"/>
    <x v="0"/>
    <x v="8"/>
    <x v="2"/>
    <n v="1774"/>
  </r>
  <r>
    <x v="137"/>
    <x v="42"/>
    <x v="0"/>
    <x v="9"/>
    <x v="2"/>
    <n v="502"/>
  </r>
  <r>
    <x v="137"/>
    <x v="0"/>
    <x v="0"/>
    <x v="0"/>
    <x v="2"/>
    <n v="105389"/>
  </r>
  <r>
    <x v="137"/>
    <x v="43"/>
    <x v="0"/>
    <x v="1"/>
    <x v="2"/>
    <n v="145712"/>
  </r>
  <r>
    <x v="137"/>
    <x v="43"/>
    <x v="0"/>
    <x v="2"/>
    <x v="2"/>
    <n v="14966"/>
  </r>
  <r>
    <x v="137"/>
    <x v="43"/>
    <x v="0"/>
    <x v="4"/>
    <x v="2"/>
    <n v="5085"/>
  </r>
  <r>
    <x v="137"/>
    <x v="43"/>
    <x v="0"/>
    <x v="5"/>
    <x v="2"/>
    <n v="1"/>
  </r>
  <r>
    <x v="137"/>
    <x v="43"/>
    <x v="0"/>
    <x v="8"/>
    <x v="2"/>
    <n v="2550"/>
  </r>
  <r>
    <x v="137"/>
    <x v="43"/>
    <x v="0"/>
    <x v="9"/>
    <x v="2"/>
    <n v="429"/>
  </r>
  <r>
    <x v="137"/>
    <x v="0"/>
    <x v="0"/>
    <x v="0"/>
    <x v="2"/>
    <n v="168742"/>
  </r>
  <r>
    <x v="137"/>
    <x v="44"/>
    <x v="0"/>
    <x v="1"/>
    <x v="2"/>
    <n v="193430"/>
  </r>
  <r>
    <x v="137"/>
    <x v="44"/>
    <x v="0"/>
    <x v="2"/>
    <x v="2"/>
    <n v="25205"/>
  </r>
  <r>
    <x v="137"/>
    <x v="44"/>
    <x v="0"/>
    <x v="4"/>
    <x v="2"/>
    <n v="51"/>
  </r>
  <r>
    <x v="137"/>
    <x v="0"/>
    <x v="0"/>
    <x v="0"/>
    <x v="2"/>
    <n v="218687"/>
  </r>
  <r>
    <x v="137"/>
    <x v="45"/>
    <x v="0"/>
    <x v="1"/>
    <x v="2"/>
    <n v="356906"/>
  </r>
  <r>
    <x v="137"/>
    <x v="45"/>
    <x v="0"/>
    <x v="2"/>
    <x v="2"/>
    <n v="34158"/>
  </r>
  <r>
    <x v="137"/>
    <x v="45"/>
    <x v="0"/>
    <x v="4"/>
    <x v="2"/>
    <n v="11359"/>
  </r>
  <r>
    <x v="137"/>
    <x v="45"/>
    <x v="0"/>
    <x v="8"/>
    <x v="2"/>
    <n v="206"/>
  </r>
  <r>
    <x v="137"/>
    <x v="0"/>
    <x v="0"/>
    <x v="0"/>
    <x v="2"/>
    <n v="402629"/>
  </r>
  <r>
    <x v="137"/>
    <x v="46"/>
    <x v="0"/>
    <x v="1"/>
    <x v="2"/>
    <n v="6857"/>
  </r>
  <r>
    <x v="137"/>
    <x v="46"/>
    <x v="0"/>
    <x v="2"/>
    <x v="2"/>
    <n v="1717"/>
  </r>
  <r>
    <x v="137"/>
    <x v="46"/>
    <x v="0"/>
    <x v="4"/>
    <x v="2"/>
    <n v="418"/>
  </r>
  <r>
    <x v="137"/>
    <x v="46"/>
    <x v="0"/>
    <x v="8"/>
    <x v="2"/>
    <n v="2695"/>
  </r>
  <r>
    <x v="137"/>
    <x v="0"/>
    <x v="0"/>
    <x v="0"/>
    <x v="2"/>
    <n v="11687"/>
  </r>
  <r>
    <x v="125"/>
    <x v="1"/>
    <x v="0"/>
    <x v="1"/>
    <x v="2"/>
    <n v="315735"/>
  </r>
  <r>
    <x v="125"/>
    <x v="1"/>
    <x v="0"/>
    <x v="2"/>
    <x v="2"/>
    <n v="40147"/>
  </r>
  <r>
    <x v="125"/>
    <x v="0"/>
    <x v="0"/>
    <x v="0"/>
    <x v="2"/>
    <n v="355882"/>
  </r>
  <r>
    <x v="125"/>
    <x v="42"/>
    <x v="0"/>
    <x v="1"/>
    <x v="2"/>
    <n v="43943"/>
  </r>
  <r>
    <x v="125"/>
    <x v="42"/>
    <x v="0"/>
    <x v="2"/>
    <x v="2"/>
    <n v="9765"/>
  </r>
  <r>
    <x v="125"/>
    <x v="0"/>
    <x v="0"/>
    <x v="0"/>
    <x v="2"/>
    <n v="53708"/>
  </r>
  <r>
    <x v="125"/>
    <x v="43"/>
    <x v="0"/>
    <x v="1"/>
    <x v="2"/>
    <n v="12899"/>
  </r>
  <r>
    <x v="125"/>
    <x v="43"/>
    <x v="0"/>
    <x v="2"/>
    <x v="2"/>
    <n v="3193"/>
  </r>
  <r>
    <x v="125"/>
    <x v="0"/>
    <x v="0"/>
    <x v="0"/>
    <x v="2"/>
    <n v="16092"/>
  </r>
  <r>
    <x v="125"/>
    <x v="44"/>
    <x v="0"/>
    <x v="1"/>
    <x v="2"/>
    <n v="81340"/>
  </r>
  <r>
    <x v="125"/>
    <x v="44"/>
    <x v="0"/>
    <x v="2"/>
    <x v="2"/>
    <n v="9417"/>
  </r>
  <r>
    <x v="125"/>
    <x v="0"/>
    <x v="0"/>
    <x v="0"/>
    <x v="2"/>
    <n v="90758"/>
  </r>
  <r>
    <x v="125"/>
    <x v="45"/>
    <x v="0"/>
    <x v="1"/>
    <x v="2"/>
    <n v="173616"/>
  </r>
  <r>
    <x v="125"/>
    <x v="45"/>
    <x v="0"/>
    <x v="2"/>
    <x v="2"/>
    <n v="17527"/>
  </r>
  <r>
    <x v="125"/>
    <x v="0"/>
    <x v="0"/>
    <x v="0"/>
    <x v="2"/>
    <n v="191143"/>
  </r>
  <r>
    <x v="125"/>
    <x v="46"/>
    <x v="0"/>
    <x v="1"/>
    <x v="2"/>
    <n v="3936"/>
  </r>
  <r>
    <x v="125"/>
    <x v="46"/>
    <x v="0"/>
    <x v="2"/>
    <x v="2"/>
    <n v="246"/>
  </r>
  <r>
    <x v="125"/>
    <x v="0"/>
    <x v="0"/>
    <x v="0"/>
    <x v="2"/>
    <n v="4182"/>
  </r>
  <r>
    <x v="126"/>
    <x v="1"/>
    <x v="0"/>
    <x v="1"/>
    <x v="2"/>
    <n v="131481"/>
  </r>
  <r>
    <x v="126"/>
    <x v="1"/>
    <x v="0"/>
    <x v="2"/>
    <x v="2"/>
    <n v="3848"/>
  </r>
  <r>
    <x v="126"/>
    <x v="1"/>
    <x v="0"/>
    <x v="4"/>
    <x v="2"/>
    <n v="1669"/>
  </r>
  <r>
    <x v="126"/>
    <x v="1"/>
    <x v="0"/>
    <x v="6"/>
    <x v="2"/>
    <n v="50"/>
  </r>
  <r>
    <x v="126"/>
    <x v="1"/>
    <x v="0"/>
    <x v="8"/>
    <x v="2"/>
    <n v="200"/>
  </r>
  <r>
    <x v="126"/>
    <x v="1"/>
    <x v="0"/>
    <x v="9"/>
    <x v="2"/>
    <n v="6724"/>
  </r>
  <r>
    <x v="126"/>
    <x v="0"/>
    <x v="0"/>
    <x v="0"/>
    <x v="2"/>
    <n v="143972"/>
  </r>
  <r>
    <x v="126"/>
    <x v="42"/>
    <x v="0"/>
    <x v="1"/>
    <x v="2"/>
    <n v="20255"/>
  </r>
  <r>
    <x v="126"/>
    <x v="42"/>
    <x v="0"/>
    <x v="2"/>
    <x v="2"/>
    <n v="933"/>
  </r>
  <r>
    <x v="126"/>
    <x v="42"/>
    <x v="0"/>
    <x v="4"/>
    <x v="2"/>
    <n v="300"/>
  </r>
  <r>
    <x v="126"/>
    <x v="42"/>
    <x v="0"/>
    <x v="6"/>
    <x v="2"/>
    <n v="50"/>
  </r>
  <r>
    <x v="126"/>
    <x v="42"/>
    <x v="0"/>
    <x v="9"/>
    <x v="2"/>
    <n v="4001"/>
  </r>
  <r>
    <x v="126"/>
    <x v="0"/>
    <x v="0"/>
    <x v="0"/>
    <x v="2"/>
    <n v="25538"/>
  </r>
  <r>
    <x v="126"/>
    <x v="43"/>
    <x v="0"/>
    <x v="1"/>
    <x v="2"/>
    <n v="9417"/>
  </r>
  <r>
    <x v="126"/>
    <x v="43"/>
    <x v="0"/>
    <x v="2"/>
    <x v="2"/>
    <n v="195"/>
  </r>
  <r>
    <x v="126"/>
    <x v="43"/>
    <x v="0"/>
    <x v="4"/>
    <x v="2"/>
    <n v="1309"/>
  </r>
  <r>
    <x v="126"/>
    <x v="43"/>
    <x v="0"/>
    <x v="8"/>
    <x v="2"/>
    <n v="200"/>
  </r>
  <r>
    <x v="126"/>
    <x v="43"/>
    <x v="0"/>
    <x v="9"/>
    <x v="2"/>
    <n v="1232"/>
  </r>
  <r>
    <x v="126"/>
    <x v="0"/>
    <x v="0"/>
    <x v="0"/>
    <x v="2"/>
    <n v="12353"/>
  </r>
  <r>
    <x v="126"/>
    <x v="44"/>
    <x v="0"/>
    <x v="1"/>
    <x v="2"/>
    <n v="83129"/>
  </r>
  <r>
    <x v="126"/>
    <x v="44"/>
    <x v="0"/>
    <x v="4"/>
    <x v="2"/>
    <n v="50"/>
  </r>
  <r>
    <x v="126"/>
    <x v="0"/>
    <x v="0"/>
    <x v="0"/>
    <x v="2"/>
    <n v="83179"/>
  </r>
  <r>
    <x v="126"/>
    <x v="45"/>
    <x v="0"/>
    <x v="1"/>
    <x v="2"/>
    <n v="15601"/>
  </r>
  <r>
    <x v="126"/>
    <x v="45"/>
    <x v="0"/>
    <x v="9"/>
    <x v="2"/>
    <n v="1309"/>
  </r>
  <r>
    <x v="126"/>
    <x v="0"/>
    <x v="0"/>
    <x v="0"/>
    <x v="2"/>
    <n v="16910"/>
  </r>
  <r>
    <x v="126"/>
    <x v="46"/>
    <x v="0"/>
    <x v="1"/>
    <x v="2"/>
    <n v="3079"/>
  </r>
  <r>
    <x v="126"/>
    <x v="46"/>
    <x v="0"/>
    <x v="2"/>
    <x v="2"/>
    <n v="2721"/>
  </r>
  <r>
    <x v="126"/>
    <x v="46"/>
    <x v="0"/>
    <x v="4"/>
    <x v="2"/>
    <n v="10"/>
  </r>
  <r>
    <x v="126"/>
    <x v="46"/>
    <x v="0"/>
    <x v="9"/>
    <x v="2"/>
    <n v="182"/>
  </r>
  <r>
    <x v="126"/>
    <x v="0"/>
    <x v="0"/>
    <x v="0"/>
    <x v="2"/>
    <n v="5992"/>
  </r>
  <r>
    <x v="129"/>
    <x v="1"/>
    <x v="0"/>
    <x v="1"/>
    <x v="2"/>
    <n v="70371"/>
  </r>
  <r>
    <x v="129"/>
    <x v="1"/>
    <x v="0"/>
    <x v="2"/>
    <x v="2"/>
    <n v="6137"/>
  </r>
  <r>
    <x v="129"/>
    <x v="1"/>
    <x v="0"/>
    <x v="3"/>
    <x v="2"/>
    <n v="189"/>
  </r>
  <r>
    <x v="129"/>
    <x v="1"/>
    <x v="0"/>
    <x v="4"/>
    <x v="2"/>
    <n v="53"/>
  </r>
  <r>
    <x v="129"/>
    <x v="1"/>
    <x v="0"/>
    <x v="5"/>
    <x v="2"/>
    <n v="7"/>
  </r>
  <r>
    <x v="129"/>
    <x v="1"/>
    <x v="0"/>
    <x v="6"/>
    <x v="2"/>
    <n v="3"/>
  </r>
  <r>
    <x v="129"/>
    <x v="0"/>
    <x v="0"/>
    <x v="0"/>
    <x v="2"/>
    <n v="76760"/>
  </r>
  <r>
    <x v="129"/>
    <x v="42"/>
    <x v="0"/>
    <x v="1"/>
    <x v="2"/>
    <n v="16190"/>
  </r>
  <r>
    <x v="129"/>
    <x v="42"/>
    <x v="0"/>
    <x v="2"/>
    <x v="2"/>
    <n v="1538"/>
  </r>
  <r>
    <x v="129"/>
    <x v="42"/>
    <x v="0"/>
    <x v="3"/>
    <x v="2"/>
    <n v="189"/>
  </r>
  <r>
    <x v="129"/>
    <x v="42"/>
    <x v="0"/>
    <x v="4"/>
    <x v="2"/>
    <n v="18"/>
  </r>
  <r>
    <x v="129"/>
    <x v="42"/>
    <x v="0"/>
    <x v="6"/>
    <x v="2"/>
    <n v="3"/>
  </r>
  <r>
    <x v="129"/>
    <x v="0"/>
    <x v="0"/>
    <x v="0"/>
    <x v="2"/>
    <n v="17937"/>
  </r>
  <r>
    <x v="129"/>
    <x v="43"/>
    <x v="0"/>
    <x v="1"/>
    <x v="2"/>
    <n v="6145"/>
  </r>
  <r>
    <x v="129"/>
    <x v="43"/>
    <x v="0"/>
    <x v="2"/>
    <x v="2"/>
    <n v="1993"/>
  </r>
  <r>
    <x v="129"/>
    <x v="43"/>
    <x v="0"/>
    <x v="4"/>
    <x v="2"/>
    <n v="18"/>
  </r>
  <r>
    <x v="129"/>
    <x v="43"/>
    <x v="0"/>
    <x v="6"/>
    <x v="2"/>
    <n v="1"/>
  </r>
  <r>
    <x v="129"/>
    <x v="0"/>
    <x v="0"/>
    <x v="0"/>
    <x v="2"/>
    <n v="8157"/>
  </r>
  <r>
    <x v="129"/>
    <x v="44"/>
    <x v="0"/>
    <x v="1"/>
    <x v="2"/>
    <n v="3703"/>
  </r>
  <r>
    <x v="129"/>
    <x v="44"/>
    <x v="0"/>
    <x v="2"/>
    <x v="2"/>
    <n v="9"/>
  </r>
  <r>
    <x v="129"/>
    <x v="44"/>
    <x v="0"/>
    <x v="4"/>
    <x v="2"/>
    <n v="17"/>
  </r>
  <r>
    <x v="129"/>
    <x v="44"/>
    <x v="0"/>
    <x v="5"/>
    <x v="2"/>
    <n v="7"/>
  </r>
  <r>
    <x v="129"/>
    <x v="0"/>
    <x v="0"/>
    <x v="0"/>
    <x v="2"/>
    <n v="3736"/>
  </r>
  <r>
    <x v="129"/>
    <x v="45"/>
    <x v="0"/>
    <x v="1"/>
    <x v="2"/>
    <n v="43850"/>
  </r>
  <r>
    <x v="129"/>
    <x v="45"/>
    <x v="0"/>
    <x v="2"/>
    <x v="2"/>
    <n v="2598"/>
  </r>
  <r>
    <x v="129"/>
    <x v="0"/>
    <x v="0"/>
    <x v="0"/>
    <x v="2"/>
    <n v="46447"/>
  </r>
  <r>
    <x v="129"/>
    <x v="46"/>
    <x v="0"/>
    <x v="1"/>
    <x v="2"/>
    <n v="484"/>
  </r>
  <r>
    <x v="129"/>
    <x v="0"/>
    <x v="0"/>
    <x v="0"/>
    <x v="2"/>
    <n v="484"/>
  </r>
  <r>
    <x v="127"/>
    <x v="1"/>
    <x v="0"/>
    <x v="1"/>
    <x v="2"/>
    <n v="193885"/>
  </r>
  <r>
    <x v="127"/>
    <x v="1"/>
    <x v="0"/>
    <x v="2"/>
    <x v="2"/>
    <n v="152"/>
  </r>
  <r>
    <x v="127"/>
    <x v="1"/>
    <x v="0"/>
    <x v="3"/>
    <x v="2"/>
    <n v="93710"/>
  </r>
  <r>
    <x v="127"/>
    <x v="1"/>
    <x v="0"/>
    <x v="9"/>
    <x v="2"/>
    <n v="40430"/>
  </r>
  <r>
    <x v="127"/>
    <x v="0"/>
    <x v="0"/>
    <x v="0"/>
    <x v="2"/>
    <n v="328177"/>
  </r>
  <r>
    <x v="127"/>
    <x v="42"/>
    <x v="0"/>
    <x v="1"/>
    <x v="2"/>
    <n v="6971"/>
  </r>
  <r>
    <x v="127"/>
    <x v="42"/>
    <x v="0"/>
    <x v="3"/>
    <x v="2"/>
    <n v="22620"/>
  </r>
  <r>
    <x v="127"/>
    <x v="42"/>
    <x v="0"/>
    <x v="9"/>
    <x v="2"/>
    <n v="3717"/>
  </r>
  <r>
    <x v="127"/>
    <x v="0"/>
    <x v="0"/>
    <x v="0"/>
    <x v="2"/>
    <n v="33308"/>
  </r>
  <r>
    <x v="127"/>
    <x v="43"/>
    <x v="0"/>
    <x v="1"/>
    <x v="2"/>
    <n v="18012"/>
  </r>
  <r>
    <x v="127"/>
    <x v="43"/>
    <x v="0"/>
    <x v="2"/>
    <x v="2"/>
    <n v="84"/>
  </r>
  <r>
    <x v="127"/>
    <x v="43"/>
    <x v="0"/>
    <x v="3"/>
    <x v="2"/>
    <n v="4355"/>
  </r>
  <r>
    <x v="127"/>
    <x v="43"/>
    <x v="0"/>
    <x v="9"/>
    <x v="2"/>
    <n v="2307"/>
  </r>
  <r>
    <x v="127"/>
    <x v="0"/>
    <x v="0"/>
    <x v="0"/>
    <x v="2"/>
    <n v="24757"/>
  </r>
  <r>
    <x v="127"/>
    <x v="44"/>
    <x v="0"/>
    <x v="1"/>
    <x v="2"/>
    <n v="29172"/>
  </r>
  <r>
    <x v="127"/>
    <x v="44"/>
    <x v="0"/>
    <x v="3"/>
    <x v="2"/>
    <n v="6506"/>
  </r>
  <r>
    <x v="127"/>
    <x v="44"/>
    <x v="0"/>
    <x v="9"/>
    <x v="2"/>
    <n v="2748"/>
  </r>
  <r>
    <x v="127"/>
    <x v="0"/>
    <x v="0"/>
    <x v="0"/>
    <x v="2"/>
    <n v="38426"/>
  </r>
  <r>
    <x v="127"/>
    <x v="45"/>
    <x v="0"/>
    <x v="1"/>
    <x v="2"/>
    <n v="137362"/>
  </r>
  <r>
    <x v="127"/>
    <x v="45"/>
    <x v="0"/>
    <x v="2"/>
    <x v="2"/>
    <n v="68"/>
  </r>
  <r>
    <x v="127"/>
    <x v="45"/>
    <x v="0"/>
    <x v="3"/>
    <x v="2"/>
    <n v="60230"/>
  </r>
  <r>
    <x v="127"/>
    <x v="45"/>
    <x v="0"/>
    <x v="9"/>
    <x v="2"/>
    <n v="31409"/>
  </r>
  <r>
    <x v="127"/>
    <x v="0"/>
    <x v="0"/>
    <x v="0"/>
    <x v="2"/>
    <n v="229069"/>
  </r>
  <r>
    <x v="127"/>
    <x v="46"/>
    <x v="0"/>
    <x v="1"/>
    <x v="2"/>
    <n v="2368"/>
  </r>
  <r>
    <x v="127"/>
    <x v="46"/>
    <x v="0"/>
    <x v="9"/>
    <x v="2"/>
    <n v="248"/>
  </r>
  <r>
    <x v="127"/>
    <x v="0"/>
    <x v="0"/>
    <x v="0"/>
    <x v="2"/>
    <n v="2617"/>
  </r>
  <r>
    <x v="143"/>
    <x v="1"/>
    <x v="0"/>
    <x v="1"/>
    <x v="2"/>
    <n v="675948"/>
  </r>
  <r>
    <x v="143"/>
    <x v="1"/>
    <x v="0"/>
    <x v="2"/>
    <x v="2"/>
    <n v="4943"/>
  </r>
  <r>
    <x v="143"/>
    <x v="1"/>
    <x v="0"/>
    <x v="3"/>
    <x v="2"/>
    <n v="102406"/>
  </r>
  <r>
    <x v="143"/>
    <x v="0"/>
    <x v="0"/>
    <x v="0"/>
    <x v="2"/>
    <n v="783298"/>
  </r>
  <r>
    <x v="143"/>
    <x v="43"/>
    <x v="0"/>
    <x v="1"/>
    <x v="2"/>
    <n v="32970"/>
  </r>
  <r>
    <x v="143"/>
    <x v="43"/>
    <x v="0"/>
    <x v="3"/>
    <x v="2"/>
    <n v="866"/>
  </r>
  <r>
    <x v="143"/>
    <x v="0"/>
    <x v="0"/>
    <x v="0"/>
    <x v="2"/>
    <n v="33836"/>
  </r>
  <r>
    <x v="143"/>
    <x v="44"/>
    <x v="0"/>
    <x v="1"/>
    <x v="2"/>
    <n v="605557"/>
  </r>
  <r>
    <x v="143"/>
    <x v="44"/>
    <x v="0"/>
    <x v="2"/>
    <x v="2"/>
    <n v="4943"/>
  </r>
  <r>
    <x v="143"/>
    <x v="44"/>
    <x v="0"/>
    <x v="3"/>
    <x v="2"/>
    <n v="100576"/>
  </r>
  <r>
    <x v="143"/>
    <x v="0"/>
    <x v="0"/>
    <x v="0"/>
    <x v="2"/>
    <n v="711076"/>
  </r>
  <r>
    <x v="143"/>
    <x v="45"/>
    <x v="0"/>
    <x v="1"/>
    <x v="2"/>
    <n v="19020"/>
  </r>
  <r>
    <x v="143"/>
    <x v="45"/>
    <x v="0"/>
    <x v="3"/>
    <x v="2"/>
    <n v="523"/>
  </r>
  <r>
    <x v="143"/>
    <x v="0"/>
    <x v="0"/>
    <x v="0"/>
    <x v="2"/>
    <n v="19543"/>
  </r>
  <r>
    <x v="143"/>
    <x v="46"/>
    <x v="0"/>
    <x v="1"/>
    <x v="2"/>
    <n v="18401"/>
  </r>
  <r>
    <x v="143"/>
    <x v="46"/>
    <x v="0"/>
    <x v="3"/>
    <x v="2"/>
    <n v="441"/>
  </r>
  <r>
    <x v="143"/>
    <x v="0"/>
    <x v="0"/>
    <x v="0"/>
    <x v="2"/>
    <n v="18842"/>
  </r>
  <r>
    <x v="98"/>
    <x v="65"/>
    <x v="4"/>
    <x v="1"/>
    <x v="2"/>
    <n v="294"/>
  </r>
  <r>
    <x v="98"/>
    <x v="65"/>
    <x v="4"/>
    <x v="4"/>
    <x v="2"/>
    <n v="20"/>
  </r>
  <r>
    <x v="98"/>
    <x v="65"/>
    <x v="4"/>
    <x v="5"/>
    <x v="2"/>
    <n v="8779"/>
  </r>
  <r>
    <x v="98"/>
    <x v="65"/>
    <x v="4"/>
    <x v="6"/>
    <x v="2"/>
    <n v="67"/>
  </r>
  <r>
    <x v="98"/>
    <x v="65"/>
    <x v="4"/>
    <x v="8"/>
    <x v="2"/>
    <n v="28121"/>
  </r>
  <r>
    <x v="98"/>
    <x v="65"/>
    <x v="4"/>
    <x v="9"/>
    <x v="2"/>
    <n v="11888"/>
  </r>
  <r>
    <x v="98"/>
    <x v="0"/>
    <x v="0"/>
    <x v="0"/>
    <x v="2"/>
    <n v="49170"/>
  </r>
  <r>
    <x v="98"/>
    <x v="65"/>
    <x v="5"/>
    <x v="5"/>
    <x v="2"/>
    <n v="35"/>
  </r>
  <r>
    <x v="98"/>
    <x v="65"/>
    <x v="5"/>
    <x v="8"/>
    <x v="2"/>
    <n v="2076"/>
  </r>
  <r>
    <x v="98"/>
    <x v="65"/>
    <x v="5"/>
    <x v="9"/>
    <x v="2"/>
    <n v="660"/>
  </r>
  <r>
    <x v="98"/>
    <x v="0"/>
    <x v="0"/>
    <x v="0"/>
    <x v="2"/>
    <n v="2770"/>
  </r>
  <r>
    <x v="98"/>
    <x v="65"/>
    <x v="6"/>
    <x v="5"/>
    <x v="2"/>
    <n v="413"/>
  </r>
  <r>
    <x v="98"/>
    <x v="65"/>
    <x v="6"/>
    <x v="9"/>
    <x v="2"/>
    <n v="344"/>
  </r>
  <r>
    <x v="98"/>
    <x v="0"/>
    <x v="0"/>
    <x v="0"/>
    <x v="2"/>
    <n v="757"/>
  </r>
  <r>
    <x v="98"/>
    <x v="65"/>
    <x v="7"/>
    <x v="1"/>
    <x v="2"/>
    <n v="294"/>
  </r>
  <r>
    <x v="98"/>
    <x v="65"/>
    <x v="7"/>
    <x v="5"/>
    <x v="2"/>
    <n v="7062"/>
  </r>
  <r>
    <x v="98"/>
    <x v="65"/>
    <x v="7"/>
    <x v="6"/>
    <x v="2"/>
    <n v="67"/>
  </r>
  <r>
    <x v="98"/>
    <x v="65"/>
    <x v="7"/>
    <x v="8"/>
    <x v="2"/>
    <n v="10946"/>
  </r>
  <r>
    <x v="98"/>
    <x v="65"/>
    <x v="7"/>
    <x v="9"/>
    <x v="2"/>
    <n v="3382"/>
  </r>
  <r>
    <x v="98"/>
    <x v="0"/>
    <x v="0"/>
    <x v="0"/>
    <x v="2"/>
    <n v="21751"/>
  </r>
  <r>
    <x v="98"/>
    <x v="65"/>
    <x v="8"/>
    <x v="4"/>
    <x v="2"/>
    <n v="20"/>
  </r>
  <r>
    <x v="98"/>
    <x v="65"/>
    <x v="8"/>
    <x v="5"/>
    <x v="2"/>
    <n v="1162"/>
  </r>
  <r>
    <x v="98"/>
    <x v="65"/>
    <x v="8"/>
    <x v="8"/>
    <x v="2"/>
    <n v="15100"/>
  </r>
  <r>
    <x v="98"/>
    <x v="65"/>
    <x v="8"/>
    <x v="9"/>
    <x v="2"/>
    <n v="7478"/>
  </r>
  <r>
    <x v="98"/>
    <x v="0"/>
    <x v="0"/>
    <x v="0"/>
    <x v="2"/>
    <n v="23760"/>
  </r>
  <r>
    <x v="98"/>
    <x v="65"/>
    <x v="9"/>
    <x v="1"/>
    <x v="2"/>
    <n v="0"/>
  </r>
  <r>
    <x v="98"/>
    <x v="65"/>
    <x v="9"/>
    <x v="5"/>
    <x v="2"/>
    <n v="108"/>
  </r>
  <r>
    <x v="98"/>
    <x v="65"/>
    <x v="9"/>
    <x v="9"/>
    <x v="2"/>
    <n v="24"/>
  </r>
  <r>
    <x v="98"/>
    <x v="0"/>
    <x v="0"/>
    <x v="0"/>
    <x v="2"/>
    <n v="131"/>
  </r>
  <r>
    <x v="98"/>
    <x v="66"/>
    <x v="4"/>
    <x v="1"/>
    <x v="2"/>
    <n v="18"/>
  </r>
  <r>
    <x v="98"/>
    <x v="66"/>
    <x v="4"/>
    <x v="2"/>
    <x v="2"/>
    <n v="119"/>
  </r>
  <r>
    <x v="98"/>
    <x v="66"/>
    <x v="4"/>
    <x v="3"/>
    <x v="2"/>
    <n v="11912"/>
  </r>
  <r>
    <x v="98"/>
    <x v="66"/>
    <x v="4"/>
    <x v="4"/>
    <x v="2"/>
    <n v="7309"/>
  </r>
  <r>
    <x v="98"/>
    <x v="66"/>
    <x v="4"/>
    <x v="5"/>
    <x v="2"/>
    <n v="1902"/>
  </r>
  <r>
    <x v="98"/>
    <x v="66"/>
    <x v="4"/>
    <x v="6"/>
    <x v="2"/>
    <n v="2192"/>
  </r>
  <r>
    <x v="98"/>
    <x v="66"/>
    <x v="4"/>
    <x v="7"/>
    <x v="2"/>
    <n v="189"/>
  </r>
  <r>
    <x v="98"/>
    <x v="66"/>
    <x v="4"/>
    <x v="8"/>
    <x v="2"/>
    <n v="873"/>
  </r>
  <r>
    <x v="98"/>
    <x v="66"/>
    <x v="4"/>
    <x v="9"/>
    <x v="2"/>
    <n v="836"/>
  </r>
  <r>
    <x v="98"/>
    <x v="0"/>
    <x v="0"/>
    <x v="0"/>
    <x v="2"/>
    <n v="25349"/>
  </r>
  <r>
    <x v="98"/>
    <x v="66"/>
    <x v="5"/>
    <x v="1"/>
    <x v="2"/>
    <n v="14"/>
  </r>
  <r>
    <x v="98"/>
    <x v="66"/>
    <x v="5"/>
    <x v="3"/>
    <x v="2"/>
    <n v="416"/>
  </r>
  <r>
    <x v="98"/>
    <x v="66"/>
    <x v="5"/>
    <x v="4"/>
    <x v="2"/>
    <n v="246"/>
  </r>
  <r>
    <x v="98"/>
    <x v="66"/>
    <x v="5"/>
    <x v="5"/>
    <x v="2"/>
    <n v="36"/>
  </r>
  <r>
    <x v="98"/>
    <x v="66"/>
    <x v="5"/>
    <x v="6"/>
    <x v="2"/>
    <n v="341"/>
  </r>
  <r>
    <x v="98"/>
    <x v="66"/>
    <x v="5"/>
    <x v="7"/>
    <x v="2"/>
    <n v="1"/>
  </r>
  <r>
    <x v="98"/>
    <x v="66"/>
    <x v="5"/>
    <x v="9"/>
    <x v="2"/>
    <n v="91"/>
  </r>
  <r>
    <x v="98"/>
    <x v="0"/>
    <x v="0"/>
    <x v="0"/>
    <x v="2"/>
    <n v="1145"/>
  </r>
  <r>
    <x v="98"/>
    <x v="66"/>
    <x v="6"/>
    <x v="3"/>
    <x v="2"/>
    <n v="52"/>
  </r>
  <r>
    <x v="98"/>
    <x v="66"/>
    <x v="6"/>
    <x v="4"/>
    <x v="2"/>
    <n v="16"/>
  </r>
  <r>
    <x v="98"/>
    <x v="66"/>
    <x v="6"/>
    <x v="5"/>
    <x v="2"/>
    <n v="327"/>
  </r>
  <r>
    <x v="98"/>
    <x v="66"/>
    <x v="6"/>
    <x v="6"/>
    <x v="2"/>
    <n v="113"/>
  </r>
  <r>
    <x v="98"/>
    <x v="66"/>
    <x v="6"/>
    <x v="7"/>
    <x v="2"/>
    <n v="101"/>
  </r>
  <r>
    <x v="98"/>
    <x v="66"/>
    <x v="6"/>
    <x v="8"/>
    <x v="2"/>
    <n v="27"/>
  </r>
  <r>
    <x v="98"/>
    <x v="66"/>
    <x v="6"/>
    <x v="9"/>
    <x v="2"/>
    <n v="6"/>
  </r>
  <r>
    <x v="98"/>
    <x v="0"/>
    <x v="0"/>
    <x v="0"/>
    <x v="2"/>
    <n v="642"/>
  </r>
  <r>
    <x v="98"/>
    <x v="66"/>
    <x v="7"/>
    <x v="1"/>
    <x v="2"/>
    <n v="4"/>
  </r>
  <r>
    <x v="98"/>
    <x v="66"/>
    <x v="7"/>
    <x v="2"/>
    <x v="2"/>
    <n v="119"/>
  </r>
  <r>
    <x v="98"/>
    <x v="66"/>
    <x v="7"/>
    <x v="3"/>
    <x v="2"/>
    <n v="10177"/>
  </r>
  <r>
    <x v="98"/>
    <x v="66"/>
    <x v="7"/>
    <x v="4"/>
    <x v="2"/>
    <n v="4518"/>
  </r>
  <r>
    <x v="98"/>
    <x v="66"/>
    <x v="7"/>
    <x v="5"/>
    <x v="2"/>
    <n v="1156"/>
  </r>
  <r>
    <x v="98"/>
    <x v="66"/>
    <x v="7"/>
    <x v="6"/>
    <x v="2"/>
    <n v="1666"/>
  </r>
  <r>
    <x v="98"/>
    <x v="66"/>
    <x v="7"/>
    <x v="7"/>
    <x v="2"/>
    <n v="78"/>
  </r>
  <r>
    <x v="98"/>
    <x v="66"/>
    <x v="7"/>
    <x v="8"/>
    <x v="2"/>
    <n v="153"/>
  </r>
  <r>
    <x v="98"/>
    <x v="66"/>
    <x v="7"/>
    <x v="9"/>
    <x v="2"/>
    <n v="432"/>
  </r>
  <r>
    <x v="98"/>
    <x v="0"/>
    <x v="0"/>
    <x v="0"/>
    <x v="2"/>
    <n v="18302"/>
  </r>
  <r>
    <x v="98"/>
    <x v="66"/>
    <x v="8"/>
    <x v="3"/>
    <x v="2"/>
    <n v="1233"/>
  </r>
  <r>
    <x v="98"/>
    <x v="66"/>
    <x v="8"/>
    <x v="4"/>
    <x v="2"/>
    <n v="2529"/>
  </r>
  <r>
    <x v="98"/>
    <x v="66"/>
    <x v="8"/>
    <x v="5"/>
    <x v="2"/>
    <n v="354"/>
  </r>
  <r>
    <x v="98"/>
    <x v="66"/>
    <x v="8"/>
    <x v="8"/>
    <x v="2"/>
    <n v="693"/>
  </r>
  <r>
    <x v="98"/>
    <x v="66"/>
    <x v="8"/>
    <x v="9"/>
    <x v="2"/>
    <n v="268"/>
  </r>
  <r>
    <x v="98"/>
    <x v="0"/>
    <x v="0"/>
    <x v="0"/>
    <x v="2"/>
    <n v="5077"/>
  </r>
  <r>
    <x v="98"/>
    <x v="66"/>
    <x v="9"/>
    <x v="1"/>
    <x v="2"/>
    <n v="0"/>
  </r>
  <r>
    <x v="98"/>
    <x v="66"/>
    <x v="9"/>
    <x v="3"/>
    <x v="2"/>
    <n v="33"/>
  </r>
  <r>
    <x v="98"/>
    <x v="66"/>
    <x v="9"/>
    <x v="5"/>
    <x v="2"/>
    <n v="30"/>
  </r>
  <r>
    <x v="98"/>
    <x v="66"/>
    <x v="9"/>
    <x v="6"/>
    <x v="2"/>
    <n v="71"/>
  </r>
  <r>
    <x v="98"/>
    <x v="66"/>
    <x v="9"/>
    <x v="7"/>
    <x v="2"/>
    <n v="9"/>
  </r>
  <r>
    <x v="98"/>
    <x v="66"/>
    <x v="9"/>
    <x v="9"/>
    <x v="2"/>
    <n v="39"/>
  </r>
  <r>
    <x v="98"/>
    <x v="0"/>
    <x v="0"/>
    <x v="0"/>
    <x v="2"/>
    <n v="183"/>
  </r>
  <r>
    <x v="138"/>
    <x v="1"/>
    <x v="0"/>
    <x v="1"/>
    <x v="2"/>
    <n v="294"/>
  </r>
  <r>
    <x v="138"/>
    <x v="1"/>
    <x v="0"/>
    <x v="4"/>
    <x v="2"/>
    <n v="20"/>
  </r>
  <r>
    <x v="138"/>
    <x v="1"/>
    <x v="0"/>
    <x v="5"/>
    <x v="2"/>
    <n v="8779"/>
  </r>
  <r>
    <x v="138"/>
    <x v="1"/>
    <x v="0"/>
    <x v="6"/>
    <x v="2"/>
    <n v="67"/>
  </r>
  <r>
    <x v="138"/>
    <x v="1"/>
    <x v="0"/>
    <x v="8"/>
    <x v="2"/>
    <n v="28121"/>
  </r>
  <r>
    <x v="138"/>
    <x v="1"/>
    <x v="0"/>
    <x v="9"/>
    <x v="2"/>
    <n v="11888"/>
  </r>
  <r>
    <x v="138"/>
    <x v="0"/>
    <x v="0"/>
    <x v="0"/>
    <x v="2"/>
    <n v="49170"/>
  </r>
  <r>
    <x v="138"/>
    <x v="42"/>
    <x v="0"/>
    <x v="5"/>
    <x v="2"/>
    <n v="35"/>
  </r>
  <r>
    <x v="138"/>
    <x v="42"/>
    <x v="0"/>
    <x v="8"/>
    <x v="2"/>
    <n v="2076"/>
  </r>
  <r>
    <x v="138"/>
    <x v="42"/>
    <x v="0"/>
    <x v="9"/>
    <x v="2"/>
    <n v="660"/>
  </r>
  <r>
    <x v="138"/>
    <x v="0"/>
    <x v="0"/>
    <x v="0"/>
    <x v="2"/>
    <n v="2770"/>
  </r>
  <r>
    <x v="138"/>
    <x v="43"/>
    <x v="0"/>
    <x v="5"/>
    <x v="2"/>
    <n v="413"/>
  </r>
  <r>
    <x v="138"/>
    <x v="43"/>
    <x v="0"/>
    <x v="9"/>
    <x v="2"/>
    <n v="344"/>
  </r>
  <r>
    <x v="138"/>
    <x v="0"/>
    <x v="0"/>
    <x v="0"/>
    <x v="2"/>
    <n v="757"/>
  </r>
  <r>
    <x v="138"/>
    <x v="44"/>
    <x v="0"/>
    <x v="1"/>
    <x v="2"/>
    <n v="294"/>
  </r>
  <r>
    <x v="138"/>
    <x v="44"/>
    <x v="0"/>
    <x v="5"/>
    <x v="2"/>
    <n v="7062"/>
  </r>
  <r>
    <x v="138"/>
    <x v="44"/>
    <x v="0"/>
    <x v="6"/>
    <x v="2"/>
    <n v="67"/>
  </r>
  <r>
    <x v="138"/>
    <x v="44"/>
    <x v="0"/>
    <x v="8"/>
    <x v="2"/>
    <n v="10946"/>
  </r>
  <r>
    <x v="138"/>
    <x v="44"/>
    <x v="0"/>
    <x v="9"/>
    <x v="2"/>
    <n v="3382"/>
  </r>
  <r>
    <x v="138"/>
    <x v="0"/>
    <x v="0"/>
    <x v="0"/>
    <x v="2"/>
    <n v="21751"/>
  </r>
  <r>
    <x v="138"/>
    <x v="45"/>
    <x v="0"/>
    <x v="4"/>
    <x v="2"/>
    <n v="20"/>
  </r>
  <r>
    <x v="138"/>
    <x v="45"/>
    <x v="0"/>
    <x v="5"/>
    <x v="2"/>
    <n v="1162"/>
  </r>
  <r>
    <x v="138"/>
    <x v="45"/>
    <x v="0"/>
    <x v="8"/>
    <x v="2"/>
    <n v="15100"/>
  </r>
  <r>
    <x v="138"/>
    <x v="45"/>
    <x v="0"/>
    <x v="9"/>
    <x v="2"/>
    <n v="7478"/>
  </r>
  <r>
    <x v="138"/>
    <x v="0"/>
    <x v="0"/>
    <x v="0"/>
    <x v="2"/>
    <n v="23760"/>
  </r>
  <r>
    <x v="138"/>
    <x v="46"/>
    <x v="0"/>
    <x v="1"/>
    <x v="2"/>
    <n v="0"/>
  </r>
  <r>
    <x v="138"/>
    <x v="46"/>
    <x v="0"/>
    <x v="5"/>
    <x v="2"/>
    <n v="108"/>
  </r>
  <r>
    <x v="138"/>
    <x v="46"/>
    <x v="0"/>
    <x v="9"/>
    <x v="2"/>
    <n v="24"/>
  </r>
  <r>
    <x v="138"/>
    <x v="0"/>
    <x v="0"/>
    <x v="0"/>
    <x v="2"/>
    <n v="131"/>
  </r>
  <r>
    <x v="139"/>
    <x v="1"/>
    <x v="0"/>
    <x v="1"/>
    <x v="2"/>
    <n v="18"/>
  </r>
  <r>
    <x v="139"/>
    <x v="1"/>
    <x v="0"/>
    <x v="2"/>
    <x v="2"/>
    <n v="119"/>
  </r>
  <r>
    <x v="139"/>
    <x v="1"/>
    <x v="0"/>
    <x v="3"/>
    <x v="2"/>
    <n v="11911"/>
  </r>
  <r>
    <x v="139"/>
    <x v="1"/>
    <x v="0"/>
    <x v="4"/>
    <x v="2"/>
    <n v="7309"/>
  </r>
  <r>
    <x v="139"/>
    <x v="1"/>
    <x v="0"/>
    <x v="5"/>
    <x v="2"/>
    <n v="1902"/>
  </r>
  <r>
    <x v="139"/>
    <x v="1"/>
    <x v="0"/>
    <x v="6"/>
    <x v="2"/>
    <n v="2192"/>
  </r>
  <r>
    <x v="139"/>
    <x v="1"/>
    <x v="0"/>
    <x v="7"/>
    <x v="2"/>
    <n v="189"/>
  </r>
  <r>
    <x v="139"/>
    <x v="1"/>
    <x v="0"/>
    <x v="8"/>
    <x v="2"/>
    <n v="873"/>
  </r>
  <r>
    <x v="139"/>
    <x v="1"/>
    <x v="0"/>
    <x v="9"/>
    <x v="2"/>
    <n v="836"/>
  </r>
  <r>
    <x v="139"/>
    <x v="0"/>
    <x v="0"/>
    <x v="0"/>
    <x v="2"/>
    <n v="25349"/>
  </r>
  <r>
    <x v="139"/>
    <x v="42"/>
    <x v="0"/>
    <x v="1"/>
    <x v="2"/>
    <n v="14"/>
  </r>
  <r>
    <x v="139"/>
    <x v="42"/>
    <x v="0"/>
    <x v="3"/>
    <x v="2"/>
    <n v="416"/>
  </r>
  <r>
    <x v="139"/>
    <x v="42"/>
    <x v="0"/>
    <x v="4"/>
    <x v="2"/>
    <n v="246"/>
  </r>
  <r>
    <x v="139"/>
    <x v="42"/>
    <x v="0"/>
    <x v="5"/>
    <x v="2"/>
    <n v="36"/>
  </r>
  <r>
    <x v="139"/>
    <x v="42"/>
    <x v="0"/>
    <x v="6"/>
    <x v="2"/>
    <n v="341"/>
  </r>
  <r>
    <x v="139"/>
    <x v="42"/>
    <x v="0"/>
    <x v="7"/>
    <x v="2"/>
    <n v="1"/>
  </r>
  <r>
    <x v="139"/>
    <x v="42"/>
    <x v="0"/>
    <x v="9"/>
    <x v="2"/>
    <n v="91"/>
  </r>
  <r>
    <x v="139"/>
    <x v="0"/>
    <x v="0"/>
    <x v="0"/>
    <x v="2"/>
    <n v="1145"/>
  </r>
  <r>
    <x v="139"/>
    <x v="43"/>
    <x v="0"/>
    <x v="3"/>
    <x v="2"/>
    <n v="52"/>
  </r>
  <r>
    <x v="139"/>
    <x v="43"/>
    <x v="0"/>
    <x v="4"/>
    <x v="2"/>
    <n v="16"/>
  </r>
  <r>
    <x v="139"/>
    <x v="43"/>
    <x v="0"/>
    <x v="5"/>
    <x v="2"/>
    <n v="327"/>
  </r>
  <r>
    <x v="139"/>
    <x v="43"/>
    <x v="0"/>
    <x v="6"/>
    <x v="2"/>
    <n v="113"/>
  </r>
  <r>
    <x v="139"/>
    <x v="43"/>
    <x v="0"/>
    <x v="7"/>
    <x v="2"/>
    <n v="101"/>
  </r>
  <r>
    <x v="139"/>
    <x v="43"/>
    <x v="0"/>
    <x v="8"/>
    <x v="2"/>
    <n v="27"/>
  </r>
  <r>
    <x v="139"/>
    <x v="43"/>
    <x v="0"/>
    <x v="9"/>
    <x v="2"/>
    <n v="6"/>
  </r>
  <r>
    <x v="139"/>
    <x v="0"/>
    <x v="0"/>
    <x v="0"/>
    <x v="2"/>
    <n v="642"/>
  </r>
  <r>
    <x v="139"/>
    <x v="44"/>
    <x v="0"/>
    <x v="1"/>
    <x v="2"/>
    <n v="4"/>
  </r>
  <r>
    <x v="139"/>
    <x v="44"/>
    <x v="0"/>
    <x v="2"/>
    <x v="2"/>
    <n v="119"/>
  </r>
  <r>
    <x v="139"/>
    <x v="44"/>
    <x v="0"/>
    <x v="3"/>
    <x v="2"/>
    <n v="10177"/>
  </r>
  <r>
    <x v="139"/>
    <x v="44"/>
    <x v="0"/>
    <x v="4"/>
    <x v="2"/>
    <n v="4518"/>
  </r>
  <r>
    <x v="139"/>
    <x v="44"/>
    <x v="0"/>
    <x v="5"/>
    <x v="2"/>
    <n v="1156"/>
  </r>
  <r>
    <x v="139"/>
    <x v="44"/>
    <x v="0"/>
    <x v="6"/>
    <x v="2"/>
    <n v="1666"/>
  </r>
  <r>
    <x v="139"/>
    <x v="44"/>
    <x v="0"/>
    <x v="7"/>
    <x v="2"/>
    <n v="78"/>
  </r>
  <r>
    <x v="139"/>
    <x v="44"/>
    <x v="0"/>
    <x v="8"/>
    <x v="2"/>
    <n v="153"/>
  </r>
  <r>
    <x v="139"/>
    <x v="44"/>
    <x v="0"/>
    <x v="9"/>
    <x v="2"/>
    <n v="432"/>
  </r>
  <r>
    <x v="139"/>
    <x v="0"/>
    <x v="0"/>
    <x v="0"/>
    <x v="2"/>
    <n v="18302"/>
  </r>
  <r>
    <x v="139"/>
    <x v="45"/>
    <x v="0"/>
    <x v="3"/>
    <x v="2"/>
    <n v="1233"/>
  </r>
  <r>
    <x v="139"/>
    <x v="45"/>
    <x v="0"/>
    <x v="4"/>
    <x v="2"/>
    <n v="2529"/>
  </r>
  <r>
    <x v="139"/>
    <x v="45"/>
    <x v="0"/>
    <x v="5"/>
    <x v="2"/>
    <n v="354"/>
  </r>
  <r>
    <x v="139"/>
    <x v="45"/>
    <x v="0"/>
    <x v="8"/>
    <x v="2"/>
    <n v="693"/>
  </r>
  <r>
    <x v="139"/>
    <x v="45"/>
    <x v="0"/>
    <x v="9"/>
    <x v="2"/>
    <n v="268"/>
  </r>
  <r>
    <x v="139"/>
    <x v="0"/>
    <x v="0"/>
    <x v="0"/>
    <x v="2"/>
    <n v="5077"/>
  </r>
  <r>
    <x v="139"/>
    <x v="46"/>
    <x v="0"/>
    <x v="1"/>
    <x v="2"/>
    <n v="0"/>
  </r>
  <r>
    <x v="139"/>
    <x v="46"/>
    <x v="0"/>
    <x v="3"/>
    <x v="2"/>
    <n v="33"/>
  </r>
  <r>
    <x v="139"/>
    <x v="46"/>
    <x v="0"/>
    <x v="5"/>
    <x v="2"/>
    <n v="30"/>
  </r>
  <r>
    <x v="139"/>
    <x v="46"/>
    <x v="0"/>
    <x v="6"/>
    <x v="2"/>
    <n v="71"/>
  </r>
  <r>
    <x v="139"/>
    <x v="46"/>
    <x v="0"/>
    <x v="7"/>
    <x v="2"/>
    <n v="9"/>
  </r>
  <r>
    <x v="139"/>
    <x v="46"/>
    <x v="0"/>
    <x v="9"/>
    <x v="2"/>
    <n v="39"/>
  </r>
  <r>
    <x v="139"/>
    <x v="0"/>
    <x v="0"/>
    <x v="0"/>
    <x v="2"/>
    <n v="183"/>
  </r>
  <r>
    <x v="144"/>
    <x v="67"/>
    <x v="0"/>
    <x v="1"/>
    <x v="0"/>
    <n v="30442"/>
  </r>
  <r>
    <x v="144"/>
    <x v="67"/>
    <x v="0"/>
    <x v="2"/>
    <x v="0"/>
    <n v="29038"/>
  </r>
  <r>
    <x v="144"/>
    <x v="67"/>
    <x v="0"/>
    <x v="3"/>
    <x v="0"/>
    <n v="137"/>
  </r>
  <r>
    <x v="144"/>
    <x v="67"/>
    <x v="0"/>
    <x v="4"/>
    <x v="0"/>
    <n v="6648"/>
  </r>
  <r>
    <x v="144"/>
    <x v="67"/>
    <x v="0"/>
    <x v="5"/>
    <x v="0"/>
    <n v="28119"/>
  </r>
  <r>
    <x v="144"/>
    <x v="67"/>
    <x v="0"/>
    <x v="6"/>
    <x v="0"/>
    <n v="704"/>
  </r>
  <r>
    <x v="144"/>
    <x v="67"/>
    <x v="0"/>
    <x v="7"/>
    <x v="0"/>
    <n v="3998"/>
  </r>
  <r>
    <x v="144"/>
    <x v="67"/>
    <x v="0"/>
    <x v="8"/>
    <x v="0"/>
    <n v="1543"/>
  </r>
  <r>
    <x v="144"/>
    <x v="67"/>
    <x v="0"/>
    <x v="9"/>
    <x v="0"/>
    <n v="1123"/>
  </r>
  <r>
    <x v="144"/>
    <x v="0"/>
    <x v="0"/>
    <x v="0"/>
    <x v="0"/>
    <n v="101752"/>
  </r>
  <r>
    <x v="145"/>
    <x v="67"/>
    <x v="0"/>
    <x v="1"/>
    <x v="0"/>
    <n v="337393"/>
  </r>
  <r>
    <x v="145"/>
    <x v="67"/>
    <x v="0"/>
    <x v="2"/>
    <x v="0"/>
    <n v="264332"/>
  </r>
  <r>
    <x v="145"/>
    <x v="67"/>
    <x v="0"/>
    <x v="3"/>
    <x v="0"/>
    <n v="165344"/>
  </r>
  <r>
    <x v="145"/>
    <x v="67"/>
    <x v="0"/>
    <x v="4"/>
    <x v="0"/>
    <n v="936125"/>
  </r>
  <r>
    <x v="145"/>
    <x v="67"/>
    <x v="0"/>
    <x v="5"/>
    <x v="0"/>
    <n v="191194"/>
  </r>
  <r>
    <x v="145"/>
    <x v="67"/>
    <x v="0"/>
    <x v="6"/>
    <x v="0"/>
    <n v="447773"/>
  </r>
  <r>
    <x v="145"/>
    <x v="67"/>
    <x v="0"/>
    <x v="7"/>
    <x v="0"/>
    <n v="673771"/>
  </r>
  <r>
    <x v="145"/>
    <x v="67"/>
    <x v="0"/>
    <x v="8"/>
    <x v="0"/>
    <n v="376625"/>
  </r>
  <r>
    <x v="145"/>
    <x v="67"/>
    <x v="0"/>
    <x v="9"/>
    <x v="0"/>
    <n v="118708"/>
  </r>
  <r>
    <x v="145"/>
    <x v="0"/>
    <x v="0"/>
    <x v="0"/>
    <x v="0"/>
    <n v="3511264"/>
  </r>
  <r>
    <x v="146"/>
    <x v="67"/>
    <x v="0"/>
    <x v="1"/>
    <x v="0"/>
    <n v="392433"/>
  </r>
  <r>
    <x v="146"/>
    <x v="67"/>
    <x v="0"/>
    <x v="2"/>
    <x v="0"/>
    <n v="516968"/>
  </r>
  <r>
    <x v="146"/>
    <x v="67"/>
    <x v="0"/>
    <x v="3"/>
    <x v="0"/>
    <n v="403784"/>
  </r>
  <r>
    <x v="146"/>
    <x v="67"/>
    <x v="0"/>
    <x v="4"/>
    <x v="0"/>
    <n v="562317"/>
  </r>
  <r>
    <x v="146"/>
    <x v="67"/>
    <x v="0"/>
    <x v="5"/>
    <x v="0"/>
    <n v="12709"/>
  </r>
  <r>
    <x v="146"/>
    <x v="67"/>
    <x v="0"/>
    <x v="6"/>
    <x v="0"/>
    <n v="22016"/>
  </r>
  <r>
    <x v="146"/>
    <x v="67"/>
    <x v="0"/>
    <x v="7"/>
    <x v="0"/>
    <n v="8858"/>
  </r>
  <r>
    <x v="146"/>
    <x v="67"/>
    <x v="0"/>
    <x v="8"/>
    <x v="0"/>
    <n v="58993"/>
  </r>
  <r>
    <x v="146"/>
    <x v="67"/>
    <x v="0"/>
    <x v="9"/>
    <x v="0"/>
    <n v="672"/>
  </r>
  <r>
    <x v="146"/>
    <x v="0"/>
    <x v="0"/>
    <x v="0"/>
    <x v="0"/>
    <n v="1978750"/>
  </r>
  <r>
    <x v="147"/>
    <x v="67"/>
    <x v="0"/>
    <x v="1"/>
    <x v="0"/>
    <n v="109862"/>
  </r>
  <r>
    <x v="147"/>
    <x v="67"/>
    <x v="0"/>
    <x v="2"/>
    <x v="0"/>
    <n v="79729"/>
  </r>
  <r>
    <x v="147"/>
    <x v="67"/>
    <x v="0"/>
    <x v="3"/>
    <x v="0"/>
    <n v="682482"/>
  </r>
  <r>
    <x v="147"/>
    <x v="67"/>
    <x v="0"/>
    <x v="4"/>
    <x v="0"/>
    <n v="131463"/>
  </r>
  <r>
    <x v="147"/>
    <x v="67"/>
    <x v="0"/>
    <x v="5"/>
    <x v="0"/>
    <n v="7003"/>
  </r>
  <r>
    <x v="147"/>
    <x v="67"/>
    <x v="0"/>
    <x v="6"/>
    <x v="0"/>
    <n v="19970"/>
  </r>
  <r>
    <x v="147"/>
    <x v="67"/>
    <x v="0"/>
    <x v="7"/>
    <x v="0"/>
    <n v="83729"/>
  </r>
  <r>
    <x v="147"/>
    <x v="67"/>
    <x v="0"/>
    <x v="8"/>
    <x v="0"/>
    <n v="10571"/>
  </r>
  <r>
    <x v="147"/>
    <x v="67"/>
    <x v="0"/>
    <x v="9"/>
    <x v="0"/>
    <n v="2938"/>
  </r>
  <r>
    <x v="147"/>
    <x v="0"/>
    <x v="0"/>
    <x v="0"/>
    <x v="0"/>
    <n v="1127748"/>
  </r>
  <r>
    <x v="50"/>
    <x v="67"/>
    <x v="0"/>
    <x v="1"/>
    <x v="0"/>
    <n v="31358"/>
  </r>
  <r>
    <x v="50"/>
    <x v="67"/>
    <x v="0"/>
    <x v="2"/>
    <x v="0"/>
    <n v="50285"/>
  </r>
  <r>
    <x v="50"/>
    <x v="67"/>
    <x v="0"/>
    <x v="3"/>
    <x v="0"/>
    <n v="13044"/>
  </r>
  <r>
    <x v="50"/>
    <x v="67"/>
    <x v="0"/>
    <x v="4"/>
    <x v="0"/>
    <n v="4015"/>
  </r>
  <r>
    <x v="50"/>
    <x v="67"/>
    <x v="0"/>
    <x v="5"/>
    <x v="0"/>
    <n v="602"/>
  </r>
  <r>
    <x v="50"/>
    <x v="67"/>
    <x v="0"/>
    <x v="6"/>
    <x v="0"/>
    <n v="8280"/>
  </r>
  <r>
    <x v="50"/>
    <x v="67"/>
    <x v="0"/>
    <x v="7"/>
    <x v="0"/>
    <n v="328"/>
  </r>
  <r>
    <x v="50"/>
    <x v="67"/>
    <x v="0"/>
    <x v="8"/>
    <x v="0"/>
    <n v="396"/>
  </r>
  <r>
    <x v="50"/>
    <x v="67"/>
    <x v="0"/>
    <x v="9"/>
    <x v="0"/>
    <n v="980"/>
  </r>
  <r>
    <x v="50"/>
    <x v="0"/>
    <x v="0"/>
    <x v="0"/>
    <x v="0"/>
    <n v="109288"/>
  </r>
  <r>
    <x v="148"/>
    <x v="67"/>
    <x v="0"/>
    <x v="1"/>
    <x v="0"/>
    <n v="213134"/>
  </r>
  <r>
    <x v="148"/>
    <x v="67"/>
    <x v="0"/>
    <x v="2"/>
    <x v="0"/>
    <n v="323096"/>
  </r>
  <r>
    <x v="148"/>
    <x v="67"/>
    <x v="0"/>
    <x v="3"/>
    <x v="0"/>
    <n v="547"/>
  </r>
  <r>
    <x v="148"/>
    <x v="67"/>
    <x v="0"/>
    <x v="4"/>
    <x v="0"/>
    <n v="149111"/>
  </r>
  <r>
    <x v="148"/>
    <x v="67"/>
    <x v="0"/>
    <x v="5"/>
    <x v="0"/>
    <n v="345647"/>
  </r>
  <r>
    <x v="148"/>
    <x v="67"/>
    <x v="0"/>
    <x v="6"/>
    <x v="0"/>
    <n v="231466"/>
  </r>
  <r>
    <x v="148"/>
    <x v="67"/>
    <x v="0"/>
    <x v="7"/>
    <x v="0"/>
    <n v="511688"/>
  </r>
  <r>
    <x v="148"/>
    <x v="67"/>
    <x v="0"/>
    <x v="8"/>
    <x v="0"/>
    <n v="152949"/>
  </r>
  <r>
    <x v="148"/>
    <x v="67"/>
    <x v="0"/>
    <x v="9"/>
    <x v="0"/>
    <n v="271666"/>
  </r>
  <r>
    <x v="148"/>
    <x v="0"/>
    <x v="0"/>
    <x v="0"/>
    <x v="0"/>
    <n v="2199304"/>
  </r>
  <r>
    <x v="149"/>
    <x v="67"/>
    <x v="0"/>
    <x v="1"/>
    <x v="0"/>
    <n v="749"/>
  </r>
  <r>
    <x v="149"/>
    <x v="67"/>
    <x v="0"/>
    <x v="2"/>
    <x v="0"/>
    <n v="137"/>
  </r>
  <r>
    <x v="149"/>
    <x v="67"/>
    <x v="0"/>
    <x v="3"/>
    <x v="0"/>
    <n v="183"/>
  </r>
  <r>
    <x v="149"/>
    <x v="67"/>
    <x v="0"/>
    <x v="4"/>
    <x v="0"/>
    <n v="620"/>
  </r>
  <r>
    <x v="149"/>
    <x v="67"/>
    <x v="0"/>
    <x v="5"/>
    <x v="0"/>
    <n v="392"/>
  </r>
  <r>
    <x v="149"/>
    <x v="67"/>
    <x v="0"/>
    <x v="6"/>
    <x v="0"/>
    <n v="613"/>
  </r>
  <r>
    <x v="149"/>
    <x v="67"/>
    <x v="0"/>
    <x v="7"/>
    <x v="0"/>
    <n v="10"/>
  </r>
  <r>
    <x v="149"/>
    <x v="67"/>
    <x v="0"/>
    <x v="8"/>
    <x v="0"/>
    <n v="89"/>
  </r>
  <r>
    <x v="149"/>
    <x v="67"/>
    <x v="0"/>
    <x v="9"/>
    <x v="0"/>
    <n v="23"/>
  </r>
  <r>
    <x v="149"/>
    <x v="0"/>
    <x v="0"/>
    <x v="0"/>
    <x v="0"/>
    <n v="2818"/>
  </r>
  <r>
    <x v="150"/>
    <x v="67"/>
    <x v="0"/>
    <x v="2"/>
    <x v="0"/>
    <n v="35"/>
  </r>
  <r>
    <x v="150"/>
    <x v="67"/>
    <x v="0"/>
    <x v="3"/>
    <x v="0"/>
    <n v="10"/>
  </r>
  <r>
    <x v="150"/>
    <x v="67"/>
    <x v="0"/>
    <x v="4"/>
    <x v="0"/>
    <n v="156"/>
  </r>
  <r>
    <x v="150"/>
    <x v="67"/>
    <x v="0"/>
    <x v="5"/>
    <x v="0"/>
    <m/>
  </r>
  <r>
    <x v="150"/>
    <x v="67"/>
    <x v="0"/>
    <x v="6"/>
    <x v="0"/>
    <m/>
  </r>
  <r>
    <x v="150"/>
    <x v="67"/>
    <x v="0"/>
    <x v="7"/>
    <x v="0"/>
    <n v="6"/>
  </r>
  <r>
    <x v="150"/>
    <x v="67"/>
    <x v="0"/>
    <x v="8"/>
    <x v="0"/>
    <n v="54"/>
  </r>
  <r>
    <x v="150"/>
    <x v="0"/>
    <x v="0"/>
    <x v="0"/>
    <x v="0"/>
    <n v="261"/>
  </r>
  <r>
    <x v="151"/>
    <x v="67"/>
    <x v="0"/>
    <x v="1"/>
    <x v="0"/>
    <n v="53364464"/>
  </r>
  <r>
    <x v="151"/>
    <x v="67"/>
    <x v="0"/>
    <x v="2"/>
    <x v="0"/>
    <n v="76551983"/>
  </r>
  <r>
    <x v="151"/>
    <x v="67"/>
    <x v="0"/>
    <x v="3"/>
    <x v="0"/>
    <n v="6490318"/>
  </r>
  <r>
    <x v="151"/>
    <x v="67"/>
    <x v="0"/>
    <x v="4"/>
    <x v="0"/>
    <n v="67981965"/>
  </r>
  <r>
    <x v="151"/>
    <x v="67"/>
    <x v="0"/>
    <x v="5"/>
    <x v="0"/>
    <n v="111600358"/>
  </r>
  <r>
    <x v="151"/>
    <x v="67"/>
    <x v="0"/>
    <x v="6"/>
    <x v="0"/>
    <n v="235319605"/>
  </r>
  <r>
    <x v="151"/>
    <x v="67"/>
    <x v="0"/>
    <x v="7"/>
    <x v="0"/>
    <n v="311156930"/>
  </r>
  <r>
    <x v="151"/>
    <x v="67"/>
    <x v="0"/>
    <x v="8"/>
    <x v="0"/>
    <n v="154721019"/>
  </r>
  <r>
    <x v="151"/>
    <x v="67"/>
    <x v="0"/>
    <x v="9"/>
    <x v="0"/>
    <n v="22920439"/>
  </r>
  <r>
    <x v="151"/>
    <x v="0"/>
    <x v="0"/>
    <x v="0"/>
    <x v="0"/>
    <n v="1040107080"/>
  </r>
  <r>
    <x v="152"/>
    <x v="67"/>
    <x v="0"/>
    <x v="1"/>
    <x v="0"/>
    <n v="10561700"/>
  </r>
  <r>
    <x v="152"/>
    <x v="67"/>
    <x v="0"/>
    <x v="2"/>
    <x v="0"/>
    <n v="733038"/>
  </r>
  <r>
    <x v="152"/>
    <x v="67"/>
    <x v="0"/>
    <x v="3"/>
    <x v="0"/>
    <n v="12"/>
  </r>
  <r>
    <x v="152"/>
    <x v="67"/>
    <x v="0"/>
    <x v="4"/>
    <x v="0"/>
    <n v="2130114"/>
  </r>
  <r>
    <x v="152"/>
    <x v="67"/>
    <x v="0"/>
    <x v="5"/>
    <x v="0"/>
    <n v="4189465"/>
  </r>
  <r>
    <x v="152"/>
    <x v="67"/>
    <x v="0"/>
    <x v="6"/>
    <x v="0"/>
    <n v="8720994"/>
  </r>
  <r>
    <x v="152"/>
    <x v="67"/>
    <x v="0"/>
    <x v="7"/>
    <x v="0"/>
    <n v="7917530"/>
  </r>
  <r>
    <x v="152"/>
    <x v="67"/>
    <x v="0"/>
    <x v="8"/>
    <x v="0"/>
    <n v="26248144"/>
  </r>
  <r>
    <x v="152"/>
    <x v="67"/>
    <x v="0"/>
    <x v="9"/>
    <x v="0"/>
    <n v="1660727"/>
  </r>
  <r>
    <x v="152"/>
    <x v="0"/>
    <x v="0"/>
    <x v="0"/>
    <x v="0"/>
    <n v="62161724"/>
  </r>
  <r>
    <x v="153"/>
    <x v="67"/>
    <x v="0"/>
    <x v="1"/>
    <x v="0"/>
    <n v="57173"/>
  </r>
  <r>
    <x v="153"/>
    <x v="67"/>
    <x v="0"/>
    <x v="2"/>
    <x v="0"/>
    <n v="12637"/>
  </r>
  <r>
    <x v="153"/>
    <x v="67"/>
    <x v="0"/>
    <x v="3"/>
    <x v="0"/>
    <n v="1026"/>
  </r>
  <r>
    <x v="153"/>
    <x v="67"/>
    <x v="0"/>
    <x v="4"/>
    <x v="0"/>
    <n v="8031"/>
  </r>
  <r>
    <x v="153"/>
    <x v="67"/>
    <x v="0"/>
    <x v="5"/>
    <x v="0"/>
    <n v="22"/>
  </r>
  <r>
    <x v="153"/>
    <x v="67"/>
    <x v="0"/>
    <x v="6"/>
    <x v="0"/>
    <n v="15"/>
  </r>
  <r>
    <x v="153"/>
    <x v="67"/>
    <x v="0"/>
    <x v="7"/>
    <x v="0"/>
    <m/>
  </r>
  <r>
    <x v="153"/>
    <x v="67"/>
    <x v="0"/>
    <x v="8"/>
    <x v="0"/>
    <n v="1"/>
  </r>
  <r>
    <x v="153"/>
    <x v="67"/>
    <x v="0"/>
    <x v="9"/>
    <x v="0"/>
    <n v="16383"/>
  </r>
  <r>
    <x v="153"/>
    <x v="0"/>
    <x v="0"/>
    <x v="0"/>
    <x v="0"/>
    <n v="95289"/>
  </r>
  <r>
    <x v="145"/>
    <x v="1"/>
    <x v="0"/>
    <x v="1"/>
    <x v="0"/>
    <n v="337393"/>
  </r>
  <r>
    <x v="145"/>
    <x v="1"/>
    <x v="0"/>
    <x v="2"/>
    <x v="0"/>
    <n v="264332"/>
  </r>
  <r>
    <x v="145"/>
    <x v="1"/>
    <x v="0"/>
    <x v="3"/>
    <x v="0"/>
    <n v="165344"/>
  </r>
  <r>
    <x v="145"/>
    <x v="1"/>
    <x v="0"/>
    <x v="4"/>
    <x v="0"/>
    <n v="936125"/>
  </r>
  <r>
    <x v="145"/>
    <x v="1"/>
    <x v="0"/>
    <x v="5"/>
    <x v="0"/>
    <n v="191194"/>
  </r>
  <r>
    <x v="145"/>
    <x v="1"/>
    <x v="0"/>
    <x v="6"/>
    <x v="0"/>
    <n v="447773"/>
  </r>
  <r>
    <x v="145"/>
    <x v="1"/>
    <x v="0"/>
    <x v="7"/>
    <x v="0"/>
    <n v="673771"/>
  </r>
  <r>
    <x v="145"/>
    <x v="1"/>
    <x v="0"/>
    <x v="8"/>
    <x v="0"/>
    <n v="376625"/>
  </r>
  <r>
    <x v="145"/>
    <x v="1"/>
    <x v="0"/>
    <x v="9"/>
    <x v="0"/>
    <n v="118708"/>
  </r>
  <r>
    <x v="145"/>
    <x v="0"/>
    <x v="0"/>
    <x v="0"/>
    <x v="0"/>
    <n v="3511264"/>
  </r>
  <r>
    <x v="145"/>
    <x v="68"/>
    <x v="0"/>
    <x v="1"/>
    <x v="0"/>
    <n v="17662"/>
  </r>
  <r>
    <x v="145"/>
    <x v="68"/>
    <x v="0"/>
    <x v="2"/>
    <x v="0"/>
    <n v="102281"/>
  </r>
  <r>
    <x v="145"/>
    <x v="68"/>
    <x v="0"/>
    <x v="3"/>
    <x v="0"/>
    <n v="125451"/>
  </r>
  <r>
    <x v="145"/>
    <x v="68"/>
    <x v="0"/>
    <x v="4"/>
    <x v="0"/>
    <n v="675328"/>
  </r>
  <r>
    <x v="145"/>
    <x v="68"/>
    <x v="0"/>
    <x v="5"/>
    <x v="0"/>
    <n v="78279"/>
  </r>
  <r>
    <x v="145"/>
    <x v="68"/>
    <x v="0"/>
    <x v="6"/>
    <x v="0"/>
    <n v="120589"/>
  </r>
  <r>
    <x v="145"/>
    <x v="68"/>
    <x v="0"/>
    <x v="7"/>
    <x v="0"/>
    <n v="201632"/>
  </r>
  <r>
    <x v="145"/>
    <x v="68"/>
    <x v="0"/>
    <x v="8"/>
    <x v="0"/>
    <n v="301430"/>
  </r>
  <r>
    <x v="145"/>
    <x v="68"/>
    <x v="0"/>
    <x v="9"/>
    <x v="0"/>
    <n v="71942"/>
  </r>
  <r>
    <x v="145"/>
    <x v="0"/>
    <x v="0"/>
    <x v="0"/>
    <x v="0"/>
    <n v="1694593"/>
  </r>
  <r>
    <x v="145"/>
    <x v="69"/>
    <x v="0"/>
    <x v="1"/>
    <x v="0"/>
    <n v="3945"/>
  </r>
  <r>
    <x v="145"/>
    <x v="69"/>
    <x v="0"/>
    <x v="2"/>
    <x v="0"/>
    <n v="18218"/>
  </r>
  <r>
    <x v="145"/>
    <x v="69"/>
    <x v="0"/>
    <x v="3"/>
    <x v="0"/>
    <n v="2618"/>
  </r>
  <r>
    <x v="145"/>
    <x v="69"/>
    <x v="0"/>
    <x v="4"/>
    <x v="0"/>
    <n v="39940"/>
  </r>
  <r>
    <x v="145"/>
    <x v="69"/>
    <x v="0"/>
    <x v="5"/>
    <x v="0"/>
    <n v="25344"/>
  </r>
  <r>
    <x v="145"/>
    <x v="69"/>
    <x v="0"/>
    <x v="6"/>
    <x v="0"/>
    <n v="178821"/>
  </r>
  <r>
    <x v="145"/>
    <x v="69"/>
    <x v="0"/>
    <x v="7"/>
    <x v="0"/>
    <n v="21459"/>
  </r>
  <r>
    <x v="145"/>
    <x v="69"/>
    <x v="0"/>
    <x v="8"/>
    <x v="0"/>
    <n v="18845"/>
  </r>
  <r>
    <x v="145"/>
    <x v="69"/>
    <x v="0"/>
    <x v="9"/>
    <x v="0"/>
    <n v="20759"/>
  </r>
  <r>
    <x v="145"/>
    <x v="0"/>
    <x v="0"/>
    <x v="0"/>
    <x v="0"/>
    <n v="329949"/>
  </r>
  <r>
    <x v="145"/>
    <x v="70"/>
    <x v="0"/>
    <x v="1"/>
    <x v="0"/>
    <n v="275000"/>
  </r>
  <r>
    <x v="145"/>
    <x v="70"/>
    <x v="0"/>
    <x v="2"/>
    <x v="0"/>
    <n v="43435"/>
  </r>
  <r>
    <x v="145"/>
    <x v="70"/>
    <x v="0"/>
    <x v="3"/>
    <x v="0"/>
    <n v="1916"/>
  </r>
  <r>
    <x v="145"/>
    <x v="70"/>
    <x v="0"/>
    <x v="4"/>
    <x v="0"/>
    <n v="24538"/>
  </r>
  <r>
    <x v="145"/>
    <x v="70"/>
    <x v="0"/>
    <x v="5"/>
    <x v="0"/>
    <n v="5116"/>
  </r>
  <r>
    <x v="145"/>
    <x v="70"/>
    <x v="0"/>
    <x v="6"/>
    <x v="0"/>
    <n v="14758"/>
  </r>
  <r>
    <x v="145"/>
    <x v="70"/>
    <x v="0"/>
    <x v="7"/>
    <x v="0"/>
    <n v="356"/>
  </r>
  <r>
    <x v="145"/>
    <x v="70"/>
    <x v="0"/>
    <x v="8"/>
    <x v="0"/>
    <n v="6499"/>
  </r>
  <r>
    <x v="145"/>
    <x v="70"/>
    <x v="0"/>
    <x v="9"/>
    <x v="0"/>
    <n v="3482"/>
  </r>
  <r>
    <x v="145"/>
    <x v="0"/>
    <x v="0"/>
    <x v="0"/>
    <x v="0"/>
    <n v="375101"/>
  </r>
  <r>
    <x v="145"/>
    <x v="71"/>
    <x v="0"/>
    <x v="1"/>
    <x v="0"/>
    <n v="28294"/>
  </r>
  <r>
    <x v="145"/>
    <x v="71"/>
    <x v="0"/>
    <x v="2"/>
    <x v="0"/>
    <n v="6480"/>
  </r>
  <r>
    <x v="145"/>
    <x v="71"/>
    <x v="0"/>
    <x v="3"/>
    <x v="0"/>
    <n v="2691"/>
  </r>
  <r>
    <x v="145"/>
    <x v="71"/>
    <x v="0"/>
    <x v="4"/>
    <x v="0"/>
    <n v="24014"/>
  </r>
  <r>
    <x v="145"/>
    <x v="71"/>
    <x v="0"/>
    <x v="5"/>
    <x v="0"/>
    <n v="41020"/>
  </r>
  <r>
    <x v="145"/>
    <x v="71"/>
    <x v="0"/>
    <x v="6"/>
    <x v="0"/>
    <n v="73020"/>
  </r>
  <r>
    <x v="145"/>
    <x v="71"/>
    <x v="0"/>
    <x v="7"/>
    <x v="0"/>
    <n v="229067"/>
  </r>
  <r>
    <x v="145"/>
    <x v="71"/>
    <x v="0"/>
    <x v="8"/>
    <x v="0"/>
    <n v="7243"/>
  </r>
  <r>
    <x v="145"/>
    <x v="71"/>
    <x v="0"/>
    <x v="9"/>
    <x v="0"/>
    <n v="13291"/>
  </r>
  <r>
    <x v="145"/>
    <x v="0"/>
    <x v="0"/>
    <x v="0"/>
    <x v="0"/>
    <n v="425118"/>
  </r>
  <r>
    <x v="145"/>
    <x v="72"/>
    <x v="0"/>
    <x v="1"/>
    <x v="0"/>
    <n v="2252"/>
  </r>
  <r>
    <x v="145"/>
    <x v="72"/>
    <x v="0"/>
    <x v="2"/>
    <x v="0"/>
    <n v="32302"/>
  </r>
  <r>
    <x v="145"/>
    <x v="72"/>
    <x v="0"/>
    <x v="3"/>
    <x v="0"/>
    <n v="20533"/>
  </r>
  <r>
    <x v="145"/>
    <x v="72"/>
    <x v="0"/>
    <x v="4"/>
    <x v="0"/>
    <n v="51428"/>
  </r>
  <r>
    <x v="145"/>
    <x v="72"/>
    <x v="0"/>
    <x v="5"/>
    <x v="0"/>
    <n v="17012"/>
  </r>
  <r>
    <x v="145"/>
    <x v="72"/>
    <x v="0"/>
    <x v="6"/>
    <x v="0"/>
    <n v="29347"/>
  </r>
  <r>
    <x v="145"/>
    <x v="72"/>
    <x v="0"/>
    <x v="7"/>
    <x v="0"/>
    <n v="13955"/>
  </r>
  <r>
    <x v="145"/>
    <x v="72"/>
    <x v="0"/>
    <x v="8"/>
    <x v="0"/>
    <n v="24299"/>
  </r>
  <r>
    <x v="145"/>
    <x v="72"/>
    <x v="0"/>
    <x v="9"/>
    <x v="0"/>
    <n v="4265"/>
  </r>
  <r>
    <x v="145"/>
    <x v="0"/>
    <x v="0"/>
    <x v="0"/>
    <x v="0"/>
    <n v="195393"/>
  </r>
  <r>
    <x v="145"/>
    <x v="73"/>
    <x v="0"/>
    <x v="1"/>
    <x v="0"/>
    <n v="9745"/>
  </r>
  <r>
    <x v="145"/>
    <x v="73"/>
    <x v="0"/>
    <x v="2"/>
    <x v="0"/>
    <n v="57439"/>
  </r>
  <r>
    <x v="145"/>
    <x v="73"/>
    <x v="0"/>
    <x v="3"/>
    <x v="0"/>
    <n v="10713"/>
  </r>
  <r>
    <x v="145"/>
    <x v="73"/>
    <x v="0"/>
    <x v="4"/>
    <x v="0"/>
    <n v="114429"/>
  </r>
  <r>
    <x v="145"/>
    <x v="73"/>
    <x v="0"/>
    <x v="5"/>
    <x v="0"/>
    <n v="16420"/>
  </r>
  <r>
    <x v="145"/>
    <x v="73"/>
    <x v="0"/>
    <x v="6"/>
    <x v="0"/>
    <n v="27716"/>
  </r>
  <r>
    <x v="145"/>
    <x v="73"/>
    <x v="0"/>
    <x v="7"/>
    <x v="0"/>
    <n v="206798"/>
  </r>
  <r>
    <x v="145"/>
    <x v="73"/>
    <x v="0"/>
    <x v="8"/>
    <x v="0"/>
    <n v="16581"/>
  </r>
  <r>
    <x v="145"/>
    <x v="73"/>
    <x v="0"/>
    <x v="9"/>
    <x v="0"/>
    <n v="4085"/>
  </r>
  <r>
    <x v="145"/>
    <x v="0"/>
    <x v="0"/>
    <x v="0"/>
    <x v="0"/>
    <n v="463928"/>
  </r>
  <r>
    <x v="145"/>
    <x v="74"/>
    <x v="0"/>
    <x v="1"/>
    <x v="0"/>
    <n v="496"/>
  </r>
  <r>
    <x v="145"/>
    <x v="74"/>
    <x v="0"/>
    <x v="2"/>
    <x v="0"/>
    <n v="4176"/>
  </r>
  <r>
    <x v="145"/>
    <x v="74"/>
    <x v="0"/>
    <x v="3"/>
    <x v="0"/>
    <n v="1421"/>
  </r>
  <r>
    <x v="145"/>
    <x v="74"/>
    <x v="0"/>
    <x v="4"/>
    <x v="0"/>
    <n v="6448"/>
  </r>
  <r>
    <x v="145"/>
    <x v="74"/>
    <x v="0"/>
    <x v="5"/>
    <x v="0"/>
    <n v="8003"/>
  </r>
  <r>
    <x v="145"/>
    <x v="74"/>
    <x v="0"/>
    <x v="6"/>
    <x v="0"/>
    <n v="3521"/>
  </r>
  <r>
    <x v="145"/>
    <x v="74"/>
    <x v="0"/>
    <x v="7"/>
    <x v="0"/>
    <n v="504"/>
  </r>
  <r>
    <x v="145"/>
    <x v="74"/>
    <x v="0"/>
    <x v="8"/>
    <x v="0"/>
    <n v="1728"/>
  </r>
  <r>
    <x v="145"/>
    <x v="74"/>
    <x v="0"/>
    <x v="9"/>
    <x v="0"/>
    <n v="884"/>
  </r>
  <r>
    <x v="145"/>
    <x v="0"/>
    <x v="0"/>
    <x v="0"/>
    <x v="0"/>
    <n v="27182"/>
  </r>
  <r>
    <x v="144"/>
    <x v="1"/>
    <x v="0"/>
    <x v="1"/>
    <x v="0"/>
    <n v="30442"/>
  </r>
  <r>
    <x v="144"/>
    <x v="1"/>
    <x v="0"/>
    <x v="2"/>
    <x v="0"/>
    <n v="29038"/>
  </r>
  <r>
    <x v="144"/>
    <x v="1"/>
    <x v="0"/>
    <x v="3"/>
    <x v="0"/>
    <n v="137"/>
  </r>
  <r>
    <x v="144"/>
    <x v="1"/>
    <x v="0"/>
    <x v="4"/>
    <x v="0"/>
    <n v="6648"/>
  </r>
  <r>
    <x v="144"/>
    <x v="1"/>
    <x v="0"/>
    <x v="5"/>
    <x v="0"/>
    <n v="28119"/>
  </r>
  <r>
    <x v="144"/>
    <x v="1"/>
    <x v="0"/>
    <x v="6"/>
    <x v="0"/>
    <n v="704"/>
  </r>
  <r>
    <x v="144"/>
    <x v="1"/>
    <x v="0"/>
    <x v="7"/>
    <x v="0"/>
    <n v="3998"/>
  </r>
  <r>
    <x v="144"/>
    <x v="1"/>
    <x v="0"/>
    <x v="8"/>
    <x v="0"/>
    <n v="1543"/>
  </r>
  <r>
    <x v="144"/>
    <x v="1"/>
    <x v="0"/>
    <x v="9"/>
    <x v="0"/>
    <n v="1123"/>
  </r>
  <r>
    <x v="144"/>
    <x v="0"/>
    <x v="0"/>
    <x v="0"/>
    <x v="0"/>
    <n v="101752"/>
  </r>
  <r>
    <x v="144"/>
    <x v="68"/>
    <x v="0"/>
    <x v="1"/>
    <x v="0"/>
    <n v="10327"/>
  </r>
  <r>
    <x v="144"/>
    <x v="68"/>
    <x v="0"/>
    <x v="2"/>
    <x v="0"/>
    <n v="7584"/>
  </r>
  <r>
    <x v="144"/>
    <x v="68"/>
    <x v="0"/>
    <x v="4"/>
    <x v="0"/>
    <n v="2100"/>
  </r>
  <r>
    <x v="144"/>
    <x v="68"/>
    <x v="0"/>
    <x v="5"/>
    <x v="0"/>
    <n v="7668"/>
  </r>
  <r>
    <x v="144"/>
    <x v="68"/>
    <x v="0"/>
    <x v="6"/>
    <x v="0"/>
    <n v="181"/>
  </r>
  <r>
    <x v="144"/>
    <x v="68"/>
    <x v="0"/>
    <x v="7"/>
    <x v="0"/>
    <n v="2662"/>
  </r>
  <r>
    <x v="144"/>
    <x v="68"/>
    <x v="0"/>
    <x v="8"/>
    <x v="0"/>
    <n v="785"/>
  </r>
  <r>
    <x v="144"/>
    <x v="68"/>
    <x v="0"/>
    <x v="9"/>
    <x v="0"/>
    <n v="50"/>
  </r>
  <r>
    <x v="144"/>
    <x v="0"/>
    <x v="0"/>
    <x v="0"/>
    <x v="0"/>
    <n v="31358"/>
  </r>
  <r>
    <x v="144"/>
    <x v="70"/>
    <x v="0"/>
    <x v="1"/>
    <x v="0"/>
    <n v="1739"/>
  </r>
  <r>
    <x v="144"/>
    <x v="70"/>
    <x v="0"/>
    <x v="2"/>
    <x v="0"/>
    <n v="2331"/>
  </r>
  <r>
    <x v="144"/>
    <x v="70"/>
    <x v="0"/>
    <x v="3"/>
    <x v="0"/>
    <n v="133"/>
  </r>
  <r>
    <x v="144"/>
    <x v="70"/>
    <x v="0"/>
    <x v="4"/>
    <x v="0"/>
    <n v="759"/>
  </r>
  <r>
    <x v="144"/>
    <x v="70"/>
    <x v="0"/>
    <x v="5"/>
    <x v="0"/>
    <n v="933"/>
  </r>
  <r>
    <x v="144"/>
    <x v="70"/>
    <x v="0"/>
    <x v="7"/>
    <x v="0"/>
    <n v="11"/>
  </r>
  <r>
    <x v="144"/>
    <x v="70"/>
    <x v="0"/>
    <x v="8"/>
    <x v="0"/>
    <n v="26"/>
  </r>
  <r>
    <x v="144"/>
    <x v="70"/>
    <x v="0"/>
    <x v="9"/>
    <x v="0"/>
    <n v="20"/>
  </r>
  <r>
    <x v="144"/>
    <x v="0"/>
    <x v="0"/>
    <x v="0"/>
    <x v="0"/>
    <n v="5952"/>
  </r>
  <r>
    <x v="144"/>
    <x v="71"/>
    <x v="0"/>
    <x v="1"/>
    <x v="0"/>
    <n v="2258"/>
  </r>
  <r>
    <x v="144"/>
    <x v="71"/>
    <x v="0"/>
    <x v="2"/>
    <x v="0"/>
    <n v="2622"/>
  </r>
  <r>
    <x v="144"/>
    <x v="71"/>
    <x v="0"/>
    <x v="4"/>
    <x v="0"/>
    <n v="851"/>
  </r>
  <r>
    <x v="144"/>
    <x v="71"/>
    <x v="0"/>
    <x v="5"/>
    <x v="0"/>
    <n v="867"/>
  </r>
  <r>
    <x v="144"/>
    <x v="71"/>
    <x v="0"/>
    <x v="7"/>
    <x v="0"/>
    <n v="258"/>
  </r>
  <r>
    <x v="144"/>
    <x v="71"/>
    <x v="0"/>
    <x v="8"/>
    <x v="0"/>
    <n v="64"/>
  </r>
  <r>
    <x v="144"/>
    <x v="0"/>
    <x v="0"/>
    <x v="0"/>
    <x v="0"/>
    <n v="6920"/>
  </r>
  <r>
    <x v="144"/>
    <x v="72"/>
    <x v="0"/>
    <x v="1"/>
    <x v="0"/>
    <n v="3035"/>
  </r>
  <r>
    <x v="144"/>
    <x v="72"/>
    <x v="0"/>
    <x v="2"/>
    <x v="0"/>
    <n v="4235"/>
  </r>
  <r>
    <x v="144"/>
    <x v="72"/>
    <x v="0"/>
    <x v="4"/>
    <x v="0"/>
    <n v="756"/>
  </r>
  <r>
    <x v="144"/>
    <x v="72"/>
    <x v="0"/>
    <x v="5"/>
    <x v="0"/>
    <n v="3732"/>
  </r>
  <r>
    <x v="144"/>
    <x v="72"/>
    <x v="0"/>
    <x v="6"/>
    <x v="0"/>
    <n v="39"/>
  </r>
  <r>
    <x v="144"/>
    <x v="72"/>
    <x v="0"/>
    <x v="7"/>
    <x v="0"/>
    <n v="289"/>
  </r>
  <r>
    <x v="144"/>
    <x v="72"/>
    <x v="0"/>
    <x v="8"/>
    <x v="0"/>
    <n v="237"/>
  </r>
  <r>
    <x v="144"/>
    <x v="72"/>
    <x v="0"/>
    <x v="9"/>
    <x v="0"/>
    <n v="117"/>
  </r>
  <r>
    <x v="144"/>
    <x v="0"/>
    <x v="0"/>
    <x v="0"/>
    <x v="0"/>
    <n v="12441"/>
  </r>
  <r>
    <x v="144"/>
    <x v="73"/>
    <x v="0"/>
    <x v="1"/>
    <x v="0"/>
    <n v="12746"/>
  </r>
  <r>
    <x v="144"/>
    <x v="73"/>
    <x v="0"/>
    <x v="2"/>
    <x v="0"/>
    <n v="11979"/>
  </r>
  <r>
    <x v="144"/>
    <x v="73"/>
    <x v="0"/>
    <x v="3"/>
    <x v="0"/>
    <n v="4"/>
  </r>
  <r>
    <x v="144"/>
    <x v="73"/>
    <x v="0"/>
    <x v="4"/>
    <x v="0"/>
    <n v="2049"/>
  </r>
  <r>
    <x v="144"/>
    <x v="73"/>
    <x v="0"/>
    <x v="5"/>
    <x v="0"/>
    <n v="14353"/>
  </r>
  <r>
    <x v="144"/>
    <x v="73"/>
    <x v="0"/>
    <x v="6"/>
    <x v="0"/>
    <n v="470"/>
  </r>
  <r>
    <x v="144"/>
    <x v="73"/>
    <x v="0"/>
    <x v="7"/>
    <x v="0"/>
    <n v="626"/>
  </r>
  <r>
    <x v="144"/>
    <x v="73"/>
    <x v="0"/>
    <x v="8"/>
    <x v="0"/>
    <n v="423"/>
  </r>
  <r>
    <x v="144"/>
    <x v="73"/>
    <x v="0"/>
    <x v="9"/>
    <x v="0"/>
    <n v="929"/>
  </r>
  <r>
    <x v="144"/>
    <x v="0"/>
    <x v="0"/>
    <x v="0"/>
    <x v="0"/>
    <n v="43579"/>
  </r>
  <r>
    <x v="144"/>
    <x v="74"/>
    <x v="0"/>
    <x v="1"/>
    <x v="0"/>
    <n v="337"/>
  </r>
  <r>
    <x v="144"/>
    <x v="74"/>
    <x v="0"/>
    <x v="2"/>
    <x v="0"/>
    <n v="287"/>
  </r>
  <r>
    <x v="144"/>
    <x v="74"/>
    <x v="0"/>
    <x v="4"/>
    <x v="0"/>
    <n v="134"/>
  </r>
  <r>
    <x v="144"/>
    <x v="74"/>
    <x v="0"/>
    <x v="5"/>
    <x v="0"/>
    <n v="565"/>
  </r>
  <r>
    <x v="144"/>
    <x v="74"/>
    <x v="0"/>
    <x v="6"/>
    <x v="0"/>
    <n v="14"/>
  </r>
  <r>
    <x v="144"/>
    <x v="74"/>
    <x v="0"/>
    <x v="7"/>
    <x v="0"/>
    <n v="153"/>
  </r>
  <r>
    <x v="144"/>
    <x v="74"/>
    <x v="0"/>
    <x v="8"/>
    <x v="0"/>
    <n v="7"/>
  </r>
  <r>
    <x v="144"/>
    <x v="74"/>
    <x v="0"/>
    <x v="9"/>
    <x v="0"/>
    <n v="7"/>
  </r>
  <r>
    <x v="144"/>
    <x v="0"/>
    <x v="0"/>
    <x v="0"/>
    <x v="0"/>
    <n v="1503"/>
  </r>
  <r>
    <x v="50"/>
    <x v="1"/>
    <x v="0"/>
    <x v="1"/>
    <x v="0"/>
    <n v="31358"/>
  </r>
  <r>
    <x v="50"/>
    <x v="1"/>
    <x v="0"/>
    <x v="2"/>
    <x v="0"/>
    <n v="50285"/>
  </r>
  <r>
    <x v="50"/>
    <x v="1"/>
    <x v="0"/>
    <x v="3"/>
    <x v="0"/>
    <n v="13044"/>
  </r>
  <r>
    <x v="50"/>
    <x v="1"/>
    <x v="0"/>
    <x v="4"/>
    <x v="0"/>
    <n v="4015"/>
  </r>
  <r>
    <x v="50"/>
    <x v="1"/>
    <x v="0"/>
    <x v="5"/>
    <x v="0"/>
    <n v="602"/>
  </r>
  <r>
    <x v="50"/>
    <x v="1"/>
    <x v="0"/>
    <x v="6"/>
    <x v="0"/>
    <n v="8280"/>
  </r>
  <r>
    <x v="50"/>
    <x v="1"/>
    <x v="0"/>
    <x v="7"/>
    <x v="0"/>
    <n v="328"/>
  </r>
  <r>
    <x v="50"/>
    <x v="1"/>
    <x v="0"/>
    <x v="8"/>
    <x v="0"/>
    <n v="396"/>
  </r>
  <r>
    <x v="50"/>
    <x v="1"/>
    <x v="0"/>
    <x v="9"/>
    <x v="0"/>
    <n v="980"/>
  </r>
  <r>
    <x v="50"/>
    <x v="0"/>
    <x v="0"/>
    <x v="0"/>
    <x v="0"/>
    <n v="109288"/>
  </r>
  <r>
    <x v="50"/>
    <x v="75"/>
    <x v="0"/>
    <x v="1"/>
    <x v="0"/>
    <n v="3845"/>
  </r>
  <r>
    <x v="50"/>
    <x v="75"/>
    <x v="0"/>
    <x v="2"/>
    <x v="0"/>
    <n v="17161"/>
  </r>
  <r>
    <x v="50"/>
    <x v="75"/>
    <x v="0"/>
    <x v="4"/>
    <x v="0"/>
    <n v="832"/>
  </r>
  <r>
    <x v="50"/>
    <x v="0"/>
    <x v="0"/>
    <x v="0"/>
    <x v="0"/>
    <n v="21838"/>
  </r>
  <r>
    <x v="50"/>
    <x v="76"/>
    <x v="0"/>
    <x v="1"/>
    <x v="0"/>
    <n v="4057"/>
  </r>
  <r>
    <x v="50"/>
    <x v="76"/>
    <x v="0"/>
    <x v="2"/>
    <x v="0"/>
    <n v="23503"/>
  </r>
  <r>
    <x v="50"/>
    <x v="76"/>
    <x v="0"/>
    <x v="3"/>
    <x v="0"/>
    <n v="79"/>
  </r>
  <r>
    <x v="50"/>
    <x v="76"/>
    <x v="0"/>
    <x v="7"/>
    <x v="0"/>
    <n v="11"/>
  </r>
  <r>
    <x v="50"/>
    <x v="76"/>
    <x v="0"/>
    <x v="8"/>
    <x v="0"/>
    <n v="87"/>
  </r>
  <r>
    <x v="50"/>
    <x v="0"/>
    <x v="0"/>
    <x v="0"/>
    <x v="0"/>
    <n v="27737"/>
  </r>
  <r>
    <x v="50"/>
    <x v="77"/>
    <x v="0"/>
    <x v="1"/>
    <x v="0"/>
    <n v="251"/>
  </r>
  <r>
    <x v="50"/>
    <x v="77"/>
    <x v="0"/>
    <x v="2"/>
    <x v="0"/>
    <n v="4920"/>
  </r>
  <r>
    <x v="50"/>
    <x v="77"/>
    <x v="0"/>
    <x v="3"/>
    <x v="0"/>
    <n v="1454"/>
  </r>
  <r>
    <x v="50"/>
    <x v="77"/>
    <x v="0"/>
    <x v="4"/>
    <x v="0"/>
    <n v="2155"/>
  </r>
  <r>
    <x v="50"/>
    <x v="77"/>
    <x v="0"/>
    <x v="5"/>
    <x v="0"/>
    <n v="546"/>
  </r>
  <r>
    <x v="50"/>
    <x v="77"/>
    <x v="0"/>
    <x v="6"/>
    <x v="0"/>
    <n v="1196"/>
  </r>
  <r>
    <x v="50"/>
    <x v="77"/>
    <x v="0"/>
    <x v="7"/>
    <x v="0"/>
    <n v="147"/>
  </r>
  <r>
    <x v="50"/>
    <x v="77"/>
    <x v="0"/>
    <x v="8"/>
    <x v="0"/>
    <n v="149"/>
  </r>
  <r>
    <x v="50"/>
    <x v="77"/>
    <x v="0"/>
    <x v="9"/>
    <x v="0"/>
    <n v="313"/>
  </r>
  <r>
    <x v="50"/>
    <x v="0"/>
    <x v="0"/>
    <x v="0"/>
    <x v="0"/>
    <n v="11129"/>
  </r>
  <r>
    <x v="50"/>
    <x v="78"/>
    <x v="0"/>
    <x v="1"/>
    <x v="0"/>
    <n v="23206"/>
  </r>
  <r>
    <x v="50"/>
    <x v="78"/>
    <x v="0"/>
    <x v="2"/>
    <x v="0"/>
    <n v="4669"/>
  </r>
  <r>
    <x v="50"/>
    <x v="78"/>
    <x v="0"/>
    <x v="3"/>
    <x v="0"/>
    <n v="11474"/>
  </r>
  <r>
    <x v="50"/>
    <x v="78"/>
    <x v="0"/>
    <x v="4"/>
    <x v="0"/>
    <n v="922"/>
  </r>
  <r>
    <x v="50"/>
    <x v="78"/>
    <x v="0"/>
    <x v="5"/>
    <x v="0"/>
    <n v="57"/>
  </r>
  <r>
    <x v="50"/>
    <x v="78"/>
    <x v="0"/>
    <x v="6"/>
    <x v="0"/>
    <n v="7074"/>
  </r>
  <r>
    <x v="50"/>
    <x v="78"/>
    <x v="0"/>
    <x v="7"/>
    <x v="0"/>
    <n v="164"/>
  </r>
  <r>
    <x v="50"/>
    <x v="78"/>
    <x v="0"/>
    <x v="8"/>
    <x v="0"/>
    <n v="161"/>
  </r>
  <r>
    <x v="50"/>
    <x v="78"/>
    <x v="0"/>
    <x v="9"/>
    <x v="0"/>
    <n v="89"/>
  </r>
  <r>
    <x v="50"/>
    <x v="0"/>
    <x v="0"/>
    <x v="0"/>
    <x v="0"/>
    <n v="47815"/>
  </r>
  <r>
    <x v="50"/>
    <x v="79"/>
    <x v="0"/>
    <x v="2"/>
    <x v="0"/>
    <n v="32"/>
  </r>
  <r>
    <x v="50"/>
    <x v="79"/>
    <x v="0"/>
    <x v="3"/>
    <x v="0"/>
    <n v="29"/>
  </r>
  <r>
    <x v="50"/>
    <x v="79"/>
    <x v="0"/>
    <x v="4"/>
    <x v="0"/>
    <n v="105"/>
  </r>
  <r>
    <x v="50"/>
    <x v="79"/>
    <x v="0"/>
    <x v="7"/>
    <x v="0"/>
    <n v="6"/>
  </r>
  <r>
    <x v="50"/>
    <x v="79"/>
    <x v="0"/>
    <x v="9"/>
    <x v="0"/>
    <n v="60"/>
  </r>
  <r>
    <x v="50"/>
    <x v="0"/>
    <x v="0"/>
    <x v="0"/>
    <x v="0"/>
    <n v="232"/>
  </r>
  <r>
    <x v="50"/>
    <x v="80"/>
    <x v="0"/>
    <x v="3"/>
    <x v="0"/>
    <n v="8"/>
  </r>
  <r>
    <x v="50"/>
    <x v="80"/>
    <x v="0"/>
    <x v="6"/>
    <x v="0"/>
    <n v="10"/>
  </r>
  <r>
    <x v="50"/>
    <x v="80"/>
    <x v="0"/>
    <x v="9"/>
    <x v="0"/>
    <n v="518"/>
  </r>
  <r>
    <x v="50"/>
    <x v="0"/>
    <x v="0"/>
    <x v="0"/>
    <x v="0"/>
    <n v="536"/>
  </r>
  <r>
    <x v="148"/>
    <x v="1"/>
    <x v="0"/>
    <x v="1"/>
    <x v="0"/>
    <n v="213134"/>
  </r>
  <r>
    <x v="148"/>
    <x v="1"/>
    <x v="0"/>
    <x v="2"/>
    <x v="0"/>
    <n v="323096"/>
  </r>
  <r>
    <x v="148"/>
    <x v="1"/>
    <x v="0"/>
    <x v="3"/>
    <x v="0"/>
    <n v="547"/>
  </r>
  <r>
    <x v="148"/>
    <x v="1"/>
    <x v="0"/>
    <x v="4"/>
    <x v="0"/>
    <n v="149111"/>
  </r>
  <r>
    <x v="148"/>
    <x v="1"/>
    <x v="0"/>
    <x v="5"/>
    <x v="0"/>
    <n v="345647"/>
  </r>
  <r>
    <x v="148"/>
    <x v="1"/>
    <x v="0"/>
    <x v="6"/>
    <x v="0"/>
    <n v="231466"/>
  </r>
  <r>
    <x v="148"/>
    <x v="1"/>
    <x v="0"/>
    <x v="7"/>
    <x v="0"/>
    <n v="511688"/>
  </r>
  <r>
    <x v="148"/>
    <x v="1"/>
    <x v="0"/>
    <x v="8"/>
    <x v="0"/>
    <n v="152949"/>
  </r>
  <r>
    <x v="148"/>
    <x v="1"/>
    <x v="0"/>
    <x v="9"/>
    <x v="0"/>
    <n v="271666"/>
  </r>
  <r>
    <x v="148"/>
    <x v="0"/>
    <x v="0"/>
    <x v="0"/>
    <x v="0"/>
    <n v="2199304"/>
  </r>
  <r>
    <x v="148"/>
    <x v="81"/>
    <x v="0"/>
    <x v="1"/>
    <x v="0"/>
    <n v="98"/>
  </r>
  <r>
    <x v="148"/>
    <x v="81"/>
    <x v="0"/>
    <x v="2"/>
    <x v="0"/>
    <n v="11"/>
  </r>
  <r>
    <x v="148"/>
    <x v="81"/>
    <x v="0"/>
    <x v="3"/>
    <x v="0"/>
    <n v="28"/>
  </r>
  <r>
    <x v="148"/>
    <x v="81"/>
    <x v="0"/>
    <x v="4"/>
    <x v="0"/>
    <n v="238"/>
  </r>
  <r>
    <x v="148"/>
    <x v="81"/>
    <x v="0"/>
    <x v="5"/>
    <x v="0"/>
    <n v="27"/>
  </r>
  <r>
    <x v="148"/>
    <x v="81"/>
    <x v="0"/>
    <x v="7"/>
    <x v="0"/>
    <n v="399"/>
  </r>
  <r>
    <x v="148"/>
    <x v="81"/>
    <x v="0"/>
    <x v="8"/>
    <x v="0"/>
    <n v="215"/>
  </r>
  <r>
    <x v="148"/>
    <x v="81"/>
    <x v="0"/>
    <x v="9"/>
    <x v="0"/>
    <n v="150"/>
  </r>
  <r>
    <x v="148"/>
    <x v="0"/>
    <x v="0"/>
    <x v="0"/>
    <x v="0"/>
    <n v="1165"/>
  </r>
  <r>
    <x v="148"/>
    <x v="82"/>
    <x v="0"/>
    <x v="1"/>
    <x v="0"/>
    <n v="2487"/>
  </r>
  <r>
    <x v="148"/>
    <x v="82"/>
    <x v="0"/>
    <x v="2"/>
    <x v="0"/>
    <n v="4"/>
  </r>
  <r>
    <x v="148"/>
    <x v="82"/>
    <x v="0"/>
    <x v="3"/>
    <x v="0"/>
    <n v="3"/>
  </r>
  <r>
    <x v="148"/>
    <x v="82"/>
    <x v="0"/>
    <x v="4"/>
    <x v="0"/>
    <n v="309"/>
  </r>
  <r>
    <x v="148"/>
    <x v="82"/>
    <x v="0"/>
    <x v="5"/>
    <x v="0"/>
    <n v="4"/>
  </r>
  <r>
    <x v="148"/>
    <x v="82"/>
    <x v="0"/>
    <x v="6"/>
    <x v="0"/>
    <n v="115"/>
  </r>
  <r>
    <x v="148"/>
    <x v="82"/>
    <x v="0"/>
    <x v="7"/>
    <x v="0"/>
    <n v="7790"/>
  </r>
  <r>
    <x v="148"/>
    <x v="82"/>
    <x v="0"/>
    <x v="8"/>
    <x v="0"/>
    <n v="46"/>
  </r>
  <r>
    <x v="148"/>
    <x v="0"/>
    <x v="0"/>
    <x v="0"/>
    <x v="0"/>
    <n v="10757"/>
  </r>
  <r>
    <x v="148"/>
    <x v="83"/>
    <x v="0"/>
    <x v="1"/>
    <x v="0"/>
    <n v="5651"/>
  </r>
  <r>
    <x v="148"/>
    <x v="83"/>
    <x v="0"/>
    <x v="2"/>
    <x v="0"/>
    <n v="815"/>
  </r>
  <r>
    <x v="148"/>
    <x v="83"/>
    <x v="0"/>
    <x v="3"/>
    <x v="0"/>
    <n v="60"/>
  </r>
  <r>
    <x v="148"/>
    <x v="83"/>
    <x v="0"/>
    <x v="4"/>
    <x v="0"/>
    <n v="18261"/>
  </r>
  <r>
    <x v="148"/>
    <x v="83"/>
    <x v="0"/>
    <x v="5"/>
    <x v="0"/>
    <n v="4935"/>
  </r>
  <r>
    <x v="148"/>
    <x v="83"/>
    <x v="0"/>
    <x v="6"/>
    <x v="0"/>
    <n v="4968"/>
  </r>
  <r>
    <x v="148"/>
    <x v="83"/>
    <x v="0"/>
    <x v="7"/>
    <x v="0"/>
    <n v="4655"/>
  </r>
  <r>
    <x v="148"/>
    <x v="83"/>
    <x v="0"/>
    <x v="8"/>
    <x v="0"/>
    <n v="3388"/>
  </r>
  <r>
    <x v="148"/>
    <x v="83"/>
    <x v="0"/>
    <x v="9"/>
    <x v="0"/>
    <n v="6353"/>
  </r>
  <r>
    <x v="148"/>
    <x v="0"/>
    <x v="0"/>
    <x v="0"/>
    <x v="0"/>
    <n v="49086"/>
  </r>
  <r>
    <x v="148"/>
    <x v="84"/>
    <x v="0"/>
    <x v="1"/>
    <x v="0"/>
    <n v="238"/>
  </r>
  <r>
    <x v="148"/>
    <x v="84"/>
    <x v="0"/>
    <x v="4"/>
    <x v="0"/>
    <n v="697"/>
  </r>
  <r>
    <x v="148"/>
    <x v="84"/>
    <x v="0"/>
    <x v="5"/>
    <x v="0"/>
    <n v="90"/>
  </r>
  <r>
    <x v="148"/>
    <x v="84"/>
    <x v="0"/>
    <x v="6"/>
    <x v="0"/>
    <n v="407"/>
  </r>
  <r>
    <x v="148"/>
    <x v="84"/>
    <x v="0"/>
    <x v="7"/>
    <x v="0"/>
    <n v="291"/>
  </r>
  <r>
    <x v="148"/>
    <x v="84"/>
    <x v="0"/>
    <x v="8"/>
    <x v="0"/>
    <n v="11"/>
  </r>
  <r>
    <x v="148"/>
    <x v="0"/>
    <x v="0"/>
    <x v="0"/>
    <x v="0"/>
    <n v="1734"/>
  </r>
  <r>
    <x v="148"/>
    <x v="85"/>
    <x v="0"/>
    <x v="1"/>
    <x v="0"/>
    <n v="18901"/>
  </r>
  <r>
    <x v="148"/>
    <x v="85"/>
    <x v="0"/>
    <x v="2"/>
    <x v="0"/>
    <n v="2653"/>
  </r>
  <r>
    <x v="148"/>
    <x v="85"/>
    <x v="0"/>
    <x v="3"/>
    <x v="0"/>
    <n v="457"/>
  </r>
  <r>
    <x v="148"/>
    <x v="85"/>
    <x v="0"/>
    <x v="4"/>
    <x v="0"/>
    <n v="19256"/>
  </r>
  <r>
    <x v="148"/>
    <x v="85"/>
    <x v="0"/>
    <x v="5"/>
    <x v="0"/>
    <n v="34315"/>
  </r>
  <r>
    <x v="148"/>
    <x v="85"/>
    <x v="0"/>
    <x v="6"/>
    <x v="0"/>
    <n v="25040"/>
  </r>
  <r>
    <x v="148"/>
    <x v="85"/>
    <x v="0"/>
    <x v="7"/>
    <x v="0"/>
    <n v="28728"/>
  </r>
  <r>
    <x v="148"/>
    <x v="85"/>
    <x v="0"/>
    <x v="8"/>
    <x v="0"/>
    <n v="133228"/>
  </r>
  <r>
    <x v="148"/>
    <x v="0"/>
    <x v="0"/>
    <x v="0"/>
    <x v="0"/>
    <n v="262577"/>
  </r>
  <r>
    <x v="148"/>
    <x v="86"/>
    <x v="0"/>
    <x v="1"/>
    <x v="0"/>
    <n v="185760"/>
  </r>
  <r>
    <x v="148"/>
    <x v="86"/>
    <x v="0"/>
    <x v="2"/>
    <x v="0"/>
    <n v="319612"/>
  </r>
  <r>
    <x v="148"/>
    <x v="86"/>
    <x v="0"/>
    <x v="4"/>
    <x v="0"/>
    <n v="110350"/>
  </r>
  <r>
    <x v="148"/>
    <x v="86"/>
    <x v="0"/>
    <x v="5"/>
    <x v="0"/>
    <n v="306276"/>
  </r>
  <r>
    <x v="148"/>
    <x v="86"/>
    <x v="0"/>
    <x v="6"/>
    <x v="0"/>
    <n v="200937"/>
  </r>
  <r>
    <x v="148"/>
    <x v="86"/>
    <x v="0"/>
    <x v="7"/>
    <x v="0"/>
    <n v="469825"/>
  </r>
  <r>
    <x v="148"/>
    <x v="86"/>
    <x v="0"/>
    <x v="8"/>
    <x v="0"/>
    <n v="16061"/>
  </r>
  <r>
    <x v="148"/>
    <x v="86"/>
    <x v="0"/>
    <x v="9"/>
    <x v="0"/>
    <n v="265163"/>
  </r>
  <r>
    <x v="148"/>
    <x v="0"/>
    <x v="0"/>
    <x v="0"/>
    <x v="0"/>
    <n v="1873985"/>
  </r>
  <r>
    <x v="154"/>
    <x v="1"/>
    <x v="0"/>
    <x v="1"/>
    <x v="0"/>
    <n v="1372"/>
  </r>
  <r>
    <x v="154"/>
    <x v="1"/>
    <x v="0"/>
    <x v="2"/>
    <x v="0"/>
    <n v="8039"/>
  </r>
  <r>
    <x v="154"/>
    <x v="1"/>
    <x v="0"/>
    <x v="3"/>
    <x v="0"/>
    <n v="13283"/>
  </r>
  <r>
    <x v="154"/>
    <x v="1"/>
    <x v="0"/>
    <x v="4"/>
    <x v="0"/>
    <n v="12775"/>
  </r>
  <r>
    <x v="154"/>
    <x v="1"/>
    <x v="0"/>
    <x v="5"/>
    <x v="0"/>
    <n v="1396"/>
  </r>
  <r>
    <x v="154"/>
    <x v="1"/>
    <x v="0"/>
    <x v="6"/>
    <x v="0"/>
    <n v="3514"/>
  </r>
  <r>
    <x v="154"/>
    <x v="1"/>
    <x v="0"/>
    <x v="7"/>
    <x v="0"/>
    <n v="1046"/>
  </r>
  <r>
    <x v="154"/>
    <x v="1"/>
    <x v="0"/>
    <x v="8"/>
    <x v="0"/>
    <n v="1072"/>
  </r>
  <r>
    <x v="154"/>
    <x v="1"/>
    <x v="0"/>
    <x v="9"/>
    <x v="0"/>
    <n v="25411"/>
  </r>
  <r>
    <x v="154"/>
    <x v="0"/>
    <x v="0"/>
    <x v="0"/>
    <x v="0"/>
    <n v="67908"/>
  </r>
  <r>
    <x v="154"/>
    <x v="87"/>
    <x v="0"/>
    <x v="1"/>
    <x v="0"/>
    <n v="899"/>
  </r>
  <r>
    <x v="154"/>
    <x v="87"/>
    <x v="0"/>
    <x v="2"/>
    <x v="0"/>
    <n v="4894"/>
  </r>
  <r>
    <x v="154"/>
    <x v="87"/>
    <x v="0"/>
    <x v="3"/>
    <x v="0"/>
    <n v="5425"/>
  </r>
  <r>
    <x v="154"/>
    <x v="87"/>
    <x v="0"/>
    <x v="4"/>
    <x v="0"/>
    <n v="5063"/>
  </r>
  <r>
    <x v="154"/>
    <x v="87"/>
    <x v="0"/>
    <x v="5"/>
    <x v="0"/>
    <n v="37"/>
  </r>
  <r>
    <x v="154"/>
    <x v="87"/>
    <x v="0"/>
    <x v="6"/>
    <x v="0"/>
    <n v="194"/>
  </r>
  <r>
    <x v="154"/>
    <x v="87"/>
    <x v="0"/>
    <x v="7"/>
    <x v="0"/>
    <n v="450"/>
  </r>
  <r>
    <x v="154"/>
    <x v="87"/>
    <x v="0"/>
    <x v="8"/>
    <x v="0"/>
    <n v="72"/>
  </r>
  <r>
    <x v="154"/>
    <x v="87"/>
    <x v="0"/>
    <x v="9"/>
    <x v="0"/>
    <n v="703"/>
  </r>
  <r>
    <x v="154"/>
    <x v="0"/>
    <x v="0"/>
    <x v="0"/>
    <x v="0"/>
    <n v="17736"/>
  </r>
  <r>
    <x v="154"/>
    <x v="88"/>
    <x v="0"/>
    <x v="1"/>
    <x v="0"/>
    <n v="32"/>
  </r>
  <r>
    <x v="154"/>
    <x v="88"/>
    <x v="0"/>
    <x v="2"/>
    <x v="0"/>
    <n v="859"/>
  </r>
  <r>
    <x v="154"/>
    <x v="88"/>
    <x v="0"/>
    <x v="3"/>
    <x v="0"/>
    <n v="921"/>
  </r>
  <r>
    <x v="154"/>
    <x v="88"/>
    <x v="0"/>
    <x v="4"/>
    <x v="0"/>
    <n v="1515"/>
  </r>
  <r>
    <x v="154"/>
    <x v="88"/>
    <x v="0"/>
    <x v="5"/>
    <x v="0"/>
    <n v="427"/>
  </r>
  <r>
    <x v="154"/>
    <x v="88"/>
    <x v="0"/>
    <x v="6"/>
    <x v="0"/>
    <n v="652"/>
  </r>
  <r>
    <x v="154"/>
    <x v="88"/>
    <x v="0"/>
    <x v="7"/>
    <x v="0"/>
    <n v="11"/>
  </r>
  <r>
    <x v="154"/>
    <x v="88"/>
    <x v="0"/>
    <x v="8"/>
    <x v="0"/>
    <n v="197"/>
  </r>
  <r>
    <x v="154"/>
    <x v="88"/>
    <x v="0"/>
    <x v="9"/>
    <x v="0"/>
    <n v="14135"/>
  </r>
  <r>
    <x v="154"/>
    <x v="0"/>
    <x v="0"/>
    <x v="0"/>
    <x v="0"/>
    <n v="18748"/>
  </r>
  <r>
    <x v="154"/>
    <x v="89"/>
    <x v="0"/>
    <x v="2"/>
    <x v="0"/>
    <n v="220"/>
  </r>
  <r>
    <x v="154"/>
    <x v="89"/>
    <x v="0"/>
    <x v="3"/>
    <x v="0"/>
    <n v="559"/>
  </r>
  <r>
    <x v="154"/>
    <x v="89"/>
    <x v="0"/>
    <x v="4"/>
    <x v="0"/>
    <n v="1323"/>
  </r>
  <r>
    <x v="154"/>
    <x v="89"/>
    <x v="0"/>
    <x v="5"/>
    <x v="0"/>
    <n v="148"/>
  </r>
  <r>
    <x v="154"/>
    <x v="89"/>
    <x v="0"/>
    <x v="6"/>
    <x v="0"/>
    <n v="201"/>
  </r>
  <r>
    <x v="154"/>
    <x v="89"/>
    <x v="0"/>
    <x v="7"/>
    <x v="0"/>
    <n v="107"/>
  </r>
  <r>
    <x v="154"/>
    <x v="89"/>
    <x v="0"/>
    <x v="8"/>
    <x v="0"/>
    <n v="155"/>
  </r>
  <r>
    <x v="154"/>
    <x v="89"/>
    <x v="0"/>
    <x v="9"/>
    <x v="0"/>
    <n v="2616"/>
  </r>
  <r>
    <x v="154"/>
    <x v="0"/>
    <x v="0"/>
    <x v="0"/>
    <x v="0"/>
    <n v="5329"/>
  </r>
  <r>
    <x v="154"/>
    <x v="90"/>
    <x v="0"/>
    <x v="1"/>
    <x v="0"/>
    <n v="116"/>
  </r>
  <r>
    <x v="154"/>
    <x v="90"/>
    <x v="0"/>
    <x v="2"/>
    <x v="0"/>
    <n v="503"/>
  </r>
  <r>
    <x v="154"/>
    <x v="90"/>
    <x v="0"/>
    <x v="3"/>
    <x v="0"/>
    <n v="438"/>
  </r>
  <r>
    <x v="154"/>
    <x v="90"/>
    <x v="0"/>
    <x v="4"/>
    <x v="0"/>
    <n v="389"/>
  </r>
  <r>
    <x v="154"/>
    <x v="90"/>
    <x v="0"/>
    <x v="5"/>
    <x v="0"/>
    <n v="183"/>
  </r>
  <r>
    <x v="154"/>
    <x v="90"/>
    <x v="0"/>
    <x v="6"/>
    <x v="0"/>
    <n v="179"/>
  </r>
  <r>
    <x v="154"/>
    <x v="90"/>
    <x v="0"/>
    <x v="7"/>
    <x v="0"/>
    <n v="15"/>
  </r>
  <r>
    <x v="154"/>
    <x v="90"/>
    <x v="0"/>
    <x v="8"/>
    <x v="0"/>
    <n v="38"/>
  </r>
  <r>
    <x v="154"/>
    <x v="90"/>
    <x v="0"/>
    <x v="9"/>
    <x v="0"/>
    <n v="1665"/>
  </r>
  <r>
    <x v="154"/>
    <x v="0"/>
    <x v="0"/>
    <x v="0"/>
    <x v="0"/>
    <n v="3526"/>
  </r>
  <r>
    <x v="154"/>
    <x v="91"/>
    <x v="0"/>
    <x v="1"/>
    <x v="0"/>
    <n v="63"/>
  </r>
  <r>
    <x v="154"/>
    <x v="91"/>
    <x v="0"/>
    <x v="2"/>
    <x v="0"/>
    <n v="140"/>
  </r>
  <r>
    <x v="154"/>
    <x v="91"/>
    <x v="0"/>
    <x v="3"/>
    <x v="0"/>
    <n v="171"/>
  </r>
  <r>
    <x v="154"/>
    <x v="91"/>
    <x v="0"/>
    <x v="4"/>
    <x v="0"/>
    <n v="105"/>
  </r>
  <r>
    <x v="154"/>
    <x v="91"/>
    <x v="0"/>
    <x v="5"/>
    <x v="0"/>
    <n v="233"/>
  </r>
  <r>
    <x v="154"/>
    <x v="91"/>
    <x v="0"/>
    <x v="6"/>
    <x v="0"/>
    <n v="135"/>
  </r>
  <r>
    <x v="154"/>
    <x v="91"/>
    <x v="0"/>
    <x v="7"/>
    <x v="0"/>
    <n v="13"/>
  </r>
  <r>
    <x v="154"/>
    <x v="91"/>
    <x v="0"/>
    <x v="8"/>
    <x v="0"/>
    <n v="129"/>
  </r>
  <r>
    <x v="154"/>
    <x v="91"/>
    <x v="0"/>
    <x v="9"/>
    <x v="0"/>
    <n v="790"/>
  </r>
  <r>
    <x v="154"/>
    <x v="0"/>
    <x v="0"/>
    <x v="0"/>
    <x v="0"/>
    <n v="1780"/>
  </r>
  <r>
    <x v="154"/>
    <x v="92"/>
    <x v="0"/>
    <x v="1"/>
    <x v="0"/>
    <n v="263"/>
  </r>
  <r>
    <x v="154"/>
    <x v="92"/>
    <x v="0"/>
    <x v="2"/>
    <x v="0"/>
    <n v="1423"/>
  </r>
  <r>
    <x v="154"/>
    <x v="92"/>
    <x v="0"/>
    <x v="3"/>
    <x v="0"/>
    <n v="5771"/>
  </r>
  <r>
    <x v="154"/>
    <x v="92"/>
    <x v="0"/>
    <x v="4"/>
    <x v="0"/>
    <n v="4380"/>
  </r>
  <r>
    <x v="154"/>
    <x v="92"/>
    <x v="0"/>
    <x v="5"/>
    <x v="0"/>
    <n v="367"/>
  </r>
  <r>
    <x v="154"/>
    <x v="92"/>
    <x v="0"/>
    <x v="6"/>
    <x v="0"/>
    <n v="2153"/>
  </r>
  <r>
    <x v="154"/>
    <x v="92"/>
    <x v="0"/>
    <x v="7"/>
    <x v="0"/>
    <n v="450"/>
  </r>
  <r>
    <x v="154"/>
    <x v="92"/>
    <x v="0"/>
    <x v="8"/>
    <x v="0"/>
    <n v="481"/>
  </r>
  <r>
    <x v="154"/>
    <x v="92"/>
    <x v="0"/>
    <x v="9"/>
    <x v="0"/>
    <n v="5501"/>
  </r>
  <r>
    <x v="154"/>
    <x v="0"/>
    <x v="0"/>
    <x v="0"/>
    <x v="0"/>
    <n v="20788"/>
  </r>
  <r>
    <x v="151"/>
    <x v="1"/>
    <x v="0"/>
    <x v="1"/>
    <x v="0"/>
    <n v="53364464"/>
  </r>
  <r>
    <x v="151"/>
    <x v="1"/>
    <x v="0"/>
    <x v="2"/>
    <x v="0"/>
    <n v="76551983"/>
  </r>
  <r>
    <x v="151"/>
    <x v="1"/>
    <x v="0"/>
    <x v="3"/>
    <x v="0"/>
    <n v="6490318"/>
  </r>
  <r>
    <x v="151"/>
    <x v="1"/>
    <x v="0"/>
    <x v="4"/>
    <x v="0"/>
    <n v="67981965"/>
  </r>
  <r>
    <x v="151"/>
    <x v="1"/>
    <x v="0"/>
    <x v="5"/>
    <x v="0"/>
    <n v="111600358"/>
  </r>
  <r>
    <x v="151"/>
    <x v="1"/>
    <x v="0"/>
    <x v="6"/>
    <x v="0"/>
    <n v="235319605"/>
  </r>
  <r>
    <x v="151"/>
    <x v="1"/>
    <x v="0"/>
    <x v="7"/>
    <x v="0"/>
    <n v="311156930"/>
  </r>
  <r>
    <x v="151"/>
    <x v="1"/>
    <x v="0"/>
    <x v="8"/>
    <x v="0"/>
    <n v="154721019"/>
  </r>
  <r>
    <x v="151"/>
    <x v="1"/>
    <x v="0"/>
    <x v="9"/>
    <x v="0"/>
    <n v="22920439"/>
  </r>
  <r>
    <x v="151"/>
    <x v="0"/>
    <x v="0"/>
    <x v="0"/>
    <x v="0"/>
    <n v="1040107080"/>
  </r>
  <r>
    <x v="151"/>
    <x v="93"/>
    <x v="0"/>
    <x v="1"/>
    <x v="0"/>
    <n v="312817"/>
  </r>
  <r>
    <x v="151"/>
    <x v="93"/>
    <x v="0"/>
    <x v="4"/>
    <x v="0"/>
    <n v="676114"/>
  </r>
  <r>
    <x v="151"/>
    <x v="93"/>
    <x v="0"/>
    <x v="5"/>
    <x v="0"/>
    <n v="222221"/>
  </r>
  <r>
    <x v="151"/>
    <x v="93"/>
    <x v="0"/>
    <x v="6"/>
    <x v="0"/>
    <n v="470909"/>
  </r>
  <r>
    <x v="151"/>
    <x v="93"/>
    <x v="0"/>
    <x v="7"/>
    <x v="0"/>
    <n v="372711"/>
  </r>
  <r>
    <x v="151"/>
    <x v="93"/>
    <x v="0"/>
    <x v="8"/>
    <x v="0"/>
    <n v="317781"/>
  </r>
  <r>
    <x v="151"/>
    <x v="0"/>
    <x v="0"/>
    <x v="0"/>
    <x v="0"/>
    <n v="2372553"/>
  </r>
  <r>
    <x v="151"/>
    <x v="94"/>
    <x v="0"/>
    <x v="1"/>
    <x v="0"/>
    <n v="16987903"/>
  </r>
  <r>
    <x v="151"/>
    <x v="94"/>
    <x v="0"/>
    <x v="2"/>
    <x v="0"/>
    <n v="57774355"/>
  </r>
  <r>
    <x v="151"/>
    <x v="94"/>
    <x v="0"/>
    <x v="3"/>
    <x v="0"/>
    <n v="334"/>
  </r>
  <r>
    <x v="151"/>
    <x v="94"/>
    <x v="0"/>
    <x v="4"/>
    <x v="0"/>
    <n v="5389666"/>
  </r>
  <r>
    <x v="151"/>
    <x v="94"/>
    <x v="0"/>
    <x v="5"/>
    <x v="0"/>
    <n v="108322484"/>
  </r>
  <r>
    <x v="151"/>
    <x v="94"/>
    <x v="0"/>
    <x v="6"/>
    <x v="0"/>
    <n v="158965981"/>
  </r>
  <r>
    <x v="151"/>
    <x v="94"/>
    <x v="0"/>
    <x v="7"/>
    <x v="0"/>
    <n v="251934409"/>
  </r>
  <r>
    <x v="151"/>
    <x v="94"/>
    <x v="0"/>
    <x v="8"/>
    <x v="0"/>
    <n v="102272682"/>
  </r>
  <r>
    <x v="151"/>
    <x v="94"/>
    <x v="0"/>
    <x v="9"/>
    <x v="0"/>
    <n v="19766226"/>
  </r>
  <r>
    <x v="151"/>
    <x v="0"/>
    <x v="0"/>
    <x v="0"/>
    <x v="0"/>
    <n v="721414041"/>
  </r>
  <r>
    <x v="151"/>
    <x v="95"/>
    <x v="0"/>
    <x v="1"/>
    <x v="0"/>
    <n v="36063744"/>
  </r>
  <r>
    <x v="151"/>
    <x v="95"/>
    <x v="0"/>
    <x v="2"/>
    <x v="0"/>
    <n v="18777627"/>
  </r>
  <r>
    <x v="151"/>
    <x v="95"/>
    <x v="0"/>
    <x v="3"/>
    <x v="0"/>
    <n v="6489984"/>
  </r>
  <r>
    <x v="151"/>
    <x v="95"/>
    <x v="0"/>
    <x v="4"/>
    <x v="0"/>
    <n v="61916185"/>
  </r>
  <r>
    <x v="151"/>
    <x v="95"/>
    <x v="0"/>
    <x v="5"/>
    <x v="0"/>
    <n v="3055653"/>
  </r>
  <r>
    <x v="151"/>
    <x v="95"/>
    <x v="0"/>
    <x v="6"/>
    <x v="0"/>
    <n v="75882715"/>
  </r>
  <r>
    <x v="151"/>
    <x v="95"/>
    <x v="0"/>
    <x v="7"/>
    <x v="0"/>
    <n v="58849810"/>
  </r>
  <r>
    <x v="151"/>
    <x v="95"/>
    <x v="0"/>
    <x v="8"/>
    <x v="0"/>
    <n v="52130556"/>
  </r>
  <r>
    <x v="151"/>
    <x v="95"/>
    <x v="0"/>
    <x v="9"/>
    <x v="0"/>
    <n v="3154213"/>
  </r>
  <r>
    <x v="151"/>
    <x v="0"/>
    <x v="0"/>
    <x v="0"/>
    <x v="0"/>
    <n v="316320486"/>
  </r>
  <r>
    <x v="152"/>
    <x v="1"/>
    <x v="0"/>
    <x v="1"/>
    <x v="0"/>
    <n v="10561700"/>
  </r>
  <r>
    <x v="152"/>
    <x v="1"/>
    <x v="0"/>
    <x v="2"/>
    <x v="0"/>
    <n v="733038"/>
  </r>
  <r>
    <x v="152"/>
    <x v="1"/>
    <x v="0"/>
    <x v="3"/>
    <x v="0"/>
    <n v="12"/>
  </r>
  <r>
    <x v="152"/>
    <x v="1"/>
    <x v="0"/>
    <x v="4"/>
    <x v="0"/>
    <n v="2130114"/>
  </r>
  <r>
    <x v="152"/>
    <x v="1"/>
    <x v="0"/>
    <x v="5"/>
    <x v="0"/>
    <n v="4189465"/>
  </r>
  <r>
    <x v="152"/>
    <x v="1"/>
    <x v="0"/>
    <x v="6"/>
    <x v="0"/>
    <n v="8720994"/>
  </r>
  <r>
    <x v="152"/>
    <x v="1"/>
    <x v="0"/>
    <x v="7"/>
    <x v="0"/>
    <n v="7917530"/>
  </r>
  <r>
    <x v="152"/>
    <x v="1"/>
    <x v="0"/>
    <x v="8"/>
    <x v="0"/>
    <n v="26248144"/>
  </r>
  <r>
    <x v="152"/>
    <x v="1"/>
    <x v="0"/>
    <x v="9"/>
    <x v="0"/>
    <n v="1660727"/>
  </r>
  <r>
    <x v="152"/>
    <x v="0"/>
    <x v="0"/>
    <x v="0"/>
    <x v="0"/>
    <n v="62161724"/>
  </r>
  <r>
    <x v="152"/>
    <x v="93"/>
    <x v="0"/>
    <x v="1"/>
    <x v="0"/>
    <n v="122218"/>
  </r>
  <r>
    <x v="152"/>
    <x v="93"/>
    <x v="0"/>
    <x v="2"/>
    <x v="0"/>
    <n v="18900"/>
  </r>
  <r>
    <x v="152"/>
    <x v="93"/>
    <x v="0"/>
    <x v="3"/>
    <x v="0"/>
    <n v="12"/>
  </r>
  <r>
    <x v="152"/>
    <x v="93"/>
    <x v="0"/>
    <x v="4"/>
    <x v="0"/>
    <n v="12142"/>
  </r>
  <r>
    <x v="152"/>
    <x v="93"/>
    <x v="0"/>
    <x v="5"/>
    <x v="0"/>
    <n v="1215731"/>
  </r>
  <r>
    <x v="152"/>
    <x v="93"/>
    <x v="0"/>
    <x v="6"/>
    <x v="0"/>
    <n v="1196579"/>
  </r>
  <r>
    <x v="152"/>
    <x v="93"/>
    <x v="0"/>
    <x v="7"/>
    <x v="0"/>
    <n v="5893"/>
  </r>
  <r>
    <x v="152"/>
    <x v="93"/>
    <x v="0"/>
    <x v="8"/>
    <x v="0"/>
    <n v="31228"/>
  </r>
  <r>
    <x v="152"/>
    <x v="93"/>
    <x v="0"/>
    <x v="9"/>
    <x v="0"/>
    <n v="11025"/>
  </r>
  <r>
    <x v="152"/>
    <x v="0"/>
    <x v="0"/>
    <x v="0"/>
    <x v="0"/>
    <n v="2613728"/>
  </r>
  <r>
    <x v="152"/>
    <x v="94"/>
    <x v="0"/>
    <x v="1"/>
    <x v="0"/>
    <n v="7712351"/>
  </r>
  <r>
    <x v="152"/>
    <x v="94"/>
    <x v="0"/>
    <x v="2"/>
    <x v="0"/>
    <n v="488070"/>
  </r>
  <r>
    <x v="152"/>
    <x v="94"/>
    <x v="0"/>
    <x v="4"/>
    <x v="0"/>
    <n v="792099"/>
  </r>
  <r>
    <x v="152"/>
    <x v="94"/>
    <x v="0"/>
    <x v="6"/>
    <x v="0"/>
    <n v="432515"/>
  </r>
  <r>
    <x v="152"/>
    <x v="94"/>
    <x v="0"/>
    <x v="8"/>
    <x v="0"/>
    <n v="25472006"/>
  </r>
  <r>
    <x v="152"/>
    <x v="94"/>
    <x v="0"/>
    <x v="9"/>
    <x v="0"/>
    <n v="1123134"/>
  </r>
  <r>
    <x v="152"/>
    <x v="0"/>
    <x v="0"/>
    <x v="0"/>
    <x v="0"/>
    <n v="36020175"/>
  </r>
  <r>
    <x v="152"/>
    <x v="96"/>
    <x v="0"/>
    <x v="1"/>
    <x v="0"/>
    <n v="2727132"/>
  </r>
  <r>
    <x v="152"/>
    <x v="96"/>
    <x v="0"/>
    <x v="2"/>
    <x v="0"/>
    <n v="226068"/>
  </r>
  <r>
    <x v="152"/>
    <x v="96"/>
    <x v="0"/>
    <x v="4"/>
    <x v="0"/>
    <n v="1325873"/>
  </r>
  <r>
    <x v="152"/>
    <x v="96"/>
    <x v="0"/>
    <x v="5"/>
    <x v="0"/>
    <n v="2973734"/>
  </r>
  <r>
    <x v="152"/>
    <x v="96"/>
    <x v="0"/>
    <x v="6"/>
    <x v="0"/>
    <n v="7091900"/>
  </r>
  <r>
    <x v="152"/>
    <x v="96"/>
    <x v="0"/>
    <x v="7"/>
    <x v="0"/>
    <n v="7911637"/>
  </r>
  <r>
    <x v="152"/>
    <x v="96"/>
    <x v="0"/>
    <x v="8"/>
    <x v="0"/>
    <n v="744910"/>
  </r>
  <r>
    <x v="152"/>
    <x v="96"/>
    <x v="0"/>
    <x v="9"/>
    <x v="0"/>
    <n v="526568"/>
  </r>
  <r>
    <x v="152"/>
    <x v="0"/>
    <x v="0"/>
    <x v="0"/>
    <x v="0"/>
    <n v="23527821"/>
  </r>
  <r>
    <x v="153"/>
    <x v="1"/>
    <x v="0"/>
    <x v="1"/>
    <x v="0"/>
    <n v="57173"/>
  </r>
  <r>
    <x v="153"/>
    <x v="1"/>
    <x v="0"/>
    <x v="2"/>
    <x v="0"/>
    <n v="12637"/>
  </r>
  <r>
    <x v="153"/>
    <x v="1"/>
    <x v="0"/>
    <x v="3"/>
    <x v="0"/>
    <n v="1026"/>
  </r>
  <r>
    <x v="153"/>
    <x v="1"/>
    <x v="0"/>
    <x v="4"/>
    <x v="0"/>
    <n v="8031"/>
  </r>
  <r>
    <x v="153"/>
    <x v="1"/>
    <x v="0"/>
    <x v="5"/>
    <x v="0"/>
    <n v="22"/>
  </r>
  <r>
    <x v="153"/>
    <x v="1"/>
    <x v="0"/>
    <x v="6"/>
    <x v="0"/>
    <n v="15"/>
  </r>
  <r>
    <x v="153"/>
    <x v="1"/>
    <x v="0"/>
    <x v="8"/>
    <x v="0"/>
    <n v="1"/>
  </r>
  <r>
    <x v="153"/>
    <x v="1"/>
    <x v="0"/>
    <x v="9"/>
    <x v="0"/>
    <n v="16383"/>
  </r>
  <r>
    <x v="153"/>
    <x v="0"/>
    <x v="0"/>
    <x v="0"/>
    <x v="0"/>
    <n v="95289"/>
  </r>
  <r>
    <x v="153"/>
    <x v="93"/>
    <x v="0"/>
    <x v="1"/>
    <x v="0"/>
    <n v="9493"/>
  </r>
  <r>
    <x v="153"/>
    <x v="93"/>
    <x v="0"/>
    <x v="2"/>
    <x v="0"/>
    <n v="135"/>
  </r>
  <r>
    <x v="153"/>
    <x v="93"/>
    <x v="0"/>
    <x v="4"/>
    <x v="0"/>
    <n v="77"/>
  </r>
  <r>
    <x v="153"/>
    <x v="93"/>
    <x v="0"/>
    <x v="5"/>
    <x v="0"/>
    <n v="22"/>
  </r>
  <r>
    <x v="153"/>
    <x v="93"/>
    <x v="0"/>
    <x v="6"/>
    <x v="0"/>
    <n v="15"/>
  </r>
  <r>
    <x v="153"/>
    <x v="93"/>
    <x v="0"/>
    <x v="9"/>
    <x v="0"/>
    <n v="2"/>
  </r>
  <r>
    <x v="153"/>
    <x v="0"/>
    <x v="0"/>
    <x v="0"/>
    <x v="0"/>
    <n v="9745"/>
  </r>
  <r>
    <x v="153"/>
    <x v="94"/>
    <x v="0"/>
    <x v="1"/>
    <x v="0"/>
    <n v="5240"/>
  </r>
  <r>
    <x v="153"/>
    <x v="94"/>
    <x v="0"/>
    <x v="2"/>
    <x v="0"/>
    <n v="2938"/>
  </r>
  <r>
    <x v="153"/>
    <x v="0"/>
    <x v="0"/>
    <x v="0"/>
    <x v="0"/>
    <n v="8178"/>
  </r>
  <r>
    <x v="153"/>
    <x v="95"/>
    <x v="0"/>
    <x v="1"/>
    <x v="0"/>
    <n v="42439"/>
  </r>
  <r>
    <x v="153"/>
    <x v="95"/>
    <x v="0"/>
    <x v="2"/>
    <x v="0"/>
    <n v="9564"/>
  </r>
  <r>
    <x v="153"/>
    <x v="95"/>
    <x v="0"/>
    <x v="3"/>
    <x v="0"/>
    <n v="1026"/>
  </r>
  <r>
    <x v="153"/>
    <x v="95"/>
    <x v="0"/>
    <x v="4"/>
    <x v="0"/>
    <n v="7954"/>
  </r>
  <r>
    <x v="153"/>
    <x v="95"/>
    <x v="0"/>
    <x v="8"/>
    <x v="0"/>
    <n v="1"/>
  </r>
  <r>
    <x v="153"/>
    <x v="95"/>
    <x v="0"/>
    <x v="9"/>
    <x v="0"/>
    <n v="16381"/>
  </r>
  <r>
    <x v="153"/>
    <x v="0"/>
    <x v="0"/>
    <x v="0"/>
    <x v="0"/>
    <n v="77365"/>
  </r>
  <r>
    <x v="48"/>
    <x v="1"/>
    <x v="0"/>
    <x v="1"/>
    <x v="0"/>
    <n v="291142"/>
  </r>
  <r>
    <x v="48"/>
    <x v="1"/>
    <x v="0"/>
    <x v="2"/>
    <x v="0"/>
    <n v="1013298"/>
  </r>
  <r>
    <x v="48"/>
    <x v="1"/>
    <x v="0"/>
    <x v="3"/>
    <x v="0"/>
    <n v="406944"/>
  </r>
  <r>
    <x v="48"/>
    <x v="1"/>
    <x v="0"/>
    <x v="4"/>
    <x v="0"/>
    <n v="1516897"/>
  </r>
  <r>
    <x v="48"/>
    <x v="1"/>
    <x v="0"/>
    <x v="5"/>
    <x v="0"/>
    <n v="698525"/>
  </r>
  <r>
    <x v="48"/>
    <x v="1"/>
    <x v="0"/>
    <x v="6"/>
    <x v="0"/>
    <n v="755696"/>
  </r>
  <r>
    <x v="48"/>
    <x v="1"/>
    <x v="0"/>
    <x v="7"/>
    <x v="0"/>
    <n v="437478"/>
  </r>
  <r>
    <x v="48"/>
    <x v="1"/>
    <x v="0"/>
    <x v="8"/>
    <x v="0"/>
    <n v="637459"/>
  </r>
  <r>
    <x v="48"/>
    <x v="1"/>
    <x v="0"/>
    <x v="9"/>
    <x v="0"/>
    <n v="170360"/>
  </r>
  <r>
    <x v="48"/>
    <x v="0"/>
    <x v="0"/>
    <x v="0"/>
    <x v="0"/>
    <n v="5927799"/>
  </r>
  <r>
    <x v="48"/>
    <x v="97"/>
    <x v="0"/>
    <x v="1"/>
    <x v="0"/>
    <n v="189301"/>
  </r>
  <r>
    <x v="48"/>
    <x v="97"/>
    <x v="0"/>
    <x v="2"/>
    <x v="0"/>
    <n v="290579"/>
  </r>
  <r>
    <x v="48"/>
    <x v="97"/>
    <x v="0"/>
    <x v="3"/>
    <x v="0"/>
    <n v="887"/>
  </r>
  <r>
    <x v="48"/>
    <x v="97"/>
    <x v="0"/>
    <x v="4"/>
    <x v="0"/>
    <n v="59755"/>
  </r>
  <r>
    <x v="48"/>
    <x v="97"/>
    <x v="0"/>
    <x v="5"/>
    <x v="0"/>
    <n v="257173"/>
  </r>
  <r>
    <x v="48"/>
    <x v="97"/>
    <x v="0"/>
    <x v="6"/>
    <x v="0"/>
    <n v="13981"/>
  </r>
  <r>
    <x v="48"/>
    <x v="97"/>
    <x v="0"/>
    <x v="7"/>
    <x v="0"/>
    <n v="30561"/>
  </r>
  <r>
    <x v="48"/>
    <x v="97"/>
    <x v="0"/>
    <x v="8"/>
    <x v="0"/>
    <n v="13829"/>
  </r>
  <r>
    <x v="48"/>
    <x v="97"/>
    <x v="0"/>
    <x v="9"/>
    <x v="0"/>
    <n v="5696"/>
  </r>
  <r>
    <x v="48"/>
    <x v="0"/>
    <x v="0"/>
    <x v="0"/>
    <x v="0"/>
    <n v="861761"/>
  </r>
  <r>
    <x v="48"/>
    <x v="98"/>
    <x v="0"/>
    <x v="1"/>
    <x v="0"/>
    <n v="101841"/>
  </r>
  <r>
    <x v="48"/>
    <x v="98"/>
    <x v="0"/>
    <x v="2"/>
    <x v="0"/>
    <n v="722720"/>
  </r>
  <r>
    <x v="48"/>
    <x v="98"/>
    <x v="0"/>
    <x v="3"/>
    <x v="0"/>
    <n v="406056"/>
  </r>
  <r>
    <x v="48"/>
    <x v="98"/>
    <x v="0"/>
    <x v="4"/>
    <x v="0"/>
    <n v="1457142"/>
  </r>
  <r>
    <x v="48"/>
    <x v="98"/>
    <x v="0"/>
    <x v="5"/>
    <x v="0"/>
    <n v="441352"/>
  </r>
  <r>
    <x v="48"/>
    <x v="98"/>
    <x v="0"/>
    <x v="6"/>
    <x v="0"/>
    <n v="741716"/>
  </r>
  <r>
    <x v="48"/>
    <x v="98"/>
    <x v="0"/>
    <x v="7"/>
    <x v="0"/>
    <n v="406917"/>
  </r>
  <r>
    <x v="48"/>
    <x v="98"/>
    <x v="0"/>
    <x v="8"/>
    <x v="0"/>
    <n v="623631"/>
  </r>
  <r>
    <x v="48"/>
    <x v="98"/>
    <x v="0"/>
    <x v="9"/>
    <x v="0"/>
    <n v="164664"/>
  </r>
  <r>
    <x v="48"/>
    <x v="0"/>
    <x v="0"/>
    <x v="0"/>
    <x v="0"/>
    <n v="5066038"/>
  </r>
  <r>
    <x v="49"/>
    <x v="1"/>
    <x v="0"/>
    <x v="1"/>
    <x v="0"/>
    <n v="1124841"/>
  </r>
  <r>
    <x v="49"/>
    <x v="1"/>
    <x v="0"/>
    <x v="2"/>
    <x v="0"/>
    <n v="2096390"/>
  </r>
  <r>
    <x v="49"/>
    <x v="1"/>
    <x v="0"/>
    <x v="3"/>
    <x v="0"/>
    <n v="2361262"/>
  </r>
  <r>
    <x v="49"/>
    <x v="1"/>
    <x v="0"/>
    <x v="4"/>
    <x v="0"/>
    <n v="1827273"/>
  </r>
  <r>
    <x v="49"/>
    <x v="1"/>
    <x v="0"/>
    <x v="5"/>
    <x v="0"/>
    <n v="77859"/>
  </r>
  <r>
    <x v="49"/>
    <x v="1"/>
    <x v="0"/>
    <x v="6"/>
    <x v="0"/>
    <n v="112619"/>
  </r>
  <r>
    <x v="49"/>
    <x v="1"/>
    <x v="0"/>
    <x v="7"/>
    <x v="0"/>
    <n v="49317"/>
  </r>
  <r>
    <x v="49"/>
    <x v="1"/>
    <x v="0"/>
    <x v="8"/>
    <x v="0"/>
    <n v="378571"/>
  </r>
  <r>
    <x v="49"/>
    <x v="1"/>
    <x v="0"/>
    <x v="9"/>
    <x v="0"/>
    <n v="13446"/>
  </r>
  <r>
    <x v="49"/>
    <x v="0"/>
    <x v="0"/>
    <x v="0"/>
    <x v="0"/>
    <n v="8041577"/>
  </r>
  <r>
    <x v="49"/>
    <x v="99"/>
    <x v="0"/>
    <x v="1"/>
    <x v="0"/>
    <n v="874528"/>
  </r>
  <r>
    <x v="49"/>
    <x v="99"/>
    <x v="0"/>
    <x v="2"/>
    <x v="0"/>
    <n v="1898797"/>
  </r>
  <r>
    <x v="49"/>
    <x v="99"/>
    <x v="0"/>
    <x v="3"/>
    <x v="0"/>
    <n v="1014250"/>
  </r>
  <r>
    <x v="49"/>
    <x v="99"/>
    <x v="0"/>
    <x v="4"/>
    <x v="0"/>
    <n v="1446757"/>
  </r>
  <r>
    <x v="49"/>
    <x v="99"/>
    <x v="0"/>
    <x v="5"/>
    <x v="0"/>
    <n v="62018"/>
  </r>
  <r>
    <x v="49"/>
    <x v="99"/>
    <x v="0"/>
    <x v="6"/>
    <x v="0"/>
    <n v="54562"/>
  </r>
  <r>
    <x v="49"/>
    <x v="99"/>
    <x v="0"/>
    <x v="7"/>
    <x v="0"/>
    <n v="10461"/>
  </r>
  <r>
    <x v="49"/>
    <x v="99"/>
    <x v="0"/>
    <x v="8"/>
    <x v="0"/>
    <n v="343875"/>
  </r>
  <r>
    <x v="49"/>
    <x v="99"/>
    <x v="0"/>
    <x v="9"/>
    <x v="0"/>
    <n v="766"/>
  </r>
  <r>
    <x v="49"/>
    <x v="0"/>
    <x v="0"/>
    <x v="0"/>
    <x v="0"/>
    <n v="5706013"/>
  </r>
  <r>
    <x v="49"/>
    <x v="100"/>
    <x v="0"/>
    <x v="1"/>
    <x v="0"/>
    <n v="250314"/>
  </r>
  <r>
    <x v="49"/>
    <x v="100"/>
    <x v="0"/>
    <x v="2"/>
    <x v="0"/>
    <n v="197594"/>
  </r>
  <r>
    <x v="49"/>
    <x v="100"/>
    <x v="0"/>
    <x v="3"/>
    <x v="0"/>
    <n v="1347012"/>
  </r>
  <r>
    <x v="49"/>
    <x v="100"/>
    <x v="0"/>
    <x v="4"/>
    <x v="0"/>
    <n v="380516"/>
  </r>
  <r>
    <x v="49"/>
    <x v="100"/>
    <x v="0"/>
    <x v="5"/>
    <x v="0"/>
    <n v="15840"/>
  </r>
  <r>
    <x v="49"/>
    <x v="100"/>
    <x v="0"/>
    <x v="6"/>
    <x v="0"/>
    <n v="58057"/>
  </r>
  <r>
    <x v="49"/>
    <x v="100"/>
    <x v="0"/>
    <x v="7"/>
    <x v="0"/>
    <n v="38856"/>
  </r>
  <r>
    <x v="49"/>
    <x v="100"/>
    <x v="0"/>
    <x v="8"/>
    <x v="0"/>
    <n v="34696"/>
  </r>
  <r>
    <x v="49"/>
    <x v="100"/>
    <x v="0"/>
    <x v="9"/>
    <x v="0"/>
    <n v="12680"/>
  </r>
  <r>
    <x v="49"/>
    <x v="0"/>
    <x v="0"/>
    <x v="0"/>
    <x v="0"/>
    <n v="2335565"/>
  </r>
  <r>
    <x v="50"/>
    <x v="0"/>
    <x v="0"/>
    <x v="1"/>
    <x v="0"/>
    <n v="87651"/>
  </r>
  <r>
    <x v="50"/>
    <x v="0"/>
    <x v="0"/>
    <x v="2"/>
    <x v="0"/>
    <n v="417297"/>
  </r>
  <r>
    <x v="50"/>
    <x v="0"/>
    <x v="0"/>
    <x v="3"/>
    <x v="0"/>
    <n v="46334"/>
  </r>
  <r>
    <x v="50"/>
    <x v="0"/>
    <x v="0"/>
    <x v="4"/>
    <x v="0"/>
    <n v="12970"/>
  </r>
  <r>
    <x v="50"/>
    <x v="0"/>
    <x v="0"/>
    <x v="5"/>
    <x v="0"/>
    <n v="1940"/>
  </r>
  <r>
    <x v="50"/>
    <x v="0"/>
    <x v="0"/>
    <x v="6"/>
    <x v="0"/>
    <n v="25748"/>
  </r>
  <r>
    <x v="50"/>
    <x v="0"/>
    <x v="0"/>
    <x v="7"/>
    <x v="0"/>
    <n v="1440"/>
  </r>
  <r>
    <x v="50"/>
    <x v="0"/>
    <x v="0"/>
    <x v="8"/>
    <x v="0"/>
    <n v="28768"/>
  </r>
  <r>
    <x v="50"/>
    <x v="0"/>
    <x v="0"/>
    <x v="9"/>
    <x v="0"/>
    <n v="5455"/>
  </r>
  <r>
    <x v="50"/>
    <x v="0"/>
    <x v="0"/>
    <x v="0"/>
    <x v="0"/>
    <n v="627604"/>
  </r>
  <r>
    <x v="148"/>
    <x v="0"/>
    <x v="0"/>
    <x v="1"/>
    <x v="0"/>
    <n v="164316"/>
  </r>
  <r>
    <x v="148"/>
    <x v="0"/>
    <x v="0"/>
    <x v="2"/>
    <x v="0"/>
    <n v="162885"/>
  </r>
  <r>
    <x v="148"/>
    <x v="0"/>
    <x v="0"/>
    <x v="3"/>
    <x v="0"/>
    <n v="389"/>
  </r>
  <r>
    <x v="148"/>
    <x v="0"/>
    <x v="0"/>
    <x v="4"/>
    <x v="0"/>
    <n v="172955"/>
  </r>
  <r>
    <x v="148"/>
    <x v="0"/>
    <x v="0"/>
    <x v="5"/>
    <x v="0"/>
    <n v="243836"/>
  </r>
  <r>
    <x v="148"/>
    <x v="0"/>
    <x v="0"/>
    <x v="6"/>
    <x v="0"/>
    <n v="182448"/>
  </r>
  <r>
    <x v="148"/>
    <x v="0"/>
    <x v="0"/>
    <x v="7"/>
    <x v="0"/>
    <n v="259566"/>
  </r>
  <r>
    <x v="148"/>
    <x v="0"/>
    <x v="0"/>
    <x v="8"/>
    <x v="0"/>
    <n v="81383"/>
  </r>
  <r>
    <x v="148"/>
    <x v="0"/>
    <x v="0"/>
    <x v="9"/>
    <x v="0"/>
    <n v="197997"/>
  </r>
  <r>
    <x v="148"/>
    <x v="0"/>
    <x v="0"/>
    <x v="0"/>
    <x v="0"/>
    <n v="1465775"/>
  </r>
  <r>
    <x v="155"/>
    <x v="0"/>
    <x v="0"/>
    <x v="1"/>
    <x v="0"/>
    <n v="2531"/>
  </r>
  <r>
    <x v="155"/>
    <x v="0"/>
    <x v="0"/>
    <x v="2"/>
    <x v="0"/>
    <n v="1933"/>
  </r>
  <r>
    <x v="155"/>
    <x v="0"/>
    <x v="0"/>
    <x v="3"/>
    <x v="0"/>
    <n v="1931"/>
  </r>
  <r>
    <x v="155"/>
    <x v="0"/>
    <x v="0"/>
    <x v="4"/>
    <x v="0"/>
    <n v="6377"/>
  </r>
  <r>
    <x v="155"/>
    <x v="0"/>
    <x v="0"/>
    <x v="5"/>
    <x v="0"/>
    <n v="1716"/>
  </r>
  <r>
    <x v="155"/>
    <x v="0"/>
    <x v="0"/>
    <x v="6"/>
    <x v="0"/>
    <n v="1691"/>
  </r>
  <r>
    <x v="155"/>
    <x v="0"/>
    <x v="0"/>
    <x v="7"/>
    <x v="0"/>
    <n v="183"/>
  </r>
  <r>
    <x v="155"/>
    <x v="0"/>
    <x v="0"/>
    <x v="8"/>
    <x v="0"/>
    <n v="1602"/>
  </r>
  <r>
    <x v="155"/>
    <x v="0"/>
    <x v="0"/>
    <x v="9"/>
    <x v="0"/>
    <n v="228"/>
  </r>
  <r>
    <x v="155"/>
    <x v="0"/>
    <x v="0"/>
    <x v="0"/>
    <x v="0"/>
    <n v="18191"/>
  </r>
  <r>
    <x v="150"/>
    <x v="0"/>
    <x v="0"/>
    <x v="1"/>
    <x v="0"/>
    <n v="117"/>
  </r>
  <r>
    <x v="150"/>
    <x v="0"/>
    <x v="0"/>
    <x v="2"/>
    <x v="0"/>
    <n v="1706"/>
  </r>
  <r>
    <x v="150"/>
    <x v="0"/>
    <x v="0"/>
    <x v="3"/>
    <x v="0"/>
    <n v="96"/>
  </r>
  <r>
    <x v="150"/>
    <x v="0"/>
    <x v="0"/>
    <x v="4"/>
    <x v="0"/>
    <n v="837"/>
  </r>
  <r>
    <x v="150"/>
    <x v="0"/>
    <x v="0"/>
    <x v="5"/>
    <x v="0"/>
    <n v="218"/>
  </r>
  <r>
    <x v="150"/>
    <x v="0"/>
    <x v="0"/>
    <x v="6"/>
    <x v="0"/>
    <n v="104"/>
  </r>
  <r>
    <x v="150"/>
    <x v="0"/>
    <x v="0"/>
    <x v="7"/>
    <x v="0"/>
    <n v="68"/>
  </r>
  <r>
    <x v="150"/>
    <x v="0"/>
    <x v="0"/>
    <x v="8"/>
    <x v="0"/>
    <n v="441"/>
  </r>
  <r>
    <x v="150"/>
    <x v="0"/>
    <x v="0"/>
    <x v="9"/>
    <x v="0"/>
    <n v="27"/>
  </r>
  <r>
    <x v="150"/>
    <x v="0"/>
    <x v="0"/>
    <x v="0"/>
    <x v="0"/>
    <n v="3616"/>
  </r>
  <r>
    <x v="151"/>
    <x v="0"/>
    <x v="0"/>
    <x v="1"/>
    <x v="0"/>
    <n v="28398741"/>
  </r>
  <r>
    <x v="151"/>
    <x v="0"/>
    <x v="0"/>
    <x v="2"/>
    <x v="0"/>
    <n v="7570522"/>
  </r>
  <r>
    <x v="151"/>
    <x v="0"/>
    <x v="0"/>
    <x v="3"/>
    <x v="0"/>
    <n v="802008"/>
  </r>
  <r>
    <x v="151"/>
    <x v="0"/>
    <x v="0"/>
    <x v="4"/>
    <x v="0"/>
    <n v="25987217"/>
  </r>
  <r>
    <x v="151"/>
    <x v="0"/>
    <x v="0"/>
    <x v="5"/>
    <x v="0"/>
    <n v="3599693"/>
  </r>
  <r>
    <x v="151"/>
    <x v="0"/>
    <x v="0"/>
    <x v="6"/>
    <x v="0"/>
    <n v="32496051"/>
  </r>
  <r>
    <x v="151"/>
    <x v="0"/>
    <x v="0"/>
    <x v="7"/>
    <x v="0"/>
    <n v="14770311"/>
  </r>
  <r>
    <x v="151"/>
    <x v="0"/>
    <x v="0"/>
    <x v="8"/>
    <x v="0"/>
    <n v="19400037"/>
  </r>
  <r>
    <x v="151"/>
    <x v="0"/>
    <x v="0"/>
    <x v="9"/>
    <x v="0"/>
    <n v="1520443"/>
  </r>
  <r>
    <x v="151"/>
    <x v="0"/>
    <x v="0"/>
    <x v="0"/>
    <x v="0"/>
    <n v="134545022"/>
  </r>
  <r>
    <x v="152"/>
    <x v="0"/>
    <x v="0"/>
    <x v="1"/>
    <x v="0"/>
    <n v="4282005"/>
  </r>
  <r>
    <x v="152"/>
    <x v="0"/>
    <x v="0"/>
    <x v="2"/>
    <x v="0"/>
    <n v="1285703"/>
  </r>
  <r>
    <x v="152"/>
    <x v="0"/>
    <x v="0"/>
    <x v="3"/>
    <x v="0"/>
    <n v="206"/>
  </r>
  <r>
    <x v="152"/>
    <x v="0"/>
    <x v="0"/>
    <x v="4"/>
    <x v="0"/>
    <n v="2993469"/>
  </r>
  <r>
    <x v="152"/>
    <x v="0"/>
    <x v="0"/>
    <x v="5"/>
    <x v="0"/>
    <n v="2670341"/>
  </r>
  <r>
    <x v="152"/>
    <x v="0"/>
    <x v="0"/>
    <x v="6"/>
    <x v="0"/>
    <n v="2968761"/>
  </r>
  <r>
    <x v="152"/>
    <x v="0"/>
    <x v="0"/>
    <x v="7"/>
    <x v="0"/>
    <n v="5481692"/>
  </r>
  <r>
    <x v="152"/>
    <x v="0"/>
    <x v="0"/>
    <x v="8"/>
    <x v="0"/>
    <n v="2572249"/>
  </r>
  <r>
    <x v="152"/>
    <x v="0"/>
    <x v="0"/>
    <x v="9"/>
    <x v="0"/>
    <n v="725276"/>
  </r>
  <r>
    <x v="152"/>
    <x v="0"/>
    <x v="0"/>
    <x v="0"/>
    <x v="0"/>
    <n v="22979702"/>
  </r>
  <r>
    <x v="153"/>
    <x v="0"/>
    <x v="0"/>
    <x v="1"/>
    <x v="0"/>
    <n v="120636"/>
  </r>
  <r>
    <x v="153"/>
    <x v="0"/>
    <x v="0"/>
    <x v="2"/>
    <x v="0"/>
    <n v="9589"/>
  </r>
  <r>
    <x v="153"/>
    <x v="0"/>
    <x v="0"/>
    <x v="3"/>
    <x v="0"/>
    <n v="1135"/>
  </r>
  <r>
    <x v="153"/>
    <x v="0"/>
    <x v="0"/>
    <x v="4"/>
    <x v="0"/>
    <n v="13303"/>
  </r>
  <r>
    <x v="153"/>
    <x v="0"/>
    <x v="0"/>
    <x v="5"/>
    <x v="0"/>
    <n v="307"/>
  </r>
  <r>
    <x v="153"/>
    <x v="0"/>
    <x v="0"/>
    <x v="6"/>
    <x v="0"/>
    <n v="638"/>
  </r>
  <r>
    <x v="153"/>
    <x v="0"/>
    <x v="0"/>
    <x v="7"/>
    <x v="0"/>
    <n v="6"/>
  </r>
  <r>
    <x v="153"/>
    <x v="0"/>
    <x v="0"/>
    <x v="8"/>
    <x v="0"/>
    <n v="170"/>
  </r>
  <r>
    <x v="153"/>
    <x v="0"/>
    <x v="0"/>
    <x v="9"/>
    <x v="0"/>
    <n v="18702"/>
  </r>
  <r>
    <x v="153"/>
    <x v="0"/>
    <x v="0"/>
    <x v="0"/>
    <x v="0"/>
    <n v="164485"/>
  </r>
  <r>
    <x v="145"/>
    <x v="1"/>
    <x v="0"/>
    <x v="1"/>
    <x v="0"/>
    <n v="101841"/>
  </r>
  <r>
    <x v="145"/>
    <x v="1"/>
    <x v="0"/>
    <x v="2"/>
    <x v="0"/>
    <n v="722720"/>
  </r>
  <r>
    <x v="145"/>
    <x v="1"/>
    <x v="0"/>
    <x v="3"/>
    <x v="0"/>
    <n v="406056"/>
  </r>
  <r>
    <x v="145"/>
    <x v="1"/>
    <x v="0"/>
    <x v="4"/>
    <x v="0"/>
    <n v="1457142"/>
  </r>
  <r>
    <x v="145"/>
    <x v="1"/>
    <x v="0"/>
    <x v="5"/>
    <x v="0"/>
    <n v="441352"/>
  </r>
  <r>
    <x v="145"/>
    <x v="1"/>
    <x v="0"/>
    <x v="6"/>
    <x v="0"/>
    <n v="741716"/>
  </r>
  <r>
    <x v="145"/>
    <x v="1"/>
    <x v="0"/>
    <x v="7"/>
    <x v="0"/>
    <n v="406917"/>
  </r>
  <r>
    <x v="145"/>
    <x v="1"/>
    <x v="0"/>
    <x v="8"/>
    <x v="0"/>
    <n v="623631"/>
  </r>
  <r>
    <x v="145"/>
    <x v="1"/>
    <x v="0"/>
    <x v="9"/>
    <x v="0"/>
    <n v="164664"/>
  </r>
  <r>
    <x v="145"/>
    <x v="0"/>
    <x v="0"/>
    <x v="0"/>
    <x v="0"/>
    <n v="5066038"/>
  </r>
  <r>
    <x v="145"/>
    <x v="68"/>
    <x v="0"/>
    <x v="1"/>
    <x v="0"/>
    <n v="28680"/>
  </r>
  <r>
    <x v="145"/>
    <x v="68"/>
    <x v="0"/>
    <x v="2"/>
    <x v="0"/>
    <n v="197553"/>
  </r>
  <r>
    <x v="145"/>
    <x v="68"/>
    <x v="0"/>
    <x v="3"/>
    <x v="0"/>
    <n v="149040"/>
  </r>
  <r>
    <x v="145"/>
    <x v="68"/>
    <x v="0"/>
    <x v="4"/>
    <x v="0"/>
    <n v="523668"/>
  </r>
  <r>
    <x v="145"/>
    <x v="68"/>
    <x v="0"/>
    <x v="5"/>
    <x v="0"/>
    <n v="146410"/>
  </r>
  <r>
    <x v="145"/>
    <x v="68"/>
    <x v="0"/>
    <x v="6"/>
    <x v="0"/>
    <n v="201123"/>
  </r>
  <r>
    <x v="145"/>
    <x v="68"/>
    <x v="0"/>
    <x v="7"/>
    <x v="0"/>
    <n v="303730"/>
  </r>
  <r>
    <x v="145"/>
    <x v="68"/>
    <x v="0"/>
    <x v="8"/>
    <x v="0"/>
    <n v="230783"/>
  </r>
  <r>
    <x v="145"/>
    <x v="68"/>
    <x v="0"/>
    <x v="9"/>
    <x v="0"/>
    <n v="53278"/>
  </r>
  <r>
    <x v="145"/>
    <x v="0"/>
    <x v="0"/>
    <x v="0"/>
    <x v="0"/>
    <n v="1834264"/>
  </r>
  <r>
    <x v="145"/>
    <x v="69"/>
    <x v="0"/>
    <x v="1"/>
    <x v="0"/>
    <n v="4536"/>
  </r>
  <r>
    <x v="145"/>
    <x v="69"/>
    <x v="0"/>
    <x v="2"/>
    <x v="0"/>
    <n v="35024"/>
  </r>
  <r>
    <x v="145"/>
    <x v="69"/>
    <x v="0"/>
    <x v="3"/>
    <x v="0"/>
    <n v="7949"/>
  </r>
  <r>
    <x v="145"/>
    <x v="69"/>
    <x v="0"/>
    <x v="4"/>
    <x v="0"/>
    <n v="60295"/>
  </r>
  <r>
    <x v="145"/>
    <x v="69"/>
    <x v="0"/>
    <x v="5"/>
    <x v="0"/>
    <n v="31528"/>
  </r>
  <r>
    <x v="145"/>
    <x v="69"/>
    <x v="0"/>
    <x v="6"/>
    <x v="0"/>
    <n v="69980"/>
  </r>
  <r>
    <x v="145"/>
    <x v="69"/>
    <x v="0"/>
    <x v="7"/>
    <x v="0"/>
    <n v="57877"/>
  </r>
  <r>
    <x v="145"/>
    <x v="69"/>
    <x v="0"/>
    <x v="8"/>
    <x v="0"/>
    <n v="41275"/>
  </r>
  <r>
    <x v="145"/>
    <x v="69"/>
    <x v="0"/>
    <x v="9"/>
    <x v="0"/>
    <n v="16724"/>
  </r>
  <r>
    <x v="145"/>
    <x v="0"/>
    <x v="0"/>
    <x v="0"/>
    <x v="0"/>
    <n v="325186"/>
  </r>
  <r>
    <x v="145"/>
    <x v="70"/>
    <x v="0"/>
    <x v="1"/>
    <x v="0"/>
    <n v="5164"/>
  </r>
  <r>
    <x v="145"/>
    <x v="70"/>
    <x v="0"/>
    <x v="2"/>
    <x v="0"/>
    <n v="98785"/>
  </r>
  <r>
    <x v="145"/>
    <x v="70"/>
    <x v="0"/>
    <x v="3"/>
    <x v="0"/>
    <n v="21518"/>
  </r>
  <r>
    <x v="145"/>
    <x v="70"/>
    <x v="0"/>
    <x v="4"/>
    <x v="0"/>
    <n v="115136"/>
  </r>
  <r>
    <x v="145"/>
    <x v="70"/>
    <x v="0"/>
    <x v="5"/>
    <x v="0"/>
    <n v="40803"/>
  </r>
  <r>
    <x v="145"/>
    <x v="70"/>
    <x v="0"/>
    <x v="6"/>
    <x v="0"/>
    <n v="87230"/>
  </r>
  <r>
    <x v="145"/>
    <x v="70"/>
    <x v="0"/>
    <x v="7"/>
    <x v="0"/>
    <n v="3626"/>
  </r>
  <r>
    <x v="145"/>
    <x v="70"/>
    <x v="0"/>
    <x v="8"/>
    <x v="0"/>
    <n v="45706"/>
  </r>
  <r>
    <x v="145"/>
    <x v="70"/>
    <x v="0"/>
    <x v="9"/>
    <x v="0"/>
    <n v="14921"/>
  </r>
  <r>
    <x v="145"/>
    <x v="0"/>
    <x v="0"/>
    <x v="0"/>
    <x v="0"/>
    <n v="432889"/>
  </r>
  <r>
    <x v="145"/>
    <x v="71"/>
    <x v="0"/>
    <x v="1"/>
    <x v="0"/>
    <n v="18807"/>
  </r>
  <r>
    <x v="145"/>
    <x v="71"/>
    <x v="0"/>
    <x v="2"/>
    <x v="0"/>
    <n v="29938"/>
  </r>
  <r>
    <x v="145"/>
    <x v="71"/>
    <x v="0"/>
    <x v="3"/>
    <x v="0"/>
    <n v="31591"/>
  </r>
  <r>
    <x v="145"/>
    <x v="71"/>
    <x v="0"/>
    <x v="4"/>
    <x v="0"/>
    <n v="85915"/>
  </r>
  <r>
    <x v="145"/>
    <x v="71"/>
    <x v="0"/>
    <x v="5"/>
    <x v="0"/>
    <n v="22804"/>
  </r>
  <r>
    <x v="145"/>
    <x v="71"/>
    <x v="0"/>
    <x v="6"/>
    <x v="0"/>
    <n v="45596"/>
  </r>
  <r>
    <x v="145"/>
    <x v="71"/>
    <x v="0"/>
    <x v="7"/>
    <x v="0"/>
    <n v="13000"/>
  </r>
  <r>
    <x v="145"/>
    <x v="71"/>
    <x v="0"/>
    <x v="8"/>
    <x v="0"/>
    <n v="26094"/>
  </r>
  <r>
    <x v="145"/>
    <x v="71"/>
    <x v="0"/>
    <x v="9"/>
    <x v="0"/>
    <n v="12669"/>
  </r>
  <r>
    <x v="145"/>
    <x v="0"/>
    <x v="0"/>
    <x v="0"/>
    <x v="0"/>
    <n v="286414"/>
  </r>
  <r>
    <x v="145"/>
    <x v="72"/>
    <x v="0"/>
    <x v="1"/>
    <x v="0"/>
    <n v="14643"/>
  </r>
  <r>
    <x v="145"/>
    <x v="72"/>
    <x v="0"/>
    <x v="2"/>
    <x v="0"/>
    <n v="253201"/>
  </r>
  <r>
    <x v="145"/>
    <x v="72"/>
    <x v="0"/>
    <x v="3"/>
    <x v="0"/>
    <n v="91775"/>
  </r>
  <r>
    <x v="145"/>
    <x v="72"/>
    <x v="0"/>
    <x v="4"/>
    <x v="0"/>
    <n v="344569"/>
  </r>
  <r>
    <x v="145"/>
    <x v="72"/>
    <x v="0"/>
    <x v="5"/>
    <x v="0"/>
    <n v="121967"/>
  </r>
  <r>
    <x v="145"/>
    <x v="72"/>
    <x v="0"/>
    <x v="6"/>
    <x v="0"/>
    <n v="208596"/>
  </r>
  <r>
    <x v="145"/>
    <x v="72"/>
    <x v="0"/>
    <x v="7"/>
    <x v="0"/>
    <n v="13414"/>
  </r>
  <r>
    <x v="145"/>
    <x v="72"/>
    <x v="0"/>
    <x v="8"/>
    <x v="0"/>
    <n v="165149"/>
  </r>
  <r>
    <x v="145"/>
    <x v="72"/>
    <x v="0"/>
    <x v="9"/>
    <x v="0"/>
    <n v="41821"/>
  </r>
  <r>
    <x v="145"/>
    <x v="0"/>
    <x v="0"/>
    <x v="0"/>
    <x v="0"/>
    <n v="1255135"/>
  </r>
  <r>
    <x v="145"/>
    <x v="73"/>
    <x v="0"/>
    <x v="1"/>
    <x v="0"/>
    <n v="27851"/>
  </r>
  <r>
    <x v="145"/>
    <x v="73"/>
    <x v="0"/>
    <x v="2"/>
    <x v="0"/>
    <n v="89451"/>
  </r>
  <r>
    <x v="145"/>
    <x v="73"/>
    <x v="0"/>
    <x v="3"/>
    <x v="0"/>
    <n v="91783"/>
  </r>
  <r>
    <x v="145"/>
    <x v="73"/>
    <x v="0"/>
    <x v="4"/>
    <x v="0"/>
    <n v="294137"/>
  </r>
  <r>
    <x v="145"/>
    <x v="73"/>
    <x v="0"/>
    <x v="5"/>
    <x v="0"/>
    <n v="67001"/>
  </r>
  <r>
    <x v="145"/>
    <x v="73"/>
    <x v="0"/>
    <x v="6"/>
    <x v="0"/>
    <n v="111624"/>
  </r>
  <r>
    <x v="145"/>
    <x v="73"/>
    <x v="0"/>
    <x v="7"/>
    <x v="0"/>
    <n v="13389"/>
  </r>
  <r>
    <x v="145"/>
    <x v="73"/>
    <x v="0"/>
    <x v="8"/>
    <x v="0"/>
    <n v="99758"/>
  </r>
  <r>
    <x v="145"/>
    <x v="73"/>
    <x v="0"/>
    <x v="9"/>
    <x v="0"/>
    <n v="21037"/>
  </r>
  <r>
    <x v="145"/>
    <x v="0"/>
    <x v="0"/>
    <x v="0"/>
    <x v="0"/>
    <n v="816029"/>
  </r>
  <r>
    <x v="145"/>
    <x v="74"/>
    <x v="0"/>
    <x v="1"/>
    <x v="0"/>
    <n v="2160"/>
  </r>
  <r>
    <x v="145"/>
    <x v="74"/>
    <x v="0"/>
    <x v="2"/>
    <x v="0"/>
    <n v="18768"/>
  </r>
  <r>
    <x v="145"/>
    <x v="74"/>
    <x v="0"/>
    <x v="3"/>
    <x v="0"/>
    <n v="12400"/>
  </r>
  <r>
    <x v="145"/>
    <x v="74"/>
    <x v="0"/>
    <x v="4"/>
    <x v="0"/>
    <n v="33423"/>
  </r>
  <r>
    <x v="145"/>
    <x v="74"/>
    <x v="0"/>
    <x v="5"/>
    <x v="0"/>
    <n v="10840"/>
  </r>
  <r>
    <x v="145"/>
    <x v="74"/>
    <x v="0"/>
    <x v="6"/>
    <x v="0"/>
    <n v="17567"/>
  </r>
  <r>
    <x v="145"/>
    <x v="74"/>
    <x v="0"/>
    <x v="7"/>
    <x v="0"/>
    <n v="1881"/>
  </r>
  <r>
    <x v="145"/>
    <x v="74"/>
    <x v="0"/>
    <x v="8"/>
    <x v="0"/>
    <n v="14868"/>
  </r>
  <r>
    <x v="145"/>
    <x v="74"/>
    <x v="0"/>
    <x v="9"/>
    <x v="0"/>
    <n v="4213"/>
  </r>
  <r>
    <x v="145"/>
    <x v="0"/>
    <x v="0"/>
    <x v="0"/>
    <x v="0"/>
    <n v="116120"/>
  </r>
  <r>
    <x v="144"/>
    <x v="1"/>
    <x v="0"/>
    <x v="1"/>
    <x v="0"/>
    <n v="189301"/>
  </r>
  <r>
    <x v="144"/>
    <x v="1"/>
    <x v="0"/>
    <x v="2"/>
    <x v="0"/>
    <n v="290579"/>
  </r>
  <r>
    <x v="144"/>
    <x v="1"/>
    <x v="0"/>
    <x v="3"/>
    <x v="0"/>
    <n v="887"/>
  </r>
  <r>
    <x v="144"/>
    <x v="1"/>
    <x v="0"/>
    <x v="4"/>
    <x v="0"/>
    <n v="59755"/>
  </r>
  <r>
    <x v="144"/>
    <x v="1"/>
    <x v="0"/>
    <x v="5"/>
    <x v="0"/>
    <n v="257173"/>
  </r>
  <r>
    <x v="144"/>
    <x v="1"/>
    <x v="0"/>
    <x v="6"/>
    <x v="0"/>
    <n v="13981"/>
  </r>
  <r>
    <x v="144"/>
    <x v="1"/>
    <x v="0"/>
    <x v="7"/>
    <x v="0"/>
    <n v="30561"/>
  </r>
  <r>
    <x v="144"/>
    <x v="1"/>
    <x v="0"/>
    <x v="8"/>
    <x v="0"/>
    <n v="13829"/>
  </r>
  <r>
    <x v="144"/>
    <x v="1"/>
    <x v="0"/>
    <x v="9"/>
    <x v="0"/>
    <n v="5696"/>
  </r>
  <r>
    <x v="144"/>
    <x v="0"/>
    <x v="0"/>
    <x v="0"/>
    <x v="0"/>
    <n v="861761"/>
  </r>
  <r>
    <x v="144"/>
    <x v="68"/>
    <x v="0"/>
    <x v="1"/>
    <x v="0"/>
    <n v="34629"/>
  </r>
  <r>
    <x v="144"/>
    <x v="68"/>
    <x v="0"/>
    <x v="2"/>
    <x v="0"/>
    <n v="54326"/>
  </r>
  <r>
    <x v="144"/>
    <x v="68"/>
    <x v="0"/>
    <x v="3"/>
    <x v="0"/>
    <n v="149"/>
  </r>
  <r>
    <x v="144"/>
    <x v="68"/>
    <x v="0"/>
    <x v="4"/>
    <x v="0"/>
    <n v="14619"/>
  </r>
  <r>
    <x v="144"/>
    <x v="68"/>
    <x v="0"/>
    <x v="5"/>
    <x v="0"/>
    <n v="35045"/>
  </r>
  <r>
    <x v="144"/>
    <x v="68"/>
    <x v="0"/>
    <x v="6"/>
    <x v="0"/>
    <n v="2920"/>
  </r>
  <r>
    <x v="144"/>
    <x v="68"/>
    <x v="0"/>
    <x v="7"/>
    <x v="0"/>
    <n v="6537"/>
  </r>
  <r>
    <x v="144"/>
    <x v="68"/>
    <x v="0"/>
    <x v="8"/>
    <x v="0"/>
    <n v="3077"/>
  </r>
  <r>
    <x v="144"/>
    <x v="68"/>
    <x v="0"/>
    <x v="9"/>
    <x v="0"/>
    <n v="707"/>
  </r>
  <r>
    <x v="144"/>
    <x v="0"/>
    <x v="0"/>
    <x v="0"/>
    <x v="0"/>
    <n v="152010"/>
  </r>
  <r>
    <x v="144"/>
    <x v="70"/>
    <x v="0"/>
    <x v="1"/>
    <x v="0"/>
    <n v="21256"/>
  </r>
  <r>
    <x v="144"/>
    <x v="70"/>
    <x v="0"/>
    <x v="2"/>
    <x v="0"/>
    <n v="28287"/>
  </r>
  <r>
    <x v="144"/>
    <x v="70"/>
    <x v="0"/>
    <x v="3"/>
    <x v="0"/>
    <n v="353"/>
  </r>
  <r>
    <x v="144"/>
    <x v="70"/>
    <x v="0"/>
    <x v="4"/>
    <x v="0"/>
    <n v="4683"/>
  </r>
  <r>
    <x v="144"/>
    <x v="70"/>
    <x v="0"/>
    <x v="5"/>
    <x v="0"/>
    <n v="32285"/>
  </r>
  <r>
    <x v="144"/>
    <x v="70"/>
    <x v="0"/>
    <x v="6"/>
    <x v="0"/>
    <n v="361"/>
  </r>
  <r>
    <x v="144"/>
    <x v="70"/>
    <x v="0"/>
    <x v="7"/>
    <x v="0"/>
    <n v="1995"/>
  </r>
  <r>
    <x v="144"/>
    <x v="70"/>
    <x v="0"/>
    <x v="8"/>
    <x v="0"/>
    <n v="1776"/>
  </r>
  <r>
    <x v="144"/>
    <x v="70"/>
    <x v="0"/>
    <x v="9"/>
    <x v="0"/>
    <n v="328"/>
  </r>
  <r>
    <x v="144"/>
    <x v="0"/>
    <x v="0"/>
    <x v="0"/>
    <x v="0"/>
    <n v="91323"/>
  </r>
  <r>
    <x v="144"/>
    <x v="71"/>
    <x v="0"/>
    <x v="1"/>
    <x v="0"/>
    <n v="23540"/>
  </r>
  <r>
    <x v="144"/>
    <x v="71"/>
    <x v="0"/>
    <x v="2"/>
    <x v="0"/>
    <n v="36484"/>
  </r>
  <r>
    <x v="144"/>
    <x v="71"/>
    <x v="0"/>
    <x v="3"/>
    <x v="0"/>
    <n v="13"/>
  </r>
  <r>
    <x v="144"/>
    <x v="71"/>
    <x v="0"/>
    <x v="4"/>
    <x v="0"/>
    <n v="10458"/>
  </r>
  <r>
    <x v="144"/>
    <x v="71"/>
    <x v="0"/>
    <x v="5"/>
    <x v="0"/>
    <n v="29720"/>
  </r>
  <r>
    <x v="144"/>
    <x v="71"/>
    <x v="0"/>
    <x v="6"/>
    <x v="0"/>
    <n v="959"/>
  </r>
  <r>
    <x v="144"/>
    <x v="71"/>
    <x v="0"/>
    <x v="7"/>
    <x v="0"/>
    <n v="3748"/>
  </r>
  <r>
    <x v="144"/>
    <x v="71"/>
    <x v="0"/>
    <x v="8"/>
    <x v="0"/>
    <n v="1693"/>
  </r>
  <r>
    <x v="144"/>
    <x v="71"/>
    <x v="0"/>
    <x v="9"/>
    <x v="0"/>
    <n v="673"/>
  </r>
  <r>
    <x v="144"/>
    <x v="0"/>
    <x v="0"/>
    <x v="0"/>
    <x v="0"/>
    <n v="107287"/>
  </r>
  <r>
    <x v="144"/>
    <x v="72"/>
    <x v="0"/>
    <x v="1"/>
    <x v="0"/>
    <n v="26670"/>
  </r>
  <r>
    <x v="144"/>
    <x v="72"/>
    <x v="0"/>
    <x v="2"/>
    <x v="0"/>
    <n v="49130"/>
  </r>
  <r>
    <x v="144"/>
    <x v="72"/>
    <x v="0"/>
    <x v="3"/>
    <x v="0"/>
    <n v="73"/>
  </r>
  <r>
    <x v="144"/>
    <x v="72"/>
    <x v="0"/>
    <x v="4"/>
    <x v="0"/>
    <n v="7127"/>
  </r>
  <r>
    <x v="144"/>
    <x v="72"/>
    <x v="0"/>
    <x v="5"/>
    <x v="0"/>
    <n v="42332"/>
  </r>
  <r>
    <x v="144"/>
    <x v="72"/>
    <x v="0"/>
    <x v="6"/>
    <x v="0"/>
    <n v="2066"/>
  </r>
  <r>
    <x v="144"/>
    <x v="72"/>
    <x v="0"/>
    <x v="7"/>
    <x v="0"/>
    <n v="2924"/>
  </r>
  <r>
    <x v="144"/>
    <x v="72"/>
    <x v="0"/>
    <x v="8"/>
    <x v="0"/>
    <n v="2717"/>
  </r>
  <r>
    <x v="144"/>
    <x v="72"/>
    <x v="0"/>
    <x v="9"/>
    <x v="0"/>
    <n v="217"/>
  </r>
  <r>
    <x v="144"/>
    <x v="0"/>
    <x v="0"/>
    <x v="0"/>
    <x v="0"/>
    <n v="133256"/>
  </r>
  <r>
    <x v="144"/>
    <x v="73"/>
    <x v="0"/>
    <x v="1"/>
    <x v="0"/>
    <n v="81406"/>
  </r>
  <r>
    <x v="144"/>
    <x v="73"/>
    <x v="0"/>
    <x v="2"/>
    <x v="0"/>
    <n v="120128"/>
  </r>
  <r>
    <x v="144"/>
    <x v="73"/>
    <x v="0"/>
    <x v="3"/>
    <x v="0"/>
    <n v="277"/>
  </r>
  <r>
    <x v="144"/>
    <x v="73"/>
    <x v="0"/>
    <x v="4"/>
    <x v="0"/>
    <n v="21952"/>
  </r>
  <r>
    <x v="144"/>
    <x v="73"/>
    <x v="0"/>
    <x v="5"/>
    <x v="0"/>
    <n v="115941"/>
  </r>
  <r>
    <x v="144"/>
    <x v="73"/>
    <x v="0"/>
    <x v="6"/>
    <x v="0"/>
    <n v="7449"/>
  </r>
  <r>
    <x v="144"/>
    <x v="73"/>
    <x v="0"/>
    <x v="7"/>
    <x v="0"/>
    <n v="15077"/>
  </r>
  <r>
    <x v="144"/>
    <x v="73"/>
    <x v="0"/>
    <x v="8"/>
    <x v="0"/>
    <n v="4490"/>
  </r>
  <r>
    <x v="144"/>
    <x v="73"/>
    <x v="0"/>
    <x v="9"/>
    <x v="0"/>
    <n v="3760"/>
  </r>
  <r>
    <x v="144"/>
    <x v="0"/>
    <x v="0"/>
    <x v="0"/>
    <x v="0"/>
    <n v="370480"/>
  </r>
  <r>
    <x v="144"/>
    <x v="74"/>
    <x v="0"/>
    <x v="1"/>
    <x v="0"/>
    <n v="1800"/>
  </r>
  <r>
    <x v="144"/>
    <x v="74"/>
    <x v="0"/>
    <x v="2"/>
    <x v="0"/>
    <n v="2224"/>
  </r>
  <r>
    <x v="144"/>
    <x v="74"/>
    <x v="0"/>
    <x v="3"/>
    <x v="0"/>
    <n v="22"/>
  </r>
  <r>
    <x v="144"/>
    <x v="74"/>
    <x v="0"/>
    <x v="4"/>
    <x v="0"/>
    <n v="916"/>
  </r>
  <r>
    <x v="144"/>
    <x v="74"/>
    <x v="0"/>
    <x v="5"/>
    <x v="0"/>
    <n v="1851"/>
  </r>
  <r>
    <x v="144"/>
    <x v="74"/>
    <x v="0"/>
    <x v="6"/>
    <x v="0"/>
    <n v="226"/>
  </r>
  <r>
    <x v="144"/>
    <x v="74"/>
    <x v="0"/>
    <x v="7"/>
    <x v="0"/>
    <n v="280"/>
  </r>
  <r>
    <x v="144"/>
    <x v="74"/>
    <x v="0"/>
    <x v="8"/>
    <x v="0"/>
    <n v="74"/>
  </r>
  <r>
    <x v="144"/>
    <x v="74"/>
    <x v="0"/>
    <x v="9"/>
    <x v="0"/>
    <n v="11"/>
  </r>
  <r>
    <x v="144"/>
    <x v="0"/>
    <x v="0"/>
    <x v="0"/>
    <x v="0"/>
    <n v="7404"/>
  </r>
  <r>
    <x v="50"/>
    <x v="1"/>
    <x v="0"/>
    <x v="1"/>
    <x v="0"/>
    <n v="87651"/>
  </r>
  <r>
    <x v="50"/>
    <x v="1"/>
    <x v="0"/>
    <x v="2"/>
    <x v="0"/>
    <n v="417297"/>
  </r>
  <r>
    <x v="50"/>
    <x v="1"/>
    <x v="0"/>
    <x v="3"/>
    <x v="0"/>
    <n v="46334"/>
  </r>
  <r>
    <x v="50"/>
    <x v="1"/>
    <x v="0"/>
    <x v="4"/>
    <x v="0"/>
    <n v="12970"/>
  </r>
  <r>
    <x v="50"/>
    <x v="1"/>
    <x v="0"/>
    <x v="5"/>
    <x v="0"/>
    <n v="1940"/>
  </r>
  <r>
    <x v="50"/>
    <x v="1"/>
    <x v="0"/>
    <x v="6"/>
    <x v="0"/>
    <n v="25748"/>
  </r>
  <r>
    <x v="50"/>
    <x v="1"/>
    <x v="0"/>
    <x v="7"/>
    <x v="0"/>
    <n v="1440"/>
  </r>
  <r>
    <x v="50"/>
    <x v="1"/>
    <x v="0"/>
    <x v="8"/>
    <x v="0"/>
    <n v="28768"/>
  </r>
  <r>
    <x v="50"/>
    <x v="1"/>
    <x v="0"/>
    <x v="9"/>
    <x v="0"/>
    <n v="5455"/>
  </r>
  <r>
    <x v="50"/>
    <x v="0"/>
    <x v="0"/>
    <x v="0"/>
    <x v="0"/>
    <n v="627604"/>
  </r>
  <r>
    <x v="50"/>
    <x v="75"/>
    <x v="0"/>
    <x v="1"/>
    <x v="0"/>
    <n v="25520"/>
  </r>
  <r>
    <x v="50"/>
    <x v="75"/>
    <x v="0"/>
    <x v="2"/>
    <x v="0"/>
    <n v="145072"/>
  </r>
  <r>
    <x v="50"/>
    <x v="75"/>
    <x v="0"/>
    <x v="3"/>
    <x v="0"/>
    <n v="2989"/>
  </r>
  <r>
    <x v="50"/>
    <x v="75"/>
    <x v="0"/>
    <x v="4"/>
    <x v="0"/>
    <n v="3272"/>
  </r>
  <r>
    <x v="50"/>
    <x v="0"/>
    <x v="0"/>
    <x v="0"/>
    <x v="0"/>
    <n v="176854"/>
  </r>
  <r>
    <x v="50"/>
    <x v="76"/>
    <x v="0"/>
    <x v="1"/>
    <x v="0"/>
    <n v="55338"/>
  </r>
  <r>
    <x v="50"/>
    <x v="76"/>
    <x v="0"/>
    <x v="2"/>
    <x v="0"/>
    <n v="233127"/>
  </r>
  <r>
    <x v="50"/>
    <x v="76"/>
    <x v="0"/>
    <x v="3"/>
    <x v="0"/>
    <n v="7909"/>
  </r>
  <r>
    <x v="50"/>
    <x v="76"/>
    <x v="0"/>
    <x v="4"/>
    <x v="0"/>
    <n v="2598"/>
  </r>
  <r>
    <x v="50"/>
    <x v="76"/>
    <x v="0"/>
    <x v="5"/>
    <x v="0"/>
    <n v="23"/>
  </r>
  <r>
    <x v="50"/>
    <x v="76"/>
    <x v="0"/>
    <x v="6"/>
    <x v="0"/>
    <n v="259"/>
  </r>
  <r>
    <x v="50"/>
    <x v="76"/>
    <x v="0"/>
    <x v="7"/>
    <x v="0"/>
    <n v="37"/>
  </r>
  <r>
    <x v="50"/>
    <x v="76"/>
    <x v="0"/>
    <x v="8"/>
    <x v="0"/>
    <n v="27205"/>
  </r>
  <r>
    <x v="50"/>
    <x v="76"/>
    <x v="0"/>
    <x v="9"/>
    <x v="0"/>
    <n v="120"/>
  </r>
  <r>
    <x v="50"/>
    <x v="0"/>
    <x v="0"/>
    <x v="0"/>
    <x v="0"/>
    <n v="326616"/>
  </r>
  <r>
    <x v="50"/>
    <x v="77"/>
    <x v="0"/>
    <x v="1"/>
    <x v="0"/>
    <n v="1117"/>
  </r>
  <r>
    <x v="50"/>
    <x v="77"/>
    <x v="0"/>
    <x v="2"/>
    <x v="0"/>
    <n v="19466"/>
  </r>
  <r>
    <x v="50"/>
    <x v="77"/>
    <x v="0"/>
    <x v="3"/>
    <x v="0"/>
    <n v="9651"/>
  </r>
  <r>
    <x v="50"/>
    <x v="77"/>
    <x v="0"/>
    <x v="4"/>
    <x v="0"/>
    <n v="2845"/>
  </r>
  <r>
    <x v="50"/>
    <x v="77"/>
    <x v="0"/>
    <x v="5"/>
    <x v="0"/>
    <n v="1698"/>
  </r>
  <r>
    <x v="50"/>
    <x v="77"/>
    <x v="0"/>
    <x v="6"/>
    <x v="0"/>
    <n v="4342"/>
  </r>
  <r>
    <x v="50"/>
    <x v="77"/>
    <x v="0"/>
    <x v="7"/>
    <x v="0"/>
    <n v="172"/>
  </r>
  <r>
    <x v="50"/>
    <x v="77"/>
    <x v="0"/>
    <x v="8"/>
    <x v="0"/>
    <n v="557"/>
  </r>
  <r>
    <x v="50"/>
    <x v="77"/>
    <x v="0"/>
    <x v="9"/>
    <x v="0"/>
    <n v="1333"/>
  </r>
  <r>
    <x v="50"/>
    <x v="0"/>
    <x v="0"/>
    <x v="0"/>
    <x v="0"/>
    <n v="41180"/>
  </r>
  <r>
    <x v="50"/>
    <x v="78"/>
    <x v="0"/>
    <x v="1"/>
    <x v="0"/>
    <n v="5084"/>
  </r>
  <r>
    <x v="50"/>
    <x v="78"/>
    <x v="0"/>
    <x v="2"/>
    <x v="0"/>
    <n v="18287"/>
  </r>
  <r>
    <x v="50"/>
    <x v="78"/>
    <x v="0"/>
    <x v="3"/>
    <x v="0"/>
    <n v="21276"/>
  </r>
  <r>
    <x v="50"/>
    <x v="78"/>
    <x v="0"/>
    <x v="4"/>
    <x v="0"/>
    <n v="3480"/>
  </r>
  <r>
    <x v="50"/>
    <x v="78"/>
    <x v="0"/>
    <x v="5"/>
    <x v="0"/>
    <n v="219"/>
  </r>
  <r>
    <x v="50"/>
    <x v="78"/>
    <x v="0"/>
    <x v="6"/>
    <x v="0"/>
    <n v="21065"/>
  </r>
  <r>
    <x v="50"/>
    <x v="78"/>
    <x v="0"/>
    <x v="7"/>
    <x v="0"/>
    <n v="383"/>
  </r>
  <r>
    <x v="50"/>
    <x v="78"/>
    <x v="0"/>
    <x v="8"/>
    <x v="0"/>
    <n v="1006"/>
  </r>
  <r>
    <x v="50"/>
    <x v="78"/>
    <x v="0"/>
    <x v="9"/>
    <x v="0"/>
    <n v="1107"/>
  </r>
  <r>
    <x v="50"/>
    <x v="0"/>
    <x v="0"/>
    <x v="0"/>
    <x v="0"/>
    <n v="71905"/>
  </r>
  <r>
    <x v="50"/>
    <x v="79"/>
    <x v="0"/>
    <x v="1"/>
    <x v="0"/>
    <n v="71"/>
  </r>
  <r>
    <x v="50"/>
    <x v="79"/>
    <x v="0"/>
    <x v="2"/>
    <x v="0"/>
    <n v="1290"/>
  </r>
  <r>
    <x v="50"/>
    <x v="79"/>
    <x v="0"/>
    <x v="3"/>
    <x v="0"/>
    <n v="4340"/>
  </r>
  <r>
    <x v="50"/>
    <x v="79"/>
    <x v="0"/>
    <x v="4"/>
    <x v="0"/>
    <n v="425"/>
  </r>
  <r>
    <x v="50"/>
    <x v="79"/>
    <x v="0"/>
    <x v="6"/>
    <x v="0"/>
    <n v="43"/>
  </r>
  <r>
    <x v="50"/>
    <x v="79"/>
    <x v="0"/>
    <x v="7"/>
    <x v="0"/>
    <n v="553"/>
  </r>
  <r>
    <x v="50"/>
    <x v="79"/>
    <x v="0"/>
    <x v="9"/>
    <x v="0"/>
    <n v="541"/>
  </r>
  <r>
    <x v="50"/>
    <x v="0"/>
    <x v="0"/>
    <x v="0"/>
    <x v="0"/>
    <n v="7264"/>
  </r>
  <r>
    <x v="50"/>
    <x v="80"/>
    <x v="0"/>
    <x v="1"/>
    <x v="0"/>
    <n v="521"/>
  </r>
  <r>
    <x v="50"/>
    <x v="80"/>
    <x v="0"/>
    <x v="2"/>
    <x v="0"/>
    <n v="55"/>
  </r>
  <r>
    <x v="50"/>
    <x v="80"/>
    <x v="0"/>
    <x v="3"/>
    <x v="0"/>
    <n v="169"/>
  </r>
  <r>
    <x v="50"/>
    <x v="80"/>
    <x v="0"/>
    <x v="4"/>
    <x v="0"/>
    <n v="350"/>
  </r>
  <r>
    <x v="50"/>
    <x v="80"/>
    <x v="0"/>
    <x v="6"/>
    <x v="0"/>
    <n v="40"/>
  </r>
  <r>
    <x v="50"/>
    <x v="80"/>
    <x v="0"/>
    <x v="7"/>
    <x v="0"/>
    <n v="295"/>
  </r>
  <r>
    <x v="50"/>
    <x v="80"/>
    <x v="0"/>
    <x v="9"/>
    <x v="0"/>
    <n v="2355"/>
  </r>
  <r>
    <x v="50"/>
    <x v="0"/>
    <x v="0"/>
    <x v="0"/>
    <x v="0"/>
    <n v="3785"/>
  </r>
  <r>
    <x v="148"/>
    <x v="1"/>
    <x v="0"/>
    <x v="1"/>
    <x v="0"/>
    <n v="164316"/>
  </r>
  <r>
    <x v="148"/>
    <x v="1"/>
    <x v="0"/>
    <x v="2"/>
    <x v="0"/>
    <n v="162885"/>
  </r>
  <r>
    <x v="148"/>
    <x v="1"/>
    <x v="0"/>
    <x v="3"/>
    <x v="0"/>
    <n v="389"/>
  </r>
  <r>
    <x v="148"/>
    <x v="1"/>
    <x v="0"/>
    <x v="4"/>
    <x v="0"/>
    <n v="172955"/>
  </r>
  <r>
    <x v="148"/>
    <x v="1"/>
    <x v="0"/>
    <x v="5"/>
    <x v="0"/>
    <n v="243836"/>
  </r>
  <r>
    <x v="148"/>
    <x v="1"/>
    <x v="0"/>
    <x v="6"/>
    <x v="0"/>
    <n v="182448"/>
  </r>
  <r>
    <x v="148"/>
    <x v="1"/>
    <x v="0"/>
    <x v="7"/>
    <x v="0"/>
    <n v="259566"/>
  </r>
  <r>
    <x v="148"/>
    <x v="1"/>
    <x v="0"/>
    <x v="8"/>
    <x v="0"/>
    <n v="81383"/>
  </r>
  <r>
    <x v="148"/>
    <x v="1"/>
    <x v="0"/>
    <x v="9"/>
    <x v="0"/>
    <n v="197997"/>
  </r>
  <r>
    <x v="148"/>
    <x v="0"/>
    <x v="0"/>
    <x v="0"/>
    <x v="0"/>
    <n v="1465775"/>
  </r>
  <r>
    <x v="148"/>
    <x v="81"/>
    <x v="0"/>
    <x v="1"/>
    <x v="0"/>
    <n v="806"/>
  </r>
  <r>
    <x v="148"/>
    <x v="81"/>
    <x v="0"/>
    <x v="2"/>
    <x v="0"/>
    <n v="233"/>
  </r>
  <r>
    <x v="148"/>
    <x v="81"/>
    <x v="0"/>
    <x v="3"/>
    <x v="0"/>
    <n v="123"/>
  </r>
  <r>
    <x v="148"/>
    <x v="81"/>
    <x v="0"/>
    <x v="4"/>
    <x v="0"/>
    <n v="303"/>
  </r>
  <r>
    <x v="148"/>
    <x v="81"/>
    <x v="0"/>
    <x v="5"/>
    <x v="0"/>
    <n v="434"/>
  </r>
  <r>
    <x v="148"/>
    <x v="81"/>
    <x v="0"/>
    <x v="6"/>
    <x v="0"/>
    <n v="226"/>
  </r>
  <r>
    <x v="148"/>
    <x v="81"/>
    <x v="0"/>
    <x v="7"/>
    <x v="0"/>
    <n v="564"/>
  </r>
  <r>
    <x v="148"/>
    <x v="81"/>
    <x v="0"/>
    <x v="8"/>
    <x v="0"/>
    <n v="154"/>
  </r>
  <r>
    <x v="148"/>
    <x v="81"/>
    <x v="0"/>
    <x v="9"/>
    <x v="0"/>
    <n v="558"/>
  </r>
  <r>
    <x v="148"/>
    <x v="0"/>
    <x v="0"/>
    <x v="0"/>
    <x v="0"/>
    <n v="3401"/>
  </r>
  <r>
    <x v="148"/>
    <x v="82"/>
    <x v="0"/>
    <x v="1"/>
    <x v="0"/>
    <n v="473"/>
  </r>
  <r>
    <x v="148"/>
    <x v="82"/>
    <x v="0"/>
    <x v="2"/>
    <x v="0"/>
    <n v="21"/>
  </r>
  <r>
    <x v="148"/>
    <x v="82"/>
    <x v="0"/>
    <x v="3"/>
    <x v="0"/>
    <n v="24"/>
  </r>
  <r>
    <x v="148"/>
    <x v="82"/>
    <x v="0"/>
    <x v="4"/>
    <x v="0"/>
    <n v="1196"/>
  </r>
  <r>
    <x v="148"/>
    <x v="82"/>
    <x v="0"/>
    <x v="5"/>
    <x v="0"/>
    <n v="34"/>
  </r>
  <r>
    <x v="148"/>
    <x v="82"/>
    <x v="0"/>
    <x v="6"/>
    <x v="0"/>
    <n v="1268"/>
  </r>
  <r>
    <x v="148"/>
    <x v="82"/>
    <x v="0"/>
    <x v="7"/>
    <x v="0"/>
    <n v="6638"/>
  </r>
  <r>
    <x v="148"/>
    <x v="82"/>
    <x v="0"/>
    <x v="8"/>
    <x v="0"/>
    <n v="611"/>
  </r>
  <r>
    <x v="148"/>
    <x v="82"/>
    <x v="0"/>
    <x v="9"/>
    <x v="0"/>
    <n v="19"/>
  </r>
  <r>
    <x v="148"/>
    <x v="0"/>
    <x v="0"/>
    <x v="0"/>
    <x v="0"/>
    <n v="10284"/>
  </r>
  <r>
    <x v="148"/>
    <x v="83"/>
    <x v="0"/>
    <x v="1"/>
    <x v="0"/>
    <n v="17754"/>
  </r>
  <r>
    <x v="148"/>
    <x v="83"/>
    <x v="0"/>
    <x v="2"/>
    <x v="0"/>
    <n v="15752"/>
  </r>
  <r>
    <x v="148"/>
    <x v="83"/>
    <x v="0"/>
    <x v="3"/>
    <x v="0"/>
    <n v="129"/>
  </r>
  <r>
    <x v="148"/>
    <x v="83"/>
    <x v="0"/>
    <x v="4"/>
    <x v="0"/>
    <n v="13687"/>
  </r>
  <r>
    <x v="148"/>
    <x v="83"/>
    <x v="0"/>
    <x v="5"/>
    <x v="0"/>
    <n v="20393"/>
  </r>
  <r>
    <x v="148"/>
    <x v="83"/>
    <x v="0"/>
    <x v="6"/>
    <x v="0"/>
    <n v="16317"/>
  </r>
  <r>
    <x v="148"/>
    <x v="83"/>
    <x v="0"/>
    <x v="7"/>
    <x v="0"/>
    <n v="21136"/>
  </r>
  <r>
    <x v="148"/>
    <x v="83"/>
    <x v="0"/>
    <x v="8"/>
    <x v="0"/>
    <n v="8585"/>
  </r>
  <r>
    <x v="148"/>
    <x v="83"/>
    <x v="0"/>
    <x v="9"/>
    <x v="0"/>
    <n v="18564"/>
  </r>
  <r>
    <x v="148"/>
    <x v="0"/>
    <x v="0"/>
    <x v="0"/>
    <x v="0"/>
    <n v="132317"/>
  </r>
  <r>
    <x v="148"/>
    <x v="84"/>
    <x v="0"/>
    <x v="1"/>
    <x v="0"/>
    <n v="25566"/>
  </r>
  <r>
    <x v="148"/>
    <x v="84"/>
    <x v="0"/>
    <x v="2"/>
    <x v="0"/>
    <n v="28134"/>
  </r>
  <r>
    <x v="148"/>
    <x v="84"/>
    <x v="0"/>
    <x v="3"/>
    <x v="0"/>
    <n v="33"/>
  </r>
  <r>
    <x v="148"/>
    <x v="84"/>
    <x v="0"/>
    <x v="4"/>
    <x v="0"/>
    <n v="37747"/>
  </r>
  <r>
    <x v="148"/>
    <x v="84"/>
    <x v="0"/>
    <x v="5"/>
    <x v="0"/>
    <n v="27653"/>
  </r>
  <r>
    <x v="148"/>
    <x v="84"/>
    <x v="0"/>
    <x v="6"/>
    <x v="0"/>
    <n v="46210"/>
  </r>
  <r>
    <x v="148"/>
    <x v="84"/>
    <x v="0"/>
    <x v="7"/>
    <x v="0"/>
    <n v="39834"/>
  </r>
  <r>
    <x v="148"/>
    <x v="84"/>
    <x v="0"/>
    <x v="8"/>
    <x v="0"/>
    <n v="26194"/>
  </r>
  <r>
    <x v="148"/>
    <x v="84"/>
    <x v="0"/>
    <x v="9"/>
    <x v="0"/>
    <n v="41513"/>
  </r>
  <r>
    <x v="148"/>
    <x v="0"/>
    <x v="0"/>
    <x v="0"/>
    <x v="0"/>
    <n v="272886"/>
  </r>
  <r>
    <x v="148"/>
    <x v="85"/>
    <x v="0"/>
    <x v="1"/>
    <x v="0"/>
    <n v="38785"/>
  </r>
  <r>
    <x v="148"/>
    <x v="85"/>
    <x v="0"/>
    <x v="2"/>
    <x v="0"/>
    <n v="42332"/>
  </r>
  <r>
    <x v="148"/>
    <x v="85"/>
    <x v="0"/>
    <x v="3"/>
    <x v="0"/>
    <n v="78"/>
  </r>
  <r>
    <x v="148"/>
    <x v="85"/>
    <x v="0"/>
    <x v="4"/>
    <x v="0"/>
    <n v="38068"/>
  </r>
  <r>
    <x v="148"/>
    <x v="85"/>
    <x v="0"/>
    <x v="5"/>
    <x v="0"/>
    <n v="68016"/>
  </r>
  <r>
    <x v="148"/>
    <x v="85"/>
    <x v="0"/>
    <x v="6"/>
    <x v="0"/>
    <n v="72113"/>
  </r>
  <r>
    <x v="148"/>
    <x v="85"/>
    <x v="0"/>
    <x v="7"/>
    <x v="0"/>
    <n v="92508"/>
  </r>
  <r>
    <x v="148"/>
    <x v="85"/>
    <x v="0"/>
    <x v="8"/>
    <x v="0"/>
    <n v="32532"/>
  </r>
  <r>
    <x v="148"/>
    <x v="85"/>
    <x v="0"/>
    <x v="9"/>
    <x v="0"/>
    <n v="61448"/>
  </r>
  <r>
    <x v="148"/>
    <x v="0"/>
    <x v="0"/>
    <x v="0"/>
    <x v="0"/>
    <n v="445880"/>
  </r>
  <r>
    <x v="148"/>
    <x v="86"/>
    <x v="0"/>
    <x v="1"/>
    <x v="0"/>
    <n v="80932"/>
  </r>
  <r>
    <x v="148"/>
    <x v="86"/>
    <x v="0"/>
    <x v="2"/>
    <x v="0"/>
    <n v="76412"/>
  </r>
  <r>
    <x v="148"/>
    <x v="86"/>
    <x v="0"/>
    <x v="3"/>
    <x v="0"/>
    <n v="2"/>
  </r>
  <r>
    <x v="148"/>
    <x v="86"/>
    <x v="0"/>
    <x v="4"/>
    <x v="0"/>
    <n v="81954"/>
  </r>
  <r>
    <x v="148"/>
    <x v="86"/>
    <x v="0"/>
    <x v="5"/>
    <x v="0"/>
    <n v="127306"/>
  </r>
  <r>
    <x v="148"/>
    <x v="86"/>
    <x v="0"/>
    <x v="6"/>
    <x v="0"/>
    <n v="46313"/>
  </r>
  <r>
    <x v="148"/>
    <x v="86"/>
    <x v="0"/>
    <x v="7"/>
    <x v="0"/>
    <n v="98885"/>
  </r>
  <r>
    <x v="148"/>
    <x v="86"/>
    <x v="0"/>
    <x v="8"/>
    <x v="0"/>
    <n v="13307"/>
  </r>
  <r>
    <x v="148"/>
    <x v="86"/>
    <x v="0"/>
    <x v="9"/>
    <x v="0"/>
    <n v="75895"/>
  </r>
  <r>
    <x v="148"/>
    <x v="0"/>
    <x v="0"/>
    <x v="0"/>
    <x v="0"/>
    <n v="601007"/>
  </r>
  <r>
    <x v="154"/>
    <x v="1"/>
    <x v="0"/>
    <x v="1"/>
    <x v="0"/>
    <n v="17519"/>
  </r>
  <r>
    <x v="154"/>
    <x v="1"/>
    <x v="0"/>
    <x v="2"/>
    <x v="0"/>
    <n v="83743"/>
  </r>
  <r>
    <x v="154"/>
    <x v="1"/>
    <x v="0"/>
    <x v="3"/>
    <x v="0"/>
    <n v="59496"/>
  </r>
  <r>
    <x v="154"/>
    <x v="1"/>
    <x v="0"/>
    <x v="4"/>
    <x v="0"/>
    <n v="69333"/>
  </r>
  <r>
    <x v="154"/>
    <x v="1"/>
    <x v="0"/>
    <x v="5"/>
    <x v="0"/>
    <n v="13139"/>
  </r>
  <r>
    <x v="154"/>
    <x v="1"/>
    <x v="0"/>
    <x v="6"/>
    <x v="0"/>
    <n v="38664"/>
  </r>
  <r>
    <x v="154"/>
    <x v="1"/>
    <x v="0"/>
    <x v="7"/>
    <x v="0"/>
    <n v="3371"/>
  </r>
  <r>
    <x v="154"/>
    <x v="1"/>
    <x v="0"/>
    <x v="8"/>
    <x v="0"/>
    <n v="11371"/>
  </r>
  <r>
    <x v="154"/>
    <x v="1"/>
    <x v="0"/>
    <x v="9"/>
    <x v="0"/>
    <n v="136722"/>
  </r>
  <r>
    <x v="154"/>
    <x v="0"/>
    <x v="0"/>
    <x v="0"/>
    <x v="0"/>
    <n v="433357"/>
  </r>
  <r>
    <x v="154"/>
    <x v="87"/>
    <x v="0"/>
    <x v="1"/>
    <x v="0"/>
    <n v="11392"/>
  </r>
  <r>
    <x v="154"/>
    <x v="87"/>
    <x v="0"/>
    <x v="2"/>
    <x v="0"/>
    <n v="25618"/>
  </r>
  <r>
    <x v="154"/>
    <x v="87"/>
    <x v="0"/>
    <x v="3"/>
    <x v="0"/>
    <n v="31876"/>
  </r>
  <r>
    <x v="154"/>
    <x v="87"/>
    <x v="0"/>
    <x v="4"/>
    <x v="0"/>
    <n v="24414"/>
  </r>
  <r>
    <x v="154"/>
    <x v="87"/>
    <x v="0"/>
    <x v="5"/>
    <x v="0"/>
    <n v="403"/>
  </r>
  <r>
    <x v="154"/>
    <x v="87"/>
    <x v="0"/>
    <x v="6"/>
    <x v="0"/>
    <n v="3681"/>
  </r>
  <r>
    <x v="154"/>
    <x v="87"/>
    <x v="0"/>
    <x v="7"/>
    <x v="0"/>
    <n v="443"/>
  </r>
  <r>
    <x v="154"/>
    <x v="87"/>
    <x v="0"/>
    <x v="8"/>
    <x v="0"/>
    <n v="1418"/>
  </r>
  <r>
    <x v="154"/>
    <x v="87"/>
    <x v="0"/>
    <x v="9"/>
    <x v="0"/>
    <n v="3389"/>
  </r>
  <r>
    <x v="154"/>
    <x v="0"/>
    <x v="0"/>
    <x v="0"/>
    <x v="0"/>
    <n v="102634"/>
  </r>
  <r>
    <x v="154"/>
    <x v="88"/>
    <x v="0"/>
    <x v="1"/>
    <x v="0"/>
    <n v="1118"/>
  </r>
  <r>
    <x v="154"/>
    <x v="88"/>
    <x v="0"/>
    <x v="2"/>
    <x v="0"/>
    <n v="15419"/>
  </r>
  <r>
    <x v="154"/>
    <x v="88"/>
    <x v="0"/>
    <x v="3"/>
    <x v="0"/>
    <n v="7567"/>
  </r>
  <r>
    <x v="154"/>
    <x v="88"/>
    <x v="0"/>
    <x v="4"/>
    <x v="0"/>
    <n v="6062"/>
  </r>
  <r>
    <x v="154"/>
    <x v="88"/>
    <x v="0"/>
    <x v="5"/>
    <x v="0"/>
    <n v="4082"/>
  </r>
  <r>
    <x v="154"/>
    <x v="88"/>
    <x v="0"/>
    <x v="6"/>
    <x v="0"/>
    <n v="8066"/>
  </r>
  <r>
    <x v="154"/>
    <x v="88"/>
    <x v="0"/>
    <x v="7"/>
    <x v="0"/>
    <n v="722"/>
  </r>
  <r>
    <x v="154"/>
    <x v="88"/>
    <x v="0"/>
    <x v="8"/>
    <x v="0"/>
    <n v="2310"/>
  </r>
  <r>
    <x v="154"/>
    <x v="88"/>
    <x v="0"/>
    <x v="9"/>
    <x v="0"/>
    <n v="65813"/>
  </r>
  <r>
    <x v="154"/>
    <x v="0"/>
    <x v="0"/>
    <x v="0"/>
    <x v="0"/>
    <n v="111160"/>
  </r>
  <r>
    <x v="154"/>
    <x v="89"/>
    <x v="0"/>
    <x v="1"/>
    <x v="0"/>
    <n v="172"/>
  </r>
  <r>
    <x v="154"/>
    <x v="89"/>
    <x v="0"/>
    <x v="2"/>
    <x v="0"/>
    <n v="7470"/>
  </r>
  <r>
    <x v="154"/>
    <x v="89"/>
    <x v="0"/>
    <x v="3"/>
    <x v="0"/>
    <n v="3085"/>
  </r>
  <r>
    <x v="154"/>
    <x v="89"/>
    <x v="0"/>
    <x v="4"/>
    <x v="0"/>
    <n v="7519"/>
  </r>
  <r>
    <x v="154"/>
    <x v="89"/>
    <x v="0"/>
    <x v="5"/>
    <x v="0"/>
    <n v="1244"/>
  </r>
  <r>
    <x v="154"/>
    <x v="89"/>
    <x v="0"/>
    <x v="6"/>
    <x v="0"/>
    <n v="2361"/>
  </r>
  <r>
    <x v="154"/>
    <x v="89"/>
    <x v="0"/>
    <x v="7"/>
    <x v="0"/>
    <n v="765"/>
  </r>
  <r>
    <x v="154"/>
    <x v="89"/>
    <x v="0"/>
    <x v="8"/>
    <x v="0"/>
    <n v="940"/>
  </r>
  <r>
    <x v="154"/>
    <x v="89"/>
    <x v="0"/>
    <x v="9"/>
    <x v="0"/>
    <n v="13214"/>
  </r>
  <r>
    <x v="154"/>
    <x v="0"/>
    <x v="0"/>
    <x v="0"/>
    <x v="0"/>
    <n v="36769"/>
  </r>
  <r>
    <x v="154"/>
    <x v="90"/>
    <x v="0"/>
    <x v="1"/>
    <x v="0"/>
    <n v="1864"/>
  </r>
  <r>
    <x v="154"/>
    <x v="90"/>
    <x v="0"/>
    <x v="2"/>
    <x v="0"/>
    <n v="9261"/>
  </r>
  <r>
    <x v="154"/>
    <x v="90"/>
    <x v="0"/>
    <x v="3"/>
    <x v="0"/>
    <n v="3049"/>
  </r>
  <r>
    <x v="154"/>
    <x v="90"/>
    <x v="0"/>
    <x v="4"/>
    <x v="0"/>
    <n v="1897"/>
  </r>
  <r>
    <x v="154"/>
    <x v="90"/>
    <x v="0"/>
    <x v="5"/>
    <x v="0"/>
    <n v="1325"/>
  </r>
  <r>
    <x v="154"/>
    <x v="90"/>
    <x v="0"/>
    <x v="6"/>
    <x v="0"/>
    <n v="3609"/>
  </r>
  <r>
    <x v="154"/>
    <x v="90"/>
    <x v="0"/>
    <x v="7"/>
    <x v="0"/>
    <n v="323"/>
  </r>
  <r>
    <x v="154"/>
    <x v="90"/>
    <x v="0"/>
    <x v="8"/>
    <x v="0"/>
    <n v="714"/>
  </r>
  <r>
    <x v="154"/>
    <x v="90"/>
    <x v="0"/>
    <x v="9"/>
    <x v="0"/>
    <n v="17779"/>
  </r>
  <r>
    <x v="154"/>
    <x v="0"/>
    <x v="0"/>
    <x v="0"/>
    <x v="0"/>
    <n v="39821"/>
  </r>
  <r>
    <x v="154"/>
    <x v="91"/>
    <x v="0"/>
    <x v="1"/>
    <x v="0"/>
    <n v="302"/>
  </r>
  <r>
    <x v="154"/>
    <x v="91"/>
    <x v="0"/>
    <x v="2"/>
    <x v="0"/>
    <n v="4315"/>
  </r>
  <r>
    <x v="154"/>
    <x v="91"/>
    <x v="0"/>
    <x v="3"/>
    <x v="0"/>
    <n v="1010"/>
  </r>
  <r>
    <x v="154"/>
    <x v="91"/>
    <x v="0"/>
    <x v="4"/>
    <x v="0"/>
    <n v="3720"/>
  </r>
  <r>
    <x v="154"/>
    <x v="91"/>
    <x v="0"/>
    <x v="5"/>
    <x v="0"/>
    <n v="1798"/>
  </r>
  <r>
    <x v="154"/>
    <x v="91"/>
    <x v="0"/>
    <x v="6"/>
    <x v="0"/>
    <n v="1713"/>
  </r>
  <r>
    <x v="154"/>
    <x v="91"/>
    <x v="0"/>
    <x v="7"/>
    <x v="0"/>
    <n v="92"/>
  </r>
  <r>
    <x v="154"/>
    <x v="91"/>
    <x v="0"/>
    <x v="8"/>
    <x v="0"/>
    <n v="985"/>
  </r>
  <r>
    <x v="154"/>
    <x v="91"/>
    <x v="0"/>
    <x v="9"/>
    <x v="0"/>
    <n v="5276"/>
  </r>
  <r>
    <x v="154"/>
    <x v="0"/>
    <x v="0"/>
    <x v="0"/>
    <x v="0"/>
    <n v="19212"/>
  </r>
  <r>
    <x v="154"/>
    <x v="92"/>
    <x v="0"/>
    <x v="1"/>
    <x v="0"/>
    <n v="2670"/>
  </r>
  <r>
    <x v="154"/>
    <x v="92"/>
    <x v="0"/>
    <x v="2"/>
    <x v="0"/>
    <n v="21661"/>
  </r>
  <r>
    <x v="154"/>
    <x v="92"/>
    <x v="0"/>
    <x v="3"/>
    <x v="0"/>
    <n v="12908"/>
  </r>
  <r>
    <x v="154"/>
    <x v="92"/>
    <x v="0"/>
    <x v="4"/>
    <x v="0"/>
    <n v="25722"/>
  </r>
  <r>
    <x v="154"/>
    <x v="92"/>
    <x v="0"/>
    <x v="5"/>
    <x v="0"/>
    <n v="4288"/>
  </r>
  <r>
    <x v="154"/>
    <x v="92"/>
    <x v="0"/>
    <x v="6"/>
    <x v="0"/>
    <n v="19234"/>
  </r>
  <r>
    <x v="154"/>
    <x v="92"/>
    <x v="0"/>
    <x v="7"/>
    <x v="0"/>
    <n v="1025"/>
  </r>
  <r>
    <x v="154"/>
    <x v="92"/>
    <x v="0"/>
    <x v="8"/>
    <x v="0"/>
    <n v="5003"/>
  </r>
  <r>
    <x v="154"/>
    <x v="92"/>
    <x v="0"/>
    <x v="9"/>
    <x v="0"/>
    <n v="31250"/>
  </r>
  <r>
    <x v="154"/>
    <x v="0"/>
    <x v="0"/>
    <x v="0"/>
    <x v="0"/>
    <n v="123761"/>
  </r>
  <r>
    <x v="151"/>
    <x v="1"/>
    <x v="0"/>
    <x v="1"/>
    <x v="0"/>
    <n v="28398741"/>
  </r>
  <r>
    <x v="151"/>
    <x v="1"/>
    <x v="0"/>
    <x v="2"/>
    <x v="0"/>
    <n v="7570522"/>
  </r>
  <r>
    <x v="151"/>
    <x v="1"/>
    <x v="0"/>
    <x v="3"/>
    <x v="0"/>
    <n v="802008"/>
  </r>
  <r>
    <x v="151"/>
    <x v="1"/>
    <x v="0"/>
    <x v="4"/>
    <x v="0"/>
    <n v="25987217"/>
  </r>
  <r>
    <x v="151"/>
    <x v="1"/>
    <x v="0"/>
    <x v="5"/>
    <x v="0"/>
    <n v="3599693"/>
  </r>
  <r>
    <x v="151"/>
    <x v="1"/>
    <x v="0"/>
    <x v="6"/>
    <x v="0"/>
    <n v="32496051"/>
  </r>
  <r>
    <x v="151"/>
    <x v="1"/>
    <x v="0"/>
    <x v="7"/>
    <x v="0"/>
    <n v="14770311"/>
  </r>
  <r>
    <x v="151"/>
    <x v="1"/>
    <x v="0"/>
    <x v="8"/>
    <x v="0"/>
    <n v="19400037"/>
  </r>
  <r>
    <x v="151"/>
    <x v="1"/>
    <x v="0"/>
    <x v="9"/>
    <x v="0"/>
    <n v="1520443"/>
  </r>
  <r>
    <x v="151"/>
    <x v="0"/>
    <x v="0"/>
    <x v="0"/>
    <x v="0"/>
    <n v="134545022"/>
  </r>
  <r>
    <x v="151"/>
    <x v="93"/>
    <x v="0"/>
    <x v="1"/>
    <x v="0"/>
    <n v="572736"/>
  </r>
  <r>
    <x v="151"/>
    <x v="93"/>
    <x v="0"/>
    <x v="2"/>
    <x v="0"/>
    <n v="20"/>
  </r>
  <r>
    <x v="151"/>
    <x v="93"/>
    <x v="0"/>
    <x v="4"/>
    <x v="0"/>
    <n v="396211"/>
  </r>
  <r>
    <x v="151"/>
    <x v="93"/>
    <x v="0"/>
    <x v="5"/>
    <x v="0"/>
    <n v="917826"/>
  </r>
  <r>
    <x v="151"/>
    <x v="93"/>
    <x v="0"/>
    <x v="6"/>
    <x v="0"/>
    <n v="3962190"/>
  </r>
  <r>
    <x v="151"/>
    <x v="93"/>
    <x v="0"/>
    <x v="7"/>
    <x v="0"/>
    <n v="1059824"/>
  </r>
  <r>
    <x v="151"/>
    <x v="93"/>
    <x v="0"/>
    <x v="8"/>
    <x v="0"/>
    <n v="600207"/>
  </r>
  <r>
    <x v="151"/>
    <x v="93"/>
    <x v="0"/>
    <x v="9"/>
    <x v="0"/>
    <n v="261132"/>
  </r>
  <r>
    <x v="151"/>
    <x v="0"/>
    <x v="0"/>
    <x v="0"/>
    <x v="0"/>
    <n v="7770147"/>
  </r>
  <r>
    <x v="151"/>
    <x v="94"/>
    <x v="0"/>
    <x v="1"/>
    <x v="0"/>
    <n v="12034847"/>
  </r>
  <r>
    <x v="151"/>
    <x v="94"/>
    <x v="0"/>
    <x v="2"/>
    <x v="0"/>
    <n v="5615806"/>
  </r>
  <r>
    <x v="151"/>
    <x v="94"/>
    <x v="0"/>
    <x v="3"/>
    <x v="0"/>
    <n v="417"/>
  </r>
  <r>
    <x v="151"/>
    <x v="94"/>
    <x v="0"/>
    <x v="4"/>
    <x v="0"/>
    <n v="3651180"/>
  </r>
  <r>
    <x v="151"/>
    <x v="94"/>
    <x v="0"/>
    <x v="5"/>
    <x v="0"/>
    <n v="1456499"/>
  </r>
  <r>
    <x v="151"/>
    <x v="94"/>
    <x v="0"/>
    <x v="6"/>
    <x v="0"/>
    <n v="14400743"/>
  </r>
  <r>
    <x v="151"/>
    <x v="94"/>
    <x v="0"/>
    <x v="7"/>
    <x v="0"/>
    <n v="3150345"/>
  </r>
  <r>
    <x v="151"/>
    <x v="94"/>
    <x v="0"/>
    <x v="8"/>
    <x v="0"/>
    <n v="5895272"/>
  </r>
  <r>
    <x v="151"/>
    <x v="94"/>
    <x v="0"/>
    <x v="9"/>
    <x v="0"/>
    <n v="538187"/>
  </r>
  <r>
    <x v="151"/>
    <x v="0"/>
    <x v="0"/>
    <x v="0"/>
    <x v="0"/>
    <n v="46743297"/>
  </r>
  <r>
    <x v="151"/>
    <x v="95"/>
    <x v="0"/>
    <x v="1"/>
    <x v="0"/>
    <n v="15791157"/>
  </r>
  <r>
    <x v="151"/>
    <x v="95"/>
    <x v="0"/>
    <x v="2"/>
    <x v="0"/>
    <n v="1954696"/>
  </r>
  <r>
    <x v="151"/>
    <x v="95"/>
    <x v="0"/>
    <x v="3"/>
    <x v="0"/>
    <n v="801590"/>
  </r>
  <r>
    <x v="151"/>
    <x v="95"/>
    <x v="0"/>
    <x v="4"/>
    <x v="0"/>
    <n v="21939826"/>
  </r>
  <r>
    <x v="151"/>
    <x v="95"/>
    <x v="0"/>
    <x v="5"/>
    <x v="0"/>
    <n v="1225368"/>
  </r>
  <r>
    <x v="151"/>
    <x v="95"/>
    <x v="0"/>
    <x v="6"/>
    <x v="0"/>
    <n v="14133117"/>
  </r>
  <r>
    <x v="151"/>
    <x v="95"/>
    <x v="0"/>
    <x v="7"/>
    <x v="0"/>
    <n v="10560142"/>
  </r>
  <r>
    <x v="151"/>
    <x v="95"/>
    <x v="0"/>
    <x v="8"/>
    <x v="0"/>
    <n v="12904558"/>
  </r>
  <r>
    <x v="151"/>
    <x v="95"/>
    <x v="0"/>
    <x v="9"/>
    <x v="0"/>
    <n v="721124"/>
  </r>
  <r>
    <x v="151"/>
    <x v="0"/>
    <x v="0"/>
    <x v="0"/>
    <x v="0"/>
    <n v="80031578"/>
  </r>
  <r>
    <x v="152"/>
    <x v="1"/>
    <x v="0"/>
    <x v="1"/>
    <x v="0"/>
    <n v="466403"/>
  </r>
  <r>
    <x v="152"/>
    <x v="1"/>
    <x v="0"/>
    <x v="2"/>
    <x v="0"/>
    <n v="26616"/>
  </r>
  <r>
    <x v="152"/>
    <x v="1"/>
    <x v="0"/>
    <x v="3"/>
    <x v="0"/>
    <n v="159"/>
  </r>
  <r>
    <x v="152"/>
    <x v="1"/>
    <x v="0"/>
    <x v="4"/>
    <x v="0"/>
    <n v="16225"/>
  </r>
  <r>
    <x v="152"/>
    <x v="1"/>
    <x v="0"/>
    <x v="5"/>
    <x v="0"/>
    <n v="597022"/>
  </r>
  <r>
    <x v="152"/>
    <x v="1"/>
    <x v="0"/>
    <x v="6"/>
    <x v="0"/>
    <n v="498163"/>
  </r>
  <r>
    <x v="152"/>
    <x v="1"/>
    <x v="0"/>
    <x v="7"/>
    <x v="0"/>
    <n v="111654"/>
  </r>
  <r>
    <x v="152"/>
    <x v="1"/>
    <x v="0"/>
    <x v="8"/>
    <x v="0"/>
    <n v="260302"/>
  </r>
  <r>
    <x v="152"/>
    <x v="1"/>
    <x v="0"/>
    <x v="9"/>
    <x v="0"/>
    <n v="144999"/>
  </r>
  <r>
    <x v="152"/>
    <x v="0"/>
    <x v="0"/>
    <x v="0"/>
    <x v="0"/>
    <n v="2121542"/>
  </r>
  <r>
    <x v="152"/>
    <x v="1"/>
    <x v="0"/>
    <x v="1"/>
    <x v="0"/>
    <n v="184175"/>
  </r>
  <r>
    <x v="152"/>
    <x v="1"/>
    <x v="0"/>
    <x v="2"/>
    <x v="0"/>
    <n v="618115"/>
  </r>
  <r>
    <x v="152"/>
    <x v="1"/>
    <x v="0"/>
    <x v="4"/>
    <x v="0"/>
    <n v="409838"/>
  </r>
  <r>
    <x v="152"/>
    <x v="1"/>
    <x v="0"/>
    <x v="5"/>
    <x v="0"/>
    <n v="109904"/>
  </r>
  <r>
    <x v="152"/>
    <x v="1"/>
    <x v="0"/>
    <x v="6"/>
    <x v="0"/>
    <n v="173954"/>
  </r>
  <r>
    <x v="152"/>
    <x v="1"/>
    <x v="0"/>
    <x v="7"/>
    <x v="0"/>
    <n v="448277"/>
  </r>
  <r>
    <x v="152"/>
    <x v="1"/>
    <x v="0"/>
    <x v="8"/>
    <x v="0"/>
    <n v="478874"/>
  </r>
  <r>
    <x v="152"/>
    <x v="1"/>
    <x v="0"/>
    <x v="9"/>
    <x v="0"/>
    <n v="4305"/>
  </r>
  <r>
    <x v="152"/>
    <x v="0"/>
    <x v="0"/>
    <x v="0"/>
    <x v="0"/>
    <n v="2427442"/>
  </r>
  <r>
    <x v="152"/>
    <x v="1"/>
    <x v="0"/>
    <x v="1"/>
    <x v="0"/>
    <n v="3631427"/>
  </r>
  <r>
    <x v="152"/>
    <x v="1"/>
    <x v="0"/>
    <x v="2"/>
    <x v="0"/>
    <n v="640973"/>
  </r>
  <r>
    <x v="152"/>
    <x v="1"/>
    <x v="0"/>
    <x v="3"/>
    <x v="0"/>
    <n v="46"/>
  </r>
  <r>
    <x v="152"/>
    <x v="1"/>
    <x v="0"/>
    <x v="4"/>
    <x v="0"/>
    <n v="2567407"/>
  </r>
  <r>
    <x v="152"/>
    <x v="1"/>
    <x v="0"/>
    <x v="5"/>
    <x v="0"/>
    <n v="1963415"/>
  </r>
  <r>
    <x v="152"/>
    <x v="1"/>
    <x v="0"/>
    <x v="6"/>
    <x v="0"/>
    <n v="2296644"/>
  </r>
  <r>
    <x v="152"/>
    <x v="1"/>
    <x v="0"/>
    <x v="7"/>
    <x v="0"/>
    <n v="4921761"/>
  </r>
  <r>
    <x v="152"/>
    <x v="1"/>
    <x v="0"/>
    <x v="8"/>
    <x v="0"/>
    <n v="1833073"/>
  </r>
  <r>
    <x v="152"/>
    <x v="1"/>
    <x v="0"/>
    <x v="9"/>
    <x v="0"/>
    <n v="575972"/>
  </r>
  <r>
    <x v="152"/>
    <x v="0"/>
    <x v="0"/>
    <x v="0"/>
    <x v="0"/>
    <n v="18430718"/>
  </r>
  <r>
    <x v="152"/>
    <x v="93"/>
    <x v="0"/>
    <x v="1"/>
    <x v="0"/>
    <n v="466403"/>
  </r>
  <r>
    <x v="152"/>
    <x v="93"/>
    <x v="0"/>
    <x v="2"/>
    <x v="0"/>
    <n v="26616"/>
  </r>
  <r>
    <x v="152"/>
    <x v="93"/>
    <x v="0"/>
    <x v="3"/>
    <x v="0"/>
    <n v="159"/>
  </r>
  <r>
    <x v="152"/>
    <x v="93"/>
    <x v="0"/>
    <x v="4"/>
    <x v="0"/>
    <n v="16225"/>
  </r>
  <r>
    <x v="152"/>
    <x v="93"/>
    <x v="0"/>
    <x v="5"/>
    <x v="0"/>
    <n v="597022"/>
  </r>
  <r>
    <x v="152"/>
    <x v="93"/>
    <x v="0"/>
    <x v="6"/>
    <x v="0"/>
    <n v="498163"/>
  </r>
  <r>
    <x v="152"/>
    <x v="93"/>
    <x v="0"/>
    <x v="7"/>
    <x v="0"/>
    <n v="111654"/>
  </r>
  <r>
    <x v="152"/>
    <x v="93"/>
    <x v="0"/>
    <x v="8"/>
    <x v="0"/>
    <n v="260302"/>
  </r>
  <r>
    <x v="152"/>
    <x v="93"/>
    <x v="0"/>
    <x v="9"/>
    <x v="0"/>
    <n v="144999"/>
  </r>
  <r>
    <x v="152"/>
    <x v="0"/>
    <x v="0"/>
    <x v="0"/>
    <x v="0"/>
    <n v="2121542"/>
  </r>
  <r>
    <x v="152"/>
    <x v="94"/>
    <x v="0"/>
    <x v="1"/>
    <x v="0"/>
    <n v="184175"/>
  </r>
  <r>
    <x v="152"/>
    <x v="94"/>
    <x v="0"/>
    <x v="2"/>
    <x v="0"/>
    <n v="618115"/>
  </r>
  <r>
    <x v="152"/>
    <x v="94"/>
    <x v="0"/>
    <x v="4"/>
    <x v="0"/>
    <n v="409838"/>
  </r>
  <r>
    <x v="152"/>
    <x v="94"/>
    <x v="0"/>
    <x v="5"/>
    <x v="0"/>
    <n v="109904"/>
  </r>
  <r>
    <x v="152"/>
    <x v="94"/>
    <x v="0"/>
    <x v="6"/>
    <x v="0"/>
    <n v="173954"/>
  </r>
  <r>
    <x v="152"/>
    <x v="94"/>
    <x v="0"/>
    <x v="7"/>
    <x v="0"/>
    <n v="448277"/>
  </r>
  <r>
    <x v="152"/>
    <x v="94"/>
    <x v="0"/>
    <x v="8"/>
    <x v="0"/>
    <n v="478874"/>
  </r>
  <r>
    <x v="152"/>
    <x v="94"/>
    <x v="0"/>
    <x v="9"/>
    <x v="0"/>
    <n v="4305"/>
  </r>
  <r>
    <x v="152"/>
    <x v="0"/>
    <x v="0"/>
    <x v="0"/>
    <x v="0"/>
    <n v="2427442"/>
  </r>
  <r>
    <x v="152"/>
    <x v="96"/>
    <x v="0"/>
    <x v="1"/>
    <x v="0"/>
    <n v="3631427"/>
  </r>
  <r>
    <x v="152"/>
    <x v="96"/>
    <x v="0"/>
    <x v="2"/>
    <x v="0"/>
    <n v="640973"/>
  </r>
  <r>
    <x v="152"/>
    <x v="96"/>
    <x v="0"/>
    <x v="3"/>
    <x v="0"/>
    <n v="46"/>
  </r>
  <r>
    <x v="152"/>
    <x v="96"/>
    <x v="0"/>
    <x v="4"/>
    <x v="0"/>
    <n v="2567407"/>
  </r>
  <r>
    <x v="152"/>
    <x v="96"/>
    <x v="0"/>
    <x v="5"/>
    <x v="0"/>
    <n v="1963415"/>
  </r>
  <r>
    <x v="152"/>
    <x v="96"/>
    <x v="0"/>
    <x v="6"/>
    <x v="0"/>
    <n v="2296644"/>
  </r>
  <r>
    <x v="152"/>
    <x v="96"/>
    <x v="0"/>
    <x v="7"/>
    <x v="0"/>
    <n v="4921761"/>
  </r>
  <r>
    <x v="152"/>
    <x v="96"/>
    <x v="0"/>
    <x v="8"/>
    <x v="0"/>
    <n v="1833073"/>
  </r>
  <r>
    <x v="152"/>
    <x v="96"/>
    <x v="0"/>
    <x v="9"/>
    <x v="0"/>
    <n v="575972"/>
  </r>
  <r>
    <x v="152"/>
    <x v="0"/>
    <x v="0"/>
    <x v="0"/>
    <x v="0"/>
    <n v="18430718"/>
  </r>
  <r>
    <x v="153"/>
    <x v="1"/>
    <x v="0"/>
    <x v="1"/>
    <x v="0"/>
    <n v="120636"/>
  </r>
  <r>
    <x v="153"/>
    <x v="1"/>
    <x v="0"/>
    <x v="2"/>
    <x v="0"/>
    <n v="9589"/>
  </r>
  <r>
    <x v="153"/>
    <x v="1"/>
    <x v="0"/>
    <x v="3"/>
    <x v="0"/>
    <n v="1135"/>
  </r>
  <r>
    <x v="153"/>
    <x v="1"/>
    <x v="0"/>
    <x v="4"/>
    <x v="0"/>
    <n v="13303"/>
  </r>
  <r>
    <x v="153"/>
    <x v="1"/>
    <x v="0"/>
    <x v="5"/>
    <x v="0"/>
    <n v="307"/>
  </r>
  <r>
    <x v="153"/>
    <x v="1"/>
    <x v="0"/>
    <x v="6"/>
    <x v="0"/>
    <n v="638"/>
  </r>
  <r>
    <x v="153"/>
    <x v="1"/>
    <x v="0"/>
    <x v="7"/>
    <x v="0"/>
    <n v="6"/>
  </r>
  <r>
    <x v="153"/>
    <x v="1"/>
    <x v="0"/>
    <x v="8"/>
    <x v="0"/>
    <n v="170"/>
  </r>
  <r>
    <x v="153"/>
    <x v="1"/>
    <x v="0"/>
    <x v="9"/>
    <x v="0"/>
    <n v="18702"/>
  </r>
  <r>
    <x v="153"/>
    <x v="0"/>
    <x v="0"/>
    <x v="0"/>
    <x v="0"/>
    <n v="164485"/>
  </r>
  <r>
    <x v="153"/>
    <x v="93"/>
    <x v="0"/>
    <x v="1"/>
    <x v="0"/>
    <n v="16083"/>
  </r>
  <r>
    <x v="153"/>
    <x v="93"/>
    <x v="0"/>
    <x v="2"/>
    <x v="0"/>
    <n v="1953"/>
  </r>
  <r>
    <x v="153"/>
    <x v="93"/>
    <x v="0"/>
    <x v="3"/>
    <x v="0"/>
    <n v="193"/>
  </r>
  <r>
    <x v="153"/>
    <x v="93"/>
    <x v="0"/>
    <x v="4"/>
    <x v="0"/>
    <n v="636"/>
  </r>
  <r>
    <x v="153"/>
    <x v="93"/>
    <x v="0"/>
    <x v="5"/>
    <x v="0"/>
    <n v="295"/>
  </r>
  <r>
    <x v="153"/>
    <x v="93"/>
    <x v="0"/>
    <x v="6"/>
    <x v="0"/>
    <n v="526"/>
  </r>
  <r>
    <x v="153"/>
    <x v="93"/>
    <x v="0"/>
    <x v="7"/>
    <x v="0"/>
    <n v="6"/>
  </r>
  <r>
    <x v="153"/>
    <x v="93"/>
    <x v="0"/>
    <x v="8"/>
    <x v="0"/>
    <n v="121"/>
  </r>
  <r>
    <x v="153"/>
    <x v="93"/>
    <x v="0"/>
    <x v="9"/>
    <x v="0"/>
    <n v="1240"/>
  </r>
  <r>
    <x v="153"/>
    <x v="0"/>
    <x v="0"/>
    <x v="0"/>
    <x v="0"/>
    <n v="21052"/>
  </r>
  <r>
    <x v="153"/>
    <x v="94"/>
    <x v="0"/>
    <x v="1"/>
    <x v="0"/>
    <n v="28155"/>
  </r>
  <r>
    <x v="153"/>
    <x v="94"/>
    <x v="0"/>
    <x v="2"/>
    <x v="0"/>
    <n v="2840"/>
  </r>
  <r>
    <x v="153"/>
    <x v="94"/>
    <x v="0"/>
    <x v="3"/>
    <x v="0"/>
    <n v="32"/>
  </r>
  <r>
    <x v="153"/>
    <x v="94"/>
    <x v="0"/>
    <x v="4"/>
    <x v="0"/>
    <n v="58"/>
  </r>
  <r>
    <x v="153"/>
    <x v="94"/>
    <x v="0"/>
    <x v="6"/>
    <x v="0"/>
    <n v="5"/>
  </r>
  <r>
    <x v="153"/>
    <x v="94"/>
    <x v="0"/>
    <x v="8"/>
    <x v="0"/>
    <n v="13"/>
  </r>
  <r>
    <x v="153"/>
    <x v="94"/>
    <x v="0"/>
    <x v="9"/>
    <x v="0"/>
    <n v="182"/>
  </r>
  <r>
    <x v="153"/>
    <x v="0"/>
    <x v="0"/>
    <x v="0"/>
    <x v="0"/>
    <n v="31285"/>
  </r>
  <r>
    <x v="153"/>
    <x v="95"/>
    <x v="0"/>
    <x v="1"/>
    <x v="0"/>
    <n v="76398"/>
  </r>
  <r>
    <x v="153"/>
    <x v="95"/>
    <x v="0"/>
    <x v="2"/>
    <x v="0"/>
    <n v="4797"/>
  </r>
  <r>
    <x v="153"/>
    <x v="95"/>
    <x v="0"/>
    <x v="3"/>
    <x v="0"/>
    <n v="910"/>
  </r>
  <r>
    <x v="153"/>
    <x v="95"/>
    <x v="0"/>
    <x v="4"/>
    <x v="0"/>
    <n v="12609"/>
  </r>
  <r>
    <x v="153"/>
    <x v="95"/>
    <x v="0"/>
    <x v="5"/>
    <x v="0"/>
    <n v="12"/>
  </r>
  <r>
    <x v="153"/>
    <x v="95"/>
    <x v="0"/>
    <x v="6"/>
    <x v="0"/>
    <n v="107"/>
  </r>
  <r>
    <x v="153"/>
    <x v="95"/>
    <x v="0"/>
    <x v="8"/>
    <x v="0"/>
    <n v="36"/>
  </r>
  <r>
    <x v="153"/>
    <x v="95"/>
    <x v="0"/>
    <x v="9"/>
    <x v="0"/>
    <n v="17280"/>
  </r>
  <r>
    <x v="153"/>
    <x v="0"/>
    <x v="0"/>
    <x v="0"/>
    <x v="0"/>
    <n v="112148"/>
  </r>
  <r>
    <x v="156"/>
    <x v="101"/>
    <x v="0"/>
    <x v="1"/>
    <x v="6"/>
    <n v="602324659"/>
  </r>
  <r>
    <x v="156"/>
    <x v="101"/>
    <x v="0"/>
    <x v="2"/>
    <x v="6"/>
    <n v="738460690"/>
  </r>
  <r>
    <x v="156"/>
    <x v="101"/>
    <x v="0"/>
    <x v="3"/>
    <x v="6"/>
    <n v="777910"/>
  </r>
  <r>
    <x v="156"/>
    <x v="101"/>
    <x v="0"/>
    <x v="4"/>
    <x v="6"/>
    <n v="161121499"/>
  </r>
  <r>
    <x v="156"/>
    <x v="101"/>
    <x v="0"/>
    <x v="5"/>
    <x v="6"/>
    <n v="768647109"/>
  </r>
  <r>
    <x v="156"/>
    <x v="101"/>
    <x v="0"/>
    <x v="6"/>
    <x v="6"/>
    <n v="22026896"/>
  </r>
  <r>
    <x v="156"/>
    <x v="101"/>
    <x v="0"/>
    <x v="7"/>
    <x v="6"/>
    <n v="57780222"/>
  </r>
  <r>
    <x v="156"/>
    <x v="101"/>
    <x v="0"/>
    <x v="8"/>
    <x v="6"/>
    <n v="49083955"/>
  </r>
  <r>
    <x v="156"/>
    <x v="101"/>
    <x v="0"/>
    <x v="9"/>
    <x v="6"/>
    <n v="81176573"/>
  </r>
  <r>
    <x v="156"/>
    <x v="0"/>
    <x v="0"/>
    <x v="0"/>
    <x v="6"/>
    <n v="2481399514"/>
  </r>
  <r>
    <x v="157"/>
    <x v="0"/>
    <x v="0"/>
    <x v="1"/>
    <x v="7"/>
    <n v="2896027"/>
  </r>
  <r>
    <x v="157"/>
    <x v="0"/>
    <x v="0"/>
    <x v="2"/>
    <x v="7"/>
    <n v="3412521"/>
  </r>
  <r>
    <x v="157"/>
    <x v="0"/>
    <x v="0"/>
    <x v="3"/>
    <x v="7"/>
    <n v="2498141"/>
  </r>
  <r>
    <x v="157"/>
    <x v="0"/>
    <x v="0"/>
    <x v="4"/>
    <x v="7"/>
    <n v="3352214"/>
  </r>
  <r>
    <x v="157"/>
    <x v="0"/>
    <x v="0"/>
    <x v="5"/>
    <x v="7"/>
    <n v="130337"/>
  </r>
  <r>
    <x v="157"/>
    <x v="0"/>
    <x v="0"/>
    <x v="6"/>
    <x v="7"/>
    <n v="315261"/>
  </r>
  <r>
    <x v="157"/>
    <x v="0"/>
    <x v="0"/>
    <x v="7"/>
    <x v="7"/>
    <n v="11491"/>
  </r>
  <r>
    <x v="157"/>
    <x v="0"/>
    <x v="0"/>
    <x v="8"/>
    <x v="7"/>
    <n v="764685"/>
  </r>
  <r>
    <x v="157"/>
    <x v="0"/>
    <x v="0"/>
    <x v="9"/>
    <x v="7"/>
    <n v="4000"/>
  </r>
  <r>
    <x v="157"/>
    <x v="0"/>
    <x v="0"/>
    <x v="0"/>
    <x v="7"/>
    <n v="13384676"/>
  </r>
  <r>
    <x v="158"/>
    <x v="0"/>
    <x v="0"/>
    <x v="1"/>
    <x v="7"/>
    <n v="139196"/>
  </r>
  <r>
    <x v="158"/>
    <x v="0"/>
    <x v="0"/>
    <x v="2"/>
    <x v="7"/>
    <n v="649111"/>
  </r>
  <r>
    <x v="158"/>
    <x v="0"/>
    <x v="0"/>
    <x v="3"/>
    <x v="7"/>
    <n v="12824"/>
  </r>
  <r>
    <x v="158"/>
    <x v="0"/>
    <x v="0"/>
    <x v="4"/>
    <x v="7"/>
    <n v="6653"/>
  </r>
  <r>
    <x v="158"/>
    <x v="0"/>
    <x v="0"/>
    <x v="5"/>
    <x v="7"/>
    <m/>
  </r>
  <r>
    <x v="158"/>
    <x v="0"/>
    <x v="0"/>
    <x v="6"/>
    <x v="7"/>
    <m/>
  </r>
  <r>
    <x v="158"/>
    <x v="0"/>
    <x v="0"/>
    <x v="8"/>
    <x v="7"/>
    <m/>
  </r>
  <r>
    <x v="158"/>
    <x v="0"/>
    <x v="0"/>
    <x v="0"/>
    <x v="7"/>
    <n v="807785"/>
  </r>
  <r>
    <x v="159"/>
    <x v="0"/>
    <x v="0"/>
    <x v="1"/>
    <x v="8"/>
    <n v="86779585"/>
  </r>
  <r>
    <x v="159"/>
    <x v="0"/>
    <x v="0"/>
    <x v="2"/>
    <x v="8"/>
    <n v="18663657"/>
  </r>
  <r>
    <x v="159"/>
    <x v="0"/>
    <x v="0"/>
    <x v="3"/>
    <x v="8"/>
    <m/>
  </r>
  <r>
    <x v="159"/>
    <x v="0"/>
    <x v="0"/>
    <x v="4"/>
    <x v="8"/>
    <n v="72493686"/>
  </r>
  <r>
    <x v="159"/>
    <x v="0"/>
    <x v="0"/>
    <x v="5"/>
    <x v="8"/>
    <n v="27837141"/>
  </r>
  <r>
    <x v="159"/>
    <x v="0"/>
    <x v="0"/>
    <x v="6"/>
    <x v="8"/>
    <n v="45599259"/>
  </r>
  <r>
    <x v="159"/>
    <x v="0"/>
    <x v="0"/>
    <x v="7"/>
    <x v="8"/>
    <n v="97354758"/>
  </r>
  <r>
    <x v="159"/>
    <x v="0"/>
    <x v="0"/>
    <x v="8"/>
    <x v="8"/>
    <n v="29071707"/>
  </r>
  <r>
    <x v="159"/>
    <x v="0"/>
    <x v="0"/>
    <x v="9"/>
    <x v="8"/>
    <n v="40218603"/>
  </r>
  <r>
    <x v="159"/>
    <x v="0"/>
    <x v="0"/>
    <x v="0"/>
    <x v="8"/>
    <n v="418018396"/>
  </r>
  <r>
    <x v="160"/>
    <x v="98"/>
    <x v="10"/>
    <x v="1"/>
    <x v="7"/>
    <n v="5983551"/>
  </r>
  <r>
    <x v="160"/>
    <x v="98"/>
    <x v="10"/>
    <x v="2"/>
    <x v="7"/>
    <n v="23757510"/>
  </r>
  <r>
    <x v="160"/>
    <x v="98"/>
    <x v="10"/>
    <x v="3"/>
    <x v="7"/>
    <n v="7563258"/>
  </r>
  <r>
    <x v="160"/>
    <x v="98"/>
    <x v="10"/>
    <x v="4"/>
    <x v="7"/>
    <n v="46745697"/>
  </r>
  <r>
    <x v="160"/>
    <x v="98"/>
    <x v="10"/>
    <x v="5"/>
    <x v="7"/>
    <n v="69125658"/>
  </r>
  <r>
    <x v="160"/>
    <x v="98"/>
    <x v="10"/>
    <x v="6"/>
    <x v="7"/>
    <n v="44844202"/>
  </r>
  <r>
    <x v="160"/>
    <x v="98"/>
    <x v="10"/>
    <x v="7"/>
    <x v="7"/>
    <n v="52998282"/>
  </r>
  <r>
    <x v="160"/>
    <x v="98"/>
    <x v="10"/>
    <x v="8"/>
    <x v="7"/>
    <n v="27115578"/>
  </r>
  <r>
    <x v="160"/>
    <x v="98"/>
    <x v="10"/>
    <x v="9"/>
    <x v="7"/>
    <n v="12533986"/>
  </r>
  <r>
    <x v="160"/>
    <x v="0"/>
    <x v="0"/>
    <x v="0"/>
    <x v="7"/>
    <n v="290667723"/>
  </r>
  <r>
    <x v="160"/>
    <x v="102"/>
    <x v="10"/>
    <x v="1"/>
    <x v="7"/>
    <n v="333166703"/>
  </r>
  <r>
    <x v="160"/>
    <x v="102"/>
    <x v="10"/>
    <x v="2"/>
    <x v="7"/>
    <n v="38426250"/>
  </r>
  <r>
    <x v="160"/>
    <x v="102"/>
    <x v="10"/>
    <x v="4"/>
    <x v="7"/>
    <n v="24059190"/>
  </r>
  <r>
    <x v="160"/>
    <x v="102"/>
    <x v="10"/>
    <x v="5"/>
    <x v="7"/>
    <n v="137397790"/>
  </r>
  <r>
    <x v="160"/>
    <x v="102"/>
    <x v="10"/>
    <x v="6"/>
    <x v="7"/>
    <n v="265510964"/>
  </r>
  <r>
    <x v="160"/>
    <x v="102"/>
    <x v="10"/>
    <x v="7"/>
    <x v="7"/>
    <n v="139979503"/>
  </r>
  <r>
    <x v="160"/>
    <x v="102"/>
    <x v="10"/>
    <x v="8"/>
    <x v="7"/>
    <n v="347305433"/>
  </r>
  <r>
    <x v="160"/>
    <x v="102"/>
    <x v="10"/>
    <x v="9"/>
    <x v="7"/>
    <n v="26432498"/>
  </r>
  <r>
    <x v="160"/>
    <x v="0"/>
    <x v="0"/>
    <x v="0"/>
    <x v="7"/>
    <n v="1312278332"/>
  </r>
  <r>
    <x v="160"/>
    <x v="103"/>
    <x v="10"/>
    <x v="1"/>
    <x v="7"/>
    <n v="6055668"/>
  </r>
  <r>
    <x v="160"/>
    <x v="103"/>
    <x v="10"/>
    <x v="2"/>
    <x v="7"/>
    <n v="6647850"/>
  </r>
  <r>
    <x v="160"/>
    <x v="103"/>
    <x v="10"/>
    <x v="3"/>
    <x v="7"/>
    <n v="9120466"/>
  </r>
  <r>
    <x v="160"/>
    <x v="103"/>
    <x v="10"/>
    <x v="4"/>
    <x v="7"/>
    <n v="10203046"/>
  </r>
  <r>
    <x v="160"/>
    <x v="103"/>
    <x v="10"/>
    <x v="5"/>
    <x v="7"/>
    <n v="718012"/>
  </r>
  <r>
    <x v="160"/>
    <x v="103"/>
    <x v="10"/>
    <x v="6"/>
    <x v="7"/>
    <n v="258691"/>
  </r>
  <r>
    <x v="160"/>
    <x v="103"/>
    <x v="10"/>
    <x v="7"/>
    <x v="7"/>
    <n v="439542"/>
  </r>
  <r>
    <x v="160"/>
    <x v="103"/>
    <x v="10"/>
    <x v="8"/>
    <x v="7"/>
    <n v="537619"/>
  </r>
  <r>
    <x v="160"/>
    <x v="103"/>
    <x v="10"/>
    <x v="9"/>
    <x v="7"/>
    <n v="10344"/>
  </r>
  <r>
    <x v="160"/>
    <x v="0"/>
    <x v="0"/>
    <x v="0"/>
    <x v="7"/>
    <n v="33991240"/>
  </r>
  <r>
    <x v="160"/>
    <x v="104"/>
    <x v="10"/>
    <x v="1"/>
    <x v="7"/>
    <n v="108420"/>
  </r>
  <r>
    <x v="160"/>
    <x v="104"/>
    <x v="10"/>
    <x v="2"/>
    <x v="7"/>
    <n v="878747"/>
  </r>
  <r>
    <x v="160"/>
    <x v="104"/>
    <x v="10"/>
    <x v="3"/>
    <x v="7"/>
    <n v="950270"/>
  </r>
  <r>
    <x v="160"/>
    <x v="104"/>
    <x v="10"/>
    <x v="4"/>
    <x v="7"/>
    <n v="76042"/>
  </r>
  <r>
    <x v="160"/>
    <x v="104"/>
    <x v="10"/>
    <x v="5"/>
    <x v="7"/>
    <n v="13015"/>
  </r>
  <r>
    <x v="160"/>
    <x v="104"/>
    <x v="10"/>
    <x v="6"/>
    <x v="7"/>
    <n v="17203"/>
  </r>
  <r>
    <x v="160"/>
    <x v="104"/>
    <x v="10"/>
    <x v="7"/>
    <x v="7"/>
    <n v="500"/>
  </r>
  <r>
    <x v="160"/>
    <x v="104"/>
    <x v="10"/>
    <x v="8"/>
    <x v="7"/>
    <n v="68488"/>
  </r>
  <r>
    <x v="160"/>
    <x v="104"/>
    <x v="10"/>
    <x v="9"/>
    <x v="7"/>
    <n v="3135"/>
  </r>
  <r>
    <x v="160"/>
    <x v="0"/>
    <x v="0"/>
    <x v="0"/>
    <x v="7"/>
    <n v="2115820"/>
  </r>
  <r>
    <x v="160"/>
    <x v="105"/>
    <x v="10"/>
    <x v="1"/>
    <x v="7"/>
    <n v="13596577"/>
  </r>
  <r>
    <x v="160"/>
    <x v="105"/>
    <x v="10"/>
    <x v="2"/>
    <x v="7"/>
    <n v="19883597"/>
  </r>
  <r>
    <x v="160"/>
    <x v="105"/>
    <x v="10"/>
    <x v="3"/>
    <x v="7"/>
    <n v="10091"/>
  </r>
  <r>
    <x v="160"/>
    <x v="105"/>
    <x v="10"/>
    <x v="4"/>
    <x v="7"/>
    <n v="18747455"/>
  </r>
  <r>
    <x v="160"/>
    <x v="105"/>
    <x v="10"/>
    <x v="5"/>
    <x v="7"/>
    <n v="10617838"/>
  </r>
  <r>
    <x v="160"/>
    <x v="105"/>
    <x v="10"/>
    <x v="6"/>
    <x v="7"/>
    <n v="3259487"/>
  </r>
  <r>
    <x v="160"/>
    <x v="105"/>
    <x v="10"/>
    <x v="7"/>
    <x v="7"/>
    <n v="19743281"/>
  </r>
  <r>
    <x v="160"/>
    <x v="105"/>
    <x v="10"/>
    <x v="8"/>
    <x v="7"/>
    <n v="3595634"/>
  </r>
  <r>
    <x v="160"/>
    <x v="105"/>
    <x v="10"/>
    <x v="9"/>
    <x v="7"/>
    <n v="4091377"/>
  </r>
  <r>
    <x v="160"/>
    <x v="0"/>
    <x v="0"/>
    <x v="0"/>
    <x v="7"/>
    <n v="93545337"/>
  </r>
  <r>
    <x v="160"/>
    <x v="106"/>
    <x v="10"/>
    <x v="1"/>
    <x v="7"/>
    <n v="3389548"/>
  </r>
  <r>
    <x v="160"/>
    <x v="106"/>
    <x v="10"/>
    <x v="2"/>
    <x v="7"/>
    <n v="185845"/>
  </r>
  <r>
    <x v="160"/>
    <x v="106"/>
    <x v="10"/>
    <x v="3"/>
    <x v="7"/>
    <n v="112"/>
  </r>
  <r>
    <x v="160"/>
    <x v="106"/>
    <x v="10"/>
    <x v="4"/>
    <x v="7"/>
    <n v="795"/>
  </r>
  <r>
    <x v="160"/>
    <x v="106"/>
    <x v="10"/>
    <x v="5"/>
    <x v="7"/>
    <n v="12277"/>
  </r>
  <r>
    <x v="160"/>
    <x v="106"/>
    <x v="10"/>
    <x v="8"/>
    <x v="7"/>
    <n v="100"/>
  </r>
  <r>
    <x v="160"/>
    <x v="106"/>
    <x v="10"/>
    <x v="9"/>
    <x v="7"/>
    <n v="3067251"/>
  </r>
  <r>
    <x v="160"/>
    <x v="0"/>
    <x v="0"/>
    <x v="0"/>
    <x v="7"/>
    <n v="6655929"/>
  </r>
  <r>
    <x v="160"/>
    <x v="107"/>
    <x v="10"/>
    <x v="1"/>
    <x v="7"/>
    <n v="2248"/>
  </r>
  <r>
    <x v="160"/>
    <x v="107"/>
    <x v="10"/>
    <x v="2"/>
    <x v="7"/>
    <n v="6999"/>
  </r>
  <r>
    <x v="160"/>
    <x v="107"/>
    <x v="10"/>
    <x v="3"/>
    <x v="7"/>
    <n v="495953"/>
  </r>
  <r>
    <x v="160"/>
    <x v="107"/>
    <x v="10"/>
    <x v="4"/>
    <x v="7"/>
    <n v="881495"/>
  </r>
  <r>
    <x v="160"/>
    <x v="107"/>
    <x v="10"/>
    <x v="5"/>
    <x v="7"/>
    <n v="5000"/>
  </r>
  <r>
    <x v="160"/>
    <x v="107"/>
    <x v="10"/>
    <x v="7"/>
    <x v="7"/>
    <n v="6060954"/>
  </r>
  <r>
    <x v="160"/>
    <x v="107"/>
    <x v="10"/>
    <x v="8"/>
    <x v="7"/>
    <n v="292428"/>
  </r>
  <r>
    <x v="160"/>
    <x v="107"/>
    <x v="10"/>
    <x v="9"/>
    <x v="7"/>
    <n v="335219"/>
  </r>
  <r>
    <x v="160"/>
    <x v="0"/>
    <x v="0"/>
    <x v="0"/>
    <x v="7"/>
    <n v="8080296"/>
  </r>
  <r>
    <x v="160"/>
    <x v="98"/>
    <x v="0"/>
    <x v="1"/>
    <x v="1"/>
    <n v="210804"/>
  </r>
  <r>
    <x v="160"/>
    <x v="98"/>
    <x v="0"/>
    <x v="2"/>
    <x v="1"/>
    <n v="682364"/>
  </r>
  <r>
    <x v="160"/>
    <x v="98"/>
    <x v="0"/>
    <x v="3"/>
    <x v="1"/>
    <n v="242545"/>
  </r>
  <r>
    <x v="160"/>
    <x v="98"/>
    <x v="0"/>
    <x v="4"/>
    <x v="1"/>
    <n v="1418058"/>
  </r>
  <r>
    <x v="160"/>
    <x v="98"/>
    <x v="0"/>
    <x v="5"/>
    <x v="1"/>
    <n v="2263582"/>
  </r>
  <r>
    <x v="160"/>
    <x v="98"/>
    <x v="0"/>
    <x v="6"/>
    <x v="1"/>
    <n v="1401818"/>
  </r>
  <r>
    <x v="160"/>
    <x v="98"/>
    <x v="0"/>
    <x v="7"/>
    <x v="1"/>
    <n v="2052545"/>
  </r>
  <r>
    <x v="160"/>
    <x v="98"/>
    <x v="0"/>
    <x v="8"/>
    <x v="1"/>
    <n v="1096803"/>
  </r>
  <r>
    <x v="160"/>
    <x v="98"/>
    <x v="0"/>
    <x v="9"/>
    <x v="1"/>
    <n v="391938"/>
  </r>
  <r>
    <x v="160"/>
    <x v="0"/>
    <x v="0"/>
    <x v="0"/>
    <x v="1"/>
    <n v="9760457"/>
  </r>
  <r>
    <x v="160"/>
    <x v="102"/>
    <x v="0"/>
    <x v="1"/>
    <x v="1"/>
    <n v="7972022"/>
  </r>
  <r>
    <x v="160"/>
    <x v="102"/>
    <x v="0"/>
    <x v="2"/>
    <x v="1"/>
    <n v="950746"/>
  </r>
  <r>
    <x v="160"/>
    <x v="102"/>
    <x v="0"/>
    <x v="4"/>
    <x v="1"/>
    <n v="534960"/>
  </r>
  <r>
    <x v="160"/>
    <x v="102"/>
    <x v="0"/>
    <x v="5"/>
    <x v="1"/>
    <n v="3229582"/>
  </r>
  <r>
    <x v="160"/>
    <x v="102"/>
    <x v="0"/>
    <x v="6"/>
    <x v="1"/>
    <n v="5762413"/>
  </r>
  <r>
    <x v="160"/>
    <x v="102"/>
    <x v="0"/>
    <x v="7"/>
    <x v="1"/>
    <n v="3253650"/>
  </r>
  <r>
    <x v="160"/>
    <x v="102"/>
    <x v="0"/>
    <x v="8"/>
    <x v="1"/>
    <n v="8174135"/>
  </r>
  <r>
    <x v="160"/>
    <x v="102"/>
    <x v="0"/>
    <x v="9"/>
    <x v="1"/>
    <n v="621725"/>
  </r>
  <r>
    <x v="160"/>
    <x v="0"/>
    <x v="0"/>
    <x v="0"/>
    <x v="1"/>
    <n v="30499233"/>
  </r>
  <r>
    <x v="160"/>
    <x v="103"/>
    <x v="0"/>
    <x v="1"/>
    <x v="1"/>
    <n v="313703"/>
  </r>
  <r>
    <x v="160"/>
    <x v="103"/>
    <x v="0"/>
    <x v="2"/>
    <x v="1"/>
    <n v="309286"/>
  </r>
  <r>
    <x v="160"/>
    <x v="103"/>
    <x v="0"/>
    <x v="3"/>
    <x v="1"/>
    <n v="629766"/>
  </r>
  <r>
    <x v="160"/>
    <x v="103"/>
    <x v="0"/>
    <x v="4"/>
    <x v="1"/>
    <n v="520737"/>
  </r>
  <r>
    <x v="160"/>
    <x v="103"/>
    <x v="0"/>
    <x v="5"/>
    <x v="1"/>
    <n v="63169"/>
  </r>
  <r>
    <x v="160"/>
    <x v="103"/>
    <x v="0"/>
    <x v="6"/>
    <x v="1"/>
    <n v="14176"/>
  </r>
  <r>
    <x v="160"/>
    <x v="103"/>
    <x v="0"/>
    <x v="7"/>
    <x v="1"/>
    <n v="27058"/>
  </r>
  <r>
    <x v="160"/>
    <x v="103"/>
    <x v="0"/>
    <x v="8"/>
    <x v="1"/>
    <n v="23845"/>
  </r>
  <r>
    <x v="160"/>
    <x v="103"/>
    <x v="0"/>
    <x v="9"/>
    <x v="1"/>
    <n v="488"/>
  </r>
  <r>
    <x v="160"/>
    <x v="0"/>
    <x v="0"/>
    <x v="0"/>
    <x v="1"/>
    <n v="1902228"/>
  </r>
  <r>
    <x v="160"/>
    <x v="104"/>
    <x v="0"/>
    <x v="1"/>
    <x v="1"/>
    <n v="3648"/>
  </r>
  <r>
    <x v="160"/>
    <x v="104"/>
    <x v="0"/>
    <x v="2"/>
    <x v="1"/>
    <n v="27169"/>
  </r>
  <r>
    <x v="160"/>
    <x v="104"/>
    <x v="0"/>
    <x v="3"/>
    <x v="1"/>
    <n v="30824"/>
  </r>
  <r>
    <x v="160"/>
    <x v="104"/>
    <x v="0"/>
    <x v="4"/>
    <x v="1"/>
    <n v="2713"/>
  </r>
  <r>
    <x v="160"/>
    <x v="104"/>
    <x v="0"/>
    <x v="5"/>
    <x v="1"/>
    <n v="465"/>
  </r>
  <r>
    <x v="160"/>
    <x v="104"/>
    <x v="0"/>
    <x v="6"/>
    <x v="1"/>
    <n v="518"/>
  </r>
  <r>
    <x v="160"/>
    <x v="104"/>
    <x v="0"/>
    <x v="7"/>
    <x v="1"/>
    <n v="15"/>
  </r>
  <r>
    <x v="160"/>
    <x v="104"/>
    <x v="0"/>
    <x v="8"/>
    <x v="1"/>
    <n v="3958"/>
  </r>
  <r>
    <x v="160"/>
    <x v="104"/>
    <x v="0"/>
    <x v="9"/>
    <x v="1"/>
    <n v="101"/>
  </r>
  <r>
    <x v="160"/>
    <x v="0"/>
    <x v="0"/>
    <x v="0"/>
    <x v="1"/>
    <n v="69412"/>
  </r>
  <r>
    <x v="160"/>
    <x v="105"/>
    <x v="0"/>
    <x v="1"/>
    <x v="1"/>
    <n v="409730"/>
  </r>
  <r>
    <x v="160"/>
    <x v="105"/>
    <x v="0"/>
    <x v="2"/>
    <x v="1"/>
    <n v="498905"/>
  </r>
  <r>
    <x v="160"/>
    <x v="105"/>
    <x v="0"/>
    <x v="3"/>
    <x v="1"/>
    <n v="451"/>
  </r>
  <r>
    <x v="160"/>
    <x v="105"/>
    <x v="0"/>
    <x v="4"/>
    <x v="1"/>
    <n v="501926"/>
  </r>
  <r>
    <x v="160"/>
    <x v="105"/>
    <x v="0"/>
    <x v="5"/>
    <x v="1"/>
    <n v="272790"/>
  </r>
  <r>
    <x v="160"/>
    <x v="105"/>
    <x v="0"/>
    <x v="6"/>
    <x v="1"/>
    <n v="83997"/>
  </r>
  <r>
    <x v="160"/>
    <x v="105"/>
    <x v="0"/>
    <x v="7"/>
    <x v="1"/>
    <n v="600890"/>
  </r>
  <r>
    <x v="160"/>
    <x v="105"/>
    <x v="0"/>
    <x v="8"/>
    <x v="1"/>
    <n v="101463"/>
  </r>
  <r>
    <x v="160"/>
    <x v="105"/>
    <x v="0"/>
    <x v="9"/>
    <x v="1"/>
    <n v="109481"/>
  </r>
  <r>
    <x v="160"/>
    <x v="0"/>
    <x v="0"/>
    <x v="0"/>
    <x v="1"/>
    <n v="2579633"/>
  </r>
  <r>
    <x v="160"/>
    <x v="106"/>
    <x v="0"/>
    <x v="1"/>
    <x v="1"/>
    <n v="96172"/>
  </r>
  <r>
    <x v="160"/>
    <x v="106"/>
    <x v="0"/>
    <x v="2"/>
    <x v="1"/>
    <n v="5575"/>
  </r>
  <r>
    <x v="160"/>
    <x v="106"/>
    <x v="0"/>
    <x v="3"/>
    <x v="1"/>
    <n v="3"/>
  </r>
  <r>
    <x v="160"/>
    <x v="106"/>
    <x v="0"/>
    <x v="4"/>
    <x v="1"/>
    <n v="30"/>
  </r>
  <r>
    <x v="160"/>
    <x v="106"/>
    <x v="0"/>
    <x v="5"/>
    <x v="1"/>
    <n v="368"/>
  </r>
  <r>
    <x v="160"/>
    <x v="106"/>
    <x v="0"/>
    <x v="8"/>
    <x v="1"/>
    <n v="3"/>
  </r>
  <r>
    <x v="160"/>
    <x v="106"/>
    <x v="0"/>
    <x v="9"/>
    <x v="1"/>
    <n v="67479"/>
  </r>
  <r>
    <x v="160"/>
    <x v="0"/>
    <x v="0"/>
    <x v="0"/>
    <x v="1"/>
    <n v="169631"/>
  </r>
  <r>
    <x v="160"/>
    <x v="107"/>
    <x v="0"/>
    <x v="1"/>
    <x v="1"/>
    <n v="18"/>
  </r>
  <r>
    <x v="160"/>
    <x v="107"/>
    <x v="0"/>
    <x v="2"/>
    <x v="1"/>
    <n v="29"/>
  </r>
  <r>
    <x v="160"/>
    <x v="107"/>
    <x v="0"/>
    <x v="3"/>
    <x v="1"/>
    <n v="3968"/>
  </r>
  <r>
    <x v="160"/>
    <x v="107"/>
    <x v="0"/>
    <x v="4"/>
    <x v="1"/>
    <n v="7052"/>
  </r>
  <r>
    <x v="160"/>
    <x v="107"/>
    <x v="0"/>
    <x v="5"/>
    <x v="1"/>
    <n v="50"/>
  </r>
  <r>
    <x v="160"/>
    <x v="107"/>
    <x v="0"/>
    <x v="7"/>
    <x v="1"/>
    <n v="56975"/>
  </r>
  <r>
    <x v="160"/>
    <x v="107"/>
    <x v="0"/>
    <x v="8"/>
    <x v="1"/>
    <n v="4333"/>
  </r>
  <r>
    <x v="160"/>
    <x v="107"/>
    <x v="0"/>
    <x v="9"/>
    <x v="1"/>
    <n v="1676"/>
  </r>
  <r>
    <x v="160"/>
    <x v="0"/>
    <x v="0"/>
    <x v="0"/>
    <x v="1"/>
    <n v="74100"/>
  </r>
  <r>
    <x v="160"/>
    <x v="108"/>
    <x v="0"/>
    <x v="1"/>
    <x v="1"/>
    <n v="4536"/>
  </r>
  <r>
    <x v="160"/>
    <x v="108"/>
    <x v="0"/>
    <x v="2"/>
    <x v="1"/>
    <n v="56247"/>
  </r>
  <r>
    <x v="160"/>
    <x v="108"/>
    <x v="0"/>
    <x v="3"/>
    <x v="1"/>
    <n v="9861"/>
  </r>
  <r>
    <x v="160"/>
    <x v="108"/>
    <x v="0"/>
    <x v="4"/>
    <x v="1"/>
    <n v="4617"/>
  </r>
  <r>
    <x v="160"/>
    <x v="108"/>
    <x v="0"/>
    <x v="5"/>
    <x v="1"/>
    <n v="20251"/>
  </r>
  <r>
    <x v="160"/>
    <x v="108"/>
    <x v="0"/>
    <x v="6"/>
    <x v="1"/>
    <n v="2438"/>
  </r>
  <r>
    <x v="160"/>
    <x v="108"/>
    <x v="0"/>
    <x v="7"/>
    <x v="1"/>
    <n v="1152"/>
  </r>
  <r>
    <x v="160"/>
    <x v="108"/>
    <x v="0"/>
    <x v="8"/>
    <x v="1"/>
    <n v="1254"/>
  </r>
  <r>
    <x v="160"/>
    <x v="108"/>
    <x v="0"/>
    <x v="9"/>
    <x v="1"/>
    <n v="18494"/>
  </r>
  <r>
    <x v="160"/>
    <x v="0"/>
    <x v="0"/>
    <x v="0"/>
    <x v="1"/>
    <n v="118850"/>
  </r>
  <r>
    <x v="160"/>
    <x v="109"/>
    <x v="0"/>
    <x v="5"/>
    <x v="1"/>
    <n v="65628"/>
  </r>
  <r>
    <x v="160"/>
    <x v="109"/>
    <x v="0"/>
    <x v="6"/>
    <x v="1"/>
    <n v="482218"/>
  </r>
  <r>
    <x v="160"/>
    <x v="109"/>
    <x v="0"/>
    <x v="8"/>
    <x v="1"/>
    <n v="174797"/>
  </r>
  <r>
    <x v="160"/>
    <x v="109"/>
    <x v="0"/>
    <x v="9"/>
    <x v="1"/>
    <n v="9139"/>
  </r>
  <r>
    <x v="160"/>
    <x v="0"/>
    <x v="0"/>
    <x v="0"/>
    <x v="1"/>
    <n v="731783"/>
  </r>
  <r>
    <x v="160"/>
    <x v="110"/>
    <x v="0"/>
    <x v="1"/>
    <x v="1"/>
    <n v="39212"/>
  </r>
  <r>
    <x v="160"/>
    <x v="110"/>
    <x v="0"/>
    <x v="2"/>
    <x v="1"/>
    <n v="87173"/>
  </r>
  <r>
    <x v="160"/>
    <x v="110"/>
    <x v="0"/>
    <x v="3"/>
    <x v="1"/>
    <n v="15115"/>
  </r>
  <r>
    <x v="160"/>
    <x v="110"/>
    <x v="0"/>
    <x v="4"/>
    <x v="1"/>
    <n v="6274"/>
  </r>
  <r>
    <x v="160"/>
    <x v="110"/>
    <x v="0"/>
    <x v="5"/>
    <x v="1"/>
    <n v="3328"/>
  </r>
  <r>
    <x v="160"/>
    <x v="110"/>
    <x v="0"/>
    <x v="6"/>
    <x v="1"/>
    <n v="1755"/>
  </r>
  <r>
    <x v="160"/>
    <x v="110"/>
    <x v="0"/>
    <x v="8"/>
    <x v="1"/>
    <n v="8321"/>
  </r>
  <r>
    <x v="160"/>
    <x v="110"/>
    <x v="0"/>
    <x v="9"/>
    <x v="1"/>
    <n v="18220"/>
  </r>
  <r>
    <x v="160"/>
    <x v="0"/>
    <x v="0"/>
    <x v="0"/>
    <x v="1"/>
    <n v="179397"/>
  </r>
  <r>
    <x v="161"/>
    <x v="111"/>
    <x v="0"/>
    <x v="1"/>
    <x v="8"/>
    <n v="72291848"/>
  </r>
  <r>
    <x v="161"/>
    <x v="111"/>
    <x v="0"/>
    <x v="2"/>
    <x v="8"/>
    <n v="18312802"/>
  </r>
  <r>
    <x v="161"/>
    <x v="111"/>
    <x v="0"/>
    <x v="4"/>
    <x v="8"/>
    <n v="70486279"/>
  </r>
  <r>
    <x v="161"/>
    <x v="111"/>
    <x v="0"/>
    <x v="5"/>
    <x v="8"/>
    <n v="21856146"/>
  </r>
  <r>
    <x v="161"/>
    <x v="111"/>
    <x v="0"/>
    <x v="6"/>
    <x v="8"/>
    <n v="40541641"/>
  </r>
  <r>
    <x v="161"/>
    <x v="111"/>
    <x v="0"/>
    <x v="7"/>
    <x v="8"/>
    <n v="93777777"/>
  </r>
  <r>
    <x v="161"/>
    <x v="111"/>
    <x v="0"/>
    <x v="8"/>
    <x v="8"/>
    <n v="26577834"/>
  </r>
  <r>
    <x v="161"/>
    <x v="111"/>
    <x v="0"/>
    <x v="9"/>
    <x v="8"/>
    <n v="39893767"/>
  </r>
  <r>
    <x v="161"/>
    <x v="0"/>
    <x v="0"/>
    <x v="0"/>
    <x v="8"/>
    <n v="383738094"/>
  </r>
  <r>
    <x v="161"/>
    <x v="112"/>
    <x v="0"/>
    <x v="1"/>
    <x v="8"/>
    <n v="13314731"/>
  </r>
  <r>
    <x v="161"/>
    <x v="112"/>
    <x v="0"/>
    <x v="2"/>
    <x v="8"/>
    <n v="350855"/>
  </r>
  <r>
    <x v="161"/>
    <x v="112"/>
    <x v="0"/>
    <x v="5"/>
    <x v="8"/>
    <n v="5952995"/>
  </r>
  <r>
    <x v="161"/>
    <x v="112"/>
    <x v="0"/>
    <x v="6"/>
    <x v="8"/>
    <n v="5012836"/>
  </r>
  <r>
    <x v="161"/>
    <x v="112"/>
    <x v="0"/>
    <x v="7"/>
    <x v="8"/>
    <n v="3576972"/>
  </r>
  <r>
    <x v="161"/>
    <x v="112"/>
    <x v="0"/>
    <x v="8"/>
    <x v="8"/>
    <n v="2493773"/>
  </r>
  <r>
    <x v="161"/>
    <x v="112"/>
    <x v="0"/>
    <x v="9"/>
    <x v="8"/>
    <n v="284516"/>
  </r>
  <r>
    <x v="161"/>
    <x v="0"/>
    <x v="0"/>
    <x v="0"/>
    <x v="8"/>
    <n v="30986678"/>
  </r>
  <r>
    <x v="161"/>
    <x v="113"/>
    <x v="0"/>
    <x v="1"/>
    <x v="8"/>
    <n v="1173007"/>
  </r>
  <r>
    <x v="161"/>
    <x v="113"/>
    <x v="0"/>
    <x v="4"/>
    <x v="8"/>
    <n v="2007406"/>
  </r>
  <r>
    <x v="161"/>
    <x v="113"/>
    <x v="0"/>
    <x v="5"/>
    <x v="8"/>
    <n v="28000"/>
  </r>
  <r>
    <x v="161"/>
    <x v="113"/>
    <x v="0"/>
    <x v="6"/>
    <x v="8"/>
    <n v="44782"/>
  </r>
  <r>
    <x v="161"/>
    <x v="113"/>
    <x v="0"/>
    <x v="7"/>
    <x v="8"/>
    <n v="9"/>
  </r>
  <r>
    <x v="161"/>
    <x v="113"/>
    <x v="0"/>
    <x v="8"/>
    <x v="8"/>
    <n v="100"/>
  </r>
  <r>
    <x v="161"/>
    <x v="113"/>
    <x v="0"/>
    <x v="9"/>
    <x v="8"/>
    <n v="40320"/>
  </r>
  <r>
    <x v="161"/>
    <x v="0"/>
    <x v="0"/>
    <x v="0"/>
    <x v="8"/>
    <n v="3293624"/>
  </r>
  <r>
    <x v="161"/>
    <x v="114"/>
    <x v="0"/>
    <x v="1"/>
    <x v="7"/>
    <n v="25205"/>
  </r>
  <r>
    <x v="161"/>
    <x v="114"/>
    <x v="0"/>
    <x v="2"/>
    <x v="7"/>
    <n v="30"/>
  </r>
  <r>
    <x v="161"/>
    <x v="114"/>
    <x v="0"/>
    <x v="3"/>
    <x v="7"/>
    <n v="149"/>
  </r>
  <r>
    <x v="161"/>
    <x v="114"/>
    <x v="0"/>
    <x v="4"/>
    <x v="7"/>
    <n v="41046"/>
  </r>
  <r>
    <x v="161"/>
    <x v="114"/>
    <x v="0"/>
    <x v="5"/>
    <x v="7"/>
    <n v="614749"/>
  </r>
  <r>
    <x v="161"/>
    <x v="114"/>
    <x v="0"/>
    <x v="6"/>
    <x v="7"/>
    <n v="17099"/>
  </r>
  <r>
    <x v="161"/>
    <x v="114"/>
    <x v="0"/>
    <x v="8"/>
    <x v="7"/>
    <n v="63768"/>
  </r>
  <r>
    <x v="161"/>
    <x v="114"/>
    <x v="0"/>
    <x v="9"/>
    <x v="7"/>
    <n v="115204"/>
  </r>
  <r>
    <x v="161"/>
    <x v="0"/>
    <x v="0"/>
    <x v="0"/>
    <x v="7"/>
    <n v="877250"/>
  </r>
  <r>
    <x v="161"/>
    <x v="111"/>
    <x v="0"/>
    <x v="1"/>
    <x v="1"/>
    <n v="905361"/>
  </r>
  <r>
    <x v="161"/>
    <x v="111"/>
    <x v="0"/>
    <x v="2"/>
    <x v="1"/>
    <n v="263397"/>
  </r>
  <r>
    <x v="161"/>
    <x v="111"/>
    <x v="0"/>
    <x v="4"/>
    <x v="1"/>
    <n v="1007928"/>
  </r>
  <r>
    <x v="161"/>
    <x v="111"/>
    <x v="0"/>
    <x v="5"/>
    <x v="1"/>
    <n v="325924"/>
  </r>
  <r>
    <x v="161"/>
    <x v="111"/>
    <x v="0"/>
    <x v="6"/>
    <x v="1"/>
    <n v="631746"/>
  </r>
  <r>
    <x v="161"/>
    <x v="111"/>
    <x v="0"/>
    <x v="7"/>
    <x v="1"/>
    <n v="1524275"/>
  </r>
  <r>
    <x v="161"/>
    <x v="111"/>
    <x v="0"/>
    <x v="8"/>
    <x v="1"/>
    <n v="404673"/>
  </r>
  <r>
    <x v="161"/>
    <x v="111"/>
    <x v="0"/>
    <x v="9"/>
    <x v="1"/>
    <n v="674937"/>
  </r>
  <r>
    <x v="161"/>
    <x v="0"/>
    <x v="0"/>
    <x v="0"/>
    <x v="1"/>
    <n v="5738241"/>
  </r>
  <r>
    <x v="161"/>
    <x v="112"/>
    <x v="0"/>
    <x v="1"/>
    <x v="1"/>
    <n v="670620"/>
  </r>
  <r>
    <x v="161"/>
    <x v="112"/>
    <x v="0"/>
    <x v="2"/>
    <x v="1"/>
    <n v="20350"/>
  </r>
  <r>
    <x v="161"/>
    <x v="112"/>
    <x v="0"/>
    <x v="5"/>
    <x v="1"/>
    <n v="314236"/>
  </r>
  <r>
    <x v="161"/>
    <x v="112"/>
    <x v="0"/>
    <x v="6"/>
    <x v="1"/>
    <n v="290744"/>
  </r>
  <r>
    <x v="161"/>
    <x v="112"/>
    <x v="0"/>
    <x v="7"/>
    <x v="1"/>
    <n v="219347"/>
  </r>
  <r>
    <x v="161"/>
    <x v="112"/>
    <x v="0"/>
    <x v="8"/>
    <x v="1"/>
    <n v="144639"/>
  </r>
  <r>
    <x v="161"/>
    <x v="112"/>
    <x v="0"/>
    <x v="9"/>
    <x v="1"/>
    <n v="18180"/>
  </r>
  <r>
    <x v="161"/>
    <x v="0"/>
    <x v="0"/>
    <x v="0"/>
    <x v="1"/>
    <n v="1678117"/>
  </r>
  <r>
    <x v="161"/>
    <x v="113"/>
    <x v="0"/>
    <x v="1"/>
    <x v="1"/>
    <n v="22115"/>
  </r>
  <r>
    <x v="161"/>
    <x v="113"/>
    <x v="0"/>
    <x v="4"/>
    <x v="1"/>
    <n v="21974"/>
  </r>
  <r>
    <x v="161"/>
    <x v="113"/>
    <x v="0"/>
    <x v="5"/>
    <x v="1"/>
    <n v="280"/>
  </r>
  <r>
    <x v="161"/>
    <x v="113"/>
    <x v="0"/>
    <x v="6"/>
    <x v="1"/>
    <n v="672"/>
  </r>
  <r>
    <x v="161"/>
    <x v="113"/>
    <x v="0"/>
    <x v="7"/>
    <x v="1"/>
    <n v="0"/>
  </r>
  <r>
    <x v="161"/>
    <x v="113"/>
    <x v="0"/>
    <x v="8"/>
    <x v="1"/>
    <n v="1"/>
  </r>
  <r>
    <x v="161"/>
    <x v="113"/>
    <x v="0"/>
    <x v="9"/>
    <x v="1"/>
    <n v="927"/>
  </r>
  <r>
    <x v="161"/>
    <x v="0"/>
    <x v="0"/>
    <x v="0"/>
    <x v="1"/>
    <n v="45968"/>
  </r>
  <r>
    <x v="161"/>
    <x v="114"/>
    <x v="0"/>
    <x v="1"/>
    <x v="1"/>
    <n v="1985"/>
  </r>
  <r>
    <x v="161"/>
    <x v="114"/>
    <x v="0"/>
    <x v="2"/>
    <x v="1"/>
    <n v="2"/>
  </r>
  <r>
    <x v="161"/>
    <x v="114"/>
    <x v="0"/>
    <x v="3"/>
    <x v="1"/>
    <n v="10"/>
  </r>
  <r>
    <x v="161"/>
    <x v="114"/>
    <x v="0"/>
    <x v="4"/>
    <x v="1"/>
    <n v="3284"/>
  </r>
  <r>
    <x v="161"/>
    <x v="114"/>
    <x v="0"/>
    <x v="5"/>
    <x v="1"/>
    <n v="33812"/>
  </r>
  <r>
    <x v="161"/>
    <x v="114"/>
    <x v="0"/>
    <x v="6"/>
    <x v="1"/>
    <n v="1354"/>
  </r>
  <r>
    <x v="161"/>
    <x v="114"/>
    <x v="0"/>
    <x v="8"/>
    <x v="1"/>
    <n v="4906"/>
  </r>
  <r>
    <x v="161"/>
    <x v="114"/>
    <x v="0"/>
    <x v="9"/>
    <x v="1"/>
    <n v="8525"/>
  </r>
  <r>
    <x v="161"/>
    <x v="0"/>
    <x v="0"/>
    <x v="0"/>
    <x v="1"/>
    <n v="53878"/>
  </r>
  <r>
    <x v="161"/>
    <x v="115"/>
    <x v="0"/>
    <x v="1"/>
    <x v="1"/>
    <n v="3048"/>
  </r>
  <r>
    <x v="161"/>
    <x v="115"/>
    <x v="0"/>
    <x v="3"/>
    <x v="1"/>
    <n v="580"/>
  </r>
  <r>
    <x v="161"/>
    <x v="115"/>
    <x v="0"/>
    <x v="4"/>
    <x v="1"/>
    <n v="22123"/>
  </r>
  <r>
    <x v="161"/>
    <x v="115"/>
    <x v="0"/>
    <x v="8"/>
    <x v="1"/>
    <n v="83216"/>
  </r>
  <r>
    <x v="161"/>
    <x v="0"/>
    <x v="0"/>
    <x v="0"/>
    <x v="1"/>
    <n v="108967"/>
  </r>
  <r>
    <x v="161"/>
    <x v="116"/>
    <x v="0"/>
    <x v="1"/>
    <x v="1"/>
    <n v="22800"/>
  </r>
  <r>
    <x v="161"/>
    <x v="116"/>
    <x v="0"/>
    <x v="2"/>
    <x v="1"/>
    <n v="648"/>
  </r>
  <r>
    <x v="161"/>
    <x v="116"/>
    <x v="0"/>
    <x v="4"/>
    <x v="1"/>
    <n v="6265"/>
  </r>
  <r>
    <x v="161"/>
    <x v="116"/>
    <x v="0"/>
    <x v="5"/>
    <x v="1"/>
    <n v="134"/>
  </r>
  <r>
    <x v="161"/>
    <x v="116"/>
    <x v="0"/>
    <x v="6"/>
    <x v="1"/>
    <n v="13234"/>
  </r>
  <r>
    <x v="161"/>
    <x v="116"/>
    <x v="0"/>
    <x v="7"/>
    <x v="1"/>
    <n v="29627"/>
  </r>
  <r>
    <x v="161"/>
    <x v="116"/>
    <x v="0"/>
    <x v="8"/>
    <x v="1"/>
    <n v="49476"/>
  </r>
  <r>
    <x v="161"/>
    <x v="116"/>
    <x v="0"/>
    <x v="9"/>
    <x v="1"/>
    <n v="65"/>
  </r>
  <r>
    <x v="161"/>
    <x v="0"/>
    <x v="0"/>
    <x v="0"/>
    <x v="1"/>
    <n v="122248"/>
  </r>
  <r>
    <x v="161"/>
    <x v="117"/>
    <x v="0"/>
    <x v="1"/>
    <x v="1"/>
    <n v="31038"/>
  </r>
  <r>
    <x v="161"/>
    <x v="117"/>
    <x v="0"/>
    <x v="2"/>
    <x v="1"/>
    <n v="7020"/>
  </r>
  <r>
    <x v="161"/>
    <x v="117"/>
    <x v="0"/>
    <x v="3"/>
    <x v="1"/>
    <n v="60"/>
  </r>
  <r>
    <x v="161"/>
    <x v="117"/>
    <x v="0"/>
    <x v="4"/>
    <x v="1"/>
    <n v="1575"/>
  </r>
  <r>
    <x v="161"/>
    <x v="117"/>
    <x v="0"/>
    <x v="5"/>
    <x v="1"/>
    <n v="25278"/>
  </r>
  <r>
    <x v="161"/>
    <x v="117"/>
    <x v="0"/>
    <x v="6"/>
    <x v="1"/>
    <n v="49831"/>
  </r>
  <r>
    <x v="161"/>
    <x v="117"/>
    <x v="0"/>
    <x v="7"/>
    <x v="1"/>
    <n v="1724"/>
  </r>
  <r>
    <x v="161"/>
    <x v="117"/>
    <x v="0"/>
    <x v="9"/>
    <x v="1"/>
    <n v="5051"/>
  </r>
  <r>
    <x v="161"/>
    <x v="0"/>
    <x v="0"/>
    <x v="0"/>
    <x v="1"/>
    <n v="121577"/>
  </r>
  <r>
    <x v="162"/>
    <x v="118"/>
    <x v="0"/>
    <x v="1"/>
    <x v="0"/>
    <n v="3207"/>
  </r>
  <r>
    <x v="162"/>
    <x v="118"/>
    <x v="0"/>
    <x v="2"/>
    <x v="0"/>
    <n v="1055"/>
  </r>
  <r>
    <x v="162"/>
    <x v="118"/>
    <x v="0"/>
    <x v="3"/>
    <x v="0"/>
    <n v="1672"/>
  </r>
  <r>
    <x v="162"/>
    <x v="118"/>
    <x v="0"/>
    <x v="4"/>
    <x v="0"/>
    <n v="1137"/>
  </r>
  <r>
    <x v="162"/>
    <x v="118"/>
    <x v="0"/>
    <x v="5"/>
    <x v="0"/>
    <n v="459"/>
  </r>
  <r>
    <x v="162"/>
    <x v="118"/>
    <x v="0"/>
    <x v="6"/>
    <x v="0"/>
    <n v="878"/>
  </r>
  <r>
    <x v="162"/>
    <x v="118"/>
    <x v="0"/>
    <x v="7"/>
    <x v="0"/>
    <n v="477"/>
  </r>
  <r>
    <x v="162"/>
    <x v="118"/>
    <x v="0"/>
    <x v="8"/>
    <x v="0"/>
    <n v="425"/>
  </r>
  <r>
    <x v="162"/>
    <x v="118"/>
    <x v="0"/>
    <x v="9"/>
    <x v="0"/>
    <n v="1318"/>
  </r>
  <r>
    <x v="162"/>
    <x v="0"/>
    <x v="0"/>
    <x v="0"/>
    <x v="0"/>
    <n v="10627"/>
  </r>
  <r>
    <x v="162"/>
    <x v="119"/>
    <x v="0"/>
    <x v="1"/>
    <x v="0"/>
    <n v="712"/>
  </r>
  <r>
    <x v="162"/>
    <x v="119"/>
    <x v="0"/>
    <x v="2"/>
    <x v="0"/>
    <n v="238"/>
  </r>
  <r>
    <x v="162"/>
    <x v="119"/>
    <x v="0"/>
    <x v="3"/>
    <x v="0"/>
    <n v="217"/>
  </r>
  <r>
    <x v="162"/>
    <x v="119"/>
    <x v="0"/>
    <x v="4"/>
    <x v="0"/>
    <n v="3487"/>
  </r>
  <r>
    <x v="162"/>
    <x v="119"/>
    <x v="0"/>
    <x v="5"/>
    <x v="0"/>
    <n v="743"/>
  </r>
  <r>
    <x v="162"/>
    <x v="119"/>
    <x v="0"/>
    <x v="6"/>
    <x v="0"/>
    <n v="1617"/>
  </r>
  <r>
    <x v="162"/>
    <x v="119"/>
    <x v="0"/>
    <x v="7"/>
    <x v="0"/>
    <n v="364"/>
  </r>
  <r>
    <x v="162"/>
    <x v="119"/>
    <x v="0"/>
    <x v="8"/>
    <x v="0"/>
    <n v="1194"/>
  </r>
  <r>
    <x v="162"/>
    <x v="119"/>
    <x v="0"/>
    <x v="9"/>
    <x v="0"/>
    <n v="155"/>
  </r>
  <r>
    <x v="162"/>
    <x v="0"/>
    <x v="0"/>
    <x v="0"/>
    <x v="0"/>
    <n v="8728"/>
  </r>
  <r>
    <x v="162"/>
    <x v="120"/>
    <x v="0"/>
    <x v="1"/>
    <x v="0"/>
    <n v="1200"/>
  </r>
  <r>
    <x v="162"/>
    <x v="120"/>
    <x v="0"/>
    <x v="2"/>
    <x v="0"/>
    <n v="499"/>
  </r>
  <r>
    <x v="162"/>
    <x v="120"/>
    <x v="0"/>
    <x v="3"/>
    <x v="0"/>
    <n v="138"/>
  </r>
  <r>
    <x v="162"/>
    <x v="120"/>
    <x v="0"/>
    <x v="4"/>
    <x v="0"/>
    <n v="887"/>
  </r>
  <r>
    <x v="162"/>
    <x v="120"/>
    <x v="0"/>
    <x v="5"/>
    <x v="0"/>
    <n v="691"/>
  </r>
  <r>
    <x v="162"/>
    <x v="120"/>
    <x v="0"/>
    <x v="6"/>
    <x v="0"/>
    <n v="616"/>
  </r>
  <r>
    <x v="162"/>
    <x v="120"/>
    <x v="0"/>
    <x v="7"/>
    <x v="0"/>
    <n v="402"/>
  </r>
  <r>
    <x v="162"/>
    <x v="120"/>
    <x v="0"/>
    <x v="8"/>
    <x v="0"/>
    <n v="506"/>
  </r>
  <r>
    <x v="162"/>
    <x v="120"/>
    <x v="0"/>
    <x v="9"/>
    <x v="0"/>
    <n v="531"/>
  </r>
  <r>
    <x v="162"/>
    <x v="0"/>
    <x v="0"/>
    <x v="0"/>
    <x v="0"/>
    <n v="5470"/>
  </r>
  <r>
    <x v="163"/>
    <x v="0"/>
    <x v="0"/>
    <x v="1"/>
    <x v="0"/>
    <n v="82"/>
  </r>
  <r>
    <x v="163"/>
    <x v="0"/>
    <x v="0"/>
    <x v="2"/>
    <x v="0"/>
    <n v="15"/>
  </r>
  <r>
    <x v="163"/>
    <x v="0"/>
    <x v="0"/>
    <x v="3"/>
    <x v="0"/>
    <n v="20"/>
  </r>
  <r>
    <x v="163"/>
    <x v="0"/>
    <x v="0"/>
    <x v="4"/>
    <x v="0"/>
    <n v="27"/>
  </r>
  <r>
    <x v="163"/>
    <x v="0"/>
    <x v="0"/>
    <x v="5"/>
    <x v="0"/>
    <n v="34"/>
  </r>
  <r>
    <x v="163"/>
    <x v="0"/>
    <x v="0"/>
    <x v="6"/>
    <x v="0"/>
    <n v="31"/>
  </r>
  <r>
    <x v="163"/>
    <x v="0"/>
    <x v="0"/>
    <x v="7"/>
    <x v="0"/>
    <n v="18"/>
  </r>
  <r>
    <x v="163"/>
    <x v="0"/>
    <x v="0"/>
    <x v="8"/>
    <x v="0"/>
    <n v="18"/>
  </r>
  <r>
    <x v="163"/>
    <x v="0"/>
    <x v="0"/>
    <x v="9"/>
    <x v="0"/>
    <n v="20"/>
  </r>
  <r>
    <x v="163"/>
    <x v="0"/>
    <x v="0"/>
    <x v="0"/>
    <x v="0"/>
    <n v="265"/>
  </r>
  <r>
    <x v="164"/>
    <x v="0"/>
    <x v="0"/>
    <x v="1"/>
    <x v="0"/>
    <n v="561"/>
  </r>
  <r>
    <x v="164"/>
    <x v="0"/>
    <x v="0"/>
    <x v="2"/>
    <x v="0"/>
    <n v="154"/>
  </r>
  <r>
    <x v="164"/>
    <x v="0"/>
    <x v="0"/>
    <x v="3"/>
    <x v="0"/>
    <n v="213"/>
  </r>
  <r>
    <x v="164"/>
    <x v="0"/>
    <x v="0"/>
    <x v="4"/>
    <x v="0"/>
    <n v="143"/>
  </r>
  <r>
    <x v="164"/>
    <x v="0"/>
    <x v="0"/>
    <x v="5"/>
    <x v="0"/>
    <n v="245"/>
  </r>
  <r>
    <x v="164"/>
    <x v="0"/>
    <x v="0"/>
    <x v="6"/>
    <x v="0"/>
    <n v="60"/>
  </r>
  <r>
    <x v="164"/>
    <x v="0"/>
    <x v="0"/>
    <x v="7"/>
    <x v="0"/>
    <n v="32"/>
  </r>
  <r>
    <x v="164"/>
    <x v="0"/>
    <x v="0"/>
    <x v="8"/>
    <x v="0"/>
    <n v="232"/>
  </r>
  <r>
    <x v="164"/>
    <x v="0"/>
    <x v="0"/>
    <x v="9"/>
    <x v="0"/>
    <n v="177"/>
  </r>
  <r>
    <x v="164"/>
    <x v="0"/>
    <x v="0"/>
    <x v="0"/>
    <x v="0"/>
    <n v="1817"/>
  </r>
  <r>
    <x v="165"/>
    <x v="0"/>
    <x v="0"/>
    <x v="1"/>
    <x v="0"/>
    <n v="813"/>
  </r>
  <r>
    <x v="165"/>
    <x v="0"/>
    <x v="0"/>
    <x v="2"/>
    <x v="0"/>
    <n v="196"/>
  </r>
  <r>
    <x v="165"/>
    <x v="0"/>
    <x v="0"/>
    <x v="3"/>
    <x v="0"/>
    <n v="48"/>
  </r>
  <r>
    <x v="165"/>
    <x v="0"/>
    <x v="0"/>
    <x v="4"/>
    <x v="0"/>
    <n v="178"/>
  </r>
  <r>
    <x v="165"/>
    <x v="0"/>
    <x v="0"/>
    <x v="5"/>
    <x v="0"/>
    <n v="353"/>
  </r>
  <r>
    <x v="165"/>
    <x v="0"/>
    <x v="0"/>
    <x v="6"/>
    <x v="0"/>
    <n v="81"/>
  </r>
  <r>
    <x v="165"/>
    <x v="0"/>
    <x v="0"/>
    <x v="7"/>
    <x v="0"/>
    <n v="39"/>
  </r>
  <r>
    <x v="165"/>
    <x v="0"/>
    <x v="0"/>
    <x v="8"/>
    <x v="0"/>
    <n v="300"/>
  </r>
  <r>
    <x v="165"/>
    <x v="0"/>
    <x v="0"/>
    <x v="9"/>
    <x v="0"/>
    <n v="156"/>
  </r>
  <r>
    <x v="165"/>
    <x v="0"/>
    <x v="0"/>
    <x v="0"/>
    <x v="0"/>
    <n v="2164"/>
  </r>
  <r>
    <x v="166"/>
    <x v="0"/>
    <x v="0"/>
    <x v="1"/>
    <x v="0"/>
    <n v="610"/>
  </r>
  <r>
    <x v="166"/>
    <x v="0"/>
    <x v="0"/>
    <x v="2"/>
    <x v="0"/>
    <n v="154"/>
  </r>
  <r>
    <x v="166"/>
    <x v="0"/>
    <x v="0"/>
    <x v="3"/>
    <x v="0"/>
    <n v="196"/>
  </r>
  <r>
    <x v="166"/>
    <x v="0"/>
    <x v="0"/>
    <x v="4"/>
    <x v="0"/>
    <n v="49"/>
  </r>
  <r>
    <x v="166"/>
    <x v="0"/>
    <x v="0"/>
    <x v="5"/>
    <x v="0"/>
    <n v="55"/>
  </r>
  <r>
    <x v="166"/>
    <x v="0"/>
    <x v="0"/>
    <x v="6"/>
    <x v="0"/>
    <n v="117"/>
  </r>
  <r>
    <x v="166"/>
    <x v="0"/>
    <x v="0"/>
    <x v="7"/>
    <x v="0"/>
    <n v="9"/>
  </r>
  <r>
    <x v="166"/>
    <x v="0"/>
    <x v="0"/>
    <x v="8"/>
    <x v="0"/>
    <n v="85"/>
  </r>
  <r>
    <x v="166"/>
    <x v="0"/>
    <x v="0"/>
    <x v="9"/>
    <x v="0"/>
    <n v="151"/>
  </r>
  <r>
    <x v="166"/>
    <x v="0"/>
    <x v="0"/>
    <x v="0"/>
    <x v="0"/>
    <n v="1426"/>
  </r>
  <r>
    <x v="167"/>
    <x v="0"/>
    <x v="0"/>
    <x v="1"/>
    <x v="0"/>
    <n v="629"/>
  </r>
  <r>
    <x v="167"/>
    <x v="0"/>
    <x v="0"/>
    <x v="2"/>
    <x v="0"/>
    <n v="117"/>
  </r>
  <r>
    <x v="167"/>
    <x v="0"/>
    <x v="0"/>
    <x v="3"/>
    <x v="0"/>
    <n v="54"/>
  </r>
  <r>
    <x v="167"/>
    <x v="0"/>
    <x v="0"/>
    <x v="4"/>
    <x v="0"/>
    <n v="372"/>
  </r>
  <r>
    <x v="167"/>
    <x v="0"/>
    <x v="0"/>
    <x v="5"/>
    <x v="0"/>
    <n v="154"/>
  </r>
  <r>
    <x v="167"/>
    <x v="0"/>
    <x v="0"/>
    <x v="6"/>
    <x v="0"/>
    <n v="373"/>
  </r>
  <r>
    <x v="167"/>
    <x v="0"/>
    <x v="0"/>
    <x v="7"/>
    <x v="0"/>
    <n v="139"/>
  </r>
  <r>
    <x v="167"/>
    <x v="0"/>
    <x v="0"/>
    <x v="8"/>
    <x v="0"/>
    <n v="244"/>
  </r>
  <r>
    <x v="167"/>
    <x v="0"/>
    <x v="0"/>
    <x v="9"/>
    <x v="0"/>
    <n v="384"/>
  </r>
  <r>
    <x v="167"/>
    <x v="0"/>
    <x v="0"/>
    <x v="0"/>
    <x v="0"/>
    <n v="2466"/>
  </r>
  <r>
    <x v="168"/>
    <x v="0"/>
    <x v="0"/>
    <x v="1"/>
    <x v="0"/>
    <n v="149"/>
  </r>
  <r>
    <x v="168"/>
    <x v="0"/>
    <x v="0"/>
    <x v="2"/>
    <x v="0"/>
    <n v="33"/>
  </r>
  <r>
    <x v="168"/>
    <x v="0"/>
    <x v="0"/>
    <x v="3"/>
    <x v="0"/>
    <n v="4"/>
  </r>
  <r>
    <x v="168"/>
    <x v="0"/>
    <x v="0"/>
    <x v="4"/>
    <x v="0"/>
    <n v="62"/>
  </r>
  <r>
    <x v="168"/>
    <x v="0"/>
    <x v="0"/>
    <x v="5"/>
    <x v="0"/>
    <n v="30"/>
  </r>
  <r>
    <x v="168"/>
    <x v="0"/>
    <x v="0"/>
    <x v="6"/>
    <x v="0"/>
    <n v="28"/>
  </r>
  <r>
    <x v="168"/>
    <x v="0"/>
    <x v="0"/>
    <x v="7"/>
    <x v="0"/>
    <n v="16"/>
  </r>
  <r>
    <x v="168"/>
    <x v="0"/>
    <x v="0"/>
    <x v="8"/>
    <x v="0"/>
    <n v="43"/>
  </r>
  <r>
    <x v="168"/>
    <x v="0"/>
    <x v="0"/>
    <x v="9"/>
    <x v="0"/>
    <n v="51"/>
  </r>
  <r>
    <x v="168"/>
    <x v="0"/>
    <x v="0"/>
    <x v="0"/>
    <x v="0"/>
    <n v="416"/>
  </r>
  <r>
    <x v="169"/>
    <x v="0"/>
    <x v="0"/>
    <x v="1"/>
    <x v="0"/>
    <n v="33"/>
  </r>
  <r>
    <x v="169"/>
    <x v="0"/>
    <x v="0"/>
    <x v="2"/>
    <x v="0"/>
    <n v="5"/>
  </r>
  <r>
    <x v="169"/>
    <x v="0"/>
    <x v="0"/>
    <x v="3"/>
    <x v="0"/>
    <n v="1"/>
  </r>
  <r>
    <x v="169"/>
    <x v="0"/>
    <x v="0"/>
    <x v="4"/>
    <x v="0"/>
    <n v="4"/>
  </r>
  <r>
    <x v="169"/>
    <x v="0"/>
    <x v="0"/>
    <x v="5"/>
    <x v="0"/>
    <n v="6"/>
  </r>
  <r>
    <x v="169"/>
    <x v="0"/>
    <x v="0"/>
    <x v="6"/>
    <x v="0"/>
    <n v="3"/>
  </r>
  <r>
    <x v="169"/>
    <x v="0"/>
    <x v="0"/>
    <x v="7"/>
    <x v="0"/>
    <n v="3"/>
  </r>
  <r>
    <x v="169"/>
    <x v="0"/>
    <x v="0"/>
    <x v="8"/>
    <x v="0"/>
    <n v="4"/>
  </r>
  <r>
    <x v="169"/>
    <x v="0"/>
    <x v="0"/>
    <x v="9"/>
    <x v="0"/>
    <n v="5"/>
  </r>
  <r>
    <x v="169"/>
    <x v="0"/>
    <x v="0"/>
    <x v="0"/>
    <x v="0"/>
    <n v="64"/>
  </r>
  <r>
    <x v="170"/>
    <x v="0"/>
    <x v="0"/>
    <x v="1"/>
    <x v="0"/>
    <n v="303"/>
  </r>
  <r>
    <x v="170"/>
    <x v="0"/>
    <x v="0"/>
    <x v="2"/>
    <x v="0"/>
    <n v="51"/>
  </r>
  <r>
    <x v="170"/>
    <x v="0"/>
    <x v="0"/>
    <x v="3"/>
    <x v="0"/>
    <n v="14"/>
  </r>
  <r>
    <x v="170"/>
    <x v="0"/>
    <x v="0"/>
    <x v="4"/>
    <x v="0"/>
    <n v="400"/>
  </r>
  <r>
    <x v="170"/>
    <x v="0"/>
    <x v="0"/>
    <x v="5"/>
    <x v="0"/>
    <n v="160"/>
  </r>
  <r>
    <x v="170"/>
    <x v="0"/>
    <x v="0"/>
    <x v="6"/>
    <x v="0"/>
    <n v="152"/>
  </r>
  <r>
    <x v="170"/>
    <x v="0"/>
    <x v="0"/>
    <x v="7"/>
    <x v="0"/>
    <n v="61"/>
  </r>
  <r>
    <x v="170"/>
    <x v="0"/>
    <x v="0"/>
    <x v="8"/>
    <x v="0"/>
    <n v="219"/>
  </r>
  <r>
    <x v="170"/>
    <x v="0"/>
    <x v="0"/>
    <x v="9"/>
    <x v="0"/>
    <n v="52"/>
  </r>
  <r>
    <x v="170"/>
    <x v="0"/>
    <x v="0"/>
    <x v="0"/>
    <x v="0"/>
    <n v="1412"/>
  </r>
  <r>
    <x v="171"/>
    <x v="0"/>
    <x v="0"/>
    <x v="1"/>
    <x v="0"/>
    <n v="44"/>
  </r>
  <r>
    <x v="171"/>
    <x v="0"/>
    <x v="0"/>
    <x v="2"/>
    <x v="0"/>
    <n v="8"/>
  </r>
  <r>
    <x v="171"/>
    <x v="0"/>
    <x v="0"/>
    <x v="3"/>
    <x v="0"/>
    <n v="8"/>
  </r>
  <r>
    <x v="171"/>
    <x v="0"/>
    <x v="0"/>
    <x v="4"/>
    <x v="0"/>
    <n v="57"/>
  </r>
  <r>
    <x v="171"/>
    <x v="0"/>
    <x v="0"/>
    <x v="5"/>
    <x v="0"/>
    <n v="29"/>
  </r>
  <r>
    <x v="171"/>
    <x v="0"/>
    <x v="0"/>
    <x v="6"/>
    <x v="0"/>
    <n v="65"/>
  </r>
  <r>
    <x v="171"/>
    <x v="0"/>
    <x v="0"/>
    <x v="7"/>
    <x v="0"/>
    <n v="14"/>
  </r>
  <r>
    <x v="171"/>
    <x v="0"/>
    <x v="0"/>
    <x v="8"/>
    <x v="0"/>
    <n v="30"/>
  </r>
  <r>
    <x v="171"/>
    <x v="0"/>
    <x v="0"/>
    <x v="9"/>
    <x v="0"/>
    <n v="10"/>
  </r>
  <r>
    <x v="171"/>
    <x v="0"/>
    <x v="0"/>
    <x v="0"/>
    <x v="0"/>
    <n v="265"/>
  </r>
  <r>
    <x v="172"/>
    <x v="0"/>
    <x v="0"/>
    <x v="1"/>
    <x v="0"/>
    <n v="417"/>
  </r>
  <r>
    <x v="172"/>
    <x v="0"/>
    <x v="0"/>
    <x v="2"/>
    <x v="0"/>
    <n v="148"/>
  </r>
  <r>
    <x v="172"/>
    <x v="0"/>
    <x v="0"/>
    <x v="3"/>
    <x v="0"/>
    <n v="79"/>
  </r>
  <r>
    <x v="172"/>
    <x v="0"/>
    <x v="0"/>
    <x v="4"/>
    <x v="0"/>
    <n v="97"/>
  </r>
  <r>
    <x v="172"/>
    <x v="0"/>
    <x v="0"/>
    <x v="5"/>
    <x v="0"/>
    <n v="209"/>
  </r>
  <r>
    <x v="172"/>
    <x v="0"/>
    <x v="0"/>
    <x v="6"/>
    <x v="0"/>
    <n v="130"/>
  </r>
  <r>
    <x v="172"/>
    <x v="0"/>
    <x v="0"/>
    <x v="7"/>
    <x v="0"/>
    <n v="65"/>
  </r>
  <r>
    <x v="172"/>
    <x v="0"/>
    <x v="0"/>
    <x v="8"/>
    <x v="0"/>
    <n v="101"/>
  </r>
  <r>
    <x v="172"/>
    <x v="0"/>
    <x v="0"/>
    <x v="9"/>
    <x v="0"/>
    <n v="125"/>
  </r>
  <r>
    <x v="172"/>
    <x v="0"/>
    <x v="0"/>
    <x v="0"/>
    <x v="0"/>
    <n v="1371"/>
  </r>
  <r>
    <x v="173"/>
    <x v="0"/>
    <x v="0"/>
    <x v="1"/>
    <x v="0"/>
    <n v="654"/>
  </r>
  <r>
    <x v="173"/>
    <x v="0"/>
    <x v="0"/>
    <x v="2"/>
    <x v="0"/>
    <n v="123"/>
  </r>
  <r>
    <x v="173"/>
    <x v="0"/>
    <x v="0"/>
    <x v="3"/>
    <x v="0"/>
    <n v="102"/>
  </r>
  <r>
    <x v="173"/>
    <x v="0"/>
    <x v="0"/>
    <x v="4"/>
    <x v="0"/>
    <n v="31"/>
  </r>
  <r>
    <x v="173"/>
    <x v="0"/>
    <x v="0"/>
    <x v="5"/>
    <x v="0"/>
    <n v="80"/>
  </r>
  <r>
    <x v="173"/>
    <x v="0"/>
    <x v="0"/>
    <x v="6"/>
    <x v="0"/>
    <n v="45"/>
  </r>
  <r>
    <x v="173"/>
    <x v="0"/>
    <x v="0"/>
    <x v="7"/>
    <x v="0"/>
    <n v="30"/>
  </r>
  <r>
    <x v="173"/>
    <x v="0"/>
    <x v="0"/>
    <x v="8"/>
    <x v="0"/>
    <n v="132"/>
  </r>
  <r>
    <x v="173"/>
    <x v="0"/>
    <x v="0"/>
    <x v="9"/>
    <x v="0"/>
    <n v="187"/>
  </r>
  <r>
    <x v="173"/>
    <x v="0"/>
    <x v="0"/>
    <x v="0"/>
    <x v="0"/>
    <n v="1384"/>
  </r>
  <r>
    <x v="174"/>
    <x v="0"/>
    <x v="0"/>
    <x v="1"/>
    <x v="0"/>
    <n v="905"/>
  </r>
  <r>
    <x v="174"/>
    <x v="0"/>
    <x v="0"/>
    <x v="2"/>
    <x v="0"/>
    <n v="142"/>
  </r>
  <r>
    <x v="174"/>
    <x v="0"/>
    <x v="0"/>
    <x v="3"/>
    <x v="0"/>
    <n v="103"/>
  </r>
  <r>
    <x v="174"/>
    <x v="0"/>
    <x v="0"/>
    <x v="4"/>
    <x v="0"/>
    <n v="46"/>
  </r>
  <r>
    <x v="174"/>
    <x v="0"/>
    <x v="0"/>
    <x v="5"/>
    <x v="0"/>
    <n v="67"/>
  </r>
  <r>
    <x v="174"/>
    <x v="0"/>
    <x v="0"/>
    <x v="6"/>
    <x v="0"/>
    <n v="54"/>
  </r>
  <r>
    <x v="174"/>
    <x v="0"/>
    <x v="0"/>
    <x v="7"/>
    <x v="0"/>
    <n v="42"/>
  </r>
  <r>
    <x v="174"/>
    <x v="0"/>
    <x v="0"/>
    <x v="8"/>
    <x v="0"/>
    <n v="152"/>
  </r>
  <r>
    <x v="174"/>
    <x v="0"/>
    <x v="0"/>
    <x v="9"/>
    <x v="0"/>
    <n v="270"/>
  </r>
  <r>
    <x v="174"/>
    <x v="0"/>
    <x v="0"/>
    <x v="0"/>
    <x v="0"/>
    <n v="1781"/>
  </r>
  <r>
    <x v="175"/>
    <x v="0"/>
    <x v="0"/>
    <x v="1"/>
    <x v="0"/>
    <n v="153"/>
  </r>
  <r>
    <x v="175"/>
    <x v="0"/>
    <x v="0"/>
    <x v="2"/>
    <x v="0"/>
    <n v="130"/>
  </r>
  <r>
    <x v="175"/>
    <x v="0"/>
    <x v="0"/>
    <x v="3"/>
    <x v="0"/>
    <n v="123"/>
  </r>
  <r>
    <x v="175"/>
    <x v="0"/>
    <x v="0"/>
    <x v="4"/>
    <x v="0"/>
    <n v="226"/>
  </r>
  <r>
    <x v="175"/>
    <x v="0"/>
    <x v="0"/>
    <x v="5"/>
    <x v="0"/>
    <n v="184"/>
  </r>
  <r>
    <x v="175"/>
    <x v="0"/>
    <x v="0"/>
    <x v="6"/>
    <x v="0"/>
    <n v="213"/>
  </r>
  <r>
    <x v="175"/>
    <x v="0"/>
    <x v="0"/>
    <x v="7"/>
    <x v="0"/>
    <n v="51"/>
  </r>
  <r>
    <x v="175"/>
    <x v="0"/>
    <x v="0"/>
    <x v="8"/>
    <x v="0"/>
    <n v="143"/>
  </r>
  <r>
    <x v="175"/>
    <x v="0"/>
    <x v="0"/>
    <x v="9"/>
    <x v="0"/>
    <n v="252"/>
  </r>
  <r>
    <x v="175"/>
    <x v="0"/>
    <x v="0"/>
    <x v="0"/>
    <x v="0"/>
    <n v="1475"/>
  </r>
  <r>
    <x v="176"/>
    <x v="0"/>
    <x v="0"/>
    <x v="1"/>
    <x v="0"/>
    <n v="23"/>
  </r>
  <r>
    <x v="176"/>
    <x v="0"/>
    <x v="0"/>
    <x v="2"/>
    <x v="0"/>
    <n v="11"/>
  </r>
  <r>
    <x v="176"/>
    <x v="0"/>
    <x v="0"/>
    <x v="3"/>
    <x v="0"/>
    <n v="76"/>
  </r>
  <r>
    <x v="176"/>
    <x v="0"/>
    <x v="0"/>
    <x v="4"/>
    <x v="0"/>
    <n v="8"/>
  </r>
  <r>
    <x v="176"/>
    <x v="0"/>
    <x v="0"/>
    <x v="5"/>
    <x v="0"/>
    <n v="8"/>
  </r>
  <r>
    <x v="176"/>
    <x v="0"/>
    <x v="0"/>
    <x v="6"/>
    <x v="0"/>
    <n v="19"/>
  </r>
  <r>
    <x v="176"/>
    <x v="0"/>
    <x v="0"/>
    <x v="7"/>
    <x v="0"/>
    <n v="2"/>
  </r>
  <r>
    <x v="176"/>
    <x v="0"/>
    <x v="0"/>
    <x v="8"/>
    <x v="0"/>
    <n v="6"/>
  </r>
  <r>
    <x v="176"/>
    <x v="0"/>
    <x v="0"/>
    <x v="9"/>
    <x v="0"/>
    <n v="23"/>
  </r>
  <r>
    <x v="176"/>
    <x v="0"/>
    <x v="0"/>
    <x v="0"/>
    <x v="0"/>
    <n v="176"/>
  </r>
  <r>
    <x v="177"/>
    <x v="0"/>
    <x v="0"/>
    <x v="1"/>
    <x v="0"/>
    <n v="50"/>
  </r>
  <r>
    <x v="177"/>
    <x v="0"/>
    <x v="0"/>
    <x v="2"/>
    <x v="0"/>
    <n v="31"/>
  </r>
  <r>
    <x v="177"/>
    <x v="0"/>
    <x v="0"/>
    <x v="3"/>
    <x v="0"/>
    <n v="163"/>
  </r>
  <r>
    <x v="177"/>
    <x v="0"/>
    <x v="0"/>
    <x v="4"/>
    <x v="0"/>
    <n v="17"/>
  </r>
  <r>
    <x v="177"/>
    <x v="0"/>
    <x v="0"/>
    <x v="5"/>
    <x v="0"/>
    <n v="8"/>
  </r>
  <r>
    <x v="177"/>
    <x v="0"/>
    <x v="0"/>
    <x v="6"/>
    <x v="0"/>
    <n v="21"/>
  </r>
  <r>
    <x v="177"/>
    <x v="0"/>
    <x v="0"/>
    <x v="7"/>
    <x v="0"/>
    <n v="3"/>
  </r>
  <r>
    <x v="177"/>
    <x v="0"/>
    <x v="0"/>
    <x v="8"/>
    <x v="0"/>
    <n v="2"/>
  </r>
  <r>
    <x v="177"/>
    <x v="0"/>
    <x v="0"/>
    <x v="9"/>
    <x v="0"/>
    <n v="5"/>
  </r>
  <r>
    <x v="177"/>
    <x v="0"/>
    <x v="0"/>
    <x v="0"/>
    <x v="0"/>
    <n v="300"/>
  </r>
  <r>
    <x v="178"/>
    <x v="0"/>
    <x v="0"/>
    <x v="1"/>
    <x v="0"/>
    <n v="97"/>
  </r>
  <r>
    <x v="178"/>
    <x v="0"/>
    <x v="0"/>
    <x v="2"/>
    <x v="0"/>
    <n v="77"/>
  </r>
  <r>
    <x v="178"/>
    <x v="0"/>
    <x v="0"/>
    <x v="3"/>
    <x v="0"/>
    <n v="10"/>
  </r>
  <r>
    <x v="178"/>
    <x v="0"/>
    <x v="0"/>
    <x v="4"/>
    <x v="0"/>
    <n v="17"/>
  </r>
  <r>
    <x v="178"/>
    <x v="0"/>
    <x v="0"/>
    <x v="5"/>
    <x v="0"/>
    <n v="101"/>
  </r>
  <r>
    <x v="178"/>
    <x v="0"/>
    <x v="0"/>
    <x v="6"/>
    <x v="0"/>
    <n v="30"/>
  </r>
  <r>
    <x v="178"/>
    <x v="0"/>
    <x v="0"/>
    <x v="7"/>
    <x v="0"/>
    <n v="8"/>
  </r>
  <r>
    <x v="178"/>
    <x v="0"/>
    <x v="0"/>
    <x v="8"/>
    <x v="0"/>
    <n v="26"/>
  </r>
  <r>
    <x v="178"/>
    <x v="0"/>
    <x v="0"/>
    <x v="9"/>
    <x v="0"/>
    <n v="15"/>
  </r>
  <r>
    <x v="178"/>
    <x v="0"/>
    <x v="0"/>
    <x v="0"/>
    <x v="0"/>
    <n v="381"/>
  </r>
  <r>
    <x v="179"/>
    <x v="0"/>
    <x v="0"/>
    <x v="1"/>
    <x v="0"/>
    <n v="11"/>
  </r>
  <r>
    <x v="179"/>
    <x v="0"/>
    <x v="0"/>
    <x v="2"/>
    <x v="0"/>
    <n v="3"/>
  </r>
  <r>
    <x v="179"/>
    <x v="0"/>
    <x v="0"/>
    <x v="3"/>
    <x v="0"/>
    <n v="4"/>
  </r>
  <r>
    <x v="179"/>
    <x v="0"/>
    <x v="0"/>
    <x v="4"/>
    <x v="0"/>
    <n v="6"/>
  </r>
  <r>
    <x v="179"/>
    <x v="0"/>
    <x v="0"/>
    <x v="5"/>
    <x v="0"/>
    <n v="11"/>
  </r>
  <r>
    <x v="179"/>
    <x v="0"/>
    <x v="0"/>
    <x v="6"/>
    <x v="0"/>
    <n v="11"/>
  </r>
  <r>
    <x v="179"/>
    <x v="0"/>
    <x v="0"/>
    <x v="7"/>
    <x v="0"/>
    <n v="10"/>
  </r>
  <r>
    <x v="179"/>
    <x v="0"/>
    <x v="0"/>
    <x v="8"/>
    <x v="0"/>
    <n v="7"/>
  </r>
  <r>
    <x v="179"/>
    <x v="0"/>
    <x v="0"/>
    <x v="9"/>
    <x v="0"/>
    <n v="5"/>
  </r>
  <r>
    <x v="179"/>
    <x v="0"/>
    <x v="0"/>
    <x v="0"/>
    <x v="0"/>
    <n v="68"/>
  </r>
  <r>
    <x v="180"/>
    <x v="0"/>
    <x v="0"/>
    <x v="1"/>
    <x v="0"/>
    <n v="435"/>
  </r>
  <r>
    <x v="180"/>
    <x v="0"/>
    <x v="0"/>
    <x v="2"/>
    <x v="0"/>
    <n v="363"/>
  </r>
  <r>
    <x v="180"/>
    <x v="0"/>
    <x v="0"/>
    <x v="3"/>
    <x v="0"/>
    <n v="332"/>
  </r>
  <r>
    <x v="180"/>
    <x v="0"/>
    <x v="0"/>
    <x v="4"/>
    <x v="0"/>
    <n v="534"/>
  </r>
  <r>
    <x v="180"/>
    <x v="0"/>
    <x v="0"/>
    <x v="5"/>
    <x v="0"/>
    <n v="261"/>
  </r>
  <r>
    <x v="180"/>
    <x v="0"/>
    <x v="0"/>
    <x v="6"/>
    <x v="0"/>
    <n v="430"/>
  </r>
  <r>
    <x v="180"/>
    <x v="0"/>
    <x v="0"/>
    <x v="7"/>
    <x v="0"/>
    <n v="141"/>
  </r>
  <r>
    <x v="180"/>
    <x v="0"/>
    <x v="0"/>
    <x v="8"/>
    <x v="0"/>
    <n v="308"/>
  </r>
  <r>
    <x v="180"/>
    <x v="0"/>
    <x v="0"/>
    <x v="9"/>
    <x v="0"/>
    <n v="283"/>
  </r>
  <r>
    <x v="180"/>
    <x v="0"/>
    <x v="0"/>
    <x v="0"/>
    <x v="0"/>
    <n v="3087"/>
  </r>
  <r>
    <x v="181"/>
    <x v="0"/>
    <x v="0"/>
    <x v="1"/>
    <x v="0"/>
    <n v="309"/>
  </r>
  <r>
    <x v="181"/>
    <x v="0"/>
    <x v="0"/>
    <x v="2"/>
    <x v="0"/>
    <n v="127"/>
  </r>
  <r>
    <x v="181"/>
    <x v="0"/>
    <x v="0"/>
    <x v="3"/>
    <x v="0"/>
    <n v="78"/>
  </r>
  <r>
    <x v="181"/>
    <x v="0"/>
    <x v="0"/>
    <x v="4"/>
    <x v="0"/>
    <n v="91"/>
  </r>
  <r>
    <x v="181"/>
    <x v="0"/>
    <x v="0"/>
    <x v="5"/>
    <x v="0"/>
    <n v="150"/>
  </r>
  <r>
    <x v="181"/>
    <x v="0"/>
    <x v="0"/>
    <x v="6"/>
    <x v="0"/>
    <n v="48"/>
  </r>
  <r>
    <x v="181"/>
    <x v="0"/>
    <x v="0"/>
    <x v="7"/>
    <x v="0"/>
    <n v="42"/>
  </r>
  <r>
    <x v="181"/>
    <x v="0"/>
    <x v="0"/>
    <x v="8"/>
    <x v="0"/>
    <n v="110"/>
  </r>
  <r>
    <x v="181"/>
    <x v="0"/>
    <x v="0"/>
    <x v="9"/>
    <x v="0"/>
    <n v="144"/>
  </r>
  <r>
    <x v="181"/>
    <x v="0"/>
    <x v="0"/>
    <x v="0"/>
    <x v="0"/>
    <n v="1099"/>
  </r>
  <r>
    <x v="182"/>
    <x v="0"/>
    <x v="0"/>
    <x v="1"/>
    <x v="0"/>
    <n v="941"/>
  </r>
  <r>
    <x v="182"/>
    <x v="0"/>
    <x v="0"/>
    <x v="2"/>
    <x v="0"/>
    <n v="417"/>
  </r>
  <r>
    <x v="182"/>
    <x v="0"/>
    <x v="0"/>
    <x v="3"/>
    <x v="0"/>
    <n v="285"/>
  </r>
  <r>
    <x v="182"/>
    <x v="0"/>
    <x v="0"/>
    <x v="4"/>
    <x v="0"/>
    <n v="298"/>
  </r>
  <r>
    <x v="182"/>
    <x v="0"/>
    <x v="0"/>
    <x v="5"/>
    <x v="0"/>
    <n v="359"/>
  </r>
  <r>
    <x v="182"/>
    <x v="0"/>
    <x v="0"/>
    <x v="6"/>
    <x v="0"/>
    <n v="293"/>
  </r>
  <r>
    <x v="182"/>
    <x v="0"/>
    <x v="0"/>
    <x v="7"/>
    <x v="0"/>
    <n v="82"/>
  </r>
  <r>
    <x v="182"/>
    <x v="0"/>
    <x v="0"/>
    <x v="8"/>
    <x v="0"/>
    <n v="267"/>
  </r>
  <r>
    <x v="182"/>
    <x v="0"/>
    <x v="0"/>
    <x v="9"/>
    <x v="0"/>
    <n v="338"/>
  </r>
  <r>
    <x v="182"/>
    <x v="0"/>
    <x v="0"/>
    <x v="0"/>
    <x v="0"/>
    <n v="3280"/>
  </r>
  <r>
    <x v="179"/>
    <x v="0"/>
    <x v="0"/>
    <x v="1"/>
    <x v="0"/>
    <n v="81"/>
  </r>
  <r>
    <x v="179"/>
    <x v="0"/>
    <x v="0"/>
    <x v="2"/>
    <x v="0"/>
    <n v="51"/>
  </r>
  <r>
    <x v="179"/>
    <x v="0"/>
    <x v="0"/>
    <x v="3"/>
    <x v="0"/>
    <n v="42"/>
  </r>
  <r>
    <x v="179"/>
    <x v="0"/>
    <x v="0"/>
    <x v="4"/>
    <x v="0"/>
    <n v="117"/>
  </r>
  <r>
    <x v="179"/>
    <x v="0"/>
    <x v="0"/>
    <x v="5"/>
    <x v="0"/>
    <n v="65"/>
  </r>
  <r>
    <x v="179"/>
    <x v="0"/>
    <x v="0"/>
    <x v="6"/>
    <x v="0"/>
    <n v="91"/>
  </r>
  <r>
    <x v="179"/>
    <x v="0"/>
    <x v="0"/>
    <x v="7"/>
    <x v="0"/>
    <n v="45"/>
  </r>
  <r>
    <x v="179"/>
    <x v="0"/>
    <x v="0"/>
    <x v="8"/>
    <x v="0"/>
    <n v="82"/>
  </r>
  <r>
    <x v="179"/>
    <x v="0"/>
    <x v="0"/>
    <x v="9"/>
    <x v="0"/>
    <n v="64"/>
  </r>
  <r>
    <x v="179"/>
    <x v="0"/>
    <x v="0"/>
    <x v="0"/>
    <x v="0"/>
    <n v="638"/>
  </r>
  <r>
    <x v="183"/>
    <x v="0"/>
    <x v="0"/>
    <x v="1"/>
    <x v="0"/>
    <n v="355"/>
  </r>
  <r>
    <x v="183"/>
    <x v="0"/>
    <x v="0"/>
    <x v="2"/>
    <x v="0"/>
    <n v="301"/>
  </r>
  <r>
    <x v="183"/>
    <x v="0"/>
    <x v="0"/>
    <x v="3"/>
    <x v="0"/>
    <n v="329"/>
  </r>
  <r>
    <x v="183"/>
    <x v="0"/>
    <x v="0"/>
    <x v="4"/>
    <x v="0"/>
    <n v="827"/>
  </r>
  <r>
    <x v="183"/>
    <x v="0"/>
    <x v="0"/>
    <x v="5"/>
    <x v="0"/>
    <n v="231"/>
  </r>
  <r>
    <x v="183"/>
    <x v="0"/>
    <x v="0"/>
    <x v="6"/>
    <x v="0"/>
    <n v="549"/>
  </r>
  <r>
    <x v="183"/>
    <x v="0"/>
    <x v="0"/>
    <x v="7"/>
    <x v="0"/>
    <n v="131"/>
  </r>
  <r>
    <x v="183"/>
    <x v="0"/>
    <x v="0"/>
    <x v="8"/>
    <x v="0"/>
    <n v="312"/>
  </r>
  <r>
    <x v="183"/>
    <x v="0"/>
    <x v="0"/>
    <x v="9"/>
    <x v="0"/>
    <n v="251"/>
  </r>
  <r>
    <x v="183"/>
    <x v="0"/>
    <x v="0"/>
    <x v="0"/>
    <x v="0"/>
    <n v="3286"/>
  </r>
  <r>
    <x v="54"/>
    <x v="0"/>
    <x v="0"/>
    <x v="1"/>
    <x v="0"/>
    <n v="1563"/>
  </r>
  <r>
    <x v="54"/>
    <x v="0"/>
    <x v="0"/>
    <x v="2"/>
    <x v="0"/>
    <n v="929"/>
  </r>
  <r>
    <x v="54"/>
    <x v="0"/>
    <x v="0"/>
    <x v="3"/>
    <x v="0"/>
    <n v="701"/>
  </r>
  <r>
    <x v="54"/>
    <x v="0"/>
    <x v="0"/>
    <x v="4"/>
    <x v="0"/>
    <n v="1176"/>
  </r>
  <r>
    <x v="54"/>
    <x v="0"/>
    <x v="0"/>
    <x v="5"/>
    <x v="0"/>
    <n v="754"/>
  </r>
  <r>
    <x v="54"/>
    <x v="0"/>
    <x v="0"/>
    <x v="6"/>
    <x v="0"/>
    <n v="981"/>
  </r>
  <r>
    <x v="54"/>
    <x v="0"/>
    <x v="0"/>
    <x v="7"/>
    <x v="0"/>
    <n v="315"/>
  </r>
  <r>
    <x v="54"/>
    <x v="0"/>
    <x v="0"/>
    <x v="8"/>
    <x v="0"/>
    <n v="777"/>
  </r>
  <r>
    <x v="54"/>
    <x v="0"/>
    <x v="0"/>
    <x v="9"/>
    <x v="0"/>
    <n v="803"/>
  </r>
  <r>
    <x v="54"/>
    <x v="0"/>
    <x v="0"/>
    <x v="0"/>
    <x v="0"/>
    <n v="7999"/>
  </r>
  <r>
    <x v="184"/>
    <x v="0"/>
    <x v="0"/>
    <x v="1"/>
    <x v="0"/>
    <n v="209"/>
  </r>
  <r>
    <x v="184"/>
    <x v="0"/>
    <x v="0"/>
    <x v="2"/>
    <x v="0"/>
    <n v="86"/>
  </r>
  <r>
    <x v="184"/>
    <x v="0"/>
    <x v="0"/>
    <x v="3"/>
    <x v="0"/>
    <n v="122"/>
  </r>
  <r>
    <x v="184"/>
    <x v="0"/>
    <x v="0"/>
    <x v="4"/>
    <x v="0"/>
    <n v="92"/>
  </r>
  <r>
    <x v="184"/>
    <x v="0"/>
    <x v="0"/>
    <x v="5"/>
    <x v="0"/>
    <n v="103"/>
  </r>
  <r>
    <x v="184"/>
    <x v="0"/>
    <x v="0"/>
    <x v="6"/>
    <x v="0"/>
    <n v="102"/>
  </r>
  <r>
    <x v="184"/>
    <x v="0"/>
    <x v="0"/>
    <x v="7"/>
    <x v="0"/>
    <n v="20"/>
  </r>
  <r>
    <x v="184"/>
    <x v="0"/>
    <x v="0"/>
    <x v="8"/>
    <x v="0"/>
    <n v="103"/>
  </r>
  <r>
    <x v="184"/>
    <x v="0"/>
    <x v="0"/>
    <x v="9"/>
    <x v="0"/>
    <n v="103"/>
  </r>
  <r>
    <x v="184"/>
    <x v="0"/>
    <x v="0"/>
    <x v="0"/>
    <x v="0"/>
    <n v="940"/>
  </r>
  <r>
    <x v="183"/>
    <x v="0"/>
    <x v="0"/>
    <x v="1"/>
    <x v="0"/>
    <n v="254"/>
  </r>
  <r>
    <x v="183"/>
    <x v="0"/>
    <x v="0"/>
    <x v="2"/>
    <x v="0"/>
    <n v="202"/>
  </r>
  <r>
    <x v="183"/>
    <x v="0"/>
    <x v="0"/>
    <x v="3"/>
    <x v="0"/>
    <n v="209"/>
  </r>
  <r>
    <x v="183"/>
    <x v="0"/>
    <x v="0"/>
    <x v="4"/>
    <x v="0"/>
    <n v="593"/>
  </r>
  <r>
    <x v="183"/>
    <x v="0"/>
    <x v="0"/>
    <x v="5"/>
    <x v="0"/>
    <n v="166"/>
  </r>
  <r>
    <x v="183"/>
    <x v="0"/>
    <x v="0"/>
    <x v="6"/>
    <x v="0"/>
    <n v="305"/>
  </r>
  <r>
    <x v="183"/>
    <x v="0"/>
    <x v="0"/>
    <x v="7"/>
    <x v="0"/>
    <n v="92"/>
  </r>
  <r>
    <x v="183"/>
    <x v="0"/>
    <x v="0"/>
    <x v="8"/>
    <x v="0"/>
    <n v="194"/>
  </r>
  <r>
    <x v="183"/>
    <x v="0"/>
    <x v="0"/>
    <x v="9"/>
    <x v="0"/>
    <n v="150"/>
  </r>
  <r>
    <x v="183"/>
    <x v="0"/>
    <x v="0"/>
    <x v="0"/>
    <x v="0"/>
    <n v="2165"/>
  </r>
  <r>
    <x v="185"/>
    <x v="0"/>
    <x v="0"/>
    <x v="1"/>
    <x v="0"/>
    <n v="1444"/>
  </r>
  <r>
    <x v="185"/>
    <x v="0"/>
    <x v="0"/>
    <x v="2"/>
    <x v="0"/>
    <n v="551"/>
  </r>
  <r>
    <x v="185"/>
    <x v="0"/>
    <x v="0"/>
    <x v="3"/>
    <x v="0"/>
    <n v="358"/>
  </r>
  <r>
    <x v="185"/>
    <x v="0"/>
    <x v="0"/>
    <x v="4"/>
    <x v="0"/>
    <n v="911"/>
  </r>
  <r>
    <x v="185"/>
    <x v="0"/>
    <x v="0"/>
    <x v="5"/>
    <x v="0"/>
    <n v="684"/>
  </r>
  <r>
    <x v="185"/>
    <x v="0"/>
    <x v="0"/>
    <x v="6"/>
    <x v="0"/>
    <n v="643"/>
  </r>
  <r>
    <x v="185"/>
    <x v="0"/>
    <x v="0"/>
    <x v="7"/>
    <x v="0"/>
    <n v="199"/>
  </r>
  <r>
    <x v="185"/>
    <x v="0"/>
    <x v="0"/>
    <x v="8"/>
    <x v="0"/>
    <n v="725"/>
  </r>
  <r>
    <x v="185"/>
    <x v="0"/>
    <x v="0"/>
    <x v="9"/>
    <x v="0"/>
    <n v="570"/>
  </r>
  <r>
    <x v="185"/>
    <x v="0"/>
    <x v="0"/>
    <x v="0"/>
    <x v="0"/>
    <n v="6085"/>
  </r>
  <r>
    <x v="186"/>
    <x v="0"/>
    <x v="0"/>
    <x v="1"/>
    <x v="0"/>
    <n v="1323"/>
  </r>
  <r>
    <x v="186"/>
    <x v="0"/>
    <x v="0"/>
    <x v="2"/>
    <x v="0"/>
    <n v="476"/>
  </r>
  <r>
    <x v="186"/>
    <x v="0"/>
    <x v="0"/>
    <x v="3"/>
    <x v="0"/>
    <n v="356"/>
  </r>
  <r>
    <x v="186"/>
    <x v="0"/>
    <x v="0"/>
    <x v="4"/>
    <x v="0"/>
    <n v="735"/>
  </r>
  <r>
    <x v="186"/>
    <x v="0"/>
    <x v="0"/>
    <x v="5"/>
    <x v="0"/>
    <n v="578"/>
  </r>
  <r>
    <x v="186"/>
    <x v="0"/>
    <x v="0"/>
    <x v="6"/>
    <x v="0"/>
    <n v="560"/>
  </r>
  <r>
    <x v="186"/>
    <x v="0"/>
    <x v="0"/>
    <x v="7"/>
    <x v="0"/>
    <n v="145"/>
  </r>
  <r>
    <x v="186"/>
    <x v="0"/>
    <x v="0"/>
    <x v="8"/>
    <x v="0"/>
    <n v="575"/>
  </r>
  <r>
    <x v="186"/>
    <x v="0"/>
    <x v="0"/>
    <x v="9"/>
    <x v="0"/>
    <n v="510"/>
  </r>
  <r>
    <x v="186"/>
    <x v="0"/>
    <x v="0"/>
    <x v="0"/>
    <x v="0"/>
    <n v="5258"/>
  </r>
  <r>
    <x v="187"/>
    <x v="0"/>
    <x v="0"/>
    <x v="1"/>
    <x v="0"/>
    <n v="1239"/>
  </r>
  <r>
    <x v="187"/>
    <x v="0"/>
    <x v="0"/>
    <x v="2"/>
    <x v="0"/>
    <n v="417"/>
  </r>
  <r>
    <x v="187"/>
    <x v="0"/>
    <x v="0"/>
    <x v="3"/>
    <x v="0"/>
    <n v="306"/>
  </r>
  <r>
    <x v="187"/>
    <x v="0"/>
    <x v="0"/>
    <x v="4"/>
    <x v="0"/>
    <n v="658"/>
  </r>
  <r>
    <x v="187"/>
    <x v="0"/>
    <x v="0"/>
    <x v="5"/>
    <x v="0"/>
    <n v="573"/>
  </r>
  <r>
    <x v="187"/>
    <x v="0"/>
    <x v="0"/>
    <x v="6"/>
    <x v="0"/>
    <n v="487"/>
  </r>
  <r>
    <x v="187"/>
    <x v="0"/>
    <x v="0"/>
    <x v="7"/>
    <x v="0"/>
    <n v="140"/>
  </r>
  <r>
    <x v="187"/>
    <x v="0"/>
    <x v="0"/>
    <x v="8"/>
    <x v="0"/>
    <n v="556"/>
  </r>
  <r>
    <x v="187"/>
    <x v="0"/>
    <x v="0"/>
    <x v="9"/>
    <x v="0"/>
    <n v="501"/>
  </r>
  <r>
    <x v="187"/>
    <x v="0"/>
    <x v="0"/>
    <x v="0"/>
    <x v="0"/>
    <n v="4877"/>
  </r>
  <r>
    <x v="188"/>
    <x v="0"/>
    <x v="0"/>
    <x v="1"/>
    <x v="0"/>
    <n v="1260"/>
  </r>
  <r>
    <x v="188"/>
    <x v="0"/>
    <x v="0"/>
    <x v="2"/>
    <x v="0"/>
    <n v="337"/>
  </r>
  <r>
    <x v="188"/>
    <x v="0"/>
    <x v="0"/>
    <x v="3"/>
    <x v="0"/>
    <n v="175"/>
  </r>
  <r>
    <x v="188"/>
    <x v="0"/>
    <x v="0"/>
    <x v="4"/>
    <x v="0"/>
    <n v="735"/>
  </r>
  <r>
    <x v="188"/>
    <x v="0"/>
    <x v="0"/>
    <x v="5"/>
    <x v="0"/>
    <n v="640"/>
  </r>
  <r>
    <x v="188"/>
    <x v="0"/>
    <x v="0"/>
    <x v="6"/>
    <x v="0"/>
    <n v="487"/>
  </r>
  <r>
    <x v="188"/>
    <x v="0"/>
    <x v="0"/>
    <x v="7"/>
    <x v="0"/>
    <n v="175"/>
  </r>
  <r>
    <x v="188"/>
    <x v="0"/>
    <x v="0"/>
    <x v="8"/>
    <x v="0"/>
    <n v="645"/>
  </r>
  <r>
    <x v="188"/>
    <x v="0"/>
    <x v="0"/>
    <x v="9"/>
    <x v="0"/>
    <n v="422"/>
  </r>
  <r>
    <x v="188"/>
    <x v="0"/>
    <x v="0"/>
    <x v="0"/>
    <x v="0"/>
    <n v="4876"/>
  </r>
  <r>
    <x v="189"/>
    <x v="0"/>
    <x v="0"/>
    <x v="1"/>
    <x v="0"/>
    <n v="1247"/>
  </r>
  <r>
    <x v="189"/>
    <x v="0"/>
    <x v="0"/>
    <x v="2"/>
    <x v="0"/>
    <n v="420"/>
  </r>
  <r>
    <x v="189"/>
    <x v="0"/>
    <x v="0"/>
    <x v="3"/>
    <x v="0"/>
    <n v="308"/>
  </r>
  <r>
    <x v="189"/>
    <x v="0"/>
    <x v="0"/>
    <x v="4"/>
    <x v="0"/>
    <n v="930"/>
  </r>
  <r>
    <x v="189"/>
    <x v="0"/>
    <x v="0"/>
    <x v="5"/>
    <x v="0"/>
    <n v="637"/>
  </r>
  <r>
    <x v="189"/>
    <x v="0"/>
    <x v="0"/>
    <x v="6"/>
    <x v="0"/>
    <n v="595"/>
  </r>
  <r>
    <x v="189"/>
    <x v="0"/>
    <x v="0"/>
    <x v="7"/>
    <x v="0"/>
    <n v="170"/>
  </r>
  <r>
    <x v="189"/>
    <x v="0"/>
    <x v="0"/>
    <x v="8"/>
    <x v="0"/>
    <n v="644"/>
  </r>
  <r>
    <x v="189"/>
    <x v="0"/>
    <x v="0"/>
    <x v="9"/>
    <x v="0"/>
    <n v="465"/>
  </r>
  <r>
    <x v="189"/>
    <x v="0"/>
    <x v="0"/>
    <x v="0"/>
    <x v="0"/>
    <n v="5416"/>
  </r>
  <r>
    <x v="190"/>
    <x v="0"/>
    <x v="0"/>
    <x v="1"/>
    <x v="0"/>
    <n v="1044"/>
  </r>
  <r>
    <x v="190"/>
    <x v="0"/>
    <x v="0"/>
    <x v="2"/>
    <x v="0"/>
    <n v="367"/>
  </r>
  <r>
    <x v="190"/>
    <x v="0"/>
    <x v="0"/>
    <x v="3"/>
    <x v="0"/>
    <n v="265"/>
  </r>
  <r>
    <x v="190"/>
    <x v="0"/>
    <x v="0"/>
    <x v="4"/>
    <x v="0"/>
    <n v="408"/>
  </r>
  <r>
    <x v="190"/>
    <x v="0"/>
    <x v="0"/>
    <x v="5"/>
    <x v="0"/>
    <n v="456"/>
  </r>
  <r>
    <x v="190"/>
    <x v="0"/>
    <x v="0"/>
    <x v="6"/>
    <x v="0"/>
    <n v="377"/>
  </r>
  <r>
    <x v="190"/>
    <x v="0"/>
    <x v="0"/>
    <x v="7"/>
    <x v="0"/>
    <n v="189"/>
  </r>
  <r>
    <x v="190"/>
    <x v="0"/>
    <x v="0"/>
    <x v="8"/>
    <x v="0"/>
    <n v="440"/>
  </r>
  <r>
    <x v="190"/>
    <x v="0"/>
    <x v="0"/>
    <x v="9"/>
    <x v="0"/>
    <n v="343"/>
  </r>
  <r>
    <x v="190"/>
    <x v="0"/>
    <x v="0"/>
    <x v="0"/>
    <x v="0"/>
    <n v="3889"/>
  </r>
  <r>
    <x v="191"/>
    <x v="0"/>
    <x v="0"/>
    <x v="1"/>
    <x v="0"/>
    <n v="70"/>
  </r>
  <r>
    <x v="191"/>
    <x v="0"/>
    <x v="0"/>
    <x v="2"/>
    <x v="0"/>
    <n v="27"/>
  </r>
  <r>
    <x v="191"/>
    <x v="0"/>
    <x v="0"/>
    <x v="3"/>
    <x v="0"/>
    <n v="24"/>
  </r>
  <r>
    <x v="191"/>
    <x v="0"/>
    <x v="0"/>
    <x v="4"/>
    <x v="0"/>
    <n v="51"/>
  </r>
  <r>
    <x v="191"/>
    <x v="0"/>
    <x v="0"/>
    <x v="5"/>
    <x v="0"/>
    <n v="62"/>
  </r>
  <r>
    <x v="191"/>
    <x v="0"/>
    <x v="0"/>
    <x v="6"/>
    <x v="0"/>
    <n v="32"/>
  </r>
  <r>
    <x v="191"/>
    <x v="0"/>
    <x v="0"/>
    <x v="7"/>
    <x v="0"/>
    <n v="24"/>
  </r>
  <r>
    <x v="191"/>
    <x v="0"/>
    <x v="0"/>
    <x v="8"/>
    <x v="0"/>
    <n v="36"/>
  </r>
  <r>
    <x v="191"/>
    <x v="0"/>
    <x v="0"/>
    <x v="9"/>
    <x v="0"/>
    <n v="53"/>
  </r>
  <r>
    <x v="191"/>
    <x v="0"/>
    <x v="0"/>
    <x v="0"/>
    <x v="0"/>
    <n v="379"/>
  </r>
  <r>
    <x v="183"/>
    <x v="0"/>
    <x v="0"/>
    <x v="1"/>
    <x v="0"/>
    <n v="295"/>
  </r>
  <r>
    <x v="183"/>
    <x v="0"/>
    <x v="0"/>
    <x v="2"/>
    <x v="0"/>
    <n v="492"/>
  </r>
  <r>
    <x v="183"/>
    <x v="0"/>
    <x v="0"/>
    <x v="3"/>
    <x v="0"/>
    <n v="543"/>
  </r>
  <r>
    <x v="183"/>
    <x v="0"/>
    <x v="0"/>
    <x v="4"/>
    <x v="0"/>
    <n v="621"/>
  </r>
  <r>
    <x v="183"/>
    <x v="0"/>
    <x v="0"/>
    <x v="5"/>
    <x v="0"/>
    <n v="176"/>
  </r>
  <r>
    <x v="183"/>
    <x v="0"/>
    <x v="0"/>
    <x v="6"/>
    <x v="0"/>
    <n v="512"/>
  </r>
  <r>
    <x v="183"/>
    <x v="0"/>
    <x v="0"/>
    <x v="7"/>
    <x v="0"/>
    <n v="123"/>
  </r>
  <r>
    <x v="183"/>
    <x v="0"/>
    <x v="0"/>
    <x v="8"/>
    <x v="0"/>
    <n v="175"/>
  </r>
  <r>
    <x v="183"/>
    <x v="0"/>
    <x v="0"/>
    <x v="9"/>
    <x v="0"/>
    <n v="365"/>
  </r>
  <r>
    <x v="183"/>
    <x v="0"/>
    <x v="0"/>
    <x v="0"/>
    <x v="0"/>
    <n v="3302"/>
  </r>
  <r>
    <x v="192"/>
    <x v="0"/>
    <x v="0"/>
    <x v="1"/>
    <x v="0"/>
    <n v="1526"/>
  </r>
  <r>
    <x v="192"/>
    <x v="0"/>
    <x v="0"/>
    <x v="2"/>
    <x v="0"/>
    <n v="487"/>
  </r>
  <r>
    <x v="192"/>
    <x v="0"/>
    <x v="0"/>
    <x v="3"/>
    <x v="0"/>
    <n v="397"/>
  </r>
  <r>
    <x v="192"/>
    <x v="0"/>
    <x v="0"/>
    <x v="4"/>
    <x v="0"/>
    <n v="1027"/>
  </r>
  <r>
    <x v="192"/>
    <x v="0"/>
    <x v="0"/>
    <x v="5"/>
    <x v="0"/>
    <n v="711"/>
  </r>
  <r>
    <x v="192"/>
    <x v="0"/>
    <x v="0"/>
    <x v="6"/>
    <x v="0"/>
    <n v="727"/>
  </r>
  <r>
    <x v="192"/>
    <x v="0"/>
    <x v="0"/>
    <x v="7"/>
    <x v="0"/>
    <n v="267"/>
  </r>
  <r>
    <x v="192"/>
    <x v="0"/>
    <x v="0"/>
    <x v="8"/>
    <x v="0"/>
    <n v="756"/>
  </r>
  <r>
    <x v="192"/>
    <x v="0"/>
    <x v="0"/>
    <x v="9"/>
    <x v="0"/>
    <n v="638"/>
  </r>
  <r>
    <x v="192"/>
    <x v="0"/>
    <x v="0"/>
    <x v="0"/>
    <x v="0"/>
    <n v="6536"/>
  </r>
  <r>
    <x v="193"/>
    <x v="0"/>
    <x v="0"/>
    <x v="1"/>
    <x v="0"/>
    <n v="1538"/>
  </r>
  <r>
    <x v="193"/>
    <x v="0"/>
    <x v="0"/>
    <x v="2"/>
    <x v="0"/>
    <n v="567"/>
  </r>
  <r>
    <x v="193"/>
    <x v="0"/>
    <x v="0"/>
    <x v="3"/>
    <x v="0"/>
    <n v="430"/>
  </r>
  <r>
    <x v="193"/>
    <x v="0"/>
    <x v="0"/>
    <x v="4"/>
    <x v="0"/>
    <n v="1122"/>
  </r>
  <r>
    <x v="193"/>
    <x v="0"/>
    <x v="0"/>
    <x v="5"/>
    <x v="0"/>
    <n v="782"/>
  </r>
  <r>
    <x v="193"/>
    <x v="0"/>
    <x v="0"/>
    <x v="6"/>
    <x v="0"/>
    <n v="744"/>
  </r>
  <r>
    <x v="193"/>
    <x v="0"/>
    <x v="0"/>
    <x v="7"/>
    <x v="0"/>
    <n v="250"/>
  </r>
  <r>
    <x v="193"/>
    <x v="0"/>
    <x v="0"/>
    <x v="8"/>
    <x v="0"/>
    <n v="780"/>
  </r>
  <r>
    <x v="193"/>
    <x v="0"/>
    <x v="0"/>
    <x v="9"/>
    <x v="0"/>
    <n v="629"/>
  </r>
  <r>
    <x v="193"/>
    <x v="0"/>
    <x v="0"/>
    <x v="0"/>
    <x v="0"/>
    <n v="6842"/>
  </r>
  <r>
    <x v="194"/>
    <x v="0"/>
    <x v="0"/>
    <x v="1"/>
    <x v="0"/>
    <n v="1390"/>
  </r>
  <r>
    <x v="194"/>
    <x v="0"/>
    <x v="0"/>
    <x v="2"/>
    <x v="0"/>
    <n v="312"/>
  </r>
  <r>
    <x v="194"/>
    <x v="0"/>
    <x v="0"/>
    <x v="3"/>
    <x v="0"/>
    <n v="280"/>
  </r>
  <r>
    <x v="194"/>
    <x v="0"/>
    <x v="0"/>
    <x v="4"/>
    <x v="0"/>
    <n v="559"/>
  </r>
  <r>
    <x v="194"/>
    <x v="0"/>
    <x v="0"/>
    <x v="5"/>
    <x v="0"/>
    <n v="512"/>
  </r>
  <r>
    <x v="194"/>
    <x v="0"/>
    <x v="0"/>
    <x v="6"/>
    <x v="0"/>
    <n v="426"/>
  </r>
  <r>
    <x v="194"/>
    <x v="0"/>
    <x v="0"/>
    <x v="7"/>
    <x v="0"/>
    <n v="142"/>
  </r>
  <r>
    <x v="194"/>
    <x v="0"/>
    <x v="0"/>
    <x v="8"/>
    <x v="0"/>
    <n v="505"/>
  </r>
  <r>
    <x v="194"/>
    <x v="0"/>
    <x v="0"/>
    <x v="9"/>
    <x v="0"/>
    <n v="480"/>
  </r>
  <r>
    <x v="194"/>
    <x v="0"/>
    <x v="0"/>
    <x v="0"/>
    <x v="0"/>
    <n v="4606"/>
  </r>
  <r>
    <x v="195"/>
    <x v="0"/>
    <x v="0"/>
    <x v="1"/>
    <x v="0"/>
    <n v="630"/>
  </r>
  <r>
    <x v="195"/>
    <x v="0"/>
    <x v="0"/>
    <x v="2"/>
    <x v="0"/>
    <n v="162"/>
  </r>
  <r>
    <x v="195"/>
    <x v="0"/>
    <x v="0"/>
    <x v="3"/>
    <x v="0"/>
    <n v="107"/>
  </r>
  <r>
    <x v="195"/>
    <x v="0"/>
    <x v="0"/>
    <x v="4"/>
    <x v="0"/>
    <n v="429"/>
  </r>
  <r>
    <x v="195"/>
    <x v="0"/>
    <x v="0"/>
    <x v="5"/>
    <x v="0"/>
    <n v="293"/>
  </r>
  <r>
    <x v="195"/>
    <x v="0"/>
    <x v="0"/>
    <x v="6"/>
    <x v="0"/>
    <n v="340"/>
  </r>
  <r>
    <x v="195"/>
    <x v="0"/>
    <x v="0"/>
    <x v="7"/>
    <x v="0"/>
    <n v="134"/>
  </r>
  <r>
    <x v="195"/>
    <x v="0"/>
    <x v="0"/>
    <x v="8"/>
    <x v="0"/>
    <n v="400"/>
  </r>
  <r>
    <x v="195"/>
    <x v="0"/>
    <x v="0"/>
    <x v="9"/>
    <x v="0"/>
    <n v="238"/>
  </r>
  <r>
    <x v="195"/>
    <x v="0"/>
    <x v="0"/>
    <x v="0"/>
    <x v="0"/>
    <n v="2733"/>
  </r>
  <r>
    <x v="196"/>
    <x v="0"/>
    <x v="0"/>
    <x v="1"/>
    <x v="0"/>
    <n v="46"/>
  </r>
  <r>
    <x v="196"/>
    <x v="0"/>
    <x v="0"/>
    <x v="2"/>
    <x v="0"/>
    <n v="40"/>
  </r>
  <r>
    <x v="196"/>
    <x v="0"/>
    <x v="0"/>
    <x v="3"/>
    <x v="0"/>
    <n v="15"/>
  </r>
  <r>
    <x v="196"/>
    <x v="0"/>
    <x v="0"/>
    <x v="4"/>
    <x v="0"/>
    <n v="28"/>
  </r>
  <r>
    <x v="196"/>
    <x v="0"/>
    <x v="0"/>
    <x v="5"/>
    <x v="0"/>
    <n v="22"/>
  </r>
  <r>
    <x v="196"/>
    <x v="0"/>
    <x v="0"/>
    <x v="6"/>
    <x v="0"/>
    <n v="29"/>
  </r>
  <r>
    <x v="196"/>
    <x v="0"/>
    <x v="0"/>
    <x v="7"/>
    <x v="0"/>
    <n v="18"/>
  </r>
  <r>
    <x v="196"/>
    <x v="0"/>
    <x v="0"/>
    <x v="8"/>
    <x v="0"/>
    <n v="11"/>
  </r>
  <r>
    <x v="196"/>
    <x v="0"/>
    <x v="0"/>
    <x v="9"/>
    <x v="0"/>
    <n v="20"/>
  </r>
  <r>
    <x v="196"/>
    <x v="0"/>
    <x v="0"/>
    <x v="0"/>
    <x v="0"/>
    <n v="229"/>
  </r>
  <r>
    <x v="183"/>
    <x v="0"/>
    <x v="0"/>
    <x v="1"/>
    <x v="0"/>
    <n v="282"/>
  </r>
  <r>
    <x v="183"/>
    <x v="0"/>
    <x v="0"/>
    <x v="2"/>
    <x v="0"/>
    <n v="481"/>
  </r>
  <r>
    <x v="183"/>
    <x v="0"/>
    <x v="0"/>
    <x v="3"/>
    <x v="0"/>
    <n v="504"/>
  </r>
  <r>
    <x v="183"/>
    <x v="0"/>
    <x v="0"/>
    <x v="4"/>
    <x v="0"/>
    <n v="574"/>
  </r>
  <r>
    <x v="183"/>
    <x v="0"/>
    <x v="0"/>
    <x v="5"/>
    <x v="0"/>
    <n v="149"/>
  </r>
  <r>
    <x v="183"/>
    <x v="0"/>
    <x v="0"/>
    <x v="6"/>
    <x v="0"/>
    <n v="454"/>
  </r>
  <r>
    <x v="183"/>
    <x v="0"/>
    <x v="0"/>
    <x v="7"/>
    <x v="0"/>
    <n v="88"/>
  </r>
  <r>
    <x v="183"/>
    <x v="0"/>
    <x v="0"/>
    <x v="8"/>
    <x v="0"/>
    <n v="190"/>
  </r>
  <r>
    <x v="183"/>
    <x v="0"/>
    <x v="0"/>
    <x v="9"/>
    <x v="0"/>
    <n v="291"/>
  </r>
  <r>
    <x v="183"/>
    <x v="0"/>
    <x v="0"/>
    <x v="0"/>
    <x v="0"/>
    <n v="3013"/>
  </r>
  <r>
    <x v="197"/>
    <x v="0"/>
    <x v="0"/>
    <x v="1"/>
    <x v="0"/>
    <n v="16561"/>
  </r>
  <r>
    <x v="197"/>
    <x v="0"/>
    <x v="0"/>
    <x v="2"/>
    <x v="0"/>
    <n v="7058"/>
  </r>
  <r>
    <x v="197"/>
    <x v="0"/>
    <x v="0"/>
    <x v="3"/>
    <x v="0"/>
    <n v="5090"/>
  </r>
  <r>
    <x v="197"/>
    <x v="0"/>
    <x v="0"/>
    <x v="4"/>
    <x v="0"/>
    <n v="13225"/>
  </r>
  <r>
    <x v="197"/>
    <x v="0"/>
    <x v="0"/>
    <x v="5"/>
    <x v="0"/>
    <n v="7105"/>
  </r>
  <r>
    <x v="197"/>
    <x v="0"/>
    <x v="0"/>
    <x v="6"/>
    <x v="0"/>
    <n v="8257"/>
  </r>
  <r>
    <x v="197"/>
    <x v="0"/>
    <x v="0"/>
    <x v="7"/>
    <x v="0"/>
    <n v="2222"/>
  </r>
  <r>
    <x v="197"/>
    <x v="0"/>
    <x v="0"/>
    <x v="8"/>
    <x v="0"/>
    <n v="8048"/>
  </r>
  <r>
    <x v="197"/>
    <x v="0"/>
    <x v="0"/>
    <x v="9"/>
    <x v="0"/>
    <n v="7099"/>
  </r>
  <r>
    <x v="197"/>
    <x v="0"/>
    <x v="0"/>
    <x v="0"/>
    <x v="0"/>
    <n v="74666"/>
  </r>
  <r>
    <x v="198"/>
    <x v="0"/>
    <x v="0"/>
    <x v="1"/>
    <x v="0"/>
    <n v="2747"/>
  </r>
  <r>
    <x v="198"/>
    <x v="0"/>
    <x v="0"/>
    <x v="2"/>
    <x v="0"/>
    <n v="629"/>
  </r>
  <r>
    <x v="198"/>
    <x v="0"/>
    <x v="0"/>
    <x v="3"/>
    <x v="0"/>
    <n v="686"/>
  </r>
  <r>
    <x v="198"/>
    <x v="0"/>
    <x v="0"/>
    <x v="4"/>
    <x v="0"/>
    <n v="2631"/>
  </r>
  <r>
    <x v="198"/>
    <x v="0"/>
    <x v="0"/>
    <x v="5"/>
    <x v="0"/>
    <n v="790"/>
  </r>
  <r>
    <x v="198"/>
    <x v="0"/>
    <x v="0"/>
    <x v="6"/>
    <x v="0"/>
    <n v="2119"/>
  </r>
  <r>
    <x v="198"/>
    <x v="0"/>
    <x v="0"/>
    <x v="7"/>
    <x v="0"/>
    <n v="592"/>
  </r>
  <r>
    <x v="198"/>
    <x v="0"/>
    <x v="0"/>
    <x v="8"/>
    <x v="0"/>
    <n v="1194"/>
  </r>
  <r>
    <x v="198"/>
    <x v="0"/>
    <x v="0"/>
    <x v="9"/>
    <x v="0"/>
    <n v="993"/>
  </r>
  <r>
    <x v="198"/>
    <x v="0"/>
    <x v="0"/>
    <x v="0"/>
    <x v="0"/>
    <n v="12382"/>
  </r>
  <r>
    <x v="199"/>
    <x v="0"/>
    <x v="0"/>
    <x v="1"/>
    <x v="0"/>
    <n v="596"/>
  </r>
  <r>
    <x v="199"/>
    <x v="0"/>
    <x v="0"/>
    <x v="2"/>
    <x v="0"/>
    <n v="880"/>
  </r>
  <r>
    <x v="199"/>
    <x v="0"/>
    <x v="0"/>
    <x v="3"/>
    <x v="0"/>
    <n v="11"/>
  </r>
  <r>
    <x v="199"/>
    <x v="0"/>
    <x v="0"/>
    <x v="4"/>
    <x v="0"/>
    <n v="504"/>
  </r>
  <r>
    <x v="199"/>
    <x v="0"/>
    <x v="0"/>
    <x v="5"/>
    <x v="0"/>
    <n v="2266"/>
  </r>
  <r>
    <x v="199"/>
    <x v="0"/>
    <x v="0"/>
    <x v="6"/>
    <x v="0"/>
    <n v="178"/>
  </r>
  <r>
    <x v="199"/>
    <x v="0"/>
    <x v="0"/>
    <x v="7"/>
    <x v="0"/>
    <n v="138"/>
  </r>
  <r>
    <x v="199"/>
    <x v="0"/>
    <x v="0"/>
    <x v="8"/>
    <x v="0"/>
    <n v="137"/>
  </r>
  <r>
    <x v="199"/>
    <x v="0"/>
    <x v="0"/>
    <x v="9"/>
    <x v="0"/>
    <n v="18"/>
  </r>
  <r>
    <x v="199"/>
    <x v="0"/>
    <x v="0"/>
    <x v="0"/>
    <x v="0"/>
    <n v="4727"/>
  </r>
  <r>
    <x v="200"/>
    <x v="0"/>
    <x v="0"/>
    <x v="1"/>
    <x v="0"/>
    <n v="373"/>
  </r>
  <r>
    <x v="200"/>
    <x v="0"/>
    <x v="0"/>
    <x v="2"/>
    <x v="0"/>
    <n v="101"/>
  </r>
  <r>
    <x v="200"/>
    <x v="0"/>
    <x v="0"/>
    <x v="3"/>
    <x v="0"/>
    <n v="172"/>
  </r>
  <r>
    <x v="200"/>
    <x v="0"/>
    <x v="0"/>
    <x v="4"/>
    <x v="0"/>
    <n v="101"/>
  </r>
  <r>
    <x v="200"/>
    <x v="0"/>
    <x v="0"/>
    <x v="5"/>
    <x v="0"/>
    <n v="37"/>
  </r>
  <r>
    <x v="200"/>
    <x v="0"/>
    <x v="0"/>
    <x v="6"/>
    <x v="0"/>
    <n v="59"/>
  </r>
  <r>
    <x v="200"/>
    <x v="0"/>
    <x v="0"/>
    <x v="7"/>
    <x v="0"/>
    <n v="12"/>
  </r>
  <r>
    <x v="200"/>
    <x v="0"/>
    <x v="0"/>
    <x v="8"/>
    <x v="0"/>
    <n v="68"/>
  </r>
  <r>
    <x v="200"/>
    <x v="0"/>
    <x v="0"/>
    <x v="9"/>
    <x v="0"/>
    <n v="22"/>
  </r>
  <r>
    <x v="200"/>
    <x v="0"/>
    <x v="0"/>
    <x v="0"/>
    <x v="0"/>
    <n v="945"/>
  </r>
  <r>
    <x v="201"/>
    <x v="0"/>
    <x v="0"/>
    <x v="1"/>
    <x v="0"/>
    <n v="5419"/>
  </r>
  <r>
    <x v="201"/>
    <x v="0"/>
    <x v="0"/>
    <x v="2"/>
    <x v="0"/>
    <n v="1460"/>
  </r>
  <r>
    <x v="201"/>
    <x v="0"/>
    <x v="0"/>
    <x v="3"/>
    <x v="0"/>
    <n v="1118"/>
  </r>
  <r>
    <x v="201"/>
    <x v="0"/>
    <x v="0"/>
    <x v="4"/>
    <x v="0"/>
    <n v="1726"/>
  </r>
  <r>
    <x v="201"/>
    <x v="0"/>
    <x v="0"/>
    <x v="5"/>
    <x v="0"/>
    <n v="1338"/>
  </r>
  <r>
    <x v="201"/>
    <x v="0"/>
    <x v="0"/>
    <x v="6"/>
    <x v="0"/>
    <n v="1024"/>
  </r>
  <r>
    <x v="201"/>
    <x v="0"/>
    <x v="0"/>
    <x v="7"/>
    <x v="0"/>
    <n v="314"/>
  </r>
  <r>
    <x v="201"/>
    <x v="0"/>
    <x v="0"/>
    <x v="8"/>
    <x v="0"/>
    <n v="1245"/>
  </r>
  <r>
    <x v="201"/>
    <x v="0"/>
    <x v="0"/>
    <x v="9"/>
    <x v="0"/>
    <n v="1864"/>
  </r>
  <r>
    <x v="201"/>
    <x v="0"/>
    <x v="0"/>
    <x v="0"/>
    <x v="0"/>
    <n v="15506"/>
  </r>
  <r>
    <x v="202"/>
    <x v="0"/>
    <x v="0"/>
    <x v="1"/>
    <x v="0"/>
    <n v="3085"/>
  </r>
  <r>
    <x v="202"/>
    <x v="0"/>
    <x v="0"/>
    <x v="2"/>
    <x v="0"/>
    <n v="39"/>
  </r>
  <r>
    <x v="202"/>
    <x v="0"/>
    <x v="0"/>
    <x v="3"/>
    <x v="0"/>
    <n v="249"/>
  </r>
  <r>
    <x v="202"/>
    <x v="0"/>
    <x v="0"/>
    <x v="4"/>
    <x v="0"/>
    <n v="2926"/>
  </r>
  <r>
    <x v="202"/>
    <x v="0"/>
    <x v="0"/>
    <x v="5"/>
    <x v="0"/>
    <n v="1006"/>
  </r>
  <r>
    <x v="202"/>
    <x v="0"/>
    <x v="0"/>
    <x v="6"/>
    <x v="0"/>
    <n v="275"/>
  </r>
  <r>
    <x v="202"/>
    <x v="0"/>
    <x v="0"/>
    <x v="7"/>
    <x v="0"/>
    <n v="154"/>
  </r>
  <r>
    <x v="202"/>
    <x v="0"/>
    <x v="0"/>
    <x v="8"/>
    <x v="0"/>
    <n v="536"/>
  </r>
  <r>
    <x v="202"/>
    <x v="0"/>
    <x v="0"/>
    <x v="9"/>
    <x v="0"/>
    <n v="664"/>
  </r>
  <r>
    <x v="202"/>
    <x v="0"/>
    <x v="0"/>
    <x v="0"/>
    <x v="0"/>
    <n v="8934"/>
  </r>
  <r>
    <x v="203"/>
    <x v="0"/>
    <x v="0"/>
    <x v="1"/>
    <x v="2"/>
    <n v="61622"/>
  </r>
  <r>
    <x v="203"/>
    <x v="0"/>
    <x v="0"/>
    <x v="2"/>
    <x v="2"/>
    <n v="83074"/>
  </r>
  <r>
    <x v="203"/>
    <x v="0"/>
    <x v="0"/>
    <x v="3"/>
    <x v="2"/>
    <n v="82942"/>
  </r>
  <r>
    <x v="203"/>
    <x v="0"/>
    <x v="0"/>
    <x v="4"/>
    <x v="2"/>
    <n v="412997"/>
  </r>
  <r>
    <x v="203"/>
    <x v="0"/>
    <x v="0"/>
    <x v="5"/>
    <x v="2"/>
    <n v="774106"/>
  </r>
  <r>
    <x v="203"/>
    <x v="0"/>
    <x v="0"/>
    <x v="6"/>
    <x v="2"/>
    <n v="64016"/>
  </r>
  <r>
    <x v="203"/>
    <x v="0"/>
    <x v="0"/>
    <x v="7"/>
    <x v="2"/>
    <n v="41128"/>
  </r>
  <r>
    <x v="203"/>
    <x v="0"/>
    <x v="0"/>
    <x v="8"/>
    <x v="2"/>
    <n v="470231"/>
  </r>
  <r>
    <x v="203"/>
    <x v="0"/>
    <x v="0"/>
    <x v="9"/>
    <x v="2"/>
    <n v="202669"/>
  </r>
  <r>
    <x v="203"/>
    <x v="0"/>
    <x v="0"/>
    <x v="0"/>
    <x v="2"/>
    <n v="2192784"/>
  </r>
  <r>
    <x v="204"/>
    <x v="121"/>
    <x v="0"/>
    <x v="1"/>
    <x v="8"/>
    <n v="995972"/>
  </r>
  <r>
    <x v="204"/>
    <x v="121"/>
    <x v="0"/>
    <x v="2"/>
    <x v="8"/>
    <n v="2"/>
  </r>
  <r>
    <x v="204"/>
    <x v="121"/>
    <x v="0"/>
    <x v="3"/>
    <x v="8"/>
    <n v="2"/>
  </r>
  <r>
    <x v="204"/>
    <x v="121"/>
    <x v="0"/>
    <x v="4"/>
    <x v="8"/>
    <n v="34"/>
  </r>
  <r>
    <x v="204"/>
    <x v="121"/>
    <x v="0"/>
    <x v="5"/>
    <x v="8"/>
    <n v="689410"/>
  </r>
  <r>
    <x v="204"/>
    <x v="121"/>
    <x v="0"/>
    <x v="6"/>
    <x v="8"/>
    <n v="3231859"/>
  </r>
  <r>
    <x v="204"/>
    <x v="121"/>
    <x v="0"/>
    <x v="7"/>
    <x v="8"/>
    <n v="1980745"/>
  </r>
  <r>
    <x v="204"/>
    <x v="121"/>
    <x v="0"/>
    <x v="8"/>
    <x v="8"/>
    <n v="1626620"/>
  </r>
  <r>
    <x v="204"/>
    <x v="121"/>
    <x v="0"/>
    <x v="9"/>
    <x v="8"/>
    <n v="45043"/>
  </r>
  <r>
    <x v="204"/>
    <x v="0"/>
    <x v="0"/>
    <x v="0"/>
    <x v="8"/>
    <n v="8569688"/>
  </r>
  <r>
    <x v="205"/>
    <x v="0"/>
    <x v="0"/>
    <x v="1"/>
    <x v="0"/>
    <n v="13177877"/>
  </r>
  <r>
    <x v="205"/>
    <x v="0"/>
    <x v="0"/>
    <x v="2"/>
    <x v="0"/>
    <n v="1259463"/>
  </r>
  <r>
    <x v="205"/>
    <x v="0"/>
    <x v="0"/>
    <x v="4"/>
    <x v="0"/>
    <n v="6480257"/>
  </r>
  <r>
    <x v="205"/>
    <x v="0"/>
    <x v="0"/>
    <x v="5"/>
    <x v="0"/>
    <n v="2501977"/>
  </r>
  <r>
    <x v="205"/>
    <x v="0"/>
    <x v="0"/>
    <x v="6"/>
    <x v="0"/>
    <n v="13642271"/>
  </r>
  <r>
    <x v="205"/>
    <x v="0"/>
    <x v="0"/>
    <x v="7"/>
    <x v="0"/>
    <n v="8888481"/>
  </r>
  <r>
    <x v="205"/>
    <x v="0"/>
    <x v="0"/>
    <x v="8"/>
    <x v="0"/>
    <n v="8343802"/>
  </r>
  <r>
    <x v="205"/>
    <x v="0"/>
    <x v="0"/>
    <x v="9"/>
    <x v="0"/>
    <n v="1106715"/>
  </r>
  <r>
    <x v="205"/>
    <x v="0"/>
    <x v="0"/>
    <x v="0"/>
    <x v="0"/>
    <n v="55400842"/>
  </r>
  <r>
    <x v="206"/>
    <x v="0"/>
    <x v="0"/>
    <x v="1"/>
    <x v="0"/>
    <n v="2782"/>
  </r>
  <r>
    <x v="206"/>
    <x v="0"/>
    <x v="0"/>
    <x v="2"/>
    <x v="0"/>
    <n v="1235"/>
  </r>
  <r>
    <x v="206"/>
    <x v="0"/>
    <x v="0"/>
    <x v="3"/>
    <x v="0"/>
    <n v="1395"/>
  </r>
  <r>
    <x v="206"/>
    <x v="0"/>
    <x v="0"/>
    <x v="4"/>
    <x v="0"/>
    <n v="5100"/>
  </r>
  <r>
    <x v="206"/>
    <x v="0"/>
    <x v="0"/>
    <x v="5"/>
    <x v="0"/>
    <n v="2038"/>
  </r>
  <r>
    <x v="206"/>
    <x v="0"/>
    <x v="0"/>
    <x v="6"/>
    <x v="0"/>
    <n v="1668"/>
  </r>
  <r>
    <x v="206"/>
    <x v="0"/>
    <x v="0"/>
    <x v="7"/>
    <x v="0"/>
    <n v="605"/>
  </r>
  <r>
    <x v="206"/>
    <x v="0"/>
    <x v="0"/>
    <x v="8"/>
    <x v="0"/>
    <n v="1035"/>
  </r>
  <r>
    <x v="206"/>
    <x v="0"/>
    <x v="0"/>
    <x v="9"/>
    <x v="0"/>
    <n v="1141"/>
  </r>
  <r>
    <x v="206"/>
    <x v="0"/>
    <x v="0"/>
    <x v="0"/>
    <x v="0"/>
    <n v="16998"/>
  </r>
  <r>
    <x v="207"/>
    <x v="122"/>
    <x v="0"/>
    <x v="1"/>
    <x v="0"/>
    <n v="424"/>
  </r>
  <r>
    <x v="207"/>
    <x v="122"/>
    <x v="0"/>
    <x v="2"/>
    <x v="0"/>
    <n v="676"/>
  </r>
  <r>
    <x v="207"/>
    <x v="122"/>
    <x v="0"/>
    <x v="3"/>
    <x v="0"/>
    <n v="526"/>
  </r>
  <r>
    <x v="207"/>
    <x v="122"/>
    <x v="0"/>
    <x v="4"/>
    <x v="0"/>
    <n v="1048"/>
  </r>
  <r>
    <x v="207"/>
    <x v="122"/>
    <x v="0"/>
    <x v="5"/>
    <x v="0"/>
    <n v="327"/>
  </r>
  <r>
    <x v="207"/>
    <x v="122"/>
    <x v="0"/>
    <x v="6"/>
    <x v="0"/>
    <n v="725"/>
  </r>
  <r>
    <x v="207"/>
    <x v="122"/>
    <x v="0"/>
    <x v="7"/>
    <x v="0"/>
    <n v="115"/>
  </r>
  <r>
    <x v="207"/>
    <x v="122"/>
    <x v="0"/>
    <x v="8"/>
    <x v="0"/>
    <n v="380"/>
  </r>
  <r>
    <x v="207"/>
    <x v="122"/>
    <x v="0"/>
    <x v="9"/>
    <x v="0"/>
    <n v="357"/>
  </r>
  <r>
    <x v="207"/>
    <x v="0"/>
    <x v="0"/>
    <x v="0"/>
    <x v="0"/>
    <n v="4578"/>
  </r>
  <r>
    <x v="207"/>
    <x v="123"/>
    <x v="0"/>
    <x v="1"/>
    <x v="0"/>
    <n v="267"/>
  </r>
  <r>
    <x v="207"/>
    <x v="123"/>
    <x v="0"/>
    <x v="2"/>
    <x v="0"/>
    <n v="169"/>
  </r>
  <r>
    <x v="207"/>
    <x v="123"/>
    <x v="0"/>
    <x v="3"/>
    <x v="0"/>
    <n v="107"/>
  </r>
  <r>
    <x v="207"/>
    <x v="123"/>
    <x v="0"/>
    <x v="4"/>
    <x v="0"/>
    <n v="397"/>
  </r>
  <r>
    <x v="207"/>
    <x v="123"/>
    <x v="0"/>
    <x v="5"/>
    <x v="0"/>
    <n v="140"/>
  </r>
  <r>
    <x v="207"/>
    <x v="123"/>
    <x v="0"/>
    <x v="6"/>
    <x v="0"/>
    <n v="233"/>
  </r>
  <r>
    <x v="207"/>
    <x v="123"/>
    <x v="0"/>
    <x v="7"/>
    <x v="0"/>
    <n v="59"/>
  </r>
  <r>
    <x v="207"/>
    <x v="123"/>
    <x v="0"/>
    <x v="8"/>
    <x v="0"/>
    <n v="218"/>
  </r>
  <r>
    <x v="207"/>
    <x v="123"/>
    <x v="0"/>
    <x v="9"/>
    <x v="0"/>
    <n v="122"/>
  </r>
  <r>
    <x v="207"/>
    <x v="0"/>
    <x v="0"/>
    <x v="0"/>
    <x v="0"/>
    <n v="1712"/>
  </r>
  <r>
    <x v="207"/>
    <x v="124"/>
    <x v="0"/>
    <x v="1"/>
    <x v="0"/>
    <n v="12"/>
  </r>
  <r>
    <x v="207"/>
    <x v="124"/>
    <x v="0"/>
    <x v="2"/>
    <x v="0"/>
    <n v="5"/>
  </r>
  <r>
    <x v="207"/>
    <x v="124"/>
    <x v="0"/>
    <x v="3"/>
    <x v="0"/>
    <n v="3"/>
  </r>
  <r>
    <x v="207"/>
    <x v="124"/>
    <x v="0"/>
    <x v="4"/>
    <x v="0"/>
    <n v="20"/>
  </r>
  <r>
    <x v="207"/>
    <x v="124"/>
    <x v="0"/>
    <x v="5"/>
    <x v="0"/>
    <n v="16"/>
  </r>
  <r>
    <x v="207"/>
    <x v="124"/>
    <x v="0"/>
    <x v="6"/>
    <x v="0"/>
    <n v="22"/>
  </r>
  <r>
    <x v="207"/>
    <x v="124"/>
    <x v="0"/>
    <x v="7"/>
    <x v="0"/>
    <n v="30"/>
  </r>
  <r>
    <x v="207"/>
    <x v="124"/>
    <x v="0"/>
    <x v="8"/>
    <x v="0"/>
    <n v="12"/>
  </r>
  <r>
    <x v="207"/>
    <x v="124"/>
    <x v="0"/>
    <x v="9"/>
    <x v="0"/>
    <n v="7"/>
  </r>
  <r>
    <x v="207"/>
    <x v="0"/>
    <x v="0"/>
    <x v="0"/>
    <x v="0"/>
    <n v="127"/>
  </r>
  <r>
    <x v="207"/>
    <x v="125"/>
    <x v="0"/>
    <x v="1"/>
    <x v="0"/>
    <n v="155"/>
  </r>
  <r>
    <x v="207"/>
    <x v="125"/>
    <x v="0"/>
    <x v="2"/>
    <x v="0"/>
    <n v="84"/>
  </r>
  <r>
    <x v="207"/>
    <x v="125"/>
    <x v="0"/>
    <x v="3"/>
    <x v="0"/>
    <n v="73"/>
  </r>
  <r>
    <x v="207"/>
    <x v="125"/>
    <x v="0"/>
    <x v="4"/>
    <x v="0"/>
    <n v="139"/>
  </r>
  <r>
    <x v="207"/>
    <x v="125"/>
    <x v="0"/>
    <x v="5"/>
    <x v="0"/>
    <n v="74"/>
  </r>
  <r>
    <x v="207"/>
    <x v="125"/>
    <x v="0"/>
    <x v="6"/>
    <x v="0"/>
    <n v="107"/>
  </r>
  <r>
    <x v="207"/>
    <x v="125"/>
    <x v="0"/>
    <x v="7"/>
    <x v="0"/>
    <n v="66"/>
  </r>
  <r>
    <x v="207"/>
    <x v="125"/>
    <x v="0"/>
    <x v="8"/>
    <x v="0"/>
    <n v="68"/>
  </r>
  <r>
    <x v="207"/>
    <x v="125"/>
    <x v="0"/>
    <x v="9"/>
    <x v="0"/>
    <n v="113"/>
  </r>
  <r>
    <x v="207"/>
    <x v="0"/>
    <x v="0"/>
    <x v="0"/>
    <x v="0"/>
    <n v="879"/>
  </r>
  <r>
    <x v="208"/>
    <x v="0"/>
    <x v="0"/>
    <x v="1"/>
    <x v="0"/>
    <n v="1591"/>
  </r>
  <r>
    <x v="208"/>
    <x v="0"/>
    <x v="0"/>
    <x v="2"/>
    <x v="0"/>
    <n v="1153"/>
  </r>
  <r>
    <x v="208"/>
    <x v="0"/>
    <x v="0"/>
    <x v="3"/>
    <x v="0"/>
    <n v="733"/>
  </r>
  <r>
    <x v="208"/>
    <x v="0"/>
    <x v="0"/>
    <x v="4"/>
    <x v="0"/>
    <n v="1854"/>
  </r>
  <r>
    <x v="208"/>
    <x v="0"/>
    <x v="0"/>
    <x v="5"/>
    <x v="0"/>
    <n v="1376"/>
  </r>
  <r>
    <x v="208"/>
    <x v="0"/>
    <x v="0"/>
    <x v="6"/>
    <x v="0"/>
    <n v="1569"/>
  </r>
  <r>
    <x v="208"/>
    <x v="0"/>
    <x v="0"/>
    <x v="7"/>
    <x v="0"/>
    <n v="475"/>
  </r>
  <r>
    <x v="208"/>
    <x v="0"/>
    <x v="0"/>
    <x v="8"/>
    <x v="0"/>
    <n v="1607"/>
  </r>
  <r>
    <x v="208"/>
    <x v="0"/>
    <x v="0"/>
    <x v="9"/>
    <x v="0"/>
    <n v="1059"/>
  </r>
  <r>
    <x v="208"/>
    <x v="0"/>
    <x v="0"/>
    <x v="0"/>
    <x v="0"/>
    <n v="11417"/>
  </r>
  <r>
    <x v="209"/>
    <x v="0"/>
    <x v="0"/>
    <x v="1"/>
    <x v="0"/>
    <n v="481"/>
  </r>
  <r>
    <x v="209"/>
    <x v="0"/>
    <x v="0"/>
    <x v="2"/>
    <x v="0"/>
    <n v="522"/>
  </r>
  <r>
    <x v="209"/>
    <x v="0"/>
    <x v="0"/>
    <x v="3"/>
    <x v="0"/>
    <n v="426"/>
  </r>
  <r>
    <x v="209"/>
    <x v="0"/>
    <x v="0"/>
    <x v="4"/>
    <x v="0"/>
    <n v="655"/>
  </r>
  <r>
    <x v="209"/>
    <x v="0"/>
    <x v="0"/>
    <x v="5"/>
    <x v="0"/>
    <n v="383"/>
  </r>
  <r>
    <x v="209"/>
    <x v="0"/>
    <x v="0"/>
    <x v="6"/>
    <x v="0"/>
    <n v="440"/>
  </r>
  <r>
    <x v="209"/>
    <x v="0"/>
    <x v="0"/>
    <x v="7"/>
    <x v="0"/>
    <n v="91"/>
  </r>
  <r>
    <x v="209"/>
    <x v="0"/>
    <x v="0"/>
    <x v="8"/>
    <x v="0"/>
    <n v="411"/>
  </r>
  <r>
    <x v="209"/>
    <x v="0"/>
    <x v="0"/>
    <x v="9"/>
    <x v="0"/>
    <n v="282"/>
  </r>
  <r>
    <x v="209"/>
    <x v="0"/>
    <x v="0"/>
    <x v="0"/>
    <x v="0"/>
    <n v="3691"/>
  </r>
  <r>
    <x v="210"/>
    <x v="0"/>
    <x v="0"/>
    <x v="1"/>
    <x v="0"/>
    <n v="1946"/>
  </r>
  <r>
    <x v="210"/>
    <x v="0"/>
    <x v="0"/>
    <x v="2"/>
    <x v="0"/>
    <n v="1343"/>
  </r>
  <r>
    <x v="210"/>
    <x v="0"/>
    <x v="0"/>
    <x v="3"/>
    <x v="0"/>
    <n v="1052"/>
  </r>
  <r>
    <x v="210"/>
    <x v="0"/>
    <x v="0"/>
    <x v="4"/>
    <x v="0"/>
    <n v="2036"/>
  </r>
  <r>
    <x v="210"/>
    <x v="0"/>
    <x v="0"/>
    <x v="5"/>
    <x v="0"/>
    <n v="1025"/>
  </r>
  <r>
    <x v="210"/>
    <x v="0"/>
    <x v="0"/>
    <x v="6"/>
    <x v="0"/>
    <n v="1540"/>
  </r>
  <r>
    <x v="210"/>
    <x v="0"/>
    <x v="0"/>
    <x v="7"/>
    <x v="0"/>
    <n v="400"/>
  </r>
  <r>
    <x v="210"/>
    <x v="0"/>
    <x v="0"/>
    <x v="8"/>
    <x v="0"/>
    <n v="1410"/>
  </r>
  <r>
    <x v="210"/>
    <x v="0"/>
    <x v="0"/>
    <x v="9"/>
    <x v="0"/>
    <n v="966"/>
  </r>
  <r>
    <x v="210"/>
    <x v="0"/>
    <x v="0"/>
    <x v="0"/>
    <x v="0"/>
    <n v="11718"/>
  </r>
  <r>
    <x v="211"/>
    <x v="0"/>
    <x v="0"/>
    <x v="1"/>
    <x v="0"/>
    <n v="152"/>
  </r>
  <r>
    <x v="211"/>
    <x v="0"/>
    <x v="0"/>
    <x v="2"/>
    <x v="0"/>
    <n v="109"/>
  </r>
  <r>
    <x v="211"/>
    <x v="0"/>
    <x v="0"/>
    <x v="3"/>
    <x v="0"/>
    <n v="63"/>
  </r>
  <r>
    <x v="211"/>
    <x v="0"/>
    <x v="0"/>
    <x v="4"/>
    <x v="0"/>
    <n v="280"/>
  </r>
  <r>
    <x v="211"/>
    <x v="0"/>
    <x v="0"/>
    <x v="5"/>
    <x v="0"/>
    <n v="179"/>
  </r>
  <r>
    <x v="211"/>
    <x v="0"/>
    <x v="0"/>
    <x v="6"/>
    <x v="0"/>
    <n v="238"/>
  </r>
  <r>
    <x v="211"/>
    <x v="0"/>
    <x v="0"/>
    <x v="7"/>
    <x v="0"/>
    <n v="79"/>
  </r>
  <r>
    <x v="211"/>
    <x v="0"/>
    <x v="0"/>
    <x v="8"/>
    <x v="0"/>
    <n v="228"/>
  </r>
  <r>
    <x v="211"/>
    <x v="0"/>
    <x v="0"/>
    <x v="9"/>
    <x v="0"/>
    <n v="82"/>
  </r>
  <r>
    <x v="211"/>
    <x v="0"/>
    <x v="0"/>
    <x v="0"/>
    <x v="0"/>
    <n v="1410"/>
  </r>
  <r>
    <x v="212"/>
    <x v="126"/>
    <x v="0"/>
    <x v="1"/>
    <x v="0"/>
    <n v="395"/>
  </r>
  <r>
    <x v="212"/>
    <x v="126"/>
    <x v="0"/>
    <x v="2"/>
    <x v="0"/>
    <n v="501"/>
  </r>
  <r>
    <x v="212"/>
    <x v="126"/>
    <x v="0"/>
    <x v="3"/>
    <x v="0"/>
    <n v="331"/>
  </r>
  <r>
    <x v="212"/>
    <x v="126"/>
    <x v="0"/>
    <x v="4"/>
    <x v="0"/>
    <n v="864"/>
  </r>
  <r>
    <x v="212"/>
    <x v="126"/>
    <x v="0"/>
    <x v="5"/>
    <x v="0"/>
    <n v="370"/>
  </r>
  <r>
    <x v="212"/>
    <x v="126"/>
    <x v="0"/>
    <x v="6"/>
    <x v="0"/>
    <n v="633"/>
  </r>
  <r>
    <x v="212"/>
    <x v="126"/>
    <x v="0"/>
    <x v="7"/>
    <x v="0"/>
    <n v="160"/>
  </r>
  <r>
    <x v="212"/>
    <x v="126"/>
    <x v="0"/>
    <x v="8"/>
    <x v="0"/>
    <n v="533"/>
  </r>
  <r>
    <x v="212"/>
    <x v="126"/>
    <x v="0"/>
    <x v="9"/>
    <x v="0"/>
    <n v="284"/>
  </r>
  <r>
    <x v="212"/>
    <x v="0"/>
    <x v="0"/>
    <x v="0"/>
    <x v="0"/>
    <n v="4071"/>
  </r>
  <r>
    <x v="212"/>
    <x v="127"/>
    <x v="0"/>
    <x v="1"/>
    <x v="0"/>
    <n v="515"/>
  </r>
  <r>
    <x v="212"/>
    <x v="127"/>
    <x v="0"/>
    <x v="2"/>
    <x v="0"/>
    <n v="266"/>
  </r>
  <r>
    <x v="212"/>
    <x v="127"/>
    <x v="0"/>
    <x v="3"/>
    <x v="0"/>
    <n v="176"/>
  </r>
  <r>
    <x v="212"/>
    <x v="127"/>
    <x v="0"/>
    <x v="4"/>
    <x v="0"/>
    <n v="392"/>
  </r>
  <r>
    <x v="212"/>
    <x v="127"/>
    <x v="0"/>
    <x v="5"/>
    <x v="0"/>
    <n v="406"/>
  </r>
  <r>
    <x v="212"/>
    <x v="127"/>
    <x v="0"/>
    <x v="6"/>
    <x v="0"/>
    <n v="359"/>
  </r>
  <r>
    <x v="212"/>
    <x v="127"/>
    <x v="0"/>
    <x v="7"/>
    <x v="0"/>
    <n v="131"/>
  </r>
  <r>
    <x v="212"/>
    <x v="127"/>
    <x v="0"/>
    <x v="8"/>
    <x v="0"/>
    <n v="444"/>
  </r>
  <r>
    <x v="212"/>
    <x v="127"/>
    <x v="0"/>
    <x v="9"/>
    <x v="0"/>
    <n v="297"/>
  </r>
  <r>
    <x v="212"/>
    <x v="0"/>
    <x v="0"/>
    <x v="0"/>
    <x v="0"/>
    <n v="2986"/>
  </r>
  <r>
    <x v="212"/>
    <x v="128"/>
    <x v="0"/>
    <x v="1"/>
    <x v="0"/>
    <n v="383"/>
  </r>
  <r>
    <x v="212"/>
    <x v="128"/>
    <x v="0"/>
    <x v="2"/>
    <x v="0"/>
    <n v="240"/>
  </r>
  <r>
    <x v="212"/>
    <x v="128"/>
    <x v="0"/>
    <x v="3"/>
    <x v="0"/>
    <n v="154"/>
  </r>
  <r>
    <x v="212"/>
    <x v="128"/>
    <x v="0"/>
    <x v="4"/>
    <x v="0"/>
    <n v="433"/>
  </r>
  <r>
    <x v="212"/>
    <x v="128"/>
    <x v="0"/>
    <x v="5"/>
    <x v="0"/>
    <n v="417"/>
  </r>
  <r>
    <x v="212"/>
    <x v="128"/>
    <x v="0"/>
    <x v="6"/>
    <x v="0"/>
    <n v="391"/>
  </r>
  <r>
    <x v="212"/>
    <x v="128"/>
    <x v="0"/>
    <x v="7"/>
    <x v="0"/>
    <n v="118"/>
  </r>
  <r>
    <x v="212"/>
    <x v="128"/>
    <x v="0"/>
    <x v="8"/>
    <x v="0"/>
    <n v="458"/>
  </r>
  <r>
    <x v="212"/>
    <x v="128"/>
    <x v="0"/>
    <x v="9"/>
    <x v="0"/>
    <n v="287"/>
  </r>
  <r>
    <x v="212"/>
    <x v="0"/>
    <x v="0"/>
    <x v="0"/>
    <x v="0"/>
    <n v="2881"/>
  </r>
  <r>
    <x v="212"/>
    <x v="129"/>
    <x v="0"/>
    <x v="1"/>
    <x v="0"/>
    <n v="91"/>
  </r>
  <r>
    <x v="212"/>
    <x v="129"/>
    <x v="0"/>
    <x v="2"/>
    <x v="0"/>
    <n v="65"/>
  </r>
  <r>
    <x v="212"/>
    <x v="129"/>
    <x v="0"/>
    <x v="3"/>
    <x v="0"/>
    <n v="24"/>
  </r>
  <r>
    <x v="212"/>
    <x v="129"/>
    <x v="0"/>
    <x v="4"/>
    <x v="0"/>
    <n v="73"/>
  </r>
  <r>
    <x v="212"/>
    <x v="129"/>
    <x v="0"/>
    <x v="5"/>
    <x v="0"/>
    <n v="80"/>
  </r>
  <r>
    <x v="212"/>
    <x v="129"/>
    <x v="0"/>
    <x v="6"/>
    <x v="0"/>
    <n v="80"/>
  </r>
  <r>
    <x v="212"/>
    <x v="129"/>
    <x v="0"/>
    <x v="7"/>
    <x v="0"/>
    <n v="26"/>
  </r>
  <r>
    <x v="212"/>
    <x v="129"/>
    <x v="0"/>
    <x v="8"/>
    <x v="0"/>
    <n v="96"/>
  </r>
  <r>
    <x v="212"/>
    <x v="129"/>
    <x v="0"/>
    <x v="9"/>
    <x v="0"/>
    <n v="58"/>
  </r>
  <r>
    <x v="212"/>
    <x v="0"/>
    <x v="0"/>
    <x v="0"/>
    <x v="0"/>
    <n v="593"/>
  </r>
  <r>
    <x v="212"/>
    <x v="130"/>
    <x v="0"/>
    <x v="1"/>
    <x v="0"/>
    <n v="207"/>
  </r>
  <r>
    <x v="212"/>
    <x v="130"/>
    <x v="0"/>
    <x v="2"/>
    <x v="0"/>
    <n v="81"/>
  </r>
  <r>
    <x v="212"/>
    <x v="130"/>
    <x v="0"/>
    <x v="3"/>
    <x v="0"/>
    <n v="48"/>
  </r>
  <r>
    <x v="212"/>
    <x v="130"/>
    <x v="0"/>
    <x v="4"/>
    <x v="0"/>
    <n v="92"/>
  </r>
  <r>
    <x v="212"/>
    <x v="130"/>
    <x v="0"/>
    <x v="5"/>
    <x v="0"/>
    <n v="103"/>
  </r>
  <r>
    <x v="212"/>
    <x v="130"/>
    <x v="0"/>
    <x v="6"/>
    <x v="0"/>
    <n v="106"/>
  </r>
  <r>
    <x v="212"/>
    <x v="130"/>
    <x v="0"/>
    <x v="7"/>
    <x v="0"/>
    <n v="40"/>
  </r>
  <r>
    <x v="212"/>
    <x v="130"/>
    <x v="0"/>
    <x v="8"/>
    <x v="0"/>
    <n v="76"/>
  </r>
  <r>
    <x v="212"/>
    <x v="130"/>
    <x v="0"/>
    <x v="9"/>
    <x v="0"/>
    <n v="133"/>
  </r>
  <r>
    <x v="212"/>
    <x v="0"/>
    <x v="0"/>
    <x v="0"/>
    <x v="0"/>
    <n v="886"/>
  </r>
  <r>
    <x v="213"/>
    <x v="131"/>
    <x v="0"/>
    <x v="1"/>
    <x v="0"/>
    <n v="430"/>
  </r>
  <r>
    <x v="213"/>
    <x v="131"/>
    <x v="0"/>
    <x v="2"/>
    <x v="0"/>
    <n v="470"/>
  </r>
  <r>
    <x v="213"/>
    <x v="131"/>
    <x v="0"/>
    <x v="3"/>
    <x v="0"/>
    <n v="397"/>
  </r>
  <r>
    <x v="213"/>
    <x v="131"/>
    <x v="0"/>
    <x v="4"/>
    <x v="0"/>
    <n v="620"/>
  </r>
  <r>
    <x v="213"/>
    <x v="131"/>
    <x v="0"/>
    <x v="5"/>
    <x v="0"/>
    <n v="338"/>
  </r>
  <r>
    <x v="213"/>
    <x v="131"/>
    <x v="0"/>
    <x v="6"/>
    <x v="0"/>
    <n v="394"/>
  </r>
  <r>
    <x v="213"/>
    <x v="131"/>
    <x v="0"/>
    <x v="7"/>
    <x v="0"/>
    <n v="83"/>
  </r>
  <r>
    <x v="213"/>
    <x v="131"/>
    <x v="0"/>
    <x v="8"/>
    <x v="0"/>
    <n v="379"/>
  </r>
  <r>
    <x v="213"/>
    <x v="131"/>
    <x v="0"/>
    <x v="9"/>
    <x v="0"/>
    <n v="245"/>
  </r>
  <r>
    <x v="213"/>
    <x v="0"/>
    <x v="0"/>
    <x v="0"/>
    <x v="0"/>
    <n v="3356"/>
  </r>
  <r>
    <x v="213"/>
    <x v="132"/>
    <x v="0"/>
    <x v="1"/>
    <x v="0"/>
    <n v="51"/>
  </r>
  <r>
    <x v="213"/>
    <x v="132"/>
    <x v="0"/>
    <x v="2"/>
    <x v="0"/>
    <n v="52"/>
  </r>
  <r>
    <x v="213"/>
    <x v="132"/>
    <x v="0"/>
    <x v="3"/>
    <x v="0"/>
    <n v="29"/>
  </r>
  <r>
    <x v="213"/>
    <x v="132"/>
    <x v="0"/>
    <x v="4"/>
    <x v="0"/>
    <n v="35"/>
  </r>
  <r>
    <x v="213"/>
    <x v="132"/>
    <x v="0"/>
    <x v="5"/>
    <x v="0"/>
    <n v="45"/>
  </r>
  <r>
    <x v="213"/>
    <x v="132"/>
    <x v="0"/>
    <x v="6"/>
    <x v="0"/>
    <n v="46"/>
  </r>
  <r>
    <x v="213"/>
    <x v="132"/>
    <x v="0"/>
    <x v="7"/>
    <x v="0"/>
    <n v="8"/>
  </r>
  <r>
    <x v="213"/>
    <x v="132"/>
    <x v="0"/>
    <x v="8"/>
    <x v="0"/>
    <n v="32"/>
  </r>
  <r>
    <x v="213"/>
    <x v="132"/>
    <x v="0"/>
    <x v="9"/>
    <x v="0"/>
    <n v="37"/>
  </r>
  <r>
    <x v="213"/>
    <x v="0"/>
    <x v="0"/>
    <x v="0"/>
    <x v="0"/>
    <n v="335"/>
  </r>
  <r>
    <x v="214"/>
    <x v="133"/>
    <x v="0"/>
    <x v="1"/>
    <x v="0"/>
    <n v="243"/>
  </r>
  <r>
    <x v="214"/>
    <x v="133"/>
    <x v="0"/>
    <x v="2"/>
    <x v="0"/>
    <n v="209"/>
  </r>
  <r>
    <x v="214"/>
    <x v="133"/>
    <x v="0"/>
    <x v="3"/>
    <x v="0"/>
    <n v="175"/>
  </r>
  <r>
    <x v="214"/>
    <x v="133"/>
    <x v="0"/>
    <x v="4"/>
    <x v="0"/>
    <n v="504"/>
  </r>
  <r>
    <x v="214"/>
    <x v="133"/>
    <x v="0"/>
    <x v="5"/>
    <x v="0"/>
    <n v="272"/>
  </r>
  <r>
    <x v="214"/>
    <x v="133"/>
    <x v="0"/>
    <x v="6"/>
    <x v="0"/>
    <n v="384"/>
  </r>
  <r>
    <x v="214"/>
    <x v="133"/>
    <x v="0"/>
    <x v="7"/>
    <x v="0"/>
    <n v="122"/>
  </r>
  <r>
    <x v="214"/>
    <x v="133"/>
    <x v="0"/>
    <x v="8"/>
    <x v="0"/>
    <n v="467"/>
  </r>
  <r>
    <x v="214"/>
    <x v="133"/>
    <x v="0"/>
    <x v="9"/>
    <x v="0"/>
    <n v="238"/>
  </r>
  <r>
    <x v="214"/>
    <x v="0"/>
    <x v="0"/>
    <x v="0"/>
    <x v="0"/>
    <n v="2614"/>
  </r>
  <r>
    <x v="214"/>
    <x v="134"/>
    <x v="0"/>
    <x v="1"/>
    <x v="0"/>
    <n v="1194"/>
  </r>
  <r>
    <x v="214"/>
    <x v="134"/>
    <x v="0"/>
    <x v="2"/>
    <x v="0"/>
    <n v="747"/>
  </r>
  <r>
    <x v="214"/>
    <x v="134"/>
    <x v="0"/>
    <x v="3"/>
    <x v="0"/>
    <n v="563"/>
  </r>
  <r>
    <x v="214"/>
    <x v="134"/>
    <x v="0"/>
    <x v="4"/>
    <x v="0"/>
    <n v="993"/>
  </r>
  <r>
    <x v="214"/>
    <x v="134"/>
    <x v="0"/>
    <x v="5"/>
    <x v="0"/>
    <n v="429"/>
  </r>
  <r>
    <x v="214"/>
    <x v="134"/>
    <x v="0"/>
    <x v="6"/>
    <x v="0"/>
    <n v="749"/>
  </r>
  <r>
    <x v="214"/>
    <x v="134"/>
    <x v="0"/>
    <x v="7"/>
    <x v="0"/>
    <n v="137"/>
  </r>
  <r>
    <x v="214"/>
    <x v="134"/>
    <x v="0"/>
    <x v="8"/>
    <x v="0"/>
    <n v="536"/>
  </r>
  <r>
    <x v="214"/>
    <x v="134"/>
    <x v="0"/>
    <x v="9"/>
    <x v="0"/>
    <n v="503"/>
  </r>
  <r>
    <x v="214"/>
    <x v="0"/>
    <x v="0"/>
    <x v="0"/>
    <x v="0"/>
    <n v="5851"/>
  </r>
  <r>
    <x v="214"/>
    <x v="135"/>
    <x v="0"/>
    <x v="1"/>
    <x v="0"/>
    <n v="74"/>
  </r>
  <r>
    <x v="214"/>
    <x v="135"/>
    <x v="0"/>
    <x v="2"/>
    <x v="0"/>
    <n v="83"/>
  </r>
  <r>
    <x v="214"/>
    <x v="135"/>
    <x v="0"/>
    <x v="3"/>
    <x v="0"/>
    <n v="50"/>
  </r>
  <r>
    <x v="214"/>
    <x v="135"/>
    <x v="0"/>
    <x v="4"/>
    <x v="0"/>
    <n v="137"/>
  </r>
  <r>
    <x v="214"/>
    <x v="135"/>
    <x v="0"/>
    <x v="5"/>
    <x v="0"/>
    <n v="97"/>
  </r>
  <r>
    <x v="214"/>
    <x v="135"/>
    <x v="0"/>
    <x v="6"/>
    <x v="0"/>
    <n v="100"/>
  </r>
  <r>
    <x v="214"/>
    <x v="135"/>
    <x v="0"/>
    <x v="7"/>
    <x v="0"/>
    <n v="31"/>
  </r>
  <r>
    <x v="214"/>
    <x v="135"/>
    <x v="0"/>
    <x v="8"/>
    <x v="0"/>
    <n v="117"/>
  </r>
  <r>
    <x v="214"/>
    <x v="135"/>
    <x v="0"/>
    <x v="9"/>
    <x v="0"/>
    <n v="55"/>
  </r>
  <r>
    <x v="214"/>
    <x v="0"/>
    <x v="0"/>
    <x v="0"/>
    <x v="0"/>
    <n v="744"/>
  </r>
  <r>
    <x v="214"/>
    <x v="136"/>
    <x v="0"/>
    <x v="1"/>
    <x v="0"/>
    <n v="342"/>
  </r>
  <r>
    <x v="214"/>
    <x v="136"/>
    <x v="0"/>
    <x v="2"/>
    <x v="0"/>
    <n v="262"/>
  </r>
  <r>
    <x v="214"/>
    <x v="136"/>
    <x v="0"/>
    <x v="3"/>
    <x v="0"/>
    <n v="225"/>
  </r>
  <r>
    <x v="214"/>
    <x v="136"/>
    <x v="0"/>
    <x v="4"/>
    <x v="0"/>
    <n v="353"/>
  </r>
  <r>
    <x v="214"/>
    <x v="136"/>
    <x v="0"/>
    <x v="5"/>
    <x v="0"/>
    <n v="191"/>
  </r>
  <r>
    <x v="214"/>
    <x v="136"/>
    <x v="0"/>
    <x v="6"/>
    <x v="0"/>
    <n v="263"/>
  </r>
  <r>
    <x v="214"/>
    <x v="136"/>
    <x v="0"/>
    <x v="7"/>
    <x v="0"/>
    <n v="84"/>
  </r>
  <r>
    <x v="214"/>
    <x v="136"/>
    <x v="0"/>
    <x v="8"/>
    <x v="0"/>
    <n v="249"/>
  </r>
  <r>
    <x v="214"/>
    <x v="136"/>
    <x v="0"/>
    <x v="9"/>
    <x v="0"/>
    <n v="129"/>
  </r>
  <r>
    <x v="214"/>
    <x v="0"/>
    <x v="0"/>
    <x v="0"/>
    <x v="0"/>
    <n v="2098"/>
  </r>
  <r>
    <x v="214"/>
    <x v="137"/>
    <x v="0"/>
    <x v="1"/>
    <x v="0"/>
    <n v="93"/>
  </r>
  <r>
    <x v="214"/>
    <x v="137"/>
    <x v="0"/>
    <x v="2"/>
    <x v="0"/>
    <n v="42"/>
  </r>
  <r>
    <x v="214"/>
    <x v="137"/>
    <x v="0"/>
    <x v="3"/>
    <x v="0"/>
    <n v="39"/>
  </r>
  <r>
    <x v="214"/>
    <x v="137"/>
    <x v="0"/>
    <x v="4"/>
    <x v="0"/>
    <n v="49"/>
  </r>
  <r>
    <x v="214"/>
    <x v="137"/>
    <x v="0"/>
    <x v="5"/>
    <x v="0"/>
    <n v="36"/>
  </r>
  <r>
    <x v="214"/>
    <x v="137"/>
    <x v="0"/>
    <x v="6"/>
    <x v="0"/>
    <n v="44"/>
  </r>
  <r>
    <x v="214"/>
    <x v="137"/>
    <x v="0"/>
    <x v="7"/>
    <x v="0"/>
    <n v="26"/>
  </r>
  <r>
    <x v="214"/>
    <x v="137"/>
    <x v="0"/>
    <x v="8"/>
    <x v="0"/>
    <n v="41"/>
  </r>
  <r>
    <x v="214"/>
    <x v="137"/>
    <x v="0"/>
    <x v="9"/>
    <x v="0"/>
    <n v="41"/>
  </r>
  <r>
    <x v="214"/>
    <x v="0"/>
    <x v="0"/>
    <x v="0"/>
    <x v="0"/>
    <n v="411"/>
  </r>
  <r>
    <x v="215"/>
    <x v="138"/>
    <x v="0"/>
    <x v="1"/>
    <x v="0"/>
    <n v="152"/>
  </r>
  <r>
    <x v="215"/>
    <x v="138"/>
    <x v="0"/>
    <x v="2"/>
    <x v="0"/>
    <n v="109"/>
  </r>
  <r>
    <x v="215"/>
    <x v="138"/>
    <x v="0"/>
    <x v="3"/>
    <x v="0"/>
    <n v="63"/>
  </r>
  <r>
    <x v="215"/>
    <x v="138"/>
    <x v="0"/>
    <x v="4"/>
    <x v="0"/>
    <n v="280"/>
  </r>
  <r>
    <x v="215"/>
    <x v="138"/>
    <x v="0"/>
    <x v="5"/>
    <x v="0"/>
    <n v="179"/>
  </r>
  <r>
    <x v="215"/>
    <x v="138"/>
    <x v="0"/>
    <x v="6"/>
    <x v="0"/>
    <n v="238"/>
  </r>
  <r>
    <x v="215"/>
    <x v="138"/>
    <x v="0"/>
    <x v="7"/>
    <x v="0"/>
    <n v="79"/>
  </r>
  <r>
    <x v="215"/>
    <x v="138"/>
    <x v="0"/>
    <x v="8"/>
    <x v="0"/>
    <n v="228"/>
  </r>
  <r>
    <x v="215"/>
    <x v="138"/>
    <x v="0"/>
    <x v="9"/>
    <x v="0"/>
    <n v="82"/>
  </r>
  <r>
    <x v="215"/>
    <x v="0"/>
    <x v="0"/>
    <x v="0"/>
    <x v="0"/>
    <n v="1410"/>
  </r>
  <r>
    <x v="215"/>
    <x v="139"/>
    <x v="0"/>
    <x v="1"/>
    <x v="0"/>
    <n v="31719"/>
  </r>
  <r>
    <x v="215"/>
    <x v="139"/>
    <x v="0"/>
    <x v="2"/>
    <x v="0"/>
    <n v="52548"/>
  </r>
  <r>
    <x v="215"/>
    <x v="139"/>
    <x v="0"/>
    <x v="3"/>
    <x v="0"/>
    <n v="35800"/>
  </r>
  <r>
    <x v="215"/>
    <x v="139"/>
    <x v="0"/>
    <x v="4"/>
    <x v="0"/>
    <n v="63670"/>
  </r>
  <r>
    <x v="215"/>
    <x v="139"/>
    <x v="0"/>
    <x v="5"/>
    <x v="0"/>
    <n v="71068"/>
  </r>
  <r>
    <x v="215"/>
    <x v="139"/>
    <x v="0"/>
    <x v="6"/>
    <x v="0"/>
    <n v="57642"/>
  </r>
  <r>
    <x v="215"/>
    <x v="139"/>
    <x v="0"/>
    <x v="7"/>
    <x v="0"/>
    <n v="7849"/>
  </r>
  <r>
    <x v="215"/>
    <x v="139"/>
    <x v="0"/>
    <x v="8"/>
    <x v="0"/>
    <n v="49505"/>
  </r>
  <r>
    <x v="215"/>
    <x v="139"/>
    <x v="0"/>
    <x v="9"/>
    <x v="0"/>
    <n v="26722"/>
  </r>
  <r>
    <x v="215"/>
    <x v="0"/>
    <x v="0"/>
    <x v="0"/>
    <x v="0"/>
    <n v="396523"/>
  </r>
  <r>
    <x v="216"/>
    <x v="7"/>
    <x v="0"/>
    <x v="1"/>
    <x v="0"/>
    <n v="7108"/>
  </r>
  <r>
    <x v="216"/>
    <x v="7"/>
    <x v="0"/>
    <x v="2"/>
    <x v="0"/>
    <n v="4038"/>
  </r>
  <r>
    <x v="216"/>
    <x v="7"/>
    <x v="0"/>
    <x v="3"/>
    <x v="0"/>
    <n v="4553"/>
  </r>
  <r>
    <x v="216"/>
    <x v="7"/>
    <x v="0"/>
    <x v="4"/>
    <x v="0"/>
    <n v="7465"/>
  </r>
  <r>
    <x v="216"/>
    <x v="7"/>
    <x v="0"/>
    <x v="5"/>
    <x v="0"/>
    <n v="3087"/>
  </r>
  <r>
    <x v="216"/>
    <x v="7"/>
    <x v="0"/>
    <x v="6"/>
    <x v="0"/>
    <n v="4360"/>
  </r>
  <r>
    <x v="216"/>
    <x v="7"/>
    <x v="0"/>
    <x v="7"/>
    <x v="0"/>
    <n v="2088"/>
  </r>
  <r>
    <x v="216"/>
    <x v="7"/>
    <x v="0"/>
    <x v="8"/>
    <x v="0"/>
    <n v="2890"/>
  </r>
  <r>
    <x v="216"/>
    <x v="7"/>
    <x v="0"/>
    <x v="9"/>
    <x v="0"/>
    <n v="2967"/>
  </r>
  <r>
    <x v="216"/>
    <x v="0"/>
    <x v="0"/>
    <x v="0"/>
    <x v="0"/>
    <n v="38555"/>
  </r>
  <r>
    <x v="216"/>
    <x v="6"/>
    <x v="0"/>
    <x v="1"/>
    <x v="0"/>
    <n v="660"/>
  </r>
  <r>
    <x v="216"/>
    <x v="6"/>
    <x v="0"/>
    <x v="2"/>
    <x v="0"/>
    <n v="363"/>
  </r>
  <r>
    <x v="216"/>
    <x v="6"/>
    <x v="0"/>
    <x v="3"/>
    <x v="0"/>
    <n v="359"/>
  </r>
  <r>
    <x v="216"/>
    <x v="6"/>
    <x v="0"/>
    <x v="4"/>
    <x v="0"/>
    <n v="677"/>
  </r>
  <r>
    <x v="216"/>
    <x v="6"/>
    <x v="0"/>
    <x v="5"/>
    <x v="0"/>
    <n v="348"/>
  </r>
  <r>
    <x v="216"/>
    <x v="6"/>
    <x v="0"/>
    <x v="6"/>
    <x v="0"/>
    <n v="460"/>
  </r>
  <r>
    <x v="216"/>
    <x v="6"/>
    <x v="0"/>
    <x v="7"/>
    <x v="0"/>
    <n v="359"/>
  </r>
  <r>
    <x v="216"/>
    <x v="6"/>
    <x v="0"/>
    <x v="8"/>
    <x v="0"/>
    <n v="353"/>
  </r>
  <r>
    <x v="216"/>
    <x v="6"/>
    <x v="0"/>
    <x v="9"/>
    <x v="0"/>
    <n v="455"/>
  </r>
  <r>
    <x v="216"/>
    <x v="0"/>
    <x v="0"/>
    <x v="0"/>
    <x v="0"/>
    <n v="4034"/>
  </r>
  <r>
    <x v="216"/>
    <x v="140"/>
    <x v="0"/>
    <x v="1"/>
    <x v="0"/>
    <n v="47"/>
  </r>
  <r>
    <x v="216"/>
    <x v="140"/>
    <x v="0"/>
    <x v="2"/>
    <x v="0"/>
    <n v="23"/>
  </r>
  <r>
    <x v="216"/>
    <x v="140"/>
    <x v="0"/>
    <x v="3"/>
    <x v="0"/>
    <n v="28"/>
  </r>
  <r>
    <x v="216"/>
    <x v="140"/>
    <x v="0"/>
    <x v="4"/>
    <x v="0"/>
    <n v="54"/>
  </r>
  <r>
    <x v="216"/>
    <x v="140"/>
    <x v="0"/>
    <x v="5"/>
    <x v="0"/>
    <n v="27"/>
  </r>
  <r>
    <x v="216"/>
    <x v="140"/>
    <x v="0"/>
    <x v="6"/>
    <x v="0"/>
    <n v="177"/>
  </r>
  <r>
    <x v="216"/>
    <x v="140"/>
    <x v="0"/>
    <x v="7"/>
    <x v="0"/>
    <n v="2"/>
  </r>
  <r>
    <x v="216"/>
    <x v="140"/>
    <x v="0"/>
    <x v="8"/>
    <x v="0"/>
    <n v="8"/>
  </r>
  <r>
    <x v="216"/>
    <x v="140"/>
    <x v="0"/>
    <x v="9"/>
    <x v="0"/>
    <n v="13"/>
  </r>
  <r>
    <x v="216"/>
    <x v="0"/>
    <x v="0"/>
    <x v="0"/>
    <x v="0"/>
    <n v="380"/>
  </r>
  <r>
    <x v="217"/>
    <x v="141"/>
    <x v="0"/>
    <x v="1"/>
    <x v="0"/>
    <n v="1069"/>
  </r>
  <r>
    <x v="217"/>
    <x v="141"/>
    <x v="0"/>
    <x v="2"/>
    <x v="0"/>
    <n v="542"/>
  </r>
  <r>
    <x v="217"/>
    <x v="141"/>
    <x v="0"/>
    <x v="3"/>
    <x v="0"/>
    <n v="535"/>
  </r>
  <r>
    <x v="217"/>
    <x v="141"/>
    <x v="0"/>
    <x v="4"/>
    <x v="0"/>
    <n v="1002"/>
  </r>
  <r>
    <x v="217"/>
    <x v="141"/>
    <x v="0"/>
    <x v="5"/>
    <x v="0"/>
    <n v="472"/>
  </r>
  <r>
    <x v="217"/>
    <x v="141"/>
    <x v="0"/>
    <x v="6"/>
    <x v="0"/>
    <n v="506"/>
  </r>
  <r>
    <x v="217"/>
    <x v="141"/>
    <x v="0"/>
    <x v="7"/>
    <x v="0"/>
    <n v="327"/>
  </r>
  <r>
    <x v="217"/>
    <x v="141"/>
    <x v="0"/>
    <x v="8"/>
    <x v="0"/>
    <n v="469"/>
  </r>
  <r>
    <x v="217"/>
    <x v="141"/>
    <x v="0"/>
    <x v="9"/>
    <x v="0"/>
    <n v="434"/>
  </r>
  <r>
    <x v="217"/>
    <x v="0"/>
    <x v="0"/>
    <x v="0"/>
    <x v="0"/>
    <n v="5355"/>
  </r>
  <r>
    <x v="217"/>
    <x v="142"/>
    <x v="0"/>
    <x v="1"/>
    <x v="0"/>
    <n v="1762"/>
  </r>
  <r>
    <x v="217"/>
    <x v="142"/>
    <x v="0"/>
    <x v="2"/>
    <x v="0"/>
    <n v="901"/>
  </r>
  <r>
    <x v="217"/>
    <x v="142"/>
    <x v="0"/>
    <x v="3"/>
    <x v="0"/>
    <n v="777"/>
  </r>
  <r>
    <x v="217"/>
    <x v="142"/>
    <x v="0"/>
    <x v="4"/>
    <x v="0"/>
    <n v="1497"/>
  </r>
  <r>
    <x v="217"/>
    <x v="142"/>
    <x v="0"/>
    <x v="5"/>
    <x v="0"/>
    <n v="729"/>
  </r>
  <r>
    <x v="217"/>
    <x v="142"/>
    <x v="0"/>
    <x v="6"/>
    <x v="0"/>
    <n v="781"/>
  </r>
  <r>
    <x v="217"/>
    <x v="142"/>
    <x v="0"/>
    <x v="7"/>
    <x v="0"/>
    <n v="518"/>
  </r>
  <r>
    <x v="217"/>
    <x v="142"/>
    <x v="0"/>
    <x v="8"/>
    <x v="0"/>
    <n v="776"/>
  </r>
  <r>
    <x v="217"/>
    <x v="142"/>
    <x v="0"/>
    <x v="9"/>
    <x v="0"/>
    <n v="856"/>
  </r>
  <r>
    <x v="217"/>
    <x v="0"/>
    <x v="0"/>
    <x v="0"/>
    <x v="0"/>
    <n v="8597"/>
  </r>
  <r>
    <x v="217"/>
    <x v="143"/>
    <x v="0"/>
    <x v="1"/>
    <x v="0"/>
    <n v="2004"/>
  </r>
  <r>
    <x v="217"/>
    <x v="143"/>
    <x v="0"/>
    <x v="2"/>
    <x v="0"/>
    <n v="1014"/>
  </r>
  <r>
    <x v="217"/>
    <x v="143"/>
    <x v="0"/>
    <x v="3"/>
    <x v="0"/>
    <n v="1299"/>
  </r>
  <r>
    <x v="217"/>
    <x v="143"/>
    <x v="0"/>
    <x v="4"/>
    <x v="0"/>
    <n v="1973"/>
  </r>
  <r>
    <x v="217"/>
    <x v="143"/>
    <x v="0"/>
    <x v="5"/>
    <x v="0"/>
    <n v="921"/>
  </r>
  <r>
    <x v="217"/>
    <x v="143"/>
    <x v="0"/>
    <x v="6"/>
    <x v="0"/>
    <n v="1230"/>
  </r>
  <r>
    <x v="217"/>
    <x v="143"/>
    <x v="0"/>
    <x v="7"/>
    <x v="0"/>
    <n v="684"/>
  </r>
  <r>
    <x v="217"/>
    <x v="143"/>
    <x v="0"/>
    <x v="8"/>
    <x v="0"/>
    <n v="794"/>
  </r>
  <r>
    <x v="217"/>
    <x v="143"/>
    <x v="0"/>
    <x v="9"/>
    <x v="0"/>
    <n v="967"/>
  </r>
  <r>
    <x v="217"/>
    <x v="0"/>
    <x v="0"/>
    <x v="0"/>
    <x v="0"/>
    <n v="10888"/>
  </r>
  <r>
    <x v="217"/>
    <x v="144"/>
    <x v="0"/>
    <x v="1"/>
    <x v="0"/>
    <n v="1803"/>
  </r>
  <r>
    <x v="217"/>
    <x v="144"/>
    <x v="0"/>
    <x v="2"/>
    <x v="0"/>
    <n v="1151"/>
  </r>
  <r>
    <x v="217"/>
    <x v="144"/>
    <x v="0"/>
    <x v="3"/>
    <x v="0"/>
    <n v="1342"/>
  </r>
  <r>
    <x v="217"/>
    <x v="144"/>
    <x v="0"/>
    <x v="4"/>
    <x v="0"/>
    <n v="2104"/>
  </r>
  <r>
    <x v="217"/>
    <x v="144"/>
    <x v="0"/>
    <x v="5"/>
    <x v="0"/>
    <n v="835"/>
  </r>
  <r>
    <x v="217"/>
    <x v="144"/>
    <x v="0"/>
    <x v="6"/>
    <x v="0"/>
    <n v="1300"/>
  </r>
  <r>
    <x v="217"/>
    <x v="144"/>
    <x v="0"/>
    <x v="7"/>
    <x v="0"/>
    <n v="556"/>
  </r>
  <r>
    <x v="217"/>
    <x v="144"/>
    <x v="0"/>
    <x v="8"/>
    <x v="0"/>
    <n v="711"/>
  </r>
  <r>
    <x v="217"/>
    <x v="144"/>
    <x v="0"/>
    <x v="9"/>
    <x v="0"/>
    <n v="689"/>
  </r>
  <r>
    <x v="217"/>
    <x v="0"/>
    <x v="0"/>
    <x v="0"/>
    <x v="0"/>
    <n v="10492"/>
  </r>
  <r>
    <x v="217"/>
    <x v="145"/>
    <x v="0"/>
    <x v="1"/>
    <x v="0"/>
    <n v="946"/>
  </r>
  <r>
    <x v="217"/>
    <x v="145"/>
    <x v="0"/>
    <x v="2"/>
    <x v="0"/>
    <n v="758"/>
  </r>
  <r>
    <x v="217"/>
    <x v="145"/>
    <x v="0"/>
    <x v="3"/>
    <x v="0"/>
    <n v="928"/>
  </r>
  <r>
    <x v="217"/>
    <x v="145"/>
    <x v="0"/>
    <x v="4"/>
    <x v="0"/>
    <n v="1434"/>
  </r>
  <r>
    <x v="217"/>
    <x v="145"/>
    <x v="0"/>
    <x v="5"/>
    <x v="0"/>
    <n v="434"/>
  </r>
  <r>
    <x v="217"/>
    <x v="145"/>
    <x v="0"/>
    <x v="6"/>
    <x v="0"/>
    <n v="940"/>
  </r>
  <r>
    <x v="217"/>
    <x v="145"/>
    <x v="0"/>
    <x v="7"/>
    <x v="0"/>
    <n v="339"/>
  </r>
  <r>
    <x v="217"/>
    <x v="145"/>
    <x v="0"/>
    <x v="8"/>
    <x v="0"/>
    <n v="465"/>
  </r>
  <r>
    <x v="217"/>
    <x v="145"/>
    <x v="0"/>
    <x v="9"/>
    <x v="0"/>
    <n v="452"/>
  </r>
  <r>
    <x v="217"/>
    <x v="0"/>
    <x v="0"/>
    <x v="0"/>
    <x v="0"/>
    <n v="6695"/>
  </r>
  <r>
    <x v="217"/>
    <x v="140"/>
    <x v="0"/>
    <x v="1"/>
    <x v="0"/>
    <n v="231"/>
  </r>
  <r>
    <x v="217"/>
    <x v="140"/>
    <x v="0"/>
    <x v="2"/>
    <x v="0"/>
    <n v="58"/>
  </r>
  <r>
    <x v="217"/>
    <x v="140"/>
    <x v="0"/>
    <x v="3"/>
    <x v="0"/>
    <n v="59"/>
  </r>
  <r>
    <x v="217"/>
    <x v="140"/>
    <x v="0"/>
    <x v="4"/>
    <x v="0"/>
    <n v="186"/>
  </r>
  <r>
    <x v="217"/>
    <x v="140"/>
    <x v="0"/>
    <x v="5"/>
    <x v="0"/>
    <n v="71"/>
  </r>
  <r>
    <x v="217"/>
    <x v="140"/>
    <x v="0"/>
    <x v="6"/>
    <x v="0"/>
    <n v="239"/>
  </r>
  <r>
    <x v="217"/>
    <x v="140"/>
    <x v="0"/>
    <x v="7"/>
    <x v="0"/>
    <n v="25"/>
  </r>
  <r>
    <x v="217"/>
    <x v="140"/>
    <x v="0"/>
    <x v="8"/>
    <x v="0"/>
    <n v="35"/>
  </r>
  <r>
    <x v="217"/>
    <x v="140"/>
    <x v="0"/>
    <x v="9"/>
    <x v="0"/>
    <n v="36"/>
  </r>
  <r>
    <x v="217"/>
    <x v="0"/>
    <x v="0"/>
    <x v="0"/>
    <x v="0"/>
    <n v="941"/>
  </r>
  <r>
    <x v="218"/>
    <x v="146"/>
    <x v="0"/>
    <x v="1"/>
    <x v="0"/>
    <n v="227"/>
  </r>
  <r>
    <x v="218"/>
    <x v="146"/>
    <x v="0"/>
    <x v="2"/>
    <x v="0"/>
    <n v="392"/>
  </r>
  <r>
    <x v="218"/>
    <x v="146"/>
    <x v="0"/>
    <x v="3"/>
    <x v="0"/>
    <n v="239"/>
  </r>
  <r>
    <x v="218"/>
    <x v="146"/>
    <x v="0"/>
    <x v="4"/>
    <x v="0"/>
    <n v="630"/>
  </r>
  <r>
    <x v="218"/>
    <x v="146"/>
    <x v="0"/>
    <x v="5"/>
    <x v="0"/>
    <n v="496"/>
  </r>
  <r>
    <x v="218"/>
    <x v="146"/>
    <x v="0"/>
    <x v="6"/>
    <x v="0"/>
    <n v="548"/>
  </r>
  <r>
    <x v="218"/>
    <x v="146"/>
    <x v="0"/>
    <x v="7"/>
    <x v="0"/>
    <n v="369"/>
  </r>
  <r>
    <x v="218"/>
    <x v="146"/>
    <x v="0"/>
    <x v="8"/>
    <x v="0"/>
    <n v="461"/>
  </r>
  <r>
    <x v="218"/>
    <x v="146"/>
    <x v="0"/>
    <x v="9"/>
    <x v="0"/>
    <n v="540"/>
  </r>
  <r>
    <x v="218"/>
    <x v="0"/>
    <x v="0"/>
    <x v="0"/>
    <x v="0"/>
    <n v="3902"/>
  </r>
  <r>
    <x v="218"/>
    <x v="147"/>
    <x v="0"/>
    <x v="1"/>
    <x v="0"/>
    <n v="747"/>
  </r>
  <r>
    <x v="218"/>
    <x v="147"/>
    <x v="0"/>
    <x v="2"/>
    <x v="0"/>
    <n v="135"/>
  </r>
  <r>
    <x v="218"/>
    <x v="147"/>
    <x v="0"/>
    <x v="3"/>
    <x v="0"/>
    <n v="227"/>
  </r>
  <r>
    <x v="218"/>
    <x v="147"/>
    <x v="0"/>
    <x v="4"/>
    <x v="0"/>
    <n v="45"/>
  </r>
  <r>
    <x v="218"/>
    <x v="147"/>
    <x v="0"/>
    <x v="5"/>
    <x v="0"/>
    <n v="30"/>
  </r>
  <r>
    <x v="218"/>
    <x v="147"/>
    <x v="0"/>
    <x v="6"/>
    <x v="0"/>
    <n v="35"/>
  </r>
  <r>
    <x v="218"/>
    <x v="147"/>
    <x v="0"/>
    <x v="7"/>
    <x v="0"/>
    <n v="3"/>
  </r>
  <r>
    <x v="218"/>
    <x v="147"/>
    <x v="0"/>
    <x v="8"/>
    <x v="0"/>
    <n v="6"/>
  </r>
  <r>
    <x v="218"/>
    <x v="147"/>
    <x v="0"/>
    <x v="9"/>
    <x v="0"/>
    <n v="3"/>
  </r>
  <r>
    <x v="218"/>
    <x v="0"/>
    <x v="0"/>
    <x v="0"/>
    <x v="0"/>
    <n v="1231"/>
  </r>
  <r>
    <x v="218"/>
    <x v="148"/>
    <x v="0"/>
    <x v="1"/>
    <x v="0"/>
    <n v="5"/>
  </r>
  <r>
    <x v="218"/>
    <x v="148"/>
    <x v="0"/>
    <x v="2"/>
    <x v="0"/>
    <n v="6"/>
  </r>
  <r>
    <x v="218"/>
    <x v="148"/>
    <x v="0"/>
    <x v="3"/>
    <x v="0"/>
    <n v="3"/>
  </r>
  <r>
    <x v="218"/>
    <x v="148"/>
    <x v="0"/>
    <x v="4"/>
    <x v="0"/>
    <n v="26"/>
  </r>
  <r>
    <x v="218"/>
    <x v="148"/>
    <x v="0"/>
    <x v="5"/>
    <x v="0"/>
    <n v="155"/>
  </r>
  <r>
    <x v="218"/>
    <x v="148"/>
    <x v="0"/>
    <x v="6"/>
    <x v="0"/>
    <n v="17"/>
  </r>
  <r>
    <x v="218"/>
    <x v="148"/>
    <x v="0"/>
    <x v="7"/>
    <x v="0"/>
    <n v="12"/>
  </r>
  <r>
    <x v="218"/>
    <x v="148"/>
    <x v="0"/>
    <x v="8"/>
    <x v="0"/>
    <n v="13"/>
  </r>
  <r>
    <x v="218"/>
    <x v="148"/>
    <x v="0"/>
    <x v="9"/>
    <x v="0"/>
    <n v="11"/>
  </r>
  <r>
    <x v="218"/>
    <x v="0"/>
    <x v="0"/>
    <x v="0"/>
    <x v="0"/>
    <n v="248"/>
  </r>
  <r>
    <x v="218"/>
    <x v="149"/>
    <x v="0"/>
    <x v="1"/>
    <x v="0"/>
    <n v="6736"/>
  </r>
  <r>
    <x v="218"/>
    <x v="149"/>
    <x v="0"/>
    <x v="2"/>
    <x v="0"/>
    <n v="3847"/>
  </r>
  <r>
    <x v="218"/>
    <x v="149"/>
    <x v="0"/>
    <x v="3"/>
    <x v="0"/>
    <n v="4383"/>
  </r>
  <r>
    <x v="218"/>
    <x v="149"/>
    <x v="0"/>
    <x v="4"/>
    <x v="0"/>
    <n v="7402"/>
  </r>
  <r>
    <x v="218"/>
    <x v="149"/>
    <x v="0"/>
    <x v="5"/>
    <x v="0"/>
    <n v="2740"/>
  </r>
  <r>
    <x v="218"/>
    <x v="149"/>
    <x v="0"/>
    <x v="6"/>
    <x v="0"/>
    <n v="4203"/>
  </r>
  <r>
    <x v="218"/>
    <x v="149"/>
    <x v="0"/>
    <x v="7"/>
    <x v="0"/>
    <n v="2049"/>
  </r>
  <r>
    <x v="218"/>
    <x v="149"/>
    <x v="0"/>
    <x v="8"/>
    <x v="0"/>
    <n v="2759"/>
  </r>
  <r>
    <x v="218"/>
    <x v="149"/>
    <x v="0"/>
    <x v="9"/>
    <x v="0"/>
    <n v="2859"/>
  </r>
  <r>
    <x v="218"/>
    <x v="0"/>
    <x v="0"/>
    <x v="0"/>
    <x v="0"/>
    <n v="36977"/>
  </r>
  <r>
    <x v="218"/>
    <x v="117"/>
    <x v="0"/>
    <x v="1"/>
    <x v="0"/>
    <n v="54"/>
  </r>
  <r>
    <x v="218"/>
    <x v="117"/>
    <x v="0"/>
    <x v="2"/>
    <x v="0"/>
    <n v="16"/>
  </r>
  <r>
    <x v="218"/>
    <x v="117"/>
    <x v="0"/>
    <x v="3"/>
    <x v="0"/>
    <n v="49"/>
  </r>
  <r>
    <x v="218"/>
    <x v="117"/>
    <x v="0"/>
    <x v="4"/>
    <x v="0"/>
    <n v="35"/>
  </r>
  <r>
    <x v="218"/>
    <x v="117"/>
    <x v="0"/>
    <x v="5"/>
    <x v="0"/>
    <n v="19"/>
  </r>
  <r>
    <x v="218"/>
    <x v="117"/>
    <x v="0"/>
    <x v="6"/>
    <x v="0"/>
    <n v="15"/>
  </r>
  <r>
    <x v="218"/>
    <x v="117"/>
    <x v="0"/>
    <x v="7"/>
    <x v="0"/>
    <n v="14"/>
  </r>
  <r>
    <x v="218"/>
    <x v="117"/>
    <x v="0"/>
    <x v="8"/>
    <x v="0"/>
    <n v="4"/>
  </r>
  <r>
    <x v="218"/>
    <x v="117"/>
    <x v="0"/>
    <x v="9"/>
    <x v="0"/>
    <n v="8"/>
  </r>
  <r>
    <x v="218"/>
    <x v="0"/>
    <x v="0"/>
    <x v="0"/>
    <x v="0"/>
    <n v="215"/>
  </r>
  <r>
    <x v="218"/>
    <x v="140"/>
    <x v="0"/>
    <x v="1"/>
    <x v="0"/>
    <n v="46"/>
  </r>
  <r>
    <x v="218"/>
    <x v="140"/>
    <x v="0"/>
    <x v="2"/>
    <x v="0"/>
    <n v="27"/>
  </r>
  <r>
    <x v="218"/>
    <x v="140"/>
    <x v="0"/>
    <x v="3"/>
    <x v="0"/>
    <n v="39"/>
  </r>
  <r>
    <x v="218"/>
    <x v="140"/>
    <x v="0"/>
    <x v="4"/>
    <x v="0"/>
    <n v="58"/>
  </r>
  <r>
    <x v="218"/>
    <x v="140"/>
    <x v="0"/>
    <x v="5"/>
    <x v="0"/>
    <n v="22"/>
  </r>
  <r>
    <x v="218"/>
    <x v="140"/>
    <x v="0"/>
    <x v="6"/>
    <x v="0"/>
    <n v="179"/>
  </r>
  <r>
    <x v="218"/>
    <x v="140"/>
    <x v="0"/>
    <x v="7"/>
    <x v="0"/>
    <n v="2"/>
  </r>
  <r>
    <x v="218"/>
    <x v="140"/>
    <x v="0"/>
    <x v="8"/>
    <x v="0"/>
    <n v="8"/>
  </r>
  <r>
    <x v="218"/>
    <x v="140"/>
    <x v="0"/>
    <x v="9"/>
    <x v="0"/>
    <n v="14"/>
  </r>
  <r>
    <x v="218"/>
    <x v="0"/>
    <x v="0"/>
    <x v="0"/>
    <x v="0"/>
    <n v="39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">
  <r>
    <x v="0"/>
    <x v="0"/>
    <s v="ha"/>
    <s v="caofr"/>
    <n v="22373"/>
  </r>
  <r>
    <x v="1"/>
    <x v="0"/>
    <s v="hg/ha"/>
    <s v="caofr"/>
    <n v="398685"/>
  </r>
  <r>
    <x v="2"/>
    <x v="0"/>
    <s v="tonnes"/>
    <s v="caofr"/>
    <n v="891979"/>
  </r>
  <r>
    <x v="0"/>
    <x v="1"/>
    <s v="ha"/>
    <s v="caofr"/>
    <n v="2922"/>
  </r>
  <r>
    <x v="1"/>
    <x v="1"/>
    <s v="hg/ha"/>
    <s v="caofr"/>
    <n v="86441"/>
  </r>
  <r>
    <x v="2"/>
    <x v="1"/>
    <s v="tonnes"/>
    <s v="caofr"/>
    <n v="25258"/>
  </r>
  <r>
    <x v="2"/>
    <x v="2"/>
    <s v="tonnes"/>
    <s v="caveg"/>
    <n v="264"/>
  </r>
  <r>
    <x v="0"/>
    <x v="3"/>
    <s v="ha"/>
    <s v="caofr"/>
    <n v="16852"/>
  </r>
  <r>
    <x v="1"/>
    <x v="3"/>
    <s v="hg/ha"/>
    <s v="caofr"/>
    <n v="52851"/>
  </r>
  <r>
    <x v="2"/>
    <x v="3"/>
    <s v="tonnes"/>
    <s v="caofr"/>
    <n v="89065"/>
  </r>
  <r>
    <x v="0"/>
    <x v="4"/>
    <s v="ha"/>
    <s v="caofr"/>
    <n v="6902"/>
  </r>
  <r>
    <x v="1"/>
    <x v="4"/>
    <s v="hg/ha"/>
    <s v="caofr"/>
    <n v="586982"/>
  </r>
  <r>
    <x v="2"/>
    <x v="4"/>
    <s v="tonnes"/>
    <s v="caofr"/>
    <n v="405135"/>
  </r>
  <r>
    <x v="0"/>
    <x v="5"/>
    <s v="ha"/>
    <s v="caoce"/>
    <n v="131960"/>
  </r>
  <r>
    <x v="1"/>
    <x v="5"/>
    <s v="hg/ha"/>
    <s v="caoce"/>
    <n v="26144"/>
  </r>
  <r>
    <x v="2"/>
    <x v="5"/>
    <s v="tonnes"/>
    <s v="caoce"/>
    <n v="345000"/>
  </r>
  <r>
    <x v="0"/>
    <x v="6"/>
    <s v="ha"/>
    <s v="caoth"/>
    <n v="1229"/>
  </r>
  <r>
    <x v="1"/>
    <x v="6"/>
    <s v="hg/ha"/>
    <s v="caoth"/>
    <n v="6347"/>
  </r>
  <r>
    <x v="2"/>
    <x v="6"/>
    <s v="tonnes"/>
    <s v="caoth"/>
    <n v="780"/>
  </r>
  <r>
    <x v="0"/>
    <x v="7"/>
    <s v="ha"/>
    <s v="capul"/>
    <n v="59300"/>
  </r>
  <r>
    <x v="1"/>
    <x v="7"/>
    <s v="hg/ha"/>
    <s v="capul"/>
    <n v="11190"/>
  </r>
  <r>
    <x v="2"/>
    <x v="7"/>
    <s v="tonnes"/>
    <s v="capul"/>
    <n v="66355"/>
  </r>
  <r>
    <x v="0"/>
    <x v="8"/>
    <s v="ha"/>
    <s v="capul"/>
    <n v="3825"/>
  </r>
  <r>
    <x v="1"/>
    <x v="8"/>
    <s v="hg/ha"/>
    <s v="capul"/>
    <n v="54894"/>
  </r>
  <r>
    <x v="2"/>
    <x v="8"/>
    <s v="tonnes"/>
    <s v="capul"/>
    <n v="20997"/>
  </r>
  <r>
    <x v="0"/>
    <x v="9"/>
    <s v="ha"/>
    <s v="caofr"/>
    <n v="300"/>
  </r>
  <r>
    <x v="1"/>
    <x v="9"/>
    <s v="hg/ha"/>
    <s v="caofr"/>
    <n v="96433"/>
  </r>
  <r>
    <x v="2"/>
    <x v="9"/>
    <s v="tonnes"/>
    <s v="caofr"/>
    <n v="2893"/>
  </r>
  <r>
    <x v="0"/>
    <x v="10"/>
    <s v="ha"/>
    <s v="caoce"/>
    <n v="570"/>
  </r>
  <r>
    <x v="1"/>
    <x v="10"/>
    <s v="hg/ha"/>
    <s v="caoce"/>
    <n v="4000"/>
  </r>
  <r>
    <x v="2"/>
    <x v="10"/>
    <s v="tonnes"/>
    <s v="caoce"/>
    <n v="228"/>
  </r>
  <r>
    <x v="0"/>
    <x v="11"/>
    <s v="ha"/>
    <s v="caveg"/>
    <n v="2912"/>
  </r>
  <r>
    <x v="1"/>
    <x v="11"/>
    <s v="hg/ha"/>
    <s v="caveg"/>
    <n v="568146"/>
  </r>
  <r>
    <x v="2"/>
    <x v="11"/>
    <s v="tonnes"/>
    <s v="caveg"/>
    <n v="165444"/>
  </r>
  <r>
    <x v="0"/>
    <x v="12"/>
    <s v="ha"/>
    <s v="caveg"/>
    <n v="7609"/>
  </r>
  <r>
    <x v="1"/>
    <x v="12"/>
    <s v="hg/ha"/>
    <s v="caveg"/>
    <n v="296056"/>
  </r>
  <r>
    <x v="2"/>
    <x v="12"/>
    <s v="tonnes"/>
    <s v="caveg"/>
    <n v="225269"/>
  </r>
  <r>
    <x v="0"/>
    <x v="13"/>
    <s v="ha"/>
    <s v="caoil"/>
    <n v="8914"/>
  </r>
  <r>
    <x v="1"/>
    <x v="13"/>
    <s v="hg/ha"/>
    <s v="caoil"/>
    <n v="7540"/>
  </r>
  <r>
    <x v="2"/>
    <x v="13"/>
    <s v="tonnes"/>
    <s v="caoil"/>
    <n v="6721"/>
  </r>
  <r>
    <x v="0"/>
    <x v="14"/>
    <s v="ha"/>
    <s v="caveg"/>
    <n v="827"/>
  </r>
  <r>
    <x v="1"/>
    <x v="14"/>
    <s v="hg/ha"/>
    <s v="caveg"/>
    <n v="126651"/>
  </r>
  <r>
    <x v="2"/>
    <x v="14"/>
    <s v="tonnes"/>
    <s v="caveg"/>
    <n v="10474"/>
  </r>
  <r>
    <x v="0"/>
    <x v="15"/>
    <s v="ha"/>
    <s v="caoce"/>
    <n v="5299"/>
  </r>
  <r>
    <x v="1"/>
    <x v="15"/>
    <s v="hg/ha"/>
    <s v="caoce"/>
    <n v="4473"/>
  </r>
  <r>
    <x v="2"/>
    <x v="15"/>
    <s v="tonnes"/>
    <s v="caoce"/>
    <n v="2370"/>
  </r>
  <r>
    <x v="0"/>
    <x v="16"/>
    <s v="ha"/>
    <s v="caofr"/>
    <n v="270"/>
  </r>
  <r>
    <x v="1"/>
    <x v="16"/>
    <s v="hg/ha"/>
    <s v="caofr"/>
    <n v="15593"/>
  </r>
  <r>
    <x v="2"/>
    <x v="16"/>
    <s v="tonnes"/>
    <s v="caofr"/>
    <n v="421"/>
  </r>
  <r>
    <x v="0"/>
    <x v="17"/>
    <s v="ha"/>
    <s v="caveg"/>
    <n v="232"/>
  </r>
  <r>
    <x v="1"/>
    <x v="17"/>
    <s v="hg/ha"/>
    <s v="caveg"/>
    <n v="53103"/>
  </r>
  <r>
    <x v="2"/>
    <x v="17"/>
    <s v="tonnes"/>
    <s v="caveg"/>
    <n v="1232"/>
  </r>
  <r>
    <x v="0"/>
    <x v="18"/>
    <s v="ha"/>
    <s v="caoth"/>
    <n v="7542"/>
  </r>
  <r>
    <x v="1"/>
    <x v="18"/>
    <s v="hg/ha"/>
    <s v="caoth"/>
    <n v="23613"/>
  </r>
  <r>
    <x v="2"/>
    <x v="18"/>
    <s v="tonnes"/>
    <s v="caoth"/>
    <n v="17809"/>
  </r>
  <r>
    <x v="2"/>
    <x v="19"/>
    <s v="tonnes"/>
    <s v="caoth"/>
    <n v="1048"/>
  </r>
  <r>
    <x v="0"/>
    <x v="20"/>
    <s v="ha"/>
    <s v="capul"/>
    <n v="10990"/>
  </r>
  <r>
    <x v="1"/>
    <x v="20"/>
    <s v="hg/ha"/>
    <s v="capul"/>
    <n v="4369"/>
  </r>
  <r>
    <x v="2"/>
    <x v="20"/>
    <s v="tonnes"/>
    <s v="capul"/>
    <n v="4801"/>
  </r>
  <r>
    <x v="0"/>
    <x v="21"/>
    <s v="ha"/>
    <s v="caveg"/>
    <n v="1680"/>
  </r>
  <r>
    <x v="1"/>
    <x v="21"/>
    <s v="hg/ha"/>
    <s v="caveg"/>
    <n v="173345"/>
  </r>
  <r>
    <x v="2"/>
    <x v="21"/>
    <s v="tonnes"/>
    <s v="caveg"/>
    <n v="29122"/>
  </r>
  <r>
    <x v="0"/>
    <x v="22"/>
    <s v="ha"/>
    <s v="caoth"/>
    <n v="3188"/>
  </r>
  <r>
    <x v="1"/>
    <x v="22"/>
    <s v="hg/ha"/>
    <s v="caoth"/>
    <n v="7108"/>
  </r>
  <r>
    <x v="2"/>
    <x v="22"/>
    <s v="tonnes"/>
    <s v="caoth"/>
    <n v="2266"/>
  </r>
  <r>
    <x v="0"/>
    <x v="23"/>
    <s v="ha"/>
    <s v="caofr"/>
    <n v="610"/>
  </r>
  <r>
    <x v="1"/>
    <x v="23"/>
    <s v="hg/ha"/>
    <s v="caofr"/>
    <n v="32328"/>
  </r>
  <r>
    <x v="2"/>
    <x v="23"/>
    <s v="tonnes"/>
    <s v="caofr"/>
    <n v="1972"/>
  </r>
  <r>
    <x v="0"/>
    <x v="24"/>
    <s v="ha"/>
    <s v="caofr"/>
    <n v="273"/>
  </r>
  <r>
    <x v="1"/>
    <x v="24"/>
    <s v="hg/ha"/>
    <s v="caofr"/>
    <n v="426117"/>
  </r>
  <r>
    <x v="2"/>
    <x v="24"/>
    <s v="tonnes"/>
    <s v="caofr"/>
    <n v="11633"/>
  </r>
  <r>
    <x v="0"/>
    <x v="25"/>
    <s v="ha"/>
    <s v="caofr"/>
    <n v="6182"/>
  </r>
  <r>
    <x v="1"/>
    <x v="25"/>
    <s v="hg/ha"/>
    <s v="caofr"/>
    <n v="118253"/>
  </r>
  <r>
    <x v="2"/>
    <x v="25"/>
    <s v="tonnes"/>
    <s v="caofr"/>
    <n v="73104"/>
  </r>
  <r>
    <x v="0"/>
    <x v="26"/>
    <s v="ha"/>
    <s v="cagra"/>
    <n v="12303"/>
  </r>
  <r>
    <x v="1"/>
    <x v="26"/>
    <s v="hg/ha"/>
    <s v="cagra"/>
    <n v="307757"/>
  </r>
  <r>
    <x v="2"/>
    <x v="26"/>
    <s v="tonnes"/>
    <s v="cagra"/>
    <n v="378634"/>
  </r>
  <r>
    <x v="0"/>
    <x v="27"/>
    <s v="ha"/>
    <s v="cagra"/>
    <n v="115673"/>
  </r>
  <r>
    <x v="1"/>
    <x v="27"/>
    <s v="hg/ha"/>
    <s v="cagra"/>
    <n v="172300"/>
  </r>
  <r>
    <x v="2"/>
    <x v="27"/>
    <s v="tonnes"/>
    <s v="cagra"/>
    <n v="1993048"/>
  </r>
  <r>
    <x v="0"/>
    <x v="28"/>
    <s v="ha"/>
    <s v="caofr"/>
    <n v="20050"/>
  </r>
  <r>
    <x v="1"/>
    <x v="28"/>
    <s v="hg/ha"/>
    <s v="caofr"/>
    <n v="9676"/>
  </r>
  <r>
    <x v="2"/>
    <x v="28"/>
    <s v="tonnes"/>
    <s v="caofr"/>
    <n v="19400"/>
  </r>
  <r>
    <x v="0"/>
    <x v="29"/>
    <s v="ha"/>
    <s v="caoth"/>
    <n v="383"/>
  </r>
  <r>
    <x v="1"/>
    <x v="29"/>
    <s v="hg/ha"/>
    <s v="caoth"/>
    <n v="12324"/>
  </r>
  <r>
    <x v="2"/>
    <x v="29"/>
    <s v="tonnes"/>
    <s v="caoth"/>
    <n v="472"/>
  </r>
  <r>
    <x v="0"/>
    <x v="30"/>
    <s v="ha"/>
    <s v="caveg"/>
    <m/>
  </r>
  <r>
    <x v="2"/>
    <x v="30"/>
    <s v="tonnes"/>
    <s v="caveg"/>
    <m/>
  </r>
  <r>
    <x v="0"/>
    <x v="31"/>
    <s v="ha"/>
    <s v="caofr"/>
    <n v="24542"/>
  </r>
  <r>
    <x v="1"/>
    <x v="31"/>
    <s v="hg/ha"/>
    <s v="caofr"/>
    <n v="208021"/>
  </r>
  <r>
    <x v="2"/>
    <x v="31"/>
    <s v="tonnes"/>
    <s v="caofr"/>
    <n v="510524"/>
  </r>
  <r>
    <x v="0"/>
    <x v="32"/>
    <s v="ha"/>
    <s v="caveg"/>
    <n v="2158"/>
  </r>
  <r>
    <x v="1"/>
    <x v="32"/>
    <s v="hg/ha"/>
    <s v="caveg"/>
    <n v="148309"/>
  </r>
  <r>
    <x v="2"/>
    <x v="32"/>
    <s v="tonnes"/>
    <s v="caveg"/>
    <n v="32005"/>
  </r>
  <r>
    <x v="0"/>
    <x v="33"/>
    <s v="ha"/>
    <s v="capul"/>
    <n v="7321"/>
  </r>
  <r>
    <x v="1"/>
    <x v="33"/>
    <s v="hg/ha"/>
    <s v="capul"/>
    <n v="9868"/>
  </r>
  <r>
    <x v="2"/>
    <x v="33"/>
    <s v="tonnes"/>
    <s v="capul"/>
    <n v="7224"/>
  </r>
  <r>
    <x v="0"/>
    <x v="34"/>
    <s v="ha"/>
    <s v="camai"/>
    <n v="2300500"/>
  </r>
  <r>
    <x v="1"/>
    <x v="34"/>
    <s v="hg/ha"/>
    <s v="camai"/>
    <n v="49013"/>
  </r>
  <r>
    <x v="2"/>
    <x v="34"/>
    <s v="tonnes"/>
    <s v="camai"/>
    <n v="11275500"/>
  </r>
  <r>
    <x v="0"/>
    <x v="35"/>
    <s v="ha"/>
    <s v="camai"/>
    <n v="36764"/>
  </r>
  <r>
    <x v="1"/>
    <x v="35"/>
    <s v="hg/ha"/>
    <s v="camai"/>
    <n v="107564"/>
  </r>
  <r>
    <x v="2"/>
    <x v="35"/>
    <s v="tonnes"/>
    <s v="camai"/>
    <n v="395450"/>
  </r>
  <r>
    <x v="0"/>
    <x v="36"/>
    <s v="ha"/>
    <s v="caofr"/>
    <n v="5574"/>
  </r>
  <r>
    <x v="1"/>
    <x v="36"/>
    <s v="hg/ha"/>
    <s v="caofr"/>
    <n v="201896"/>
  </r>
  <r>
    <x v="2"/>
    <x v="36"/>
    <s v="tonnes"/>
    <s v="caofr"/>
    <n v="112537"/>
  </r>
  <r>
    <x v="0"/>
    <x v="37"/>
    <s v="ha"/>
    <s v="caveg"/>
    <n v="1624"/>
  </r>
  <r>
    <x v="1"/>
    <x v="37"/>
    <s v="hg/ha"/>
    <s v="caveg"/>
    <n v="97186"/>
  </r>
  <r>
    <x v="2"/>
    <x v="37"/>
    <s v="tonnes"/>
    <s v="caveg"/>
    <n v="15783"/>
  </r>
  <r>
    <x v="0"/>
    <x v="38"/>
    <s v="ha"/>
    <s v="caoce"/>
    <n v="10673"/>
  </r>
  <r>
    <x v="1"/>
    <x v="38"/>
    <s v="hg/ha"/>
    <s v="caoce"/>
    <n v="4835"/>
  </r>
  <r>
    <x v="2"/>
    <x v="38"/>
    <s v="tonnes"/>
    <s v="caoce"/>
    <n v="5160"/>
  </r>
  <r>
    <x v="2"/>
    <x v="39"/>
    <s v="tonnes"/>
    <s v="caveg"/>
    <n v="22869"/>
  </r>
  <r>
    <x v="0"/>
    <x v="40"/>
    <s v="ha"/>
    <s v="caofr"/>
    <n v="6761"/>
  </r>
  <r>
    <x v="1"/>
    <x v="40"/>
    <s v="hg/ha"/>
    <s v="caofr"/>
    <n v="34844"/>
  </r>
  <r>
    <x v="2"/>
    <x v="40"/>
    <s v="tonnes"/>
    <s v="caofr"/>
    <n v="23558"/>
  </r>
  <r>
    <x v="0"/>
    <x v="41"/>
    <s v="ha"/>
    <s v="caoce"/>
    <n v="21000"/>
  </r>
  <r>
    <x v="1"/>
    <x v="41"/>
    <s v="hg/ha"/>
    <s v="caoce"/>
    <n v="7857"/>
  </r>
  <r>
    <x v="2"/>
    <x v="41"/>
    <s v="tonnes"/>
    <s v="caoce"/>
    <n v="16500"/>
  </r>
  <r>
    <x v="0"/>
    <x v="42"/>
    <s v="ha"/>
    <s v="caoil"/>
    <n v="4870"/>
  </r>
  <r>
    <x v="1"/>
    <x v="42"/>
    <s v="hg/ha"/>
    <s v="caoil"/>
    <n v="30532"/>
  </r>
  <r>
    <x v="2"/>
    <x v="42"/>
    <s v="tonnes"/>
    <s v="caoil"/>
    <n v="14869"/>
  </r>
  <r>
    <x v="0"/>
    <x v="43"/>
    <s v="ha"/>
    <s v="caveg"/>
    <n v="28613"/>
  </r>
  <r>
    <x v="1"/>
    <x v="43"/>
    <s v="hg/ha"/>
    <s v="caveg"/>
    <n v="247175"/>
  </r>
  <r>
    <x v="2"/>
    <x v="43"/>
    <s v="tonnes"/>
    <s v="caveg"/>
    <n v="707242"/>
  </r>
  <r>
    <x v="0"/>
    <x v="44"/>
    <s v="ha"/>
    <s v="caofr"/>
    <n v="39365"/>
  </r>
  <r>
    <x v="1"/>
    <x v="44"/>
    <s v="hg/ha"/>
    <s v="caofr"/>
    <n v="428415"/>
  </r>
  <r>
    <x v="2"/>
    <x v="44"/>
    <s v="tonnes"/>
    <s v="caofr"/>
    <n v="1686455"/>
  </r>
  <r>
    <x v="0"/>
    <x v="45"/>
    <s v="ha"/>
    <s v="caofr"/>
    <n v="1171"/>
  </r>
  <r>
    <x v="1"/>
    <x v="45"/>
    <s v="hg/ha"/>
    <s v="caofr"/>
    <n v="90034"/>
  </r>
  <r>
    <x v="2"/>
    <x v="45"/>
    <s v="tonnes"/>
    <s v="caofr"/>
    <n v="10543"/>
  </r>
  <r>
    <x v="0"/>
    <x v="46"/>
    <s v="ha"/>
    <s v="caofr"/>
    <n v="8118"/>
  </r>
  <r>
    <x v="1"/>
    <x v="46"/>
    <s v="hg/ha"/>
    <s v="caofr"/>
    <n v="177753"/>
  </r>
  <r>
    <x v="2"/>
    <x v="46"/>
    <s v="tonnes"/>
    <s v="caofr"/>
    <n v="144300"/>
  </r>
  <r>
    <x v="0"/>
    <x v="47"/>
    <s v="ha"/>
    <s v="caofr"/>
    <n v="11006"/>
  </r>
  <r>
    <x v="1"/>
    <x v="47"/>
    <s v="hg/ha"/>
    <s v="caofr"/>
    <n v="369991"/>
  </r>
  <r>
    <x v="2"/>
    <x v="47"/>
    <s v="tonnes"/>
    <s v="caofr"/>
    <n v="407212"/>
  </r>
  <r>
    <x v="0"/>
    <x v="48"/>
    <s v="ha"/>
    <s v="capul"/>
    <n v="802"/>
  </r>
  <r>
    <x v="1"/>
    <x v="48"/>
    <s v="hg/ha"/>
    <s v="capul"/>
    <n v="10237"/>
  </r>
  <r>
    <x v="2"/>
    <x v="48"/>
    <s v="tonnes"/>
    <s v="capul"/>
    <n v="821"/>
  </r>
  <r>
    <x v="0"/>
    <x v="49"/>
    <s v="ha"/>
    <s v="capul"/>
    <n v="857"/>
  </r>
  <r>
    <x v="1"/>
    <x v="49"/>
    <s v="hg/ha"/>
    <s v="capul"/>
    <n v="22882"/>
  </r>
  <r>
    <x v="2"/>
    <x v="49"/>
    <s v="tonnes"/>
    <s v="capul"/>
    <n v="1961"/>
  </r>
  <r>
    <x v="0"/>
    <x v="50"/>
    <s v="ha"/>
    <s v="caofr"/>
    <n v="9323"/>
  </r>
  <r>
    <x v="1"/>
    <x v="50"/>
    <s v="hg/ha"/>
    <s v="caofr"/>
    <n v="123465"/>
  </r>
  <r>
    <x v="2"/>
    <x v="50"/>
    <s v="tonnes"/>
    <s v="caofr"/>
    <n v="115106"/>
  </r>
  <r>
    <x v="0"/>
    <x v="51"/>
    <s v="ha"/>
    <s v="caofr"/>
    <n v="7300"/>
  </r>
  <r>
    <x v="1"/>
    <x v="51"/>
    <s v="hg/ha"/>
    <s v="caofr"/>
    <n v="83508"/>
  </r>
  <r>
    <x v="2"/>
    <x v="51"/>
    <s v="tonnes"/>
    <s v="caofr"/>
    <n v="60961"/>
  </r>
  <r>
    <x v="0"/>
    <x v="52"/>
    <s v="ha"/>
    <s v="catub"/>
    <n v="68348"/>
  </r>
  <r>
    <x v="1"/>
    <x v="52"/>
    <s v="hg/ha"/>
    <s v="catub"/>
    <n v="366620"/>
  </r>
  <r>
    <x v="2"/>
    <x v="52"/>
    <s v="tonnes"/>
    <s v="catub"/>
    <n v="2505775"/>
  </r>
  <r>
    <x v="0"/>
    <x v="53"/>
    <s v="ha"/>
    <s v="caveg"/>
    <n v="31978"/>
  </r>
  <r>
    <x v="1"/>
    <x v="53"/>
    <s v="hg/ha"/>
    <s v="caveg"/>
    <n v="84585"/>
  </r>
  <r>
    <x v="2"/>
    <x v="53"/>
    <s v="tonnes"/>
    <s v="caveg"/>
    <n v="270486"/>
  </r>
  <r>
    <x v="0"/>
    <x v="54"/>
    <s v="ha"/>
    <s v="caofr"/>
    <n v="31"/>
  </r>
  <r>
    <x v="1"/>
    <x v="54"/>
    <s v="hg/ha"/>
    <s v="caofr"/>
    <n v="49355"/>
  </r>
  <r>
    <x v="2"/>
    <x v="54"/>
    <s v="tonnes"/>
    <s v="caofr"/>
    <n v="153"/>
  </r>
  <r>
    <x v="0"/>
    <x v="55"/>
    <s v="ha"/>
    <s v="caoil"/>
    <n v="74000"/>
  </r>
  <r>
    <x v="1"/>
    <x v="55"/>
    <s v="hg/ha"/>
    <s v="caoil"/>
    <n v="12838"/>
  </r>
  <r>
    <x v="2"/>
    <x v="55"/>
    <s v="tonnes"/>
    <s v="caoil"/>
    <n v="95000"/>
  </r>
  <r>
    <x v="0"/>
    <x v="56"/>
    <s v="ha"/>
    <s v="caoce"/>
    <n v="1097"/>
  </r>
  <r>
    <x v="1"/>
    <x v="56"/>
    <s v="hg/ha"/>
    <s v="caoce"/>
    <n v="28049"/>
  </r>
  <r>
    <x v="2"/>
    <x v="56"/>
    <s v="tonnes"/>
    <s v="caoce"/>
    <n v="3077"/>
  </r>
  <r>
    <x v="2"/>
    <x v="57"/>
    <s v="tonnes"/>
    <s v="caoce"/>
    <n v="2052"/>
  </r>
  <r>
    <x v="0"/>
    <x v="58"/>
    <s v="ha"/>
    <s v="caoce"/>
    <n v="1254"/>
  </r>
  <r>
    <x v="1"/>
    <x v="58"/>
    <s v="hg/ha"/>
    <s v="caoce"/>
    <n v="13405"/>
  </r>
  <r>
    <x v="2"/>
    <x v="58"/>
    <s v="tonnes"/>
    <s v="caoce"/>
    <n v="1681"/>
  </r>
  <r>
    <x v="0"/>
    <x v="59"/>
    <s v="ha"/>
    <s v="caoth"/>
    <n v="24802"/>
  </r>
  <r>
    <x v="1"/>
    <x v="59"/>
    <s v="hg/ha"/>
    <s v="caoth"/>
    <n v="29557"/>
  </r>
  <r>
    <x v="2"/>
    <x v="59"/>
    <s v="tonnes"/>
    <s v="caoth"/>
    <n v="73308"/>
  </r>
  <r>
    <x v="0"/>
    <x v="60"/>
    <s v="ha"/>
    <s v="caoth"/>
    <n v="1813"/>
  </r>
  <r>
    <x v="1"/>
    <x v="60"/>
    <s v="hg/ha"/>
    <s v="caoth"/>
    <n v="6167"/>
  </r>
  <r>
    <x v="2"/>
    <x v="60"/>
    <s v="tonnes"/>
    <s v="caoth"/>
    <n v="1118"/>
  </r>
  <r>
    <x v="0"/>
    <x v="61"/>
    <s v="ha"/>
    <s v="caoce"/>
    <n v="50500"/>
  </r>
  <r>
    <x v="1"/>
    <x v="61"/>
    <s v="hg/ha"/>
    <s v="caoce"/>
    <n v="25149"/>
  </r>
  <r>
    <x v="2"/>
    <x v="61"/>
    <s v="tonnes"/>
    <s v="caoce"/>
    <n v="127000"/>
  </r>
  <r>
    <x v="0"/>
    <x v="62"/>
    <s v="ha"/>
    <s v="caoil"/>
    <n v="730500"/>
  </r>
  <r>
    <x v="1"/>
    <x v="62"/>
    <s v="hg/ha"/>
    <s v="caoil"/>
    <n v="16021"/>
  </r>
  <r>
    <x v="2"/>
    <x v="62"/>
    <s v="tonnes"/>
    <s v="caoil"/>
    <n v="1170345"/>
  </r>
  <r>
    <x v="0"/>
    <x v="63"/>
    <s v="ha"/>
    <s v="caofr"/>
    <n v="810"/>
  </r>
  <r>
    <x v="1"/>
    <x v="63"/>
    <s v="hg/ha"/>
    <s v="caofr"/>
    <n v="115963"/>
  </r>
  <r>
    <x v="2"/>
    <x v="63"/>
    <s v="tonnes"/>
    <s v="caofr"/>
    <n v="9393"/>
  </r>
  <r>
    <x v="0"/>
    <x v="64"/>
    <s v="ha"/>
    <s v="casug"/>
    <n v="298611"/>
  </r>
  <r>
    <x v="1"/>
    <x v="64"/>
    <s v="hg/ha"/>
    <s v="casug"/>
    <n v="652429"/>
  </r>
  <r>
    <x v="2"/>
    <x v="64"/>
    <s v="tonnes"/>
    <s v="casug"/>
    <n v="19482246"/>
  </r>
  <r>
    <x v="0"/>
    <x v="65"/>
    <s v="ha"/>
    <s v="caoil"/>
    <n v="515350"/>
  </r>
  <r>
    <x v="1"/>
    <x v="65"/>
    <s v="hg/ha"/>
    <s v="caoil"/>
    <n v="13156"/>
  </r>
  <r>
    <x v="2"/>
    <x v="65"/>
    <s v="tonnes"/>
    <s v="caoil"/>
    <n v="678000"/>
  </r>
  <r>
    <x v="0"/>
    <x v="66"/>
    <s v="ha"/>
    <s v="catub"/>
    <n v="32112"/>
  </r>
  <r>
    <x v="1"/>
    <x v="66"/>
    <s v="hg/ha"/>
    <s v="catub"/>
    <n v="27620"/>
  </r>
  <r>
    <x v="2"/>
    <x v="66"/>
    <s v="tonnes"/>
    <s v="catub"/>
    <n v="88692"/>
  </r>
  <r>
    <x v="0"/>
    <x v="67"/>
    <s v="ha"/>
    <s v="caofr"/>
    <n v="6514"/>
  </r>
  <r>
    <x v="1"/>
    <x v="67"/>
    <s v="hg/ha"/>
    <s v="caofr"/>
    <n v="301078"/>
  </r>
  <r>
    <x v="2"/>
    <x v="67"/>
    <s v="tonnes"/>
    <s v="caofr"/>
    <n v="196122"/>
  </r>
  <r>
    <x v="0"/>
    <x v="68"/>
    <s v="ha"/>
    <s v="caoth"/>
    <n v="717"/>
  </r>
  <r>
    <x v="1"/>
    <x v="68"/>
    <s v="hg/ha"/>
    <s v="caoth"/>
    <n v="18856"/>
  </r>
  <r>
    <x v="2"/>
    <x v="68"/>
    <s v="tonnes"/>
    <s v="caoth"/>
    <n v="1352"/>
  </r>
  <r>
    <x v="0"/>
    <x v="69"/>
    <s v="ha"/>
    <s v="caoth"/>
    <n v="4817"/>
  </r>
  <r>
    <x v="1"/>
    <x v="69"/>
    <s v="hg/ha"/>
    <s v="caoth"/>
    <n v="31908"/>
  </r>
  <r>
    <x v="2"/>
    <x v="69"/>
    <s v="tonnes"/>
    <s v="caoth"/>
    <n v="15370"/>
  </r>
  <r>
    <x v="0"/>
    <x v="70"/>
    <s v="ha"/>
    <s v="caveg"/>
    <n v="8278"/>
  </r>
  <r>
    <x v="1"/>
    <x v="70"/>
    <s v="hg/ha"/>
    <s v="caveg"/>
    <n v="671038"/>
  </r>
  <r>
    <x v="2"/>
    <x v="70"/>
    <s v="tonnes"/>
    <s v="caveg"/>
    <n v="555485"/>
  </r>
  <r>
    <x v="0"/>
    <x v="71"/>
    <s v="ha"/>
    <s v="caveg"/>
    <n v="13844"/>
  </r>
  <r>
    <x v="1"/>
    <x v="71"/>
    <s v="hg/ha"/>
    <s v="caveg"/>
    <n v="112141"/>
  </r>
  <r>
    <x v="2"/>
    <x v="71"/>
    <s v="tonnes"/>
    <s v="caveg"/>
    <n v="155248"/>
  </r>
  <r>
    <x v="0"/>
    <x v="72"/>
    <s v="ha"/>
    <s v="caveg"/>
    <n v="4786"/>
  </r>
  <r>
    <x v="1"/>
    <x v="72"/>
    <s v="hg/ha"/>
    <s v="caveg"/>
    <n v="158811"/>
  </r>
  <r>
    <x v="2"/>
    <x v="72"/>
    <s v="tonnes"/>
    <s v="caveg"/>
    <n v="76007"/>
  </r>
  <r>
    <x v="0"/>
    <x v="73"/>
    <s v="ha"/>
    <s v="cawhe"/>
    <n v="540000"/>
  </r>
  <r>
    <x v="1"/>
    <x v="73"/>
    <s v="hg/ha"/>
    <s v="cawhe"/>
    <n v="28426"/>
  </r>
  <r>
    <x v="2"/>
    <x v="73"/>
    <s v="tonnes"/>
    <s v="cawhe"/>
    <n v="1535000"/>
  </r>
  <r>
    <x v="3"/>
    <x v="0"/>
    <s v="LCU/tonne"/>
    <s v="caofr"/>
    <n v="7595"/>
  </r>
  <r>
    <x v="3"/>
    <x v="1"/>
    <s v="LCU/tonne"/>
    <s v="caofr"/>
    <n v="17545"/>
  </r>
  <r>
    <x v="3"/>
    <x v="2"/>
    <s v="LCU/tonne"/>
    <s v="caveg"/>
    <n v="70758"/>
  </r>
  <r>
    <x v="3"/>
    <x v="3"/>
    <s v="LCU/tonne"/>
    <s v="caofr"/>
    <n v="13087"/>
  </r>
  <r>
    <x v="3"/>
    <x v="4"/>
    <s v="LCU/tonne"/>
    <s v="caofr"/>
    <n v="6576"/>
  </r>
  <r>
    <x v="3"/>
    <x v="8"/>
    <s v="LCU/tonne"/>
    <s v="capul"/>
    <n v="7633"/>
  </r>
  <r>
    <x v="3"/>
    <x v="9"/>
    <s v="LCU/tonne"/>
    <s v="caofr"/>
    <n v="74102"/>
  </r>
  <r>
    <x v="3"/>
    <x v="11"/>
    <s v="LCU/tonne"/>
    <s v="caveg"/>
    <n v="2083"/>
  </r>
  <r>
    <x v="3"/>
    <x v="12"/>
    <s v="LCU/tonne"/>
    <s v="caveg"/>
    <n v="3186"/>
  </r>
  <r>
    <x v="3"/>
    <x v="14"/>
    <s v="LCU/tonne"/>
    <s v="caveg"/>
    <n v="9045"/>
  </r>
  <r>
    <x v="3"/>
    <x v="16"/>
    <s v="LCU/tonne"/>
    <s v="caofr"/>
    <n v="84291"/>
  </r>
  <r>
    <x v="3"/>
    <x v="19"/>
    <s v="LCU/tonne"/>
    <s v="caoth"/>
    <n v="11706"/>
  </r>
  <r>
    <x v="3"/>
    <x v="21"/>
    <s v="LCU/tonne"/>
    <s v="caveg"/>
    <n v="8230"/>
  </r>
  <r>
    <x v="3"/>
    <x v="23"/>
    <s v="LCU/tonne"/>
    <s v="caofr"/>
    <n v="27276"/>
  </r>
  <r>
    <x v="3"/>
    <x v="26"/>
    <s v="LCU/tonne"/>
    <s v="cagra"/>
    <n v="2908"/>
  </r>
  <r>
    <x v="3"/>
    <x v="27"/>
    <s v="LCU/tonne"/>
    <s v="cagra"/>
    <n v="15726"/>
  </r>
  <r>
    <x v="3"/>
    <x v="30"/>
    <s v="LCU/tonne"/>
    <s v="caveg"/>
    <n v="10744"/>
  </r>
  <r>
    <x v="3"/>
    <x v="31"/>
    <s v="LCU/tonne"/>
    <s v="caofr"/>
    <n v="25980"/>
  </r>
  <r>
    <x v="3"/>
    <x v="32"/>
    <s v="LCU/tonne"/>
    <s v="caveg"/>
    <n v="7898"/>
  </r>
  <r>
    <x v="3"/>
    <x v="35"/>
    <s v="LCU/tonne"/>
    <s v="camai"/>
    <n v="17020"/>
  </r>
  <r>
    <x v="3"/>
    <x v="36"/>
    <s v="LCU/tonne"/>
    <s v="caofr"/>
    <n v="6197"/>
  </r>
  <r>
    <x v="3"/>
    <x v="39"/>
    <s v="LCU/tonne"/>
    <s v="caveg"/>
    <n v="24432"/>
  </r>
  <r>
    <x v="3"/>
    <x v="43"/>
    <s v="LCU/tonne"/>
    <s v="caveg"/>
    <n v="3342"/>
  </r>
  <r>
    <x v="3"/>
    <x v="44"/>
    <s v="LCU/tonne"/>
    <s v="caofr"/>
    <n v="3639"/>
  </r>
  <r>
    <x v="3"/>
    <x v="45"/>
    <s v="LCU/tonne"/>
    <s v="caofr"/>
    <n v="10029"/>
  </r>
  <r>
    <x v="3"/>
    <x v="46"/>
    <s v="LCU/tonne"/>
    <s v="caofr"/>
    <n v="31275"/>
  </r>
  <r>
    <x v="3"/>
    <x v="47"/>
    <s v="LCU/tonne"/>
    <s v="caofr"/>
    <n v="7289"/>
  </r>
  <r>
    <x v="3"/>
    <x v="49"/>
    <s v="LCU/tonne"/>
    <s v="capul"/>
    <n v="9257"/>
  </r>
  <r>
    <x v="3"/>
    <x v="50"/>
    <s v="LCU/tonne"/>
    <s v="caofr"/>
    <n v="6698"/>
  </r>
  <r>
    <x v="3"/>
    <x v="51"/>
    <s v="LCU/tonne"/>
    <s v="caofr"/>
    <n v="9745"/>
  </r>
  <r>
    <x v="3"/>
    <x v="52"/>
    <s v="LCU/tonne"/>
    <s v="catub"/>
    <n v="3226"/>
  </r>
  <r>
    <x v="3"/>
    <x v="53"/>
    <s v="LCU/tonne"/>
    <s v="caveg"/>
    <n v="4722"/>
  </r>
  <r>
    <x v="3"/>
    <x v="54"/>
    <s v="LCU/tonne"/>
    <s v="caofr"/>
    <n v="7219"/>
  </r>
  <r>
    <x v="3"/>
    <x v="63"/>
    <s v="LCU/tonne"/>
    <s v="caofr"/>
    <n v="34845"/>
  </r>
  <r>
    <x v="3"/>
    <x v="66"/>
    <s v="LCU/tonne"/>
    <s v="catub"/>
    <n v="3227"/>
  </r>
  <r>
    <x v="3"/>
    <x v="70"/>
    <s v="LCU/tonne"/>
    <s v="caveg"/>
    <n v="498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">
  <r>
    <x v="0"/>
    <s v="Apples"/>
    <x v="0"/>
    <x v="0"/>
    <n v="22373"/>
  </r>
  <r>
    <x v="1"/>
    <s v="Apples"/>
    <x v="1"/>
    <x v="0"/>
    <n v="398685"/>
  </r>
  <r>
    <x v="2"/>
    <s v="Apples"/>
    <x v="2"/>
    <x v="0"/>
    <n v="891979"/>
  </r>
  <r>
    <x v="0"/>
    <s v="Apricots"/>
    <x v="0"/>
    <x v="0"/>
    <n v="2922"/>
  </r>
  <r>
    <x v="1"/>
    <s v="Apricots"/>
    <x v="1"/>
    <x v="0"/>
    <n v="86441"/>
  </r>
  <r>
    <x v="2"/>
    <s v="Apricots"/>
    <x v="2"/>
    <x v="0"/>
    <n v="25258"/>
  </r>
  <r>
    <x v="2"/>
    <s v="Asparagus"/>
    <x v="2"/>
    <x v="1"/>
    <n v="264"/>
  </r>
  <r>
    <x v="0"/>
    <s v="Avocados"/>
    <x v="0"/>
    <x v="0"/>
    <n v="16852"/>
  </r>
  <r>
    <x v="1"/>
    <s v="Avocados"/>
    <x v="1"/>
    <x v="0"/>
    <n v="52851"/>
  </r>
  <r>
    <x v="2"/>
    <s v="Avocados"/>
    <x v="2"/>
    <x v="0"/>
    <n v="89065"/>
  </r>
  <r>
    <x v="0"/>
    <s v="Bananas"/>
    <x v="0"/>
    <x v="0"/>
    <n v="6902"/>
  </r>
  <r>
    <x v="1"/>
    <s v="Bananas"/>
    <x v="1"/>
    <x v="0"/>
    <n v="586982"/>
  </r>
  <r>
    <x v="2"/>
    <s v="Bananas"/>
    <x v="2"/>
    <x v="0"/>
    <n v="405135"/>
  </r>
  <r>
    <x v="0"/>
    <s v="Barley"/>
    <x v="0"/>
    <x v="2"/>
    <n v="131960"/>
  </r>
  <r>
    <x v="1"/>
    <s v="Barley"/>
    <x v="1"/>
    <x v="2"/>
    <n v="26144"/>
  </r>
  <r>
    <x v="2"/>
    <s v="Barley"/>
    <x v="2"/>
    <x v="2"/>
    <n v="345000"/>
  </r>
  <r>
    <x v="0"/>
    <s v="Bastfibres, other"/>
    <x v="0"/>
    <x v="3"/>
    <n v="1229"/>
  </r>
  <r>
    <x v="1"/>
    <s v="Bastfibres, other"/>
    <x v="1"/>
    <x v="3"/>
    <n v="6347"/>
  </r>
  <r>
    <x v="2"/>
    <s v="Bastfibres, other"/>
    <x v="2"/>
    <x v="3"/>
    <n v="780"/>
  </r>
  <r>
    <x v="0"/>
    <s v="Beans, dry"/>
    <x v="0"/>
    <x v="4"/>
    <n v="59300"/>
  </r>
  <r>
    <x v="1"/>
    <s v="Beans, dry"/>
    <x v="1"/>
    <x v="4"/>
    <n v="11190"/>
  </r>
  <r>
    <x v="2"/>
    <s v="Beans, dry"/>
    <x v="2"/>
    <x v="4"/>
    <n v="66355"/>
  </r>
  <r>
    <x v="0"/>
    <s v="Beans, green"/>
    <x v="0"/>
    <x v="4"/>
    <n v="3825"/>
  </r>
  <r>
    <x v="1"/>
    <s v="Beans, green"/>
    <x v="1"/>
    <x v="4"/>
    <n v="54894"/>
  </r>
  <r>
    <x v="2"/>
    <s v="Beans, green"/>
    <x v="2"/>
    <x v="4"/>
    <n v="20997"/>
  </r>
  <r>
    <x v="0"/>
    <s v="Berries nes"/>
    <x v="0"/>
    <x v="0"/>
    <n v="300"/>
  </r>
  <r>
    <x v="1"/>
    <s v="Berries nes"/>
    <x v="1"/>
    <x v="0"/>
    <n v="96433"/>
  </r>
  <r>
    <x v="2"/>
    <s v="Berries nes"/>
    <x v="2"/>
    <x v="0"/>
    <n v="2893"/>
  </r>
  <r>
    <x v="0"/>
    <s v="Buckwheat"/>
    <x v="0"/>
    <x v="2"/>
    <n v="570"/>
  </r>
  <r>
    <x v="1"/>
    <s v="Buckwheat"/>
    <x v="1"/>
    <x v="2"/>
    <n v="4000"/>
  </r>
  <r>
    <x v="2"/>
    <s v="Buckwheat"/>
    <x v="2"/>
    <x v="2"/>
    <n v="228"/>
  </r>
  <r>
    <x v="0"/>
    <s v="Cabbages and other brassicas"/>
    <x v="0"/>
    <x v="1"/>
    <n v="2912"/>
  </r>
  <r>
    <x v="1"/>
    <s v="Cabbages and other brassicas"/>
    <x v="1"/>
    <x v="1"/>
    <n v="568146"/>
  </r>
  <r>
    <x v="2"/>
    <s v="Cabbages and other brassicas"/>
    <x v="2"/>
    <x v="1"/>
    <n v="165444"/>
  </r>
  <r>
    <x v="0"/>
    <s v="Carrots and turnips"/>
    <x v="0"/>
    <x v="1"/>
    <n v="7609"/>
  </r>
  <r>
    <x v="1"/>
    <s v="Carrots and turnips"/>
    <x v="1"/>
    <x v="1"/>
    <n v="296056"/>
  </r>
  <r>
    <x v="2"/>
    <s v="Carrots and turnips"/>
    <x v="2"/>
    <x v="1"/>
    <n v="225269"/>
  </r>
  <r>
    <x v="0"/>
    <s v="Castor oil seed"/>
    <x v="0"/>
    <x v="5"/>
    <n v="8914"/>
  </r>
  <r>
    <x v="1"/>
    <s v="Castor oil seed"/>
    <x v="1"/>
    <x v="5"/>
    <n v="7540"/>
  </r>
  <r>
    <x v="2"/>
    <s v="Castor oil seed"/>
    <x v="2"/>
    <x v="5"/>
    <n v="6721"/>
  </r>
  <r>
    <x v="0"/>
    <s v="Cauliflowers and broccoli"/>
    <x v="0"/>
    <x v="1"/>
    <n v="827"/>
  </r>
  <r>
    <x v="1"/>
    <s v="Cauliflowers and broccoli"/>
    <x v="1"/>
    <x v="1"/>
    <n v="126651"/>
  </r>
  <r>
    <x v="2"/>
    <s v="Cauliflowers and broccoli"/>
    <x v="2"/>
    <x v="1"/>
    <n v="10474"/>
  </r>
  <r>
    <x v="0"/>
    <s v="Cereals nes"/>
    <x v="0"/>
    <x v="2"/>
    <n v="5299"/>
  </r>
  <r>
    <x v="1"/>
    <s v="Cereals nes"/>
    <x v="1"/>
    <x v="2"/>
    <n v="4473"/>
  </r>
  <r>
    <x v="2"/>
    <s v="Cereals nes"/>
    <x v="2"/>
    <x v="2"/>
    <n v="2370"/>
  </r>
  <r>
    <x v="0"/>
    <s v="Cherries"/>
    <x v="0"/>
    <x v="0"/>
    <n v="270"/>
  </r>
  <r>
    <x v="1"/>
    <s v="Cherries"/>
    <x v="1"/>
    <x v="0"/>
    <n v="15593"/>
  </r>
  <r>
    <x v="2"/>
    <s v="Cherries"/>
    <x v="2"/>
    <x v="0"/>
    <n v="421"/>
  </r>
  <r>
    <x v="0"/>
    <s v="Chicory roots"/>
    <x v="0"/>
    <x v="1"/>
    <n v="232"/>
  </r>
  <r>
    <x v="1"/>
    <s v="Chicory roots"/>
    <x v="1"/>
    <x v="1"/>
    <n v="53103"/>
  </r>
  <r>
    <x v="2"/>
    <s v="Chicory roots"/>
    <x v="2"/>
    <x v="1"/>
    <n v="1232"/>
  </r>
  <r>
    <x v="0"/>
    <s v="Chillies and peppers, dry"/>
    <x v="0"/>
    <x v="3"/>
    <n v="7542"/>
  </r>
  <r>
    <x v="1"/>
    <s v="Chillies and peppers, dry"/>
    <x v="1"/>
    <x v="3"/>
    <n v="23613"/>
  </r>
  <r>
    <x v="2"/>
    <s v="Chillies and peppers, dry"/>
    <x v="2"/>
    <x v="3"/>
    <n v="17809"/>
  </r>
  <r>
    <x v="2"/>
    <s v="Chillies and peppers, green"/>
    <x v="2"/>
    <x v="3"/>
    <n v="1048"/>
  </r>
  <r>
    <x v="0"/>
    <s v="Cow peas, dry"/>
    <x v="0"/>
    <x v="4"/>
    <n v="10990"/>
  </r>
  <r>
    <x v="1"/>
    <s v="Cow peas, dry"/>
    <x v="1"/>
    <x v="4"/>
    <n v="4369"/>
  </r>
  <r>
    <x v="2"/>
    <s v="Cow peas, dry"/>
    <x v="2"/>
    <x v="4"/>
    <n v="4801"/>
  </r>
  <r>
    <x v="0"/>
    <s v="Cucumbers and gherkins"/>
    <x v="0"/>
    <x v="1"/>
    <n v="1680"/>
  </r>
  <r>
    <x v="1"/>
    <s v="Cucumbers and gherkins"/>
    <x v="1"/>
    <x v="1"/>
    <n v="173345"/>
  </r>
  <r>
    <x v="2"/>
    <s v="Cucumbers and gherkins"/>
    <x v="2"/>
    <x v="1"/>
    <n v="29122"/>
  </r>
  <r>
    <x v="0"/>
    <s v="Fibre crops nes"/>
    <x v="0"/>
    <x v="3"/>
    <n v="3188"/>
  </r>
  <r>
    <x v="1"/>
    <s v="Fibre crops nes"/>
    <x v="1"/>
    <x v="3"/>
    <n v="7108"/>
  </r>
  <r>
    <x v="2"/>
    <s v="Fibre crops nes"/>
    <x v="2"/>
    <x v="3"/>
    <n v="2266"/>
  </r>
  <r>
    <x v="0"/>
    <s v="Figs"/>
    <x v="0"/>
    <x v="0"/>
    <n v="610"/>
  </r>
  <r>
    <x v="1"/>
    <s v="Figs"/>
    <x v="1"/>
    <x v="0"/>
    <n v="32328"/>
  </r>
  <r>
    <x v="2"/>
    <s v="Figs"/>
    <x v="2"/>
    <x v="0"/>
    <n v="1972"/>
  </r>
  <r>
    <x v="0"/>
    <s v="Fruit, citrus nes"/>
    <x v="0"/>
    <x v="0"/>
    <n v="273"/>
  </r>
  <r>
    <x v="1"/>
    <s v="Fruit, citrus nes"/>
    <x v="1"/>
    <x v="0"/>
    <n v="426117"/>
  </r>
  <r>
    <x v="2"/>
    <s v="Fruit, citrus nes"/>
    <x v="2"/>
    <x v="0"/>
    <n v="11633"/>
  </r>
  <r>
    <x v="0"/>
    <s v="Fruit, fresh nes"/>
    <x v="0"/>
    <x v="0"/>
    <n v="6182"/>
  </r>
  <r>
    <x v="1"/>
    <s v="Fruit, fresh nes"/>
    <x v="1"/>
    <x v="0"/>
    <n v="118253"/>
  </r>
  <r>
    <x v="2"/>
    <s v="Fruit, fresh nes"/>
    <x v="2"/>
    <x v="0"/>
    <n v="73104"/>
  </r>
  <r>
    <x v="0"/>
    <s v="Grapefruit (inc. pomelos)"/>
    <x v="0"/>
    <x v="6"/>
    <n v="12303"/>
  </r>
  <r>
    <x v="1"/>
    <s v="Grapefruit (inc. pomelos)"/>
    <x v="1"/>
    <x v="6"/>
    <n v="307757"/>
  </r>
  <r>
    <x v="2"/>
    <s v="Grapefruit (inc. pomelos)"/>
    <x v="2"/>
    <x v="6"/>
    <n v="378634"/>
  </r>
  <r>
    <x v="0"/>
    <s v="Grapes"/>
    <x v="0"/>
    <x v="6"/>
    <n v="115673"/>
  </r>
  <r>
    <x v="1"/>
    <s v="Grapes"/>
    <x v="1"/>
    <x v="6"/>
    <n v="172300"/>
  </r>
  <r>
    <x v="2"/>
    <s v="Grapes"/>
    <x v="2"/>
    <x v="6"/>
    <n v="1993048"/>
  </r>
  <r>
    <x v="0"/>
    <s v="Groundnuts, with shell"/>
    <x v="0"/>
    <x v="0"/>
    <n v="20050"/>
  </r>
  <r>
    <x v="1"/>
    <s v="Groundnuts, with shell"/>
    <x v="1"/>
    <x v="0"/>
    <n v="9676"/>
  </r>
  <r>
    <x v="2"/>
    <s v="Groundnuts, with shell"/>
    <x v="2"/>
    <x v="0"/>
    <n v="19400"/>
  </r>
  <r>
    <x v="0"/>
    <s v="Hops"/>
    <x v="0"/>
    <x v="3"/>
    <n v="383"/>
  </r>
  <r>
    <x v="1"/>
    <s v="Hops"/>
    <x v="1"/>
    <x v="3"/>
    <n v="12324"/>
  </r>
  <r>
    <x v="2"/>
    <s v="Hops"/>
    <x v="2"/>
    <x v="3"/>
    <n v="472"/>
  </r>
  <r>
    <x v="0"/>
    <s v="Leeks, other alliaceous vegetables"/>
    <x v="0"/>
    <x v="1"/>
    <m/>
  </r>
  <r>
    <x v="2"/>
    <s v="Leeks, other alliaceous vegetables"/>
    <x v="2"/>
    <x v="1"/>
    <m/>
  </r>
  <r>
    <x v="0"/>
    <s v="Lemons and limes"/>
    <x v="0"/>
    <x v="0"/>
    <n v="24542"/>
  </r>
  <r>
    <x v="1"/>
    <s v="Lemons and limes"/>
    <x v="1"/>
    <x v="0"/>
    <n v="208021"/>
  </r>
  <r>
    <x v="2"/>
    <s v="Lemons and limes"/>
    <x v="2"/>
    <x v="0"/>
    <n v="510524"/>
  </r>
  <r>
    <x v="0"/>
    <s v="Lettuce and chicory"/>
    <x v="0"/>
    <x v="1"/>
    <n v="2158"/>
  </r>
  <r>
    <x v="1"/>
    <s v="Lettuce and chicory"/>
    <x v="1"/>
    <x v="1"/>
    <n v="148309"/>
  </r>
  <r>
    <x v="2"/>
    <s v="Lettuce and chicory"/>
    <x v="2"/>
    <x v="1"/>
    <n v="32005"/>
  </r>
  <r>
    <x v="0"/>
    <s v="Lupins"/>
    <x v="0"/>
    <x v="4"/>
    <n v="7321"/>
  </r>
  <r>
    <x v="1"/>
    <s v="Lupins"/>
    <x v="1"/>
    <x v="4"/>
    <n v="9868"/>
  </r>
  <r>
    <x v="2"/>
    <s v="Lupins"/>
    <x v="2"/>
    <x v="4"/>
    <n v="7224"/>
  </r>
  <r>
    <x v="0"/>
    <s v="Maize"/>
    <x v="0"/>
    <x v="7"/>
    <n v="2300500"/>
  </r>
  <r>
    <x v="1"/>
    <s v="Maize"/>
    <x v="1"/>
    <x v="7"/>
    <n v="49013"/>
  </r>
  <r>
    <x v="2"/>
    <s v="Maize"/>
    <x v="2"/>
    <x v="7"/>
    <n v="11275500"/>
  </r>
  <r>
    <x v="0"/>
    <s v="Maize, green"/>
    <x v="0"/>
    <x v="7"/>
    <n v="36764"/>
  </r>
  <r>
    <x v="1"/>
    <s v="Maize, green"/>
    <x v="1"/>
    <x v="7"/>
    <n v="107564"/>
  </r>
  <r>
    <x v="2"/>
    <s v="Maize, green"/>
    <x v="2"/>
    <x v="7"/>
    <n v="395450"/>
  </r>
  <r>
    <x v="0"/>
    <s v="Mangoes, mangosteens, guavas"/>
    <x v="0"/>
    <x v="0"/>
    <n v="5574"/>
  </r>
  <r>
    <x v="1"/>
    <s v="Mangoes, mangosteens, guavas"/>
    <x v="1"/>
    <x v="0"/>
    <n v="201896"/>
  </r>
  <r>
    <x v="2"/>
    <s v="Mangoes, mangosteens, guavas"/>
    <x v="2"/>
    <x v="0"/>
    <n v="112537"/>
  </r>
  <r>
    <x v="0"/>
    <s v="Melons, other (inc.cantaloupes)"/>
    <x v="0"/>
    <x v="1"/>
    <n v="1624"/>
  </r>
  <r>
    <x v="1"/>
    <s v="Melons, other (inc.cantaloupes)"/>
    <x v="1"/>
    <x v="1"/>
    <n v="97186"/>
  </r>
  <r>
    <x v="2"/>
    <s v="Melons, other (inc.cantaloupes)"/>
    <x v="2"/>
    <x v="1"/>
    <n v="15783"/>
  </r>
  <r>
    <x v="0"/>
    <s v="Millet"/>
    <x v="0"/>
    <x v="2"/>
    <n v="10673"/>
  </r>
  <r>
    <x v="1"/>
    <s v="Millet"/>
    <x v="1"/>
    <x v="2"/>
    <n v="4835"/>
  </r>
  <r>
    <x v="2"/>
    <s v="Millet"/>
    <x v="2"/>
    <x v="2"/>
    <n v="5160"/>
  </r>
  <r>
    <x v="2"/>
    <s v="Mushrooms and truffles"/>
    <x v="2"/>
    <x v="1"/>
    <n v="22869"/>
  </r>
  <r>
    <x v="0"/>
    <s v="Nuts nes"/>
    <x v="0"/>
    <x v="0"/>
    <n v="6761"/>
  </r>
  <r>
    <x v="1"/>
    <s v="Nuts nes"/>
    <x v="1"/>
    <x v="0"/>
    <n v="34844"/>
  </r>
  <r>
    <x v="2"/>
    <s v="Nuts nes"/>
    <x v="2"/>
    <x v="0"/>
    <n v="23558"/>
  </r>
  <r>
    <x v="0"/>
    <s v="Oats"/>
    <x v="0"/>
    <x v="2"/>
    <n v="21000"/>
  </r>
  <r>
    <x v="1"/>
    <s v="Oats"/>
    <x v="1"/>
    <x v="2"/>
    <n v="7857"/>
  </r>
  <r>
    <x v="2"/>
    <s v="Oats"/>
    <x v="2"/>
    <x v="2"/>
    <n v="16500"/>
  </r>
  <r>
    <x v="0"/>
    <s v="Oilseeds nes"/>
    <x v="0"/>
    <x v="5"/>
    <n v="4870"/>
  </r>
  <r>
    <x v="1"/>
    <s v="Oilseeds nes"/>
    <x v="1"/>
    <x v="5"/>
    <n v="30532"/>
  </r>
  <r>
    <x v="2"/>
    <s v="Oilseeds nes"/>
    <x v="2"/>
    <x v="5"/>
    <n v="14869"/>
  </r>
  <r>
    <x v="0"/>
    <s v="Onions, dry"/>
    <x v="0"/>
    <x v="1"/>
    <n v="28613"/>
  </r>
  <r>
    <x v="1"/>
    <s v="Onions, dry"/>
    <x v="1"/>
    <x v="1"/>
    <n v="247175"/>
  </r>
  <r>
    <x v="2"/>
    <s v="Onions, dry"/>
    <x v="2"/>
    <x v="1"/>
    <n v="707242"/>
  </r>
  <r>
    <x v="0"/>
    <s v="Oranges"/>
    <x v="0"/>
    <x v="0"/>
    <n v="39365"/>
  </r>
  <r>
    <x v="1"/>
    <s v="Oranges"/>
    <x v="1"/>
    <x v="0"/>
    <n v="428415"/>
  </r>
  <r>
    <x v="2"/>
    <s v="Oranges"/>
    <x v="2"/>
    <x v="0"/>
    <n v="1686455"/>
  </r>
  <r>
    <x v="0"/>
    <s v="Papayas"/>
    <x v="0"/>
    <x v="0"/>
    <n v="1171"/>
  </r>
  <r>
    <x v="1"/>
    <s v="Papayas"/>
    <x v="1"/>
    <x v="0"/>
    <n v="90034"/>
  </r>
  <r>
    <x v="2"/>
    <s v="Papayas"/>
    <x v="2"/>
    <x v="0"/>
    <n v="10543"/>
  </r>
  <r>
    <x v="0"/>
    <s v="Peaches and nectarines"/>
    <x v="0"/>
    <x v="0"/>
    <n v="8118"/>
  </r>
  <r>
    <x v="1"/>
    <s v="Peaches and nectarines"/>
    <x v="1"/>
    <x v="0"/>
    <n v="177753"/>
  </r>
  <r>
    <x v="2"/>
    <s v="Peaches and nectarines"/>
    <x v="2"/>
    <x v="0"/>
    <n v="144300"/>
  </r>
  <r>
    <x v="0"/>
    <s v="Pears"/>
    <x v="0"/>
    <x v="0"/>
    <n v="11006"/>
  </r>
  <r>
    <x v="1"/>
    <s v="Pears"/>
    <x v="1"/>
    <x v="0"/>
    <n v="369991"/>
  </r>
  <r>
    <x v="2"/>
    <s v="Pears"/>
    <x v="2"/>
    <x v="0"/>
    <n v="407212"/>
  </r>
  <r>
    <x v="0"/>
    <s v="Peas, dry"/>
    <x v="0"/>
    <x v="4"/>
    <n v="802"/>
  </r>
  <r>
    <x v="1"/>
    <s v="Peas, dry"/>
    <x v="1"/>
    <x v="4"/>
    <n v="10237"/>
  </r>
  <r>
    <x v="2"/>
    <s v="Peas, dry"/>
    <x v="2"/>
    <x v="4"/>
    <n v="821"/>
  </r>
  <r>
    <x v="0"/>
    <s v="Peas, green"/>
    <x v="0"/>
    <x v="4"/>
    <n v="857"/>
  </r>
  <r>
    <x v="1"/>
    <s v="Peas, green"/>
    <x v="1"/>
    <x v="4"/>
    <n v="22882"/>
  </r>
  <r>
    <x v="2"/>
    <s v="Peas, green"/>
    <x v="2"/>
    <x v="4"/>
    <n v="1961"/>
  </r>
  <r>
    <x v="0"/>
    <s v="Pineapples"/>
    <x v="0"/>
    <x v="0"/>
    <n v="9323"/>
  </r>
  <r>
    <x v="1"/>
    <s v="Pineapples"/>
    <x v="1"/>
    <x v="0"/>
    <n v="123465"/>
  </r>
  <r>
    <x v="2"/>
    <s v="Pineapples"/>
    <x v="2"/>
    <x v="0"/>
    <n v="115106"/>
  </r>
  <r>
    <x v="0"/>
    <s v="Plums and sloes"/>
    <x v="0"/>
    <x v="0"/>
    <n v="7300"/>
  </r>
  <r>
    <x v="1"/>
    <s v="Plums and sloes"/>
    <x v="1"/>
    <x v="0"/>
    <n v="83508"/>
  </r>
  <r>
    <x v="2"/>
    <s v="Plums and sloes"/>
    <x v="2"/>
    <x v="0"/>
    <n v="60961"/>
  </r>
  <r>
    <x v="0"/>
    <s v="Potatoes"/>
    <x v="0"/>
    <x v="8"/>
    <n v="68348"/>
  </r>
  <r>
    <x v="1"/>
    <s v="Potatoes"/>
    <x v="1"/>
    <x v="8"/>
    <n v="366620"/>
  </r>
  <r>
    <x v="2"/>
    <s v="Potatoes"/>
    <x v="2"/>
    <x v="8"/>
    <n v="2505775"/>
  </r>
  <r>
    <x v="0"/>
    <s v="Pumpkins, squash and gourds"/>
    <x v="0"/>
    <x v="1"/>
    <n v="31978"/>
  </r>
  <r>
    <x v="1"/>
    <s v="Pumpkins, squash and gourds"/>
    <x v="1"/>
    <x v="1"/>
    <n v="84585"/>
  </r>
  <r>
    <x v="2"/>
    <s v="Pumpkins, squash and gourds"/>
    <x v="2"/>
    <x v="1"/>
    <n v="270486"/>
  </r>
  <r>
    <x v="0"/>
    <s v="Quinces"/>
    <x v="0"/>
    <x v="0"/>
    <n v="31"/>
  </r>
  <r>
    <x v="1"/>
    <s v="Quinces"/>
    <x v="1"/>
    <x v="0"/>
    <n v="49355"/>
  </r>
  <r>
    <x v="2"/>
    <s v="Quinces"/>
    <x v="2"/>
    <x v="0"/>
    <n v="153"/>
  </r>
  <r>
    <x v="0"/>
    <s v="Rapeseed"/>
    <x v="0"/>
    <x v="5"/>
    <n v="74000"/>
  </r>
  <r>
    <x v="1"/>
    <s v="Rapeseed"/>
    <x v="1"/>
    <x v="5"/>
    <n v="12838"/>
  </r>
  <r>
    <x v="2"/>
    <s v="Rapeseed"/>
    <x v="2"/>
    <x v="5"/>
    <n v="95000"/>
  </r>
  <r>
    <x v="0"/>
    <s v="Rice, paddy"/>
    <x v="0"/>
    <x v="2"/>
    <n v="1097"/>
  </r>
  <r>
    <x v="1"/>
    <s v="Rice, paddy"/>
    <x v="1"/>
    <x v="2"/>
    <n v="28049"/>
  </r>
  <r>
    <x v="2"/>
    <s v="Rice, paddy"/>
    <x v="2"/>
    <x v="2"/>
    <n v="3077"/>
  </r>
  <r>
    <x v="2"/>
    <s v="Rice, paddy (rice milled equivalent)"/>
    <x v="2"/>
    <x v="2"/>
    <n v="2052"/>
  </r>
  <r>
    <x v="0"/>
    <s v="Rye"/>
    <x v="0"/>
    <x v="2"/>
    <n v="1254"/>
  </r>
  <r>
    <x v="1"/>
    <s v="Rye"/>
    <x v="1"/>
    <x v="2"/>
    <n v="13405"/>
  </r>
  <r>
    <x v="2"/>
    <s v="Rye"/>
    <x v="2"/>
    <x v="2"/>
    <n v="1681"/>
  </r>
  <r>
    <x v="0"/>
    <s v="Seed cotton"/>
    <x v="0"/>
    <x v="3"/>
    <n v="24802"/>
  </r>
  <r>
    <x v="1"/>
    <s v="Seed cotton"/>
    <x v="1"/>
    <x v="3"/>
    <n v="29557"/>
  </r>
  <r>
    <x v="2"/>
    <s v="Seed cotton"/>
    <x v="2"/>
    <x v="3"/>
    <n v="73308"/>
  </r>
  <r>
    <x v="0"/>
    <s v="Sisal"/>
    <x v="0"/>
    <x v="3"/>
    <n v="1813"/>
  </r>
  <r>
    <x v="1"/>
    <s v="Sisal"/>
    <x v="1"/>
    <x v="3"/>
    <n v="6167"/>
  </r>
  <r>
    <x v="2"/>
    <s v="Sisal"/>
    <x v="2"/>
    <x v="3"/>
    <n v="1118"/>
  </r>
  <r>
    <x v="0"/>
    <s v="Sorghum"/>
    <x v="0"/>
    <x v="2"/>
    <n v="50500"/>
  </r>
  <r>
    <x v="1"/>
    <s v="Sorghum"/>
    <x v="1"/>
    <x v="2"/>
    <n v="25149"/>
  </r>
  <r>
    <x v="2"/>
    <s v="Sorghum"/>
    <x v="2"/>
    <x v="2"/>
    <n v="127000"/>
  </r>
  <r>
    <x v="0"/>
    <s v="Soybeans"/>
    <x v="0"/>
    <x v="5"/>
    <n v="730500"/>
  </r>
  <r>
    <x v="1"/>
    <s v="Soybeans"/>
    <x v="1"/>
    <x v="5"/>
    <n v="16021"/>
  </r>
  <r>
    <x v="2"/>
    <s v="Soybeans"/>
    <x v="2"/>
    <x v="5"/>
    <n v="1170345"/>
  </r>
  <r>
    <x v="0"/>
    <s v="Strawberries"/>
    <x v="0"/>
    <x v="0"/>
    <n v="810"/>
  </r>
  <r>
    <x v="1"/>
    <s v="Strawberries"/>
    <x v="1"/>
    <x v="0"/>
    <n v="115963"/>
  </r>
  <r>
    <x v="2"/>
    <s v="Strawberries"/>
    <x v="2"/>
    <x v="0"/>
    <n v="9393"/>
  </r>
  <r>
    <x v="0"/>
    <s v="Sugar cane"/>
    <x v="0"/>
    <x v="9"/>
    <n v="298611"/>
  </r>
  <r>
    <x v="1"/>
    <s v="Sugar cane"/>
    <x v="1"/>
    <x v="9"/>
    <n v="652429"/>
  </r>
  <r>
    <x v="2"/>
    <s v="Sugar cane"/>
    <x v="2"/>
    <x v="9"/>
    <n v="19482246"/>
  </r>
  <r>
    <x v="0"/>
    <s v="Sunflower seed"/>
    <x v="0"/>
    <x v="5"/>
    <n v="515350"/>
  </r>
  <r>
    <x v="1"/>
    <s v="Sunflower seed"/>
    <x v="1"/>
    <x v="5"/>
    <n v="13156"/>
  </r>
  <r>
    <x v="2"/>
    <s v="Sunflower seed"/>
    <x v="2"/>
    <x v="5"/>
    <n v="678000"/>
  </r>
  <r>
    <x v="0"/>
    <s v="Sweet potatoes"/>
    <x v="0"/>
    <x v="8"/>
    <n v="32112"/>
  </r>
  <r>
    <x v="1"/>
    <s v="Sweet potatoes"/>
    <x v="1"/>
    <x v="8"/>
    <n v="27620"/>
  </r>
  <r>
    <x v="2"/>
    <s v="Sweet potatoes"/>
    <x v="2"/>
    <x v="8"/>
    <n v="88692"/>
  </r>
  <r>
    <x v="0"/>
    <s v="Tangerines, mandarins, clementines, satsumas"/>
    <x v="0"/>
    <x v="0"/>
    <n v="6514"/>
  </r>
  <r>
    <x v="1"/>
    <s v="Tangerines, mandarins, clementines, satsumas"/>
    <x v="1"/>
    <x v="0"/>
    <n v="301078"/>
  </r>
  <r>
    <x v="2"/>
    <s v="Tangerines, mandarins, clementines, satsumas"/>
    <x v="2"/>
    <x v="0"/>
    <n v="196122"/>
  </r>
  <r>
    <x v="0"/>
    <s v="Tea"/>
    <x v="0"/>
    <x v="3"/>
    <n v="717"/>
  </r>
  <r>
    <x v="1"/>
    <s v="Tea"/>
    <x v="1"/>
    <x v="3"/>
    <n v="18856"/>
  </r>
  <r>
    <x v="2"/>
    <s v="Tea"/>
    <x v="2"/>
    <x v="3"/>
    <n v="1352"/>
  </r>
  <r>
    <x v="0"/>
    <s v="Tobacco, unmanufactured"/>
    <x v="0"/>
    <x v="3"/>
    <n v="4817"/>
  </r>
  <r>
    <x v="1"/>
    <s v="Tobacco, unmanufactured"/>
    <x v="1"/>
    <x v="3"/>
    <n v="31908"/>
  </r>
  <r>
    <x v="2"/>
    <s v="Tobacco, unmanufactured"/>
    <x v="2"/>
    <x v="3"/>
    <n v="15370"/>
  </r>
  <r>
    <x v="0"/>
    <s v="Tomatoes"/>
    <x v="0"/>
    <x v="1"/>
    <n v="8278"/>
  </r>
  <r>
    <x v="1"/>
    <s v="Tomatoes"/>
    <x v="1"/>
    <x v="1"/>
    <n v="671038"/>
  </r>
  <r>
    <x v="2"/>
    <s v="Tomatoes"/>
    <x v="2"/>
    <x v="1"/>
    <n v="555485"/>
  </r>
  <r>
    <x v="0"/>
    <s v="Vegetables, fresh nes"/>
    <x v="0"/>
    <x v="1"/>
    <n v="13844"/>
  </r>
  <r>
    <x v="1"/>
    <s v="Vegetables, fresh nes"/>
    <x v="1"/>
    <x v="1"/>
    <n v="112141"/>
  </r>
  <r>
    <x v="2"/>
    <s v="Vegetables, fresh nes"/>
    <x v="2"/>
    <x v="1"/>
    <n v="155248"/>
  </r>
  <r>
    <x v="0"/>
    <s v="Watermelons"/>
    <x v="0"/>
    <x v="1"/>
    <n v="4786"/>
  </r>
  <r>
    <x v="1"/>
    <s v="Watermelons"/>
    <x v="1"/>
    <x v="1"/>
    <n v="158811"/>
  </r>
  <r>
    <x v="2"/>
    <s v="Watermelons"/>
    <x v="2"/>
    <x v="1"/>
    <n v="76007"/>
  </r>
  <r>
    <x v="0"/>
    <s v="Wheat"/>
    <x v="0"/>
    <x v="10"/>
    <n v="540000"/>
  </r>
  <r>
    <x v="1"/>
    <s v="Wheat"/>
    <x v="1"/>
    <x v="10"/>
    <n v="28426"/>
  </r>
  <r>
    <x v="2"/>
    <s v="Wheat"/>
    <x v="2"/>
    <x v="10"/>
    <n v="1535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44D8A-EDFF-4A03-9510-FFB67BDB49E9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22:BC34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0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4B271-E2D5-480B-8434-7F23CF965244}" name="PivotTable4" cacheId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Q4:AS79" firstHeaderRow="1" firstDataRow="2" firstDataCol="1"/>
  <pivotFields count="5">
    <pivotField axis="axisCol" showAll="0">
      <items count="5">
        <item h="1" x="0"/>
        <item x="3"/>
        <item x="2"/>
        <item h="1" x="1"/>
        <item t="default"/>
      </items>
    </pivotField>
    <pivotField axis="axisRow" showAl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showAll="0"/>
    <pivotField showAll="0"/>
    <pivotField dataField="1" showAll="0"/>
  </pivotFields>
  <rowFields count="1">
    <field x="1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</rowItems>
  <colFields count="1">
    <field x="0"/>
  </colFields>
  <colItems count="2">
    <i>
      <x v="1"/>
    </i>
    <i>
      <x v="2"/>
    </i>
  </colItem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82A28-865D-4996-875D-22879732D6C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B4:BC16" firstHeaderRow="1" firstDataRow="1" firstDataCol="1" rowPageCount="2" colPageCount="1"/>
  <pivotFields count="5">
    <pivotField axis="axisPage" showAll="0">
      <items count="4">
        <item x="0"/>
        <item x="2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12">
        <item x="6"/>
        <item x="7"/>
        <item x="2"/>
        <item x="0"/>
        <item x="5"/>
        <item x="3"/>
        <item x="4"/>
        <item x="9"/>
        <item x="8"/>
        <item x="1"/>
        <item x="10"/>
        <item t="default"/>
      </items>
    </pivotField>
    <pivotField dataField="1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2">
    <pageField fld="0" item="1" hier="-1"/>
    <pageField fld="2" hier="-1"/>
  </pageFields>
  <dataFields count="1">
    <dataField name="Sum of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7A5F9-9BD9-478B-AC2D-A658599ADC66}" name="PivotTable6" cacheId="0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U5:BE81" firstHeaderRow="1" firstDataRow="2" firstDataCol="1" rowPageCount="3" colPageCount="1"/>
  <pivotFields count="6">
    <pivotField axis="axisRow" showAll="0">
      <items count="220">
        <item x="61"/>
        <item x="25"/>
        <item x="217"/>
        <item x="188"/>
        <item x="39"/>
        <item x="38"/>
        <item x="4"/>
        <item x="124"/>
        <item x="137"/>
        <item x="62"/>
        <item x="119"/>
        <item x="116"/>
        <item x="134"/>
        <item x="82"/>
        <item x="145"/>
        <item x="100"/>
        <item x="135"/>
        <item x="120"/>
        <item x="140"/>
        <item x="168"/>
        <item x="151"/>
        <item x="108"/>
        <item x="141"/>
        <item x="101"/>
        <item x="176"/>
        <item x="87"/>
        <item x="102"/>
        <item x="48"/>
        <item x="52"/>
        <item x="95"/>
        <item x="208"/>
        <item x="144"/>
        <item x="165"/>
        <item x="97"/>
        <item x="26"/>
        <item x="161"/>
        <item x="213"/>
        <item x="212"/>
        <item x="214"/>
        <item x="215"/>
        <item x="150"/>
        <item x="178"/>
        <item x="174"/>
        <item x="88"/>
        <item x="202"/>
        <item x="27"/>
        <item x="6"/>
        <item x="23"/>
        <item x="181"/>
        <item x="8"/>
        <item x="55"/>
        <item x="60"/>
        <item x="59"/>
        <item x="162"/>
        <item x="0"/>
        <item x="42"/>
        <item x="189"/>
        <item x="43"/>
        <item x="93"/>
        <item x="2"/>
        <item x="211"/>
        <item x="11"/>
        <item x="177"/>
        <item x="75"/>
        <item x="64"/>
        <item x="12"/>
        <item x="41"/>
        <item x="56"/>
        <item x="194"/>
        <item x="51"/>
        <item x="180"/>
        <item x="50"/>
        <item x="14"/>
        <item x="80"/>
        <item x="203"/>
        <item x="72"/>
        <item x="114"/>
        <item x="89"/>
        <item x="63"/>
        <item x="66"/>
        <item x="103"/>
        <item x="1"/>
        <item x="167"/>
        <item x="85"/>
        <item x="198"/>
        <item x="193"/>
        <item x="155"/>
        <item x="149"/>
        <item x="3"/>
        <item x="28"/>
        <item x="9"/>
        <item x="13"/>
        <item x="16"/>
        <item x="29"/>
        <item x="30"/>
        <item x="15"/>
        <item x="152"/>
        <item x="184"/>
        <item x="70"/>
        <item x="68"/>
        <item x="69"/>
        <item x="32"/>
        <item x="74"/>
        <item x="113"/>
        <item x="154"/>
        <item x="207"/>
        <item x="31"/>
        <item x="90"/>
        <item x="130"/>
        <item x="138"/>
        <item x="77"/>
        <item x="91"/>
        <item x="123"/>
        <item x="160"/>
        <item x="201"/>
        <item x="122"/>
        <item x="173"/>
        <item x="156"/>
        <item x="199"/>
        <item x="158"/>
        <item x="163"/>
        <item x="132"/>
        <item x="112"/>
        <item x="210"/>
        <item x="185"/>
        <item x="183"/>
        <item x="83"/>
        <item x="73"/>
        <item x="104"/>
        <item x="111"/>
        <item x="58"/>
        <item x="190"/>
        <item x="153"/>
        <item x="179"/>
        <item x="171"/>
        <item x="196"/>
        <item x="5"/>
        <item x="53"/>
        <item x="37"/>
        <item x="191"/>
        <item x="76"/>
        <item x="99"/>
        <item x="21"/>
        <item x="65"/>
        <item x="206"/>
        <item x="47"/>
        <item x="115"/>
        <item x="133"/>
        <item x="118"/>
        <item x="67"/>
        <item x="54"/>
        <item x="40"/>
        <item x="7"/>
        <item x="57"/>
        <item x="121"/>
        <item x="136"/>
        <item x="24"/>
        <item x="126"/>
        <item x="125"/>
        <item x="131"/>
        <item x="139"/>
        <item x="110"/>
        <item x="192"/>
        <item x="209"/>
        <item x="186"/>
        <item x="148"/>
        <item x="117"/>
        <item x="175"/>
        <item x="71"/>
        <item x="129"/>
        <item x="187"/>
        <item x="105"/>
        <item x="159"/>
        <item x="204"/>
        <item x="205"/>
        <item x="200"/>
        <item x="19"/>
        <item x="142"/>
        <item x="106"/>
        <item x="22"/>
        <item x="218"/>
        <item x="35"/>
        <item x="170"/>
        <item x="18"/>
        <item x="45"/>
        <item x="44"/>
        <item x="17"/>
        <item x="33"/>
        <item x="34"/>
        <item x="164"/>
        <item x="195"/>
        <item x="46"/>
        <item x="216"/>
        <item x="20"/>
        <item x="49"/>
        <item x="147"/>
        <item x="146"/>
        <item x="86"/>
        <item x="172"/>
        <item x="96"/>
        <item x="92"/>
        <item x="84"/>
        <item x="109"/>
        <item x="127"/>
        <item x="107"/>
        <item x="10"/>
        <item x="197"/>
        <item x="169"/>
        <item x="98"/>
        <item x="94"/>
        <item x="166"/>
        <item x="182"/>
        <item x="36"/>
        <item x="81"/>
        <item x="78"/>
        <item x="143"/>
        <item x="128"/>
        <item x="157"/>
        <item x="79"/>
        <item t="default"/>
      </items>
    </pivotField>
    <pivotField axis="axisPage" showAll="0">
      <items count="151">
        <item x="141"/>
        <item x="142"/>
        <item x="143"/>
        <item x="144"/>
        <item x="145"/>
        <item x="146"/>
        <item x="59"/>
        <item x="27"/>
        <item x="52"/>
        <item x="53"/>
        <item x="29"/>
        <item x="98"/>
        <item x="31"/>
        <item x="54"/>
        <item x="81"/>
        <item x="82"/>
        <item x="120"/>
        <item x="115"/>
        <item x="74"/>
        <item x="32"/>
        <item x="33"/>
        <item x="68"/>
        <item x="34"/>
        <item x="102"/>
        <item x="112"/>
        <item x="111"/>
        <item x="147"/>
        <item x="95"/>
        <item x="96"/>
        <item x="72"/>
        <item x="73"/>
        <item x="9"/>
        <item x="97"/>
        <item x="94"/>
        <item x="46"/>
        <item x="43"/>
        <item x="121"/>
        <item x="134"/>
        <item x="18"/>
        <item x="119"/>
        <item x="45"/>
        <item x="2"/>
        <item x="138"/>
        <item x="6"/>
        <item x="75"/>
        <item x="76"/>
        <item x="135"/>
        <item x="3"/>
        <item x="42"/>
        <item x="136"/>
        <item x="108"/>
        <item x="104"/>
        <item x="47"/>
        <item x="12"/>
        <item x="122"/>
        <item x="13"/>
        <item x="35"/>
        <item x="86"/>
        <item x="133"/>
        <item x="139"/>
        <item x="70"/>
        <item x="71"/>
        <item x="114"/>
        <item x="88"/>
        <item x="148"/>
        <item x="124"/>
        <item x="19"/>
        <item x="118"/>
        <item x="90"/>
        <item x="15"/>
        <item x="17"/>
        <item x="16"/>
        <item x="48"/>
        <item x="101"/>
        <item x="23"/>
        <item x="65"/>
        <item x="24"/>
        <item x="7"/>
        <item x="25"/>
        <item x="55"/>
        <item x="77"/>
        <item x="78"/>
        <item x="56"/>
        <item x="79"/>
        <item x="80"/>
        <item x="123"/>
        <item x="103"/>
        <item x="49"/>
        <item x="30"/>
        <item x="125"/>
        <item x="100"/>
        <item x="67"/>
        <item x="84"/>
        <item x="107"/>
        <item x="36"/>
        <item x="50"/>
        <item x="116"/>
        <item x="106"/>
        <item x="117"/>
        <item x="4"/>
        <item x="130"/>
        <item x="26"/>
        <item x="92"/>
        <item x="110"/>
        <item x="137"/>
        <item x="132"/>
        <item x="113"/>
        <item x="109"/>
        <item x="5"/>
        <item x="51"/>
        <item x="14"/>
        <item x="93"/>
        <item x="57"/>
        <item x="60"/>
        <item x="61"/>
        <item x="66"/>
        <item x="37"/>
        <item x="58"/>
        <item x="20"/>
        <item x="62"/>
        <item x="105"/>
        <item x="38"/>
        <item x="44"/>
        <item x="28"/>
        <item x="21"/>
        <item x="39"/>
        <item x="22"/>
        <item x="83"/>
        <item x="87"/>
        <item x="69"/>
        <item x="126"/>
        <item x="40"/>
        <item x="63"/>
        <item x="10"/>
        <item x="127"/>
        <item x="128"/>
        <item x="41"/>
        <item x="1"/>
        <item x="11"/>
        <item x="140"/>
        <item x="8"/>
        <item x="131"/>
        <item x="129"/>
        <item x="85"/>
        <item x="149"/>
        <item x="89"/>
        <item x="64"/>
        <item x="99"/>
        <item x="91"/>
        <item x="0"/>
        <item t="default"/>
      </items>
    </pivotField>
    <pivotField axis="axisPage" showAll="0">
      <items count="12">
        <item x="9"/>
        <item x="6"/>
        <item x="2"/>
        <item x="8"/>
        <item x="5"/>
        <item x="3"/>
        <item x="10"/>
        <item x="7"/>
        <item x="4"/>
        <item x="1"/>
        <item x="0"/>
        <item t="default"/>
      </items>
    </pivotField>
    <pivotField axis="axisCol" showAll="0">
      <items count="11">
        <item x="2"/>
        <item x="4"/>
        <item x="7"/>
        <item x="5"/>
        <item x="9"/>
        <item x="8"/>
        <item x="6"/>
        <item x="3"/>
        <item x="0"/>
        <item x="1"/>
        <item t="default"/>
      </items>
    </pivotField>
    <pivotField axis="axisPage" showAll="0">
      <items count="10">
        <item x="8"/>
        <item x="3"/>
        <item x="7"/>
        <item x="6"/>
        <item x="2"/>
        <item x="0"/>
        <item x="1"/>
        <item x="5"/>
        <item x="4"/>
        <item t="default"/>
      </items>
    </pivotField>
    <pivotField dataField="1" showAll="0"/>
  </pivotFields>
  <rowFields count="1">
    <field x="0"/>
  </rowFields>
  <rowItems count="75">
    <i>
      <x v="7"/>
    </i>
    <i>
      <x v="8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21"/>
    </i>
    <i>
      <x v="22"/>
    </i>
    <i>
      <x v="23"/>
    </i>
    <i>
      <x v="25"/>
    </i>
    <i>
      <x v="26"/>
    </i>
    <i>
      <x v="29"/>
    </i>
    <i>
      <x v="33"/>
    </i>
    <i>
      <x v="43"/>
    </i>
    <i>
      <x v="50"/>
    </i>
    <i>
      <x v="63"/>
    </i>
    <i>
      <x v="67"/>
    </i>
    <i>
      <x v="73"/>
    </i>
    <i>
      <x v="74"/>
    </i>
    <i>
      <x v="75"/>
    </i>
    <i>
      <x v="76"/>
    </i>
    <i>
      <x v="77"/>
    </i>
    <i>
      <x v="80"/>
    </i>
    <i>
      <x v="83"/>
    </i>
    <i>
      <x v="102"/>
    </i>
    <i>
      <x v="103"/>
    </i>
    <i>
      <x v="107"/>
    </i>
    <i>
      <x v="108"/>
    </i>
    <i>
      <x v="109"/>
    </i>
    <i>
      <x v="110"/>
    </i>
    <i>
      <x v="111"/>
    </i>
    <i>
      <x v="112"/>
    </i>
    <i>
      <x v="115"/>
    </i>
    <i>
      <x v="121"/>
    </i>
    <i>
      <x v="122"/>
    </i>
    <i>
      <x v="126"/>
    </i>
    <i>
      <x v="127"/>
    </i>
    <i>
      <x v="128"/>
    </i>
    <i>
      <x v="129"/>
    </i>
    <i>
      <x v="140"/>
    </i>
    <i>
      <x v="146"/>
    </i>
    <i>
      <x v="147"/>
    </i>
    <i>
      <x v="150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6"/>
    </i>
    <i>
      <x v="169"/>
    </i>
    <i>
      <x v="171"/>
    </i>
    <i>
      <x v="177"/>
    </i>
    <i>
      <x v="178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8"/>
    </i>
    <i>
      <x v="209"/>
    </i>
    <i>
      <x v="213"/>
    </i>
    <i>
      <x v="214"/>
    </i>
    <i>
      <x v="215"/>
    </i>
    <i>
      <x v="216"/>
    </i>
    <i>
      <x v="218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pageFields count="3">
    <pageField fld="4" item="4" hier="-1"/>
    <pageField fld="1" hier="-1"/>
    <pageField fld="2" hier="-1"/>
  </pageFields>
  <dataFields count="1">
    <dataField name="Sum of 2017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N1" dT="2021-08-25T13:18:58.95" personId="{00000000-0000-0000-0000-000000000000}" id="{FFEE1993-DFF4-4BF9-9BB1-13BE8A0CE319}">
    <text>Need to figure this out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4.x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88"/>
  <sheetViews>
    <sheetView zoomScale="80" zoomScaleNormal="80" workbookViewId="0">
      <pane ySplit="9" topLeftCell="A10" activePane="bottomLeft" state="frozen"/>
      <selection pane="bottomLeft" activeCell="D25" sqref="D25"/>
    </sheetView>
  </sheetViews>
  <sheetFormatPr defaultRowHeight="15" x14ac:dyDescent="0.25"/>
  <cols>
    <col min="2" max="2" width="33" bestFit="1" customWidth="1"/>
  </cols>
  <sheetData>
    <row r="1" spans="1:22" ht="18.75" x14ac:dyDescent="0.3">
      <c r="A1" s="1" t="str">
        <f>B4&amp;" "&amp;B3&amp;" Computable General Equilibrium (CGE) Model"</f>
        <v>2019 South Africa Computable General Equilibrium (CGE) Model</v>
      </c>
    </row>
    <row r="3" spans="1:22" x14ac:dyDescent="0.25">
      <c r="A3" s="3" t="s">
        <v>0</v>
      </c>
      <c r="B3" s="4" t="s">
        <v>3</v>
      </c>
    </row>
    <row r="4" spans="1:22" x14ac:dyDescent="0.25">
      <c r="A4" s="3" t="s">
        <v>1</v>
      </c>
      <c r="B4" s="4">
        <v>2019</v>
      </c>
      <c r="G4" s="11"/>
      <c r="L4" s="11"/>
    </row>
    <row r="5" spans="1:22" x14ac:dyDescent="0.25">
      <c r="A5" s="3" t="s">
        <v>2</v>
      </c>
      <c r="B5" s="4" t="s">
        <v>858</v>
      </c>
      <c r="G5" s="11"/>
      <c r="L5" s="11"/>
    </row>
    <row r="8" spans="1:22" x14ac:dyDescent="0.25">
      <c r="A8" s="86" t="s">
        <v>859</v>
      </c>
      <c r="B8" s="84"/>
    </row>
    <row r="9" spans="1:22" x14ac:dyDescent="0.25">
      <c r="A9" s="3" t="s">
        <v>588</v>
      </c>
      <c r="D9" s="3" t="s">
        <v>114</v>
      </c>
      <c r="H9" s="3" t="s">
        <v>4</v>
      </c>
      <c r="O9" s="3" t="s">
        <v>6</v>
      </c>
    </row>
    <row r="10" spans="1:22" x14ac:dyDescent="0.25">
      <c r="A10" s="33" t="s">
        <v>7</v>
      </c>
      <c r="B10" t="s">
        <v>64</v>
      </c>
      <c r="D10" s="33" t="s">
        <v>25</v>
      </c>
      <c r="E10" t="s">
        <v>64</v>
      </c>
      <c r="H10" t="s">
        <v>391</v>
      </c>
      <c r="I10" t="s">
        <v>451</v>
      </c>
      <c r="O10" t="s">
        <v>189</v>
      </c>
      <c r="P10" t="s">
        <v>469</v>
      </c>
      <c r="T10" t="s">
        <v>7</v>
      </c>
      <c r="U10" t="s">
        <v>25</v>
      </c>
      <c r="V10" t="s">
        <v>64</v>
      </c>
    </row>
    <row r="11" spans="1:22" x14ac:dyDescent="0.25">
      <c r="A11" s="33" t="s">
        <v>402</v>
      </c>
      <c r="B11" t="s">
        <v>419</v>
      </c>
      <c r="D11" s="33" t="s">
        <v>405</v>
      </c>
      <c r="E11" t="s">
        <v>419</v>
      </c>
      <c r="H11" t="s">
        <v>392</v>
      </c>
      <c r="I11" t="s">
        <v>452</v>
      </c>
      <c r="O11" t="s">
        <v>190</v>
      </c>
      <c r="P11" t="s">
        <v>471</v>
      </c>
      <c r="T11" t="s">
        <v>412</v>
      </c>
      <c r="U11" t="s">
        <v>413</v>
      </c>
      <c r="V11" t="s">
        <v>420</v>
      </c>
    </row>
    <row r="12" spans="1:22" x14ac:dyDescent="0.25">
      <c r="A12" s="33" t="s">
        <v>403</v>
      </c>
      <c r="B12" t="s">
        <v>418</v>
      </c>
      <c r="D12" s="33" t="s">
        <v>406</v>
      </c>
      <c r="E12" t="s">
        <v>418</v>
      </c>
      <c r="H12" t="s">
        <v>393</v>
      </c>
      <c r="I12" t="s">
        <v>453</v>
      </c>
      <c r="O12" t="s">
        <v>191</v>
      </c>
      <c r="P12" t="s">
        <v>470</v>
      </c>
      <c r="T12" t="s">
        <v>402</v>
      </c>
      <c r="U12" t="s">
        <v>405</v>
      </c>
      <c r="V12" t="s">
        <v>419</v>
      </c>
    </row>
    <row r="13" spans="1:22" x14ac:dyDescent="0.25">
      <c r="A13" s="33" t="s">
        <v>8</v>
      </c>
      <c r="B13" t="s">
        <v>65</v>
      </c>
      <c r="D13" s="33" t="s">
        <v>550</v>
      </c>
      <c r="E13" t="s">
        <v>612</v>
      </c>
      <c r="H13" t="s">
        <v>394</v>
      </c>
      <c r="I13" t="s">
        <v>454</v>
      </c>
      <c r="O13" t="s">
        <v>45</v>
      </c>
      <c r="P13" t="s">
        <v>80</v>
      </c>
      <c r="T13" t="s">
        <v>403</v>
      </c>
      <c r="U13" t="s">
        <v>406</v>
      </c>
      <c r="V13" t="s">
        <v>418</v>
      </c>
    </row>
    <row r="14" spans="1:22" x14ac:dyDescent="0.25">
      <c r="A14" s="33" t="s">
        <v>585</v>
      </c>
      <c r="B14" t="s">
        <v>589</v>
      </c>
      <c r="D14" s="33" t="s">
        <v>551</v>
      </c>
      <c r="E14" t="s">
        <v>613</v>
      </c>
      <c r="H14" t="s">
        <v>44</v>
      </c>
      <c r="I14" t="s">
        <v>78</v>
      </c>
      <c r="O14" t="s">
        <v>57</v>
      </c>
      <c r="P14" t="s">
        <v>83</v>
      </c>
      <c r="T14" t="s">
        <v>8</v>
      </c>
      <c r="U14" t="s">
        <v>26</v>
      </c>
      <c r="V14" t="s">
        <v>65</v>
      </c>
    </row>
    <row r="15" spans="1:22" x14ac:dyDescent="0.25">
      <c r="A15" s="33" t="s">
        <v>586</v>
      </c>
      <c r="B15" t="s">
        <v>590</v>
      </c>
      <c r="D15" s="33" t="s">
        <v>587</v>
      </c>
      <c r="E15" t="s">
        <v>614</v>
      </c>
      <c r="H15" t="s">
        <v>414</v>
      </c>
      <c r="I15" t="s">
        <v>450</v>
      </c>
      <c r="O15" t="s">
        <v>58</v>
      </c>
      <c r="P15" t="s">
        <v>84</v>
      </c>
      <c r="T15" t="s">
        <v>327</v>
      </c>
      <c r="U15" t="s">
        <v>326</v>
      </c>
      <c r="V15" t="s">
        <v>328</v>
      </c>
    </row>
    <row r="16" spans="1:22" x14ac:dyDescent="0.25">
      <c r="A16" s="33" t="s">
        <v>561</v>
      </c>
      <c r="B16" t="s">
        <v>66</v>
      </c>
      <c r="D16" s="33" t="s">
        <v>563</v>
      </c>
      <c r="E16" t="s">
        <v>66</v>
      </c>
      <c r="O16" t="s">
        <v>56</v>
      </c>
      <c r="P16" t="s">
        <v>82</v>
      </c>
      <c r="T16" t="s">
        <v>408</v>
      </c>
      <c r="U16" t="s">
        <v>411</v>
      </c>
      <c r="V16" t="s">
        <v>417</v>
      </c>
    </row>
    <row r="17" spans="1:22" x14ac:dyDescent="0.25">
      <c r="A17" s="33" t="s">
        <v>327</v>
      </c>
      <c r="B17" t="s">
        <v>328</v>
      </c>
      <c r="D17" s="33" t="s">
        <v>326</v>
      </c>
      <c r="E17" t="s">
        <v>328</v>
      </c>
      <c r="H17" s="3" t="s">
        <v>5</v>
      </c>
      <c r="O17" t="s">
        <v>55</v>
      </c>
      <c r="P17" t="s">
        <v>81</v>
      </c>
      <c r="T17" t="s">
        <v>9</v>
      </c>
      <c r="U17" t="s">
        <v>27</v>
      </c>
      <c r="V17" t="s">
        <v>66</v>
      </c>
    </row>
    <row r="18" spans="1:22" x14ac:dyDescent="0.25">
      <c r="A18" s="33" t="s">
        <v>408</v>
      </c>
      <c r="B18" t="s">
        <v>417</v>
      </c>
      <c r="D18" s="33" t="s">
        <v>411</v>
      </c>
      <c r="E18" t="s">
        <v>417</v>
      </c>
      <c r="H18" t="s">
        <v>46</v>
      </c>
      <c r="I18" t="s">
        <v>456</v>
      </c>
      <c r="O18" t="s">
        <v>59</v>
      </c>
      <c r="P18" t="s">
        <v>85</v>
      </c>
      <c r="T18" t="s">
        <v>10</v>
      </c>
      <c r="U18" t="s">
        <v>28</v>
      </c>
      <c r="V18" t="s">
        <v>67</v>
      </c>
    </row>
    <row r="19" spans="1:22" x14ac:dyDescent="0.25">
      <c r="A19" s="33" t="s">
        <v>574</v>
      </c>
      <c r="B19" t="s">
        <v>591</v>
      </c>
      <c r="D19" s="33" t="s">
        <v>584</v>
      </c>
      <c r="E19" t="s">
        <v>591</v>
      </c>
      <c r="H19" t="s">
        <v>47</v>
      </c>
      <c r="I19" t="s">
        <v>457</v>
      </c>
      <c r="O19" t="s">
        <v>60</v>
      </c>
      <c r="P19" t="s">
        <v>86</v>
      </c>
      <c r="T19" t="s">
        <v>347</v>
      </c>
      <c r="U19" t="s">
        <v>369</v>
      </c>
      <c r="V19" t="s">
        <v>421</v>
      </c>
    </row>
    <row r="20" spans="1:22" x14ac:dyDescent="0.25">
      <c r="A20" s="33" t="s">
        <v>10</v>
      </c>
      <c r="B20" t="s">
        <v>67</v>
      </c>
      <c r="D20" s="33" t="s">
        <v>28</v>
      </c>
      <c r="E20" t="s">
        <v>67</v>
      </c>
      <c r="H20" t="s">
        <v>48</v>
      </c>
      <c r="I20" t="s">
        <v>458</v>
      </c>
      <c r="O20" t="s">
        <v>61</v>
      </c>
      <c r="P20" t="s">
        <v>87</v>
      </c>
      <c r="T20" t="s">
        <v>11</v>
      </c>
      <c r="U20" t="s">
        <v>29</v>
      </c>
      <c r="V20" t="s">
        <v>422</v>
      </c>
    </row>
    <row r="21" spans="1:22" x14ac:dyDescent="0.25">
      <c r="A21" s="33" t="s">
        <v>347</v>
      </c>
      <c r="B21" t="s">
        <v>421</v>
      </c>
      <c r="D21" s="33" t="s">
        <v>369</v>
      </c>
      <c r="E21" t="s">
        <v>421</v>
      </c>
      <c r="H21" t="s">
        <v>49</v>
      </c>
      <c r="I21" t="s">
        <v>459</v>
      </c>
      <c r="O21" t="s">
        <v>62</v>
      </c>
      <c r="P21" t="s">
        <v>88</v>
      </c>
      <c r="T21" t="s">
        <v>348</v>
      </c>
      <c r="U21" t="s">
        <v>370</v>
      </c>
      <c r="V21" t="s">
        <v>423</v>
      </c>
    </row>
    <row r="22" spans="1:22" x14ac:dyDescent="0.25">
      <c r="A22" s="33" t="s">
        <v>11</v>
      </c>
      <c r="B22" t="s">
        <v>422</v>
      </c>
      <c r="D22" s="33" t="s">
        <v>29</v>
      </c>
      <c r="E22" t="s">
        <v>422</v>
      </c>
      <c r="H22" t="s">
        <v>50</v>
      </c>
      <c r="I22" t="s">
        <v>460</v>
      </c>
      <c r="T22" t="s">
        <v>349</v>
      </c>
      <c r="U22" t="s">
        <v>371</v>
      </c>
      <c r="V22" t="s">
        <v>424</v>
      </c>
    </row>
    <row r="23" spans="1:22" x14ac:dyDescent="0.25">
      <c r="A23" s="33" t="s">
        <v>348</v>
      </c>
      <c r="B23" t="s">
        <v>423</v>
      </c>
      <c r="D23" s="33" t="s">
        <v>370</v>
      </c>
      <c r="E23" t="s">
        <v>423</v>
      </c>
      <c r="H23" t="s">
        <v>51</v>
      </c>
      <c r="I23" t="s">
        <v>461</v>
      </c>
      <c r="O23" s="3" t="s">
        <v>472</v>
      </c>
      <c r="T23" t="s">
        <v>350</v>
      </c>
      <c r="U23" t="s">
        <v>372</v>
      </c>
      <c r="V23" t="s">
        <v>425</v>
      </c>
    </row>
    <row r="24" spans="1:22" x14ac:dyDescent="0.25">
      <c r="A24" s="33" t="s">
        <v>349</v>
      </c>
      <c r="B24" t="s">
        <v>424</v>
      </c>
      <c r="D24" s="33" t="s">
        <v>371</v>
      </c>
      <c r="E24" t="s">
        <v>424</v>
      </c>
      <c r="H24" t="s">
        <v>52</v>
      </c>
      <c r="I24" t="s">
        <v>462</v>
      </c>
      <c r="O24" t="s">
        <v>340</v>
      </c>
      <c r="P24" t="s">
        <v>473</v>
      </c>
      <c r="T24" t="s">
        <v>351</v>
      </c>
      <c r="U24" t="s">
        <v>373</v>
      </c>
      <c r="V24" t="s">
        <v>426</v>
      </c>
    </row>
    <row r="25" spans="1:22" x14ac:dyDescent="0.25">
      <c r="A25" s="33" t="s">
        <v>350</v>
      </c>
      <c r="B25" t="s">
        <v>425</v>
      </c>
      <c r="D25" s="33" t="s">
        <v>372</v>
      </c>
      <c r="E25" t="s">
        <v>425</v>
      </c>
      <c r="H25" t="s">
        <v>53</v>
      </c>
      <c r="I25" t="s">
        <v>463</v>
      </c>
      <c r="O25" t="s">
        <v>341</v>
      </c>
      <c r="P25" t="s">
        <v>474</v>
      </c>
      <c r="T25" t="s">
        <v>352</v>
      </c>
      <c r="U25" t="s">
        <v>374</v>
      </c>
      <c r="V25" t="s">
        <v>427</v>
      </c>
    </row>
    <row r="26" spans="1:22" x14ac:dyDescent="0.25">
      <c r="A26" s="33" t="s">
        <v>351</v>
      </c>
      <c r="B26" t="s">
        <v>426</v>
      </c>
      <c r="D26" s="33" t="s">
        <v>373</v>
      </c>
      <c r="E26" t="s">
        <v>426</v>
      </c>
      <c r="H26" t="s">
        <v>54</v>
      </c>
      <c r="I26" t="s">
        <v>464</v>
      </c>
      <c r="O26" t="s">
        <v>342</v>
      </c>
      <c r="P26" t="s">
        <v>475</v>
      </c>
      <c r="T26" t="s">
        <v>353</v>
      </c>
      <c r="U26" t="s">
        <v>375</v>
      </c>
      <c r="V26" t="s">
        <v>428</v>
      </c>
    </row>
    <row r="27" spans="1:22" x14ac:dyDescent="0.25">
      <c r="A27" s="33" t="s">
        <v>352</v>
      </c>
      <c r="B27" t="s">
        <v>427</v>
      </c>
      <c r="D27" s="33" t="s">
        <v>374</v>
      </c>
      <c r="E27" t="s">
        <v>427</v>
      </c>
      <c r="H27" t="s">
        <v>395</v>
      </c>
      <c r="I27" t="s">
        <v>465</v>
      </c>
      <c r="T27" t="s">
        <v>12</v>
      </c>
      <c r="U27" t="s">
        <v>30</v>
      </c>
      <c r="V27" t="s">
        <v>68</v>
      </c>
    </row>
    <row r="28" spans="1:22" x14ac:dyDescent="0.25">
      <c r="A28" s="33" t="s">
        <v>353</v>
      </c>
      <c r="B28" t="s">
        <v>428</v>
      </c>
      <c r="D28" s="33" t="s">
        <v>375</v>
      </c>
      <c r="E28" t="s">
        <v>428</v>
      </c>
      <c r="H28" t="s">
        <v>396</v>
      </c>
      <c r="I28" t="s">
        <v>466</v>
      </c>
      <c r="T28" t="s">
        <v>318</v>
      </c>
      <c r="U28" t="s">
        <v>30</v>
      </c>
      <c r="V28" t="s">
        <v>329</v>
      </c>
    </row>
    <row r="29" spans="1:22" x14ac:dyDescent="0.25">
      <c r="A29" s="33" t="s">
        <v>318</v>
      </c>
      <c r="B29" t="s">
        <v>329</v>
      </c>
      <c r="D29" s="33" t="s">
        <v>30</v>
      </c>
      <c r="E29" t="s">
        <v>615</v>
      </c>
      <c r="H29" t="s">
        <v>397</v>
      </c>
      <c r="I29" t="s">
        <v>455</v>
      </c>
      <c r="T29" t="s">
        <v>319</v>
      </c>
      <c r="U29" t="s">
        <v>30</v>
      </c>
      <c r="V29" t="s">
        <v>330</v>
      </c>
    </row>
    <row r="30" spans="1:22" x14ac:dyDescent="0.25">
      <c r="A30" s="33" t="s">
        <v>319</v>
      </c>
      <c r="B30" t="s">
        <v>330</v>
      </c>
      <c r="D30" s="33" t="s">
        <v>564</v>
      </c>
      <c r="E30" t="s">
        <v>617</v>
      </c>
      <c r="H30" t="s">
        <v>398</v>
      </c>
      <c r="I30" t="s">
        <v>467</v>
      </c>
      <c r="T30" t="s">
        <v>320</v>
      </c>
      <c r="U30" t="s">
        <v>30</v>
      </c>
      <c r="V30" t="s">
        <v>331</v>
      </c>
    </row>
    <row r="31" spans="1:22" x14ac:dyDescent="0.25">
      <c r="A31" s="33" t="s">
        <v>320</v>
      </c>
      <c r="B31" t="s">
        <v>331</v>
      </c>
      <c r="D31" s="33" t="s">
        <v>565</v>
      </c>
      <c r="E31" t="s">
        <v>616</v>
      </c>
      <c r="H31" t="s">
        <v>399</v>
      </c>
      <c r="I31" t="s">
        <v>468</v>
      </c>
      <c r="T31" t="s">
        <v>321</v>
      </c>
      <c r="U31" t="s">
        <v>30</v>
      </c>
      <c r="V31" t="s">
        <v>332</v>
      </c>
    </row>
    <row r="32" spans="1:22" x14ac:dyDescent="0.25">
      <c r="A32" s="33" t="s">
        <v>321</v>
      </c>
      <c r="B32" t="s">
        <v>332</v>
      </c>
      <c r="D32" s="33" t="s">
        <v>376</v>
      </c>
      <c r="E32" t="s">
        <v>429</v>
      </c>
      <c r="T32" t="s">
        <v>354</v>
      </c>
      <c r="U32" t="s">
        <v>376</v>
      </c>
      <c r="V32" t="s">
        <v>429</v>
      </c>
    </row>
    <row r="33" spans="1:22" x14ac:dyDescent="0.25">
      <c r="A33" s="33" t="s">
        <v>354</v>
      </c>
      <c r="B33" t="s">
        <v>429</v>
      </c>
      <c r="D33" s="33" t="s">
        <v>377</v>
      </c>
      <c r="E33" t="s">
        <v>69</v>
      </c>
      <c r="T33" t="s">
        <v>355</v>
      </c>
      <c r="U33" t="s">
        <v>377</v>
      </c>
      <c r="V33" t="s">
        <v>69</v>
      </c>
    </row>
    <row r="34" spans="1:22" x14ac:dyDescent="0.25">
      <c r="A34" s="33" t="s">
        <v>355</v>
      </c>
      <c r="B34" t="s">
        <v>69</v>
      </c>
      <c r="D34" s="33" t="s">
        <v>378</v>
      </c>
      <c r="E34" t="s">
        <v>430</v>
      </c>
      <c r="T34" t="s">
        <v>356</v>
      </c>
      <c r="U34" t="s">
        <v>378</v>
      </c>
      <c r="V34" t="s">
        <v>430</v>
      </c>
    </row>
    <row r="35" spans="1:22" x14ac:dyDescent="0.25">
      <c r="A35" s="33" t="s">
        <v>356</v>
      </c>
      <c r="B35" t="s">
        <v>430</v>
      </c>
      <c r="D35" s="33" t="s">
        <v>379</v>
      </c>
      <c r="E35" t="s">
        <v>431</v>
      </c>
      <c r="T35" t="s">
        <v>357</v>
      </c>
      <c r="U35" t="s">
        <v>379</v>
      </c>
      <c r="V35" t="s">
        <v>431</v>
      </c>
    </row>
    <row r="36" spans="1:22" x14ac:dyDescent="0.25">
      <c r="A36" s="33" t="s">
        <v>357</v>
      </c>
      <c r="B36" t="s">
        <v>431</v>
      </c>
      <c r="D36" s="33" t="s">
        <v>380</v>
      </c>
      <c r="E36" t="s">
        <v>432</v>
      </c>
      <c r="T36" t="s">
        <v>358</v>
      </c>
      <c r="U36" t="s">
        <v>380</v>
      </c>
      <c r="V36" t="s">
        <v>432</v>
      </c>
    </row>
    <row r="37" spans="1:22" x14ac:dyDescent="0.25">
      <c r="A37" s="33" t="s">
        <v>358</v>
      </c>
      <c r="B37" t="s">
        <v>432</v>
      </c>
      <c r="D37" s="33" t="s">
        <v>31</v>
      </c>
      <c r="E37" t="s">
        <v>70</v>
      </c>
      <c r="T37" t="s">
        <v>13</v>
      </c>
      <c r="U37" t="s">
        <v>31</v>
      </c>
      <c r="V37" t="s">
        <v>70</v>
      </c>
    </row>
    <row r="38" spans="1:22" x14ac:dyDescent="0.25">
      <c r="A38" s="33" t="s">
        <v>13</v>
      </c>
      <c r="B38" t="s">
        <v>70</v>
      </c>
      <c r="D38" s="33" t="s">
        <v>381</v>
      </c>
      <c r="E38" t="s">
        <v>433</v>
      </c>
      <c r="T38" t="s">
        <v>359</v>
      </c>
      <c r="U38" t="s">
        <v>381</v>
      </c>
      <c r="V38" t="s">
        <v>433</v>
      </c>
    </row>
    <row r="39" spans="1:22" x14ac:dyDescent="0.25">
      <c r="A39" s="33" t="s">
        <v>359</v>
      </c>
      <c r="B39" t="s">
        <v>433</v>
      </c>
      <c r="D39" s="33" t="s">
        <v>382</v>
      </c>
      <c r="E39" t="s">
        <v>434</v>
      </c>
      <c r="T39" t="s">
        <v>360</v>
      </c>
      <c r="U39" t="s">
        <v>382</v>
      </c>
      <c r="V39" t="s">
        <v>434</v>
      </c>
    </row>
    <row r="40" spans="1:22" x14ac:dyDescent="0.25">
      <c r="A40" s="33" t="s">
        <v>360</v>
      </c>
      <c r="B40" t="s">
        <v>434</v>
      </c>
      <c r="D40" s="33" t="s">
        <v>383</v>
      </c>
      <c r="E40" t="s">
        <v>435</v>
      </c>
      <c r="T40" t="s">
        <v>361</v>
      </c>
      <c r="U40" t="s">
        <v>383</v>
      </c>
      <c r="V40" t="s">
        <v>435</v>
      </c>
    </row>
    <row r="41" spans="1:22" x14ac:dyDescent="0.25">
      <c r="A41" s="33" t="s">
        <v>361</v>
      </c>
      <c r="B41" t="s">
        <v>435</v>
      </c>
      <c r="D41" s="33" t="s">
        <v>32</v>
      </c>
      <c r="E41" t="s">
        <v>71</v>
      </c>
      <c r="T41" t="s">
        <v>14</v>
      </c>
      <c r="U41" t="s">
        <v>32</v>
      </c>
      <c r="V41" t="s">
        <v>71</v>
      </c>
    </row>
    <row r="42" spans="1:22" x14ac:dyDescent="0.25">
      <c r="A42" s="33" t="s">
        <v>14</v>
      </c>
      <c r="B42" t="s">
        <v>71</v>
      </c>
      <c r="D42" s="33" t="s">
        <v>384</v>
      </c>
      <c r="E42" t="s">
        <v>436</v>
      </c>
      <c r="T42" t="s">
        <v>362</v>
      </c>
      <c r="U42" t="s">
        <v>384</v>
      </c>
      <c r="V42" t="s">
        <v>436</v>
      </c>
    </row>
    <row r="43" spans="1:22" x14ac:dyDescent="0.25">
      <c r="A43" s="33" t="s">
        <v>362</v>
      </c>
      <c r="B43" t="s">
        <v>436</v>
      </c>
      <c r="D43" s="33" t="s">
        <v>385</v>
      </c>
      <c r="E43" t="s">
        <v>437</v>
      </c>
      <c r="T43" t="s">
        <v>363</v>
      </c>
      <c r="U43" t="s">
        <v>385</v>
      </c>
      <c r="V43" t="s">
        <v>437</v>
      </c>
    </row>
    <row r="44" spans="1:22" x14ac:dyDescent="0.25">
      <c r="A44" s="33" t="s">
        <v>363</v>
      </c>
      <c r="B44" t="s">
        <v>437</v>
      </c>
      <c r="D44" s="33" t="s">
        <v>33</v>
      </c>
      <c r="E44" t="s">
        <v>72</v>
      </c>
      <c r="T44" t="s">
        <v>15</v>
      </c>
      <c r="U44" t="s">
        <v>33</v>
      </c>
      <c r="V44" t="s">
        <v>72</v>
      </c>
    </row>
    <row r="45" spans="1:22" x14ac:dyDescent="0.25">
      <c r="A45" s="33" t="s">
        <v>15</v>
      </c>
      <c r="B45" t="s">
        <v>72</v>
      </c>
      <c r="D45" s="33" t="s">
        <v>386</v>
      </c>
      <c r="E45" t="s">
        <v>438</v>
      </c>
      <c r="T45" t="s">
        <v>364</v>
      </c>
      <c r="U45" t="s">
        <v>386</v>
      </c>
      <c r="V45" t="s">
        <v>438</v>
      </c>
    </row>
    <row r="46" spans="1:22" x14ac:dyDescent="0.25">
      <c r="A46" s="33" t="s">
        <v>364</v>
      </c>
      <c r="B46" t="s">
        <v>438</v>
      </c>
      <c r="D46" s="33" t="s">
        <v>387</v>
      </c>
      <c r="E46" t="s">
        <v>439</v>
      </c>
      <c r="T46" t="s">
        <v>365</v>
      </c>
      <c r="U46" t="s">
        <v>387</v>
      </c>
      <c r="V46" t="s">
        <v>439</v>
      </c>
    </row>
    <row r="47" spans="1:22" x14ac:dyDescent="0.25">
      <c r="A47" s="33" t="s">
        <v>365</v>
      </c>
      <c r="B47" t="s">
        <v>439</v>
      </c>
      <c r="D47" s="33" t="s">
        <v>34</v>
      </c>
      <c r="E47" t="s">
        <v>73</v>
      </c>
      <c r="T47" t="s">
        <v>16</v>
      </c>
      <c r="U47" t="s">
        <v>34</v>
      </c>
      <c r="V47" t="s">
        <v>73</v>
      </c>
    </row>
    <row r="48" spans="1:22" x14ac:dyDescent="0.25">
      <c r="A48" s="33" t="s">
        <v>16</v>
      </c>
      <c r="B48" t="s">
        <v>73</v>
      </c>
      <c r="D48" s="33" t="s">
        <v>35</v>
      </c>
      <c r="E48" t="s">
        <v>74</v>
      </c>
      <c r="T48" t="s">
        <v>404</v>
      </c>
      <c r="U48" t="s">
        <v>407</v>
      </c>
      <c r="V48" t="s">
        <v>440</v>
      </c>
    </row>
    <row r="49" spans="1:22" x14ac:dyDescent="0.25">
      <c r="A49" s="33" t="s">
        <v>544</v>
      </c>
      <c r="B49" t="s">
        <v>333</v>
      </c>
      <c r="D49" s="33" t="s">
        <v>36</v>
      </c>
      <c r="E49" t="s">
        <v>75</v>
      </c>
      <c r="T49" t="s">
        <v>17</v>
      </c>
      <c r="U49" t="s">
        <v>35</v>
      </c>
      <c r="V49" t="s">
        <v>74</v>
      </c>
    </row>
    <row r="50" spans="1:22" x14ac:dyDescent="0.25">
      <c r="A50" s="33" t="s">
        <v>323</v>
      </c>
      <c r="B50" t="s">
        <v>334</v>
      </c>
      <c r="D50" s="33" t="s">
        <v>37</v>
      </c>
      <c r="E50" t="s">
        <v>76</v>
      </c>
      <c r="T50" t="s">
        <v>322</v>
      </c>
      <c r="U50" t="s">
        <v>35</v>
      </c>
      <c r="V50" t="s">
        <v>333</v>
      </c>
    </row>
    <row r="51" spans="1:22" x14ac:dyDescent="0.25">
      <c r="A51" s="33" t="s">
        <v>409</v>
      </c>
      <c r="B51" t="s">
        <v>441</v>
      </c>
      <c r="D51" s="33" t="s">
        <v>38</v>
      </c>
      <c r="E51" t="s">
        <v>443</v>
      </c>
      <c r="T51" t="s">
        <v>323</v>
      </c>
      <c r="U51" t="s">
        <v>35</v>
      </c>
      <c r="V51" t="s">
        <v>334</v>
      </c>
    </row>
    <row r="52" spans="1:22" x14ac:dyDescent="0.25">
      <c r="A52" s="33" t="s">
        <v>545</v>
      </c>
      <c r="B52" t="s">
        <v>592</v>
      </c>
      <c r="D52" s="33" t="s">
        <v>388</v>
      </c>
      <c r="E52" t="s">
        <v>444</v>
      </c>
      <c r="T52" t="s">
        <v>409</v>
      </c>
      <c r="U52" t="s">
        <v>35</v>
      </c>
      <c r="V52" t="s">
        <v>441</v>
      </c>
    </row>
    <row r="53" spans="1:22" x14ac:dyDescent="0.25">
      <c r="A53" s="33" t="s">
        <v>546</v>
      </c>
      <c r="B53" t="s">
        <v>593</v>
      </c>
      <c r="D53" s="33" t="s">
        <v>566</v>
      </c>
      <c r="E53" t="s">
        <v>605</v>
      </c>
      <c r="T53" t="s">
        <v>324</v>
      </c>
      <c r="U53" t="s">
        <v>35</v>
      </c>
      <c r="V53" t="s">
        <v>335</v>
      </c>
    </row>
    <row r="54" spans="1:22" x14ac:dyDescent="0.25">
      <c r="A54" s="33" t="s">
        <v>547</v>
      </c>
      <c r="B54" t="s">
        <v>594</v>
      </c>
      <c r="D54" s="33" t="s">
        <v>567</v>
      </c>
      <c r="E54" t="s">
        <v>606</v>
      </c>
      <c r="T54" t="s">
        <v>410</v>
      </c>
      <c r="U54" t="s">
        <v>35</v>
      </c>
      <c r="V54" t="s">
        <v>442</v>
      </c>
    </row>
    <row r="55" spans="1:22" x14ac:dyDescent="0.25">
      <c r="A55" s="33" t="s">
        <v>410</v>
      </c>
      <c r="B55" t="s">
        <v>442</v>
      </c>
      <c r="D55" s="33" t="s">
        <v>568</v>
      </c>
      <c r="E55" t="s">
        <v>607</v>
      </c>
      <c r="T55" t="s">
        <v>325</v>
      </c>
      <c r="U55" t="s">
        <v>35</v>
      </c>
      <c r="V55" t="s">
        <v>336</v>
      </c>
    </row>
    <row r="56" spans="1:22" x14ac:dyDescent="0.25">
      <c r="A56" s="33" t="s">
        <v>325</v>
      </c>
      <c r="B56" t="s">
        <v>336</v>
      </c>
      <c r="D56" s="33" t="s">
        <v>569</v>
      </c>
      <c r="E56" t="s">
        <v>608</v>
      </c>
      <c r="T56" t="s">
        <v>18</v>
      </c>
      <c r="U56" t="s">
        <v>36</v>
      </c>
      <c r="V56" t="s">
        <v>75</v>
      </c>
    </row>
    <row r="57" spans="1:22" x14ac:dyDescent="0.25">
      <c r="A57" s="33" t="s">
        <v>548</v>
      </c>
      <c r="B57" t="s">
        <v>595</v>
      </c>
      <c r="D57" s="33" t="s">
        <v>570</v>
      </c>
      <c r="E57" t="s">
        <v>609</v>
      </c>
      <c r="T57" t="s">
        <v>19</v>
      </c>
      <c r="U57" t="s">
        <v>37</v>
      </c>
      <c r="V57" t="s">
        <v>76</v>
      </c>
    </row>
    <row r="58" spans="1:22" x14ac:dyDescent="0.25">
      <c r="A58" s="33" t="s">
        <v>18</v>
      </c>
      <c r="B58" t="s">
        <v>75</v>
      </c>
      <c r="D58" s="33" t="s">
        <v>571</v>
      </c>
      <c r="E58" t="s">
        <v>610</v>
      </c>
      <c r="T58" t="s">
        <v>20</v>
      </c>
      <c r="U58" t="s">
        <v>38</v>
      </c>
      <c r="V58" t="s">
        <v>443</v>
      </c>
    </row>
    <row r="59" spans="1:22" x14ac:dyDescent="0.25">
      <c r="A59" s="33" t="s">
        <v>19</v>
      </c>
      <c r="B59" t="s">
        <v>76</v>
      </c>
      <c r="D59" s="33" t="s">
        <v>40</v>
      </c>
      <c r="E59" t="s">
        <v>446</v>
      </c>
      <c r="T59" t="s">
        <v>366</v>
      </c>
      <c r="U59" t="s">
        <v>388</v>
      </c>
      <c r="V59" t="s">
        <v>444</v>
      </c>
    </row>
    <row r="60" spans="1:22" x14ac:dyDescent="0.25">
      <c r="A60" s="33" t="s">
        <v>20</v>
      </c>
      <c r="B60" t="s">
        <v>443</v>
      </c>
      <c r="D60" s="33" t="s">
        <v>41</v>
      </c>
      <c r="E60" t="s">
        <v>447</v>
      </c>
      <c r="T60" t="s">
        <v>21</v>
      </c>
      <c r="U60" t="s">
        <v>39</v>
      </c>
      <c r="V60" t="s">
        <v>445</v>
      </c>
    </row>
    <row r="61" spans="1:22" x14ac:dyDescent="0.25">
      <c r="A61" s="33" t="s">
        <v>366</v>
      </c>
      <c r="B61" t="s">
        <v>444</v>
      </c>
      <c r="D61" s="33" t="s">
        <v>389</v>
      </c>
      <c r="E61" t="s">
        <v>448</v>
      </c>
      <c r="T61" t="s">
        <v>22</v>
      </c>
      <c r="U61" t="s">
        <v>40</v>
      </c>
      <c r="V61" t="s">
        <v>446</v>
      </c>
    </row>
    <row r="62" spans="1:22" x14ac:dyDescent="0.25">
      <c r="A62" s="33" t="s">
        <v>562</v>
      </c>
      <c r="B62" t="s">
        <v>445</v>
      </c>
      <c r="D62" s="33" t="s">
        <v>42</v>
      </c>
      <c r="E62" t="s">
        <v>77</v>
      </c>
      <c r="T62" t="s">
        <v>23</v>
      </c>
      <c r="U62" t="s">
        <v>41</v>
      </c>
      <c r="V62" t="s">
        <v>447</v>
      </c>
    </row>
    <row r="63" spans="1:22" x14ac:dyDescent="0.25">
      <c r="A63" s="33" t="s">
        <v>575</v>
      </c>
      <c r="B63" t="s">
        <v>596</v>
      </c>
      <c r="D63" s="33" t="s">
        <v>390</v>
      </c>
      <c r="E63" t="s">
        <v>449</v>
      </c>
      <c r="T63" t="s">
        <v>367</v>
      </c>
      <c r="U63" t="s">
        <v>389</v>
      </c>
      <c r="V63" t="s">
        <v>448</v>
      </c>
    </row>
    <row r="64" spans="1:22" x14ac:dyDescent="0.25">
      <c r="A64" s="33" t="s">
        <v>576</v>
      </c>
      <c r="B64" t="s">
        <v>597</v>
      </c>
      <c r="D64" s="33" t="s">
        <v>552</v>
      </c>
      <c r="E64" t="s">
        <v>611</v>
      </c>
      <c r="T64" t="s">
        <v>24</v>
      </c>
      <c r="U64" t="s">
        <v>42</v>
      </c>
      <c r="V64" t="s">
        <v>77</v>
      </c>
    </row>
    <row r="65" spans="1:22" x14ac:dyDescent="0.25">
      <c r="A65" s="33" t="s">
        <v>577</v>
      </c>
      <c r="B65" t="s">
        <v>598</v>
      </c>
      <c r="F65" s="33"/>
      <c r="T65" t="s">
        <v>368</v>
      </c>
      <c r="U65" t="s">
        <v>390</v>
      </c>
      <c r="V65" t="s">
        <v>449</v>
      </c>
    </row>
    <row r="66" spans="1:22" x14ac:dyDescent="0.25">
      <c r="A66" s="33" t="s">
        <v>578</v>
      </c>
      <c r="B66" t="s">
        <v>599</v>
      </c>
      <c r="F66" s="33"/>
    </row>
    <row r="67" spans="1:22" x14ac:dyDescent="0.25">
      <c r="A67" s="33" t="s">
        <v>579</v>
      </c>
      <c r="B67" t="s">
        <v>600</v>
      </c>
      <c r="F67" s="33"/>
    </row>
    <row r="68" spans="1:22" x14ac:dyDescent="0.25">
      <c r="A68" s="33" t="s">
        <v>580</v>
      </c>
      <c r="B68" t="s">
        <v>601</v>
      </c>
      <c r="F68" s="33"/>
    </row>
    <row r="69" spans="1:22" x14ac:dyDescent="0.25">
      <c r="A69" s="33" t="s">
        <v>581</v>
      </c>
      <c r="B69" t="s">
        <v>602</v>
      </c>
      <c r="F69" s="33"/>
    </row>
    <row r="70" spans="1:22" x14ac:dyDescent="0.25">
      <c r="A70" s="33" t="s">
        <v>582</v>
      </c>
      <c r="B70" t="s">
        <v>603</v>
      </c>
      <c r="F70" s="33"/>
    </row>
    <row r="71" spans="1:22" x14ac:dyDescent="0.25">
      <c r="A71" s="33" t="s">
        <v>583</v>
      </c>
      <c r="B71" t="s">
        <v>604</v>
      </c>
      <c r="F71" s="33"/>
    </row>
    <row r="72" spans="1:22" x14ac:dyDescent="0.25">
      <c r="A72" s="33" t="s">
        <v>22</v>
      </c>
      <c r="B72" t="s">
        <v>446</v>
      </c>
      <c r="F72" s="33"/>
    </row>
    <row r="73" spans="1:22" x14ac:dyDescent="0.25">
      <c r="A73" s="33" t="s">
        <v>23</v>
      </c>
      <c r="B73" t="s">
        <v>447</v>
      </c>
      <c r="F73" s="33"/>
    </row>
    <row r="74" spans="1:22" x14ac:dyDescent="0.25">
      <c r="A74" s="33" t="s">
        <v>367</v>
      </c>
      <c r="B74" t="s">
        <v>448</v>
      </c>
      <c r="F74" s="33"/>
    </row>
    <row r="75" spans="1:22" x14ac:dyDescent="0.25">
      <c r="A75" s="33" t="s">
        <v>24</v>
      </c>
      <c r="B75" t="s">
        <v>77</v>
      </c>
      <c r="F75" s="33"/>
    </row>
    <row r="76" spans="1:22" x14ac:dyDescent="0.25">
      <c r="A76" s="33" t="s">
        <v>368</v>
      </c>
      <c r="B76" t="s">
        <v>449</v>
      </c>
      <c r="F76" s="33"/>
    </row>
    <row r="77" spans="1:22" x14ac:dyDescent="0.25">
      <c r="F77" s="33"/>
    </row>
    <row r="78" spans="1:22" x14ac:dyDescent="0.25">
      <c r="F78" s="33"/>
    </row>
    <row r="79" spans="1:22" x14ac:dyDescent="0.25">
      <c r="F79" s="33"/>
    </row>
    <row r="80" spans="1:22" x14ac:dyDescent="0.25">
      <c r="F80" s="33"/>
    </row>
    <row r="81" spans="6:6" x14ac:dyDescent="0.25">
      <c r="F81" s="33"/>
    </row>
    <row r="82" spans="6:6" x14ac:dyDescent="0.25">
      <c r="F82" s="33"/>
    </row>
    <row r="83" spans="6:6" x14ac:dyDescent="0.25">
      <c r="F83" s="33"/>
    </row>
    <row r="84" spans="6:6" x14ac:dyDescent="0.25">
      <c r="F84" s="33"/>
    </row>
    <row r="85" spans="6:6" x14ac:dyDescent="0.25">
      <c r="F85" s="33"/>
    </row>
    <row r="86" spans="6:6" x14ac:dyDescent="0.25">
      <c r="F86" s="34"/>
    </row>
    <row r="87" spans="6:6" x14ac:dyDescent="0.25">
      <c r="F87" s="34"/>
    </row>
    <row r="88" spans="6:6" x14ac:dyDescent="0.25">
      <c r="F88" s="3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2"/>
  <sheetViews>
    <sheetView zoomScale="80" zoomScaleNormal="80" workbookViewId="0">
      <pane ySplit="12" topLeftCell="A36" activePane="bottomLeft" state="frozen"/>
      <selection activeCell="D21" sqref="D21"/>
      <selection pane="bottomLeft" activeCell="D61" sqref="D61"/>
    </sheetView>
  </sheetViews>
  <sheetFormatPr defaultRowHeight="15" x14ac:dyDescent="0.25"/>
  <cols>
    <col min="2" max="2" width="12.28515625" customWidth="1"/>
    <col min="3" max="3" width="15.7109375" customWidth="1"/>
  </cols>
  <sheetData>
    <row r="1" spans="1:5" ht="18.75" x14ac:dyDescent="0.3">
      <c r="A1" s="1" t="s">
        <v>89</v>
      </c>
    </row>
    <row r="5" spans="1:5" x14ac:dyDescent="0.25">
      <c r="A5" s="3"/>
    </row>
    <row r="11" spans="1:5" x14ac:dyDescent="0.25">
      <c r="A11" s="3" t="s">
        <v>269</v>
      </c>
    </row>
    <row r="12" spans="1:5" x14ac:dyDescent="0.25">
      <c r="D12" t="s">
        <v>90</v>
      </c>
      <c r="E12" t="s">
        <v>91</v>
      </c>
    </row>
    <row r="13" spans="1:5" x14ac:dyDescent="0.25">
      <c r="A13" t="s">
        <v>244</v>
      </c>
      <c r="B13" t="s">
        <v>93</v>
      </c>
      <c r="C13" t="s">
        <v>216</v>
      </c>
      <c r="D13">
        <v>1</v>
      </c>
    </row>
    <row r="14" spans="1:5" x14ac:dyDescent="0.25">
      <c r="A14" t="s">
        <v>244</v>
      </c>
      <c r="B14" t="s">
        <v>94</v>
      </c>
      <c r="C14" t="s">
        <v>217</v>
      </c>
      <c r="D14">
        <v>1</v>
      </c>
    </row>
    <row r="15" spans="1:5" x14ac:dyDescent="0.25">
      <c r="A15" t="s">
        <v>244</v>
      </c>
      <c r="B15" t="s">
        <v>215</v>
      </c>
      <c r="C15" t="s">
        <v>218</v>
      </c>
      <c r="D15">
        <v>1</v>
      </c>
    </row>
    <row r="16" spans="1:5" x14ac:dyDescent="0.25">
      <c r="A16" t="s">
        <v>244</v>
      </c>
      <c r="B16" t="s">
        <v>289</v>
      </c>
      <c r="C16" t="s">
        <v>219</v>
      </c>
      <c r="D16">
        <v>1</v>
      </c>
    </row>
    <row r="17" spans="1:4" x14ac:dyDescent="0.25">
      <c r="A17" t="s">
        <v>244</v>
      </c>
      <c r="B17" t="s">
        <v>95</v>
      </c>
      <c r="C17" t="s">
        <v>220</v>
      </c>
      <c r="D17">
        <v>1</v>
      </c>
    </row>
    <row r="18" spans="1:4" x14ac:dyDescent="0.25">
      <c r="A18" t="s">
        <v>244</v>
      </c>
      <c r="B18" t="s">
        <v>96</v>
      </c>
      <c r="C18" t="s">
        <v>221</v>
      </c>
      <c r="D18">
        <v>1</v>
      </c>
    </row>
    <row r="19" spans="1:4" x14ac:dyDescent="0.25">
      <c r="A19" t="s">
        <v>244</v>
      </c>
      <c r="B19" t="s">
        <v>288</v>
      </c>
      <c r="C19" t="s">
        <v>222</v>
      </c>
      <c r="D19">
        <v>1</v>
      </c>
    </row>
    <row r="20" spans="1:4" x14ac:dyDescent="0.25">
      <c r="A20" t="s">
        <v>244</v>
      </c>
      <c r="B20" t="s">
        <v>97</v>
      </c>
      <c r="C20" t="s">
        <v>223</v>
      </c>
      <c r="D20">
        <v>1</v>
      </c>
    </row>
    <row r="21" spans="1:4" x14ac:dyDescent="0.25">
      <c r="A21" t="s">
        <v>244</v>
      </c>
      <c r="B21" t="s">
        <v>98</v>
      </c>
      <c r="C21" t="s">
        <v>224</v>
      </c>
      <c r="D21">
        <v>1</v>
      </c>
    </row>
    <row r="22" spans="1:4" x14ac:dyDescent="0.25">
      <c r="A22" t="s">
        <v>244</v>
      </c>
      <c r="B22" t="s">
        <v>99</v>
      </c>
      <c r="C22" t="s">
        <v>225</v>
      </c>
      <c r="D22">
        <v>1</v>
      </c>
    </row>
    <row r="23" spans="1:4" x14ac:dyDescent="0.25">
      <c r="A23" t="s">
        <v>244</v>
      </c>
      <c r="B23" t="s">
        <v>102</v>
      </c>
      <c r="C23" t="s">
        <v>226</v>
      </c>
      <c r="D23">
        <v>1</v>
      </c>
    </row>
    <row r="24" spans="1:4" x14ac:dyDescent="0.25">
      <c r="A24" t="s">
        <v>244</v>
      </c>
      <c r="B24" t="s">
        <v>103</v>
      </c>
      <c r="C24" t="s">
        <v>227</v>
      </c>
      <c r="D24">
        <v>1</v>
      </c>
    </row>
    <row r="25" spans="1:4" x14ac:dyDescent="0.25">
      <c r="A25" t="s">
        <v>244</v>
      </c>
      <c r="B25" t="s">
        <v>104</v>
      </c>
      <c r="C25" t="s">
        <v>228</v>
      </c>
      <c r="D25">
        <v>1</v>
      </c>
    </row>
    <row r="26" spans="1:4" x14ac:dyDescent="0.25">
      <c r="A26" t="s">
        <v>244</v>
      </c>
      <c r="B26" t="s">
        <v>100</v>
      </c>
      <c r="C26" t="s">
        <v>229</v>
      </c>
      <c r="D26">
        <v>1</v>
      </c>
    </row>
    <row r="27" spans="1:4" x14ac:dyDescent="0.25">
      <c r="A27" t="s">
        <v>244</v>
      </c>
      <c r="B27" t="s">
        <v>101</v>
      </c>
      <c r="C27" t="s">
        <v>230</v>
      </c>
      <c r="D27">
        <v>1</v>
      </c>
    </row>
    <row r="28" spans="1:4" x14ac:dyDescent="0.25">
      <c r="A28" t="s">
        <v>244</v>
      </c>
      <c r="B28" t="s">
        <v>167</v>
      </c>
      <c r="C28" t="s">
        <v>231</v>
      </c>
      <c r="D28">
        <v>1</v>
      </c>
    </row>
    <row r="29" spans="1:4" x14ac:dyDescent="0.25">
      <c r="A29" t="s">
        <v>244</v>
      </c>
      <c r="B29" t="s">
        <v>168</v>
      </c>
      <c r="C29" t="s">
        <v>232</v>
      </c>
      <c r="D29">
        <v>1</v>
      </c>
    </row>
    <row r="30" spans="1:4" x14ac:dyDescent="0.25">
      <c r="A30" t="s">
        <v>244</v>
      </c>
      <c r="B30" t="s">
        <v>169</v>
      </c>
      <c r="C30" t="s">
        <v>233</v>
      </c>
      <c r="D30">
        <v>1</v>
      </c>
    </row>
    <row r="31" spans="1:4" x14ac:dyDescent="0.25">
      <c r="A31" t="s">
        <v>244</v>
      </c>
      <c r="B31" t="s">
        <v>180</v>
      </c>
      <c r="C31" t="s">
        <v>234</v>
      </c>
      <c r="D31">
        <v>1</v>
      </c>
    </row>
    <row r="32" spans="1:4" x14ac:dyDescent="0.25">
      <c r="A32" t="s">
        <v>244</v>
      </c>
      <c r="B32" t="s">
        <v>172</v>
      </c>
      <c r="C32" t="s">
        <v>235</v>
      </c>
      <c r="D32">
        <v>1</v>
      </c>
    </row>
    <row r="33" spans="1:6" x14ac:dyDescent="0.25">
      <c r="A33" t="s">
        <v>244</v>
      </c>
      <c r="B33" t="s">
        <v>176</v>
      </c>
      <c r="C33" t="s">
        <v>236</v>
      </c>
      <c r="D33">
        <v>1</v>
      </c>
    </row>
    <row r="34" spans="1:6" x14ac:dyDescent="0.25">
      <c r="A34" t="s">
        <v>244</v>
      </c>
      <c r="B34" t="s">
        <v>174</v>
      </c>
      <c r="C34" t="s">
        <v>237</v>
      </c>
      <c r="D34">
        <v>1</v>
      </c>
    </row>
    <row r="35" spans="1:6" x14ac:dyDescent="0.25">
      <c r="A35" t="s">
        <v>244</v>
      </c>
      <c r="B35" t="s">
        <v>175</v>
      </c>
      <c r="C35" t="s">
        <v>238</v>
      </c>
      <c r="D35">
        <v>1</v>
      </c>
    </row>
    <row r="36" spans="1:6" x14ac:dyDescent="0.25">
      <c r="A36" t="s">
        <v>244</v>
      </c>
      <c r="B36" t="s">
        <v>182</v>
      </c>
      <c r="C36" t="s">
        <v>239</v>
      </c>
      <c r="D36">
        <v>1</v>
      </c>
    </row>
    <row r="37" spans="1:6" x14ac:dyDescent="0.25">
      <c r="A37" t="s">
        <v>244</v>
      </c>
      <c r="B37" t="s">
        <v>178</v>
      </c>
      <c r="C37" t="s">
        <v>240</v>
      </c>
      <c r="D37">
        <v>1</v>
      </c>
    </row>
    <row r="38" spans="1:6" x14ac:dyDescent="0.25">
      <c r="A38" t="s">
        <v>244</v>
      </c>
      <c r="B38" t="s">
        <v>185</v>
      </c>
      <c r="C38" t="s">
        <v>241</v>
      </c>
      <c r="D38">
        <v>1</v>
      </c>
    </row>
    <row r="39" spans="1:6" x14ac:dyDescent="0.25">
      <c r="A39" t="s">
        <v>244</v>
      </c>
      <c r="B39" t="s">
        <v>186</v>
      </c>
      <c r="C39" t="s">
        <v>242</v>
      </c>
      <c r="D39">
        <v>1</v>
      </c>
    </row>
    <row r="40" spans="1:6" x14ac:dyDescent="0.25">
      <c r="A40" t="s">
        <v>244</v>
      </c>
      <c r="B40" t="s">
        <v>192</v>
      </c>
      <c r="C40" t="s">
        <v>243</v>
      </c>
      <c r="D40">
        <v>1</v>
      </c>
    </row>
    <row r="41" spans="1:6" x14ac:dyDescent="0.25">
      <c r="A41" t="s">
        <v>244</v>
      </c>
      <c r="B41" t="s">
        <v>245</v>
      </c>
      <c r="C41" t="s">
        <v>254</v>
      </c>
      <c r="D41">
        <v>1</v>
      </c>
    </row>
    <row r="42" spans="1:6" x14ac:dyDescent="0.25">
      <c r="A42" t="s">
        <v>244</v>
      </c>
      <c r="B42" t="s">
        <v>246</v>
      </c>
      <c r="C42" t="s">
        <v>255</v>
      </c>
      <c r="D42">
        <v>1</v>
      </c>
    </row>
    <row r="43" spans="1:6" x14ac:dyDescent="0.25">
      <c r="A43" t="s">
        <v>244</v>
      </c>
      <c r="B43" t="s">
        <v>247</v>
      </c>
      <c r="C43" t="s">
        <v>256</v>
      </c>
      <c r="D43">
        <v>1</v>
      </c>
    </row>
    <row r="44" spans="1:6" x14ac:dyDescent="0.25">
      <c r="A44" t="s">
        <v>244</v>
      </c>
      <c r="B44" t="s">
        <v>535</v>
      </c>
      <c r="C44" t="s">
        <v>537</v>
      </c>
      <c r="D44">
        <v>1</v>
      </c>
    </row>
    <row r="45" spans="1:6" x14ac:dyDescent="0.25">
      <c r="A45" t="s">
        <v>244</v>
      </c>
      <c r="B45" t="s">
        <v>539</v>
      </c>
      <c r="C45" t="s">
        <v>538</v>
      </c>
      <c r="D45">
        <v>1</v>
      </c>
    </row>
    <row r="46" spans="1:6" x14ac:dyDescent="0.25">
      <c r="A46" t="s">
        <v>266</v>
      </c>
      <c r="B46" t="s">
        <v>265</v>
      </c>
      <c r="C46" t="s">
        <v>267</v>
      </c>
      <c r="D46">
        <v>3</v>
      </c>
      <c r="F46" t="s">
        <v>268</v>
      </c>
    </row>
    <row r="47" spans="1:6" x14ac:dyDescent="0.25">
      <c r="A47" t="s">
        <v>92</v>
      </c>
      <c r="B47" t="s">
        <v>258</v>
      </c>
      <c r="C47" t="s">
        <v>197</v>
      </c>
      <c r="D47">
        <v>1</v>
      </c>
      <c r="E47">
        <v>1</v>
      </c>
    </row>
    <row r="48" spans="1:6" x14ac:dyDescent="0.25">
      <c r="A48" s="7" t="s">
        <v>92</v>
      </c>
      <c r="B48" s="7" t="s">
        <v>259</v>
      </c>
      <c r="C48" s="7" t="s">
        <v>262</v>
      </c>
      <c r="D48" s="7">
        <v>1</v>
      </c>
      <c r="E48" s="7">
        <v>1</v>
      </c>
    </row>
    <row r="49" spans="1:5" x14ac:dyDescent="0.25">
      <c r="A49" s="7" t="s">
        <v>92</v>
      </c>
      <c r="B49" s="7" t="s">
        <v>260</v>
      </c>
      <c r="C49" s="7" t="s">
        <v>263</v>
      </c>
      <c r="D49" s="7">
        <v>1</v>
      </c>
      <c r="E49" s="7">
        <v>1</v>
      </c>
    </row>
    <row r="50" spans="1:5" x14ac:dyDescent="0.25">
      <c r="A50" s="7" t="s">
        <v>92</v>
      </c>
      <c r="B50" s="7" t="s">
        <v>527</v>
      </c>
      <c r="C50" s="7" t="s">
        <v>528</v>
      </c>
      <c r="D50" s="7">
        <v>1</v>
      </c>
      <c r="E50" s="7">
        <v>1</v>
      </c>
    </row>
    <row r="51" spans="1:5" x14ac:dyDescent="0.25">
      <c r="A51" s="7" t="s">
        <v>92</v>
      </c>
      <c r="B51" s="7" t="s">
        <v>261</v>
      </c>
      <c r="C51" s="7" t="s">
        <v>264</v>
      </c>
      <c r="D51" s="7">
        <v>1</v>
      </c>
      <c r="E51" s="7">
        <v>1</v>
      </c>
    </row>
    <row r="52" spans="1:5" x14ac:dyDescent="0.25">
      <c r="A52" s="7" t="s">
        <v>92</v>
      </c>
      <c r="B52" s="7" t="s">
        <v>311</v>
      </c>
      <c r="C52" s="7" t="s">
        <v>303</v>
      </c>
      <c r="D52" s="7">
        <v>1</v>
      </c>
      <c r="E52" s="7">
        <v>1</v>
      </c>
    </row>
    <row r="53" spans="1:5" x14ac:dyDescent="0.25">
      <c r="A53" s="7" t="s">
        <v>92</v>
      </c>
      <c r="B53" s="7" t="s">
        <v>302</v>
      </c>
      <c r="C53" s="7" t="s">
        <v>309</v>
      </c>
      <c r="D53" s="7">
        <v>1</v>
      </c>
      <c r="E53" s="7">
        <v>1</v>
      </c>
    </row>
    <row r="54" spans="1:5" x14ac:dyDescent="0.25">
      <c r="A54" s="7" t="s">
        <v>92</v>
      </c>
      <c r="B54" s="7" t="s">
        <v>306</v>
      </c>
      <c r="C54" s="7" t="s">
        <v>310</v>
      </c>
      <c r="D54" s="7">
        <v>1</v>
      </c>
      <c r="E54" s="7">
        <v>1</v>
      </c>
    </row>
    <row r="55" spans="1:5" x14ac:dyDescent="0.25">
      <c r="A55" s="7" t="s">
        <v>92</v>
      </c>
      <c r="B55" s="7" t="s">
        <v>286</v>
      </c>
      <c r="C55" s="7" t="s">
        <v>287</v>
      </c>
      <c r="D55" s="7">
        <v>1</v>
      </c>
      <c r="E55" s="7">
        <v>1</v>
      </c>
    </row>
    <row r="56" spans="1:5" x14ac:dyDescent="0.25">
      <c r="A56" s="7" t="s">
        <v>92</v>
      </c>
      <c r="B56" t="s">
        <v>290</v>
      </c>
      <c r="C56" t="s">
        <v>298</v>
      </c>
      <c r="D56" s="7">
        <v>1</v>
      </c>
      <c r="E56" s="7">
        <v>1</v>
      </c>
    </row>
    <row r="57" spans="1:5" x14ac:dyDescent="0.25">
      <c r="A57" s="7" t="s">
        <v>92</v>
      </c>
      <c r="B57" t="s">
        <v>291</v>
      </c>
      <c r="C57" t="s">
        <v>299</v>
      </c>
      <c r="D57" s="7">
        <v>1</v>
      </c>
      <c r="E57" s="7">
        <v>1</v>
      </c>
    </row>
    <row r="58" spans="1:5" x14ac:dyDescent="0.25">
      <c r="A58" s="7" t="s">
        <v>92</v>
      </c>
      <c r="B58" t="s">
        <v>292</v>
      </c>
      <c r="C58" t="s">
        <v>300</v>
      </c>
      <c r="D58" s="7">
        <v>1</v>
      </c>
      <c r="E58" s="7">
        <v>1</v>
      </c>
    </row>
    <row r="59" spans="1:5" x14ac:dyDescent="0.25">
      <c r="A59" s="7" t="s">
        <v>92</v>
      </c>
      <c r="B59" t="s">
        <v>293</v>
      </c>
      <c r="C59" t="s">
        <v>301</v>
      </c>
      <c r="D59" s="7">
        <v>1</v>
      </c>
      <c r="E59" s="7">
        <v>1</v>
      </c>
    </row>
    <row r="60" spans="1:5" x14ac:dyDescent="0.25">
      <c r="A60" s="7" t="s">
        <v>92</v>
      </c>
      <c r="B60" t="s">
        <v>401</v>
      </c>
      <c r="C60" t="s">
        <v>560</v>
      </c>
      <c r="D60" s="7">
        <v>1</v>
      </c>
      <c r="E60" s="7">
        <v>1</v>
      </c>
    </row>
    <row r="61" spans="1:5" x14ac:dyDescent="0.25">
      <c r="A61" s="7" t="s">
        <v>92</v>
      </c>
      <c r="B61" t="s">
        <v>520</v>
      </c>
      <c r="C61" t="s">
        <v>521</v>
      </c>
      <c r="D61" s="7">
        <v>1</v>
      </c>
      <c r="E61" s="7">
        <v>1</v>
      </c>
    </row>
    <row r="62" spans="1:5" x14ac:dyDescent="0.25">
      <c r="A62" s="7" t="s">
        <v>92</v>
      </c>
      <c r="B62" t="s">
        <v>572</v>
      </c>
      <c r="C62" t="s">
        <v>573</v>
      </c>
      <c r="D62" s="7">
        <v>1</v>
      </c>
      <c r="E62" s="7">
        <v>1</v>
      </c>
    </row>
    <row r="63" spans="1:5" x14ac:dyDescent="0.25">
      <c r="A63" s="7" t="s">
        <v>92</v>
      </c>
      <c r="B63" s="124" t="s">
        <v>1347</v>
      </c>
      <c r="C63" s="124" t="s">
        <v>1348</v>
      </c>
      <c r="D63" s="7">
        <v>2</v>
      </c>
      <c r="E63" s="7"/>
    </row>
    <row r="80" spans="1:1" x14ac:dyDescent="0.25">
      <c r="A80" s="3" t="s">
        <v>269</v>
      </c>
    </row>
    <row r="81" spans="1:5" x14ac:dyDescent="0.25">
      <c r="A81" s="14"/>
      <c r="B81" s="14"/>
      <c r="C81" s="14"/>
      <c r="D81" s="14" t="s">
        <v>90</v>
      </c>
      <c r="E81" s="14" t="s">
        <v>91</v>
      </c>
    </row>
    <row r="82" spans="1:5" x14ac:dyDescent="0.25">
      <c r="A82" s="7" t="s">
        <v>92</v>
      </c>
      <c r="B82" t="s">
        <v>343</v>
      </c>
      <c r="C82" t="s">
        <v>344</v>
      </c>
      <c r="D82" s="7">
        <v>2</v>
      </c>
      <c r="E82" s="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220"/>
  <sheetViews>
    <sheetView zoomScale="85" zoomScaleNormal="85" workbookViewId="0">
      <pane ySplit="6" topLeftCell="A7" activePane="bottomLeft" state="frozen"/>
      <selection activeCell="D21" sqref="D21"/>
      <selection pane="bottomLeft" activeCell="A7" sqref="A7"/>
    </sheetView>
  </sheetViews>
  <sheetFormatPr defaultColWidth="8.85546875" defaultRowHeight="12" x14ac:dyDescent="0.2"/>
  <cols>
    <col min="1" max="1" width="8.85546875" style="46"/>
    <col min="2" max="2" width="14.28515625" style="94" customWidth="1"/>
    <col min="3" max="3" width="3.28515625" style="46" customWidth="1"/>
    <col min="4" max="5" width="8.85546875" style="46"/>
    <col min="6" max="6" width="3.28515625" style="46" customWidth="1"/>
    <col min="7" max="8" width="8.85546875" style="46"/>
    <col min="9" max="9" width="3.28515625" style="46" customWidth="1"/>
    <col min="10" max="14" width="8.85546875" style="46"/>
    <col min="15" max="15" width="3.28515625" style="46" customWidth="1"/>
    <col min="16" max="20" width="8.85546875" style="46"/>
    <col min="21" max="21" width="3.28515625" style="46" customWidth="1"/>
    <col min="22" max="24" width="8.85546875" style="46"/>
    <col min="25" max="25" width="3.28515625" style="46" customWidth="1"/>
    <col min="26" max="32" width="8.85546875" style="46"/>
    <col min="33" max="33" width="3.28515625" style="46" customWidth="1"/>
    <col min="34" max="35" width="8.85546875" style="46"/>
    <col min="36" max="36" width="3.28515625" style="46" customWidth="1"/>
    <col min="37" max="37" width="8.85546875" style="46"/>
    <col min="38" max="38" width="3.28515625" style="46" customWidth="1"/>
    <col min="39" max="16384" width="8.85546875" style="46"/>
  </cols>
  <sheetData>
    <row r="1" spans="1:46" x14ac:dyDescent="0.2">
      <c r="A1" s="87" t="s">
        <v>188</v>
      </c>
      <c r="B1" s="46"/>
      <c r="AO1" s="46" t="s">
        <v>12</v>
      </c>
    </row>
    <row r="2" spans="1:46" x14ac:dyDescent="0.2">
      <c r="A2" s="88" t="s">
        <v>118</v>
      </c>
      <c r="B2" s="88" t="s">
        <v>119</v>
      </c>
      <c r="C2" s="88" t="s">
        <v>120</v>
      </c>
      <c r="D2" s="88" t="s">
        <v>121</v>
      </c>
      <c r="E2" s="88" t="s">
        <v>122</v>
      </c>
      <c r="F2" s="88" t="s">
        <v>123</v>
      </c>
      <c r="G2" s="88" t="s">
        <v>124</v>
      </c>
      <c r="H2" s="88" t="s">
        <v>125</v>
      </c>
      <c r="I2" s="88" t="s">
        <v>126</v>
      </c>
      <c r="J2" s="88" t="s">
        <v>127</v>
      </c>
      <c r="K2" s="88" t="s">
        <v>128</v>
      </c>
      <c r="L2" s="88" t="s">
        <v>129</v>
      </c>
      <c r="M2" s="88" t="s">
        <v>130</v>
      </c>
      <c r="N2" s="88" t="s">
        <v>131</v>
      </c>
      <c r="O2" s="88" t="s">
        <v>132</v>
      </c>
      <c r="P2" s="88" t="s">
        <v>133</v>
      </c>
      <c r="Q2" s="89" t="s">
        <v>134</v>
      </c>
      <c r="R2" s="89" t="s">
        <v>135</v>
      </c>
      <c r="S2" s="88" t="s">
        <v>136</v>
      </c>
      <c r="T2" s="88" t="s">
        <v>137</v>
      </c>
      <c r="U2" s="88" t="s">
        <v>138</v>
      </c>
      <c r="V2" s="88" t="s">
        <v>139</v>
      </c>
      <c r="W2" s="88" t="s">
        <v>140</v>
      </c>
      <c r="X2" s="88" t="s">
        <v>141</v>
      </c>
      <c r="Y2" s="88" t="s">
        <v>142</v>
      </c>
      <c r="Z2" s="88" t="s">
        <v>143</v>
      </c>
      <c r="AA2" s="88" t="s">
        <v>144</v>
      </c>
      <c r="AB2" s="88" t="s">
        <v>145</v>
      </c>
      <c r="AC2" s="88" t="s">
        <v>146</v>
      </c>
      <c r="AD2" s="88" t="s">
        <v>147</v>
      </c>
      <c r="AE2" s="88" t="s">
        <v>148</v>
      </c>
      <c r="AF2" s="88" t="s">
        <v>149</v>
      </c>
      <c r="AG2" s="88" t="s">
        <v>150</v>
      </c>
      <c r="AH2" s="88" t="s">
        <v>151</v>
      </c>
      <c r="AI2" s="88" t="s">
        <v>152</v>
      </c>
      <c r="AJ2" s="88" t="s">
        <v>153</v>
      </c>
      <c r="AK2" s="88" t="s">
        <v>154</v>
      </c>
      <c r="AL2" s="88" t="s">
        <v>155</v>
      </c>
      <c r="AM2" s="88" t="s">
        <v>156</v>
      </c>
      <c r="AN2" s="88" t="s">
        <v>157</v>
      </c>
      <c r="AO2" s="88" t="s">
        <v>158</v>
      </c>
      <c r="AP2" s="88" t="s">
        <v>159</v>
      </c>
      <c r="AQ2" s="88" t="s">
        <v>160</v>
      </c>
      <c r="AR2" s="88" t="s">
        <v>161</v>
      </c>
      <c r="AS2" s="88" t="s">
        <v>162</v>
      </c>
      <c r="AT2" s="88" t="s">
        <v>163</v>
      </c>
    </row>
    <row r="3" spans="1:46" x14ac:dyDescent="0.2">
      <c r="B3" s="46"/>
      <c r="J3" s="46" t="s">
        <v>281</v>
      </c>
      <c r="K3" s="46" t="s">
        <v>281</v>
      </c>
    </row>
    <row r="4" spans="1:46" x14ac:dyDescent="0.2">
      <c r="A4" s="90" t="s">
        <v>117</v>
      </c>
      <c r="B4" s="88"/>
      <c r="D4" s="90" t="s">
        <v>115</v>
      </c>
      <c r="E4" s="90"/>
      <c r="F4" s="90"/>
      <c r="G4" s="90" t="s">
        <v>114</v>
      </c>
      <c r="H4" s="90"/>
      <c r="J4" s="90" t="s">
        <v>4</v>
      </c>
      <c r="K4" s="90"/>
      <c r="L4" s="90"/>
      <c r="M4" s="88"/>
      <c r="N4" s="88"/>
      <c r="O4" s="88"/>
      <c r="P4" s="90" t="s">
        <v>110</v>
      </c>
      <c r="V4" s="90" t="s">
        <v>164</v>
      </c>
      <c r="W4" s="88"/>
      <c r="X4" s="88"/>
      <c r="Z4" s="91" t="s">
        <v>170</v>
      </c>
      <c r="AA4" s="91"/>
      <c r="AH4" s="91" t="s">
        <v>183</v>
      </c>
      <c r="AK4" s="91" t="s">
        <v>248</v>
      </c>
      <c r="AM4" s="91" t="s">
        <v>250</v>
      </c>
    </row>
    <row r="5" spans="1:46" x14ac:dyDescent="0.2">
      <c r="A5" s="89" t="s">
        <v>105</v>
      </c>
      <c r="B5" s="89"/>
      <c r="D5" s="92" t="s">
        <v>116</v>
      </c>
      <c r="E5" s="89" t="s">
        <v>205</v>
      </c>
      <c r="G5" s="92" t="s">
        <v>116</v>
      </c>
      <c r="H5" s="89" t="s">
        <v>105</v>
      </c>
      <c r="J5" s="89" t="s">
        <v>111</v>
      </c>
      <c r="K5" s="89" t="s">
        <v>116</v>
      </c>
      <c r="L5" s="89" t="s">
        <v>112</v>
      </c>
      <c r="M5" s="89" t="s">
        <v>78</v>
      </c>
      <c r="N5" s="89" t="s">
        <v>113</v>
      </c>
      <c r="P5" s="92" t="s">
        <v>105</v>
      </c>
      <c r="Q5" s="92" t="s">
        <v>106</v>
      </c>
      <c r="R5" s="92" t="s">
        <v>107</v>
      </c>
      <c r="S5" s="92" t="s">
        <v>108</v>
      </c>
      <c r="T5" s="92" t="s">
        <v>109</v>
      </c>
      <c r="V5" s="89" t="s">
        <v>106</v>
      </c>
      <c r="W5" s="89" t="s">
        <v>165</v>
      </c>
      <c r="X5" s="89" t="s">
        <v>166</v>
      </c>
      <c r="Z5" s="89" t="s">
        <v>179</v>
      </c>
      <c r="AA5" s="89" t="s">
        <v>171</v>
      </c>
      <c r="AB5" s="89" t="s">
        <v>165</v>
      </c>
      <c r="AC5" s="89" t="s">
        <v>173</v>
      </c>
      <c r="AD5" s="89" t="s">
        <v>166</v>
      </c>
      <c r="AE5" s="89" t="s">
        <v>181</v>
      </c>
      <c r="AF5" s="89" t="s">
        <v>177</v>
      </c>
      <c r="AH5" s="89" t="s">
        <v>106</v>
      </c>
      <c r="AI5" s="89" t="s">
        <v>184</v>
      </c>
      <c r="AK5" s="90" t="s">
        <v>249</v>
      </c>
      <c r="AM5" s="89" t="s">
        <v>251</v>
      </c>
      <c r="AN5" s="89" t="s">
        <v>252</v>
      </c>
      <c r="AO5" s="89" t="s">
        <v>253</v>
      </c>
    </row>
    <row r="6" spans="1:46" x14ac:dyDescent="0.2">
      <c r="A6" s="93" t="s">
        <v>93</v>
      </c>
      <c r="B6" s="95"/>
      <c r="D6" s="46" t="s">
        <v>94</v>
      </c>
      <c r="E6" s="46" t="s">
        <v>215</v>
      </c>
      <c r="G6" s="46" t="s">
        <v>289</v>
      </c>
      <c r="H6" s="46" t="s">
        <v>95</v>
      </c>
      <c r="J6" s="46" t="s">
        <v>96</v>
      </c>
      <c r="K6" s="46" t="s">
        <v>288</v>
      </c>
      <c r="L6" s="46" t="s">
        <v>97</v>
      </c>
      <c r="M6" s="46" t="s">
        <v>98</v>
      </c>
      <c r="N6" s="46" t="s">
        <v>99</v>
      </c>
      <c r="P6" s="46" t="s">
        <v>102</v>
      </c>
      <c r="Q6" s="46" t="s">
        <v>103</v>
      </c>
      <c r="R6" s="46" t="s">
        <v>104</v>
      </c>
      <c r="S6" s="46" t="s">
        <v>100</v>
      </c>
      <c r="T6" s="46" t="s">
        <v>101</v>
      </c>
      <c r="V6" s="93" t="s">
        <v>167</v>
      </c>
      <c r="W6" s="93" t="s">
        <v>168</v>
      </c>
      <c r="X6" s="93" t="s">
        <v>169</v>
      </c>
      <c r="Z6" s="88" t="s">
        <v>180</v>
      </c>
      <c r="AA6" s="88" t="s">
        <v>172</v>
      </c>
      <c r="AB6" s="88" t="s">
        <v>176</v>
      </c>
      <c r="AC6" s="88" t="s">
        <v>174</v>
      </c>
      <c r="AD6" s="88" t="s">
        <v>175</v>
      </c>
      <c r="AE6" s="88" t="s">
        <v>182</v>
      </c>
      <c r="AF6" s="88" t="s">
        <v>178</v>
      </c>
      <c r="AH6" s="88" t="s">
        <v>185</v>
      </c>
      <c r="AI6" s="88" t="s">
        <v>186</v>
      </c>
      <c r="AK6" s="88" t="s">
        <v>192</v>
      </c>
      <c r="AM6" s="46" t="s">
        <v>245</v>
      </c>
      <c r="AN6" s="46" t="s">
        <v>246</v>
      </c>
      <c r="AO6" s="46" t="s">
        <v>247</v>
      </c>
      <c r="AP6" s="46" t="s">
        <v>535</v>
      </c>
      <c r="AQ6" s="46" t="s">
        <v>536</v>
      </c>
    </row>
    <row r="7" spans="1:46" x14ac:dyDescent="0.2">
      <c r="A7" s="46" t="s">
        <v>723</v>
      </c>
      <c r="B7" s="94" t="s">
        <v>115</v>
      </c>
      <c r="D7" s="46" t="str">
        <f>A7</f>
        <v>aawhe</v>
      </c>
      <c r="E7" s="46" t="str">
        <f>D7</f>
        <v>aawhe</v>
      </c>
      <c r="G7" s="46" t="str">
        <f t="shared" ref="G7:G38" si="0">A85</f>
        <v>cawhe</v>
      </c>
      <c r="H7" s="46" t="str">
        <f t="shared" ref="H7:H38" si="1">G7</f>
        <v>cawhe</v>
      </c>
      <c r="J7" s="46" t="str">
        <f>A170</f>
        <v>flab-p</v>
      </c>
      <c r="L7" s="46" t="str">
        <f>J7</f>
        <v>flab-p</v>
      </c>
      <c r="M7" s="46" t="str">
        <f>J11</f>
        <v>fcap</v>
      </c>
      <c r="N7" s="46" t="str">
        <f>J13</f>
        <v>fsas</v>
      </c>
      <c r="P7" s="46" t="str">
        <f>A179</f>
        <v>ent-n</v>
      </c>
      <c r="Q7" s="46" t="str">
        <f>P7</f>
        <v>ent-n</v>
      </c>
      <c r="R7" s="46" t="str">
        <f>Q7</f>
        <v>ent-n</v>
      </c>
      <c r="S7" s="46" t="str">
        <f>R7</f>
        <v>ent-n</v>
      </c>
      <c r="T7" s="46" t="str">
        <f>R9</f>
        <v>hhd-0</v>
      </c>
      <c r="V7" s="46" t="s">
        <v>189</v>
      </c>
      <c r="W7" s="46" t="s">
        <v>190</v>
      </c>
      <c r="X7" s="46" t="s">
        <v>191</v>
      </c>
      <c r="Z7" s="46" t="s">
        <v>57</v>
      </c>
      <c r="AA7" s="46" t="s">
        <v>58</v>
      </c>
      <c r="AD7" s="46" t="s">
        <v>56</v>
      </c>
      <c r="AE7" s="46" t="s">
        <v>55</v>
      </c>
      <c r="AH7" s="46" t="s">
        <v>193</v>
      </c>
      <c r="AI7" s="46" t="s">
        <v>340</v>
      </c>
      <c r="AK7" s="46" t="s">
        <v>60</v>
      </c>
      <c r="AM7" s="46" t="str">
        <f>D7</f>
        <v>aawhe</v>
      </c>
      <c r="AO7" s="46" t="s">
        <v>17</v>
      </c>
      <c r="AP7" s="46" t="s">
        <v>8</v>
      </c>
      <c r="AQ7" s="46" t="s">
        <v>550</v>
      </c>
    </row>
    <row r="8" spans="1:46" x14ac:dyDescent="0.2">
      <c r="A8" s="46" t="s">
        <v>724</v>
      </c>
      <c r="D8" s="46" t="str">
        <f t="shared" ref="D8:D51" si="2">A8</f>
        <v>aamai</v>
      </c>
      <c r="E8" s="46" t="str">
        <f t="shared" ref="E8:E51" si="3">D8</f>
        <v>aamai</v>
      </c>
      <c r="G8" s="46" t="str">
        <f t="shared" si="0"/>
        <v>camai</v>
      </c>
      <c r="H8" s="46" t="str">
        <f t="shared" si="1"/>
        <v>camai</v>
      </c>
      <c r="J8" s="46" t="str">
        <f t="shared" ref="J8:J15" si="4">A171</f>
        <v>flab-m</v>
      </c>
      <c r="L8" s="46" t="str">
        <f t="shared" ref="L8:L10" si="5">J8</f>
        <v>flab-m</v>
      </c>
      <c r="M8" s="46" t="str">
        <f>J12</f>
        <v>fegy</v>
      </c>
      <c r="N8" s="46" t="str">
        <f t="shared" ref="N8:N9" si="6">J14</f>
        <v>fpsa</v>
      </c>
      <c r="P8" s="46" t="str">
        <f>A180</f>
        <v>ent-e</v>
      </c>
      <c r="Q8" s="46" t="str">
        <f t="shared" ref="Q8:Q19" si="7">P8</f>
        <v>ent-e</v>
      </c>
      <c r="R8" s="46" t="str">
        <f t="shared" ref="R8:R18" si="8">Q8</f>
        <v>ent-e</v>
      </c>
      <c r="S8" s="46" t="str">
        <f>R8</f>
        <v>ent-e</v>
      </c>
      <c r="T8" s="46" t="str">
        <f t="shared" ref="T8:T16" si="9">R10</f>
        <v>hhd-1</v>
      </c>
      <c r="AI8" s="46" t="s">
        <v>341</v>
      </c>
      <c r="AK8" s="46" t="s">
        <v>534</v>
      </c>
      <c r="AM8" s="46" t="str">
        <f t="shared" ref="AM8:AM71" si="10">D8</f>
        <v>aamai</v>
      </c>
      <c r="AO8" s="46" t="s">
        <v>12</v>
      </c>
      <c r="AP8" s="46" t="s">
        <v>327</v>
      </c>
      <c r="AQ8" s="46" t="s">
        <v>551</v>
      </c>
    </row>
    <row r="9" spans="1:46" x14ac:dyDescent="0.2">
      <c r="A9" s="46" t="s">
        <v>725</v>
      </c>
      <c r="D9" s="46" t="str">
        <f t="shared" si="2"/>
        <v>aaoce</v>
      </c>
      <c r="E9" s="46" t="str">
        <f t="shared" si="3"/>
        <v>aaoce</v>
      </c>
      <c r="G9" s="46" t="str">
        <f t="shared" si="0"/>
        <v>caoce</v>
      </c>
      <c r="H9" s="46" t="str">
        <f t="shared" si="1"/>
        <v>caoce</v>
      </c>
      <c r="J9" s="46" t="str">
        <f t="shared" si="4"/>
        <v>flab-s</v>
      </c>
      <c r="L9" s="46" t="str">
        <f t="shared" si="5"/>
        <v>flab-s</v>
      </c>
      <c r="N9" s="46" t="str">
        <f t="shared" si="6"/>
        <v>fland</v>
      </c>
      <c r="P9" s="46" t="str">
        <f>A181</f>
        <v>hhd-0</v>
      </c>
      <c r="Q9" s="46" t="str">
        <f t="shared" si="7"/>
        <v>hhd-0</v>
      </c>
      <c r="R9" s="46" t="str">
        <f t="shared" si="8"/>
        <v>hhd-0</v>
      </c>
      <c r="T9" s="46" t="str">
        <f t="shared" si="9"/>
        <v>hhd-2</v>
      </c>
      <c r="AI9" s="46" t="s">
        <v>342</v>
      </c>
      <c r="AM9" s="46" t="str">
        <f t="shared" si="10"/>
        <v>aaoce</v>
      </c>
      <c r="AO9" s="46" t="s">
        <v>574</v>
      </c>
      <c r="AP9" s="46" t="s">
        <v>408</v>
      </c>
      <c r="AQ9" s="46" t="s">
        <v>326</v>
      </c>
    </row>
    <row r="10" spans="1:46" x14ac:dyDescent="0.2">
      <c r="A10" s="46" t="s">
        <v>726</v>
      </c>
      <c r="D10" s="46" t="str">
        <f t="shared" si="2"/>
        <v>aaveg</v>
      </c>
      <c r="E10" s="46" t="str">
        <f t="shared" si="3"/>
        <v>aaveg</v>
      </c>
      <c r="G10" s="46" t="str">
        <f t="shared" si="0"/>
        <v>caveg</v>
      </c>
      <c r="H10" s="46" t="str">
        <f t="shared" si="1"/>
        <v>caveg</v>
      </c>
      <c r="J10" s="46" t="str">
        <f t="shared" si="4"/>
        <v>flab-t</v>
      </c>
      <c r="L10" s="46" t="str">
        <f t="shared" si="5"/>
        <v>flab-t</v>
      </c>
      <c r="P10" s="46" t="str">
        <f>A182</f>
        <v>hhd-1</v>
      </c>
      <c r="Q10" s="46" t="str">
        <f t="shared" si="7"/>
        <v>hhd-1</v>
      </c>
      <c r="R10" s="46" t="str">
        <f t="shared" si="8"/>
        <v>hhd-1</v>
      </c>
      <c r="T10" s="46" t="str">
        <f t="shared" si="9"/>
        <v>hhd-3</v>
      </c>
      <c r="AI10" s="46" t="s">
        <v>62</v>
      </c>
      <c r="AM10" s="46" t="str">
        <f t="shared" si="10"/>
        <v>aaveg</v>
      </c>
      <c r="AQ10" s="46" t="s">
        <v>411</v>
      </c>
    </row>
    <row r="11" spans="1:46" x14ac:dyDescent="0.2">
      <c r="A11" s="46" t="s">
        <v>727</v>
      </c>
      <c r="D11" s="46" t="str">
        <f t="shared" si="2"/>
        <v>aaofr</v>
      </c>
      <c r="E11" s="46" t="str">
        <f t="shared" si="3"/>
        <v>aaofr</v>
      </c>
      <c r="G11" s="46" t="str">
        <f t="shared" si="0"/>
        <v>caofr</v>
      </c>
      <c r="H11" s="46" t="str">
        <f t="shared" si="1"/>
        <v>caofr</v>
      </c>
      <c r="J11" s="46" t="str">
        <f t="shared" si="4"/>
        <v>fcap</v>
      </c>
      <c r="P11" s="46" t="str">
        <f>A183</f>
        <v>hhd-2</v>
      </c>
      <c r="Q11" s="46" t="str">
        <f t="shared" si="7"/>
        <v>hhd-2</v>
      </c>
      <c r="R11" s="46" t="str">
        <f t="shared" si="8"/>
        <v>hhd-2</v>
      </c>
      <c r="T11" s="46" t="str">
        <f t="shared" si="9"/>
        <v>hhd-4</v>
      </c>
      <c r="AM11" s="46" t="str">
        <f t="shared" si="10"/>
        <v>aaofr</v>
      </c>
      <c r="AQ11" s="46" t="s">
        <v>584</v>
      </c>
    </row>
    <row r="12" spans="1:46" x14ac:dyDescent="0.2">
      <c r="A12" s="46" t="s">
        <v>728</v>
      </c>
      <c r="D12" s="46" t="str">
        <f t="shared" si="2"/>
        <v>aagra</v>
      </c>
      <c r="E12" s="46" t="str">
        <f t="shared" si="3"/>
        <v>aagra</v>
      </c>
      <c r="G12" s="46" t="str">
        <f t="shared" si="0"/>
        <v>cagra</v>
      </c>
      <c r="H12" s="46" t="str">
        <f t="shared" si="1"/>
        <v>cagra</v>
      </c>
      <c r="J12" s="46" t="str">
        <f t="shared" si="4"/>
        <v>fegy</v>
      </c>
      <c r="P12" s="46" t="str">
        <f t="shared" ref="P12:P19" si="11">A184</f>
        <v>hhd-3</v>
      </c>
      <c r="Q12" s="46" t="str">
        <f t="shared" si="7"/>
        <v>hhd-3</v>
      </c>
      <c r="R12" s="46" t="str">
        <f t="shared" si="8"/>
        <v>hhd-3</v>
      </c>
      <c r="T12" s="46" t="str">
        <f t="shared" si="9"/>
        <v>hhd-5</v>
      </c>
      <c r="AM12" s="46" t="str">
        <f t="shared" si="10"/>
        <v>aagra</v>
      </c>
    </row>
    <row r="13" spans="1:46" x14ac:dyDescent="0.2">
      <c r="A13" s="46" t="s">
        <v>729</v>
      </c>
      <c r="D13" s="46" t="str">
        <f t="shared" si="2"/>
        <v>aaoil</v>
      </c>
      <c r="E13" s="46" t="str">
        <f t="shared" si="3"/>
        <v>aaoil</v>
      </c>
      <c r="G13" s="46" t="str">
        <f t="shared" si="0"/>
        <v>caoil</v>
      </c>
      <c r="H13" s="46" t="str">
        <f t="shared" si="1"/>
        <v>caoil</v>
      </c>
      <c r="J13" s="46" t="str">
        <f t="shared" si="4"/>
        <v>fsas</v>
      </c>
      <c r="P13" s="46" t="str">
        <f t="shared" si="11"/>
        <v>hhd-4</v>
      </c>
      <c r="Q13" s="46" t="str">
        <f t="shared" si="7"/>
        <v>hhd-4</v>
      </c>
      <c r="R13" s="46" t="str">
        <f t="shared" si="8"/>
        <v>hhd-4</v>
      </c>
      <c r="T13" s="46" t="str">
        <f t="shared" si="9"/>
        <v>hhd-6</v>
      </c>
      <c r="AM13" s="46" t="str">
        <f t="shared" si="10"/>
        <v>aaoil</v>
      </c>
    </row>
    <row r="14" spans="1:46" x14ac:dyDescent="0.2">
      <c r="A14" s="46" t="s">
        <v>730</v>
      </c>
      <c r="D14" s="46" t="str">
        <f t="shared" si="2"/>
        <v>aatub</v>
      </c>
      <c r="E14" s="46" t="str">
        <f t="shared" si="3"/>
        <v>aatub</v>
      </c>
      <c r="G14" s="46" t="str">
        <f t="shared" si="0"/>
        <v>catub</v>
      </c>
      <c r="H14" s="46" t="str">
        <f t="shared" si="1"/>
        <v>catub</v>
      </c>
      <c r="J14" s="46" t="str">
        <f t="shared" si="4"/>
        <v>fpsa</v>
      </c>
      <c r="P14" s="46" t="str">
        <f t="shared" si="11"/>
        <v>hhd-5</v>
      </c>
      <c r="Q14" s="46" t="str">
        <f t="shared" si="7"/>
        <v>hhd-5</v>
      </c>
      <c r="R14" s="46" t="str">
        <f t="shared" si="8"/>
        <v>hhd-5</v>
      </c>
      <c r="T14" s="46" t="str">
        <f t="shared" si="9"/>
        <v>hhd-7</v>
      </c>
      <c r="AM14" s="46" t="str">
        <f t="shared" si="10"/>
        <v>aatub</v>
      </c>
    </row>
    <row r="15" spans="1:46" x14ac:dyDescent="0.2">
      <c r="A15" s="46" t="s">
        <v>731</v>
      </c>
      <c r="D15" s="46" t="str">
        <f t="shared" si="2"/>
        <v>aapul</v>
      </c>
      <c r="E15" s="46" t="str">
        <f t="shared" si="3"/>
        <v>aapul</v>
      </c>
      <c r="G15" s="46" t="str">
        <f t="shared" si="0"/>
        <v>capul</v>
      </c>
      <c r="H15" s="46" t="str">
        <f t="shared" si="1"/>
        <v>capul</v>
      </c>
      <c r="J15" s="46" t="str">
        <f t="shared" si="4"/>
        <v>fland</v>
      </c>
      <c r="P15" s="46" t="str">
        <f t="shared" si="11"/>
        <v>hhd-6</v>
      </c>
      <c r="Q15" s="46" t="str">
        <f t="shared" si="7"/>
        <v>hhd-6</v>
      </c>
      <c r="R15" s="46" t="str">
        <f t="shared" si="8"/>
        <v>hhd-6</v>
      </c>
      <c r="T15" s="46" t="str">
        <f t="shared" si="9"/>
        <v>hhd-8</v>
      </c>
      <c r="AM15" s="46" t="str">
        <f t="shared" si="10"/>
        <v>aapul</v>
      </c>
    </row>
    <row r="16" spans="1:46" x14ac:dyDescent="0.2">
      <c r="A16" s="46" t="s">
        <v>732</v>
      </c>
      <c r="D16" s="46" t="str">
        <f t="shared" si="2"/>
        <v>aasug</v>
      </c>
      <c r="E16" s="46" t="str">
        <f t="shared" si="3"/>
        <v>aasug</v>
      </c>
      <c r="G16" s="46" t="str">
        <f t="shared" si="0"/>
        <v>casug</v>
      </c>
      <c r="H16" s="46" t="str">
        <f t="shared" si="1"/>
        <v>casug</v>
      </c>
      <c r="P16" s="46" t="str">
        <f t="shared" si="11"/>
        <v>hhd-7</v>
      </c>
      <c r="Q16" s="46" t="str">
        <f t="shared" si="7"/>
        <v>hhd-7</v>
      </c>
      <c r="R16" s="46" t="str">
        <f t="shared" si="8"/>
        <v>hhd-7</v>
      </c>
      <c r="T16" s="46" t="str">
        <f t="shared" si="9"/>
        <v>hhd-9</v>
      </c>
      <c r="AM16" s="46" t="str">
        <f t="shared" si="10"/>
        <v>aasug</v>
      </c>
    </row>
    <row r="17" spans="1:39" x14ac:dyDescent="0.2">
      <c r="A17" s="46" t="s">
        <v>733</v>
      </c>
      <c r="D17" s="46" t="str">
        <f t="shared" si="2"/>
        <v>aaoth</v>
      </c>
      <c r="E17" s="46" t="str">
        <f t="shared" si="3"/>
        <v>aaoth</v>
      </c>
      <c r="G17" s="46" t="str">
        <f t="shared" si="0"/>
        <v>caoth</v>
      </c>
      <c r="H17" s="46" t="str">
        <f t="shared" si="1"/>
        <v>caoth</v>
      </c>
      <c r="P17" s="46" t="str">
        <f t="shared" si="11"/>
        <v>hhd-8</v>
      </c>
      <c r="Q17" s="46" t="str">
        <f t="shared" si="7"/>
        <v>hhd-8</v>
      </c>
      <c r="R17" s="46" t="str">
        <f t="shared" si="8"/>
        <v>hhd-8</v>
      </c>
      <c r="AM17" s="46" t="str">
        <f t="shared" si="10"/>
        <v>aaoth</v>
      </c>
    </row>
    <row r="18" spans="1:39" x14ac:dyDescent="0.2">
      <c r="A18" s="46" t="s">
        <v>734</v>
      </c>
      <c r="D18" s="46" t="str">
        <f t="shared" si="2"/>
        <v>alani</v>
      </c>
      <c r="E18" s="46" t="str">
        <f t="shared" si="3"/>
        <v>alani</v>
      </c>
      <c r="G18" s="46" t="str">
        <f t="shared" si="0"/>
        <v>clani</v>
      </c>
      <c r="H18" s="46" t="str">
        <f t="shared" si="1"/>
        <v>clani</v>
      </c>
      <c r="P18" s="46" t="str">
        <f t="shared" si="11"/>
        <v>hhd-9</v>
      </c>
      <c r="Q18" s="46" t="str">
        <f t="shared" si="7"/>
        <v>hhd-9</v>
      </c>
      <c r="R18" s="46" t="str">
        <f t="shared" si="8"/>
        <v>hhd-9</v>
      </c>
      <c r="AM18" s="46" t="str">
        <f t="shared" si="10"/>
        <v>alani</v>
      </c>
    </row>
    <row r="19" spans="1:39" x14ac:dyDescent="0.2">
      <c r="A19" s="46" t="s">
        <v>402</v>
      </c>
      <c r="D19" s="46" t="str">
        <f t="shared" si="2"/>
        <v>afore</v>
      </c>
      <c r="E19" s="46" t="str">
        <f t="shared" si="3"/>
        <v>afore</v>
      </c>
      <c r="G19" s="46" t="str">
        <f t="shared" si="0"/>
        <v>cfore</v>
      </c>
      <c r="H19" s="46" t="str">
        <f t="shared" si="1"/>
        <v>cfore</v>
      </c>
      <c r="P19" s="46" t="str">
        <f t="shared" si="11"/>
        <v>gov</v>
      </c>
      <c r="Q19" s="46" t="str">
        <f t="shared" si="7"/>
        <v>gov</v>
      </c>
      <c r="AM19" s="46" t="str">
        <f t="shared" si="10"/>
        <v>afore</v>
      </c>
    </row>
    <row r="20" spans="1:39" x14ac:dyDescent="0.2">
      <c r="A20" s="46" t="s">
        <v>403</v>
      </c>
      <c r="D20" s="46" t="str">
        <f t="shared" si="2"/>
        <v>afish</v>
      </c>
      <c r="E20" s="46" t="str">
        <f t="shared" si="3"/>
        <v>afish</v>
      </c>
      <c r="G20" s="46" t="str">
        <f t="shared" si="0"/>
        <v>cfish</v>
      </c>
      <c r="H20" s="46" t="str">
        <f t="shared" si="1"/>
        <v>cfish</v>
      </c>
      <c r="P20" s="46" t="str">
        <f>A203</f>
        <v>row</v>
      </c>
      <c r="AM20" s="46" t="str">
        <f t="shared" si="10"/>
        <v>afish</v>
      </c>
    </row>
    <row r="21" spans="1:39" x14ac:dyDescent="0.2">
      <c r="A21" s="46" t="s">
        <v>8</v>
      </c>
      <c r="D21" s="46" t="str">
        <f t="shared" si="2"/>
        <v>acoal</v>
      </c>
      <c r="E21" s="46" t="str">
        <f t="shared" si="3"/>
        <v>acoal</v>
      </c>
      <c r="G21" s="46" t="str">
        <f t="shared" si="0"/>
        <v>ccoal-low</v>
      </c>
      <c r="H21" s="46" t="str">
        <f t="shared" si="1"/>
        <v>ccoal-low</v>
      </c>
      <c r="AM21" s="46" t="str">
        <f t="shared" si="10"/>
        <v>acoal</v>
      </c>
    </row>
    <row r="22" spans="1:39" x14ac:dyDescent="0.2">
      <c r="A22" s="46" t="s">
        <v>585</v>
      </c>
      <c r="D22" s="46" t="str">
        <f t="shared" si="2"/>
        <v>agold</v>
      </c>
      <c r="E22" s="46" t="str">
        <f t="shared" si="3"/>
        <v>agold</v>
      </c>
      <c r="G22" s="46" t="str">
        <f t="shared" si="0"/>
        <v>ccoal-hgh</v>
      </c>
      <c r="H22" s="46" t="str">
        <f t="shared" si="1"/>
        <v>ccoal-hgh</v>
      </c>
      <c r="AM22" s="46" t="str">
        <f t="shared" si="10"/>
        <v>agold</v>
      </c>
    </row>
    <row r="23" spans="1:39" x14ac:dyDescent="0.2">
      <c r="A23" s="46" t="s">
        <v>327</v>
      </c>
      <c r="D23" s="46" t="str">
        <f t="shared" si="2"/>
        <v>acoil</v>
      </c>
      <c r="E23" s="46" t="str">
        <f t="shared" si="3"/>
        <v>acoil</v>
      </c>
      <c r="G23" s="46" t="str">
        <f t="shared" si="0"/>
        <v>ccoil</v>
      </c>
      <c r="H23" s="46" t="str">
        <f t="shared" si="1"/>
        <v>ccoil</v>
      </c>
      <c r="AM23" s="46" t="str">
        <f t="shared" si="10"/>
        <v>acoil</v>
      </c>
    </row>
    <row r="24" spans="1:39" x14ac:dyDescent="0.2">
      <c r="A24" s="46" t="s">
        <v>408</v>
      </c>
      <c r="D24" s="46" t="str">
        <f t="shared" si="2"/>
        <v>angas</v>
      </c>
      <c r="E24" s="46" t="str">
        <f t="shared" si="3"/>
        <v>angas</v>
      </c>
      <c r="G24" s="46" t="str">
        <f t="shared" si="0"/>
        <v>cngas</v>
      </c>
      <c r="H24" s="46" t="str">
        <f t="shared" si="1"/>
        <v>cngas</v>
      </c>
      <c r="AM24" s="46" t="str">
        <f t="shared" si="10"/>
        <v>angas</v>
      </c>
    </row>
    <row r="25" spans="1:39" x14ac:dyDescent="0.2">
      <c r="A25" s="46" t="s">
        <v>1351</v>
      </c>
      <c r="D25" s="46" t="str">
        <f t="shared" si="2"/>
        <v>apgm</v>
      </c>
      <c r="E25" s="46" t="str">
        <f t="shared" si="3"/>
        <v>apgm</v>
      </c>
      <c r="G25" s="46" t="str">
        <f t="shared" si="0"/>
        <v>cpgm</v>
      </c>
      <c r="H25" s="46" t="str">
        <f t="shared" si="1"/>
        <v>cpgm</v>
      </c>
      <c r="AM25" s="46" t="str">
        <f t="shared" si="10"/>
        <v>apgm</v>
      </c>
    </row>
    <row r="26" spans="1:39" x14ac:dyDescent="0.2">
      <c r="A26" s="46" t="s">
        <v>586</v>
      </c>
      <c r="D26" s="46" t="str">
        <f t="shared" si="2"/>
        <v>amore</v>
      </c>
      <c r="E26" s="46" t="str">
        <f t="shared" si="3"/>
        <v>amore</v>
      </c>
      <c r="G26" s="46" t="str">
        <f t="shared" si="0"/>
        <v>cmore</v>
      </c>
      <c r="H26" s="46" t="str">
        <f t="shared" si="1"/>
        <v>cmore</v>
      </c>
      <c r="AM26" s="46" t="str">
        <f t="shared" si="10"/>
        <v>amore</v>
      </c>
    </row>
    <row r="27" spans="1:39" x14ac:dyDescent="0.2">
      <c r="A27" s="46" t="s">
        <v>561</v>
      </c>
      <c r="D27" s="46" t="str">
        <f t="shared" si="2"/>
        <v>amine</v>
      </c>
      <c r="E27" s="46" t="str">
        <f t="shared" si="3"/>
        <v>amine</v>
      </c>
      <c r="G27" s="46" t="str">
        <f t="shared" si="0"/>
        <v>cmine</v>
      </c>
      <c r="H27" s="46" t="str">
        <f t="shared" si="1"/>
        <v>cmine</v>
      </c>
      <c r="AM27" s="46" t="str">
        <f t="shared" si="10"/>
        <v>amine</v>
      </c>
    </row>
    <row r="28" spans="1:39" x14ac:dyDescent="0.2">
      <c r="A28" s="46" t="s">
        <v>735</v>
      </c>
      <c r="D28" s="46" t="str">
        <f t="shared" si="2"/>
        <v>ameat</v>
      </c>
      <c r="E28" s="46" t="str">
        <f t="shared" si="3"/>
        <v>ameat</v>
      </c>
      <c r="G28" s="46" t="str">
        <f t="shared" si="0"/>
        <v>cmeat</v>
      </c>
      <c r="H28" s="46" t="str">
        <f t="shared" si="1"/>
        <v>cmeat</v>
      </c>
      <c r="AM28" s="46" t="str">
        <f t="shared" si="10"/>
        <v>ameat</v>
      </c>
    </row>
    <row r="29" spans="1:39" x14ac:dyDescent="0.2">
      <c r="A29" s="46" t="s">
        <v>736</v>
      </c>
      <c r="D29" s="46" t="str">
        <f t="shared" si="2"/>
        <v>apfis</v>
      </c>
      <c r="E29" s="46" t="str">
        <f t="shared" si="3"/>
        <v>apfis</v>
      </c>
      <c r="G29" s="46" t="str">
        <f t="shared" si="0"/>
        <v>cpfis</v>
      </c>
      <c r="H29" s="46" t="str">
        <f t="shared" si="1"/>
        <v>cpfis</v>
      </c>
      <c r="AM29" s="46" t="str">
        <f t="shared" si="10"/>
        <v>apfis</v>
      </c>
    </row>
    <row r="30" spans="1:39" x14ac:dyDescent="0.2">
      <c r="A30" s="46" t="s">
        <v>737</v>
      </c>
      <c r="D30" s="46" t="str">
        <f t="shared" si="2"/>
        <v>avege</v>
      </c>
      <c r="E30" s="46" t="str">
        <f t="shared" si="3"/>
        <v>avege</v>
      </c>
      <c r="G30" s="46" t="str">
        <f t="shared" si="0"/>
        <v>cvege</v>
      </c>
      <c r="H30" s="46" t="str">
        <f t="shared" si="1"/>
        <v>cvege</v>
      </c>
      <c r="AM30" s="46" t="str">
        <f t="shared" si="10"/>
        <v>avege</v>
      </c>
    </row>
    <row r="31" spans="1:39" x14ac:dyDescent="0.2">
      <c r="A31" s="46" t="s">
        <v>738</v>
      </c>
      <c r="D31" s="46" t="str">
        <f t="shared" si="2"/>
        <v>afats</v>
      </c>
      <c r="E31" s="46" t="str">
        <f t="shared" si="3"/>
        <v>afats</v>
      </c>
      <c r="G31" s="46" t="str">
        <f t="shared" si="0"/>
        <v>cfats</v>
      </c>
      <c r="H31" s="46" t="str">
        <f t="shared" si="1"/>
        <v>cfats</v>
      </c>
      <c r="AM31" s="46" t="str">
        <f t="shared" si="10"/>
        <v>afats</v>
      </c>
    </row>
    <row r="32" spans="1:39" x14ac:dyDescent="0.2">
      <c r="A32" s="46" t="s">
        <v>739</v>
      </c>
      <c r="D32" s="46" t="str">
        <f t="shared" si="2"/>
        <v>adair</v>
      </c>
      <c r="E32" s="46" t="str">
        <f t="shared" si="3"/>
        <v>adair</v>
      </c>
      <c r="G32" s="46" t="str">
        <f t="shared" si="0"/>
        <v>cdair</v>
      </c>
      <c r="H32" s="46" t="str">
        <f t="shared" si="1"/>
        <v>cdair</v>
      </c>
      <c r="AM32" s="46" t="str">
        <f t="shared" si="10"/>
        <v>adair</v>
      </c>
    </row>
    <row r="33" spans="1:39" x14ac:dyDescent="0.2">
      <c r="A33" s="46" t="s">
        <v>740</v>
      </c>
      <c r="D33" s="46" t="str">
        <f t="shared" si="2"/>
        <v>agrai</v>
      </c>
      <c r="E33" s="46" t="str">
        <f t="shared" si="3"/>
        <v>agrai</v>
      </c>
      <c r="G33" s="46" t="str">
        <f t="shared" si="0"/>
        <v>cgrai</v>
      </c>
      <c r="H33" s="46" t="str">
        <f t="shared" si="1"/>
        <v>cgrai</v>
      </c>
      <c r="AM33" s="46" t="str">
        <f t="shared" si="10"/>
        <v>agrai</v>
      </c>
    </row>
    <row r="34" spans="1:39" x14ac:dyDescent="0.2">
      <c r="A34" s="46" t="s">
        <v>741</v>
      </c>
      <c r="D34" s="46" t="str">
        <f t="shared" si="2"/>
        <v>astar</v>
      </c>
      <c r="E34" s="46" t="str">
        <f t="shared" si="3"/>
        <v>astar</v>
      </c>
      <c r="G34" s="46" t="str">
        <f t="shared" si="0"/>
        <v>cstar</v>
      </c>
      <c r="H34" s="46" t="str">
        <f t="shared" si="1"/>
        <v>cstar</v>
      </c>
      <c r="AM34" s="46" t="str">
        <f t="shared" si="10"/>
        <v>astar</v>
      </c>
    </row>
    <row r="35" spans="1:39" x14ac:dyDescent="0.2">
      <c r="A35" s="46" t="s">
        <v>742</v>
      </c>
      <c r="D35" s="46" t="str">
        <f t="shared" si="2"/>
        <v>afeed</v>
      </c>
      <c r="E35" s="46" t="str">
        <f t="shared" si="3"/>
        <v>afeed</v>
      </c>
      <c r="G35" s="46" t="str">
        <f t="shared" si="0"/>
        <v>cafee</v>
      </c>
      <c r="H35" s="46" t="str">
        <f t="shared" si="1"/>
        <v>cafee</v>
      </c>
      <c r="AM35" s="46" t="str">
        <f t="shared" si="10"/>
        <v>afeed</v>
      </c>
    </row>
    <row r="36" spans="1:39" x14ac:dyDescent="0.2">
      <c r="A36" s="46" t="s">
        <v>743</v>
      </c>
      <c r="D36" s="46" t="str">
        <f t="shared" si="2"/>
        <v>abake</v>
      </c>
      <c r="E36" s="46" t="str">
        <f t="shared" si="3"/>
        <v>abake</v>
      </c>
      <c r="G36" s="46" t="str">
        <f t="shared" si="0"/>
        <v>cbake</v>
      </c>
      <c r="H36" s="46" t="str">
        <f t="shared" si="1"/>
        <v>cbake</v>
      </c>
      <c r="AM36" s="46" t="str">
        <f t="shared" si="10"/>
        <v>abake</v>
      </c>
    </row>
    <row r="37" spans="1:39" x14ac:dyDescent="0.2">
      <c r="A37" s="46" t="s">
        <v>744</v>
      </c>
      <c r="D37" s="46" t="str">
        <f t="shared" si="2"/>
        <v>asuga</v>
      </c>
      <c r="E37" s="46" t="str">
        <f t="shared" si="3"/>
        <v>asuga</v>
      </c>
      <c r="G37" s="46" t="str">
        <f t="shared" si="0"/>
        <v>csuga</v>
      </c>
      <c r="H37" s="46" t="str">
        <f t="shared" si="1"/>
        <v>csuga</v>
      </c>
      <c r="AM37" s="46" t="str">
        <f t="shared" si="10"/>
        <v>asuga</v>
      </c>
    </row>
    <row r="38" spans="1:39" x14ac:dyDescent="0.2">
      <c r="A38" s="46" t="s">
        <v>745</v>
      </c>
      <c r="D38" s="46" t="str">
        <f t="shared" si="2"/>
        <v>aconf</v>
      </c>
      <c r="E38" s="46" t="str">
        <f t="shared" si="3"/>
        <v>aconf</v>
      </c>
      <c r="G38" s="46" t="str">
        <f t="shared" si="0"/>
        <v>cconf</v>
      </c>
      <c r="H38" s="46" t="str">
        <f t="shared" si="1"/>
        <v>cconf</v>
      </c>
      <c r="AM38" s="46" t="str">
        <f t="shared" si="10"/>
        <v>aconf</v>
      </c>
    </row>
    <row r="39" spans="1:39" x14ac:dyDescent="0.2">
      <c r="A39" s="46" t="s">
        <v>746</v>
      </c>
      <c r="D39" s="46" t="str">
        <f t="shared" si="2"/>
        <v>apast</v>
      </c>
      <c r="E39" s="46" t="str">
        <f t="shared" si="3"/>
        <v>apast</v>
      </c>
      <c r="G39" s="46" t="str">
        <f t="shared" ref="G39:G70" si="12">A117</f>
        <v>cpast</v>
      </c>
      <c r="H39" s="46" t="str">
        <f t="shared" ref="H39:H55" si="13">G39</f>
        <v>cpast</v>
      </c>
      <c r="AM39" s="46" t="str">
        <f t="shared" si="10"/>
        <v>apast</v>
      </c>
    </row>
    <row r="40" spans="1:39" x14ac:dyDescent="0.2">
      <c r="A40" s="46" t="s">
        <v>747</v>
      </c>
      <c r="D40" s="46" t="str">
        <f t="shared" si="2"/>
        <v>aofoo</v>
      </c>
      <c r="E40" s="46" t="str">
        <f t="shared" si="3"/>
        <v>aofoo</v>
      </c>
      <c r="G40" s="46" t="str">
        <f t="shared" si="12"/>
        <v>cofoo</v>
      </c>
      <c r="H40" s="46" t="str">
        <f t="shared" si="13"/>
        <v>cofoo</v>
      </c>
      <c r="AM40" s="46" t="str">
        <f t="shared" si="10"/>
        <v>aofoo</v>
      </c>
    </row>
    <row r="41" spans="1:39" x14ac:dyDescent="0.2">
      <c r="A41" s="46" t="s">
        <v>347</v>
      </c>
      <c r="D41" s="46" t="str">
        <f t="shared" si="2"/>
        <v>abevt</v>
      </c>
      <c r="E41" s="46" t="str">
        <f t="shared" si="3"/>
        <v>abevt</v>
      </c>
      <c r="G41" s="46" t="str">
        <f t="shared" si="12"/>
        <v>cbevt</v>
      </c>
      <c r="H41" s="46" t="str">
        <f t="shared" si="13"/>
        <v>cbevt</v>
      </c>
      <c r="AM41" s="46" t="str">
        <f t="shared" si="10"/>
        <v>abevt</v>
      </c>
    </row>
    <row r="42" spans="1:39" x14ac:dyDescent="0.2">
      <c r="A42" s="46" t="s">
        <v>11</v>
      </c>
      <c r="D42" s="46" t="str">
        <f t="shared" si="2"/>
        <v>atext</v>
      </c>
      <c r="E42" s="46" t="str">
        <f t="shared" si="3"/>
        <v>atext</v>
      </c>
      <c r="G42" s="46" t="str">
        <f t="shared" si="12"/>
        <v>ctext</v>
      </c>
      <c r="H42" s="46" t="str">
        <f t="shared" si="13"/>
        <v>ctext</v>
      </c>
      <c r="AM42" s="46" t="str">
        <f t="shared" si="10"/>
        <v>atext</v>
      </c>
    </row>
    <row r="43" spans="1:39" x14ac:dyDescent="0.2">
      <c r="A43" s="46" t="s">
        <v>348</v>
      </c>
      <c r="D43" s="46" t="str">
        <f t="shared" si="2"/>
        <v>aclth</v>
      </c>
      <c r="E43" s="46" t="str">
        <f t="shared" si="3"/>
        <v>aclth</v>
      </c>
      <c r="G43" s="46" t="str">
        <f t="shared" si="12"/>
        <v>cclth</v>
      </c>
      <c r="H43" s="46" t="str">
        <f t="shared" si="13"/>
        <v>cclth</v>
      </c>
      <c r="AM43" s="46" t="str">
        <f t="shared" si="10"/>
        <v>aclth</v>
      </c>
    </row>
    <row r="44" spans="1:39" x14ac:dyDescent="0.2">
      <c r="A44" s="46" t="s">
        <v>349</v>
      </c>
      <c r="D44" s="46" t="str">
        <f t="shared" si="2"/>
        <v>aleat</v>
      </c>
      <c r="E44" s="46" t="str">
        <f t="shared" si="3"/>
        <v>aleat</v>
      </c>
      <c r="G44" s="46" t="str">
        <f t="shared" si="12"/>
        <v>cleat</v>
      </c>
      <c r="H44" s="46" t="str">
        <f t="shared" si="13"/>
        <v>cleat</v>
      </c>
      <c r="AM44" s="46" t="str">
        <f t="shared" si="10"/>
        <v>aleat</v>
      </c>
    </row>
    <row r="45" spans="1:39" x14ac:dyDescent="0.2">
      <c r="A45" s="46" t="s">
        <v>350</v>
      </c>
      <c r="D45" s="46" t="str">
        <f t="shared" si="2"/>
        <v>afoot</v>
      </c>
      <c r="E45" s="46" t="str">
        <f t="shared" si="3"/>
        <v>afoot</v>
      </c>
      <c r="G45" s="46" t="str">
        <f t="shared" si="12"/>
        <v>cfoot</v>
      </c>
      <c r="H45" s="46" t="str">
        <f t="shared" si="13"/>
        <v>cfoot</v>
      </c>
      <c r="AM45" s="46" t="str">
        <f t="shared" si="10"/>
        <v>afoot</v>
      </c>
    </row>
    <row r="46" spans="1:39" x14ac:dyDescent="0.2">
      <c r="A46" s="46" t="s">
        <v>351</v>
      </c>
      <c r="D46" s="46" t="str">
        <f t="shared" si="2"/>
        <v>awood</v>
      </c>
      <c r="E46" s="46" t="str">
        <f t="shared" si="3"/>
        <v>awood</v>
      </c>
      <c r="G46" s="46" t="str">
        <f t="shared" si="12"/>
        <v>cwood</v>
      </c>
      <c r="H46" s="46" t="str">
        <f t="shared" si="13"/>
        <v>cwood</v>
      </c>
      <c r="AM46" s="46" t="str">
        <f t="shared" si="10"/>
        <v>awood</v>
      </c>
    </row>
    <row r="47" spans="1:39" x14ac:dyDescent="0.2">
      <c r="A47" s="46" t="s">
        <v>352</v>
      </c>
      <c r="D47" s="46" t="str">
        <f t="shared" si="2"/>
        <v>apapr</v>
      </c>
      <c r="E47" s="46" t="str">
        <f t="shared" si="3"/>
        <v>apapr</v>
      </c>
      <c r="G47" s="46" t="str">
        <f t="shared" si="12"/>
        <v>cpapr</v>
      </c>
      <c r="H47" s="46" t="str">
        <f t="shared" si="13"/>
        <v>cpapr</v>
      </c>
      <c r="AM47" s="46" t="str">
        <f t="shared" si="10"/>
        <v>apapr</v>
      </c>
    </row>
    <row r="48" spans="1:39" x14ac:dyDescent="0.2">
      <c r="A48" s="46" t="s">
        <v>353</v>
      </c>
      <c r="D48" s="46" t="str">
        <f t="shared" si="2"/>
        <v>aprnt</v>
      </c>
      <c r="E48" s="46" t="str">
        <f t="shared" si="3"/>
        <v>aprnt</v>
      </c>
      <c r="G48" s="46" t="str">
        <f t="shared" si="12"/>
        <v>cprnt</v>
      </c>
      <c r="H48" s="46" t="str">
        <f t="shared" si="13"/>
        <v>cprnt</v>
      </c>
      <c r="AM48" s="46" t="str">
        <f t="shared" si="10"/>
        <v>aprnt</v>
      </c>
    </row>
    <row r="49" spans="1:39" x14ac:dyDescent="0.2">
      <c r="A49" s="46" t="s">
        <v>12</v>
      </c>
      <c r="D49" s="46" t="str">
        <f t="shared" si="2"/>
        <v>apetr</v>
      </c>
      <c r="E49" s="46" t="str">
        <f t="shared" si="3"/>
        <v>apetr</v>
      </c>
      <c r="G49" s="46" t="str">
        <f t="shared" si="12"/>
        <v>cpetr_p</v>
      </c>
      <c r="H49" s="46" t="str">
        <f t="shared" si="13"/>
        <v>cpetr_p</v>
      </c>
      <c r="AM49" s="46" t="str">
        <f t="shared" si="10"/>
        <v>apetr</v>
      </c>
    </row>
    <row r="50" spans="1:39" x14ac:dyDescent="0.2">
      <c r="A50" s="46" t="s">
        <v>574</v>
      </c>
      <c r="D50" s="46" t="str">
        <f t="shared" si="2"/>
        <v>ahydr</v>
      </c>
      <c r="E50" s="46" t="str">
        <f t="shared" si="3"/>
        <v>ahydr</v>
      </c>
      <c r="G50" s="46" t="str">
        <f t="shared" si="12"/>
        <v>cpetr_d</v>
      </c>
      <c r="H50" s="46" t="str">
        <f t="shared" si="13"/>
        <v>cpetr_d</v>
      </c>
      <c r="AM50" s="46" t="str">
        <f t="shared" si="10"/>
        <v>ahydr</v>
      </c>
    </row>
    <row r="51" spans="1:39" x14ac:dyDescent="0.2">
      <c r="A51" s="46" t="s">
        <v>1352</v>
      </c>
      <c r="D51" s="46" t="str">
        <f t="shared" si="2"/>
        <v>aammo</v>
      </c>
      <c r="E51" s="46" t="str">
        <f t="shared" si="3"/>
        <v>aammo</v>
      </c>
      <c r="G51" s="46" t="str">
        <f t="shared" si="12"/>
        <v>cpetr_o</v>
      </c>
      <c r="H51" s="46" t="str">
        <f t="shared" si="13"/>
        <v>cpetr_o</v>
      </c>
      <c r="AM51" s="46" t="str">
        <f t="shared" si="10"/>
        <v>aammo</v>
      </c>
    </row>
    <row r="52" spans="1:39" x14ac:dyDescent="0.2">
      <c r="A52" s="46" t="s">
        <v>354</v>
      </c>
      <c r="D52" s="46" t="str">
        <f t="shared" ref="D52:D58" si="14">A52</f>
        <v>abchm</v>
      </c>
      <c r="E52" s="46" t="str">
        <f t="shared" ref="E52:E58" si="15">D52</f>
        <v>abchm</v>
      </c>
      <c r="G52" s="46" t="str">
        <f t="shared" si="12"/>
        <v>chydr</v>
      </c>
      <c r="H52" s="46" t="str">
        <f t="shared" si="13"/>
        <v>chydr</v>
      </c>
      <c r="AM52" s="46" t="str">
        <f t="shared" si="10"/>
        <v>abchm</v>
      </c>
    </row>
    <row r="53" spans="1:39" x14ac:dyDescent="0.2">
      <c r="A53" s="46" t="s">
        <v>355</v>
      </c>
      <c r="D53" s="46" t="str">
        <f t="shared" si="14"/>
        <v>aochm</v>
      </c>
      <c r="E53" s="46" t="str">
        <f t="shared" si="15"/>
        <v>aochm</v>
      </c>
      <c r="G53" s="46" t="str">
        <f t="shared" si="12"/>
        <v>cammo</v>
      </c>
      <c r="H53" s="46" t="str">
        <f t="shared" si="13"/>
        <v>cammo</v>
      </c>
      <c r="AM53" s="46" t="str">
        <f t="shared" si="10"/>
        <v>aochm</v>
      </c>
    </row>
    <row r="54" spans="1:39" x14ac:dyDescent="0.2">
      <c r="A54" s="46" t="s">
        <v>356</v>
      </c>
      <c r="D54" s="46" t="str">
        <f t="shared" si="14"/>
        <v>arubb</v>
      </c>
      <c r="E54" s="46" t="str">
        <f t="shared" si="15"/>
        <v>arubb</v>
      </c>
      <c r="G54" s="46" t="str">
        <f t="shared" si="12"/>
        <v>cbchm</v>
      </c>
      <c r="H54" s="46" t="str">
        <f t="shared" si="13"/>
        <v>cbchm</v>
      </c>
      <c r="AM54" s="46" t="str">
        <f t="shared" si="10"/>
        <v>arubb</v>
      </c>
    </row>
    <row r="55" spans="1:39" x14ac:dyDescent="0.2">
      <c r="A55" s="46" t="s">
        <v>357</v>
      </c>
      <c r="D55" s="46" t="str">
        <f t="shared" si="14"/>
        <v>aplas</v>
      </c>
      <c r="E55" s="46" t="str">
        <f t="shared" si="15"/>
        <v>aplas</v>
      </c>
      <c r="G55" s="46" t="str">
        <f t="shared" si="12"/>
        <v>cochm</v>
      </c>
      <c r="H55" s="46" t="str">
        <f t="shared" si="13"/>
        <v>cochm</v>
      </c>
      <c r="AM55" s="46" t="str">
        <f t="shared" si="10"/>
        <v>aplas</v>
      </c>
    </row>
    <row r="56" spans="1:39" x14ac:dyDescent="0.2">
      <c r="A56" s="46" t="s">
        <v>13</v>
      </c>
      <c r="D56" s="46" t="str">
        <f t="shared" si="14"/>
        <v>anmet</v>
      </c>
      <c r="E56" s="46" t="str">
        <f t="shared" si="15"/>
        <v>anmet</v>
      </c>
      <c r="G56" s="46" t="str">
        <f t="shared" si="12"/>
        <v>crubb</v>
      </c>
      <c r="H56" s="46" t="str">
        <f t="shared" ref="H56:H57" si="16">G56</f>
        <v>crubb</v>
      </c>
      <c r="AM56" s="46" t="str">
        <f t="shared" si="10"/>
        <v>anmet</v>
      </c>
    </row>
    <row r="57" spans="1:39" x14ac:dyDescent="0.2">
      <c r="A57" s="46" t="s">
        <v>359</v>
      </c>
      <c r="D57" s="46" t="str">
        <f t="shared" si="14"/>
        <v>airon</v>
      </c>
      <c r="E57" s="46" t="str">
        <f t="shared" si="15"/>
        <v>airon</v>
      </c>
      <c r="G57" s="46" t="str">
        <f t="shared" si="12"/>
        <v>cplas</v>
      </c>
      <c r="H57" s="46" t="str">
        <f t="shared" si="16"/>
        <v>cplas</v>
      </c>
      <c r="AM57" s="46" t="str">
        <f t="shared" si="10"/>
        <v>airon</v>
      </c>
    </row>
    <row r="58" spans="1:39" x14ac:dyDescent="0.2">
      <c r="A58" s="46" t="s">
        <v>360</v>
      </c>
      <c r="D58" s="46" t="str">
        <f t="shared" si="14"/>
        <v>anfrm</v>
      </c>
      <c r="E58" s="46" t="str">
        <f t="shared" si="15"/>
        <v>anfrm</v>
      </c>
      <c r="G58" s="46" t="str">
        <f t="shared" si="12"/>
        <v>cnmet</v>
      </c>
      <c r="H58" s="46" t="str">
        <f t="shared" ref="H58:H79" si="17">G58</f>
        <v>cnmet</v>
      </c>
      <c r="AM58" s="46" t="str">
        <f t="shared" si="10"/>
        <v>anfrm</v>
      </c>
    </row>
    <row r="59" spans="1:39" x14ac:dyDescent="0.2">
      <c r="A59" s="46" t="s">
        <v>361</v>
      </c>
      <c r="D59" s="46" t="str">
        <f t="shared" ref="D59:D80" si="18">A59</f>
        <v>ametp</v>
      </c>
      <c r="E59" s="46" t="str">
        <f t="shared" ref="E59:E80" si="19">D59</f>
        <v>ametp</v>
      </c>
      <c r="G59" s="46" t="str">
        <f t="shared" si="12"/>
        <v>ciron</v>
      </c>
      <c r="H59" s="46" t="str">
        <f t="shared" si="17"/>
        <v>ciron</v>
      </c>
      <c r="AM59" s="46" t="str">
        <f t="shared" si="10"/>
        <v>ametp</v>
      </c>
    </row>
    <row r="60" spans="1:39" x14ac:dyDescent="0.2">
      <c r="A60" s="46" t="s">
        <v>14</v>
      </c>
      <c r="D60" s="46" t="str">
        <f t="shared" si="18"/>
        <v>amach</v>
      </c>
      <c r="E60" s="46" t="str">
        <f t="shared" si="19"/>
        <v>amach</v>
      </c>
      <c r="G60" s="46" t="str">
        <f t="shared" si="12"/>
        <v>cnfrm</v>
      </c>
      <c r="H60" s="46" t="str">
        <f t="shared" si="17"/>
        <v>cnfrm</v>
      </c>
      <c r="AM60" s="46" t="str">
        <f t="shared" si="10"/>
        <v>amach</v>
      </c>
    </row>
    <row r="61" spans="1:39" x14ac:dyDescent="0.2">
      <c r="A61" s="46" t="s">
        <v>1353</v>
      </c>
      <c r="D61" s="46" t="str">
        <f t="shared" si="18"/>
        <v>afcel</v>
      </c>
      <c r="E61" s="46" t="str">
        <f t="shared" si="19"/>
        <v>afcel</v>
      </c>
      <c r="G61" s="46" t="str">
        <f t="shared" si="12"/>
        <v>cmetp</v>
      </c>
      <c r="H61" s="46" t="str">
        <f t="shared" si="17"/>
        <v>cmetp</v>
      </c>
      <c r="AM61" s="46" t="str">
        <f t="shared" si="10"/>
        <v>afcel</v>
      </c>
    </row>
    <row r="62" spans="1:39" x14ac:dyDescent="0.2">
      <c r="A62" s="46" t="s">
        <v>1354</v>
      </c>
      <c r="D62" s="46" t="str">
        <f t="shared" si="18"/>
        <v>aelct</v>
      </c>
      <c r="E62" s="46" t="str">
        <f t="shared" si="19"/>
        <v>aelct</v>
      </c>
      <c r="G62" s="46" t="str">
        <f t="shared" si="12"/>
        <v>cmach</v>
      </c>
      <c r="H62" s="46" t="str">
        <f t="shared" si="17"/>
        <v>cmach</v>
      </c>
      <c r="AM62" s="46" t="str">
        <f t="shared" si="10"/>
        <v>aelct</v>
      </c>
    </row>
    <row r="63" spans="1:39" x14ac:dyDescent="0.2">
      <c r="A63" s="46" t="s">
        <v>362</v>
      </c>
      <c r="D63" s="46" t="str">
        <f t="shared" si="18"/>
        <v>aemch</v>
      </c>
      <c r="E63" s="46" t="str">
        <f t="shared" si="19"/>
        <v>aemch</v>
      </c>
      <c r="G63" s="46" t="str">
        <f t="shared" si="12"/>
        <v>cfcel</v>
      </c>
      <c r="H63" s="46" t="str">
        <f t="shared" si="17"/>
        <v>cfcel</v>
      </c>
      <c r="AM63" s="46" t="str">
        <f t="shared" si="10"/>
        <v>aemch</v>
      </c>
    </row>
    <row r="64" spans="1:39" x14ac:dyDescent="0.2">
      <c r="A64" s="46" t="s">
        <v>363</v>
      </c>
      <c r="D64" s="46" t="str">
        <f t="shared" si="18"/>
        <v>asequ</v>
      </c>
      <c r="E64" s="46" t="str">
        <f t="shared" si="19"/>
        <v>asequ</v>
      </c>
      <c r="G64" s="46" t="str">
        <f t="shared" si="12"/>
        <v>celct</v>
      </c>
      <c r="H64" s="46" t="str">
        <f t="shared" si="17"/>
        <v>celct</v>
      </c>
      <c r="AM64" s="46" t="str">
        <f t="shared" si="10"/>
        <v>asequ</v>
      </c>
    </row>
    <row r="65" spans="1:39" x14ac:dyDescent="0.2">
      <c r="A65" s="46" t="s">
        <v>15</v>
      </c>
      <c r="D65" s="46" t="str">
        <f t="shared" si="18"/>
        <v>avehi</v>
      </c>
      <c r="E65" s="46" t="str">
        <f t="shared" si="19"/>
        <v>avehi</v>
      </c>
      <c r="G65" s="46" t="str">
        <f t="shared" si="12"/>
        <v>cemch</v>
      </c>
      <c r="H65" s="46" t="str">
        <f t="shared" si="17"/>
        <v>cemch</v>
      </c>
      <c r="AM65" s="46" t="str">
        <f t="shared" si="10"/>
        <v>avehi</v>
      </c>
    </row>
    <row r="66" spans="1:39" x14ac:dyDescent="0.2">
      <c r="A66" s="46" t="s">
        <v>364</v>
      </c>
      <c r="D66" s="46" t="str">
        <f t="shared" si="18"/>
        <v>atequ</v>
      </c>
      <c r="E66" s="46" t="str">
        <f t="shared" si="19"/>
        <v>atequ</v>
      </c>
      <c r="G66" s="46" t="str">
        <f t="shared" si="12"/>
        <v>csequ</v>
      </c>
      <c r="H66" s="46" t="str">
        <f t="shared" si="17"/>
        <v>csequ</v>
      </c>
      <c r="AM66" s="46" t="str">
        <f t="shared" si="10"/>
        <v>atequ</v>
      </c>
    </row>
    <row r="67" spans="1:39" x14ac:dyDescent="0.2">
      <c r="A67" s="46" t="s">
        <v>365</v>
      </c>
      <c r="D67" s="46" t="str">
        <f t="shared" si="18"/>
        <v>afurn</v>
      </c>
      <c r="E67" s="46" t="str">
        <f t="shared" si="19"/>
        <v>afurn</v>
      </c>
      <c r="G67" s="46" t="str">
        <f t="shared" si="12"/>
        <v>cvehi</v>
      </c>
      <c r="H67" s="46" t="str">
        <f t="shared" si="17"/>
        <v>cvehi</v>
      </c>
      <c r="AM67" s="46" t="str">
        <f t="shared" si="10"/>
        <v>afurn</v>
      </c>
    </row>
    <row r="68" spans="1:39" x14ac:dyDescent="0.2">
      <c r="A68" s="46" t="s">
        <v>16</v>
      </c>
      <c r="D68" s="46" t="str">
        <f t="shared" si="18"/>
        <v>aoman</v>
      </c>
      <c r="E68" s="46" t="str">
        <f t="shared" si="19"/>
        <v>aoman</v>
      </c>
      <c r="G68" s="46" t="str">
        <f t="shared" si="12"/>
        <v>ctequ</v>
      </c>
      <c r="H68" s="46" t="str">
        <f t="shared" si="17"/>
        <v>ctequ</v>
      </c>
      <c r="AM68" s="46" t="str">
        <f t="shared" si="10"/>
        <v>aoman</v>
      </c>
    </row>
    <row r="69" spans="1:39" x14ac:dyDescent="0.2">
      <c r="A69" s="46" t="s">
        <v>17</v>
      </c>
      <c r="D69" s="46" t="str">
        <f t="shared" si="18"/>
        <v>aelec</v>
      </c>
      <c r="E69" s="46" t="str">
        <f t="shared" si="19"/>
        <v>aelec</v>
      </c>
      <c r="G69" s="46" t="str">
        <f t="shared" si="12"/>
        <v>cfurn</v>
      </c>
      <c r="H69" s="46" t="str">
        <f t="shared" si="17"/>
        <v>cfurn</v>
      </c>
      <c r="AM69" s="46" t="str">
        <f t="shared" si="10"/>
        <v>aelec</v>
      </c>
    </row>
    <row r="70" spans="1:39" x14ac:dyDescent="0.2">
      <c r="A70" s="46" t="s">
        <v>18</v>
      </c>
      <c r="D70" s="46" t="str">
        <f t="shared" si="18"/>
        <v>awatr</v>
      </c>
      <c r="E70" s="46" t="str">
        <f t="shared" si="19"/>
        <v>awatr</v>
      </c>
      <c r="G70" s="46" t="str">
        <f t="shared" si="12"/>
        <v>coman</v>
      </c>
      <c r="H70" s="46" t="str">
        <f t="shared" si="17"/>
        <v>coman</v>
      </c>
      <c r="AM70" s="46" t="str">
        <f t="shared" si="10"/>
        <v>awatr</v>
      </c>
    </row>
    <row r="71" spans="1:39" x14ac:dyDescent="0.2">
      <c r="A71" s="46" t="s">
        <v>19</v>
      </c>
      <c r="D71" s="46" t="str">
        <f t="shared" si="18"/>
        <v>acons</v>
      </c>
      <c r="E71" s="46" t="str">
        <f t="shared" si="19"/>
        <v>acons</v>
      </c>
      <c r="G71" s="46" t="str">
        <f t="shared" ref="G71:G79" si="20">A149</f>
        <v>celec</v>
      </c>
      <c r="H71" s="46" t="str">
        <f t="shared" si="17"/>
        <v>celec</v>
      </c>
      <c r="AM71" s="46" t="str">
        <f t="shared" si="10"/>
        <v>acons</v>
      </c>
    </row>
    <row r="72" spans="1:39" x14ac:dyDescent="0.2">
      <c r="A72" s="46" t="s">
        <v>20</v>
      </c>
      <c r="D72" s="46" t="str">
        <f t="shared" si="18"/>
        <v>atrad</v>
      </c>
      <c r="E72" s="46" t="str">
        <f t="shared" si="19"/>
        <v>atrad</v>
      </c>
      <c r="G72" s="46" t="str">
        <f t="shared" si="20"/>
        <v>cwatr</v>
      </c>
      <c r="H72" s="46" t="str">
        <f t="shared" si="17"/>
        <v>cwatr</v>
      </c>
      <c r="AM72" s="46" t="str">
        <f t="shared" ref="AM72:AM84" si="21">D72</f>
        <v>atrad</v>
      </c>
    </row>
    <row r="73" spans="1:39" x14ac:dyDescent="0.2">
      <c r="A73" s="46" t="s">
        <v>366</v>
      </c>
      <c r="D73" s="46" t="str">
        <f t="shared" si="18"/>
        <v>ahotl</v>
      </c>
      <c r="E73" s="46" t="str">
        <f t="shared" si="19"/>
        <v>ahotl</v>
      </c>
      <c r="G73" s="46" t="str">
        <f t="shared" si="20"/>
        <v>ccons</v>
      </c>
      <c r="H73" s="46" t="str">
        <f t="shared" si="17"/>
        <v>ccons</v>
      </c>
      <c r="AM73" s="46" t="str">
        <f t="shared" si="21"/>
        <v>ahotl</v>
      </c>
    </row>
    <row r="74" spans="1:39" x14ac:dyDescent="0.2">
      <c r="A74" s="46" t="s">
        <v>704</v>
      </c>
      <c r="D74" s="46" t="str">
        <f t="shared" si="18"/>
        <v>altrp-p</v>
      </c>
      <c r="E74" s="46" t="str">
        <f t="shared" si="19"/>
        <v>altrp-p</v>
      </c>
      <c r="G74" s="46" t="str">
        <f t="shared" si="20"/>
        <v>ctrad</v>
      </c>
      <c r="H74" s="46" t="str">
        <f t="shared" si="17"/>
        <v>ctrad</v>
      </c>
      <c r="AM74" s="46" t="str">
        <f t="shared" si="21"/>
        <v>altrp-p</v>
      </c>
    </row>
    <row r="75" spans="1:39" x14ac:dyDescent="0.2">
      <c r="A75" s="46" t="s">
        <v>705</v>
      </c>
      <c r="D75" s="46" t="str">
        <f t="shared" si="18"/>
        <v>altrp-f</v>
      </c>
      <c r="E75" s="46" t="str">
        <f t="shared" si="19"/>
        <v>altrp-f</v>
      </c>
      <c r="G75" s="46" t="str">
        <f t="shared" si="20"/>
        <v>chotl</v>
      </c>
      <c r="H75" s="46" t="str">
        <f t="shared" si="17"/>
        <v>chotl</v>
      </c>
      <c r="AM75" s="46" t="str">
        <f t="shared" si="21"/>
        <v>altrp-f</v>
      </c>
    </row>
    <row r="76" spans="1:39" x14ac:dyDescent="0.2">
      <c r="A76" s="46" t="s">
        <v>748</v>
      </c>
      <c r="D76" s="46" t="str">
        <f t="shared" si="18"/>
        <v>aotrp-p</v>
      </c>
      <c r="E76" s="46" t="str">
        <f t="shared" si="19"/>
        <v>aotrp-p</v>
      </c>
      <c r="G76" s="46" t="str">
        <f t="shared" si="20"/>
        <v>cptrp-l</v>
      </c>
      <c r="H76" s="46" t="str">
        <f t="shared" si="17"/>
        <v>cptrp-l</v>
      </c>
      <c r="AM76" s="46" t="str">
        <f t="shared" si="21"/>
        <v>aotrp-p</v>
      </c>
    </row>
    <row r="77" spans="1:39" x14ac:dyDescent="0.2">
      <c r="A77" s="46" t="s">
        <v>749</v>
      </c>
      <c r="D77" s="46" t="str">
        <f t="shared" si="18"/>
        <v>aotrp-f</v>
      </c>
      <c r="E77" s="46" t="str">
        <f t="shared" si="19"/>
        <v>aotrp-f</v>
      </c>
      <c r="G77" s="46" t="str">
        <f t="shared" si="20"/>
        <v>cptrp-o</v>
      </c>
      <c r="H77" s="46" t="str">
        <f t="shared" si="17"/>
        <v>cptrp-o</v>
      </c>
      <c r="AM77" s="46" t="str">
        <f t="shared" si="21"/>
        <v>aotrp-f</v>
      </c>
    </row>
    <row r="78" spans="1:39" x14ac:dyDescent="0.2">
      <c r="A78" s="46" t="s">
        <v>721</v>
      </c>
      <c r="D78" s="46" t="str">
        <f t="shared" si="18"/>
        <v>aprtr</v>
      </c>
      <c r="E78" s="46" t="str">
        <f t="shared" si="19"/>
        <v>aprtr</v>
      </c>
      <c r="G78" s="46" t="str">
        <f t="shared" si="20"/>
        <v>cftrp-l</v>
      </c>
      <c r="H78" s="46" t="str">
        <f t="shared" si="17"/>
        <v>cftrp-l</v>
      </c>
      <c r="AM78" s="46" t="str">
        <f t="shared" si="21"/>
        <v>aprtr</v>
      </c>
    </row>
    <row r="79" spans="1:39" x14ac:dyDescent="0.2">
      <c r="A79" s="46" t="s">
        <v>562</v>
      </c>
      <c r="D79" s="46" t="str">
        <f t="shared" si="18"/>
        <v>atrps</v>
      </c>
      <c r="E79" s="46" t="str">
        <f t="shared" si="19"/>
        <v>atrps</v>
      </c>
      <c r="G79" s="46" t="str">
        <f t="shared" si="20"/>
        <v>cftrp-o</v>
      </c>
      <c r="H79" s="46" t="str">
        <f t="shared" si="17"/>
        <v>cftrp-o</v>
      </c>
      <c r="AM79" s="46" t="str">
        <f t="shared" si="21"/>
        <v>atrps</v>
      </c>
    </row>
    <row r="80" spans="1:39" x14ac:dyDescent="0.2">
      <c r="A80" s="46" t="s">
        <v>22</v>
      </c>
      <c r="D80" s="46" t="str">
        <f t="shared" si="18"/>
        <v>acomm</v>
      </c>
      <c r="E80" s="46" t="str">
        <f t="shared" si="19"/>
        <v>acomm</v>
      </c>
      <c r="G80" s="46" t="str">
        <f t="shared" ref="G80:G87" si="22">A158</f>
        <v>cprtr</v>
      </c>
      <c r="H80" s="46" t="str">
        <f t="shared" ref="H80:H87" si="23">G80</f>
        <v>cprtr</v>
      </c>
      <c r="AM80" s="46" t="str">
        <f t="shared" si="21"/>
        <v>acomm</v>
      </c>
    </row>
    <row r="81" spans="1:39" x14ac:dyDescent="0.2">
      <c r="A81" s="46" t="s">
        <v>23</v>
      </c>
      <c r="D81" s="46" t="str">
        <f t="shared" ref="D81:D84" si="24">A81</f>
        <v>afsrv</v>
      </c>
      <c r="E81" s="46" t="str">
        <f t="shared" ref="E81:E84" si="25">D81</f>
        <v>afsrv</v>
      </c>
      <c r="G81" s="46" t="str">
        <f t="shared" si="22"/>
        <v>ctrps</v>
      </c>
      <c r="H81" s="46" t="str">
        <f t="shared" si="23"/>
        <v>ctrps</v>
      </c>
      <c r="AM81" s="46" t="str">
        <f t="shared" si="21"/>
        <v>afsrv</v>
      </c>
    </row>
    <row r="82" spans="1:39" x14ac:dyDescent="0.2">
      <c r="A82" s="46" t="s">
        <v>367</v>
      </c>
      <c r="D82" s="46" t="str">
        <f t="shared" si="24"/>
        <v>absrv</v>
      </c>
      <c r="E82" s="46" t="str">
        <f t="shared" si="25"/>
        <v>absrv</v>
      </c>
      <c r="G82" s="46" t="str">
        <f t="shared" si="22"/>
        <v>ccomm</v>
      </c>
      <c r="H82" s="46" t="str">
        <f t="shared" si="23"/>
        <v>ccomm</v>
      </c>
      <c r="AM82" s="46" t="str">
        <f t="shared" si="21"/>
        <v>absrv</v>
      </c>
    </row>
    <row r="83" spans="1:39" x14ac:dyDescent="0.2">
      <c r="A83" s="46" t="s">
        <v>24</v>
      </c>
      <c r="D83" s="46" t="str">
        <f t="shared" si="24"/>
        <v>agsrv</v>
      </c>
      <c r="E83" s="46" t="str">
        <f t="shared" si="25"/>
        <v>agsrv</v>
      </c>
      <c r="G83" s="46" t="str">
        <f t="shared" si="22"/>
        <v>cfsrv</v>
      </c>
      <c r="H83" s="46" t="str">
        <f t="shared" si="23"/>
        <v>cfsrv</v>
      </c>
      <c r="AM83" s="46" t="str">
        <f t="shared" si="21"/>
        <v>agsrv</v>
      </c>
    </row>
    <row r="84" spans="1:39" x14ac:dyDescent="0.2">
      <c r="A84" s="46" t="s">
        <v>368</v>
      </c>
      <c r="D84" s="46" t="str">
        <f t="shared" si="24"/>
        <v>aosrv</v>
      </c>
      <c r="E84" s="46" t="str">
        <f t="shared" si="25"/>
        <v>aosrv</v>
      </c>
      <c r="G84" s="46" t="str">
        <f t="shared" si="22"/>
        <v>cbsrv</v>
      </c>
      <c r="H84" s="46" t="str">
        <f t="shared" si="23"/>
        <v>cbsrv</v>
      </c>
      <c r="AM84" s="46" t="str">
        <f t="shared" si="21"/>
        <v>aosrv</v>
      </c>
    </row>
    <row r="85" spans="1:39" x14ac:dyDescent="0.2">
      <c r="A85" s="46" t="s">
        <v>750</v>
      </c>
      <c r="B85" s="94" t="s">
        <v>114</v>
      </c>
      <c r="G85" s="46" t="str">
        <f t="shared" si="22"/>
        <v>cgsrv</v>
      </c>
      <c r="H85" s="46" t="str">
        <f t="shared" si="23"/>
        <v>cgsrv</v>
      </c>
    </row>
    <row r="86" spans="1:39" x14ac:dyDescent="0.2">
      <c r="A86" s="46" t="s">
        <v>751</v>
      </c>
      <c r="G86" s="46" t="str">
        <f t="shared" si="22"/>
        <v>cosrv</v>
      </c>
      <c r="H86" s="46" t="str">
        <f t="shared" si="23"/>
        <v>cosrv</v>
      </c>
    </row>
    <row r="87" spans="1:39" x14ac:dyDescent="0.2">
      <c r="A87" s="46" t="s">
        <v>752</v>
      </c>
      <c r="G87" s="46" t="str">
        <f t="shared" si="22"/>
        <v>cimpt</v>
      </c>
      <c r="H87" s="46" t="str">
        <f t="shared" si="23"/>
        <v>cimpt</v>
      </c>
    </row>
    <row r="88" spans="1:39" x14ac:dyDescent="0.2">
      <c r="A88" s="46" t="s">
        <v>753</v>
      </c>
    </row>
    <row r="89" spans="1:39" x14ac:dyDescent="0.2">
      <c r="A89" s="46" t="s">
        <v>754</v>
      </c>
    </row>
    <row r="90" spans="1:39" x14ac:dyDescent="0.2">
      <c r="A90" s="46" t="s">
        <v>755</v>
      </c>
    </row>
    <row r="91" spans="1:39" x14ac:dyDescent="0.2">
      <c r="A91" s="46" t="s">
        <v>756</v>
      </c>
    </row>
    <row r="92" spans="1:39" x14ac:dyDescent="0.2">
      <c r="A92" s="46" t="s">
        <v>757</v>
      </c>
    </row>
    <row r="93" spans="1:39" x14ac:dyDescent="0.2">
      <c r="A93" s="46" t="s">
        <v>758</v>
      </c>
    </row>
    <row r="94" spans="1:39" x14ac:dyDescent="0.2">
      <c r="A94" s="46" t="s">
        <v>759</v>
      </c>
    </row>
    <row r="95" spans="1:39" x14ac:dyDescent="0.2">
      <c r="A95" s="46" t="s">
        <v>760</v>
      </c>
    </row>
    <row r="96" spans="1:39" x14ac:dyDescent="0.2">
      <c r="A96" s="46" t="s">
        <v>761</v>
      </c>
    </row>
    <row r="97" spans="1:1" x14ac:dyDescent="0.2">
      <c r="A97" s="46" t="s">
        <v>405</v>
      </c>
    </row>
    <row r="98" spans="1:1" x14ac:dyDescent="0.2">
      <c r="A98" s="46" t="s">
        <v>406</v>
      </c>
    </row>
    <row r="99" spans="1:1" x14ac:dyDescent="0.2">
      <c r="A99" s="46" t="s">
        <v>550</v>
      </c>
    </row>
    <row r="100" spans="1:1" x14ac:dyDescent="0.2">
      <c r="A100" s="46" t="s">
        <v>551</v>
      </c>
    </row>
    <row r="101" spans="1:1" x14ac:dyDescent="0.2">
      <c r="A101" s="46" t="s">
        <v>326</v>
      </c>
    </row>
    <row r="102" spans="1:1" x14ac:dyDescent="0.2">
      <c r="A102" s="46" t="s">
        <v>411</v>
      </c>
    </row>
    <row r="103" spans="1:1" x14ac:dyDescent="0.2">
      <c r="A103" s="46" t="s">
        <v>1355</v>
      </c>
    </row>
    <row r="104" spans="1:1" x14ac:dyDescent="0.2">
      <c r="A104" s="46" t="s">
        <v>587</v>
      </c>
    </row>
    <row r="105" spans="1:1" x14ac:dyDescent="0.2">
      <c r="A105" s="46" t="s">
        <v>563</v>
      </c>
    </row>
    <row r="106" spans="1:1" x14ac:dyDescent="0.2">
      <c r="A106" s="46" t="s">
        <v>762</v>
      </c>
    </row>
    <row r="107" spans="1:1" x14ac:dyDescent="0.2">
      <c r="A107" s="46" t="s">
        <v>763</v>
      </c>
    </row>
    <row r="108" spans="1:1" x14ac:dyDescent="0.2">
      <c r="A108" s="46" t="s">
        <v>764</v>
      </c>
    </row>
    <row r="109" spans="1:1" x14ac:dyDescent="0.2">
      <c r="A109" s="46" t="s">
        <v>765</v>
      </c>
    </row>
    <row r="110" spans="1:1" x14ac:dyDescent="0.2">
      <c r="A110" s="46" t="s">
        <v>766</v>
      </c>
    </row>
    <row r="111" spans="1:1" x14ac:dyDescent="0.2">
      <c r="A111" s="46" t="s">
        <v>767</v>
      </c>
    </row>
    <row r="112" spans="1:1" x14ac:dyDescent="0.2">
      <c r="A112" s="46" t="s">
        <v>768</v>
      </c>
    </row>
    <row r="113" spans="1:1" x14ac:dyDescent="0.2">
      <c r="A113" s="46" t="s">
        <v>769</v>
      </c>
    </row>
    <row r="114" spans="1:1" x14ac:dyDescent="0.2">
      <c r="A114" s="46" t="s">
        <v>770</v>
      </c>
    </row>
    <row r="115" spans="1:1" x14ac:dyDescent="0.2">
      <c r="A115" s="46" t="s">
        <v>771</v>
      </c>
    </row>
    <row r="116" spans="1:1" x14ac:dyDescent="0.2">
      <c r="A116" s="46" t="s">
        <v>772</v>
      </c>
    </row>
    <row r="117" spans="1:1" x14ac:dyDescent="0.2">
      <c r="A117" s="46" t="s">
        <v>773</v>
      </c>
    </row>
    <row r="118" spans="1:1" x14ac:dyDescent="0.2">
      <c r="A118" s="46" t="s">
        <v>774</v>
      </c>
    </row>
    <row r="119" spans="1:1" x14ac:dyDescent="0.2">
      <c r="A119" s="46" t="s">
        <v>369</v>
      </c>
    </row>
    <row r="120" spans="1:1" x14ac:dyDescent="0.2">
      <c r="A120" s="46" t="s">
        <v>29</v>
      </c>
    </row>
    <row r="121" spans="1:1" x14ac:dyDescent="0.2">
      <c r="A121" s="46" t="s">
        <v>370</v>
      </c>
    </row>
    <row r="122" spans="1:1" x14ac:dyDescent="0.2">
      <c r="A122" s="46" t="s">
        <v>371</v>
      </c>
    </row>
    <row r="123" spans="1:1" x14ac:dyDescent="0.2">
      <c r="A123" s="46" t="s">
        <v>372</v>
      </c>
    </row>
    <row r="124" spans="1:1" x14ac:dyDescent="0.2">
      <c r="A124" s="46" t="s">
        <v>373</v>
      </c>
    </row>
    <row r="125" spans="1:1" x14ac:dyDescent="0.2">
      <c r="A125" s="46" t="s">
        <v>374</v>
      </c>
    </row>
    <row r="126" spans="1:1" x14ac:dyDescent="0.2">
      <c r="A126" s="46" t="s">
        <v>375</v>
      </c>
    </row>
    <row r="127" spans="1:1" x14ac:dyDescent="0.2">
      <c r="A127" s="46" t="s">
        <v>706</v>
      </c>
    </row>
    <row r="128" spans="1:1" x14ac:dyDescent="0.2">
      <c r="A128" s="46" t="s">
        <v>707</v>
      </c>
    </row>
    <row r="129" spans="1:1" x14ac:dyDescent="0.2">
      <c r="A129" s="46" t="s">
        <v>564</v>
      </c>
    </row>
    <row r="130" spans="1:1" x14ac:dyDescent="0.2">
      <c r="A130" s="46" t="s">
        <v>584</v>
      </c>
    </row>
    <row r="131" spans="1:1" x14ac:dyDescent="0.2">
      <c r="A131" s="46" t="s">
        <v>1356</v>
      </c>
    </row>
    <row r="132" spans="1:1" x14ac:dyDescent="0.2">
      <c r="A132" s="46" t="s">
        <v>376</v>
      </c>
    </row>
    <row r="133" spans="1:1" x14ac:dyDescent="0.2">
      <c r="A133" s="46" t="s">
        <v>377</v>
      </c>
    </row>
    <row r="134" spans="1:1" x14ac:dyDescent="0.2">
      <c r="A134" s="46" t="s">
        <v>378</v>
      </c>
    </row>
    <row r="135" spans="1:1" x14ac:dyDescent="0.2">
      <c r="A135" s="46" t="s">
        <v>379</v>
      </c>
    </row>
    <row r="136" spans="1:1" x14ac:dyDescent="0.2">
      <c r="A136" s="46" t="s">
        <v>31</v>
      </c>
    </row>
    <row r="137" spans="1:1" x14ac:dyDescent="0.2">
      <c r="A137" s="46" t="s">
        <v>381</v>
      </c>
    </row>
    <row r="138" spans="1:1" x14ac:dyDescent="0.2">
      <c r="A138" s="46" t="s">
        <v>382</v>
      </c>
    </row>
    <row r="139" spans="1:1" x14ac:dyDescent="0.2">
      <c r="A139" s="46" t="s">
        <v>383</v>
      </c>
    </row>
    <row r="140" spans="1:1" x14ac:dyDescent="0.2">
      <c r="A140" s="46" t="s">
        <v>32</v>
      </c>
    </row>
    <row r="141" spans="1:1" x14ac:dyDescent="0.2">
      <c r="A141" s="46" t="s">
        <v>1357</v>
      </c>
    </row>
    <row r="142" spans="1:1" x14ac:dyDescent="0.2">
      <c r="A142" s="46" t="s">
        <v>1358</v>
      </c>
    </row>
    <row r="143" spans="1:1" x14ac:dyDescent="0.2">
      <c r="A143" s="46" t="s">
        <v>384</v>
      </c>
    </row>
    <row r="144" spans="1:1" x14ac:dyDescent="0.2">
      <c r="A144" s="46" t="s">
        <v>385</v>
      </c>
    </row>
    <row r="145" spans="1:2" x14ac:dyDescent="0.2">
      <c r="A145" s="46" t="s">
        <v>33</v>
      </c>
    </row>
    <row r="146" spans="1:2" x14ac:dyDescent="0.2">
      <c r="A146" s="46" t="s">
        <v>386</v>
      </c>
    </row>
    <row r="147" spans="1:2" x14ac:dyDescent="0.2">
      <c r="A147" s="46" t="s">
        <v>387</v>
      </c>
    </row>
    <row r="148" spans="1:2" x14ac:dyDescent="0.2">
      <c r="A148" s="46" t="s">
        <v>34</v>
      </c>
    </row>
    <row r="149" spans="1:2" x14ac:dyDescent="0.2">
      <c r="A149" s="46" t="s">
        <v>35</v>
      </c>
    </row>
    <row r="150" spans="1:2" x14ac:dyDescent="0.2">
      <c r="A150" s="46" t="s">
        <v>36</v>
      </c>
    </row>
    <row r="151" spans="1:2" x14ac:dyDescent="0.2">
      <c r="A151" s="46" t="s">
        <v>37</v>
      </c>
    </row>
    <row r="152" spans="1:2" x14ac:dyDescent="0.2">
      <c r="A152" s="46" t="s">
        <v>38</v>
      </c>
    </row>
    <row r="153" spans="1:2" x14ac:dyDescent="0.2">
      <c r="A153" s="46" t="s">
        <v>388</v>
      </c>
    </row>
    <row r="154" spans="1:2" x14ac:dyDescent="0.2">
      <c r="A154" s="46" t="s">
        <v>566</v>
      </c>
    </row>
    <row r="155" spans="1:2" x14ac:dyDescent="0.2">
      <c r="A155" s="46" t="s">
        <v>569</v>
      </c>
    </row>
    <row r="156" spans="1:2" x14ac:dyDescent="0.2">
      <c r="A156" s="46" t="s">
        <v>567</v>
      </c>
      <c r="B156" s="95"/>
    </row>
    <row r="157" spans="1:2" x14ac:dyDescent="0.2">
      <c r="A157" s="46" t="s">
        <v>570</v>
      </c>
      <c r="B157" s="95"/>
    </row>
    <row r="158" spans="1:2" x14ac:dyDescent="0.2">
      <c r="A158" s="46" t="s">
        <v>722</v>
      </c>
      <c r="B158" s="95"/>
    </row>
    <row r="159" spans="1:2" x14ac:dyDescent="0.2">
      <c r="A159" s="46" t="s">
        <v>708</v>
      </c>
      <c r="B159" s="95"/>
    </row>
    <row r="160" spans="1:2" x14ac:dyDescent="0.2">
      <c r="A160" s="46" t="s">
        <v>40</v>
      </c>
      <c r="B160" s="95"/>
    </row>
    <row r="161" spans="1:2" x14ac:dyDescent="0.2">
      <c r="A161" s="46" t="s">
        <v>41</v>
      </c>
      <c r="B161" s="95"/>
    </row>
    <row r="162" spans="1:2" x14ac:dyDescent="0.2">
      <c r="A162" s="46" t="s">
        <v>389</v>
      </c>
      <c r="B162" s="95"/>
    </row>
    <row r="163" spans="1:2" x14ac:dyDescent="0.2">
      <c r="A163" s="46" t="s">
        <v>42</v>
      </c>
      <c r="B163" s="95"/>
    </row>
    <row r="164" spans="1:2" x14ac:dyDescent="0.2">
      <c r="A164" s="46" t="s">
        <v>390</v>
      </c>
      <c r="B164" s="95"/>
    </row>
    <row r="165" spans="1:2" x14ac:dyDescent="0.2">
      <c r="A165" s="46" t="s">
        <v>552</v>
      </c>
      <c r="B165" s="95"/>
    </row>
    <row r="166" spans="1:2" x14ac:dyDescent="0.2">
      <c r="A166" s="46" t="s">
        <v>43</v>
      </c>
      <c r="B166" s="95" t="s">
        <v>79</v>
      </c>
    </row>
    <row r="167" spans="1:2" x14ac:dyDescent="0.2">
      <c r="A167" s="46" t="s">
        <v>189</v>
      </c>
      <c r="B167" s="95"/>
    </row>
    <row r="168" spans="1:2" x14ac:dyDescent="0.2">
      <c r="A168" s="46" t="s">
        <v>190</v>
      </c>
    </row>
    <row r="169" spans="1:2" x14ac:dyDescent="0.2">
      <c r="A169" s="46" t="s">
        <v>191</v>
      </c>
    </row>
    <row r="170" spans="1:2" x14ac:dyDescent="0.2">
      <c r="A170" s="46" t="s">
        <v>391</v>
      </c>
      <c r="B170" s="94" t="s">
        <v>112</v>
      </c>
    </row>
    <row r="171" spans="1:2" x14ac:dyDescent="0.2">
      <c r="A171" s="46" t="s">
        <v>392</v>
      </c>
    </row>
    <row r="172" spans="1:2" x14ac:dyDescent="0.2">
      <c r="A172" s="46" t="s">
        <v>393</v>
      </c>
    </row>
    <row r="173" spans="1:2" x14ac:dyDescent="0.2">
      <c r="A173" s="46" t="s">
        <v>394</v>
      </c>
    </row>
    <row r="174" spans="1:2" x14ac:dyDescent="0.2">
      <c r="A174" s="46" t="s">
        <v>44</v>
      </c>
      <c r="B174" s="94" t="s">
        <v>533</v>
      </c>
    </row>
    <row r="175" spans="1:2" x14ac:dyDescent="0.2">
      <c r="A175" s="46" t="s">
        <v>530</v>
      </c>
      <c r="B175" s="94" t="s">
        <v>532</v>
      </c>
    </row>
    <row r="176" spans="1:2" x14ac:dyDescent="0.2">
      <c r="A176" s="46" t="s">
        <v>541</v>
      </c>
    </row>
    <row r="177" spans="1:2" x14ac:dyDescent="0.2">
      <c r="A177" s="46" t="s">
        <v>542</v>
      </c>
    </row>
    <row r="178" spans="1:2" x14ac:dyDescent="0.2">
      <c r="A178" s="46" t="s">
        <v>775</v>
      </c>
      <c r="B178" s="94" t="s">
        <v>113</v>
      </c>
    </row>
    <row r="179" spans="1:2" x14ac:dyDescent="0.2">
      <c r="A179" s="46" t="s">
        <v>529</v>
      </c>
      <c r="B179" s="94" t="s">
        <v>80</v>
      </c>
    </row>
    <row r="180" spans="1:2" x14ac:dyDescent="0.2">
      <c r="A180" s="46" t="s">
        <v>531</v>
      </c>
    </row>
    <row r="181" spans="1:2" x14ac:dyDescent="0.2">
      <c r="A181" s="46" t="s">
        <v>46</v>
      </c>
      <c r="B181" s="94" t="s">
        <v>5</v>
      </c>
    </row>
    <row r="182" spans="1:2" x14ac:dyDescent="0.2">
      <c r="A182" s="46" t="s">
        <v>47</v>
      </c>
    </row>
    <row r="183" spans="1:2" x14ac:dyDescent="0.2">
      <c r="A183" s="46" t="s">
        <v>48</v>
      </c>
    </row>
    <row r="184" spans="1:2" x14ac:dyDescent="0.2">
      <c r="A184" s="46" t="s">
        <v>49</v>
      </c>
    </row>
    <row r="185" spans="1:2" x14ac:dyDescent="0.2">
      <c r="A185" s="46" t="s">
        <v>50</v>
      </c>
    </row>
    <row r="186" spans="1:2" x14ac:dyDescent="0.2">
      <c r="A186" s="46" t="s">
        <v>51</v>
      </c>
    </row>
    <row r="187" spans="1:2" x14ac:dyDescent="0.2">
      <c r="A187" s="46" t="s">
        <v>52</v>
      </c>
    </row>
    <row r="188" spans="1:2" x14ac:dyDescent="0.2">
      <c r="A188" s="46" t="s">
        <v>53</v>
      </c>
    </row>
    <row r="189" spans="1:2" x14ac:dyDescent="0.2">
      <c r="A189" s="46" t="s">
        <v>54</v>
      </c>
    </row>
    <row r="190" spans="1:2" x14ac:dyDescent="0.2">
      <c r="A190" s="46" t="s">
        <v>720</v>
      </c>
    </row>
    <row r="191" spans="1:2" x14ac:dyDescent="0.2">
      <c r="A191" s="46" t="s">
        <v>59</v>
      </c>
      <c r="B191" s="94" t="s">
        <v>85</v>
      </c>
    </row>
    <row r="192" spans="1:2" x14ac:dyDescent="0.2">
      <c r="A192" s="46" t="s">
        <v>57</v>
      </c>
      <c r="B192" s="94" t="s">
        <v>194</v>
      </c>
    </row>
    <row r="193" spans="1:2" x14ac:dyDescent="0.2">
      <c r="A193" s="46" t="s">
        <v>540</v>
      </c>
    </row>
    <row r="194" spans="1:2" x14ac:dyDescent="0.2">
      <c r="A194" s="46" t="s">
        <v>58</v>
      </c>
    </row>
    <row r="195" spans="1:2" x14ac:dyDescent="0.2">
      <c r="A195" s="46" t="s">
        <v>56</v>
      </c>
    </row>
    <row r="196" spans="1:2" x14ac:dyDescent="0.2">
      <c r="A196" s="46" t="s">
        <v>55</v>
      </c>
    </row>
    <row r="197" spans="1:2" x14ac:dyDescent="0.2">
      <c r="A197" s="46" t="s">
        <v>553</v>
      </c>
    </row>
    <row r="198" spans="1:2" x14ac:dyDescent="0.2">
      <c r="A198" s="46" t="s">
        <v>715</v>
      </c>
    </row>
    <row r="199" spans="1:2" x14ac:dyDescent="0.2">
      <c r="A199" s="46" t="s">
        <v>716</v>
      </c>
    </row>
    <row r="200" spans="1:2" x14ac:dyDescent="0.2">
      <c r="A200" s="46" t="s">
        <v>60</v>
      </c>
      <c r="B200" s="94" t="s">
        <v>195</v>
      </c>
    </row>
    <row r="201" spans="1:2" x14ac:dyDescent="0.2">
      <c r="A201" s="46" t="s">
        <v>534</v>
      </c>
    </row>
    <row r="202" spans="1:2" x14ac:dyDescent="0.2">
      <c r="A202" s="46" t="s">
        <v>61</v>
      </c>
      <c r="B202" s="94" t="s">
        <v>196</v>
      </c>
    </row>
    <row r="203" spans="1:2" x14ac:dyDescent="0.2">
      <c r="A203" s="46" t="s">
        <v>62</v>
      </c>
      <c r="B203" s="94" t="s">
        <v>88</v>
      </c>
    </row>
    <row r="204" spans="1:2" x14ac:dyDescent="0.2">
      <c r="A204" s="46" t="s">
        <v>193</v>
      </c>
      <c r="B204" s="94" t="s">
        <v>257</v>
      </c>
    </row>
    <row r="205" spans="1:2" x14ac:dyDescent="0.2">
      <c r="A205" s="46" t="s">
        <v>340</v>
      </c>
      <c r="B205" s="94" t="s">
        <v>295</v>
      </c>
    </row>
    <row r="206" spans="1:2" x14ac:dyDescent="0.2">
      <c r="A206" s="46" t="s">
        <v>341</v>
      </c>
    </row>
    <row r="207" spans="1:2" x14ac:dyDescent="0.2">
      <c r="A207" s="46" t="s">
        <v>342</v>
      </c>
    </row>
    <row r="208" spans="1:2" x14ac:dyDescent="0.2">
      <c r="A208" s="46" t="s">
        <v>270</v>
      </c>
      <c r="B208" s="94" t="s">
        <v>776</v>
      </c>
    </row>
    <row r="209" spans="1:2" x14ac:dyDescent="0.2">
      <c r="A209" s="46" t="s">
        <v>271</v>
      </c>
      <c r="B209" s="94" t="s">
        <v>776</v>
      </c>
    </row>
    <row r="210" spans="1:2" x14ac:dyDescent="0.2">
      <c r="A210" s="46" t="s">
        <v>272</v>
      </c>
      <c r="B210" s="94" t="s">
        <v>776</v>
      </c>
    </row>
    <row r="211" spans="1:2" x14ac:dyDescent="0.2">
      <c r="A211" s="46" t="s">
        <v>273</v>
      </c>
      <c r="B211" s="94" t="s">
        <v>777</v>
      </c>
    </row>
    <row r="212" spans="1:2" x14ac:dyDescent="0.2">
      <c r="A212" s="46" t="s">
        <v>274</v>
      </c>
      <c r="B212" s="94" t="s">
        <v>778</v>
      </c>
    </row>
    <row r="213" spans="1:2" x14ac:dyDescent="0.2">
      <c r="A213" s="46" t="s">
        <v>275</v>
      </c>
      <c r="B213" s="94" t="s">
        <v>779</v>
      </c>
    </row>
    <row r="214" spans="1:2" x14ac:dyDescent="0.2">
      <c r="A214" s="46" t="s">
        <v>276</v>
      </c>
      <c r="B214" s="94" t="s">
        <v>780</v>
      </c>
    </row>
    <row r="215" spans="1:2" x14ac:dyDescent="0.2">
      <c r="A215" s="46" t="s">
        <v>277</v>
      </c>
      <c r="B215" s="94" t="s">
        <v>781</v>
      </c>
    </row>
    <row r="216" spans="1:2" x14ac:dyDescent="0.2">
      <c r="A216" s="46" t="s">
        <v>278</v>
      </c>
      <c r="B216" s="94" t="s">
        <v>782</v>
      </c>
    </row>
    <row r="217" spans="1:2" x14ac:dyDescent="0.2">
      <c r="A217" s="46" t="s">
        <v>279</v>
      </c>
      <c r="B217" s="94" t="s">
        <v>783</v>
      </c>
    </row>
    <row r="218" spans="1:2" x14ac:dyDescent="0.2">
      <c r="A218" s="46" t="s">
        <v>61</v>
      </c>
      <c r="B218" s="94" t="s">
        <v>784</v>
      </c>
    </row>
    <row r="219" spans="1:2" x14ac:dyDescent="0.2">
      <c r="A219" s="46" t="s">
        <v>280</v>
      </c>
      <c r="B219" s="94" t="s">
        <v>785</v>
      </c>
    </row>
    <row r="220" spans="1:2" x14ac:dyDescent="0.2">
      <c r="A220" s="46" t="s">
        <v>63</v>
      </c>
      <c r="B220" s="94" t="s">
        <v>786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97"/>
  <sheetViews>
    <sheetView zoomScale="98" zoomScaleNormal="80" workbookViewId="0">
      <pane ySplit="6" topLeftCell="A67" activePane="bottomLeft" state="frozen"/>
      <selection activeCell="D21" sqref="D21"/>
      <selection pane="bottomLeft" activeCell="A85" sqref="A85:C97"/>
    </sheetView>
  </sheetViews>
  <sheetFormatPr defaultRowHeight="15" x14ac:dyDescent="0.25"/>
  <sheetData>
    <row r="1" spans="1:46" ht="18.75" x14ac:dyDescent="0.3">
      <c r="A1" s="1" t="s">
        <v>187</v>
      </c>
    </row>
    <row r="2" spans="1:46" x14ac:dyDescent="0.25">
      <c r="A2" s="7" t="s">
        <v>118</v>
      </c>
      <c r="B2" s="7" t="s">
        <v>119</v>
      </c>
      <c r="C2" s="7" t="s">
        <v>120</v>
      </c>
      <c r="D2" s="7" t="s">
        <v>121</v>
      </c>
      <c r="E2" s="7" t="s">
        <v>122</v>
      </c>
      <c r="F2" s="7" t="s">
        <v>123</v>
      </c>
      <c r="G2" s="7" t="s">
        <v>124</v>
      </c>
      <c r="H2" s="7" t="s">
        <v>125</v>
      </c>
      <c r="I2" s="7" t="s">
        <v>126</v>
      </c>
      <c r="J2" s="7" t="s">
        <v>127</v>
      </c>
      <c r="K2" s="7" t="s">
        <v>128</v>
      </c>
      <c r="L2" s="7" t="s">
        <v>129</v>
      </c>
      <c r="M2" s="7" t="s">
        <v>130</v>
      </c>
      <c r="N2" s="7" t="s">
        <v>131</v>
      </c>
      <c r="O2" s="7" t="s">
        <v>132</v>
      </c>
      <c r="P2" s="7" t="s">
        <v>133</v>
      </c>
      <c r="Q2" s="8" t="s">
        <v>134</v>
      </c>
      <c r="R2" s="8" t="s">
        <v>135</v>
      </c>
      <c r="S2" s="7" t="s">
        <v>136</v>
      </c>
      <c r="T2" s="7" t="s">
        <v>137</v>
      </c>
      <c r="U2" s="7" t="s">
        <v>138</v>
      </c>
      <c r="V2" s="7" t="s">
        <v>139</v>
      </c>
      <c r="W2" s="7" t="s">
        <v>140</v>
      </c>
      <c r="X2" s="7" t="s">
        <v>141</v>
      </c>
      <c r="Y2" s="7" t="s">
        <v>142</v>
      </c>
      <c r="Z2" s="7" t="s">
        <v>143</v>
      </c>
      <c r="AA2" s="7" t="s">
        <v>144</v>
      </c>
      <c r="AB2" s="7" t="s">
        <v>145</v>
      </c>
      <c r="AC2" s="7" t="s">
        <v>146</v>
      </c>
      <c r="AD2" s="7" t="s">
        <v>147</v>
      </c>
      <c r="AE2" s="7" t="s">
        <v>148</v>
      </c>
      <c r="AF2" s="7" t="s">
        <v>149</v>
      </c>
      <c r="AG2" s="7" t="s">
        <v>150</v>
      </c>
      <c r="AH2" s="7" t="s">
        <v>151</v>
      </c>
      <c r="AI2" s="7" t="s">
        <v>152</v>
      </c>
      <c r="AJ2" s="7" t="s">
        <v>153</v>
      </c>
      <c r="AK2" s="7" t="s">
        <v>154</v>
      </c>
      <c r="AL2" s="7" t="s">
        <v>155</v>
      </c>
      <c r="AM2" s="7" t="s">
        <v>156</v>
      </c>
      <c r="AN2" s="7" t="s">
        <v>157</v>
      </c>
      <c r="AO2" s="7" t="s">
        <v>158</v>
      </c>
      <c r="AP2" s="7" t="s">
        <v>159</v>
      </c>
      <c r="AQ2" s="7" t="s">
        <v>160</v>
      </c>
      <c r="AR2" s="7" t="s">
        <v>161</v>
      </c>
      <c r="AS2" s="7" t="s">
        <v>162</v>
      </c>
      <c r="AT2" s="7" t="s">
        <v>163</v>
      </c>
    </row>
    <row r="4" spans="1:46" x14ac:dyDescent="0.25">
      <c r="A4" s="3" t="s">
        <v>200</v>
      </c>
    </row>
    <row r="5" spans="1:46" x14ac:dyDescent="0.25">
      <c r="A5" s="5" t="s">
        <v>265</v>
      </c>
    </row>
    <row r="6" spans="1:46" x14ac:dyDescent="0.25">
      <c r="A6" s="7" t="s">
        <v>215</v>
      </c>
      <c r="B6" s="7" t="s">
        <v>94</v>
      </c>
      <c r="C6" s="7" t="s">
        <v>185</v>
      </c>
    </row>
    <row r="7" spans="1:46" x14ac:dyDescent="0.25">
      <c r="A7" t="str">
        <f>Sets!D7</f>
        <v>aawhe</v>
      </c>
      <c r="B7" t="str">
        <f>Sets!E7</f>
        <v>aawhe</v>
      </c>
      <c r="C7" t="s">
        <v>193</v>
      </c>
    </row>
    <row r="8" spans="1:46" x14ac:dyDescent="0.25">
      <c r="A8" t="str">
        <f>Sets!D8</f>
        <v>aamai</v>
      </c>
      <c r="B8" t="str">
        <f>Sets!E8</f>
        <v>aamai</v>
      </c>
      <c r="C8" t="s">
        <v>193</v>
      </c>
    </row>
    <row r="9" spans="1:46" x14ac:dyDescent="0.25">
      <c r="A9" t="str">
        <f>Sets!D9</f>
        <v>aaoce</v>
      </c>
      <c r="B9" t="str">
        <f>Sets!E9</f>
        <v>aaoce</v>
      </c>
      <c r="C9" t="s">
        <v>193</v>
      </c>
    </row>
    <row r="10" spans="1:46" x14ac:dyDescent="0.25">
      <c r="A10" t="str">
        <f>Sets!D10</f>
        <v>aaveg</v>
      </c>
      <c r="B10" t="str">
        <f>Sets!E10</f>
        <v>aaveg</v>
      </c>
      <c r="C10" t="s">
        <v>193</v>
      </c>
    </row>
    <row r="11" spans="1:46" x14ac:dyDescent="0.25">
      <c r="A11" t="str">
        <f>Sets!D11</f>
        <v>aaofr</v>
      </c>
      <c r="B11" t="str">
        <f>Sets!E11</f>
        <v>aaofr</v>
      </c>
      <c r="C11" t="s">
        <v>193</v>
      </c>
    </row>
    <row r="12" spans="1:46" x14ac:dyDescent="0.25">
      <c r="A12" t="str">
        <f>Sets!D12</f>
        <v>aagra</v>
      </c>
      <c r="B12" t="str">
        <f>Sets!E12</f>
        <v>aagra</v>
      </c>
      <c r="C12" t="s">
        <v>193</v>
      </c>
    </row>
    <row r="13" spans="1:46" x14ac:dyDescent="0.25">
      <c r="A13" t="str">
        <f>Sets!D13</f>
        <v>aaoil</v>
      </c>
      <c r="B13" t="str">
        <f>Sets!E13</f>
        <v>aaoil</v>
      </c>
      <c r="C13" t="s">
        <v>193</v>
      </c>
    </row>
    <row r="14" spans="1:46" x14ac:dyDescent="0.25">
      <c r="A14" t="str">
        <f>Sets!D14</f>
        <v>aatub</v>
      </c>
      <c r="B14" t="str">
        <f>Sets!E14</f>
        <v>aatub</v>
      </c>
      <c r="C14" t="s">
        <v>193</v>
      </c>
    </row>
    <row r="15" spans="1:46" x14ac:dyDescent="0.25">
      <c r="A15" t="str">
        <f>Sets!D15</f>
        <v>aapul</v>
      </c>
      <c r="B15" t="str">
        <f>Sets!E15</f>
        <v>aapul</v>
      </c>
      <c r="C15" t="s">
        <v>193</v>
      </c>
    </row>
    <row r="16" spans="1:46" x14ac:dyDescent="0.25">
      <c r="A16" t="str">
        <f>Sets!D16</f>
        <v>aasug</v>
      </c>
      <c r="B16" t="str">
        <f>Sets!E16</f>
        <v>aasug</v>
      </c>
      <c r="C16" t="s">
        <v>193</v>
      </c>
    </row>
    <row r="17" spans="1:3" x14ac:dyDescent="0.25">
      <c r="A17" t="str">
        <f>Sets!D17</f>
        <v>aaoth</v>
      </c>
      <c r="B17" t="str">
        <f>Sets!E17</f>
        <v>aaoth</v>
      </c>
      <c r="C17" t="s">
        <v>193</v>
      </c>
    </row>
    <row r="18" spans="1:3" x14ac:dyDescent="0.25">
      <c r="A18" t="str">
        <f>Sets!D18</f>
        <v>alani</v>
      </c>
      <c r="B18" t="str">
        <f>Sets!E18</f>
        <v>alani</v>
      </c>
      <c r="C18" t="s">
        <v>193</v>
      </c>
    </row>
    <row r="19" spans="1:3" x14ac:dyDescent="0.25">
      <c r="A19" t="str">
        <f>Sets!D19</f>
        <v>afore</v>
      </c>
      <c r="B19" t="str">
        <f>Sets!E19</f>
        <v>afore</v>
      </c>
      <c r="C19" t="s">
        <v>193</v>
      </c>
    </row>
    <row r="20" spans="1:3" x14ac:dyDescent="0.25">
      <c r="A20" t="str">
        <f>Sets!D20</f>
        <v>afish</v>
      </c>
      <c r="B20" t="str">
        <f>Sets!E20</f>
        <v>afish</v>
      </c>
      <c r="C20" t="s">
        <v>193</v>
      </c>
    </row>
    <row r="21" spans="1:3" x14ac:dyDescent="0.25">
      <c r="A21" t="str">
        <f>Sets!D21</f>
        <v>acoal</v>
      </c>
      <c r="B21" t="str">
        <f>Sets!E21</f>
        <v>acoal</v>
      </c>
      <c r="C21" t="s">
        <v>193</v>
      </c>
    </row>
    <row r="22" spans="1:3" x14ac:dyDescent="0.25">
      <c r="A22" t="str">
        <f>Sets!D22</f>
        <v>agold</v>
      </c>
      <c r="B22" t="str">
        <f>Sets!E22</f>
        <v>agold</v>
      </c>
      <c r="C22" t="s">
        <v>193</v>
      </c>
    </row>
    <row r="23" spans="1:3" x14ac:dyDescent="0.25">
      <c r="A23" t="str">
        <f>Sets!D23</f>
        <v>acoil</v>
      </c>
      <c r="B23" t="str">
        <f>Sets!E23</f>
        <v>acoil</v>
      </c>
      <c r="C23" t="s">
        <v>193</v>
      </c>
    </row>
    <row r="24" spans="1:3" x14ac:dyDescent="0.25">
      <c r="A24" t="str">
        <f>Sets!D24</f>
        <v>angas</v>
      </c>
      <c r="B24" t="str">
        <f>Sets!E24</f>
        <v>angas</v>
      </c>
      <c r="C24" t="s">
        <v>193</v>
      </c>
    </row>
    <row r="25" spans="1:3" x14ac:dyDescent="0.25">
      <c r="A25" t="str">
        <f>Sets!D25</f>
        <v>apgm</v>
      </c>
      <c r="B25" t="str">
        <f>Sets!E25</f>
        <v>apgm</v>
      </c>
      <c r="C25" t="s">
        <v>193</v>
      </c>
    </row>
    <row r="26" spans="1:3" x14ac:dyDescent="0.25">
      <c r="A26" t="str">
        <f>Sets!D26</f>
        <v>amore</v>
      </c>
      <c r="B26" t="str">
        <f>Sets!E26</f>
        <v>amore</v>
      </c>
      <c r="C26" t="s">
        <v>193</v>
      </c>
    </row>
    <row r="27" spans="1:3" x14ac:dyDescent="0.25">
      <c r="A27" t="str">
        <f>Sets!D27</f>
        <v>amine</v>
      </c>
      <c r="B27" t="str">
        <f>Sets!E27</f>
        <v>amine</v>
      </c>
      <c r="C27" t="s">
        <v>193</v>
      </c>
    </row>
    <row r="28" spans="1:3" x14ac:dyDescent="0.25">
      <c r="A28" t="str">
        <f>Sets!D28</f>
        <v>ameat</v>
      </c>
      <c r="B28" t="str">
        <f>Sets!E28</f>
        <v>ameat</v>
      </c>
      <c r="C28" t="s">
        <v>193</v>
      </c>
    </row>
    <row r="29" spans="1:3" x14ac:dyDescent="0.25">
      <c r="A29" t="str">
        <f>Sets!D29</f>
        <v>apfis</v>
      </c>
      <c r="B29" t="str">
        <f>Sets!E29</f>
        <v>apfis</v>
      </c>
      <c r="C29" t="s">
        <v>193</v>
      </c>
    </row>
    <row r="30" spans="1:3" x14ac:dyDescent="0.25">
      <c r="A30" t="str">
        <f>Sets!D30</f>
        <v>avege</v>
      </c>
      <c r="B30" t="str">
        <f>Sets!E30</f>
        <v>avege</v>
      </c>
      <c r="C30" t="s">
        <v>193</v>
      </c>
    </row>
    <row r="31" spans="1:3" x14ac:dyDescent="0.25">
      <c r="A31" t="str">
        <f>Sets!D31</f>
        <v>afats</v>
      </c>
      <c r="B31" t="str">
        <f>Sets!E31</f>
        <v>afats</v>
      </c>
      <c r="C31" t="s">
        <v>193</v>
      </c>
    </row>
    <row r="32" spans="1:3" x14ac:dyDescent="0.25">
      <c r="A32" t="str">
        <f>Sets!D32</f>
        <v>adair</v>
      </c>
      <c r="B32" t="str">
        <f>Sets!E32</f>
        <v>adair</v>
      </c>
      <c r="C32" t="s">
        <v>193</v>
      </c>
    </row>
    <row r="33" spans="1:3" x14ac:dyDescent="0.25">
      <c r="A33" t="str">
        <f>Sets!D33</f>
        <v>agrai</v>
      </c>
      <c r="B33" t="str">
        <f>Sets!E33</f>
        <v>agrai</v>
      </c>
      <c r="C33" t="s">
        <v>193</v>
      </c>
    </row>
    <row r="34" spans="1:3" x14ac:dyDescent="0.25">
      <c r="A34" t="str">
        <f>Sets!D34</f>
        <v>astar</v>
      </c>
      <c r="B34" t="str">
        <f>Sets!E34</f>
        <v>astar</v>
      </c>
      <c r="C34" t="s">
        <v>193</v>
      </c>
    </row>
    <row r="35" spans="1:3" x14ac:dyDescent="0.25">
      <c r="A35" t="str">
        <f>Sets!D35</f>
        <v>afeed</v>
      </c>
      <c r="B35" t="str">
        <f>Sets!E35</f>
        <v>afeed</v>
      </c>
      <c r="C35" t="s">
        <v>193</v>
      </c>
    </row>
    <row r="36" spans="1:3" x14ac:dyDescent="0.25">
      <c r="A36" t="str">
        <f>Sets!D36</f>
        <v>abake</v>
      </c>
      <c r="B36" t="str">
        <f>Sets!E36</f>
        <v>abake</v>
      </c>
      <c r="C36" t="s">
        <v>193</v>
      </c>
    </row>
    <row r="37" spans="1:3" x14ac:dyDescent="0.25">
      <c r="A37" t="str">
        <f>Sets!D37</f>
        <v>asuga</v>
      </c>
      <c r="B37" t="str">
        <f>Sets!E37</f>
        <v>asuga</v>
      </c>
      <c r="C37" t="s">
        <v>193</v>
      </c>
    </row>
    <row r="38" spans="1:3" x14ac:dyDescent="0.25">
      <c r="A38" t="str">
        <f>Sets!D38</f>
        <v>aconf</v>
      </c>
      <c r="B38" t="str">
        <f>Sets!E38</f>
        <v>aconf</v>
      </c>
      <c r="C38" t="s">
        <v>193</v>
      </c>
    </row>
    <row r="39" spans="1:3" x14ac:dyDescent="0.25">
      <c r="A39" t="str">
        <f>Sets!D39</f>
        <v>apast</v>
      </c>
      <c r="B39" t="str">
        <f>Sets!E39</f>
        <v>apast</v>
      </c>
      <c r="C39" t="s">
        <v>193</v>
      </c>
    </row>
    <row r="40" spans="1:3" x14ac:dyDescent="0.25">
      <c r="A40" t="str">
        <f>Sets!D40</f>
        <v>aofoo</v>
      </c>
      <c r="B40" t="str">
        <f>Sets!E40</f>
        <v>aofoo</v>
      </c>
      <c r="C40" t="s">
        <v>193</v>
      </c>
    </row>
    <row r="41" spans="1:3" x14ac:dyDescent="0.25">
      <c r="A41" t="str">
        <f>Sets!D41</f>
        <v>abevt</v>
      </c>
      <c r="B41" t="str">
        <f>Sets!E41</f>
        <v>abevt</v>
      </c>
      <c r="C41" t="s">
        <v>193</v>
      </c>
    </row>
    <row r="42" spans="1:3" x14ac:dyDescent="0.25">
      <c r="A42" t="str">
        <f>Sets!D42</f>
        <v>atext</v>
      </c>
      <c r="B42" t="str">
        <f>Sets!E42</f>
        <v>atext</v>
      </c>
      <c r="C42" t="s">
        <v>193</v>
      </c>
    </row>
    <row r="43" spans="1:3" x14ac:dyDescent="0.25">
      <c r="A43" t="str">
        <f>Sets!D43</f>
        <v>aclth</v>
      </c>
      <c r="B43" t="str">
        <f>Sets!E43</f>
        <v>aclth</v>
      </c>
      <c r="C43" t="s">
        <v>193</v>
      </c>
    </row>
    <row r="44" spans="1:3" x14ac:dyDescent="0.25">
      <c r="A44" t="str">
        <f>Sets!D44</f>
        <v>aleat</v>
      </c>
      <c r="B44" t="str">
        <f>Sets!E44</f>
        <v>aleat</v>
      </c>
      <c r="C44" t="s">
        <v>193</v>
      </c>
    </row>
    <row r="45" spans="1:3" x14ac:dyDescent="0.25">
      <c r="A45" t="str">
        <f>Sets!D45</f>
        <v>afoot</v>
      </c>
      <c r="B45" t="str">
        <f>Sets!E45</f>
        <v>afoot</v>
      </c>
      <c r="C45" t="s">
        <v>193</v>
      </c>
    </row>
    <row r="46" spans="1:3" x14ac:dyDescent="0.25">
      <c r="A46" t="str">
        <f>Sets!D46</f>
        <v>awood</v>
      </c>
      <c r="B46" t="str">
        <f>Sets!E46</f>
        <v>awood</v>
      </c>
      <c r="C46" t="s">
        <v>193</v>
      </c>
    </row>
    <row r="47" spans="1:3" x14ac:dyDescent="0.25">
      <c r="A47" t="str">
        <f>Sets!D47</f>
        <v>apapr</v>
      </c>
      <c r="B47" t="str">
        <f>Sets!E47</f>
        <v>apapr</v>
      </c>
      <c r="C47" t="s">
        <v>193</v>
      </c>
    </row>
    <row r="48" spans="1:3" x14ac:dyDescent="0.25">
      <c r="A48" t="str">
        <f>Sets!D48</f>
        <v>aprnt</v>
      </c>
      <c r="B48" t="str">
        <f>Sets!E48</f>
        <v>aprnt</v>
      </c>
      <c r="C48" t="s">
        <v>193</v>
      </c>
    </row>
    <row r="49" spans="1:3" x14ac:dyDescent="0.25">
      <c r="A49" t="str">
        <f>Sets!D49</f>
        <v>apetr</v>
      </c>
      <c r="B49" t="str">
        <f>Sets!E49</f>
        <v>apetr</v>
      </c>
      <c r="C49" t="s">
        <v>193</v>
      </c>
    </row>
    <row r="50" spans="1:3" x14ac:dyDescent="0.25">
      <c r="A50" t="str">
        <f>Sets!D50</f>
        <v>ahydr</v>
      </c>
      <c r="B50" t="str">
        <f>Sets!E50</f>
        <v>ahydr</v>
      </c>
      <c r="C50" t="s">
        <v>193</v>
      </c>
    </row>
    <row r="51" spans="1:3" x14ac:dyDescent="0.25">
      <c r="A51" t="str">
        <f>Sets!D51</f>
        <v>aammo</v>
      </c>
      <c r="B51" t="str">
        <f>Sets!E51</f>
        <v>aammo</v>
      </c>
      <c r="C51" t="s">
        <v>193</v>
      </c>
    </row>
    <row r="52" spans="1:3" x14ac:dyDescent="0.25">
      <c r="A52" t="str">
        <f>Sets!D52</f>
        <v>abchm</v>
      </c>
      <c r="B52" t="str">
        <f>Sets!E52</f>
        <v>abchm</v>
      </c>
      <c r="C52" t="s">
        <v>193</v>
      </c>
    </row>
    <row r="53" spans="1:3" x14ac:dyDescent="0.25">
      <c r="A53" t="str">
        <f>Sets!D53</f>
        <v>aochm</v>
      </c>
      <c r="B53" t="str">
        <f>Sets!E53</f>
        <v>aochm</v>
      </c>
      <c r="C53" t="s">
        <v>193</v>
      </c>
    </row>
    <row r="54" spans="1:3" x14ac:dyDescent="0.25">
      <c r="A54" t="str">
        <f>Sets!D54</f>
        <v>arubb</v>
      </c>
      <c r="B54" t="str">
        <f>Sets!E54</f>
        <v>arubb</v>
      </c>
      <c r="C54" t="s">
        <v>193</v>
      </c>
    </row>
    <row r="55" spans="1:3" x14ac:dyDescent="0.25">
      <c r="A55" t="str">
        <f>Sets!D55</f>
        <v>aplas</v>
      </c>
      <c r="B55" t="str">
        <f>Sets!E55</f>
        <v>aplas</v>
      </c>
      <c r="C55" t="s">
        <v>193</v>
      </c>
    </row>
    <row r="56" spans="1:3" x14ac:dyDescent="0.25">
      <c r="A56" t="str">
        <f>Sets!D56</f>
        <v>anmet</v>
      </c>
      <c r="B56" t="str">
        <f>Sets!E56</f>
        <v>anmet</v>
      </c>
      <c r="C56" t="s">
        <v>193</v>
      </c>
    </row>
    <row r="57" spans="1:3" x14ac:dyDescent="0.25">
      <c r="A57" t="str">
        <f>Sets!D57</f>
        <v>airon</v>
      </c>
      <c r="B57" t="str">
        <f>Sets!E57</f>
        <v>airon</v>
      </c>
      <c r="C57" t="s">
        <v>193</v>
      </c>
    </row>
    <row r="58" spans="1:3" x14ac:dyDescent="0.25">
      <c r="A58" s="70" t="str">
        <f>Sets!D58</f>
        <v>anfrm</v>
      </c>
      <c r="B58" s="70" t="str">
        <f>Sets!E58</f>
        <v>anfrm</v>
      </c>
      <c r="C58" s="70" t="s">
        <v>193</v>
      </c>
    </row>
    <row r="59" spans="1:3" x14ac:dyDescent="0.25">
      <c r="A59" s="70" t="str">
        <f>Sets!D59</f>
        <v>ametp</v>
      </c>
      <c r="B59" s="70" t="str">
        <f>Sets!E59</f>
        <v>ametp</v>
      </c>
      <c r="C59" s="70" t="s">
        <v>193</v>
      </c>
    </row>
    <row r="60" spans="1:3" x14ac:dyDescent="0.25">
      <c r="A60" s="70" t="str">
        <f>Sets!D60</f>
        <v>amach</v>
      </c>
      <c r="B60" s="70" t="str">
        <f>Sets!E60</f>
        <v>amach</v>
      </c>
      <c r="C60" s="70" t="s">
        <v>193</v>
      </c>
    </row>
    <row r="61" spans="1:3" x14ac:dyDescent="0.25">
      <c r="A61" s="70" t="str">
        <f>Sets!D61</f>
        <v>afcel</v>
      </c>
      <c r="B61" s="70" t="str">
        <f>Sets!E61</f>
        <v>afcel</v>
      </c>
      <c r="C61" s="70" t="s">
        <v>193</v>
      </c>
    </row>
    <row r="62" spans="1:3" x14ac:dyDescent="0.25">
      <c r="A62" s="70" t="str">
        <f>Sets!D62</f>
        <v>aelct</v>
      </c>
      <c r="B62" s="70" t="str">
        <f>Sets!E62</f>
        <v>aelct</v>
      </c>
      <c r="C62" s="70" t="s">
        <v>193</v>
      </c>
    </row>
    <row r="63" spans="1:3" x14ac:dyDescent="0.25">
      <c r="A63" s="70" t="str">
        <f>Sets!D63</f>
        <v>aemch</v>
      </c>
      <c r="B63" s="70" t="str">
        <f>Sets!E63</f>
        <v>aemch</v>
      </c>
      <c r="C63" s="70" t="s">
        <v>193</v>
      </c>
    </row>
    <row r="64" spans="1:3" x14ac:dyDescent="0.25">
      <c r="A64" s="70" t="str">
        <f>Sets!D64</f>
        <v>asequ</v>
      </c>
      <c r="B64" s="70" t="str">
        <f>Sets!E64</f>
        <v>asequ</v>
      </c>
      <c r="C64" s="70" t="s">
        <v>193</v>
      </c>
    </row>
    <row r="65" spans="1:3" x14ac:dyDescent="0.25">
      <c r="A65" s="70" t="str">
        <f>Sets!D65</f>
        <v>avehi</v>
      </c>
      <c r="B65" s="70" t="str">
        <f>Sets!E65</f>
        <v>avehi</v>
      </c>
      <c r="C65" s="70" t="s">
        <v>193</v>
      </c>
    </row>
    <row r="66" spans="1:3" x14ac:dyDescent="0.25">
      <c r="A66" s="70" t="str">
        <f>Sets!D66</f>
        <v>atequ</v>
      </c>
      <c r="B66" s="70" t="str">
        <f>Sets!E66</f>
        <v>atequ</v>
      </c>
      <c r="C66" s="70" t="s">
        <v>193</v>
      </c>
    </row>
    <row r="67" spans="1:3" x14ac:dyDescent="0.25">
      <c r="A67" s="70" t="str">
        <f>Sets!D67</f>
        <v>afurn</v>
      </c>
      <c r="B67" s="70" t="str">
        <f>Sets!E67</f>
        <v>afurn</v>
      </c>
      <c r="C67" s="70" t="s">
        <v>193</v>
      </c>
    </row>
    <row r="68" spans="1:3" x14ac:dyDescent="0.25">
      <c r="A68" s="70" t="str">
        <f>Sets!D68</f>
        <v>aoman</v>
      </c>
      <c r="B68" s="70" t="str">
        <f>Sets!E68</f>
        <v>aoman</v>
      </c>
      <c r="C68" s="70" t="s">
        <v>193</v>
      </c>
    </row>
    <row r="69" spans="1:3" x14ac:dyDescent="0.25">
      <c r="A69" s="70" t="str">
        <f>Sets!D69</f>
        <v>aelec</v>
      </c>
      <c r="B69" s="70" t="str">
        <f>Sets!E69</f>
        <v>aelec</v>
      </c>
      <c r="C69" s="70" t="s">
        <v>193</v>
      </c>
    </row>
    <row r="70" spans="1:3" x14ac:dyDescent="0.25">
      <c r="A70" s="70" t="str">
        <f>Sets!D70</f>
        <v>awatr</v>
      </c>
      <c r="B70" s="70" t="str">
        <f>Sets!E70</f>
        <v>awatr</v>
      </c>
      <c r="C70" s="70" t="s">
        <v>193</v>
      </c>
    </row>
    <row r="71" spans="1:3" x14ac:dyDescent="0.25">
      <c r="A71" s="70" t="str">
        <f>Sets!D71</f>
        <v>acons</v>
      </c>
      <c r="B71" s="70" t="str">
        <f>Sets!E71</f>
        <v>acons</v>
      </c>
      <c r="C71" s="70" t="s">
        <v>193</v>
      </c>
    </row>
    <row r="72" spans="1:3" x14ac:dyDescent="0.25">
      <c r="A72" s="70" t="str">
        <f>Sets!D72</f>
        <v>atrad</v>
      </c>
      <c r="B72" s="70" t="str">
        <f>Sets!E72</f>
        <v>atrad</v>
      </c>
      <c r="C72" s="70" t="s">
        <v>193</v>
      </c>
    </row>
    <row r="73" spans="1:3" x14ac:dyDescent="0.25">
      <c r="A73" s="70" t="str">
        <f>Sets!D73</f>
        <v>ahotl</v>
      </c>
      <c r="B73" s="70" t="str">
        <f>Sets!E73</f>
        <v>ahotl</v>
      </c>
      <c r="C73" s="70" t="s">
        <v>193</v>
      </c>
    </row>
    <row r="74" spans="1:3" x14ac:dyDescent="0.25">
      <c r="A74" s="70" t="str">
        <f>Sets!D74</f>
        <v>altrp-p</v>
      </c>
      <c r="B74" s="70" t="str">
        <f>Sets!E74</f>
        <v>altrp-p</v>
      </c>
      <c r="C74" s="70" t="s">
        <v>193</v>
      </c>
    </row>
    <row r="75" spans="1:3" x14ac:dyDescent="0.25">
      <c r="A75" s="70" t="str">
        <f>Sets!D75</f>
        <v>altrp-f</v>
      </c>
      <c r="B75" s="70" t="str">
        <f>Sets!E75</f>
        <v>altrp-f</v>
      </c>
      <c r="C75" s="70" t="s">
        <v>193</v>
      </c>
    </row>
    <row r="76" spans="1:3" x14ac:dyDescent="0.25">
      <c r="A76" s="70" t="str">
        <f>Sets!D76</f>
        <v>aotrp-p</v>
      </c>
      <c r="B76" s="70" t="str">
        <f>Sets!E76</f>
        <v>aotrp-p</v>
      </c>
      <c r="C76" s="70" t="s">
        <v>193</v>
      </c>
    </row>
    <row r="77" spans="1:3" x14ac:dyDescent="0.25">
      <c r="A77" s="70" t="str">
        <f>Sets!D77</f>
        <v>aotrp-f</v>
      </c>
      <c r="B77" s="70" t="str">
        <f>Sets!E77</f>
        <v>aotrp-f</v>
      </c>
      <c r="C77" s="70" t="s">
        <v>193</v>
      </c>
    </row>
    <row r="78" spans="1:3" x14ac:dyDescent="0.25">
      <c r="A78" s="70" t="str">
        <f>Sets!D78</f>
        <v>aprtr</v>
      </c>
      <c r="B78" s="70" t="str">
        <f>Sets!E78</f>
        <v>aprtr</v>
      </c>
      <c r="C78" s="70" t="s">
        <v>193</v>
      </c>
    </row>
    <row r="79" spans="1:3" x14ac:dyDescent="0.25">
      <c r="A79" s="70" t="str">
        <f>Sets!D79</f>
        <v>atrps</v>
      </c>
      <c r="B79" s="70" t="str">
        <f>Sets!E79</f>
        <v>atrps</v>
      </c>
      <c r="C79" s="70" t="s">
        <v>193</v>
      </c>
    </row>
    <row r="80" spans="1:3" x14ac:dyDescent="0.25">
      <c r="A80" s="70" t="str">
        <f>Sets!D80</f>
        <v>acomm</v>
      </c>
      <c r="B80" s="70" t="str">
        <f>Sets!E80</f>
        <v>acomm</v>
      </c>
      <c r="C80" s="70" t="s">
        <v>193</v>
      </c>
    </row>
    <row r="81" spans="1:3" x14ac:dyDescent="0.25">
      <c r="A81" s="124" t="str">
        <f>Sets!D81</f>
        <v>afsrv</v>
      </c>
      <c r="B81" s="124" t="str">
        <f>Sets!E81</f>
        <v>afsrv</v>
      </c>
      <c r="C81" s="124" t="s">
        <v>193</v>
      </c>
    </row>
    <row r="82" spans="1:3" x14ac:dyDescent="0.25">
      <c r="A82" s="124" t="str">
        <f>Sets!D82</f>
        <v>absrv</v>
      </c>
      <c r="B82" s="124" t="str">
        <f>Sets!E82</f>
        <v>absrv</v>
      </c>
      <c r="C82" s="124" t="s">
        <v>193</v>
      </c>
    </row>
    <row r="83" spans="1:3" x14ac:dyDescent="0.25">
      <c r="A83" s="124" t="str">
        <f>Sets!D83</f>
        <v>agsrv</v>
      </c>
      <c r="B83" s="124" t="str">
        <f>Sets!E83</f>
        <v>agsrv</v>
      </c>
      <c r="C83" s="124" t="s">
        <v>193</v>
      </c>
    </row>
    <row r="84" spans="1:3" x14ac:dyDescent="0.25">
      <c r="A84" s="124" t="str">
        <f>Sets!D84</f>
        <v>aosrv</v>
      </c>
      <c r="B84" s="124" t="str">
        <f>Sets!E84</f>
        <v>aosrv</v>
      </c>
      <c r="C84" s="124" t="s">
        <v>193</v>
      </c>
    </row>
    <row r="85" spans="1:3" x14ac:dyDescent="0.25">
      <c r="A85" s="124"/>
      <c r="B85" s="124"/>
      <c r="C85" s="124"/>
    </row>
    <row r="86" spans="1:3" x14ac:dyDescent="0.25">
      <c r="A86" s="124"/>
      <c r="B86" s="124"/>
      <c r="C86" s="124"/>
    </row>
    <row r="87" spans="1:3" x14ac:dyDescent="0.25">
      <c r="A87" s="124"/>
      <c r="B87" s="124"/>
      <c r="C87" s="124"/>
    </row>
    <row r="88" spans="1:3" x14ac:dyDescent="0.25">
      <c r="A88" s="124"/>
      <c r="B88" s="124"/>
      <c r="C88" s="124"/>
    </row>
    <row r="89" spans="1:3" x14ac:dyDescent="0.25">
      <c r="A89" s="124"/>
      <c r="B89" s="124"/>
      <c r="C89" s="124"/>
    </row>
    <row r="90" spans="1:3" x14ac:dyDescent="0.25">
      <c r="A90" s="124"/>
      <c r="B90" s="124"/>
      <c r="C90" s="124"/>
    </row>
    <row r="91" spans="1:3" x14ac:dyDescent="0.25">
      <c r="A91" s="124"/>
      <c r="B91" s="124"/>
      <c r="C91" s="124"/>
    </row>
    <row r="92" spans="1:3" x14ac:dyDescent="0.25">
      <c r="A92" s="124"/>
      <c r="B92" s="124"/>
      <c r="C92" s="124"/>
    </row>
    <row r="93" spans="1:3" x14ac:dyDescent="0.25">
      <c r="A93" s="124"/>
      <c r="B93" s="124"/>
      <c r="C93" s="124"/>
    </row>
    <row r="94" spans="1:3" x14ac:dyDescent="0.25">
      <c r="A94" s="124"/>
      <c r="B94" s="124"/>
      <c r="C94" s="124"/>
    </row>
    <row r="95" spans="1:3" x14ac:dyDescent="0.25">
      <c r="A95" s="124"/>
      <c r="B95" s="124"/>
      <c r="C95" s="124"/>
    </row>
    <row r="96" spans="1:3" x14ac:dyDescent="0.25">
      <c r="A96" s="124"/>
      <c r="B96" s="124"/>
      <c r="C96" s="124"/>
    </row>
    <row r="97" spans="1:3" x14ac:dyDescent="0.25">
      <c r="A97" s="124"/>
      <c r="B97" s="124"/>
      <c r="C97" s="12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BF0E9-6DC9-429A-AB79-5F8256D1D190}">
  <dimension ref="A1:GJ198"/>
  <sheetViews>
    <sheetView tabSelected="1" zoomScale="70" zoomScaleNormal="70" workbookViewId="0">
      <pane xSplit="1" ySplit="7" topLeftCell="EZ152" activePane="bottomRight" state="frozen"/>
      <selection activeCell="G10" sqref="G10"/>
      <selection pane="topRight" activeCell="G10" sqref="G10"/>
      <selection pane="bottomLeft" activeCell="G10" sqref="G10"/>
      <selection pane="bottomRight" activeCell="FB163" sqref="FB163"/>
    </sheetView>
  </sheetViews>
  <sheetFormatPr defaultRowHeight="15" x14ac:dyDescent="0.25"/>
  <cols>
    <col min="1" max="1" width="11.42578125" bestFit="1" customWidth="1"/>
    <col min="2" max="2" width="11.7109375" bestFit="1" customWidth="1"/>
    <col min="3" max="3" width="12.140625" bestFit="1" customWidth="1"/>
    <col min="4" max="4" width="11.42578125" bestFit="1" customWidth="1"/>
    <col min="5" max="5" width="12.5703125" bestFit="1" customWidth="1"/>
    <col min="6" max="6" width="13" bestFit="1" customWidth="1"/>
    <col min="7" max="8" width="12.140625" bestFit="1" customWidth="1"/>
    <col min="9" max="10" width="11.42578125" bestFit="1" customWidth="1"/>
    <col min="11" max="12" width="12.140625" bestFit="1" customWidth="1"/>
    <col min="13" max="13" width="13" bestFit="1" customWidth="1"/>
    <col min="14" max="14" width="12.5703125" bestFit="1" customWidth="1"/>
    <col min="15" max="15" width="11.7109375" bestFit="1" customWidth="1"/>
    <col min="16" max="17" width="13.85546875" bestFit="1" customWidth="1"/>
    <col min="18" max="18" width="11.42578125" bestFit="1" customWidth="1"/>
    <col min="19" max="19" width="13.42578125" bestFit="1" customWidth="1"/>
    <col min="20" max="21" width="13.85546875" bestFit="1" customWidth="1"/>
    <col min="22" max="23" width="13" bestFit="1" customWidth="1"/>
    <col min="24" max="24" width="12.5703125" bestFit="1" customWidth="1"/>
    <col min="25" max="26" width="11.7109375" bestFit="1" customWidth="1"/>
    <col min="27" max="27" width="13" bestFit="1" customWidth="1"/>
    <col min="28" max="30" width="12.5703125" bestFit="1" customWidth="1"/>
    <col min="31" max="31" width="12.140625" bestFit="1" customWidth="1"/>
    <col min="32" max="32" width="12.5703125" bestFit="1" customWidth="1"/>
    <col min="33" max="33" width="11" bestFit="1" customWidth="1"/>
    <col min="34" max="34" width="12.5703125" bestFit="1" customWidth="1"/>
    <col min="35" max="35" width="13.42578125" bestFit="1" customWidth="1"/>
    <col min="36" max="38" width="12.5703125" bestFit="1" customWidth="1"/>
    <col min="39" max="39" width="11.7109375" bestFit="1" customWidth="1"/>
    <col min="40" max="40" width="13" bestFit="1" customWidth="1"/>
    <col min="41" max="41" width="13.42578125" bestFit="1" customWidth="1"/>
    <col min="42" max="42" width="13" bestFit="1" customWidth="1"/>
    <col min="43" max="43" width="14.28515625" bestFit="1" customWidth="1"/>
    <col min="44" max="44" width="11.42578125" bestFit="1" customWidth="1"/>
    <col min="45" max="45" width="12.5703125" bestFit="1" customWidth="1"/>
    <col min="46" max="47" width="13.85546875" bestFit="1" customWidth="1"/>
    <col min="48" max="49" width="12.5703125" bestFit="1" customWidth="1"/>
    <col min="50" max="50" width="13" bestFit="1" customWidth="1"/>
    <col min="51" max="51" width="14.28515625" bestFit="1" customWidth="1"/>
    <col min="52" max="52" width="13" bestFit="1" customWidth="1"/>
    <col min="53" max="53" width="13.42578125" bestFit="1" customWidth="1"/>
    <col min="54" max="54" width="13.85546875" bestFit="1" customWidth="1"/>
    <col min="55" max="55" width="11.42578125" bestFit="1" customWidth="1"/>
    <col min="56" max="56" width="10.140625" bestFit="1" customWidth="1"/>
    <col min="57" max="57" width="12.5703125" bestFit="1" customWidth="1"/>
    <col min="58" max="58" width="13" bestFit="1" customWidth="1"/>
    <col min="59" max="59" width="14.28515625" bestFit="1" customWidth="1"/>
    <col min="60" max="60" width="13" bestFit="1" customWidth="1"/>
    <col min="61" max="61" width="12.5703125" bestFit="1" customWidth="1"/>
    <col min="62" max="62" width="12.140625" bestFit="1" customWidth="1"/>
    <col min="63" max="63" width="13.85546875" bestFit="1" customWidth="1"/>
    <col min="64" max="64" width="13" bestFit="1" customWidth="1"/>
    <col min="65" max="65" width="14.28515625" bestFit="1" customWidth="1"/>
    <col min="66" max="66" width="15.42578125" bestFit="1" customWidth="1"/>
    <col min="67" max="67" width="13.42578125" bestFit="1" customWidth="1"/>
    <col min="68" max="68" width="13.85546875" bestFit="1" customWidth="1"/>
    <col min="69" max="69" width="14.28515625" bestFit="1" customWidth="1"/>
    <col min="70" max="70" width="12.5703125" bestFit="1" customWidth="1"/>
    <col min="71" max="73" width="13" bestFit="1" customWidth="1"/>
    <col min="74" max="74" width="14.28515625" bestFit="1" customWidth="1"/>
    <col min="75" max="75" width="13.85546875" bestFit="1" customWidth="1"/>
    <col min="76" max="77" width="15" bestFit="1" customWidth="1"/>
    <col min="78" max="78" width="14.28515625" bestFit="1" customWidth="1"/>
    <col min="79" max="79" width="12.5703125" bestFit="1" customWidth="1"/>
    <col min="80" max="80" width="12.140625" bestFit="1" customWidth="1"/>
    <col min="81" max="81" width="11.7109375" bestFit="1" customWidth="1"/>
    <col min="82" max="82" width="12.5703125" bestFit="1" customWidth="1"/>
    <col min="83" max="83" width="13" bestFit="1" customWidth="1"/>
    <col min="84" max="86" width="12.140625" bestFit="1" customWidth="1"/>
    <col min="87" max="87" width="11.42578125" bestFit="1" customWidth="1"/>
    <col min="88" max="88" width="12.5703125" bestFit="1" customWidth="1"/>
    <col min="89" max="89" width="12.140625" bestFit="1" customWidth="1"/>
    <col min="90" max="90" width="13" bestFit="1" customWidth="1"/>
    <col min="91" max="94" width="12.5703125" bestFit="1" customWidth="1"/>
    <col min="95" max="95" width="13.85546875" bestFit="1" customWidth="1"/>
    <col min="96" max="96" width="13" bestFit="1" customWidth="1"/>
    <col min="97" max="97" width="13.85546875" bestFit="1" customWidth="1"/>
    <col min="98" max="98" width="14.28515625" bestFit="1" customWidth="1"/>
    <col min="99" max="99" width="13.85546875" bestFit="1" customWidth="1"/>
    <col min="100" max="102" width="13" bestFit="1" customWidth="1"/>
    <col min="103" max="103" width="12.5703125" bestFit="1" customWidth="1"/>
    <col min="104" max="105" width="13" bestFit="1" customWidth="1"/>
    <col min="106" max="106" width="12.5703125" bestFit="1" customWidth="1"/>
    <col min="107" max="108" width="13" bestFit="1" customWidth="1"/>
    <col min="109" max="110" width="12.5703125" bestFit="1" customWidth="1"/>
    <col min="111" max="111" width="11.7109375" bestFit="1" customWidth="1"/>
    <col min="112" max="112" width="13" bestFit="1" customWidth="1"/>
    <col min="113" max="113" width="14.28515625" bestFit="1" customWidth="1"/>
    <col min="114" max="114" width="12.5703125" bestFit="1" customWidth="1"/>
    <col min="115" max="118" width="13" bestFit="1" customWidth="1"/>
    <col min="119" max="119" width="13.42578125" bestFit="1" customWidth="1"/>
    <col min="120" max="120" width="13" bestFit="1" customWidth="1"/>
    <col min="121" max="122" width="13.85546875" bestFit="1" customWidth="1"/>
    <col min="123" max="123" width="13" bestFit="1" customWidth="1"/>
    <col min="124" max="124" width="11.42578125" bestFit="1" customWidth="1"/>
    <col min="125" max="125" width="12.5703125" bestFit="1" customWidth="1"/>
    <col min="126" max="126" width="13.85546875" bestFit="1" customWidth="1"/>
    <col min="127" max="127" width="14.28515625" bestFit="1" customWidth="1"/>
    <col min="128" max="129" width="13" bestFit="1" customWidth="1"/>
    <col min="130" max="130" width="13.85546875" bestFit="1" customWidth="1"/>
    <col min="131" max="131" width="14.28515625" bestFit="1" customWidth="1"/>
    <col min="132" max="132" width="13.42578125" bestFit="1" customWidth="1"/>
    <col min="133" max="134" width="13.85546875" bestFit="1" customWidth="1"/>
    <col min="135" max="135" width="11.42578125" bestFit="1" customWidth="1"/>
    <col min="136" max="136" width="9.7109375" bestFit="1" customWidth="1"/>
    <col min="137" max="138" width="13.85546875" bestFit="1" customWidth="1"/>
    <col min="139" max="139" width="14.28515625" bestFit="1" customWidth="1"/>
    <col min="140" max="140" width="13" bestFit="1" customWidth="1"/>
    <col min="141" max="141" width="12.5703125" bestFit="1" customWidth="1"/>
    <col min="142" max="142" width="13" bestFit="1" customWidth="1"/>
    <col min="143" max="143" width="14.28515625" bestFit="1" customWidth="1"/>
    <col min="144" max="144" width="13" bestFit="1" customWidth="1"/>
    <col min="145" max="145" width="14.28515625" bestFit="1" customWidth="1"/>
    <col min="146" max="146" width="15.42578125" bestFit="1" customWidth="1"/>
    <col min="147" max="148" width="13.85546875" bestFit="1" customWidth="1"/>
    <col min="149" max="149" width="13" bestFit="1" customWidth="1"/>
    <col min="150" max="150" width="14.28515625" bestFit="1" customWidth="1"/>
    <col min="151" max="152" width="13" bestFit="1" customWidth="1"/>
    <col min="153" max="153" width="13.42578125" bestFit="1" customWidth="1"/>
    <col min="154" max="154" width="14.28515625" bestFit="1" customWidth="1"/>
    <col min="155" max="155" width="13.85546875" bestFit="1" customWidth="1"/>
    <col min="156" max="156" width="15.42578125" bestFit="1" customWidth="1"/>
    <col min="157" max="157" width="15" bestFit="1" customWidth="1"/>
    <col min="158" max="158" width="14.28515625" bestFit="1" customWidth="1"/>
    <col min="159" max="159" width="11.42578125" bestFit="1" customWidth="1"/>
    <col min="160" max="160" width="15" bestFit="1" customWidth="1"/>
    <col min="161" max="161" width="13.42578125" bestFit="1" customWidth="1"/>
    <col min="162" max="163" width="14.28515625" bestFit="1" customWidth="1"/>
    <col min="164" max="164" width="15" bestFit="1" customWidth="1"/>
    <col min="165" max="165" width="15.42578125" bestFit="1" customWidth="1"/>
    <col min="166" max="166" width="13.85546875" bestFit="1" customWidth="1"/>
    <col min="167" max="167" width="12.5703125" bestFit="1" customWidth="1"/>
    <col min="168" max="168" width="15.85546875" bestFit="1" customWidth="1"/>
    <col min="169" max="169" width="13.85546875" bestFit="1" customWidth="1"/>
    <col min="170" max="170" width="13" bestFit="1" customWidth="1"/>
    <col min="171" max="171" width="13.42578125" bestFit="1" customWidth="1"/>
    <col min="172" max="173" width="13.85546875" bestFit="1" customWidth="1"/>
    <col min="174" max="174" width="13" bestFit="1" customWidth="1"/>
    <col min="175" max="175" width="13.42578125" bestFit="1" customWidth="1"/>
    <col min="176" max="177" width="14.28515625" bestFit="1" customWidth="1"/>
    <col min="178" max="178" width="13.42578125" bestFit="1" customWidth="1"/>
    <col min="179" max="180" width="15.42578125" bestFit="1" customWidth="1"/>
    <col min="181" max="181" width="13" bestFit="1" customWidth="1"/>
    <col min="182" max="182" width="13.42578125" bestFit="1" customWidth="1"/>
    <col min="183" max="183" width="13" bestFit="1" customWidth="1"/>
    <col min="184" max="184" width="13.85546875" bestFit="1" customWidth="1"/>
    <col min="185" max="185" width="7.7109375" bestFit="1" customWidth="1"/>
    <col min="186" max="186" width="8.140625" bestFit="1" customWidth="1"/>
    <col min="187" max="187" width="8.85546875" bestFit="1" customWidth="1"/>
    <col min="188" max="188" width="14.28515625" bestFit="1" customWidth="1"/>
    <col min="189" max="190" width="12.5703125" bestFit="1" customWidth="1"/>
    <col min="191" max="191" width="15" bestFit="1" customWidth="1"/>
    <col min="192" max="192" width="15.85546875" bestFit="1" customWidth="1"/>
  </cols>
  <sheetData>
    <row r="1" spans="1:192" ht="18.75" x14ac:dyDescent="0.3">
      <c r="A1" s="2"/>
      <c r="B1" s="9">
        <v>-103.32354840147622</v>
      </c>
      <c r="C1" s="9">
        <v>103.32354840147627</v>
      </c>
      <c r="D1" s="9">
        <v>0</v>
      </c>
    </row>
    <row r="2" spans="1:192" x14ac:dyDescent="0.25">
      <c r="B2" t="s">
        <v>713</v>
      </c>
      <c r="C2" t="s">
        <v>714</v>
      </c>
      <c r="D2" t="s">
        <v>719</v>
      </c>
    </row>
    <row r="3" spans="1:192" x14ac:dyDescent="0.25">
      <c r="A3" t="s">
        <v>712</v>
      </c>
      <c r="B3" s="31">
        <v>-100.92792420114957</v>
      </c>
      <c r="C3" s="31">
        <v>100.92792420114961</v>
      </c>
      <c r="D3" s="65">
        <v>0</v>
      </c>
      <c r="E3" s="63">
        <v>4.2632564145606011E-14</v>
      </c>
    </row>
    <row r="4" spans="1:192" x14ac:dyDescent="0.25">
      <c r="A4" t="s">
        <v>717</v>
      </c>
      <c r="B4" s="31">
        <v>0</v>
      </c>
      <c r="C4" s="31">
        <v>0</v>
      </c>
      <c r="D4" s="65">
        <v>0</v>
      </c>
      <c r="E4" s="63">
        <v>0</v>
      </c>
    </row>
    <row r="5" spans="1:192" x14ac:dyDescent="0.25">
      <c r="A5" t="s">
        <v>718</v>
      </c>
      <c r="B5" s="31">
        <v>-2.3956242003266559</v>
      </c>
      <c r="C5" s="31">
        <v>2.3956242003266595</v>
      </c>
      <c r="D5" s="65">
        <v>0</v>
      </c>
      <c r="E5" s="63">
        <v>3.5527136788005009E-15</v>
      </c>
    </row>
    <row r="6" spans="1:192" x14ac:dyDescent="0.25"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</row>
    <row r="7" spans="1:192" x14ac:dyDescent="0.25">
      <c r="A7" s="131"/>
      <c r="B7" s="133" t="s">
        <v>723</v>
      </c>
      <c r="C7" s="133" t="s">
        <v>724</v>
      </c>
      <c r="D7" s="133" t="s">
        <v>725</v>
      </c>
      <c r="E7" s="133" t="s">
        <v>726</v>
      </c>
      <c r="F7" s="133" t="s">
        <v>727</v>
      </c>
      <c r="G7" s="133" t="s">
        <v>728</v>
      </c>
      <c r="H7" s="133" t="s">
        <v>729</v>
      </c>
      <c r="I7" s="133" t="s">
        <v>730</v>
      </c>
      <c r="J7" s="133" t="s">
        <v>731</v>
      </c>
      <c r="K7" s="133" t="s">
        <v>732</v>
      </c>
      <c r="L7" s="133" t="s">
        <v>733</v>
      </c>
      <c r="M7" s="133" t="s">
        <v>734</v>
      </c>
      <c r="N7" s="133" t="s">
        <v>402</v>
      </c>
      <c r="O7" s="133" t="s">
        <v>403</v>
      </c>
      <c r="P7" s="133" t="s">
        <v>8</v>
      </c>
      <c r="Q7" s="133" t="s">
        <v>585</v>
      </c>
      <c r="R7" s="133" t="s">
        <v>408</v>
      </c>
      <c r="S7" s="133" t="s">
        <v>1351</v>
      </c>
      <c r="T7" s="133" t="s">
        <v>586</v>
      </c>
      <c r="U7" s="133" t="s">
        <v>561</v>
      </c>
      <c r="V7" s="133" t="s">
        <v>735</v>
      </c>
      <c r="W7" s="133" t="s">
        <v>736</v>
      </c>
      <c r="X7" s="133" t="s">
        <v>737</v>
      </c>
      <c r="Y7" s="133" t="s">
        <v>738</v>
      </c>
      <c r="Z7" s="133" t="s">
        <v>739</v>
      </c>
      <c r="AA7" s="133" t="s">
        <v>740</v>
      </c>
      <c r="AB7" s="133" t="s">
        <v>741</v>
      </c>
      <c r="AC7" s="133" t="s">
        <v>742</v>
      </c>
      <c r="AD7" s="133" t="s">
        <v>743</v>
      </c>
      <c r="AE7" s="133" t="s">
        <v>744</v>
      </c>
      <c r="AF7" s="133" t="s">
        <v>745</v>
      </c>
      <c r="AG7" s="133" t="s">
        <v>746</v>
      </c>
      <c r="AH7" s="133" t="s">
        <v>747</v>
      </c>
      <c r="AI7" s="133" t="s">
        <v>347</v>
      </c>
      <c r="AJ7" s="133" t="s">
        <v>11</v>
      </c>
      <c r="AK7" s="133" t="s">
        <v>348</v>
      </c>
      <c r="AL7" s="133" t="s">
        <v>349</v>
      </c>
      <c r="AM7" s="133" t="s">
        <v>350</v>
      </c>
      <c r="AN7" s="133" t="s">
        <v>351</v>
      </c>
      <c r="AO7" s="133" t="s">
        <v>352</v>
      </c>
      <c r="AP7" s="133" t="s">
        <v>353</v>
      </c>
      <c r="AQ7" s="133" t="s">
        <v>12</v>
      </c>
      <c r="AR7" s="133" t="s">
        <v>574</v>
      </c>
      <c r="AS7" s="133" t="s">
        <v>1352</v>
      </c>
      <c r="AT7" s="133" t="s">
        <v>354</v>
      </c>
      <c r="AU7" s="133" t="s">
        <v>355</v>
      </c>
      <c r="AV7" s="133" t="s">
        <v>356</v>
      </c>
      <c r="AW7" s="133" t="s">
        <v>357</v>
      </c>
      <c r="AX7" s="133" t="s">
        <v>13</v>
      </c>
      <c r="AY7" s="133" t="s">
        <v>359</v>
      </c>
      <c r="AZ7" s="133" t="s">
        <v>360</v>
      </c>
      <c r="BA7" s="133" t="s">
        <v>361</v>
      </c>
      <c r="BB7" s="133" t="s">
        <v>14</v>
      </c>
      <c r="BC7" s="133" t="s">
        <v>1353</v>
      </c>
      <c r="BD7" s="133" t="s">
        <v>1354</v>
      </c>
      <c r="BE7" s="133" t="s">
        <v>362</v>
      </c>
      <c r="BF7" s="133" t="s">
        <v>363</v>
      </c>
      <c r="BG7" s="133" t="s">
        <v>15</v>
      </c>
      <c r="BH7" s="133" t="s">
        <v>364</v>
      </c>
      <c r="BI7" s="133" t="s">
        <v>365</v>
      </c>
      <c r="BJ7" s="133" t="s">
        <v>16</v>
      </c>
      <c r="BK7" s="133" t="s">
        <v>17</v>
      </c>
      <c r="BL7" s="133" t="s">
        <v>18</v>
      </c>
      <c r="BM7" s="133" t="s">
        <v>19</v>
      </c>
      <c r="BN7" s="133" t="s">
        <v>20</v>
      </c>
      <c r="BO7" s="133" t="s">
        <v>366</v>
      </c>
      <c r="BP7" s="133" t="s">
        <v>704</v>
      </c>
      <c r="BQ7" s="133" t="s">
        <v>705</v>
      </c>
      <c r="BR7" s="133" t="s">
        <v>748</v>
      </c>
      <c r="BS7" s="133" t="s">
        <v>749</v>
      </c>
      <c r="BT7" s="133" t="s">
        <v>721</v>
      </c>
      <c r="BU7" s="133" t="s">
        <v>562</v>
      </c>
      <c r="BV7" s="133" t="s">
        <v>22</v>
      </c>
      <c r="BW7" s="133" t="s">
        <v>23</v>
      </c>
      <c r="BX7" s="133" t="s">
        <v>367</v>
      </c>
      <c r="BY7" s="133" t="s">
        <v>24</v>
      </c>
      <c r="BZ7" s="133" t="s">
        <v>368</v>
      </c>
      <c r="CA7" s="133" t="s">
        <v>750</v>
      </c>
      <c r="CB7" s="133" t="s">
        <v>751</v>
      </c>
      <c r="CC7" s="133" t="s">
        <v>752</v>
      </c>
      <c r="CD7" s="133" t="s">
        <v>753</v>
      </c>
      <c r="CE7" s="133" t="s">
        <v>754</v>
      </c>
      <c r="CF7" s="133" t="s">
        <v>755</v>
      </c>
      <c r="CG7" s="133" t="s">
        <v>756</v>
      </c>
      <c r="CH7" s="133" t="s">
        <v>757</v>
      </c>
      <c r="CI7" s="133" t="s">
        <v>758</v>
      </c>
      <c r="CJ7" s="133" t="s">
        <v>759</v>
      </c>
      <c r="CK7" s="133" t="s">
        <v>760</v>
      </c>
      <c r="CL7" s="133" t="s">
        <v>761</v>
      </c>
      <c r="CM7" s="133" t="s">
        <v>405</v>
      </c>
      <c r="CN7" s="133" t="s">
        <v>406</v>
      </c>
      <c r="CO7" s="133" t="s">
        <v>550</v>
      </c>
      <c r="CP7" s="133" t="s">
        <v>551</v>
      </c>
      <c r="CQ7" s="133" t="s">
        <v>326</v>
      </c>
      <c r="CR7" s="133" t="s">
        <v>411</v>
      </c>
      <c r="CS7" s="133" t="s">
        <v>1355</v>
      </c>
      <c r="CT7" s="133" t="s">
        <v>587</v>
      </c>
      <c r="CU7" s="133" t="s">
        <v>563</v>
      </c>
      <c r="CV7" s="133" t="s">
        <v>762</v>
      </c>
      <c r="CW7" s="133" t="s">
        <v>763</v>
      </c>
      <c r="CX7" s="133" t="s">
        <v>764</v>
      </c>
      <c r="CY7" s="133" t="s">
        <v>765</v>
      </c>
      <c r="CZ7" s="133" t="s">
        <v>766</v>
      </c>
      <c r="DA7" s="133" t="s">
        <v>767</v>
      </c>
      <c r="DB7" s="133" t="s">
        <v>768</v>
      </c>
      <c r="DC7" s="133" t="s">
        <v>769</v>
      </c>
      <c r="DD7" s="133" t="s">
        <v>770</v>
      </c>
      <c r="DE7" s="133" t="s">
        <v>771</v>
      </c>
      <c r="DF7" s="133" t="s">
        <v>772</v>
      </c>
      <c r="DG7" s="133" t="s">
        <v>773</v>
      </c>
      <c r="DH7" s="133" t="s">
        <v>774</v>
      </c>
      <c r="DI7" s="133" t="s">
        <v>369</v>
      </c>
      <c r="DJ7" s="133" t="s">
        <v>29</v>
      </c>
      <c r="DK7" s="133" t="s">
        <v>370</v>
      </c>
      <c r="DL7" s="133" t="s">
        <v>371</v>
      </c>
      <c r="DM7" s="133" t="s">
        <v>372</v>
      </c>
      <c r="DN7" s="133" t="s">
        <v>373</v>
      </c>
      <c r="DO7" s="133" t="s">
        <v>374</v>
      </c>
      <c r="DP7" s="133" t="s">
        <v>375</v>
      </c>
      <c r="DQ7" s="133" t="s">
        <v>706</v>
      </c>
      <c r="DR7" s="133" t="s">
        <v>707</v>
      </c>
      <c r="DS7" s="133" t="s">
        <v>564</v>
      </c>
      <c r="DT7" s="133" t="s">
        <v>584</v>
      </c>
      <c r="DU7" s="133" t="s">
        <v>1356</v>
      </c>
      <c r="DV7" s="133" t="s">
        <v>376</v>
      </c>
      <c r="DW7" s="133" t="s">
        <v>377</v>
      </c>
      <c r="DX7" s="133" t="s">
        <v>378</v>
      </c>
      <c r="DY7" s="133" t="s">
        <v>379</v>
      </c>
      <c r="DZ7" s="133" t="s">
        <v>31</v>
      </c>
      <c r="EA7" s="133" t="s">
        <v>381</v>
      </c>
      <c r="EB7" s="133" t="s">
        <v>382</v>
      </c>
      <c r="EC7" s="133" t="s">
        <v>383</v>
      </c>
      <c r="ED7" s="133" t="s">
        <v>32</v>
      </c>
      <c r="EE7" s="133" t="s">
        <v>1357</v>
      </c>
      <c r="EF7" s="133" t="s">
        <v>1358</v>
      </c>
      <c r="EG7" s="133" t="s">
        <v>384</v>
      </c>
      <c r="EH7" s="133" t="s">
        <v>385</v>
      </c>
      <c r="EI7" s="133" t="s">
        <v>33</v>
      </c>
      <c r="EJ7" s="133" t="s">
        <v>386</v>
      </c>
      <c r="EK7" s="133" t="s">
        <v>387</v>
      </c>
      <c r="EL7" s="133" t="s">
        <v>34</v>
      </c>
      <c r="EM7" s="133" t="s">
        <v>35</v>
      </c>
      <c r="EN7" s="133" t="s">
        <v>36</v>
      </c>
      <c r="EO7" s="133" t="s">
        <v>37</v>
      </c>
      <c r="EP7" s="133" t="s">
        <v>38</v>
      </c>
      <c r="EQ7" s="133" t="s">
        <v>388</v>
      </c>
      <c r="ER7" s="133" t="s">
        <v>566</v>
      </c>
      <c r="ES7" s="133" t="s">
        <v>569</v>
      </c>
      <c r="ET7" s="133" t="s">
        <v>567</v>
      </c>
      <c r="EU7" s="133" t="s">
        <v>570</v>
      </c>
      <c r="EV7" s="133" t="s">
        <v>722</v>
      </c>
      <c r="EW7" s="133" t="s">
        <v>708</v>
      </c>
      <c r="EX7" s="133" t="s">
        <v>40</v>
      </c>
      <c r="EY7" s="133" t="s">
        <v>41</v>
      </c>
      <c r="EZ7" s="133" t="s">
        <v>389</v>
      </c>
      <c r="FA7" s="133" t="s">
        <v>42</v>
      </c>
      <c r="FB7" s="133" t="s">
        <v>390</v>
      </c>
      <c r="FC7" s="133" t="s">
        <v>552</v>
      </c>
      <c r="FD7" s="133" t="s">
        <v>43</v>
      </c>
      <c r="FE7" s="133" t="s">
        <v>391</v>
      </c>
      <c r="FF7" s="133" t="s">
        <v>392</v>
      </c>
      <c r="FG7" s="133" t="s">
        <v>393</v>
      </c>
      <c r="FH7" s="133" t="s">
        <v>394</v>
      </c>
      <c r="FI7" s="133" t="s">
        <v>44</v>
      </c>
      <c r="FJ7" s="133" t="s">
        <v>530</v>
      </c>
      <c r="FK7" s="133" t="s">
        <v>775</v>
      </c>
      <c r="FL7" s="133" t="s">
        <v>529</v>
      </c>
      <c r="FM7" s="133" t="s">
        <v>531</v>
      </c>
      <c r="FN7" s="133" t="s">
        <v>46</v>
      </c>
      <c r="FO7" s="133" t="s">
        <v>47</v>
      </c>
      <c r="FP7" s="133" t="s">
        <v>48</v>
      </c>
      <c r="FQ7" s="133" t="s">
        <v>49</v>
      </c>
      <c r="FR7" s="133" t="s">
        <v>50</v>
      </c>
      <c r="FS7" s="133" t="s">
        <v>51</v>
      </c>
      <c r="FT7" s="133" t="s">
        <v>52</v>
      </c>
      <c r="FU7" s="133" t="s">
        <v>53</v>
      </c>
      <c r="FV7" s="133" t="s">
        <v>54</v>
      </c>
      <c r="FW7" s="133" t="s">
        <v>720</v>
      </c>
      <c r="FX7" s="133" t="s">
        <v>59</v>
      </c>
      <c r="FY7" s="133" t="s">
        <v>57</v>
      </c>
      <c r="FZ7" s="133" t="s">
        <v>58</v>
      </c>
      <c r="GA7" s="133" t="s">
        <v>56</v>
      </c>
      <c r="GB7" s="133" t="s">
        <v>55</v>
      </c>
      <c r="GC7" s="133" t="s">
        <v>553</v>
      </c>
      <c r="GD7" s="133" t="s">
        <v>715</v>
      </c>
      <c r="GE7" s="133" t="s">
        <v>716</v>
      </c>
      <c r="GF7" s="133" t="s">
        <v>60</v>
      </c>
      <c r="GG7" s="133" t="s">
        <v>534</v>
      </c>
      <c r="GH7" s="133" t="s">
        <v>61</v>
      </c>
      <c r="GI7" s="133" t="s">
        <v>62</v>
      </c>
      <c r="GJ7" s="133" t="s">
        <v>63</v>
      </c>
    </row>
    <row r="8" spans="1:192" x14ac:dyDescent="0.25">
      <c r="A8" s="133" t="s">
        <v>723</v>
      </c>
      <c r="B8" s="132">
        <f>SAM_billion!B8*1000</f>
        <v>0</v>
      </c>
      <c r="C8" s="132">
        <f>SAM_billion!C8*1000</f>
        <v>0</v>
      </c>
      <c r="D8" s="132">
        <f>SAM_billion!D8*1000</f>
        <v>0</v>
      </c>
      <c r="E8" s="132">
        <f>SAM_billion!E8*1000</f>
        <v>0</v>
      </c>
      <c r="F8" s="132">
        <f>SAM_billion!F8*1000</f>
        <v>0</v>
      </c>
      <c r="G8" s="132">
        <f>SAM_billion!G8*1000</f>
        <v>0</v>
      </c>
      <c r="H8" s="132">
        <f>SAM_billion!H8*1000</f>
        <v>0</v>
      </c>
      <c r="I8" s="132">
        <f>SAM_billion!I8*1000</f>
        <v>0</v>
      </c>
      <c r="J8" s="132">
        <f>SAM_billion!J8*1000</f>
        <v>0</v>
      </c>
      <c r="K8" s="132">
        <f>SAM_billion!K8*1000</f>
        <v>0</v>
      </c>
      <c r="L8" s="132">
        <f>SAM_billion!L8*1000</f>
        <v>0</v>
      </c>
      <c r="M8" s="132">
        <f>SAM_billion!M8*1000</f>
        <v>0</v>
      </c>
      <c r="N8" s="132">
        <f>SAM_billion!N8*1000</f>
        <v>0</v>
      </c>
      <c r="O8" s="132">
        <f>SAM_billion!O8*1000</f>
        <v>0</v>
      </c>
      <c r="P8" s="132">
        <f>SAM_billion!P8*1000</f>
        <v>0</v>
      </c>
      <c r="Q8" s="132">
        <f>SAM_billion!Q8*1000</f>
        <v>0</v>
      </c>
      <c r="R8" s="132">
        <f>SAM_billion!R8*1000</f>
        <v>0</v>
      </c>
      <c r="S8" s="132">
        <f>SAM_billion!S8*1000</f>
        <v>0</v>
      </c>
      <c r="T8" s="132">
        <f>SAM_billion!T8*1000</f>
        <v>0</v>
      </c>
      <c r="U8" s="132">
        <f>SAM_billion!U8*1000</f>
        <v>0</v>
      </c>
      <c r="V8" s="132">
        <f>SAM_billion!V8*1000</f>
        <v>0</v>
      </c>
      <c r="W8" s="132">
        <f>SAM_billion!W8*1000</f>
        <v>0</v>
      </c>
      <c r="X8" s="132">
        <f>SAM_billion!X8*1000</f>
        <v>0</v>
      </c>
      <c r="Y8" s="132">
        <f>SAM_billion!Y8*1000</f>
        <v>0</v>
      </c>
      <c r="Z8" s="132">
        <f>SAM_billion!Z8*1000</f>
        <v>0</v>
      </c>
      <c r="AA8" s="132">
        <f>SAM_billion!AA8*1000</f>
        <v>0</v>
      </c>
      <c r="AB8" s="132">
        <f>SAM_billion!AB8*1000</f>
        <v>0</v>
      </c>
      <c r="AC8" s="132">
        <f>SAM_billion!AC8*1000</f>
        <v>0</v>
      </c>
      <c r="AD8" s="132">
        <f>SAM_billion!AD8*1000</f>
        <v>0</v>
      </c>
      <c r="AE8" s="132">
        <f>SAM_billion!AE8*1000</f>
        <v>0</v>
      </c>
      <c r="AF8" s="132">
        <f>SAM_billion!AF8*1000</f>
        <v>0</v>
      </c>
      <c r="AG8" s="132">
        <f>SAM_billion!AG8*1000</f>
        <v>0</v>
      </c>
      <c r="AH8" s="132">
        <f>SAM_billion!AH8*1000</f>
        <v>0</v>
      </c>
      <c r="AI8" s="132">
        <f>SAM_billion!AI8*1000</f>
        <v>0</v>
      </c>
      <c r="AJ8" s="132">
        <f>SAM_billion!AJ8*1000</f>
        <v>0</v>
      </c>
      <c r="AK8" s="132">
        <f>SAM_billion!AK8*1000</f>
        <v>0</v>
      </c>
      <c r="AL8" s="132">
        <f>SAM_billion!AL8*1000</f>
        <v>0</v>
      </c>
      <c r="AM8" s="132">
        <f>SAM_billion!AM8*1000</f>
        <v>0</v>
      </c>
      <c r="AN8" s="132">
        <f>SAM_billion!AN8*1000</f>
        <v>0</v>
      </c>
      <c r="AO8" s="132">
        <f>SAM_billion!AO8*1000</f>
        <v>0</v>
      </c>
      <c r="AP8" s="132">
        <f>SAM_billion!AP8*1000</f>
        <v>0</v>
      </c>
      <c r="AQ8" s="132">
        <f>SAM_billion!AQ8*1000</f>
        <v>0</v>
      </c>
      <c r="AR8" s="132">
        <f>SAM_billion!AR8*1000</f>
        <v>0</v>
      </c>
      <c r="AS8" s="132">
        <f>SAM_billion!AS8*1000</f>
        <v>0</v>
      </c>
      <c r="AT8" s="132">
        <f>SAM_billion!AT8*1000</f>
        <v>0</v>
      </c>
      <c r="AU8" s="132">
        <f>SAM_billion!AU8*1000</f>
        <v>0</v>
      </c>
      <c r="AV8" s="132">
        <f>SAM_billion!AV8*1000</f>
        <v>0</v>
      </c>
      <c r="AW8" s="132">
        <f>SAM_billion!AW8*1000</f>
        <v>0</v>
      </c>
      <c r="AX8" s="132">
        <f>SAM_billion!AX8*1000</f>
        <v>0</v>
      </c>
      <c r="AY8" s="132">
        <f>SAM_billion!AY8*1000</f>
        <v>0</v>
      </c>
      <c r="AZ8" s="132">
        <f>SAM_billion!AZ8*1000</f>
        <v>0</v>
      </c>
      <c r="BA8" s="132">
        <f>SAM_billion!BA8*1000</f>
        <v>0</v>
      </c>
      <c r="BB8" s="132">
        <f>SAM_billion!BB8*1000</f>
        <v>0</v>
      </c>
      <c r="BC8" s="132">
        <f>SAM_billion!BC8*1000</f>
        <v>0</v>
      </c>
      <c r="BD8" s="132">
        <f>SAM_billion!BD8*1000</f>
        <v>0</v>
      </c>
      <c r="BE8" s="132">
        <f>SAM_billion!BE8*1000</f>
        <v>0</v>
      </c>
      <c r="BF8" s="132">
        <f>SAM_billion!BF8*1000</f>
        <v>0</v>
      </c>
      <c r="BG8" s="132">
        <f>SAM_billion!BG8*1000</f>
        <v>0</v>
      </c>
      <c r="BH8" s="132">
        <f>SAM_billion!BH8*1000</f>
        <v>0</v>
      </c>
      <c r="BI8" s="132">
        <f>SAM_billion!BI8*1000</f>
        <v>0</v>
      </c>
      <c r="BJ8" s="132">
        <f>SAM_billion!BJ8*1000</f>
        <v>0</v>
      </c>
      <c r="BK8" s="132">
        <f>SAM_billion!BK8*1000</f>
        <v>0</v>
      </c>
      <c r="BL8" s="132">
        <f>SAM_billion!BL8*1000</f>
        <v>0</v>
      </c>
      <c r="BM8" s="132">
        <f>SAM_billion!BM8*1000</f>
        <v>0</v>
      </c>
      <c r="BN8" s="132">
        <f>SAM_billion!BN8*1000</f>
        <v>0</v>
      </c>
      <c r="BO8" s="132">
        <f>SAM_billion!BO8*1000</f>
        <v>0</v>
      </c>
      <c r="BP8" s="132">
        <f>SAM_billion!BP8*1000</f>
        <v>0</v>
      </c>
      <c r="BQ8" s="132">
        <f>SAM_billion!BQ8*1000</f>
        <v>0</v>
      </c>
      <c r="BR8" s="132">
        <f>SAM_billion!BR8*1000</f>
        <v>0</v>
      </c>
      <c r="BS8" s="132">
        <f>SAM_billion!BS8*1000</f>
        <v>0</v>
      </c>
      <c r="BT8" s="132">
        <f>SAM_billion!BT8*1000</f>
        <v>0</v>
      </c>
      <c r="BU8" s="132">
        <f>SAM_billion!BU8*1000</f>
        <v>0</v>
      </c>
      <c r="BV8" s="132">
        <f>SAM_billion!BV8*1000</f>
        <v>0</v>
      </c>
      <c r="BW8" s="132">
        <f>SAM_billion!BW8*1000</f>
        <v>0</v>
      </c>
      <c r="BX8" s="132">
        <f>SAM_billion!BX8*1000</f>
        <v>0</v>
      </c>
      <c r="BY8" s="132">
        <f>SAM_billion!BY8*1000</f>
        <v>0</v>
      </c>
      <c r="BZ8" s="132">
        <f>SAM_billion!BZ8*1000</f>
        <v>0</v>
      </c>
      <c r="CA8" s="132">
        <f>SAM_billion!CA8*1000</f>
        <v>7379.2803341319459</v>
      </c>
      <c r="CB8" s="132">
        <f>SAM_billion!CB8*1000</f>
        <v>0</v>
      </c>
      <c r="CC8" s="132">
        <f>SAM_billion!CC8*1000</f>
        <v>0</v>
      </c>
      <c r="CD8" s="132">
        <f>SAM_billion!CD8*1000</f>
        <v>0</v>
      </c>
      <c r="CE8" s="132">
        <f>SAM_billion!CE8*1000</f>
        <v>0</v>
      </c>
      <c r="CF8" s="132">
        <f>SAM_billion!CF8*1000</f>
        <v>0</v>
      </c>
      <c r="CG8" s="132">
        <f>SAM_billion!CG8*1000</f>
        <v>0</v>
      </c>
      <c r="CH8" s="132">
        <f>SAM_billion!CH8*1000</f>
        <v>0</v>
      </c>
      <c r="CI8" s="132">
        <f>SAM_billion!CI8*1000</f>
        <v>0</v>
      </c>
      <c r="CJ8" s="132">
        <f>SAM_billion!CJ8*1000</f>
        <v>0</v>
      </c>
      <c r="CK8" s="132">
        <f>SAM_billion!CK8*1000</f>
        <v>0</v>
      </c>
      <c r="CL8" s="132">
        <f>SAM_billion!CL8*1000</f>
        <v>0</v>
      </c>
      <c r="CM8" s="132">
        <f>SAM_billion!CM8*1000</f>
        <v>0</v>
      </c>
      <c r="CN8" s="132">
        <f>SAM_billion!CN8*1000</f>
        <v>0</v>
      </c>
      <c r="CO8" s="132">
        <f>SAM_billion!CO8*1000</f>
        <v>0</v>
      </c>
      <c r="CP8" s="132">
        <f>SAM_billion!CP8*1000</f>
        <v>0</v>
      </c>
      <c r="CQ8" s="132">
        <f>SAM_billion!CQ8*1000</f>
        <v>0</v>
      </c>
      <c r="CR8" s="132">
        <f>SAM_billion!CR8*1000</f>
        <v>0</v>
      </c>
      <c r="CS8" s="132">
        <f>SAM_billion!CS8*1000</f>
        <v>0</v>
      </c>
      <c r="CT8" s="132">
        <f>SAM_billion!CT8*1000</f>
        <v>0</v>
      </c>
      <c r="CU8" s="132">
        <f>SAM_billion!CU8*1000</f>
        <v>0</v>
      </c>
      <c r="CV8" s="132">
        <f>SAM_billion!CV8*1000</f>
        <v>0</v>
      </c>
      <c r="CW8" s="132">
        <f>SAM_billion!CW8*1000</f>
        <v>0</v>
      </c>
      <c r="CX8" s="132">
        <f>SAM_billion!CX8*1000</f>
        <v>0</v>
      </c>
      <c r="CY8" s="132">
        <f>SAM_billion!CY8*1000</f>
        <v>0</v>
      </c>
      <c r="CZ8" s="132">
        <f>SAM_billion!CZ8*1000</f>
        <v>0</v>
      </c>
      <c r="DA8" s="132">
        <f>SAM_billion!DA8*1000</f>
        <v>0</v>
      </c>
      <c r="DB8" s="132">
        <f>SAM_billion!DB8*1000</f>
        <v>0</v>
      </c>
      <c r="DC8" s="132">
        <f>SAM_billion!DC8*1000</f>
        <v>0</v>
      </c>
      <c r="DD8" s="132">
        <f>SAM_billion!DD8*1000</f>
        <v>0</v>
      </c>
      <c r="DE8" s="132">
        <f>SAM_billion!DE8*1000</f>
        <v>0</v>
      </c>
      <c r="DF8" s="132">
        <f>SAM_billion!DF8*1000</f>
        <v>0</v>
      </c>
      <c r="DG8" s="132">
        <f>SAM_billion!DG8*1000</f>
        <v>0</v>
      </c>
      <c r="DH8" s="132">
        <f>SAM_billion!DH8*1000</f>
        <v>0</v>
      </c>
      <c r="DI8" s="132">
        <f>SAM_billion!DI8*1000</f>
        <v>0</v>
      </c>
      <c r="DJ8" s="132">
        <f>SAM_billion!DJ8*1000</f>
        <v>0</v>
      </c>
      <c r="DK8" s="132">
        <f>SAM_billion!DK8*1000</f>
        <v>0</v>
      </c>
      <c r="DL8" s="132">
        <f>SAM_billion!DL8*1000</f>
        <v>0</v>
      </c>
      <c r="DM8" s="132">
        <f>SAM_billion!DM8*1000</f>
        <v>0</v>
      </c>
      <c r="DN8" s="132">
        <f>SAM_billion!DN8*1000</f>
        <v>0</v>
      </c>
      <c r="DO8" s="132">
        <f>SAM_billion!DO8*1000</f>
        <v>0</v>
      </c>
      <c r="DP8" s="132">
        <f>SAM_billion!DP8*1000</f>
        <v>0</v>
      </c>
      <c r="DQ8" s="132">
        <f>SAM_billion!DQ8*1000</f>
        <v>0</v>
      </c>
      <c r="DR8" s="132">
        <f>SAM_billion!DR8*1000</f>
        <v>0</v>
      </c>
      <c r="DS8" s="132">
        <f>SAM_billion!DS8*1000</f>
        <v>0</v>
      </c>
      <c r="DT8" s="132">
        <f>SAM_billion!DT8*1000</f>
        <v>0</v>
      </c>
      <c r="DU8" s="132">
        <f>SAM_billion!DU8*1000</f>
        <v>0</v>
      </c>
      <c r="DV8" s="132">
        <f>SAM_billion!DV8*1000</f>
        <v>0</v>
      </c>
      <c r="DW8" s="132">
        <f>SAM_billion!DW8*1000</f>
        <v>0</v>
      </c>
      <c r="DX8" s="132">
        <f>SAM_billion!DX8*1000</f>
        <v>0</v>
      </c>
      <c r="DY8" s="132">
        <f>SAM_billion!DY8*1000</f>
        <v>0</v>
      </c>
      <c r="DZ8" s="132">
        <f>SAM_billion!DZ8*1000</f>
        <v>0</v>
      </c>
      <c r="EA8" s="132">
        <f>SAM_billion!EA8*1000</f>
        <v>0</v>
      </c>
      <c r="EB8" s="132">
        <f>SAM_billion!EB8*1000</f>
        <v>0</v>
      </c>
      <c r="EC8" s="132">
        <f>SAM_billion!EC8*1000</f>
        <v>0</v>
      </c>
      <c r="ED8" s="132">
        <f>SAM_billion!ED8*1000</f>
        <v>0</v>
      </c>
      <c r="EE8" s="132">
        <f>SAM_billion!EE8*1000</f>
        <v>0</v>
      </c>
      <c r="EF8" s="132">
        <f>SAM_billion!EF8*1000</f>
        <v>0</v>
      </c>
      <c r="EG8" s="132">
        <f>SAM_billion!EG8*1000</f>
        <v>0</v>
      </c>
      <c r="EH8" s="132">
        <f>SAM_billion!EH8*1000</f>
        <v>0</v>
      </c>
      <c r="EI8" s="132">
        <f>SAM_billion!EI8*1000</f>
        <v>0</v>
      </c>
      <c r="EJ8" s="132">
        <f>SAM_billion!EJ8*1000</f>
        <v>0</v>
      </c>
      <c r="EK8" s="132">
        <f>SAM_billion!EK8*1000</f>
        <v>0</v>
      </c>
      <c r="EL8" s="132">
        <f>SAM_billion!EL8*1000</f>
        <v>0</v>
      </c>
      <c r="EM8" s="132">
        <f>SAM_billion!EM8*1000</f>
        <v>0</v>
      </c>
      <c r="EN8" s="132">
        <f>SAM_billion!EN8*1000</f>
        <v>0</v>
      </c>
      <c r="EO8" s="132">
        <f>SAM_billion!EO8*1000</f>
        <v>0</v>
      </c>
      <c r="EP8" s="132">
        <f>SAM_billion!EP8*1000</f>
        <v>0</v>
      </c>
      <c r="EQ8" s="132">
        <f>SAM_billion!EQ8*1000</f>
        <v>0</v>
      </c>
      <c r="ER8" s="132">
        <f>SAM_billion!ER8*1000</f>
        <v>0</v>
      </c>
      <c r="ES8" s="132">
        <f>SAM_billion!ES8*1000</f>
        <v>0</v>
      </c>
      <c r="ET8" s="132">
        <f>SAM_billion!ET8*1000</f>
        <v>0</v>
      </c>
      <c r="EU8" s="132">
        <f>SAM_billion!EU8*1000</f>
        <v>0</v>
      </c>
      <c r="EV8" s="132">
        <f>SAM_billion!EV8*1000</f>
        <v>0</v>
      </c>
      <c r="EW8" s="132">
        <f>SAM_billion!EW8*1000</f>
        <v>0</v>
      </c>
      <c r="EX8" s="132">
        <f>SAM_billion!EX8*1000</f>
        <v>0</v>
      </c>
      <c r="EY8" s="132">
        <f>SAM_billion!EY8*1000</f>
        <v>0</v>
      </c>
      <c r="EZ8" s="132">
        <f>SAM_billion!EZ8*1000</f>
        <v>0</v>
      </c>
      <c r="FA8" s="132">
        <f>SAM_billion!FA8*1000</f>
        <v>0</v>
      </c>
      <c r="FB8" s="132">
        <f>SAM_billion!FB8*1000</f>
        <v>0</v>
      </c>
      <c r="FC8" s="132">
        <f>SAM_billion!FC8*1000</f>
        <v>0</v>
      </c>
      <c r="FD8" s="132">
        <f>SAM_billion!FD8*1000</f>
        <v>0</v>
      </c>
      <c r="FE8" s="132">
        <f>SAM_billion!FE8*1000</f>
        <v>0</v>
      </c>
      <c r="FF8" s="132">
        <f>SAM_billion!FF8*1000</f>
        <v>0</v>
      </c>
      <c r="FG8" s="132">
        <f>SAM_billion!FG8*1000</f>
        <v>0</v>
      </c>
      <c r="FH8" s="132">
        <f>SAM_billion!FH8*1000</f>
        <v>0</v>
      </c>
      <c r="FI8" s="132">
        <f>SAM_billion!FI8*1000</f>
        <v>0</v>
      </c>
      <c r="FJ8" s="132">
        <f>SAM_billion!FJ8*1000</f>
        <v>0</v>
      </c>
      <c r="FK8" s="132">
        <f>SAM_billion!FK8*1000</f>
        <v>0</v>
      </c>
      <c r="FL8" s="132">
        <f>SAM_billion!FL8*1000</f>
        <v>0</v>
      </c>
      <c r="FM8" s="132">
        <f>SAM_billion!FM8*1000</f>
        <v>0</v>
      </c>
      <c r="FN8" s="132">
        <f>SAM_billion!FN8*1000</f>
        <v>0</v>
      </c>
      <c r="FO8" s="132">
        <f>SAM_billion!FO8*1000</f>
        <v>0</v>
      </c>
      <c r="FP8" s="132">
        <f>SAM_billion!FP8*1000</f>
        <v>0</v>
      </c>
      <c r="FQ8" s="132">
        <f>SAM_billion!FQ8*1000</f>
        <v>0</v>
      </c>
      <c r="FR8" s="132">
        <f>SAM_billion!FR8*1000</f>
        <v>0</v>
      </c>
      <c r="FS8" s="132">
        <f>SAM_billion!FS8*1000</f>
        <v>0</v>
      </c>
      <c r="FT8" s="132">
        <f>SAM_billion!FT8*1000</f>
        <v>0</v>
      </c>
      <c r="FU8" s="132">
        <f>SAM_billion!FU8*1000</f>
        <v>0</v>
      </c>
      <c r="FV8" s="132">
        <f>SAM_billion!FV8*1000</f>
        <v>0</v>
      </c>
      <c r="FW8" s="132">
        <f>SAM_billion!FW8*1000</f>
        <v>0</v>
      </c>
      <c r="FX8" s="132">
        <f>SAM_billion!FX8*1000</f>
        <v>0</v>
      </c>
      <c r="FY8" s="132">
        <f>SAM_billion!FY8*1000</f>
        <v>0</v>
      </c>
      <c r="FZ8" s="132">
        <f>SAM_billion!FZ8*1000</f>
        <v>0</v>
      </c>
      <c r="GA8" s="132">
        <f>SAM_billion!GA8*1000</f>
        <v>0</v>
      </c>
      <c r="GB8" s="132">
        <f>SAM_billion!GB8*1000</f>
        <v>0</v>
      </c>
      <c r="GC8" s="132">
        <f>SAM_billion!GC8*1000</f>
        <v>0</v>
      </c>
      <c r="GD8" s="132">
        <f>SAM_billion!GD8*1000</f>
        <v>0</v>
      </c>
      <c r="GE8" s="132">
        <f>SAM_billion!GE8*1000</f>
        <v>0</v>
      </c>
      <c r="GF8" s="132">
        <f>SAM_billion!GF8*1000</f>
        <v>0</v>
      </c>
      <c r="GG8" s="132">
        <f>SAM_billion!GG8*1000</f>
        <v>0</v>
      </c>
      <c r="GH8" s="132">
        <f>SAM_billion!GH8*1000</f>
        <v>0</v>
      </c>
      <c r="GI8" s="132">
        <f>SAM_billion!GI8*1000</f>
        <v>0</v>
      </c>
      <c r="GJ8" s="132">
        <f>SAM_billion!GJ8*1000</f>
        <v>7379.2803341319459</v>
      </c>
    </row>
    <row r="9" spans="1:192" x14ac:dyDescent="0.25">
      <c r="A9" s="133" t="s">
        <v>724</v>
      </c>
      <c r="B9" s="132">
        <f>SAM_billion!B9*1000</f>
        <v>0</v>
      </c>
      <c r="C9" s="132">
        <f>SAM_billion!C9*1000</f>
        <v>0</v>
      </c>
      <c r="D9" s="132">
        <f>SAM_billion!D9*1000</f>
        <v>0</v>
      </c>
      <c r="E9" s="132">
        <f>SAM_billion!E9*1000</f>
        <v>0</v>
      </c>
      <c r="F9" s="132">
        <f>SAM_billion!F9*1000</f>
        <v>0</v>
      </c>
      <c r="G9" s="132">
        <f>SAM_billion!G9*1000</f>
        <v>0</v>
      </c>
      <c r="H9" s="132">
        <f>SAM_billion!H9*1000</f>
        <v>0</v>
      </c>
      <c r="I9" s="132">
        <f>SAM_billion!I9*1000</f>
        <v>0</v>
      </c>
      <c r="J9" s="132">
        <f>SAM_billion!J9*1000</f>
        <v>0</v>
      </c>
      <c r="K9" s="132">
        <f>SAM_billion!K9*1000</f>
        <v>0</v>
      </c>
      <c r="L9" s="132">
        <f>SAM_billion!L9*1000</f>
        <v>0</v>
      </c>
      <c r="M9" s="132">
        <f>SAM_billion!M9*1000</f>
        <v>0</v>
      </c>
      <c r="N9" s="132">
        <f>SAM_billion!N9*1000</f>
        <v>0</v>
      </c>
      <c r="O9" s="132">
        <f>SAM_billion!O9*1000</f>
        <v>0</v>
      </c>
      <c r="P9" s="132">
        <f>SAM_billion!P9*1000</f>
        <v>0</v>
      </c>
      <c r="Q9" s="132">
        <f>SAM_billion!Q9*1000</f>
        <v>0</v>
      </c>
      <c r="R9" s="132">
        <f>SAM_billion!R9*1000</f>
        <v>0</v>
      </c>
      <c r="S9" s="132">
        <f>SAM_billion!S9*1000</f>
        <v>0</v>
      </c>
      <c r="T9" s="132">
        <f>SAM_billion!T9*1000</f>
        <v>0</v>
      </c>
      <c r="U9" s="132">
        <f>SAM_billion!U9*1000</f>
        <v>0</v>
      </c>
      <c r="V9" s="132">
        <f>SAM_billion!V9*1000</f>
        <v>0</v>
      </c>
      <c r="W9" s="132">
        <f>SAM_billion!W9*1000</f>
        <v>0</v>
      </c>
      <c r="X9" s="132">
        <f>SAM_billion!X9*1000</f>
        <v>0</v>
      </c>
      <c r="Y9" s="132">
        <f>SAM_billion!Y9*1000</f>
        <v>0</v>
      </c>
      <c r="Z9" s="132">
        <f>SAM_billion!Z9*1000</f>
        <v>0</v>
      </c>
      <c r="AA9" s="132">
        <f>SAM_billion!AA9*1000</f>
        <v>0</v>
      </c>
      <c r="AB9" s="132">
        <f>SAM_billion!AB9*1000</f>
        <v>0</v>
      </c>
      <c r="AC9" s="132">
        <f>SAM_billion!AC9*1000</f>
        <v>0</v>
      </c>
      <c r="AD9" s="132">
        <f>SAM_billion!AD9*1000</f>
        <v>0</v>
      </c>
      <c r="AE9" s="132">
        <f>SAM_billion!AE9*1000</f>
        <v>0</v>
      </c>
      <c r="AF9" s="132">
        <f>SAM_billion!AF9*1000</f>
        <v>0</v>
      </c>
      <c r="AG9" s="132">
        <f>SAM_billion!AG9*1000</f>
        <v>0</v>
      </c>
      <c r="AH9" s="132">
        <f>SAM_billion!AH9*1000</f>
        <v>0</v>
      </c>
      <c r="AI9" s="132">
        <f>SAM_billion!AI9*1000</f>
        <v>0</v>
      </c>
      <c r="AJ9" s="132">
        <f>SAM_billion!AJ9*1000</f>
        <v>0</v>
      </c>
      <c r="AK9" s="132">
        <f>SAM_billion!AK9*1000</f>
        <v>0</v>
      </c>
      <c r="AL9" s="132">
        <f>SAM_billion!AL9*1000</f>
        <v>0</v>
      </c>
      <c r="AM9" s="132">
        <f>SAM_billion!AM9*1000</f>
        <v>0</v>
      </c>
      <c r="AN9" s="132">
        <f>SAM_billion!AN9*1000</f>
        <v>0</v>
      </c>
      <c r="AO9" s="132">
        <f>SAM_billion!AO9*1000</f>
        <v>0</v>
      </c>
      <c r="AP9" s="132">
        <f>SAM_billion!AP9*1000</f>
        <v>0</v>
      </c>
      <c r="AQ9" s="132">
        <f>SAM_billion!AQ9*1000</f>
        <v>0</v>
      </c>
      <c r="AR9" s="132">
        <f>SAM_billion!AR9*1000</f>
        <v>0</v>
      </c>
      <c r="AS9" s="132">
        <f>SAM_billion!AS9*1000</f>
        <v>0</v>
      </c>
      <c r="AT9" s="132">
        <f>SAM_billion!AT9*1000</f>
        <v>0</v>
      </c>
      <c r="AU9" s="132">
        <f>SAM_billion!AU9*1000</f>
        <v>0</v>
      </c>
      <c r="AV9" s="132">
        <f>SAM_billion!AV9*1000</f>
        <v>0</v>
      </c>
      <c r="AW9" s="132">
        <f>SAM_billion!AW9*1000</f>
        <v>0</v>
      </c>
      <c r="AX9" s="132">
        <f>SAM_billion!AX9*1000</f>
        <v>0</v>
      </c>
      <c r="AY9" s="132">
        <f>SAM_billion!AY9*1000</f>
        <v>0</v>
      </c>
      <c r="AZ9" s="132">
        <f>SAM_billion!AZ9*1000</f>
        <v>0</v>
      </c>
      <c r="BA9" s="132">
        <f>SAM_billion!BA9*1000</f>
        <v>0</v>
      </c>
      <c r="BB9" s="132">
        <f>SAM_billion!BB9*1000</f>
        <v>0</v>
      </c>
      <c r="BC9" s="132">
        <f>SAM_billion!BC9*1000</f>
        <v>0</v>
      </c>
      <c r="BD9" s="132">
        <f>SAM_billion!BD9*1000</f>
        <v>0</v>
      </c>
      <c r="BE9" s="132">
        <f>SAM_billion!BE9*1000</f>
        <v>0</v>
      </c>
      <c r="BF9" s="132">
        <f>SAM_billion!BF9*1000</f>
        <v>0</v>
      </c>
      <c r="BG9" s="132">
        <f>SAM_billion!BG9*1000</f>
        <v>0</v>
      </c>
      <c r="BH9" s="132">
        <f>SAM_billion!BH9*1000</f>
        <v>0</v>
      </c>
      <c r="BI9" s="132">
        <f>SAM_billion!BI9*1000</f>
        <v>0</v>
      </c>
      <c r="BJ9" s="132">
        <f>SAM_billion!BJ9*1000</f>
        <v>0</v>
      </c>
      <c r="BK9" s="132">
        <f>SAM_billion!BK9*1000</f>
        <v>0</v>
      </c>
      <c r="BL9" s="132">
        <f>SAM_billion!BL9*1000</f>
        <v>0</v>
      </c>
      <c r="BM9" s="132">
        <f>SAM_billion!BM9*1000</f>
        <v>0</v>
      </c>
      <c r="BN9" s="132">
        <f>SAM_billion!BN9*1000</f>
        <v>0</v>
      </c>
      <c r="BO9" s="132">
        <f>SAM_billion!BO9*1000</f>
        <v>0</v>
      </c>
      <c r="BP9" s="132">
        <f>SAM_billion!BP9*1000</f>
        <v>0</v>
      </c>
      <c r="BQ9" s="132">
        <f>SAM_billion!BQ9*1000</f>
        <v>0</v>
      </c>
      <c r="BR9" s="132">
        <f>SAM_billion!BR9*1000</f>
        <v>0</v>
      </c>
      <c r="BS9" s="132">
        <f>SAM_billion!BS9*1000</f>
        <v>0</v>
      </c>
      <c r="BT9" s="132">
        <f>SAM_billion!BT9*1000</f>
        <v>0</v>
      </c>
      <c r="BU9" s="132">
        <f>SAM_billion!BU9*1000</f>
        <v>0</v>
      </c>
      <c r="BV9" s="132">
        <f>SAM_billion!BV9*1000</f>
        <v>0</v>
      </c>
      <c r="BW9" s="132">
        <f>SAM_billion!BW9*1000</f>
        <v>0</v>
      </c>
      <c r="BX9" s="132">
        <f>SAM_billion!BX9*1000</f>
        <v>0</v>
      </c>
      <c r="BY9" s="132">
        <f>SAM_billion!BY9*1000</f>
        <v>0</v>
      </c>
      <c r="BZ9" s="132">
        <f>SAM_billion!BZ9*1000</f>
        <v>0</v>
      </c>
      <c r="CA9" s="132">
        <f>SAM_billion!CA9*1000</f>
        <v>0</v>
      </c>
      <c r="CB9" s="132">
        <f>SAM_billion!CB9*1000</f>
        <v>28171.83901867209</v>
      </c>
      <c r="CC9" s="132">
        <f>SAM_billion!CC9*1000</f>
        <v>0</v>
      </c>
      <c r="CD9" s="132">
        <f>SAM_billion!CD9*1000</f>
        <v>0</v>
      </c>
      <c r="CE9" s="132">
        <f>SAM_billion!CE9*1000</f>
        <v>0</v>
      </c>
      <c r="CF9" s="132">
        <f>SAM_billion!CF9*1000</f>
        <v>0</v>
      </c>
      <c r="CG9" s="132">
        <f>SAM_billion!CG9*1000</f>
        <v>0</v>
      </c>
      <c r="CH9" s="132">
        <f>SAM_billion!CH9*1000</f>
        <v>0</v>
      </c>
      <c r="CI9" s="132">
        <f>SAM_billion!CI9*1000</f>
        <v>0</v>
      </c>
      <c r="CJ9" s="132">
        <f>SAM_billion!CJ9*1000</f>
        <v>0</v>
      </c>
      <c r="CK9" s="132">
        <f>SAM_billion!CK9*1000</f>
        <v>0</v>
      </c>
      <c r="CL9" s="132">
        <f>SAM_billion!CL9*1000</f>
        <v>0</v>
      </c>
      <c r="CM9" s="132">
        <f>SAM_billion!CM9*1000</f>
        <v>0</v>
      </c>
      <c r="CN9" s="132">
        <f>SAM_billion!CN9*1000</f>
        <v>0</v>
      </c>
      <c r="CO9" s="132">
        <f>SAM_billion!CO9*1000</f>
        <v>0</v>
      </c>
      <c r="CP9" s="132">
        <f>SAM_billion!CP9*1000</f>
        <v>0</v>
      </c>
      <c r="CQ9" s="132">
        <f>SAM_billion!CQ9*1000</f>
        <v>0</v>
      </c>
      <c r="CR9" s="132">
        <f>SAM_billion!CR9*1000</f>
        <v>0</v>
      </c>
      <c r="CS9" s="132">
        <f>SAM_billion!CS9*1000</f>
        <v>0</v>
      </c>
      <c r="CT9" s="132">
        <f>SAM_billion!CT9*1000</f>
        <v>0</v>
      </c>
      <c r="CU9" s="132">
        <f>SAM_billion!CU9*1000</f>
        <v>0</v>
      </c>
      <c r="CV9" s="132">
        <f>SAM_billion!CV9*1000</f>
        <v>0</v>
      </c>
      <c r="CW9" s="132">
        <f>SAM_billion!CW9*1000</f>
        <v>0</v>
      </c>
      <c r="CX9" s="132">
        <f>SAM_billion!CX9*1000</f>
        <v>0</v>
      </c>
      <c r="CY9" s="132">
        <f>SAM_billion!CY9*1000</f>
        <v>0</v>
      </c>
      <c r="CZ9" s="132">
        <f>SAM_billion!CZ9*1000</f>
        <v>0</v>
      </c>
      <c r="DA9" s="132">
        <f>SAM_billion!DA9*1000</f>
        <v>0</v>
      </c>
      <c r="DB9" s="132">
        <f>SAM_billion!DB9*1000</f>
        <v>0</v>
      </c>
      <c r="DC9" s="132">
        <f>SAM_billion!DC9*1000</f>
        <v>0</v>
      </c>
      <c r="DD9" s="132">
        <f>SAM_billion!DD9*1000</f>
        <v>0</v>
      </c>
      <c r="DE9" s="132">
        <f>SAM_billion!DE9*1000</f>
        <v>0</v>
      </c>
      <c r="DF9" s="132">
        <f>SAM_billion!DF9*1000</f>
        <v>0</v>
      </c>
      <c r="DG9" s="132">
        <f>SAM_billion!DG9*1000</f>
        <v>0</v>
      </c>
      <c r="DH9" s="132">
        <f>SAM_billion!DH9*1000</f>
        <v>0</v>
      </c>
      <c r="DI9" s="132">
        <f>SAM_billion!DI9*1000</f>
        <v>0</v>
      </c>
      <c r="DJ9" s="132">
        <f>SAM_billion!DJ9*1000</f>
        <v>0</v>
      </c>
      <c r="DK9" s="132">
        <f>SAM_billion!DK9*1000</f>
        <v>0</v>
      </c>
      <c r="DL9" s="132">
        <f>SAM_billion!DL9*1000</f>
        <v>0</v>
      </c>
      <c r="DM9" s="132">
        <f>SAM_billion!DM9*1000</f>
        <v>0</v>
      </c>
      <c r="DN9" s="132">
        <f>SAM_billion!DN9*1000</f>
        <v>0</v>
      </c>
      <c r="DO9" s="132">
        <f>SAM_billion!DO9*1000</f>
        <v>0</v>
      </c>
      <c r="DP9" s="132">
        <f>SAM_billion!DP9*1000</f>
        <v>0</v>
      </c>
      <c r="DQ9" s="132">
        <f>SAM_billion!DQ9*1000</f>
        <v>0</v>
      </c>
      <c r="DR9" s="132">
        <f>SAM_billion!DR9*1000</f>
        <v>0</v>
      </c>
      <c r="DS9" s="132">
        <f>SAM_billion!DS9*1000</f>
        <v>0</v>
      </c>
      <c r="DT9" s="132">
        <f>SAM_billion!DT9*1000</f>
        <v>0</v>
      </c>
      <c r="DU9" s="132">
        <f>SAM_billion!DU9*1000</f>
        <v>0</v>
      </c>
      <c r="DV9" s="132">
        <f>SAM_billion!DV9*1000</f>
        <v>0</v>
      </c>
      <c r="DW9" s="132">
        <f>SAM_billion!DW9*1000</f>
        <v>0</v>
      </c>
      <c r="DX9" s="132">
        <f>SAM_billion!DX9*1000</f>
        <v>0</v>
      </c>
      <c r="DY9" s="132">
        <f>SAM_billion!DY9*1000</f>
        <v>0</v>
      </c>
      <c r="DZ9" s="132">
        <f>SAM_billion!DZ9*1000</f>
        <v>0</v>
      </c>
      <c r="EA9" s="132">
        <f>SAM_billion!EA9*1000</f>
        <v>0</v>
      </c>
      <c r="EB9" s="132">
        <f>SAM_billion!EB9*1000</f>
        <v>0</v>
      </c>
      <c r="EC9" s="132">
        <f>SAM_billion!EC9*1000</f>
        <v>0</v>
      </c>
      <c r="ED9" s="132">
        <f>SAM_billion!ED9*1000</f>
        <v>0</v>
      </c>
      <c r="EE9" s="132">
        <f>SAM_billion!EE9*1000</f>
        <v>0</v>
      </c>
      <c r="EF9" s="132">
        <f>SAM_billion!EF9*1000</f>
        <v>0</v>
      </c>
      <c r="EG9" s="132">
        <f>SAM_billion!EG9*1000</f>
        <v>0</v>
      </c>
      <c r="EH9" s="132">
        <f>SAM_billion!EH9*1000</f>
        <v>0</v>
      </c>
      <c r="EI9" s="132">
        <f>SAM_billion!EI9*1000</f>
        <v>0</v>
      </c>
      <c r="EJ9" s="132">
        <f>SAM_billion!EJ9*1000</f>
        <v>0</v>
      </c>
      <c r="EK9" s="132">
        <f>SAM_billion!EK9*1000</f>
        <v>0</v>
      </c>
      <c r="EL9" s="132">
        <f>SAM_billion!EL9*1000</f>
        <v>0</v>
      </c>
      <c r="EM9" s="132">
        <f>SAM_billion!EM9*1000</f>
        <v>0</v>
      </c>
      <c r="EN9" s="132">
        <f>SAM_billion!EN9*1000</f>
        <v>0</v>
      </c>
      <c r="EO9" s="132">
        <f>SAM_billion!EO9*1000</f>
        <v>0</v>
      </c>
      <c r="EP9" s="132">
        <f>SAM_billion!EP9*1000</f>
        <v>0</v>
      </c>
      <c r="EQ9" s="132">
        <f>SAM_billion!EQ9*1000</f>
        <v>0</v>
      </c>
      <c r="ER9" s="132">
        <f>SAM_billion!ER9*1000</f>
        <v>0</v>
      </c>
      <c r="ES9" s="132">
        <f>SAM_billion!ES9*1000</f>
        <v>0</v>
      </c>
      <c r="ET9" s="132">
        <f>SAM_billion!ET9*1000</f>
        <v>0</v>
      </c>
      <c r="EU9" s="132">
        <f>SAM_billion!EU9*1000</f>
        <v>0</v>
      </c>
      <c r="EV9" s="132">
        <f>SAM_billion!EV9*1000</f>
        <v>0</v>
      </c>
      <c r="EW9" s="132">
        <f>SAM_billion!EW9*1000</f>
        <v>0</v>
      </c>
      <c r="EX9" s="132">
        <f>SAM_billion!EX9*1000</f>
        <v>0</v>
      </c>
      <c r="EY9" s="132">
        <f>SAM_billion!EY9*1000</f>
        <v>0</v>
      </c>
      <c r="EZ9" s="132">
        <f>SAM_billion!EZ9*1000</f>
        <v>0</v>
      </c>
      <c r="FA9" s="132">
        <f>SAM_billion!FA9*1000</f>
        <v>0</v>
      </c>
      <c r="FB9" s="132">
        <f>SAM_billion!FB9*1000</f>
        <v>0</v>
      </c>
      <c r="FC9" s="132">
        <f>SAM_billion!FC9*1000</f>
        <v>0</v>
      </c>
      <c r="FD9" s="132">
        <f>SAM_billion!FD9*1000</f>
        <v>0</v>
      </c>
      <c r="FE9" s="132">
        <f>SAM_billion!FE9*1000</f>
        <v>0</v>
      </c>
      <c r="FF9" s="132">
        <f>SAM_billion!FF9*1000</f>
        <v>0</v>
      </c>
      <c r="FG9" s="132">
        <f>SAM_billion!FG9*1000</f>
        <v>0</v>
      </c>
      <c r="FH9" s="132">
        <f>SAM_billion!FH9*1000</f>
        <v>0</v>
      </c>
      <c r="FI9" s="132">
        <f>SAM_billion!FI9*1000</f>
        <v>0</v>
      </c>
      <c r="FJ9" s="132">
        <f>SAM_billion!FJ9*1000</f>
        <v>0</v>
      </c>
      <c r="FK9" s="132">
        <f>SAM_billion!FK9*1000</f>
        <v>0</v>
      </c>
      <c r="FL9" s="132">
        <f>SAM_billion!FL9*1000</f>
        <v>0</v>
      </c>
      <c r="FM9" s="132">
        <f>SAM_billion!FM9*1000</f>
        <v>0</v>
      </c>
      <c r="FN9" s="132">
        <f>SAM_billion!FN9*1000</f>
        <v>0</v>
      </c>
      <c r="FO9" s="132">
        <f>SAM_billion!FO9*1000</f>
        <v>0</v>
      </c>
      <c r="FP9" s="132">
        <f>SAM_billion!FP9*1000</f>
        <v>0</v>
      </c>
      <c r="FQ9" s="132">
        <f>SAM_billion!FQ9*1000</f>
        <v>0</v>
      </c>
      <c r="FR9" s="132">
        <f>SAM_billion!FR9*1000</f>
        <v>0</v>
      </c>
      <c r="FS9" s="132">
        <f>SAM_billion!FS9*1000</f>
        <v>0</v>
      </c>
      <c r="FT9" s="132">
        <f>SAM_billion!FT9*1000</f>
        <v>0</v>
      </c>
      <c r="FU9" s="132">
        <f>SAM_billion!FU9*1000</f>
        <v>0</v>
      </c>
      <c r="FV9" s="132">
        <f>SAM_billion!FV9*1000</f>
        <v>0</v>
      </c>
      <c r="FW9" s="132">
        <f>SAM_billion!FW9*1000</f>
        <v>0</v>
      </c>
      <c r="FX9" s="132">
        <f>SAM_billion!FX9*1000</f>
        <v>0</v>
      </c>
      <c r="FY9" s="132">
        <f>SAM_billion!FY9*1000</f>
        <v>0</v>
      </c>
      <c r="FZ9" s="132">
        <f>SAM_billion!FZ9*1000</f>
        <v>0</v>
      </c>
      <c r="GA9" s="132">
        <f>SAM_billion!GA9*1000</f>
        <v>0</v>
      </c>
      <c r="GB9" s="132">
        <f>SAM_billion!GB9*1000</f>
        <v>0</v>
      </c>
      <c r="GC9" s="132">
        <f>SAM_billion!GC9*1000</f>
        <v>0</v>
      </c>
      <c r="GD9" s="132">
        <f>SAM_billion!GD9*1000</f>
        <v>0</v>
      </c>
      <c r="GE9" s="132">
        <f>SAM_billion!GE9*1000</f>
        <v>0</v>
      </c>
      <c r="GF9" s="132">
        <f>SAM_billion!GF9*1000</f>
        <v>0</v>
      </c>
      <c r="GG9" s="132">
        <f>SAM_billion!GG9*1000</f>
        <v>0</v>
      </c>
      <c r="GH9" s="132">
        <f>SAM_billion!GH9*1000</f>
        <v>0</v>
      </c>
      <c r="GI9" s="132">
        <f>SAM_billion!GI9*1000</f>
        <v>0</v>
      </c>
      <c r="GJ9" s="132">
        <f>SAM_billion!GJ9*1000</f>
        <v>28171.83901867209</v>
      </c>
    </row>
    <row r="10" spans="1:192" x14ac:dyDescent="0.25">
      <c r="A10" s="133" t="s">
        <v>725</v>
      </c>
      <c r="B10" s="132">
        <f>SAM_billion!B10*1000</f>
        <v>0</v>
      </c>
      <c r="C10" s="132">
        <f>SAM_billion!C10*1000</f>
        <v>0</v>
      </c>
      <c r="D10" s="132">
        <f>SAM_billion!D10*1000</f>
        <v>0</v>
      </c>
      <c r="E10" s="132">
        <f>SAM_billion!E10*1000</f>
        <v>0</v>
      </c>
      <c r="F10" s="132">
        <f>SAM_billion!F10*1000</f>
        <v>0</v>
      </c>
      <c r="G10" s="132">
        <f>SAM_billion!G10*1000</f>
        <v>0</v>
      </c>
      <c r="H10" s="132">
        <f>SAM_billion!H10*1000</f>
        <v>0</v>
      </c>
      <c r="I10" s="132">
        <f>SAM_billion!I10*1000</f>
        <v>0</v>
      </c>
      <c r="J10" s="132">
        <f>SAM_billion!J10*1000</f>
        <v>0</v>
      </c>
      <c r="K10" s="132">
        <f>SAM_billion!K10*1000</f>
        <v>0</v>
      </c>
      <c r="L10" s="132">
        <f>SAM_billion!L10*1000</f>
        <v>0</v>
      </c>
      <c r="M10" s="132">
        <f>SAM_billion!M10*1000</f>
        <v>0</v>
      </c>
      <c r="N10" s="132">
        <f>SAM_billion!N10*1000</f>
        <v>0</v>
      </c>
      <c r="O10" s="132">
        <f>SAM_billion!O10*1000</f>
        <v>0</v>
      </c>
      <c r="P10" s="132">
        <f>SAM_billion!P10*1000</f>
        <v>0</v>
      </c>
      <c r="Q10" s="132">
        <f>SAM_billion!Q10*1000</f>
        <v>0</v>
      </c>
      <c r="R10" s="132">
        <f>SAM_billion!R10*1000</f>
        <v>0</v>
      </c>
      <c r="S10" s="132">
        <f>SAM_billion!S10*1000</f>
        <v>0</v>
      </c>
      <c r="T10" s="132">
        <f>SAM_billion!T10*1000</f>
        <v>0</v>
      </c>
      <c r="U10" s="132">
        <f>SAM_billion!U10*1000</f>
        <v>0</v>
      </c>
      <c r="V10" s="132">
        <f>SAM_billion!V10*1000</f>
        <v>0</v>
      </c>
      <c r="W10" s="132">
        <f>SAM_billion!W10*1000</f>
        <v>0</v>
      </c>
      <c r="X10" s="132">
        <f>SAM_billion!X10*1000</f>
        <v>0</v>
      </c>
      <c r="Y10" s="132">
        <f>SAM_billion!Y10*1000</f>
        <v>0</v>
      </c>
      <c r="Z10" s="132">
        <f>SAM_billion!Z10*1000</f>
        <v>0</v>
      </c>
      <c r="AA10" s="132">
        <f>SAM_billion!AA10*1000</f>
        <v>0</v>
      </c>
      <c r="AB10" s="132">
        <f>SAM_billion!AB10*1000</f>
        <v>0</v>
      </c>
      <c r="AC10" s="132">
        <f>SAM_billion!AC10*1000</f>
        <v>0</v>
      </c>
      <c r="AD10" s="132">
        <f>SAM_billion!AD10*1000</f>
        <v>0</v>
      </c>
      <c r="AE10" s="132">
        <f>SAM_billion!AE10*1000</f>
        <v>0</v>
      </c>
      <c r="AF10" s="132">
        <f>SAM_billion!AF10*1000</f>
        <v>0</v>
      </c>
      <c r="AG10" s="132">
        <f>SAM_billion!AG10*1000</f>
        <v>0</v>
      </c>
      <c r="AH10" s="132">
        <f>SAM_billion!AH10*1000</f>
        <v>0</v>
      </c>
      <c r="AI10" s="132">
        <f>SAM_billion!AI10*1000</f>
        <v>0</v>
      </c>
      <c r="AJ10" s="132">
        <f>SAM_billion!AJ10*1000</f>
        <v>0</v>
      </c>
      <c r="AK10" s="132">
        <f>SAM_billion!AK10*1000</f>
        <v>0</v>
      </c>
      <c r="AL10" s="132">
        <f>SAM_billion!AL10*1000</f>
        <v>0</v>
      </c>
      <c r="AM10" s="132">
        <f>SAM_billion!AM10*1000</f>
        <v>0</v>
      </c>
      <c r="AN10" s="132">
        <f>SAM_billion!AN10*1000</f>
        <v>0</v>
      </c>
      <c r="AO10" s="132">
        <f>SAM_billion!AO10*1000</f>
        <v>0</v>
      </c>
      <c r="AP10" s="132">
        <f>SAM_billion!AP10*1000</f>
        <v>0</v>
      </c>
      <c r="AQ10" s="132">
        <f>SAM_billion!AQ10*1000</f>
        <v>0</v>
      </c>
      <c r="AR10" s="132">
        <f>SAM_billion!AR10*1000</f>
        <v>0</v>
      </c>
      <c r="AS10" s="132">
        <f>SAM_billion!AS10*1000</f>
        <v>0</v>
      </c>
      <c r="AT10" s="132">
        <f>SAM_billion!AT10*1000</f>
        <v>0</v>
      </c>
      <c r="AU10" s="132">
        <f>SAM_billion!AU10*1000</f>
        <v>0</v>
      </c>
      <c r="AV10" s="132">
        <f>SAM_billion!AV10*1000</f>
        <v>0</v>
      </c>
      <c r="AW10" s="132">
        <f>SAM_billion!AW10*1000</f>
        <v>0</v>
      </c>
      <c r="AX10" s="132">
        <f>SAM_billion!AX10*1000</f>
        <v>0</v>
      </c>
      <c r="AY10" s="132">
        <f>SAM_billion!AY10*1000</f>
        <v>0</v>
      </c>
      <c r="AZ10" s="132">
        <f>SAM_billion!AZ10*1000</f>
        <v>0</v>
      </c>
      <c r="BA10" s="132">
        <f>SAM_billion!BA10*1000</f>
        <v>0</v>
      </c>
      <c r="BB10" s="132">
        <f>SAM_billion!BB10*1000</f>
        <v>0</v>
      </c>
      <c r="BC10" s="132">
        <f>SAM_billion!BC10*1000</f>
        <v>0</v>
      </c>
      <c r="BD10" s="132">
        <f>SAM_billion!BD10*1000</f>
        <v>0</v>
      </c>
      <c r="BE10" s="132">
        <f>SAM_billion!BE10*1000</f>
        <v>0</v>
      </c>
      <c r="BF10" s="132">
        <f>SAM_billion!BF10*1000</f>
        <v>0</v>
      </c>
      <c r="BG10" s="132">
        <f>SAM_billion!BG10*1000</f>
        <v>0</v>
      </c>
      <c r="BH10" s="132">
        <f>SAM_billion!BH10*1000</f>
        <v>0</v>
      </c>
      <c r="BI10" s="132">
        <f>SAM_billion!BI10*1000</f>
        <v>0</v>
      </c>
      <c r="BJ10" s="132">
        <f>SAM_billion!BJ10*1000</f>
        <v>0</v>
      </c>
      <c r="BK10" s="132">
        <f>SAM_billion!BK10*1000</f>
        <v>0</v>
      </c>
      <c r="BL10" s="132">
        <f>SAM_billion!BL10*1000</f>
        <v>0</v>
      </c>
      <c r="BM10" s="132">
        <f>SAM_billion!BM10*1000</f>
        <v>0</v>
      </c>
      <c r="BN10" s="132">
        <f>SAM_billion!BN10*1000</f>
        <v>0</v>
      </c>
      <c r="BO10" s="132">
        <f>SAM_billion!BO10*1000</f>
        <v>0</v>
      </c>
      <c r="BP10" s="132">
        <f>SAM_billion!BP10*1000</f>
        <v>0</v>
      </c>
      <c r="BQ10" s="132">
        <f>SAM_billion!BQ10*1000</f>
        <v>0</v>
      </c>
      <c r="BR10" s="132">
        <f>SAM_billion!BR10*1000</f>
        <v>0</v>
      </c>
      <c r="BS10" s="132">
        <f>SAM_billion!BS10*1000</f>
        <v>0</v>
      </c>
      <c r="BT10" s="132">
        <f>SAM_billion!BT10*1000</f>
        <v>0</v>
      </c>
      <c r="BU10" s="132">
        <f>SAM_billion!BU10*1000</f>
        <v>0</v>
      </c>
      <c r="BV10" s="132">
        <f>SAM_billion!BV10*1000</f>
        <v>0</v>
      </c>
      <c r="BW10" s="132">
        <f>SAM_billion!BW10*1000</f>
        <v>0</v>
      </c>
      <c r="BX10" s="132">
        <f>SAM_billion!BX10*1000</f>
        <v>0</v>
      </c>
      <c r="BY10" s="132">
        <f>SAM_billion!BY10*1000</f>
        <v>0</v>
      </c>
      <c r="BZ10" s="132">
        <f>SAM_billion!BZ10*1000</f>
        <v>0</v>
      </c>
      <c r="CA10" s="132">
        <f>SAM_billion!CA10*1000</f>
        <v>0</v>
      </c>
      <c r="CB10" s="132">
        <f>SAM_billion!CB10*1000</f>
        <v>0</v>
      </c>
      <c r="CC10" s="132">
        <f>SAM_billion!CC10*1000</f>
        <v>1702.9214322751902</v>
      </c>
      <c r="CD10" s="132">
        <f>SAM_billion!CD10*1000</f>
        <v>0</v>
      </c>
      <c r="CE10" s="132">
        <f>SAM_billion!CE10*1000</f>
        <v>0</v>
      </c>
      <c r="CF10" s="132">
        <f>SAM_billion!CF10*1000</f>
        <v>0</v>
      </c>
      <c r="CG10" s="132">
        <f>SAM_billion!CG10*1000</f>
        <v>0</v>
      </c>
      <c r="CH10" s="132">
        <f>SAM_billion!CH10*1000</f>
        <v>0</v>
      </c>
      <c r="CI10" s="132">
        <f>SAM_billion!CI10*1000</f>
        <v>0</v>
      </c>
      <c r="CJ10" s="132">
        <f>SAM_billion!CJ10*1000</f>
        <v>0</v>
      </c>
      <c r="CK10" s="132">
        <f>SAM_billion!CK10*1000</f>
        <v>0</v>
      </c>
      <c r="CL10" s="132">
        <f>SAM_billion!CL10*1000</f>
        <v>0</v>
      </c>
      <c r="CM10" s="132">
        <f>SAM_billion!CM10*1000</f>
        <v>0</v>
      </c>
      <c r="CN10" s="132">
        <f>SAM_billion!CN10*1000</f>
        <v>0</v>
      </c>
      <c r="CO10" s="132">
        <f>SAM_billion!CO10*1000</f>
        <v>0</v>
      </c>
      <c r="CP10" s="132">
        <f>SAM_billion!CP10*1000</f>
        <v>0</v>
      </c>
      <c r="CQ10" s="132">
        <f>SAM_billion!CQ10*1000</f>
        <v>0</v>
      </c>
      <c r="CR10" s="132">
        <f>SAM_billion!CR10*1000</f>
        <v>0</v>
      </c>
      <c r="CS10" s="132">
        <f>SAM_billion!CS10*1000</f>
        <v>0</v>
      </c>
      <c r="CT10" s="132">
        <f>SAM_billion!CT10*1000</f>
        <v>0</v>
      </c>
      <c r="CU10" s="132">
        <f>SAM_billion!CU10*1000</f>
        <v>0</v>
      </c>
      <c r="CV10" s="132">
        <f>SAM_billion!CV10*1000</f>
        <v>0</v>
      </c>
      <c r="CW10" s="132">
        <f>SAM_billion!CW10*1000</f>
        <v>0</v>
      </c>
      <c r="CX10" s="132">
        <f>SAM_billion!CX10*1000</f>
        <v>0</v>
      </c>
      <c r="CY10" s="132">
        <f>SAM_billion!CY10*1000</f>
        <v>0</v>
      </c>
      <c r="CZ10" s="132">
        <f>SAM_billion!CZ10*1000</f>
        <v>0</v>
      </c>
      <c r="DA10" s="132">
        <f>SAM_billion!DA10*1000</f>
        <v>0</v>
      </c>
      <c r="DB10" s="132">
        <f>SAM_billion!DB10*1000</f>
        <v>0</v>
      </c>
      <c r="DC10" s="132">
        <f>SAM_billion!DC10*1000</f>
        <v>0</v>
      </c>
      <c r="DD10" s="132">
        <f>SAM_billion!DD10*1000</f>
        <v>0</v>
      </c>
      <c r="DE10" s="132">
        <f>SAM_billion!DE10*1000</f>
        <v>0</v>
      </c>
      <c r="DF10" s="132">
        <f>SAM_billion!DF10*1000</f>
        <v>0</v>
      </c>
      <c r="DG10" s="132">
        <f>SAM_billion!DG10*1000</f>
        <v>0</v>
      </c>
      <c r="DH10" s="132">
        <f>SAM_billion!DH10*1000</f>
        <v>0</v>
      </c>
      <c r="DI10" s="132">
        <f>SAM_billion!DI10*1000</f>
        <v>0</v>
      </c>
      <c r="DJ10" s="132">
        <f>SAM_billion!DJ10*1000</f>
        <v>0</v>
      </c>
      <c r="DK10" s="132">
        <f>SAM_billion!DK10*1000</f>
        <v>0</v>
      </c>
      <c r="DL10" s="132">
        <f>SAM_billion!DL10*1000</f>
        <v>0</v>
      </c>
      <c r="DM10" s="132">
        <f>SAM_billion!DM10*1000</f>
        <v>0</v>
      </c>
      <c r="DN10" s="132">
        <f>SAM_billion!DN10*1000</f>
        <v>0</v>
      </c>
      <c r="DO10" s="132">
        <f>SAM_billion!DO10*1000</f>
        <v>0</v>
      </c>
      <c r="DP10" s="132">
        <f>SAM_billion!DP10*1000</f>
        <v>0</v>
      </c>
      <c r="DQ10" s="132">
        <f>SAM_billion!DQ10*1000</f>
        <v>0</v>
      </c>
      <c r="DR10" s="132">
        <f>SAM_billion!DR10*1000</f>
        <v>0</v>
      </c>
      <c r="DS10" s="132">
        <f>SAM_billion!DS10*1000</f>
        <v>0</v>
      </c>
      <c r="DT10" s="132">
        <f>SAM_billion!DT10*1000</f>
        <v>0</v>
      </c>
      <c r="DU10" s="132">
        <f>SAM_billion!DU10*1000</f>
        <v>0</v>
      </c>
      <c r="DV10" s="132">
        <f>SAM_billion!DV10*1000</f>
        <v>0</v>
      </c>
      <c r="DW10" s="132">
        <f>SAM_billion!DW10*1000</f>
        <v>0</v>
      </c>
      <c r="DX10" s="132">
        <f>SAM_billion!DX10*1000</f>
        <v>0</v>
      </c>
      <c r="DY10" s="132">
        <f>SAM_billion!DY10*1000</f>
        <v>0</v>
      </c>
      <c r="DZ10" s="132">
        <f>SAM_billion!DZ10*1000</f>
        <v>0</v>
      </c>
      <c r="EA10" s="132">
        <f>SAM_billion!EA10*1000</f>
        <v>0</v>
      </c>
      <c r="EB10" s="132">
        <f>SAM_billion!EB10*1000</f>
        <v>0</v>
      </c>
      <c r="EC10" s="132">
        <f>SAM_billion!EC10*1000</f>
        <v>0</v>
      </c>
      <c r="ED10" s="132">
        <f>SAM_billion!ED10*1000</f>
        <v>0</v>
      </c>
      <c r="EE10" s="132">
        <f>SAM_billion!EE10*1000</f>
        <v>0</v>
      </c>
      <c r="EF10" s="132">
        <f>SAM_billion!EF10*1000</f>
        <v>0</v>
      </c>
      <c r="EG10" s="132">
        <f>SAM_billion!EG10*1000</f>
        <v>0</v>
      </c>
      <c r="EH10" s="132">
        <f>SAM_billion!EH10*1000</f>
        <v>0</v>
      </c>
      <c r="EI10" s="132">
        <f>SAM_billion!EI10*1000</f>
        <v>0</v>
      </c>
      <c r="EJ10" s="132">
        <f>SAM_billion!EJ10*1000</f>
        <v>0</v>
      </c>
      <c r="EK10" s="132">
        <f>SAM_billion!EK10*1000</f>
        <v>0</v>
      </c>
      <c r="EL10" s="132">
        <f>SAM_billion!EL10*1000</f>
        <v>0</v>
      </c>
      <c r="EM10" s="132">
        <f>SAM_billion!EM10*1000</f>
        <v>0</v>
      </c>
      <c r="EN10" s="132">
        <f>SAM_billion!EN10*1000</f>
        <v>0</v>
      </c>
      <c r="EO10" s="132">
        <f>SAM_billion!EO10*1000</f>
        <v>0</v>
      </c>
      <c r="EP10" s="132">
        <f>SAM_billion!EP10*1000</f>
        <v>0</v>
      </c>
      <c r="EQ10" s="132">
        <f>SAM_billion!EQ10*1000</f>
        <v>0</v>
      </c>
      <c r="ER10" s="132">
        <f>SAM_billion!ER10*1000</f>
        <v>0</v>
      </c>
      <c r="ES10" s="132">
        <f>SAM_billion!ES10*1000</f>
        <v>0</v>
      </c>
      <c r="ET10" s="132">
        <f>SAM_billion!ET10*1000</f>
        <v>0</v>
      </c>
      <c r="EU10" s="132">
        <f>SAM_billion!EU10*1000</f>
        <v>0</v>
      </c>
      <c r="EV10" s="132">
        <f>SAM_billion!EV10*1000</f>
        <v>0</v>
      </c>
      <c r="EW10" s="132">
        <f>SAM_billion!EW10*1000</f>
        <v>0</v>
      </c>
      <c r="EX10" s="132">
        <f>SAM_billion!EX10*1000</f>
        <v>0</v>
      </c>
      <c r="EY10" s="132">
        <f>SAM_billion!EY10*1000</f>
        <v>0</v>
      </c>
      <c r="EZ10" s="132">
        <f>SAM_billion!EZ10*1000</f>
        <v>0</v>
      </c>
      <c r="FA10" s="132">
        <f>SAM_billion!FA10*1000</f>
        <v>0</v>
      </c>
      <c r="FB10" s="132">
        <f>SAM_billion!FB10*1000</f>
        <v>0</v>
      </c>
      <c r="FC10" s="132">
        <f>SAM_billion!FC10*1000</f>
        <v>0</v>
      </c>
      <c r="FD10" s="132">
        <f>SAM_billion!FD10*1000</f>
        <v>0</v>
      </c>
      <c r="FE10" s="132">
        <f>SAM_billion!FE10*1000</f>
        <v>0</v>
      </c>
      <c r="FF10" s="132">
        <f>SAM_billion!FF10*1000</f>
        <v>0</v>
      </c>
      <c r="FG10" s="132">
        <f>SAM_billion!FG10*1000</f>
        <v>0</v>
      </c>
      <c r="FH10" s="132">
        <f>SAM_billion!FH10*1000</f>
        <v>0</v>
      </c>
      <c r="FI10" s="132">
        <f>SAM_billion!FI10*1000</f>
        <v>0</v>
      </c>
      <c r="FJ10" s="132">
        <f>SAM_billion!FJ10*1000</f>
        <v>0</v>
      </c>
      <c r="FK10" s="132">
        <f>SAM_billion!FK10*1000</f>
        <v>0</v>
      </c>
      <c r="FL10" s="132">
        <f>SAM_billion!FL10*1000</f>
        <v>0</v>
      </c>
      <c r="FM10" s="132">
        <f>SAM_billion!FM10*1000</f>
        <v>0</v>
      </c>
      <c r="FN10" s="132">
        <f>SAM_billion!FN10*1000</f>
        <v>0</v>
      </c>
      <c r="FO10" s="132">
        <f>SAM_billion!FO10*1000</f>
        <v>0</v>
      </c>
      <c r="FP10" s="132">
        <f>SAM_billion!FP10*1000</f>
        <v>0</v>
      </c>
      <c r="FQ10" s="132">
        <f>SAM_billion!FQ10*1000</f>
        <v>0</v>
      </c>
      <c r="FR10" s="132">
        <f>SAM_billion!FR10*1000</f>
        <v>0</v>
      </c>
      <c r="FS10" s="132">
        <f>SAM_billion!FS10*1000</f>
        <v>0</v>
      </c>
      <c r="FT10" s="132">
        <f>SAM_billion!FT10*1000</f>
        <v>0</v>
      </c>
      <c r="FU10" s="132">
        <f>SAM_billion!FU10*1000</f>
        <v>0</v>
      </c>
      <c r="FV10" s="132">
        <f>SAM_billion!FV10*1000</f>
        <v>0</v>
      </c>
      <c r="FW10" s="132">
        <f>SAM_billion!FW10*1000</f>
        <v>0</v>
      </c>
      <c r="FX10" s="132">
        <f>SAM_billion!FX10*1000</f>
        <v>0</v>
      </c>
      <c r="FY10" s="132">
        <f>SAM_billion!FY10*1000</f>
        <v>0</v>
      </c>
      <c r="FZ10" s="132">
        <f>SAM_billion!FZ10*1000</f>
        <v>0</v>
      </c>
      <c r="GA10" s="132">
        <f>SAM_billion!GA10*1000</f>
        <v>0</v>
      </c>
      <c r="GB10" s="132">
        <f>SAM_billion!GB10*1000</f>
        <v>0</v>
      </c>
      <c r="GC10" s="132">
        <f>SAM_billion!GC10*1000</f>
        <v>0</v>
      </c>
      <c r="GD10" s="132">
        <f>SAM_billion!GD10*1000</f>
        <v>0</v>
      </c>
      <c r="GE10" s="132">
        <f>SAM_billion!GE10*1000</f>
        <v>0</v>
      </c>
      <c r="GF10" s="132">
        <f>SAM_billion!GF10*1000</f>
        <v>0</v>
      </c>
      <c r="GG10" s="132">
        <f>SAM_billion!GG10*1000</f>
        <v>0</v>
      </c>
      <c r="GH10" s="132">
        <f>SAM_billion!GH10*1000</f>
        <v>0</v>
      </c>
      <c r="GI10" s="132">
        <f>SAM_billion!GI10*1000</f>
        <v>0</v>
      </c>
      <c r="GJ10" s="132">
        <f>SAM_billion!GJ10*1000</f>
        <v>1702.9214322751902</v>
      </c>
    </row>
    <row r="11" spans="1:192" x14ac:dyDescent="0.25">
      <c r="A11" s="133" t="s">
        <v>726</v>
      </c>
      <c r="B11" s="132">
        <f>SAM_billion!B11*1000</f>
        <v>0</v>
      </c>
      <c r="C11" s="132">
        <f>SAM_billion!C11*1000</f>
        <v>0</v>
      </c>
      <c r="D11" s="132">
        <f>SAM_billion!D11*1000</f>
        <v>0</v>
      </c>
      <c r="E11" s="132">
        <f>SAM_billion!E11*1000</f>
        <v>0</v>
      </c>
      <c r="F11" s="132">
        <f>SAM_billion!F11*1000</f>
        <v>0</v>
      </c>
      <c r="G11" s="132">
        <f>SAM_billion!G11*1000</f>
        <v>0</v>
      </c>
      <c r="H11" s="132">
        <f>SAM_billion!H11*1000</f>
        <v>0</v>
      </c>
      <c r="I11" s="132">
        <f>SAM_billion!I11*1000</f>
        <v>0</v>
      </c>
      <c r="J11" s="132">
        <f>SAM_billion!J11*1000</f>
        <v>0</v>
      </c>
      <c r="K11" s="132">
        <f>SAM_billion!K11*1000</f>
        <v>0</v>
      </c>
      <c r="L11" s="132">
        <f>SAM_billion!L11*1000</f>
        <v>0</v>
      </c>
      <c r="M11" s="132">
        <f>SAM_billion!M11*1000</f>
        <v>0</v>
      </c>
      <c r="N11" s="132">
        <f>SAM_billion!N11*1000</f>
        <v>0</v>
      </c>
      <c r="O11" s="132">
        <f>SAM_billion!O11*1000</f>
        <v>0</v>
      </c>
      <c r="P11" s="132">
        <f>SAM_billion!P11*1000</f>
        <v>0</v>
      </c>
      <c r="Q11" s="132">
        <f>SAM_billion!Q11*1000</f>
        <v>0</v>
      </c>
      <c r="R11" s="132">
        <f>SAM_billion!R11*1000</f>
        <v>0</v>
      </c>
      <c r="S11" s="132">
        <f>SAM_billion!S11*1000</f>
        <v>0</v>
      </c>
      <c r="T11" s="132">
        <f>SAM_billion!T11*1000</f>
        <v>0</v>
      </c>
      <c r="U11" s="132">
        <f>SAM_billion!U11*1000</f>
        <v>0</v>
      </c>
      <c r="V11" s="132">
        <f>SAM_billion!V11*1000</f>
        <v>0</v>
      </c>
      <c r="W11" s="132">
        <f>SAM_billion!W11*1000</f>
        <v>0</v>
      </c>
      <c r="X11" s="132">
        <f>SAM_billion!X11*1000</f>
        <v>0</v>
      </c>
      <c r="Y11" s="132">
        <f>SAM_billion!Y11*1000</f>
        <v>0</v>
      </c>
      <c r="Z11" s="132">
        <f>SAM_billion!Z11*1000</f>
        <v>0</v>
      </c>
      <c r="AA11" s="132">
        <f>SAM_billion!AA11*1000</f>
        <v>0</v>
      </c>
      <c r="AB11" s="132">
        <f>SAM_billion!AB11*1000</f>
        <v>0</v>
      </c>
      <c r="AC11" s="132">
        <f>SAM_billion!AC11*1000</f>
        <v>0</v>
      </c>
      <c r="AD11" s="132">
        <f>SAM_billion!AD11*1000</f>
        <v>0</v>
      </c>
      <c r="AE11" s="132">
        <f>SAM_billion!AE11*1000</f>
        <v>0</v>
      </c>
      <c r="AF11" s="132">
        <f>SAM_billion!AF11*1000</f>
        <v>0</v>
      </c>
      <c r="AG11" s="132">
        <f>SAM_billion!AG11*1000</f>
        <v>0</v>
      </c>
      <c r="AH11" s="132">
        <f>SAM_billion!AH11*1000</f>
        <v>0</v>
      </c>
      <c r="AI11" s="132">
        <f>SAM_billion!AI11*1000</f>
        <v>0</v>
      </c>
      <c r="AJ11" s="132">
        <f>SAM_billion!AJ11*1000</f>
        <v>0</v>
      </c>
      <c r="AK11" s="132">
        <f>SAM_billion!AK11*1000</f>
        <v>0</v>
      </c>
      <c r="AL11" s="132">
        <f>SAM_billion!AL11*1000</f>
        <v>0</v>
      </c>
      <c r="AM11" s="132">
        <f>SAM_billion!AM11*1000</f>
        <v>0</v>
      </c>
      <c r="AN11" s="132">
        <f>SAM_billion!AN11*1000</f>
        <v>0</v>
      </c>
      <c r="AO11" s="132">
        <f>SAM_billion!AO11*1000</f>
        <v>0</v>
      </c>
      <c r="AP11" s="132">
        <f>SAM_billion!AP11*1000</f>
        <v>0</v>
      </c>
      <c r="AQ11" s="132">
        <f>SAM_billion!AQ11*1000</f>
        <v>0</v>
      </c>
      <c r="AR11" s="132">
        <f>SAM_billion!AR11*1000</f>
        <v>0</v>
      </c>
      <c r="AS11" s="132">
        <f>SAM_billion!AS11*1000</f>
        <v>0</v>
      </c>
      <c r="AT11" s="132">
        <f>SAM_billion!AT11*1000</f>
        <v>0</v>
      </c>
      <c r="AU11" s="132">
        <f>SAM_billion!AU11*1000</f>
        <v>0</v>
      </c>
      <c r="AV11" s="132">
        <f>SAM_billion!AV11*1000</f>
        <v>0</v>
      </c>
      <c r="AW11" s="132">
        <f>SAM_billion!AW11*1000</f>
        <v>0</v>
      </c>
      <c r="AX11" s="132">
        <f>SAM_billion!AX11*1000</f>
        <v>0</v>
      </c>
      <c r="AY11" s="132">
        <f>SAM_billion!AY11*1000</f>
        <v>0</v>
      </c>
      <c r="AZ11" s="132">
        <f>SAM_billion!AZ11*1000</f>
        <v>0</v>
      </c>
      <c r="BA11" s="132">
        <f>SAM_billion!BA11*1000</f>
        <v>0</v>
      </c>
      <c r="BB11" s="132">
        <f>SAM_billion!BB11*1000</f>
        <v>0</v>
      </c>
      <c r="BC11" s="132">
        <f>SAM_billion!BC11*1000</f>
        <v>0</v>
      </c>
      <c r="BD11" s="132">
        <f>SAM_billion!BD11*1000</f>
        <v>0</v>
      </c>
      <c r="BE11" s="132">
        <f>SAM_billion!BE11*1000</f>
        <v>0</v>
      </c>
      <c r="BF11" s="132">
        <f>SAM_billion!BF11*1000</f>
        <v>0</v>
      </c>
      <c r="BG11" s="132">
        <f>SAM_billion!BG11*1000</f>
        <v>0</v>
      </c>
      <c r="BH11" s="132">
        <f>SAM_billion!BH11*1000</f>
        <v>0</v>
      </c>
      <c r="BI11" s="132">
        <f>SAM_billion!BI11*1000</f>
        <v>0</v>
      </c>
      <c r="BJ11" s="132">
        <f>SAM_billion!BJ11*1000</f>
        <v>0</v>
      </c>
      <c r="BK11" s="132">
        <f>SAM_billion!BK11*1000</f>
        <v>0</v>
      </c>
      <c r="BL11" s="132">
        <f>SAM_billion!BL11*1000</f>
        <v>0</v>
      </c>
      <c r="BM11" s="132">
        <f>SAM_billion!BM11*1000</f>
        <v>0</v>
      </c>
      <c r="BN11" s="132">
        <f>SAM_billion!BN11*1000</f>
        <v>0</v>
      </c>
      <c r="BO11" s="132">
        <f>SAM_billion!BO11*1000</f>
        <v>0</v>
      </c>
      <c r="BP11" s="132">
        <f>SAM_billion!BP11*1000</f>
        <v>0</v>
      </c>
      <c r="BQ11" s="132">
        <f>SAM_billion!BQ11*1000</f>
        <v>0</v>
      </c>
      <c r="BR11" s="132">
        <f>SAM_billion!BR11*1000</f>
        <v>0</v>
      </c>
      <c r="BS11" s="132">
        <f>SAM_billion!BS11*1000</f>
        <v>0</v>
      </c>
      <c r="BT11" s="132">
        <f>SAM_billion!BT11*1000</f>
        <v>0</v>
      </c>
      <c r="BU11" s="132">
        <f>SAM_billion!BU11*1000</f>
        <v>0</v>
      </c>
      <c r="BV11" s="132">
        <f>SAM_billion!BV11*1000</f>
        <v>0</v>
      </c>
      <c r="BW11" s="132">
        <f>SAM_billion!BW11*1000</f>
        <v>0</v>
      </c>
      <c r="BX11" s="132">
        <f>SAM_billion!BX11*1000</f>
        <v>0</v>
      </c>
      <c r="BY11" s="132">
        <f>SAM_billion!BY11*1000</f>
        <v>0</v>
      </c>
      <c r="BZ11" s="132">
        <f>SAM_billion!BZ11*1000</f>
        <v>0</v>
      </c>
      <c r="CA11" s="132">
        <f>SAM_billion!CA11*1000</f>
        <v>0</v>
      </c>
      <c r="CB11" s="132">
        <f>SAM_billion!CB11*1000</f>
        <v>0</v>
      </c>
      <c r="CC11" s="132">
        <f>SAM_billion!CC11*1000</f>
        <v>0</v>
      </c>
      <c r="CD11" s="132">
        <f>SAM_billion!CD11*1000</f>
        <v>16978.496764093492</v>
      </c>
      <c r="CE11" s="132">
        <f>SAM_billion!CE11*1000</f>
        <v>0</v>
      </c>
      <c r="CF11" s="132">
        <f>SAM_billion!CF11*1000</f>
        <v>0</v>
      </c>
      <c r="CG11" s="132">
        <f>SAM_billion!CG11*1000</f>
        <v>0</v>
      </c>
      <c r="CH11" s="132">
        <f>SAM_billion!CH11*1000</f>
        <v>0</v>
      </c>
      <c r="CI11" s="132">
        <f>SAM_billion!CI11*1000</f>
        <v>0</v>
      </c>
      <c r="CJ11" s="132">
        <f>SAM_billion!CJ11*1000</f>
        <v>0</v>
      </c>
      <c r="CK11" s="132">
        <f>SAM_billion!CK11*1000</f>
        <v>0</v>
      </c>
      <c r="CL11" s="132">
        <f>SAM_billion!CL11*1000</f>
        <v>0</v>
      </c>
      <c r="CM11" s="132">
        <f>SAM_billion!CM11*1000</f>
        <v>0</v>
      </c>
      <c r="CN11" s="132">
        <f>SAM_billion!CN11*1000</f>
        <v>0</v>
      </c>
      <c r="CO11" s="132">
        <f>SAM_billion!CO11*1000</f>
        <v>0</v>
      </c>
      <c r="CP11" s="132">
        <f>SAM_billion!CP11*1000</f>
        <v>0</v>
      </c>
      <c r="CQ11" s="132">
        <f>SAM_billion!CQ11*1000</f>
        <v>0</v>
      </c>
      <c r="CR11" s="132">
        <f>SAM_billion!CR11*1000</f>
        <v>0</v>
      </c>
      <c r="CS11" s="132">
        <f>SAM_billion!CS11*1000</f>
        <v>0</v>
      </c>
      <c r="CT11" s="132">
        <f>SAM_billion!CT11*1000</f>
        <v>0</v>
      </c>
      <c r="CU11" s="132">
        <f>SAM_billion!CU11*1000</f>
        <v>0</v>
      </c>
      <c r="CV11" s="132">
        <f>SAM_billion!CV11*1000</f>
        <v>0</v>
      </c>
      <c r="CW11" s="132">
        <f>SAM_billion!CW11*1000</f>
        <v>0</v>
      </c>
      <c r="CX11" s="132">
        <f>SAM_billion!CX11*1000</f>
        <v>0</v>
      </c>
      <c r="CY11" s="132">
        <f>SAM_billion!CY11*1000</f>
        <v>0</v>
      </c>
      <c r="CZ11" s="132">
        <f>SAM_billion!CZ11*1000</f>
        <v>0</v>
      </c>
      <c r="DA11" s="132">
        <f>SAM_billion!DA11*1000</f>
        <v>0</v>
      </c>
      <c r="DB11" s="132">
        <f>SAM_billion!DB11*1000</f>
        <v>0</v>
      </c>
      <c r="DC11" s="132">
        <f>SAM_billion!DC11*1000</f>
        <v>0</v>
      </c>
      <c r="DD11" s="132">
        <f>SAM_billion!DD11*1000</f>
        <v>0</v>
      </c>
      <c r="DE11" s="132">
        <f>SAM_billion!DE11*1000</f>
        <v>0</v>
      </c>
      <c r="DF11" s="132">
        <f>SAM_billion!DF11*1000</f>
        <v>0</v>
      </c>
      <c r="DG11" s="132">
        <f>SAM_billion!DG11*1000</f>
        <v>0</v>
      </c>
      <c r="DH11" s="132">
        <f>SAM_billion!DH11*1000</f>
        <v>0</v>
      </c>
      <c r="DI11" s="132">
        <f>SAM_billion!DI11*1000</f>
        <v>0</v>
      </c>
      <c r="DJ11" s="132">
        <f>SAM_billion!DJ11*1000</f>
        <v>0</v>
      </c>
      <c r="DK11" s="132">
        <f>SAM_billion!DK11*1000</f>
        <v>0</v>
      </c>
      <c r="DL11" s="132">
        <f>SAM_billion!DL11*1000</f>
        <v>0</v>
      </c>
      <c r="DM11" s="132">
        <f>SAM_billion!DM11*1000</f>
        <v>0</v>
      </c>
      <c r="DN11" s="132">
        <f>SAM_billion!DN11*1000</f>
        <v>0</v>
      </c>
      <c r="DO11" s="132">
        <f>SAM_billion!DO11*1000</f>
        <v>0</v>
      </c>
      <c r="DP11" s="132">
        <f>SAM_billion!DP11*1000</f>
        <v>0</v>
      </c>
      <c r="DQ11" s="132">
        <f>SAM_billion!DQ11*1000</f>
        <v>0</v>
      </c>
      <c r="DR11" s="132">
        <f>SAM_billion!DR11*1000</f>
        <v>0</v>
      </c>
      <c r="DS11" s="132">
        <f>SAM_billion!DS11*1000</f>
        <v>0</v>
      </c>
      <c r="DT11" s="132">
        <f>SAM_billion!DT11*1000</f>
        <v>0</v>
      </c>
      <c r="DU11" s="132">
        <f>SAM_billion!DU11*1000</f>
        <v>0</v>
      </c>
      <c r="DV11" s="132">
        <f>SAM_billion!DV11*1000</f>
        <v>0</v>
      </c>
      <c r="DW11" s="132">
        <f>SAM_billion!DW11*1000</f>
        <v>0</v>
      </c>
      <c r="DX11" s="132">
        <f>SAM_billion!DX11*1000</f>
        <v>0</v>
      </c>
      <c r="DY11" s="132">
        <f>SAM_billion!DY11*1000</f>
        <v>0</v>
      </c>
      <c r="DZ11" s="132">
        <f>SAM_billion!DZ11*1000</f>
        <v>0</v>
      </c>
      <c r="EA11" s="132">
        <f>SAM_billion!EA11*1000</f>
        <v>0</v>
      </c>
      <c r="EB11" s="132">
        <f>SAM_billion!EB11*1000</f>
        <v>0</v>
      </c>
      <c r="EC11" s="132">
        <f>SAM_billion!EC11*1000</f>
        <v>0</v>
      </c>
      <c r="ED11" s="132">
        <f>SAM_billion!ED11*1000</f>
        <v>0</v>
      </c>
      <c r="EE11" s="132">
        <f>SAM_billion!EE11*1000</f>
        <v>0</v>
      </c>
      <c r="EF11" s="132">
        <f>SAM_billion!EF11*1000</f>
        <v>0</v>
      </c>
      <c r="EG11" s="132">
        <f>SAM_billion!EG11*1000</f>
        <v>0</v>
      </c>
      <c r="EH11" s="132">
        <f>SAM_billion!EH11*1000</f>
        <v>0</v>
      </c>
      <c r="EI11" s="132">
        <f>SAM_billion!EI11*1000</f>
        <v>0</v>
      </c>
      <c r="EJ11" s="132">
        <f>SAM_billion!EJ11*1000</f>
        <v>0</v>
      </c>
      <c r="EK11" s="132">
        <f>SAM_billion!EK11*1000</f>
        <v>0</v>
      </c>
      <c r="EL11" s="132">
        <f>SAM_billion!EL11*1000</f>
        <v>0</v>
      </c>
      <c r="EM11" s="132">
        <f>SAM_billion!EM11*1000</f>
        <v>0</v>
      </c>
      <c r="EN11" s="132">
        <f>SAM_billion!EN11*1000</f>
        <v>0</v>
      </c>
      <c r="EO11" s="132">
        <f>SAM_billion!EO11*1000</f>
        <v>0</v>
      </c>
      <c r="EP11" s="132">
        <f>SAM_billion!EP11*1000</f>
        <v>0</v>
      </c>
      <c r="EQ11" s="132">
        <f>SAM_billion!EQ11*1000</f>
        <v>0</v>
      </c>
      <c r="ER11" s="132">
        <f>SAM_billion!ER11*1000</f>
        <v>0</v>
      </c>
      <c r="ES11" s="132">
        <f>SAM_billion!ES11*1000</f>
        <v>0</v>
      </c>
      <c r="ET11" s="132">
        <f>SAM_billion!ET11*1000</f>
        <v>0</v>
      </c>
      <c r="EU11" s="132">
        <f>SAM_billion!EU11*1000</f>
        <v>0</v>
      </c>
      <c r="EV11" s="132">
        <f>SAM_billion!EV11*1000</f>
        <v>0</v>
      </c>
      <c r="EW11" s="132">
        <f>SAM_billion!EW11*1000</f>
        <v>0</v>
      </c>
      <c r="EX11" s="132">
        <f>SAM_billion!EX11*1000</f>
        <v>0</v>
      </c>
      <c r="EY11" s="132">
        <f>SAM_billion!EY11*1000</f>
        <v>0</v>
      </c>
      <c r="EZ11" s="132">
        <f>SAM_billion!EZ11*1000</f>
        <v>0</v>
      </c>
      <c r="FA11" s="132">
        <f>SAM_billion!FA11*1000</f>
        <v>0</v>
      </c>
      <c r="FB11" s="132">
        <f>SAM_billion!FB11*1000</f>
        <v>0</v>
      </c>
      <c r="FC11" s="132">
        <f>SAM_billion!FC11*1000</f>
        <v>0</v>
      </c>
      <c r="FD11" s="132">
        <f>SAM_billion!FD11*1000</f>
        <v>0</v>
      </c>
      <c r="FE11" s="132">
        <f>SAM_billion!FE11*1000</f>
        <v>0</v>
      </c>
      <c r="FF11" s="132">
        <f>SAM_billion!FF11*1000</f>
        <v>0</v>
      </c>
      <c r="FG11" s="132">
        <f>SAM_billion!FG11*1000</f>
        <v>0</v>
      </c>
      <c r="FH11" s="132">
        <f>SAM_billion!FH11*1000</f>
        <v>0</v>
      </c>
      <c r="FI11" s="132">
        <f>SAM_billion!FI11*1000</f>
        <v>0</v>
      </c>
      <c r="FJ11" s="132">
        <f>SAM_billion!FJ11*1000</f>
        <v>0</v>
      </c>
      <c r="FK11" s="132">
        <f>SAM_billion!FK11*1000</f>
        <v>0</v>
      </c>
      <c r="FL11" s="132">
        <f>SAM_billion!FL11*1000</f>
        <v>0</v>
      </c>
      <c r="FM11" s="132">
        <f>SAM_billion!FM11*1000</f>
        <v>0</v>
      </c>
      <c r="FN11" s="132">
        <f>SAM_billion!FN11*1000</f>
        <v>0</v>
      </c>
      <c r="FO11" s="132">
        <f>SAM_billion!FO11*1000</f>
        <v>0</v>
      </c>
      <c r="FP11" s="132">
        <f>SAM_billion!FP11*1000</f>
        <v>0</v>
      </c>
      <c r="FQ11" s="132">
        <f>SAM_billion!FQ11*1000</f>
        <v>0</v>
      </c>
      <c r="FR11" s="132">
        <f>SAM_billion!FR11*1000</f>
        <v>0</v>
      </c>
      <c r="FS11" s="132">
        <f>SAM_billion!FS11*1000</f>
        <v>0</v>
      </c>
      <c r="FT11" s="132">
        <f>SAM_billion!FT11*1000</f>
        <v>0</v>
      </c>
      <c r="FU11" s="132">
        <f>SAM_billion!FU11*1000</f>
        <v>0</v>
      </c>
      <c r="FV11" s="132">
        <f>SAM_billion!FV11*1000</f>
        <v>0</v>
      </c>
      <c r="FW11" s="132">
        <f>SAM_billion!FW11*1000</f>
        <v>0</v>
      </c>
      <c r="FX11" s="132">
        <f>SAM_billion!FX11*1000</f>
        <v>0</v>
      </c>
      <c r="FY11" s="132">
        <f>SAM_billion!FY11*1000</f>
        <v>0</v>
      </c>
      <c r="FZ11" s="132">
        <f>SAM_billion!FZ11*1000</f>
        <v>0</v>
      </c>
      <c r="GA11" s="132">
        <f>SAM_billion!GA11*1000</f>
        <v>0</v>
      </c>
      <c r="GB11" s="132">
        <f>SAM_billion!GB11*1000</f>
        <v>0</v>
      </c>
      <c r="GC11" s="132">
        <f>SAM_billion!GC11*1000</f>
        <v>0</v>
      </c>
      <c r="GD11" s="132">
        <f>SAM_billion!GD11*1000</f>
        <v>0</v>
      </c>
      <c r="GE11" s="132">
        <f>SAM_billion!GE11*1000</f>
        <v>0</v>
      </c>
      <c r="GF11" s="132">
        <f>SAM_billion!GF11*1000</f>
        <v>0</v>
      </c>
      <c r="GG11" s="132">
        <f>SAM_billion!GG11*1000</f>
        <v>0</v>
      </c>
      <c r="GH11" s="132">
        <f>SAM_billion!GH11*1000</f>
        <v>0</v>
      </c>
      <c r="GI11" s="132">
        <f>SAM_billion!GI11*1000</f>
        <v>0</v>
      </c>
      <c r="GJ11" s="132">
        <f>SAM_billion!GJ11*1000</f>
        <v>16978.496764093492</v>
      </c>
    </row>
    <row r="12" spans="1:192" x14ac:dyDescent="0.25">
      <c r="A12" s="133" t="s">
        <v>727</v>
      </c>
      <c r="B12" s="132">
        <f>SAM_billion!B12*1000</f>
        <v>0</v>
      </c>
      <c r="C12" s="132">
        <f>SAM_billion!C12*1000</f>
        <v>0</v>
      </c>
      <c r="D12" s="132">
        <f>SAM_billion!D12*1000</f>
        <v>0</v>
      </c>
      <c r="E12" s="132">
        <f>SAM_billion!E12*1000</f>
        <v>0</v>
      </c>
      <c r="F12" s="132">
        <f>SAM_billion!F12*1000</f>
        <v>0</v>
      </c>
      <c r="G12" s="132">
        <f>SAM_billion!G12*1000</f>
        <v>0</v>
      </c>
      <c r="H12" s="132">
        <f>SAM_billion!H12*1000</f>
        <v>0</v>
      </c>
      <c r="I12" s="132">
        <f>SAM_billion!I12*1000</f>
        <v>0</v>
      </c>
      <c r="J12" s="132">
        <f>SAM_billion!J12*1000</f>
        <v>0</v>
      </c>
      <c r="K12" s="132">
        <f>SAM_billion!K12*1000</f>
        <v>0</v>
      </c>
      <c r="L12" s="132">
        <f>SAM_billion!L12*1000</f>
        <v>0</v>
      </c>
      <c r="M12" s="132">
        <f>SAM_billion!M12*1000</f>
        <v>0</v>
      </c>
      <c r="N12" s="132">
        <f>SAM_billion!N12*1000</f>
        <v>0</v>
      </c>
      <c r="O12" s="132">
        <f>SAM_billion!O12*1000</f>
        <v>0</v>
      </c>
      <c r="P12" s="132">
        <f>SAM_billion!P12*1000</f>
        <v>0</v>
      </c>
      <c r="Q12" s="132">
        <f>SAM_billion!Q12*1000</f>
        <v>0</v>
      </c>
      <c r="R12" s="132">
        <f>SAM_billion!R12*1000</f>
        <v>0</v>
      </c>
      <c r="S12" s="132">
        <f>SAM_billion!S12*1000</f>
        <v>0</v>
      </c>
      <c r="T12" s="132">
        <f>SAM_billion!T12*1000</f>
        <v>0</v>
      </c>
      <c r="U12" s="132">
        <f>SAM_billion!U12*1000</f>
        <v>0</v>
      </c>
      <c r="V12" s="132">
        <f>SAM_billion!V12*1000</f>
        <v>0</v>
      </c>
      <c r="W12" s="132">
        <f>SAM_billion!W12*1000</f>
        <v>0</v>
      </c>
      <c r="X12" s="132">
        <f>SAM_billion!X12*1000</f>
        <v>0</v>
      </c>
      <c r="Y12" s="132">
        <f>SAM_billion!Y12*1000</f>
        <v>0</v>
      </c>
      <c r="Z12" s="132">
        <f>SAM_billion!Z12*1000</f>
        <v>0</v>
      </c>
      <c r="AA12" s="132">
        <f>SAM_billion!AA12*1000</f>
        <v>0</v>
      </c>
      <c r="AB12" s="132">
        <f>SAM_billion!AB12*1000</f>
        <v>0</v>
      </c>
      <c r="AC12" s="132">
        <f>SAM_billion!AC12*1000</f>
        <v>0</v>
      </c>
      <c r="AD12" s="132">
        <f>SAM_billion!AD12*1000</f>
        <v>0</v>
      </c>
      <c r="AE12" s="132">
        <f>SAM_billion!AE12*1000</f>
        <v>0</v>
      </c>
      <c r="AF12" s="132">
        <f>SAM_billion!AF12*1000</f>
        <v>0</v>
      </c>
      <c r="AG12" s="132">
        <f>SAM_billion!AG12*1000</f>
        <v>0</v>
      </c>
      <c r="AH12" s="132">
        <f>SAM_billion!AH12*1000</f>
        <v>0</v>
      </c>
      <c r="AI12" s="132">
        <f>SAM_billion!AI12*1000</f>
        <v>0</v>
      </c>
      <c r="AJ12" s="132">
        <f>SAM_billion!AJ12*1000</f>
        <v>0</v>
      </c>
      <c r="AK12" s="132">
        <f>SAM_billion!AK12*1000</f>
        <v>0</v>
      </c>
      <c r="AL12" s="132">
        <f>SAM_billion!AL12*1000</f>
        <v>0</v>
      </c>
      <c r="AM12" s="132">
        <f>SAM_billion!AM12*1000</f>
        <v>0</v>
      </c>
      <c r="AN12" s="132">
        <f>SAM_billion!AN12*1000</f>
        <v>0</v>
      </c>
      <c r="AO12" s="132">
        <f>SAM_billion!AO12*1000</f>
        <v>0</v>
      </c>
      <c r="AP12" s="132">
        <f>SAM_billion!AP12*1000</f>
        <v>0</v>
      </c>
      <c r="AQ12" s="132">
        <f>SAM_billion!AQ12*1000</f>
        <v>0</v>
      </c>
      <c r="AR12" s="132">
        <f>SAM_billion!AR12*1000</f>
        <v>0</v>
      </c>
      <c r="AS12" s="132">
        <f>SAM_billion!AS12*1000</f>
        <v>0</v>
      </c>
      <c r="AT12" s="132">
        <f>SAM_billion!AT12*1000</f>
        <v>0</v>
      </c>
      <c r="AU12" s="132">
        <f>SAM_billion!AU12*1000</f>
        <v>0</v>
      </c>
      <c r="AV12" s="132">
        <f>SAM_billion!AV12*1000</f>
        <v>0</v>
      </c>
      <c r="AW12" s="132">
        <f>SAM_billion!AW12*1000</f>
        <v>0</v>
      </c>
      <c r="AX12" s="132">
        <f>SAM_billion!AX12*1000</f>
        <v>0</v>
      </c>
      <c r="AY12" s="132">
        <f>SAM_billion!AY12*1000</f>
        <v>0</v>
      </c>
      <c r="AZ12" s="132">
        <f>SAM_billion!AZ12*1000</f>
        <v>0</v>
      </c>
      <c r="BA12" s="132">
        <f>SAM_billion!BA12*1000</f>
        <v>0</v>
      </c>
      <c r="BB12" s="132">
        <f>SAM_billion!BB12*1000</f>
        <v>0</v>
      </c>
      <c r="BC12" s="132">
        <f>SAM_billion!BC12*1000</f>
        <v>0</v>
      </c>
      <c r="BD12" s="132">
        <f>SAM_billion!BD12*1000</f>
        <v>0</v>
      </c>
      <c r="BE12" s="132">
        <f>SAM_billion!BE12*1000</f>
        <v>0</v>
      </c>
      <c r="BF12" s="132">
        <f>SAM_billion!BF12*1000</f>
        <v>0</v>
      </c>
      <c r="BG12" s="132">
        <f>SAM_billion!BG12*1000</f>
        <v>0</v>
      </c>
      <c r="BH12" s="132">
        <f>SAM_billion!BH12*1000</f>
        <v>0</v>
      </c>
      <c r="BI12" s="132">
        <f>SAM_billion!BI12*1000</f>
        <v>0</v>
      </c>
      <c r="BJ12" s="132">
        <f>SAM_billion!BJ12*1000</f>
        <v>0</v>
      </c>
      <c r="BK12" s="132">
        <f>SAM_billion!BK12*1000</f>
        <v>0</v>
      </c>
      <c r="BL12" s="132">
        <f>SAM_billion!BL12*1000</f>
        <v>0</v>
      </c>
      <c r="BM12" s="132">
        <f>SAM_billion!BM12*1000</f>
        <v>0</v>
      </c>
      <c r="BN12" s="132">
        <f>SAM_billion!BN12*1000</f>
        <v>0</v>
      </c>
      <c r="BO12" s="132">
        <f>SAM_billion!BO12*1000</f>
        <v>0</v>
      </c>
      <c r="BP12" s="132">
        <f>SAM_billion!BP12*1000</f>
        <v>0</v>
      </c>
      <c r="BQ12" s="132">
        <f>SAM_billion!BQ12*1000</f>
        <v>0</v>
      </c>
      <c r="BR12" s="132">
        <f>SAM_billion!BR12*1000</f>
        <v>0</v>
      </c>
      <c r="BS12" s="132">
        <f>SAM_billion!BS12*1000</f>
        <v>0</v>
      </c>
      <c r="BT12" s="132">
        <f>SAM_billion!BT12*1000</f>
        <v>0</v>
      </c>
      <c r="BU12" s="132">
        <f>SAM_billion!BU12*1000</f>
        <v>0</v>
      </c>
      <c r="BV12" s="132">
        <f>SAM_billion!BV12*1000</f>
        <v>0</v>
      </c>
      <c r="BW12" s="132">
        <f>SAM_billion!BW12*1000</f>
        <v>0</v>
      </c>
      <c r="BX12" s="132">
        <f>SAM_billion!BX12*1000</f>
        <v>0</v>
      </c>
      <c r="BY12" s="132">
        <f>SAM_billion!BY12*1000</f>
        <v>0</v>
      </c>
      <c r="BZ12" s="132">
        <f>SAM_billion!BZ12*1000</f>
        <v>0</v>
      </c>
      <c r="CA12" s="132">
        <f>SAM_billion!CA12*1000</f>
        <v>0</v>
      </c>
      <c r="CB12" s="132">
        <f>SAM_billion!CB12*1000</f>
        <v>0</v>
      </c>
      <c r="CC12" s="132">
        <f>SAM_billion!CC12*1000</f>
        <v>0</v>
      </c>
      <c r="CD12" s="132">
        <f>SAM_billion!CD12*1000</f>
        <v>0</v>
      </c>
      <c r="CE12" s="132">
        <f>SAM_billion!CE12*1000</f>
        <v>38425.020167034105</v>
      </c>
      <c r="CF12" s="132">
        <f>SAM_billion!CF12*1000</f>
        <v>0</v>
      </c>
      <c r="CG12" s="132">
        <f>SAM_billion!CG12*1000</f>
        <v>0</v>
      </c>
      <c r="CH12" s="132">
        <f>SAM_billion!CH12*1000</f>
        <v>0</v>
      </c>
      <c r="CI12" s="132">
        <f>SAM_billion!CI12*1000</f>
        <v>0</v>
      </c>
      <c r="CJ12" s="132">
        <f>SAM_billion!CJ12*1000</f>
        <v>0</v>
      </c>
      <c r="CK12" s="132">
        <f>SAM_billion!CK12*1000</f>
        <v>0</v>
      </c>
      <c r="CL12" s="132">
        <f>SAM_billion!CL12*1000</f>
        <v>0</v>
      </c>
      <c r="CM12" s="132">
        <f>SAM_billion!CM12*1000</f>
        <v>0</v>
      </c>
      <c r="CN12" s="132">
        <f>SAM_billion!CN12*1000</f>
        <v>0</v>
      </c>
      <c r="CO12" s="132">
        <f>SAM_billion!CO12*1000</f>
        <v>0</v>
      </c>
      <c r="CP12" s="132">
        <f>SAM_billion!CP12*1000</f>
        <v>0</v>
      </c>
      <c r="CQ12" s="132">
        <f>SAM_billion!CQ12*1000</f>
        <v>0</v>
      </c>
      <c r="CR12" s="132">
        <f>SAM_billion!CR12*1000</f>
        <v>0</v>
      </c>
      <c r="CS12" s="132">
        <f>SAM_billion!CS12*1000</f>
        <v>0</v>
      </c>
      <c r="CT12" s="132">
        <f>SAM_billion!CT12*1000</f>
        <v>0</v>
      </c>
      <c r="CU12" s="132">
        <f>SAM_billion!CU12*1000</f>
        <v>0</v>
      </c>
      <c r="CV12" s="132">
        <f>SAM_billion!CV12*1000</f>
        <v>0</v>
      </c>
      <c r="CW12" s="132">
        <f>SAM_billion!CW12*1000</f>
        <v>0</v>
      </c>
      <c r="CX12" s="132">
        <f>SAM_billion!CX12*1000</f>
        <v>0</v>
      </c>
      <c r="CY12" s="132">
        <f>SAM_billion!CY12*1000</f>
        <v>0</v>
      </c>
      <c r="CZ12" s="132">
        <f>SAM_billion!CZ12*1000</f>
        <v>0</v>
      </c>
      <c r="DA12" s="132">
        <f>SAM_billion!DA12*1000</f>
        <v>0</v>
      </c>
      <c r="DB12" s="132">
        <f>SAM_billion!DB12*1000</f>
        <v>0</v>
      </c>
      <c r="DC12" s="132">
        <f>SAM_billion!DC12*1000</f>
        <v>0</v>
      </c>
      <c r="DD12" s="132">
        <f>SAM_billion!DD12*1000</f>
        <v>0</v>
      </c>
      <c r="DE12" s="132">
        <f>SAM_billion!DE12*1000</f>
        <v>0</v>
      </c>
      <c r="DF12" s="132">
        <f>SAM_billion!DF12*1000</f>
        <v>0</v>
      </c>
      <c r="DG12" s="132">
        <f>SAM_billion!DG12*1000</f>
        <v>0</v>
      </c>
      <c r="DH12" s="132">
        <f>SAM_billion!DH12*1000</f>
        <v>0</v>
      </c>
      <c r="DI12" s="132">
        <f>SAM_billion!DI12*1000</f>
        <v>0</v>
      </c>
      <c r="DJ12" s="132">
        <f>SAM_billion!DJ12*1000</f>
        <v>0</v>
      </c>
      <c r="DK12" s="132">
        <f>SAM_billion!DK12*1000</f>
        <v>0</v>
      </c>
      <c r="DL12" s="132">
        <f>SAM_billion!DL12*1000</f>
        <v>0</v>
      </c>
      <c r="DM12" s="132">
        <f>SAM_billion!DM12*1000</f>
        <v>0</v>
      </c>
      <c r="DN12" s="132">
        <f>SAM_billion!DN12*1000</f>
        <v>0</v>
      </c>
      <c r="DO12" s="132">
        <f>SAM_billion!DO12*1000</f>
        <v>0</v>
      </c>
      <c r="DP12" s="132">
        <f>SAM_billion!DP12*1000</f>
        <v>0</v>
      </c>
      <c r="DQ12" s="132">
        <f>SAM_billion!DQ12*1000</f>
        <v>0</v>
      </c>
      <c r="DR12" s="132">
        <f>SAM_billion!DR12*1000</f>
        <v>0</v>
      </c>
      <c r="DS12" s="132">
        <f>SAM_billion!DS12*1000</f>
        <v>0</v>
      </c>
      <c r="DT12" s="132">
        <f>SAM_billion!DT12*1000</f>
        <v>0</v>
      </c>
      <c r="DU12" s="132">
        <f>SAM_billion!DU12*1000</f>
        <v>0</v>
      </c>
      <c r="DV12" s="132">
        <f>SAM_billion!DV12*1000</f>
        <v>0</v>
      </c>
      <c r="DW12" s="132">
        <f>SAM_billion!DW12*1000</f>
        <v>0</v>
      </c>
      <c r="DX12" s="132">
        <f>SAM_billion!DX12*1000</f>
        <v>0</v>
      </c>
      <c r="DY12" s="132">
        <f>SAM_billion!DY12*1000</f>
        <v>0</v>
      </c>
      <c r="DZ12" s="132">
        <f>SAM_billion!DZ12*1000</f>
        <v>0</v>
      </c>
      <c r="EA12" s="132">
        <f>SAM_billion!EA12*1000</f>
        <v>0</v>
      </c>
      <c r="EB12" s="132">
        <f>SAM_billion!EB12*1000</f>
        <v>0</v>
      </c>
      <c r="EC12" s="132">
        <f>SAM_billion!EC12*1000</f>
        <v>0</v>
      </c>
      <c r="ED12" s="132">
        <f>SAM_billion!ED12*1000</f>
        <v>0</v>
      </c>
      <c r="EE12" s="132">
        <f>SAM_billion!EE12*1000</f>
        <v>0</v>
      </c>
      <c r="EF12" s="132">
        <f>SAM_billion!EF12*1000</f>
        <v>0</v>
      </c>
      <c r="EG12" s="132">
        <f>SAM_billion!EG12*1000</f>
        <v>0</v>
      </c>
      <c r="EH12" s="132">
        <f>SAM_billion!EH12*1000</f>
        <v>0</v>
      </c>
      <c r="EI12" s="132">
        <f>SAM_billion!EI12*1000</f>
        <v>0</v>
      </c>
      <c r="EJ12" s="132">
        <f>SAM_billion!EJ12*1000</f>
        <v>0</v>
      </c>
      <c r="EK12" s="132">
        <f>SAM_billion!EK12*1000</f>
        <v>0</v>
      </c>
      <c r="EL12" s="132">
        <f>SAM_billion!EL12*1000</f>
        <v>0</v>
      </c>
      <c r="EM12" s="132">
        <f>SAM_billion!EM12*1000</f>
        <v>0</v>
      </c>
      <c r="EN12" s="132">
        <f>SAM_billion!EN12*1000</f>
        <v>0</v>
      </c>
      <c r="EO12" s="132">
        <f>SAM_billion!EO12*1000</f>
        <v>0</v>
      </c>
      <c r="EP12" s="132">
        <f>SAM_billion!EP12*1000</f>
        <v>0</v>
      </c>
      <c r="EQ12" s="132">
        <f>SAM_billion!EQ12*1000</f>
        <v>0</v>
      </c>
      <c r="ER12" s="132">
        <f>SAM_billion!ER12*1000</f>
        <v>0</v>
      </c>
      <c r="ES12" s="132">
        <f>SAM_billion!ES12*1000</f>
        <v>0</v>
      </c>
      <c r="ET12" s="132">
        <f>SAM_billion!ET12*1000</f>
        <v>0</v>
      </c>
      <c r="EU12" s="132">
        <f>SAM_billion!EU12*1000</f>
        <v>0</v>
      </c>
      <c r="EV12" s="132">
        <f>SAM_billion!EV12*1000</f>
        <v>0</v>
      </c>
      <c r="EW12" s="132">
        <f>SAM_billion!EW12*1000</f>
        <v>0</v>
      </c>
      <c r="EX12" s="132">
        <f>SAM_billion!EX12*1000</f>
        <v>0</v>
      </c>
      <c r="EY12" s="132">
        <f>SAM_billion!EY12*1000</f>
        <v>0</v>
      </c>
      <c r="EZ12" s="132">
        <f>SAM_billion!EZ12*1000</f>
        <v>0</v>
      </c>
      <c r="FA12" s="132">
        <f>SAM_billion!FA12*1000</f>
        <v>0</v>
      </c>
      <c r="FB12" s="132">
        <f>SAM_billion!FB12*1000</f>
        <v>0</v>
      </c>
      <c r="FC12" s="132">
        <f>SAM_billion!FC12*1000</f>
        <v>0</v>
      </c>
      <c r="FD12" s="132">
        <f>SAM_billion!FD12*1000</f>
        <v>0</v>
      </c>
      <c r="FE12" s="132">
        <f>SAM_billion!FE12*1000</f>
        <v>0</v>
      </c>
      <c r="FF12" s="132">
        <f>SAM_billion!FF12*1000</f>
        <v>0</v>
      </c>
      <c r="FG12" s="132">
        <f>SAM_billion!FG12*1000</f>
        <v>0</v>
      </c>
      <c r="FH12" s="132">
        <f>SAM_billion!FH12*1000</f>
        <v>0</v>
      </c>
      <c r="FI12" s="132">
        <f>SAM_billion!FI12*1000</f>
        <v>0</v>
      </c>
      <c r="FJ12" s="132">
        <f>SAM_billion!FJ12*1000</f>
        <v>0</v>
      </c>
      <c r="FK12" s="132">
        <f>SAM_billion!FK12*1000</f>
        <v>0</v>
      </c>
      <c r="FL12" s="132">
        <f>SAM_billion!FL12*1000</f>
        <v>0</v>
      </c>
      <c r="FM12" s="132">
        <f>SAM_billion!FM12*1000</f>
        <v>0</v>
      </c>
      <c r="FN12" s="132">
        <f>SAM_billion!FN12*1000</f>
        <v>0</v>
      </c>
      <c r="FO12" s="132">
        <f>SAM_billion!FO12*1000</f>
        <v>0</v>
      </c>
      <c r="FP12" s="132">
        <f>SAM_billion!FP12*1000</f>
        <v>0</v>
      </c>
      <c r="FQ12" s="132">
        <f>SAM_billion!FQ12*1000</f>
        <v>0</v>
      </c>
      <c r="FR12" s="132">
        <f>SAM_billion!FR12*1000</f>
        <v>0</v>
      </c>
      <c r="FS12" s="132">
        <f>SAM_billion!FS12*1000</f>
        <v>0</v>
      </c>
      <c r="FT12" s="132">
        <f>SAM_billion!FT12*1000</f>
        <v>0</v>
      </c>
      <c r="FU12" s="132">
        <f>SAM_billion!FU12*1000</f>
        <v>0</v>
      </c>
      <c r="FV12" s="132">
        <f>SAM_billion!FV12*1000</f>
        <v>0</v>
      </c>
      <c r="FW12" s="132">
        <f>SAM_billion!FW12*1000</f>
        <v>0</v>
      </c>
      <c r="FX12" s="132">
        <f>SAM_billion!FX12*1000</f>
        <v>0</v>
      </c>
      <c r="FY12" s="132">
        <f>SAM_billion!FY12*1000</f>
        <v>0</v>
      </c>
      <c r="FZ12" s="132">
        <f>SAM_billion!FZ12*1000</f>
        <v>0</v>
      </c>
      <c r="GA12" s="132">
        <f>SAM_billion!GA12*1000</f>
        <v>0</v>
      </c>
      <c r="GB12" s="132">
        <f>SAM_billion!GB12*1000</f>
        <v>0</v>
      </c>
      <c r="GC12" s="132">
        <f>SAM_billion!GC12*1000</f>
        <v>0</v>
      </c>
      <c r="GD12" s="132">
        <f>SAM_billion!GD12*1000</f>
        <v>0</v>
      </c>
      <c r="GE12" s="132">
        <f>SAM_billion!GE12*1000</f>
        <v>0</v>
      </c>
      <c r="GF12" s="132">
        <f>SAM_billion!GF12*1000</f>
        <v>0</v>
      </c>
      <c r="GG12" s="132">
        <f>SAM_billion!GG12*1000</f>
        <v>0</v>
      </c>
      <c r="GH12" s="132">
        <f>SAM_billion!GH12*1000</f>
        <v>0</v>
      </c>
      <c r="GI12" s="132">
        <f>SAM_billion!GI12*1000</f>
        <v>0</v>
      </c>
      <c r="GJ12" s="132">
        <f>SAM_billion!GJ12*1000</f>
        <v>38425.020167034105</v>
      </c>
    </row>
    <row r="13" spans="1:192" x14ac:dyDescent="0.25">
      <c r="A13" s="133" t="s">
        <v>728</v>
      </c>
      <c r="B13" s="132">
        <f>SAM_billion!B13*1000</f>
        <v>0</v>
      </c>
      <c r="C13" s="132">
        <f>SAM_billion!C13*1000</f>
        <v>0</v>
      </c>
      <c r="D13" s="132">
        <f>SAM_billion!D13*1000</f>
        <v>0</v>
      </c>
      <c r="E13" s="132">
        <f>SAM_billion!E13*1000</f>
        <v>0</v>
      </c>
      <c r="F13" s="132">
        <f>SAM_billion!F13*1000</f>
        <v>0</v>
      </c>
      <c r="G13" s="132">
        <f>SAM_billion!G13*1000</f>
        <v>0</v>
      </c>
      <c r="H13" s="132">
        <f>SAM_billion!H13*1000</f>
        <v>0</v>
      </c>
      <c r="I13" s="132">
        <f>SAM_billion!I13*1000</f>
        <v>0</v>
      </c>
      <c r="J13" s="132">
        <f>SAM_billion!J13*1000</f>
        <v>0</v>
      </c>
      <c r="K13" s="132">
        <f>SAM_billion!K13*1000</f>
        <v>0</v>
      </c>
      <c r="L13" s="132">
        <f>SAM_billion!L13*1000</f>
        <v>0</v>
      </c>
      <c r="M13" s="132">
        <f>SAM_billion!M13*1000</f>
        <v>0</v>
      </c>
      <c r="N13" s="132">
        <f>SAM_billion!N13*1000</f>
        <v>0</v>
      </c>
      <c r="O13" s="132">
        <f>SAM_billion!O13*1000</f>
        <v>0</v>
      </c>
      <c r="P13" s="132">
        <f>SAM_billion!P13*1000</f>
        <v>0</v>
      </c>
      <c r="Q13" s="132">
        <f>SAM_billion!Q13*1000</f>
        <v>0</v>
      </c>
      <c r="R13" s="132">
        <f>SAM_billion!R13*1000</f>
        <v>0</v>
      </c>
      <c r="S13" s="132">
        <f>SAM_billion!S13*1000</f>
        <v>0</v>
      </c>
      <c r="T13" s="132">
        <f>SAM_billion!T13*1000</f>
        <v>0</v>
      </c>
      <c r="U13" s="132">
        <f>SAM_billion!U13*1000</f>
        <v>0</v>
      </c>
      <c r="V13" s="132">
        <f>SAM_billion!V13*1000</f>
        <v>0</v>
      </c>
      <c r="W13" s="132">
        <f>SAM_billion!W13*1000</f>
        <v>0</v>
      </c>
      <c r="X13" s="132">
        <f>SAM_billion!X13*1000</f>
        <v>0</v>
      </c>
      <c r="Y13" s="132">
        <f>SAM_billion!Y13*1000</f>
        <v>0</v>
      </c>
      <c r="Z13" s="132">
        <f>SAM_billion!Z13*1000</f>
        <v>0</v>
      </c>
      <c r="AA13" s="132">
        <f>SAM_billion!AA13*1000</f>
        <v>0</v>
      </c>
      <c r="AB13" s="132">
        <f>SAM_billion!AB13*1000</f>
        <v>0</v>
      </c>
      <c r="AC13" s="132">
        <f>SAM_billion!AC13*1000</f>
        <v>0</v>
      </c>
      <c r="AD13" s="132">
        <f>SAM_billion!AD13*1000</f>
        <v>0</v>
      </c>
      <c r="AE13" s="132">
        <f>SAM_billion!AE13*1000</f>
        <v>0</v>
      </c>
      <c r="AF13" s="132">
        <f>SAM_billion!AF13*1000</f>
        <v>0</v>
      </c>
      <c r="AG13" s="132">
        <f>SAM_billion!AG13*1000</f>
        <v>0</v>
      </c>
      <c r="AH13" s="132">
        <f>SAM_billion!AH13*1000</f>
        <v>0</v>
      </c>
      <c r="AI13" s="132">
        <f>SAM_billion!AI13*1000</f>
        <v>0</v>
      </c>
      <c r="AJ13" s="132">
        <f>SAM_billion!AJ13*1000</f>
        <v>0</v>
      </c>
      <c r="AK13" s="132">
        <f>SAM_billion!AK13*1000</f>
        <v>0</v>
      </c>
      <c r="AL13" s="132">
        <f>SAM_billion!AL13*1000</f>
        <v>0</v>
      </c>
      <c r="AM13" s="132">
        <f>SAM_billion!AM13*1000</f>
        <v>0</v>
      </c>
      <c r="AN13" s="132">
        <f>SAM_billion!AN13*1000</f>
        <v>0</v>
      </c>
      <c r="AO13" s="132">
        <f>SAM_billion!AO13*1000</f>
        <v>0</v>
      </c>
      <c r="AP13" s="132">
        <f>SAM_billion!AP13*1000</f>
        <v>0</v>
      </c>
      <c r="AQ13" s="132">
        <f>SAM_billion!AQ13*1000</f>
        <v>0</v>
      </c>
      <c r="AR13" s="132">
        <f>SAM_billion!AR13*1000</f>
        <v>0</v>
      </c>
      <c r="AS13" s="132">
        <f>SAM_billion!AS13*1000</f>
        <v>0</v>
      </c>
      <c r="AT13" s="132">
        <f>SAM_billion!AT13*1000</f>
        <v>0</v>
      </c>
      <c r="AU13" s="132">
        <f>SAM_billion!AU13*1000</f>
        <v>0</v>
      </c>
      <c r="AV13" s="132">
        <f>SAM_billion!AV13*1000</f>
        <v>0</v>
      </c>
      <c r="AW13" s="132">
        <f>SAM_billion!AW13*1000</f>
        <v>0</v>
      </c>
      <c r="AX13" s="132">
        <f>SAM_billion!AX13*1000</f>
        <v>0</v>
      </c>
      <c r="AY13" s="132">
        <f>SAM_billion!AY13*1000</f>
        <v>0</v>
      </c>
      <c r="AZ13" s="132">
        <f>SAM_billion!AZ13*1000</f>
        <v>0</v>
      </c>
      <c r="BA13" s="132">
        <f>SAM_billion!BA13*1000</f>
        <v>0</v>
      </c>
      <c r="BB13" s="132">
        <f>SAM_billion!BB13*1000</f>
        <v>0</v>
      </c>
      <c r="BC13" s="132">
        <f>SAM_billion!BC13*1000</f>
        <v>0</v>
      </c>
      <c r="BD13" s="132">
        <f>SAM_billion!BD13*1000</f>
        <v>0</v>
      </c>
      <c r="BE13" s="132">
        <f>SAM_billion!BE13*1000</f>
        <v>0</v>
      </c>
      <c r="BF13" s="132">
        <f>SAM_billion!BF13*1000</f>
        <v>0</v>
      </c>
      <c r="BG13" s="132">
        <f>SAM_billion!BG13*1000</f>
        <v>0</v>
      </c>
      <c r="BH13" s="132">
        <f>SAM_billion!BH13*1000</f>
        <v>0</v>
      </c>
      <c r="BI13" s="132">
        <f>SAM_billion!BI13*1000</f>
        <v>0</v>
      </c>
      <c r="BJ13" s="132">
        <f>SAM_billion!BJ13*1000</f>
        <v>0</v>
      </c>
      <c r="BK13" s="132">
        <f>SAM_billion!BK13*1000</f>
        <v>0</v>
      </c>
      <c r="BL13" s="132">
        <f>SAM_billion!BL13*1000</f>
        <v>0</v>
      </c>
      <c r="BM13" s="132">
        <f>SAM_billion!BM13*1000</f>
        <v>0</v>
      </c>
      <c r="BN13" s="132">
        <f>SAM_billion!BN13*1000</f>
        <v>0</v>
      </c>
      <c r="BO13" s="132">
        <f>SAM_billion!BO13*1000</f>
        <v>0</v>
      </c>
      <c r="BP13" s="132">
        <f>SAM_billion!BP13*1000</f>
        <v>0</v>
      </c>
      <c r="BQ13" s="132">
        <f>SAM_billion!BQ13*1000</f>
        <v>0</v>
      </c>
      <c r="BR13" s="132">
        <f>SAM_billion!BR13*1000</f>
        <v>0</v>
      </c>
      <c r="BS13" s="132">
        <f>SAM_billion!BS13*1000</f>
        <v>0</v>
      </c>
      <c r="BT13" s="132">
        <f>SAM_billion!BT13*1000</f>
        <v>0</v>
      </c>
      <c r="BU13" s="132">
        <f>SAM_billion!BU13*1000</f>
        <v>0</v>
      </c>
      <c r="BV13" s="132">
        <f>SAM_billion!BV13*1000</f>
        <v>0</v>
      </c>
      <c r="BW13" s="132">
        <f>SAM_billion!BW13*1000</f>
        <v>0</v>
      </c>
      <c r="BX13" s="132">
        <f>SAM_billion!BX13*1000</f>
        <v>0</v>
      </c>
      <c r="BY13" s="132">
        <f>SAM_billion!BY13*1000</f>
        <v>0</v>
      </c>
      <c r="BZ13" s="132">
        <f>SAM_billion!BZ13*1000</f>
        <v>0</v>
      </c>
      <c r="CA13" s="132">
        <f>SAM_billion!CA13*1000</f>
        <v>0</v>
      </c>
      <c r="CB13" s="132">
        <f>SAM_billion!CB13*1000</f>
        <v>0</v>
      </c>
      <c r="CC13" s="132">
        <f>SAM_billion!CC13*1000</f>
        <v>0</v>
      </c>
      <c r="CD13" s="132">
        <f>SAM_billion!CD13*1000</f>
        <v>0</v>
      </c>
      <c r="CE13" s="132">
        <f>SAM_billion!CE13*1000</f>
        <v>0</v>
      </c>
      <c r="CF13" s="132">
        <f>SAM_billion!CF13*1000</f>
        <v>14137.55701564136</v>
      </c>
      <c r="CG13" s="132">
        <f>SAM_billion!CG13*1000</f>
        <v>0</v>
      </c>
      <c r="CH13" s="132">
        <f>SAM_billion!CH13*1000</f>
        <v>0</v>
      </c>
      <c r="CI13" s="132">
        <f>SAM_billion!CI13*1000</f>
        <v>0</v>
      </c>
      <c r="CJ13" s="132">
        <f>SAM_billion!CJ13*1000</f>
        <v>0</v>
      </c>
      <c r="CK13" s="132">
        <f>SAM_billion!CK13*1000</f>
        <v>0</v>
      </c>
      <c r="CL13" s="132">
        <f>SAM_billion!CL13*1000</f>
        <v>0</v>
      </c>
      <c r="CM13" s="132">
        <f>SAM_billion!CM13*1000</f>
        <v>0</v>
      </c>
      <c r="CN13" s="132">
        <f>SAM_billion!CN13*1000</f>
        <v>0</v>
      </c>
      <c r="CO13" s="132">
        <f>SAM_billion!CO13*1000</f>
        <v>0</v>
      </c>
      <c r="CP13" s="132">
        <f>SAM_billion!CP13*1000</f>
        <v>0</v>
      </c>
      <c r="CQ13" s="132">
        <f>SAM_billion!CQ13*1000</f>
        <v>0</v>
      </c>
      <c r="CR13" s="132">
        <f>SAM_billion!CR13*1000</f>
        <v>0</v>
      </c>
      <c r="CS13" s="132">
        <f>SAM_billion!CS13*1000</f>
        <v>0</v>
      </c>
      <c r="CT13" s="132">
        <f>SAM_billion!CT13*1000</f>
        <v>0</v>
      </c>
      <c r="CU13" s="132">
        <f>SAM_billion!CU13*1000</f>
        <v>0</v>
      </c>
      <c r="CV13" s="132">
        <f>SAM_billion!CV13*1000</f>
        <v>0</v>
      </c>
      <c r="CW13" s="132">
        <f>SAM_billion!CW13*1000</f>
        <v>0</v>
      </c>
      <c r="CX13" s="132">
        <f>SAM_billion!CX13*1000</f>
        <v>0</v>
      </c>
      <c r="CY13" s="132">
        <f>SAM_billion!CY13*1000</f>
        <v>0</v>
      </c>
      <c r="CZ13" s="132">
        <f>SAM_billion!CZ13*1000</f>
        <v>0</v>
      </c>
      <c r="DA13" s="132">
        <f>SAM_billion!DA13*1000</f>
        <v>0</v>
      </c>
      <c r="DB13" s="132">
        <f>SAM_billion!DB13*1000</f>
        <v>0</v>
      </c>
      <c r="DC13" s="132">
        <f>SAM_billion!DC13*1000</f>
        <v>0</v>
      </c>
      <c r="DD13" s="132">
        <f>SAM_billion!DD13*1000</f>
        <v>0</v>
      </c>
      <c r="DE13" s="132">
        <f>SAM_billion!DE13*1000</f>
        <v>0</v>
      </c>
      <c r="DF13" s="132">
        <f>SAM_billion!DF13*1000</f>
        <v>0</v>
      </c>
      <c r="DG13" s="132">
        <f>SAM_billion!DG13*1000</f>
        <v>0</v>
      </c>
      <c r="DH13" s="132">
        <f>SAM_billion!DH13*1000</f>
        <v>0</v>
      </c>
      <c r="DI13" s="132">
        <f>SAM_billion!DI13*1000</f>
        <v>0</v>
      </c>
      <c r="DJ13" s="132">
        <f>SAM_billion!DJ13*1000</f>
        <v>0</v>
      </c>
      <c r="DK13" s="132">
        <f>SAM_billion!DK13*1000</f>
        <v>0</v>
      </c>
      <c r="DL13" s="132">
        <f>SAM_billion!DL13*1000</f>
        <v>0</v>
      </c>
      <c r="DM13" s="132">
        <f>SAM_billion!DM13*1000</f>
        <v>0</v>
      </c>
      <c r="DN13" s="132">
        <f>SAM_billion!DN13*1000</f>
        <v>0</v>
      </c>
      <c r="DO13" s="132">
        <f>SAM_billion!DO13*1000</f>
        <v>0</v>
      </c>
      <c r="DP13" s="132">
        <f>SAM_billion!DP13*1000</f>
        <v>0</v>
      </c>
      <c r="DQ13" s="132">
        <f>SAM_billion!DQ13*1000</f>
        <v>0</v>
      </c>
      <c r="DR13" s="132">
        <f>SAM_billion!DR13*1000</f>
        <v>0</v>
      </c>
      <c r="DS13" s="132">
        <f>SAM_billion!DS13*1000</f>
        <v>0</v>
      </c>
      <c r="DT13" s="132">
        <f>SAM_billion!DT13*1000</f>
        <v>0</v>
      </c>
      <c r="DU13" s="132">
        <f>SAM_billion!DU13*1000</f>
        <v>0</v>
      </c>
      <c r="DV13" s="132">
        <f>SAM_billion!DV13*1000</f>
        <v>0</v>
      </c>
      <c r="DW13" s="132">
        <f>SAM_billion!DW13*1000</f>
        <v>0</v>
      </c>
      <c r="DX13" s="132">
        <f>SAM_billion!DX13*1000</f>
        <v>0</v>
      </c>
      <c r="DY13" s="132">
        <f>SAM_billion!DY13*1000</f>
        <v>0</v>
      </c>
      <c r="DZ13" s="132">
        <f>SAM_billion!DZ13*1000</f>
        <v>0</v>
      </c>
      <c r="EA13" s="132">
        <f>SAM_billion!EA13*1000</f>
        <v>0</v>
      </c>
      <c r="EB13" s="132">
        <f>SAM_billion!EB13*1000</f>
        <v>0</v>
      </c>
      <c r="EC13" s="132">
        <f>SAM_billion!EC13*1000</f>
        <v>0</v>
      </c>
      <c r="ED13" s="132">
        <f>SAM_billion!ED13*1000</f>
        <v>0</v>
      </c>
      <c r="EE13" s="132">
        <f>SAM_billion!EE13*1000</f>
        <v>0</v>
      </c>
      <c r="EF13" s="132">
        <f>SAM_billion!EF13*1000</f>
        <v>0</v>
      </c>
      <c r="EG13" s="132">
        <f>SAM_billion!EG13*1000</f>
        <v>0</v>
      </c>
      <c r="EH13" s="132">
        <f>SAM_billion!EH13*1000</f>
        <v>0</v>
      </c>
      <c r="EI13" s="132">
        <f>SAM_billion!EI13*1000</f>
        <v>0</v>
      </c>
      <c r="EJ13" s="132">
        <f>SAM_billion!EJ13*1000</f>
        <v>0</v>
      </c>
      <c r="EK13" s="132">
        <f>SAM_billion!EK13*1000</f>
        <v>0</v>
      </c>
      <c r="EL13" s="132">
        <f>SAM_billion!EL13*1000</f>
        <v>0</v>
      </c>
      <c r="EM13" s="132">
        <f>SAM_billion!EM13*1000</f>
        <v>0</v>
      </c>
      <c r="EN13" s="132">
        <f>SAM_billion!EN13*1000</f>
        <v>0</v>
      </c>
      <c r="EO13" s="132">
        <f>SAM_billion!EO13*1000</f>
        <v>0</v>
      </c>
      <c r="EP13" s="132">
        <f>SAM_billion!EP13*1000</f>
        <v>0</v>
      </c>
      <c r="EQ13" s="132">
        <f>SAM_billion!EQ13*1000</f>
        <v>0</v>
      </c>
      <c r="ER13" s="132">
        <f>SAM_billion!ER13*1000</f>
        <v>0</v>
      </c>
      <c r="ES13" s="132">
        <f>SAM_billion!ES13*1000</f>
        <v>0</v>
      </c>
      <c r="ET13" s="132">
        <f>SAM_billion!ET13*1000</f>
        <v>0</v>
      </c>
      <c r="EU13" s="132">
        <f>SAM_billion!EU13*1000</f>
        <v>0</v>
      </c>
      <c r="EV13" s="132">
        <f>SAM_billion!EV13*1000</f>
        <v>0</v>
      </c>
      <c r="EW13" s="132">
        <f>SAM_billion!EW13*1000</f>
        <v>0</v>
      </c>
      <c r="EX13" s="132">
        <f>SAM_billion!EX13*1000</f>
        <v>0</v>
      </c>
      <c r="EY13" s="132">
        <f>SAM_billion!EY13*1000</f>
        <v>0</v>
      </c>
      <c r="EZ13" s="132">
        <f>SAM_billion!EZ13*1000</f>
        <v>0</v>
      </c>
      <c r="FA13" s="132">
        <f>SAM_billion!FA13*1000</f>
        <v>0</v>
      </c>
      <c r="FB13" s="132">
        <f>SAM_billion!FB13*1000</f>
        <v>0</v>
      </c>
      <c r="FC13" s="132">
        <f>SAM_billion!FC13*1000</f>
        <v>0</v>
      </c>
      <c r="FD13" s="132">
        <f>SAM_billion!FD13*1000</f>
        <v>0</v>
      </c>
      <c r="FE13" s="132">
        <f>SAM_billion!FE13*1000</f>
        <v>0</v>
      </c>
      <c r="FF13" s="132">
        <f>SAM_billion!FF13*1000</f>
        <v>0</v>
      </c>
      <c r="FG13" s="132">
        <f>SAM_billion!FG13*1000</f>
        <v>0</v>
      </c>
      <c r="FH13" s="132">
        <f>SAM_billion!FH13*1000</f>
        <v>0</v>
      </c>
      <c r="FI13" s="132">
        <f>SAM_billion!FI13*1000</f>
        <v>0</v>
      </c>
      <c r="FJ13" s="132">
        <f>SAM_billion!FJ13*1000</f>
        <v>0</v>
      </c>
      <c r="FK13" s="132">
        <f>SAM_billion!FK13*1000</f>
        <v>0</v>
      </c>
      <c r="FL13" s="132">
        <f>SAM_billion!FL13*1000</f>
        <v>0</v>
      </c>
      <c r="FM13" s="132">
        <f>SAM_billion!FM13*1000</f>
        <v>0</v>
      </c>
      <c r="FN13" s="132">
        <f>SAM_billion!FN13*1000</f>
        <v>0</v>
      </c>
      <c r="FO13" s="132">
        <f>SAM_billion!FO13*1000</f>
        <v>0</v>
      </c>
      <c r="FP13" s="132">
        <f>SAM_billion!FP13*1000</f>
        <v>0</v>
      </c>
      <c r="FQ13" s="132">
        <f>SAM_billion!FQ13*1000</f>
        <v>0</v>
      </c>
      <c r="FR13" s="132">
        <f>SAM_billion!FR13*1000</f>
        <v>0</v>
      </c>
      <c r="FS13" s="132">
        <f>SAM_billion!FS13*1000</f>
        <v>0</v>
      </c>
      <c r="FT13" s="132">
        <f>SAM_billion!FT13*1000</f>
        <v>0</v>
      </c>
      <c r="FU13" s="132">
        <f>SAM_billion!FU13*1000</f>
        <v>0</v>
      </c>
      <c r="FV13" s="132">
        <f>SAM_billion!FV13*1000</f>
        <v>0</v>
      </c>
      <c r="FW13" s="132">
        <f>SAM_billion!FW13*1000</f>
        <v>0</v>
      </c>
      <c r="FX13" s="132">
        <f>SAM_billion!FX13*1000</f>
        <v>0</v>
      </c>
      <c r="FY13" s="132">
        <f>SAM_billion!FY13*1000</f>
        <v>0</v>
      </c>
      <c r="FZ13" s="132">
        <f>SAM_billion!FZ13*1000</f>
        <v>0</v>
      </c>
      <c r="GA13" s="132">
        <f>SAM_billion!GA13*1000</f>
        <v>0</v>
      </c>
      <c r="GB13" s="132">
        <f>SAM_billion!GB13*1000</f>
        <v>0</v>
      </c>
      <c r="GC13" s="132">
        <f>SAM_billion!GC13*1000</f>
        <v>0</v>
      </c>
      <c r="GD13" s="132">
        <f>SAM_billion!GD13*1000</f>
        <v>0</v>
      </c>
      <c r="GE13" s="132">
        <f>SAM_billion!GE13*1000</f>
        <v>0</v>
      </c>
      <c r="GF13" s="132">
        <f>SAM_billion!GF13*1000</f>
        <v>0</v>
      </c>
      <c r="GG13" s="132">
        <f>SAM_billion!GG13*1000</f>
        <v>0</v>
      </c>
      <c r="GH13" s="132">
        <f>SAM_billion!GH13*1000</f>
        <v>0</v>
      </c>
      <c r="GI13" s="132">
        <f>SAM_billion!GI13*1000</f>
        <v>0</v>
      </c>
      <c r="GJ13" s="132">
        <f>SAM_billion!GJ13*1000</f>
        <v>14137.55701564136</v>
      </c>
    </row>
    <row r="14" spans="1:192" x14ac:dyDescent="0.25">
      <c r="A14" s="133" t="s">
        <v>729</v>
      </c>
      <c r="B14" s="132">
        <f>SAM_billion!B14*1000</f>
        <v>0</v>
      </c>
      <c r="C14" s="132">
        <f>SAM_billion!C14*1000</f>
        <v>0</v>
      </c>
      <c r="D14" s="132">
        <f>SAM_billion!D14*1000</f>
        <v>0</v>
      </c>
      <c r="E14" s="132">
        <f>SAM_billion!E14*1000</f>
        <v>0</v>
      </c>
      <c r="F14" s="132">
        <f>SAM_billion!F14*1000</f>
        <v>0</v>
      </c>
      <c r="G14" s="132">
        <f>SAM_billion!G14*1000</f>
        <v>0</v>
      </c>
      <c r="H14" s="132">
        <f>SAM_billion!H14*1000</f>
        <v>0</v>
      </c>
      <c r="I14" s="132">
        <f>SAM_billion!I14*1000</f>
        <v>0</v>
      </c>
      <c r="J14" s="132">
        <f>SAM_billion!J14*1000</f>
        <v>0</v>
      </c>
      <c r="K14" s="132">
        <f>SAM_billion!K14*1000</f>
        <v>0</v>
      </c>
      <c r="L14" s="132">
        <f>SAM_billion!L14*1000</f>
        <v>0</v>
      </c>
      <c r="M14" s="132">
        <f>SAM_billion!M14*1000</f>
        <v>0</v>
      </c>
      <c r="N14" s="132">
        <f>SAM_billion!N14*1000</f>
        <v>0</v>
      </c>
      <c r="O14" s="132">
        <f>SAM_billion!O14*1000</f>
        <v>0</v>
      </c>
      <c r="P14" s="132">
        <f>SAM_billion!P14*1000</f>
        <v>0</v>
      </c>
      <c r="Q14" s="132">
        <f>SAM_billion!Q14*1000</f>
        <v>0</v>
      </c>
      <c r="R14" s="132">
        <f>SAM_billion!R14*1000</f>
        <v>0</v>
      </c>
      <c r="S14" s="132">
        <f>SAM_billion!S14*1000</f>
        <v>0</v>
      </c>
      <c r="T14" s="132">
        <f>SAM_billion!T14*1000</f>
        <v>0</v>
      </c>
      <c r="U14" s="132">
        <f>SAM_billion!U14*1000</f>
        <v>0</v>
      </c>
      <c r="V14" s="132">
        <f>SAM_billion!V14*1000</f>
        <v>0</v>
      </c>
      <c r="W14" s="132">
        <f>SAM_billion!W14*1000</f>
        <v>0</v>
      </c>
      <c r="X14" s="132">
        <f>SAM_billion!X14*1000</f>
        <v>0</v>
      </c>
      <c r="Y14" s="132">
        <f>SAM_billion!Y14*1000</f>
        <v>0</v>
      </c>
      <c r="Z14" s="132">
        <f>SAM_billion!Z14*1000</f>
        <v>0</v>
      </c>
      <c r="AA14" s="132">
        <f>SAM_billion!AA14*1000</f>
        <v>0</v>
      </c>
      <c r="AB14" s="132">
        <f>SAM_billion!AB14*1000</f>
        <v>0</v>
      </c>
      <c r="AC14" s="132">
        <f>SAM_billion!AC14*1000</f>
        <v>0</v>
      </c>
      <c r="AD14" s="132">
        <f>SAM_billion!AD14*1000</f>
        <v>0</v>
      </c>
      <c r="AE14" s="132">
        <f>SAM_billion!AE14*1000</f>
        <v>0</v>
      </c>
      <c r="AF14" s="132">
        <f>SAM_billion!AF14*1000</f>
        <v>0</v>
      </c>
      <c r="AG14" s="132">
        <f>SAM_billion!AG14*1000</f>
        <v>0</v>
      </c>
      <c r="AH14" s="132">
        <f>SAM_billion!AH14*1000</f>
        <v>0</v>
      </c>
      <c r="AI14" s="132">
        <f>SAM_billion!AI14*1000</f>
        <v>0</v>
      </c>
      <c r="AJ14" s="132">
        <f>SAM_billion!AJ14*1000</f>
        <v>0</v>
      </c>
      <c r="AK14" s="132">
        <f>SAM_billion!AK14*1000</f>
        <v>0</v>
      </c>
      <c r="AL14" s="132">
        <f>SAM_billion!AL14*1000</f>
        <v>0</v>
      </c>
      <c r="AM14" s="132">
        <f>SAM_billion!AM14*1000</f>
        <v>0</v>
      </c>
      <c r="AN14" s="132">
        <f>SAM_billion!AN14*1000</f>
        <v>0</v>
      </c>
      <c r="AO14" s="132">
        <f>SAM_billion!AO14*1000</f>
        <v>0</v>
      </c>
      <c r="AP14" s="132">
        <f>SAM_billion!AP14*1000</f>
        <v>0</v>
      </c>
      <c r="AQ14" s="132">
        <f>SAM_billion!AQ14*1000</f>
        <v>0</v>
      </c>
      <c r="AR14" s="132">
        <f>SAM_billion!AR14*1000</f>
        <v>0</v>
      </c>
      <c r="AS14" s="132">
        <f>SAM_billion!AS14*1000</f>
        <v>0</v>
      </c>
      <c r="AT14" s="132">
        <f>SAM_billion!AT14*1000</f>
        <v>0</v>
      </c>
      <c r="AU14" s="132">
        <f>SAM_billion!AU14*1000</f>
        <v>0</v>
      </c>
      <c r="AV14" s="132">
        <f>SAM_billion!AV14*1000</f>
        <v>0</v>
      </c>
      <c r="AW14" s="132">
        <f>SAM_billion!AW14*1000</f>
        <v>0</v>
      </c>
      <c r="AX14" s="132">
        <f>SAM_billion!AX14*1000</f>
        <v>0</v>
      </c>
      <c r="AY14" s="132">
        <f>SAM_billion!AY14*1000</f>
        <v>0</v>
      </c>
      <c r="AZ14" s="132">
        <f>SAM_billion!AZ14*1000</f>
        <v>0</v>
      </c>
      <c r="BA14" s="132">
        <f>SAM_billion!BA14*1000</f>
        <v>0</v>
      </c>
      <c r="BB14" s="132">
        <f>SAM_billion!BB14*1000</f>
        <v>0</v>
      </c>
      <c r="BC14" s="132">
        <f>SAM_billion!BC14*1000</f>
        <v>0</v>
      </c>
      <c r="BD14" s="132">
        <f>SAM_billion!BD14*1000</f>
        <v>0</v>
      </c>
      <c r="BE14" s="132">
        <f>SAM_billion!BE14*1000</f>
        <v>0</v>
      </c>
      <c r="BF14" s="132">
        <f>SAM_billion!BF14*1000</f>
        <v>0</v>
      </c>
      <c r="BG14" s="132">
        <f>SAM_billion!BG14*1000</f>
        <v>0</v>
      </c>
      <c r="BH14" s="132">
        <f>SAM_billion!BH14*1000</f>
        <v>0</v>
      </c>
      <c r="BI14" s="132">
        <f>SAM_billion!BI14*1000</f>
        <v>0</v>
      </c>
      <c r="BJ14" s="132">
        <f>SAM_billion!BJ14*1000</f>
        <v>0</v>
      </c>
      <c r="BK14" s="132">
        <f>SAM_billion!BK14*1000</f>
        <v>0</v>
      </c>
      <c r="BL14" s="132">
        <f>SAM_billion!BL14*1000</f>
        <v>0</v>
      </c>
      <c r="BM14" s="132">
        <f>SAM_billion!BM14*1000</f>
        <v>0</v>
      </c>
      <c r="BN14" s="132">
        <f>SAM_billion!BN14*1000</f>
        <v>0</v>
      </c>
      <c r="BO14" s="132">
        <f>SAM_billion!BO14*1000</f>
        <v>0</v>
      </c>
      <c r="BP14" s="132">
        <f>SAM_billion!BP14*1000</f>
        <v>0</v>
      </c>
      <c r="BQ14" s="132">
        <f>SAM_billion!BQ14*1000</f>
        <v>0</v>
      </c>
      <c r="BR14" s="132">
        <f>SAM_billion!BR14*1000</f>
        <v>0</v>
      </c>
      <c r="BS14" s="132">
        <f>SAM_billion!BS14*1000</f>
        <v>0</v>
      </c>
      <c r="BT14" s="132">
        <f>SAM_billion!BT14*1000</f>
        <v>0</v>
      </c>
      <c r="BU14" s="132">
        <f>SAM_billion!BU14*1000</f>
        <v>0</v>
      </c>
      <c r="BV14" s="132">
        <f>SAM_billion!BV14*1000</f>
        <v>0</v>
      </c>
      <c r="BW14" s="132">
        <f>SAM_billion!BW14*1000</f>
        <v>0</v>
      </c>
      <c r="BX14" s="132">
        <f>SAM_billion!BX14*1000</f>
        <v>0</v>
      </c>
      <c r="BY14" s="132">
        <f>SAM_billion!BY14*1000</f>
        <v>0</v>
      </c>
      <c r="BZ14" s="132">
        <f>SAM_billion!BZ14*1000</f>
        <v>0</v>
      </c>
      <c r="CA14" s="132">
        <f>SAM_billion!CA14*1000</f>
        <v>0</v>
      </c>
      <c r="CB14" s="132">
        <f>SAM_billion!CB14*1000</f>
        <v>0</v>
      </c>
      <c r="CC14" s="132">
        <f>SAM_billion!CC14*1000</f>
        <v>0</v>
      </c>
      <c r="CD14" s="132">
        <f>SAM_billion!CD14*1000</f>
        <v>0</v>
      </c>
      <c r="CE14" s="132">
        <f>SAM_billion!CE14*1000</f>
        <v>0</v>
      </c>
      <c r="CF14" s="132">
        <f>SAM_billion!CF14*1000</f>
        <v>0</v>
      </c>
      <c r="CG14" s="132">
        <f>SAM_billion!CG14*1000</f>
        <v>11750.397393167354</v>
      </c>
      <c r="CH14" s="132">
        <f>SAM_billion!CH14*1000</f>
        <v>0</v>
      </c>
      <c r="CI14" s="132">
        <f>SAM_billion!CI14*1000</f>
        <v>0</v>
      </c>
      <c r="CJ14" s="132">
        <f>SAM_billion!CJ14*1000</f>
        <v>0</v>
      </c>
      <c r="CK14" s="132">
        <f>SAM_billion!CK14*1000</f>
        <v>0</v>
      </c>
      <c r="CL14" s="132">
        <f>SAM_billion!CL14*1000</f>
        <v>0</v>
      </c>
      <c r="CM14" s="132">
        <f>SAM_billion!CM14*1000</f>
        <v>0</v>
      </c>
      <c r="CN14" s="132">
        <f>SAM_billion!CN14*1000</f>
        <v>0</v>
      </c>
      <c r="CO14" s="132">
        <f>SAM_billion!CO14*1000</f>
        <v>0</v>
      </c>
      <c r="CP14" s="132">
        <f>SAM_billion!CP14*1000</f>
        <v>0</v>
      </c>
      <c r="CQ14" s="132">
        <f>SAM_billion!CQ14*1000</f>
        <v>0</v>
      </c>
      <c r="CR14" s="132">
        <f>SAM_billion!CR14*1000</f>
        <v>0</v>
      </c>
      <c r="CS14" s="132">
        <f>SAM_billion!CS14*1000</f>
        <v>0</v>
      </c>
      <c r="CT14" s="132">
        <f>SAM_billion!CT14*1000</f>
        <v>0</v>
      </c>
      <c r="CU14" s="132">
        <f>SAM_billion!CU14*1000</f>
        <v>0</v>
      </c>
      <c r="CV14" s="132">
        <f>SAM_billion!CV14*1000</f>
        <v>0</v>
      </c>
      <c r="CW14" s="132">
        <f>SAM_billion!CW14*1000</f>
        <v>0</v>
      </c>
      <c r="CX14" s="132">
        <f>SAM_billion!CX14*1000</f>
        <v>0</v>
      </c>
      <c r="CY14" s="132">
        <f>SAM_billion!CY14*1000</f>
        <v>0</v>
      </c>
      <c r="CZ14" s="132">
        <f>SAM_billion!CZ14*1000</f>
        <v>0</v>
      </c>
      <c r="DA14" s="132">
        <f>SAM_billion!DA14*1000</f>
        <v>0</v>
      </c>
      <c r="DB14" s="132">
        <f>SAM_billion!DB14*1000</f>
        <v>0</v>
      </c>
      <c r="DC14" s="132">
        <f>SAM_billion!DC14*1000</f>
        <v>0</v>
      </c>
      <c r="DD14" s="132">
        <f>SAM_billion!DD14*1000</f>
        <v>0</v>
      </c>
      <c r="DE14" s="132">
        <f>SAM_billion!DE14*1000</f>
        <v>0</v>
      </c>
      <c r="DF14" s="132">
        <f>SAM_billion!DF14*1000</f>
        <v>0</v>
      </c>
      <c r="DG14" s="132">
        <f>SAM_billion!DG14*1000</f>
        <v>0</v>
      </c>
      <c r="DH14" s="132">
        <f>SAM_billion!DH14*1000</f>
        <v>0</v>
      </c>
      <c r="DI14" s="132">
        <f>SAM_billion!DI14*1000</f>
        <v>0</v>
      </c>
      <c r="DJ14" s="132">
        <f>SAM_billion!DJ14*1000</f>
        <v>0</v>
      </c>
      <c r="DK14" s="132">
        <f>SAM_billion!DK14*1000</f>
        <v>0</v>
      </c>
      <c r="DL14" s="132">
        <f>SAM_billion!DL14*1000</f>
        <v>0</v>
      </c>
      <c r="DM14" s="132">
        <f>SAM_billion!DM14*1000</f>
        <v>0</v>
      </c>
      <c r="DN14" s="132">
        <f>SAM_billion!DN14*1000</f>
        <v>0</v>
      </c>
      <c r="DO14" s="132">
        <f>SAM_billion!DO14*1000</f>
        <v>0</v>
      </c>
      <c r="DP14" s="132">
        <f>SAM_billion!DP14*1000</f>
        <v>0</v>
      </c>
      <c r="DQ14" s="132">
        <f>SAM_billion!DQ14*1000</f>
        <v>0</v>
      </c>
      <c r="DR14" s="132">
        <f>SAM_billion!DR14*1000</f>
        <v>0</v>
      </c>
      <c r="DS14" s="132">
        <f>SAM_billion!DS14*1000</f>
        <v>0</v>
      </c>
      <c r="DT14" s="132">
        <f>SAM_billion!DT14*1000</f>
        <v>0</v>
      </c>
      <c r="DU14" s="132">
        <f>SAM_billion!DU14*1000</f>
        <v>0</v>
      </c>
      <c r="DV14" s="132">
        <f>SAM_billion!DV14*1000</f>
        <v>0</v>
      </c>
      <c r="DW14" s="132">
        <f>SAM_billion!DW14*1000</f>
        <v>0</v>
      </c>
      <c r="DX14" s="132">
        <f>SAM_billion!DX14*1000</f>
        <v>0</v>
      </c>
      <c r="DY14" s="132">
        <f>SAM_billion!DY14*1000</f>
        <v>0</v>
      </c>
      <c r="DZ14" s="132">
        <f>SAM_billion!DZ14*1000</f>
        <v>0</v>
      </c>
      <c r="EA14" s="132">
        <f>SAM_billion!EA14*1000</f>
        <v>0</v>
      </c>
      <c r="EB14" s="132">
        <f>SAM_billion!EB14*1000</f>
        <v>0</v>
      </c>
      <c r="EC14" s="132">
        <f>SAM_billion!EC14*1000</f>
        <v>0</v>
      </c>
      <c r="ED14" s="132">
        <f>SAM_billion!ED14*1000</f>
        <v>0</v>
      </c>
      <c r="EE14" s="132">
        <f>SAM_billion!EE14*1000</f>
        <v>0</v>
      </c>
      <c r="EF14" s="132">
        <f>SAM_billion!EF14*1000</f>
        <v>0</v>
      </c>
      <c r="EG14" s="132">
        <f>SAM_billion!EG14*1000</f>
        <v>0</v>
      </c>
      <c r="EH14" s="132">
        <f>SAM_billion!EH14*1000</f>
        <v>0</v>
      </c>
      <c r="EI14" s="132">
        <f>SAM_billion!EI14*1000</f>
        <v>0</v>
      </c>
      <c r="EJ14" s="132">
        <f>SAM_billion!EJ14*1000</f>
        <v>0</v>
      </c>
      <c r="EK14" s="132">
        <f>SAM_billion!EK14*1000</f>
        <v>0</v>
      </c>
      <c r="EL14" s="132">
        <f>SAM_billion!EL14*1000</f>
        <v>0</v>
      </c>
      <c r="EM14" s="132">
        <f>SAM_billion!EM14*1000</f>
        <v>0</v>
      </c>
      <c r="EN14" s="132">
        <f>SAM_billion!EN14*1000</f>
        <v>0</v>
      </c>
      <c r="EO14" s="132">
        <f>SAM_billion!EO14*1000</f>
        <v>0</v>
      </c>
      <c r="EP14" s="132">
        <f>SAM_billion!EP14*1000</f>
        <v>0</v>
      </c>
      <c r="EQ14" s="132">
        <f>SAM_billion!EQ14*1000</f>
        <v>0</v>
      </c>
      <c r="ER14" s="132">
        <f>SAM_billion!ER14*1000</f>
        <v>0</v>
      </c>
      <c r="ES14" s="132">
        <f>SAM_billion!ES14*1000</f>
        <v>0</v>
      </c>
      <c r="ET14" s="132">
        <f>SAM_billion!ET14*1000</f>
        <v>0</v>
      </c>
      <c r="EU14" s="132">
        <f>SAM_billion!EU14*1000</f>
        <v>0</v>
      </c>
      <c r="EV14" s="132">
        <f>SAM_billion!EV14*1000</f>
        <v>0</v>
      </c>
      <c r="EW14" s="132">
        <f>SAM_billion!EW14*1000</f>
        <v>0</v>
      </c>
      <c r="EX14" s="132">
        <f>SAM_billion!EX14*1000</f>
        <v>0</v>
      </c>
      <c r="EY14" s="132">
        <f>SAM_billion!EY14*1000</f>
        <v>0</v>
      </c>
      <c r="EZ14" s="132">
        <f>SAM_billion!EZ14*1000</f>
        <v>0</v>
      </c>
      <c r="FA14" s="132">
        <f>SAM_billion!FA14*1000</f>
        <v>0</v>
      </c>
      <c r="FB14" s="132">
        <f>SAM_billion!FB14*1000</f>
        <v>0</v>
      </c>
      <c r="FC14" s="132">
        <f>SAM_billion!FC14*1000</f>
        <v>0</v>
      </c>
      <c r="FD14" s="132">
        <f>SAM_billion!FD14*1000</f>
        <v>0</v>
      </c>
      <c r="FE14" s="132">
        <f>SAM_billion!FE14*1000</f>
        <v>0</v>
      </c>
      <c r="FF14" s="132">
        <f>SAM_billion!FF14*1000</f>
        <v>0</v>
      </c>
      <c r="FG14" s="132">
        <f>SAM_billion!FG14*1000</f>
        <v>0</v>
      </c>
      <c r="FH14" s="132">
        <f>SAM_billion!FH14*1000</f>
        <v>0</v>
      </c>
      <c r="FI14" s="132">
        <f>SAM_billion!FI14*1000</f>
        <v>0</v>
      </c>
      <c r="FJ14" s="132">
        <f>SAM_billion!FJ14*1000</f>
        <v>0</v>
      </c>
      <c r="FK14" s="132">
        <f>SAM_billion!FK14*1000</f>
        <v>0</v>
      </c>
      <c r="FL14" s="132">
        <f>SAM_billion!FL14*1000</f>
        <v>0</v>
      </c>
      <c r="FM14" s="132">
        <f>SAM_billion!FM14*1000</f>
        <v>0</v>
      </c>
      <c r="FN14" s="132">
        <f>SAM_billion!FN14*1000</f>
        <v>0</v>
      </c>
      <c r="FO14" s="132">
        <f>SAM_billion!FO14*1000</f>
        <v>0</v>
      </c>
      <c r="FP14" s="132">
        <f>SAM_billion!FP14*1000</f>
        <v>0</v>
      </c>
      <c r="FQ14" s="132">
        <f>SAM_billion!FQ14*1000</f>
        <v>0</v>
      </c>
      <c r="FR14" s="132">
        <f>SAM_billion!FR14*1000</f>
        <v>0</v>
      </c>
      <c r="FS14" s="132">
        <f>SAM_billion!FS14*1000</f>
        <v>0</v>
      </c>
      <c r="FT14" s="132">
        <f>SAM_billion!FT14*1000</f>
        <v>0</v>
      </c>
      <c r="FU14" s="132">
        <f>SAM_billion!FU14*1000</f>
        <v>0</v>
      </c>
      <c r="FV14" s="132">
        <f>SAM_billion!FV14*1000</f>
        <v>0</v>
      </c>
      <c r="FW14" s="132">
        <f>SAM_billion!FW14*1000</f>
        <v>0</v>
      </c>
      <c r="FX14" s="132">
        <f>SAM_billion!FX14*1000</f>
        <v>0</v>
      </c>
      <c r="FY14" s="132">
        <f>SAM_billion!FY14*1000</f>
        <v>0</v>
      </c>
      <c r="FZ14" s="132">
        <f>SAM_billion!FZ14*1000</f>
        <v>0</v>
      </c>
      <c r="GA14" s="132">
        <f>SAM_billion!GA14*1000</f>
        <v>0</v>
      </c>
      <c r="GB14" s="132">
        <f>SAM_billion!GB14*1000</f>
        <v>0</v>
      </c>
      <c r="GC14" s="132">
        <f>SAM_billion!GC14*1000</f>
        <v>0</v>
      </c>
      <c r="GD14" s="132">
        <f>SAM_billion!GD14*1000</f>
        <v>0</v>
      </c>
      <c r="GE14" s="132">
        <f>SAM_billion!GE14*1000</f>
        <v>0</v>
      </c>
      <c r="GF14" s="132">
        <f>SAM_billion!GF14*1000</f>
        <v>0</v>
      </c>
      <c r="GG14" s="132">
        <f>SAM_billion!GG14*1000</f>
        <v>0</v>
      </c>
      <c r="GH14" s="132">
        <f>SAM_billion!GH14*1000</f>
        <v>0</v>
      </c>
      <c r="GI14" s="132">
        <f>SAM_billion!GI14*1000</f>
        <v>0</v>
      </c>
      <c r="GJ14" s="132">
        <f>SAM_billion!GJ14*1000</f>
        <v>11750.397393167354</v>
      </c>
    </row>
    <row r="15" spans="1:192" x14ac:dyDescent="0.25">
      <c r="A15" s="133" t="s">
        <v>730</v>
      </c>
      <c r="B15" s="132">
        <f>SAM_billion!B15*1000</f>
        <v>0</v>
      </c>
      <c r="C15" s="132">
        <f>SAM_billion!C15*1000</f>
        <v>0</v>
      </c>
      <c r="D15" s="132">
        <f>SAM_billion!D15*1000</f>
        <v>0</v>
      </c>
      <c r="E15" s="132">
        <f>SAM_billion!E15*1000</f>
        <v>0</v>
      </c>
      <c r="F15" s="132">
        <f>SAM_billion!F15*1000</f>
        <v>0</v>
      </c>
      <c r="G15" s="132">
        <f>SAM_billion!G15*1000</f>
        <v>0</v>
      </c>
      <c r="H15" s="132">
        <f>SAM_billion!H15*1000</f>
        <v>0</v>
      </c>
      <c r="I15" s="132">
        <f>SAM_billion!I15*1000</f>
        <v>0</v>
      </c>
      <c r="J15" s="132">
        <f>SAM_billion!J15*1000</f>
        <v>0</v>
      </c>
      <c r="K15" s="132">
        <f>SAM_billion!K15*1000</f>
        <v>0</v>
      </c>
      <c r="L15" s="132">
        <f>SAM_billion!L15*1000</f>
        <v>0</v>
      </c>
      <c r="M15" s="132">
        <f>SAM_billion!M15*1000</f>
        <v>0</v>
      </c>
      <c r="N15" s="132">
        <f>SAM_billion!N15*1000</f>
        <v>0</v>
      </c>
      <c r="O15" s="132">
        <f>SAM_billion!O15*1000</f>
        <v>0</v>
      </c>
      <c r="P15" s="132">
        <f>SAM_billion!P15*1000</f>
        <v>0</v>
      </c>
      <c r="Q15" s="132">
        <f>SAM_billion!Q15*1000</f>
        <v>0</v>
      </c>
      <c r="R15" s="132">
        <f>SAM_billion!R15*1000</f>
        <v>0</v>
      </c>
      <c r="S15" s="132">
        <f>SAM_billion!S15*1000</f>
        <v>0</v>
      </c>
      <c r="T15" s="132">
        <f>SAM_billion!T15*1000</f>
        <v>0</v>
      </c>
      <c r="U15" s="132">
        <f>SAM_billion!U15*1000</f>
        <v>0</v>
      </c>
      <c r="V15" s="132">
        <f>SAM_billion!V15*1000</f>
        <v>0</v>
      </c>
      <c r="W15" s="132">
        <f>SAM_billion!W15*1000</f>
        <v>0</v>
      </c>
      <c r="X15" s="132">
        <f>SAM_billion!X15*1000</f>
        <v>0</v>
      </c>
      <c r="Y15" s="132">
        <f>SAM_billion!Y15*1000</f>
        <v>0</v>
      </c>
      <c r="Z15" s="132">
        <f>SAM_billion!Z15*1000</f>
        <v>0</v>
      </c>
      <c r="AA15" s="132">
        <f>SAM_billion!AA15*1000</f>
        <v>0</v>
      </c>
      <c r="AB15" s="132">
        <f>SAM_billion!AB15*1000</f>
        <v>0</v>
      </c>
      <c r="AC15" s="132">
        <f>SAM_billion!AC15*1000</f>
        <v>0</v>
      </c>
      <c r="AD15" s="132">
        <f>SAM_billion!AD15*1000</f>
        <v>0</v>
      </c>
      <c r="AE15" s="132">
        <f>SAM_billion!AE15*1000</f>
        <v>0</v>
      </c>
      <c r="AF15" s="132">
        <f>SAM_billion!AF15*1000</f>
        <v>0</v>
      </c>
      <c r="AG15" s="132">
        <f>SAM_billion!AG15*1000</f>
        <v>0</v>
      </c>
      <c r="AH15" s="132">
        <f>SAM_billion!AH15*1000</f>
        <v>0</v>
      </c>
      <c r="AI15" s="132">
        <f>SAM_billion!AI15*1000</f>
        <v>0</v>
      </c>
      <c r="AJ15" s="132">
        <f>SAM_billion!AJ15*1000</f>
        <v>0</v>
      </c>
      <c r="AK15" s="132">
        <f>SAM_billion!AK15*1000</f>
        <v>0</v>
      </c>
      <c r="AL15" s="132">
        <f>SAM_billion!AL15*1000</f>
        <v>0</v>
      </c>
      <c r="AM15" s="132">
        <f>SAM_billion!AM15*1000</f>
        <v>0</v>
      </c>
      <c r="AN15" s="132">
        <f>SAM_billion!AN15*1000</f>
        <v>0</v>
      </c>
      <c r="AO15" s="132">
        <f>SAM_billion!AO15*1000</f>
        <v>0</v>
      </c>
      <c r="AP15" s="132">
        <f>SAM_billion!AP15*1000</f>
        <v>0</v>
      </c>
      <c r="AQ15" s="132">
        <f>SAM_billion!AQ15*1000</f>
        <v>0</v>
      </c>
      <c r="AR15" s="132">
        <f>SAM_billion!AR15*1000</f>
        <v>0</v>
      </c>
      <c r="AS15" s="132">
        <f>SAM_billion!AS15*1000</f>
        <v>0</v>
      </c>
      <c r="AT15" s="132">
        <f>SAM_billion!AT15*1000</f>
        <v>0</v>
      </c>
      <c r="AU15" s="132">
        <f>SAM_billion!AU15*1000</f>
        <v>0</v>
      </c>
      <c r="AV15" s="132">
        <f>SAM_billion!AV15*1000</f>
        <v>0</v>
      </c>
      <c r="AW15" s="132">
        <f>SAM_billion!AW15*1000</f>
        <v>0</v>
      </c>
      <c r="AX15" s="132">
        <f>SAM_billion!AX15*1000</f>
        <v>0</v>
      </c>
      <c r="AY15" s="132">
        <f>SAM_billion!AY15*1000</f>
        <v>0</v>
      </c>
      <c r="AZ15" s="132">
        <f>SAM_billion!AZ15*1000</f>
        <v>0</v>
      </c>
      <c r="BA15" s="132">
        <f>SAM_billion!BA15*1000</f>
        <v>0</v>
      </c>
      <c r="BB15" s="132">
        <f>SAM_billion!BB15*1000</f>
        <v>0</v>
      </c>
      <c r="BC15" s="132">
        <f>SAM_billion!BC15*1000</f>
        <v>0</v>
      </c>
      <c r="BD15" s="132">
        <f>SAM_billion!BD15*1000</f>
        <v>0</v>
      </c>
      <c r="BE15" s="132">
        <f>SAM_billion!BE15*1000</f>
        <v>0</v>
      </c>
      <c r="BF15" s="132">
        <f>SAM_billion!BF15*1000</f>
        <v>0</v>
      </c>
      <c r="BG15" s="132">
        <f>SAM_billion!BG15*1000</f>
        <v>0</v>
      </c>
      <c r="BH15" s="132">
        <f>SAM_billion!BH15*1000</f>
        <v>0</v>
      </c>
      <c r="BI15" s="132">
        <f>SAM_billion!BI15*1000</f>
        <v>0</v>
      </c>
      <c r="BJ15" s="132">
        <f>SAM_billion!BJ15*1000</f>
        <v>0</v>
      </c>
      <c r="BK15" s="132">
        <f>SAM_billion!BK15*1000</f>
        <v>0</v>
      </c>
      <c r="BL15" s="132">
        <f>SAM_billion!BL15*1000</f>
        <v>0</v>
      </c>
      <c r="BM15" s="132">
        <f>SAM_billion!BM15*1000</f>
        <v>0</v>
      </c>
      <c r="BN15" s="132">
        <f>SAM_billion!BN15*1000</f>
        <v>0</v>
      </c>
      <c r="BO15" s="132">
        <f>SAM_billion!BO15*1000</f>
        <v>0</v>
      </c>
      <c r="BP15" s="132">
        <f>SAM_billion!BP15*1000</f>
        <v>0</v>
      </c>
      <c r="BQ15" s="132">
        <f>SAM_billion!BQ15*1000</f>
        <v>0</v>
      </c>
      <c r="BR15" s="132">
        <f>SAM_billion!BR15*1000</f>
        <v>0</v>
      </c>
      <c r="BS15" s="132">
        <f>SAM_billion!BS15*1000</f>
        <v>0</v>
      </c>
      <c r="BT15" s="132">
        <f>SAM_billion!BT15*1000</f>
        <v>0</v>
      </c>
      <c r="BU15" s="132">
        <f>SAM_billion!BU15*1000</f>
        <v>0</v>
      </c>
      <c r="BV15" s="132">
        <f>SAM_billion!BV15*1000</f>
        <v>0</v>
      </c>
      <c r="BW15" s="132">
        <f>SAM_billion!BW15*1000</f>
        <v>0</v>
      </c>
      <c r="BX15" s="132">
        <f>SAM_billion!BX15*1000</f>
        <v>0</v>
      </c>
      <c r="BY15" s="132">
        <f>SAM_billion!BY15*1000</f>
        <v>0</v>
      </c>
      <c r="BZ15" s="132">
        <f>SAM_billion!BZ15*1000</f>
        <v>0</v>
      </c>
      <c r="CA15" s="132">
        <f>SAM_billion!CA15*1000</f>
        <v>0</v>
      </c>
      <c r="CB15" s="132">
        <f>SAM_billion!CB15*1000</f>
        <v>0</v>
      </c>
      <c r="CC15" s="132">
        <f>SAM_billion!CC15*1000</f>
        <v>0</v>
      </c>
      <c r="CD15" s="132">
        <f>SAM_billion!CD15*1000</f>
        <v>0</v>
      </c>
      <c r="CE15" s="132">
        <f>SAM_billion!CE15*1000</f>
        <v>0</v>
      </c>
      <c r="CF15" s="132">
        <f>SAM_billion!CF15*1000</f>
        <v>0</v>
      </c>
      <c r="CG15" s="132">
        <f>SAM_billion!CG15*1000</f>
        <v>0</v>
      </c>
      <c r="CH15" s="132">
        <f>SAM_billion!CH15*1000</f>
        <v>9197.5771107187356</v>
      </c>
      <c r="CI15" s="132">
        <f>SAM_billion!CI15*1000</f>
        <v>0</v>
      </c>
      <c r="CJ15" s="132">
        <f>SAM_billion!CJ15*1000</f>
        <v>0</v>
      </c>
      <c r="CK15" s="132">
        <f>SAM_billion!CK15*1000</f>
        <v>0</v>
      </c>
      <c r="CL15" s="132">
        <f>SAM_billion!CL15*1000</f>
        <v>0</v>
      </c>
      <c r="CM15" s="132">
        <f>SAM_billion!CM15*1000</f>
        <v>0</v>
      </c>
      <c r="CN15" s="132">
        <f>SAM_billion!CN15*1000</f>
        <v>0</v>
      </c>
      <c r="CO15" s="132">
        <f>SAM_billion!CO15*1000</f>
        <v>0</v>
      </c>
      <c r="CP15" s="132">
        <f>SAM_billion!CP15*1000</f>
        <v>0</v>
      </c>
      <c r="CQ15" s="132">
        <f>SAM_billion!CQ15*1000</f>
        <v>0</v>
      </c>
      <c r="CR15" s="132">
        <f>SAM_billion!CR15*1000</f>
        <v>0</v>
      </c>
      <c r="CS15" s="132">
        <f>SAM_billion!CS15*1000</f>
        <v>0</v>
      </c>
      <c r="CT15" s="132">
        <f>SAM_billion!CT15*1000</f>
        <v>0</v>
      </c>
      <c r="CU15" s="132">
        <f>SAM_billion!CU15*1000</f>
        <v>0</v>
      </c>
      <c r="CV15" s="132">
        <f>SAM_billion!CV15*1000</f>
        <v>0</v>
      </c>
      <c r="CW15" s="132">
        <f>SAM_billion!CW15*1000</f>
        <v>0</v>
      </c>
      <c r="CX15" s="132">
        <f>SAM_billion!CX15*1000</f>
        <v>0</v>
      </c>
      <c r="CY15" s="132">
        <f>SAM_billion!CY15*1000</f>
        <v>0</v>
      </c>
      <c r="CZ15" s="132">
        <f>SAM_billion!CZ15*1000</f>
        <v>0</v>
      </c>
      <c r="DA15" s="132">
        <f>SAM_billion!DA15*1000</f>
        <v>0</v>
      </c>
      <c r="DB15" s="132">
        <f>SAM_billion!DB15*1000</f>
        <v>0</v>
      </c>
      <c r="DC15" s="132">
        <f>SAM_billion!DC15*1000</f>
        <v>0</v>
      </c>
      <c r="DD15" s="132">
        <f>SAM_billion!DD15*1000</f>
        <v>0</v>
      </c>
      <c r="DE15" s="132">
        <f>SAM_billion!DE15*1000</f>
        <v>0</v>
      </c>
      <c r="DF15" s="132">
        <f>SAM_billion!DF15*1000</f>
        <v>0</v>
      </c>
      <c r="DG15" s="132">
        <f>SAM_billion!DG15*1000</f>
        <v>0</v>
      </c>
      <c r="DH15" s="132">
        <f>SAM_billion!DH15*1000</f>
        <v>0</v>
      </c>
      <c r="DI15" s="132">
        <f>SAM_billion!DI15*1000</f>
        <v>0</v>
      </c>
      <c r="DJ15" s="132">
        <f>SAM_billion!DJ15*1000</f>
        <v>0</v>
      </c>
      <c r="DK15" s="132">
        <f>SAM_billion!DK15*1000</f>
        <v>0</v>
      </c>
      <c r="DL15" s="132">
        <f>SAM_billion!DL15*1000</f>
        <v>0</v>
      </c>
      <c r="DM15" s="132">
        <f>SAM_billion!DM15*1000</f>
        <v>0</v>
      </c>
      <c r="DN15" s="132">
        <f>SAM_billion!DN15*1000</f>
        <v>0</v>
      </c>
      <c r="DO15" s="132">
        <f>SAM_billion!DO15*1000</f>
        <v>0</v>
      </c>
      <c r="DP15" s="132">
        <f>SAM_billion!DP15*1000</f>
        <v>0</v>
      </c>
      <c r="DQ15" s="132">
        <f>SAM_billion!DQ15*1000</f>
        <v>0</v>
      </c>
      <c r="DR15" s="132">
        <f>SAM_billion!DR15*1000</f>
        <v>0</v>
      </c>
      <c r="DS15" s="132">
        <f>SAM_billion!DS15*1000</f>
        <v>0</v>
      </c>
      <c r="DT15" s="132">
        <f>SAM_billion!DT15*1000</f>
        <v>0</v>
      </c>
      <c r="DU15" s="132">
        <f>SAM_billion!DU15*1000</f>
        <v>0</v>
      </c>
      <c r="DV15" s="132">
        <f>SAM_billion!DV15*1000</f>
        <v>0</v>
      </c>
      <c r="DW15" s="132">
        <f>SAM_billion!DW15*1000</f>
        <v>0</v>
      </c>
      <c r="DX15" s="132">
        <f>SAM_billion!DX15*1000</f>
        <v>0</v>
      </c>
      <c r="DY15" s="132">
        <f>SAM_billion!DY15*1000</f>
        <v>0</v>
      </c>
      <c r="DZ15" s="132">
        <f>SAM_billion!DZ15*1000</f>
        <v>0</v>
      </c>
      <c r="EA15" s="132">
        <f>SAM_billion!EA15*1000</f>
        <v>0</v>
      </c>
      <c r="EB15" s="132">
        <f>SAM_billion!EB15*1000</f>
        <v>0</v>
      </c>
      <c r="EC15" s="132">
        <f>SAM_billion!EC15*1000</f>
        <v>0</v>
      </c>
      <c r="ED15" s="132">
        <f>SAM_billion!ED15*1000</f>
        <v>0</v>
      </c>
      <c r="EE15" s="132">
        <f>SAM_billion!EE15*1000</f>
        <v>0</v>
      </c>
      <c r="EF15" s="132">
        <f>SAM_billion!EF15*1000</f>
        <v>0</v>
      </c>
      <c r="EG15" s="132">
        <f>SAM_billion!EG15*1000</f>
        <v>0</v>
      </c>
      <c r="EH15" s="132">
        <f>SAM_billion!EH15*1000</f>
        <v>0</v>
      </c>
      <c r="EI15" s="132">
        <f>SAM_billion!EI15*1000</f>
        <v>0</v>
      </c>
      <c r="EJ15" s="132">
        <f>SAM_billion!EJ15*1000</f>
        <v>0</v>
      </c>
      <c r="EK15" s="132">
        <f>SAM_billion!EK15*1000</f>
        <v>0</v>
      </c>
      <c r="EL15" s="132">
        <f>SAM_billion!EL15*1000</f>
        <v>0</v>
      </c>
      <c r="EM15" s="132">
        <f>SAM_billion!EM15*1000</f>
        <v>0</v>
      </c>
      <c r="EN15" s="132">
        <f>SAM_billion!EN15*1000</f>
        <v>0</v>
      </c>
      <c r="EO15" s="132">
        <f>SAM_billion!EO15*1000</f>
        <v>0</v>
      </c>
      <c r="EP15" s="132">
        <f>SAM_billion!EP15*1000</f>
        <v>0</v>
      </c>
      <c r="EQ15" s="132">
        <f>SAM_billion!EQ15*1000</f>
        <v>0</v>
      </c>
      <c r="ER15" s="132">
        <f>SAM_billion!ER15*1000</f>
        <v>0</v>
      </c>
      <c r="ES15" s="132">
        <f>SAM_billion!ES15*1000</f>
        <v>0</v>
      </c>
      <c r="ET15" s="132">
        <f>SAM_billion!ET15*1000</f>
        <v>0</v>
      </c>
      <c r="EU15" s="132">
        <f>SAM_billion!EU15*1000</f>
        <v>0</v>
      </c>
      <c r="EV15" s="132">
        <f>SAM_billion!EV15*1000</f>
        <v>0</v>
      </c>
      <c r="EW15" s="132">
        <f>SAM_billion!EW15*1000</f>
        <v>0</v>
      </c>
      <c r="EX15" s="132">
        <f>SAM_billion!EX15*1000</f>
        <v>0</v>
      </c>
      <c r="EY15" s="132">
        <f>SAM_billion!EY15*1000</f>
        <v>0</v>
      </c>
      <c r="EZ15" s="132">
        <f>SAM_billion!EZ15*1000</f>
        <v>0</v>
      </c>
      <c r="FA15" s="132">
        <f>SAM_billion!FA15*1000</f>
        <v>0</v>
      </c>
      <c r="FB15" s="132">
        <f>SAM_billion!FB15*1000</f>
        <v>0</v>
      </c>
      <c r="FC15" s="132">
        <f>SAM_billion!FC15*1000</f>
        <v>0</v>
      </c>
      <c r="FD15" s="132">
        <f>SAM_billion!FD15*1000</f>
        <v>0</v>
      </c>
      <c r="FE15" s="132">
        <f>SAM_billion!FE15*1000</f>
        <v>0</v>
      </c>
      <c r="FF15" s="132">
        <f>SAM_billion!FF15*1000</f>
        <v>0</v>
      </c>
      <c r="FG15" s="132">
        <f>SAM_billion!FG15*1000</f>
        <v>0</v>
      </c>
      <c r="FH15" s="132">
        <f>SAM_billion!FH15*1000</f>
        <v>0</v>
      </c>
      <c r="FI15" s="132">
        <f>SAM_billion!FI15*1000</f>
        <v>0</v>
      </c>
      <c r="FJ15" s="132">
        <f>SAM_billion!FJ15*1000</f>
        <v>0</v>
      </c>
      <c r="FK15" s="132">
        <f>SAM_billion!FK15*1000</f>
        <v>0</v>
      </c>
      <c r="FL15" s="132">
        <f>SAM_billion!FL15*1000</f>
        <v>0</v>
      </c>
      <c r="FM15" s="132">
        <f>SAM_billion!FM15*1000</f>
        <v>0</v>
      </c>
      <c r="FN15" s="132">
        <f>SAM_billion!FN15*1000</f>
        <v>0</v>
      </c>
      <c r="FO15" s="132">
        <f>SAM_billion!FO15*1000</f>
        <v>0</v>
      </c>
      <c r="FP15" s="132">
        <f>SAM_billion!FP15*1000</f>
        <v>0</v>
      </c>
      <c r="FQ15" s="132">
        <f>SAM_billion!FQ15*1000</f>
        <v>0</v>
      </c>
      <c r="FR15" s="132">
        <f>SAM_billion!FR15*1000</f>
        <v>0</v>
      </c>
      <c r="FS15" s="132">
        <f>SAM_billion!FS15*1000</f>
        <v>0</v>
      </c>
      <c r="FT15" s="132">
        <f>SAM_billion!FT15*1000</f>
        <v>0</v>
      </c>
      <c r="FU15" s="132">
        <f>SAM_billion!FU15*1000</f>
        <v>0</v>
      </c>
      <c r="FV15" s="132">
        <f>SAM_billion!FV15*1000</f>
        <v>0</v>
      </c>
      <c r="FW15" s="132">
        <f>SAM_billion!FW15*1000</f>
        <v>0</v>
      </c>
      <c r="FX15" s="132">
        <f>SAM_billion!FX15*1000</f>
        <v>0</v>
      </c>
      <c r="FY15" s="132">
        <f>SAM_billion!FY15*1000</f>
        <v>0</v>
      </c>
      <c r="FZ15" s="132">
        <f>SAM_billion!FZ15*1000</f>
        <v>0</v>
      </c>
      <c r="GA15" s="132">
        <f>SAM_billion!GA15*1000</f>
        <v>0</v>
      </c>
      <c r="GB15" s="132">
        <f>SAM_billion!GB15*1000</f>
        <v>0</v>
      </c>
      <c r="GC15" s="132">
        <f>SAM_billion!GC15*1000</f>
        <v>0</v>
      </c>
      <c r="GD15" s="132">
        <f>SAM_billion!GD15*1000</f>
        <v>0</v>
      </c>
      <c r="GE15" s="132">
        <f>SAM_billion!GE15*1000</f>
        <v>0</v>
      </c>
      <c r="GF15" s="132">
        <f>SAM_billion!GF15*1000</f>
        <v>0</v>
      </c>
      <c r="GG15" s="132">
        <f>SAM_billion!GG15*1000</f>
        <v>0</v>
      </c>
      <c r="GH15" s="132">
        <f>SAM_billion!GH15*1000</f>
        <v>0</v>
      </c>
      <c r="GI15" s="132">
        <f>SAM_billion!GI15*1000</f>
        <v>0</v>
      </c>
      <c r="GJ15" s="132">
        <f>SAM_billion!GJ15*1000</f>
        <v>9197.5771107187356</v>
      </c>
    </row>
    <row r="16" spans="1:192" x14ac:dyDescent="0.25">
      <c r="A16" s="133" t="s">
        <v>731</v>
      </c>
      <c r="B16" s="132">
        <f>SAM_billion!B16*1000</f>
        <v>0</v>
      </c>
      <c r="C16" s="132">
        <f>SAM_billion!C16*1000</f>
        <v>0</v>
      </c>
      <c r="D16" s="132">
        <f>SAM_billion!D16*1000</f>
        <v>0</v>
      </c>
      <c r="E16" s="132">
        <f>SAM_billion!E16*1000</f>
        <v>0</v>
      </c>
      <c r="F16" s="132">
        <f>SAM_billion!F16*1000</f>
        <v>0</v>
      </c>
      <c r="G16" s="132">
        <f>SAM_billion!G16*1000</f>
        <v>0</v>
      </c>
      <c r="H16" s="132">
        <f>SAM_billion!H16*1000</f>
        <v>0</v>
      </c>
      <c r="I16" s="132">
        <f>SAM_billion!I16*1000</f>
        <v>0</v>
      </c>
      <c r="J16" s="132">
        <f>SAM_billion!J16*1000</f>
        <v>0</v>
      </c>
      <c r="K16" s="132">
        <f>SAM_billion!K16*1000</f>
        <v>0</v>
      </c>
      <c r="L16" s="132">
        <f>SAM_billion!L16*1000</f>
        <v>0</v>
      </c>
      <c r="M16" s="132">
        <f>SAM_billion!M16*1000</f>
        <v>0</v>
      </c>
      <c r="N16" s="132">
        <f>SAM_billion!N16*1000</f>
        <v>0</v>
      </c>
      <c r="O16" s="132">
        <f>SAM_billion!O16*1000</f>
        <v>0</v>
      </c>
      <c r="P16" s="132">
        <f>SAM_billion!P16*1000</f>
        <v>0</v>
      </c>
      <c r="Q16" s="132">
        <f>SAM_billion!Q16*1000</f>
        <v>0</v>
      </c>
      <c r="R16" s="132">
        <f>SAM_billion!R16*1000</f>
        <v>0</v>
      </c>
      <c r="S16" s="132">
        <f>SAM_billion!S16*1000</f>
        <v>0</v>
      </c>
      <c r="T16" s="132">
        <f>SAM_billion!T16*1000</f>
        <v>0</v>
      </c>
      <c r="U16" s="132">
        <f>SAM_billion!U16*1000</f>
        <v>0</v>
      </c>
      <c r="V16" s="132">
        <f>SAM_billion!V16*1000</f>
        <v>0</v>
      </c>
      <c r="W16" s="132">
        <f>SAM_billion!W16*1000</f>
        <v>0</v>
      </c>
      <c r="X16" s="132">
        <f>SAM_billion!X16*1000</f>
        <v>0</v>
      </c>
      <c r="Y16" s="132">
        <f>SAM_billion!Y16*1000</f>
        <v>0</v>
      </c>
      <c r="Z16" s="132">
        <f>SAM_billion!Z16*1000</f>
        <v>0</v>
      </c>
      <c r="AA16" s="132">
        <f>SAM_billion!AA16*1000</f>
        <v>0</v>
      </c>
      <c r="AB16" s="132">
        <f>SAM_billion!AB16*1000</f>
        <v>0</v>
      </c>
      <c r="AC16" s="132">
        <f>SAM_billion!AC16*1000</f>
        <v>0</v>
      </c>
      <c r="AD16" s="132">
        <f>SAM_billion!AD16*1000</f>
        <v>0</v>
      </c>
      <c r="AE16" s="132">
        <f>SAM_billion!AE16*1000</f>
        <v>0</v>
      </c>
      <c r="AF16" s="132">
        <f>SAM_billion!AF16*1000</f>
        <v>0</v>
      </c>
      <c r="AG16" s="132">
        <f>SAM_billion!AG16*1000</f>
        <v>0</v>
      </c>
      <c r="AH16" s="132">
        <f>SAM_billion!AH16*1000</f>
        <v>0</v>
      </c>
      <c r="AI16" s="132">
        <f>SAM_billion!AI16*1000</f>
        <v>0</v>
      </c>
      <c r="AJ16" s="132">
        <f>SAM_billion!AJ16*1000</f>
        <v>0</v>
      </c>
      <c r="AK16" s="132">
        <f>SAM_billion!AK16*1000</f>
        <v>0</v>
      </c>
      <c r="AL16" s="132">
        <f>SAM_billion!AL16*1000</f>
        <v>0</v>
      </c>
      <c r="AM16" s="132">
        <f>SAM_billion!AM16*1000</f>
        <v>0</v>
      </c>
      <c r="AN16" s="132">
        <f>SAM_billion!AN16*1000</f>
        <v>0</v>
      </c>
      <c r="AO16" s="132">
        <f>SAM_billion!AO16*1000</f>
        <v>0</v>
      </c>
      <c r="AP16" s="132">
        <f>SAM_billion!AP16*1000</f>
        <v>0</v>
      </c>
      <c r="AQ16" s="132">
        <f>SAM_billion!AQ16*1000</f>
        <v>0</v>
      </c>
      <c r="AR16" s="132">
        <f>SAM_billion!AR16*1000</f>
        <v>0</v>
      </c>
      <c r="AS16" s="132">
        <f>SAM_billion!AS16*1000</f>
        <v>0</v>
      </c>
      <c r="AT16" s="132">
        <f>SAM_billion!AT16*1000</f>
        <v>0</v>
      </c>
      <c r="AU16" s="132">
        <f>SAM_billion!AU16*1000</f>
        <v>0</v>
      </c>
      <c r="AV16" s="132">
        <f>SAM_billion!AV16*1000</f>
        <v>0</v>
      </c>
      <c r="AW16" s="132">
        <f>SAM_billion!AW16*1000</f>
        <v>0</v>
      </c>
      <c r="AX16" s="132">
        <f>SAM_billion!AX16*1000</f>
        <v>0</v>
      </c>
      <c r="AY16" s="132">
        <f>SAM_billion!AY16*1000</f>
        <v>0</v>
      </c>
      <c r="AZ16" s="132">
        <f>SAM_billion!AZ16*1000</f>
        <v>0</v>
      </c>
      <c r="BA16" s="132">
        <f>SAM_billion!BA16*1000</f>
        <v>0</v>
      </c>
      <c r="BB16" s="132">
        <f>SAM_billion!BB16*1000</f>
        <v>0</v>
      </c>
      <c r="BC16" s="132">
        <f>SAM_billion!BC16*1000</f>
        <v>0</v>
      </c>
      <c r="BD16" s="132">
        <f>SAM_billion!BD16*1000</f>
        <v>0</v>
      </c>
      <c r="BE16" s="132">
        <f>SAM_billion!BE16*1000</f>
        <v>0</v>
      </c>
      <c r="BF16" s="132">
        <f>SAM_billion!BF16*1000</f>
        <v>0</v>
      </c>
      <c r="BG16" s="132">
        <f>SAM_billion!BG16*1000</f>
        <v>0</v>
      </c>
      <c r="BH16" s="132">
        <f>SAM_billion!BH16*1000</f>
        <v>0</v>
      </c>
      <c r="BI16" s="132">
        <f>SAM_billion!BI16*1000</f>
        <v>0</v>
      </c>
      <c r="BJ16" s="132">
        <f>SAM_billion!BJ16*1000</f>
        <v>0</v>
      </c>
      <c r="BK16" s="132">
        <f>SAM_billion!BK16*1000</f>
        <v>0</v>
      </c>
      <c r="BL16" s="132">
        <f>SAM_billion!BL16*1000</f>
        <v>0</v>
      </c>
      <c r="BM16" s="132">
        <f>SAM_billion!BM16*1000</f>
        <v>0</v>
      </c>
      <c r="BN16" s="132">
        <f>SAM_billion!BN16*1000</f>
        <v>0</v>
      </c>
      <c r="BO16" s="132">
        <f>SAM_billion!BO16*1000</f>
        <v>0</v>
      </c>
      <c r="BP16" s="132">
        <f>SAM_billion!BP16*1000</f>
        <v>0</v>
      </c>
      <c r="BQ16" s="132">
        <f>SAM_billion!BQ16*1000</f>
        <v>0</v>
      </c>
      <c r="BR16" s="132">
        <f>SAM_billion!BR16*1000</f>
        <v>0</v>
      </c>
      <c r="BS16" s="132">
        <f>SAM_billion!BS16*1000</f>
        <v>0</v>
      </c>
      <c r="BT16" s="132">
        <f>SAM_billion!BT16*1000</f>
        <v>0</v>
      </c>
      <c r="BU16" s="132">
        <f>SAM_billion!BU16*1000</f>
        <v>0</v>
      </c>
      <c r="BV16" s="132">
        <f>SAM_billion!BV16*1000</f>
        <v>0</v>
      </c>
      <c r="BW16" s="132">
        <f>SAM_billion!BW16*1000</f>
        <v>0</v>
      </c>
      <c r="BX16" s="132">
        <f>SAM_billion!BX16*1000</f>
        <v>0</v>
      </c>
      <c r="BY16" s="132">
        <f>SAM_billion!BY16*1000</f>
        <v>0</v>
      </c>
      <c r="BZ16" s="132">
        <f>SAM_billion!BZ16*1000</f>
        <v>0</v>
      </c>
      <c r="CA16" s="132">
        <f>SAM_billion!CA16*1000</f>
        <v>0</v>
      </c>
      <c r="CB16" s="132">
        <f>SAM_billion!CB16*1000</f>
        <v>0</v>
      </c>
      <c r="CC16" s="132">
        <f>SAM_billion!CC16*1000</f>
        <v>0</v>
      </c>
      <c r="CD16" s="132">
        <f>SAM_billion!CD16*1000</f>
        <v>0</v>
      </c>
      <c r="CE16" s="132">
        <f>SAM_billion!CE16*1000</f>
        <v>0</v>
      </c>
      <c r="CF16" s="132">
        <f>SAM_billion!CF16*1000</f>
        <v>0</v>
      </c>
      <c r="CG16" s="132">
        <f>SAM_billion!CG16*1000</f>
        <v>0</v>
      </c>
      <c r="CH16" s="132">
        <f>SAM_billion!CH16*1000</f>
        <v>0</v>
      </c>
      <c r="CI16" s="132">
        <f>SAM_billion!CI16*1000</f>
        <v>1505.8676969712585</v>
      </c>
      <c r="CJ16" s="132">
        <f>SAM_billion!CJ16*1000</f>
        <v>0</v>
      </c>
      <c r="CK16" s="132">
        <f>SAM_billion!CK16*1000</f>
        <v>0</v>
      </c>
      <c r="CL16" s="132">
        <f>SAM_billion!CL16*1000</f>
        <v>0</v>
      </c>
      <c r="CM16" s="132">
        <f>SAM_billion!CM16*1000</f>
        <v>0</v>
      </c>
      <c r="CN16" s="132">
        <f>SAM_billion!CN16*1000</f>
        <v>0</v>
      </c>
      <c r="CO16" s="132">
        <f>SAM_billion!CO16*1000</f>
        <v>0</v>
      </c>
      <c r="CP16" s="132">
        <f>SAM_billion!CP16*1000</f>
        <v>0</v>
      </c>
      <c r="CQ16" s="132">
        <f>SAM_billion!CQ16*1000</f>
        <v>0</v>
      </c>
      <c r="CR16" s="132">
        <f>SAM_billion!CR16*1000</f>
        <v>0</v>
      </c>
      <c r="CS16" s="132">
        <f>SAM_billion!CS16*1000</f>
        <v>0</v>
      </c>
      <c r="CT16" s="132">
        <f>SAM_billion!CT16*1000</f>
        <v>0</v>
      </c>
      <c r="CU16" s="132">
        <f>SAM_billion!CU16*1000</f>
        <v>0</v>
      </c>
      <c r="CV16" s="132">
        <f>SAM_billion!CV16*1000</f>
        <v>0</v>
      </c>
      <c r="CW16" s="132">
        <f>SAM_billion!CW16*1000</f>
        <v>0</v>
      </c>
      <c r="CX16" s="132">
        <f>SAM_billion!CX16*1000</f>
        <v>0</v>
      </c>
      <c r="CY16" s="132">
        <f>SAM_billion!CY16*1000</f>
        <v>0</v>
      </c>
      <c r="CZ16" s="132">
        <f>SAM_billion!CZ16*1000</f>
        <v>0</v>
      </c>
      <c r="DA16" s="132">
        <f>SAM_billion!DA16*1000</f>
        <v>0</v>
      </c>
      <c r="DB16" s="132">
        <f>SAM_billion!DB16*1000</f>
        <v>0</v>
      </c>
      <c r="DC16" s="132">
        <f>SAM_billion!DC16*1000</f>
        <v>0</v>
      </c>
      <c r="DD16" s="132">
        <f>SAM_billion!DD16*1000</f>
        <v>0</v>
      </c>
      <c r="DE16" s="132">
        <f>SAM_billion!DE16*1000</f>
        <v>0</v>
      </c>
      <c r="DF16" s="132">
        <f>SAM_billion!DF16*1000</f>
        <v>0</v>
      </c>
      <c r="DG16" s="132">
        <f>SAM_billion!DG16*1000</f>
        <v>0</v>
      </c>
      <c r="DH16" s="132">
        <f>SAM_billion!DH16*1000</f>
        <v>0</v>
      </c>
      <c r="DI16" s="132">
        <f>SAM_billion!DI16*1000</f>
        <v>0</v>
      </c>
      <c r="DJ16" s="132">
        <f>SAM_billion!DJ16*1000</f>
        <v>0</v>
      </c>
      <c r="DK16" s="132">
        <f>SAM_billion!DK16*1000</f>
        <v>0</v>
      </c>
      <c r="DL16" s="132">
        <f>SAM_billion!DL16*1000</f>
        <v>0</v>
      </c>
      <c r="DM16" s="132">
        <f>SAM_billion!DM16*1000</f>
        <v>0</v>
      </c>
      <c r="DN16" s="132">
        <f>SAM_billion!DN16*1000</f>
        <v>0</v>
      </c>
      <c r="DO16" s="132">
        <f>SAM_billion!DO16*1000</f>
        <v>0</v>
      </c>
      <c r="DP16" s="132">
        <f>SAM_billion!DP16*1000</f>
        <v>0</v>
      </c>
      <c r="DQ16" s="132">
        <f>SAM_billion!DQ16*1000</f>
        <v>0</v>
      </c>
      <c r="DR16" s="132">
        <f>SAM_billion!DR16*1000</f>
        <v>0</v>
      </c>
      <c r="DS16" s="132">
        <f>SAM_billion!DS16*1000</f>
        <v>0</v>
      </c>
      <c r="DT16" s="132">
        <f>SAM_billion!DT16*1000</f>
        <v>0</v>
      </c>
      <c r="DU16" s="132">
        <f>SAM_billion!DU16*1000</f>
        <v>0</v>
      </c>
      <c r="DV16" s="132">
        <f>SAM_billion!DV16*1000</f>
        <v>0</v>
      </c>
      <c r="DW16" s="132">
        <f>SAM_billion!DW16*1000</f>
        <v>0</v>
      </c>
      <c r="DX16" s="132">
        <f>SAM_billion!DX16*1000</f>
        <v>0</v>
      </c>
      <c r="DY16" s="132">
        <f>SAM_billion!DY16*1000</f>
        <v>0</v>
      </c>
      <c r="DZ16" s="132">
        <f>SAM_billion!DZ16*1000</f>
        <v>0</v>
      </c>
      <c r="EA16" s="132">
        <f>SAM_billion!EA16*1000</f>
        <v>0</v>
      </c>
      <c r="EB16" s="132">
        <f>SAM_billion!EB16*1000</f>
        <v>0</v>
      </c>
      <c r="EC16" s="132">
        <f>SAM_billion!EC16*1000</f>
        <v>0</v>
      </c>
      <c r="ED16" s="132">
        <f>SAM_billion!ED16*1000</f>
        <v>0</v>
      </c>
      <c r="EE16" s="132">
        <f>SAM_billion!EE16*1000</f>
        <v>0</v>
      </c>
      <c r="EF16" s="132">
        <f>SAM_billion!EF16*1000</f>
        <v>0</v>
      </c>
      <c r="EG16" s="132">
        <f>SAM_billion!EG16*1000</f>
        <v>0</v>
      </c>
      <c r="EH16" s="132">
        <f>SAM_billion!EH16*1000</f>
        <v>0</v>
      </c>
      <c r="EI16" s="132">
        <f>SAM_billion!EI16*1000</f>
        <v>0</v>
      </c>
      <c r="EJ16" s="132">
        <f>SAM_billion!EJ16*1000</f>
        <v>0</v>
      </c>
      <c r="EK16" s="132">
        <f>SAM_billion!EK16*1000</f>
        <v>0</v>
      </c>
      <c r="EL16" s="132">
        <f>SAM_billion!EL16*1000</f>
        <v>0</v>
      </c>
      <c r="EM16" s="132">
        <f>SAM_billion!EM16*1000</f>
        <v>0</v>
      </c>
      <c r="EN16" s="132">
        <f>SAM_billion!EN16*1000</f>
        <v>0</v>
      </c>
      <c r="EO16" s="132">
        <f>SAM_billion!EO16*1000</f>
        <v>0</v>
      </c>
      <c r="EP16" s="132">
        <f>SAM_billion!EP16*1000</f>
        <v>0</v>
      </c>
      <c r="EQ16" s="132">
        <f>SAM_billion!EQ16*1000</f>
        <v>0</v>
      </c>
      <c r="ER16" s="132">
        <f>SAM_billion!ER16*1000</f>
        <v>0</v>
      </c>
      <c r="ES16" s="132">
        <f>SAM_billion!ES16*1000</f>
        <v>0</v>
      </c>
      <c r="ET16" s="132">
        <f>SAM_billion!ET16*1000</f>
        <v>0</v>
      </c>
      <c r="EU16" s="132">
        <f>SAM_billion!EU16*1000</f>
        <v>0</v>
      </c>
      <c r="EV16" s="132">
        <f>SAM_billion!EV16*1000</f>
        <v>0</v>
      </c>
      <c r="EW16" s="132">
        <f>SAM_billion!EW16*1000</f>
        <v>0</v>
      </c>
      <c r="EX16" s="132">
        <f>SAM_billion!EX16*1000</f>
        <v>0</v>
      </c>
      <c r="EY16" s="132">
        <f>SAM_billion!EY16*1000</f>
        <v>0</v>
      </c>
      <c r="EZ16" s="132">
        <f>SAM_billion!EZ16*1000</f>
        <v>0</v>
      </c>
      <c r="FA16" s="132">
        <f>SAM_billion!FA16*1000</f>
        <v>0</v>
      </c>
      <c r="FB16" s="132">
        <f>SAM_billion!FB16*1000</f>
        <v>0</v>
      </c>
      <c r="FC16" s="132">
        <f>SAM_billion!FC16*1000</f>
        <v>0</v>
      </c>
      <c r="FD16" s="132">
        <f>SAM_billion!FD16*1000</f>
        <v>0</v>
      </c>
      <c r="FE16" s="132">
        <f>SAM_billion!FE16*1000</f>
        <v>0</v>
      </c>
      <c r="FF16" s="132">
        <f>SAM_billion!FF16*1000</f>
        <v>0</v>
      </c>
      <c r="FG16" s="132">
        <f>SAM_billion!FG16*1000</f>
        <v>0</v>
      </c>
      <c r="FH16" s="132">
        <f>SAM_billion!FH16*1000</f>
        <v>0</v>
      </c>
      <c r="FI16" s="132">
        <f>SAM_billion!FI16*1000</f>
        <v>0</v>
      </c>
      <c r="FJ16" s="132">
        <f>SAM_billion!FJ16*1000</f>
        <v>0</v>
      </c>
      <c r="FK16" s="132">
        <f>SAM_billion!FK16*1000</f>
        <v>0</v>
      </c>
      <c r="FL16" s="132">
        <f>SAM_billion!FL16*1000</f>
        <v>0</v>
      </c>
      <c r="FM16" s="132">
        <f>SAM_billion!FM16*1000</f>
        <v>0</v>
      </c>
      <c r="FN16" s="132">
        <f>SAM_billion!FN16*1000</f>
        <v>0</v>
      </c>
      <c r="FO16" s="132">
        <f>SAM_billion!FO16*1000</f>
        <v>0</v>
      </c>
      <c r="FP16" s="132">
        <f>SAM_billion!FP16*1000</f>
        <v>0</v>
      </c>
      <c r="FQ16" s="132">
        <f>SAM_billion!FQ16*1000</f>
        <v>0</v>
      </c>
      <c r="FR16" s="132">
        <f>SAM_billion!FR16*1000</f>
        <v>0</v>
      </c>
      <c r="FS16" s="132">
        <f>SAM_billion!FS16*1000</f>
        <v>0</v>
      </c>
      <c r="FT16" s="132">
        <f>SAM_billion!FT16*1000</f>
        <v>0</v>
      </c>
      <c r="FU16" s="132">
        <f>SAM_billion!FU16*1000</f>
        <v>0</v>
      </c>
      <c r="FV16" s="132">
        <f>SAM_billion!FV16*1000</f>
        <v>0</v>
      </c>
      <c r="FW16" s="132">
        <f>SAM_billion!FW16*1000</f>
        <v>0</v>
      </c>
      <c r="FX16" s="132">
        <f>SAM_billion!FX16*1000</f>
        <v>0</v>
      </c>
      <c r="FY16" s="132">
        <f>SAM_billion!FY16*1000</f>
        <v>0</v>
      </c>
      <c r="FZ16" s="132">
        <f>SAM_billion!FZ16*1000</f>
        <v>0</v>
      </c>
      <c r="GA16" s="132">
        <f>SAM_billion!GA16*1000</f>
        <v>0</v>
      </c>
      <c r="GB16" s="132">
        <f>SAM_billion!GB16*1000</f>
        <v>0</v>
      </c>
      <c r="GC16" s="132">
        <f>SAM_billion!GC16*1000</f>
        <v>0</v>
      </c>
      <c r="GD16" s="132">
        <f>SAM_billion!GD16*1000</f>
        <v>0</v>
      </c>
      <c r="GE16" s="132">
        <f>SAM_billion!GE16*1000</f>
        <v>0</v>
      </c>
      <c r="GF16" s="132">
        <f>SAM_billion!GF16*1000</f>
        <v>0</v>
      </c>
      <c r="GG16" s="132">
        <f>SAM_billion!GG16*1000</f>
        <v>0</v>
      </c>
      <c r="GH16" s="132">
        <f>SAM_billion!GH16*1000</f>
        <v>0</v>
      </c>
      <c r="GI16" s="132">
        <f>SAM_billion!GI16*1000</f>
        <v>0</v>
      </c>
      <c r="GJ16" s="132">
        <f>SAM_billion!GJ16*1000</f>
        <v>1505.8676969712585</v>
      </c>
    </row>
    <row r="17" spans="1:192" x14ac:dyDescent="0.25">
      <c r="A17" s="133" t="s">
        <v>732</v>
      </c>
      <c r="B17" s="132">
        <f>SAM_billion!B17*1000</f>
        <v>0</v>
      </c>
      <c r="C17" s="132">
        <f>SAM_billion!C17*1000</f>
        <v>0</v>
      </c>
      <c r="D17" s="132">
        <f>SAM_billion!D17*1000</f>
        <v>0</v>
      </c>
      <c r="E17" s="132">
        <f>SAM_billion!E17*1000</f>
        <v>0</v>
      </c>
      <c r="F17" s="132">
        <f>SAM_billion!F17*1000</f>
        <v>0</v>
      </c>
      <c r="G17" s="132">
        <f>SAM_billion!G17*1000</f>
        <v>0</v>
      </c>
      <c r="H17" s="132">
        <f>SAM_billion!H17*1000</f>
        <v>0</v>
      </c>
      <c r="I17" s="132">
        <f>SAM_billion!I17*1000</f>
        <v>0</v>
      </c>
      <c r="J17" s="132">
        <f>SAM_billion!J17*1000</f>
        <v>0</v>
      </c>
      <c r="K17" s="132">
        <f>SAM_billion!K17*1000</f>
        <v>0</v>
      </c>
      <c r="L17" s="132">
        <f>SAM_billion!L17*1000</f>
        <v>0</v>
      </c>
      <c r="M17" s="132">
        <f>SAM_billion!M17*1000</f>
        <v>0</v>
      </c>
      <c r="N17" s="132">
        <f>SAM_billion!N17*1000</f>
        <v>0</v>
      </c>
      <c r="O17" s="132">
        <f>SAM_billion!O17*1000</f>
        <v>0</v>
      </c>
      <c r="P17" s="132">
        <f>SAM_billion!P17*1000</f>
        <v>0</v>
      </c>
      <c r="Q17" s="132">
        <f>SAM_billion!Q17*1000</f>
        <v>0</v>
      </c>
      <c r="R17" s="132">
        <f>SAM_billion!R17*1000</f>
        <v>0</v>
      </c>
      <c r="S17" s="132">
        <f>SAM_billion!S17*1000</f>
        <v>0</v>
      </c>
      <c r="T17" s="132">
        <f>SAM_billion!T17*1000</f>
        <v>0</v>
      </c>
      <c r="U17" s="132">
        <f>SAM_billion!U17*1000</f>
        <v>0</v>
      </c>
      <c r="V17" s="132">
        <f>SAM_billion!V17*1000</f>
        <v>0</v>
      </c>
      <c r="W17" s="132">
        <f>SAM_billion!W17*1000</f>
        <v>0</v>
      </c>
      <c r="X17" s="132">
        <f>SAM_billion!X17*1000</f>
        <v>0</v>
      </c>
      <c r="Y17" s="132">
        <f>SAM_billion!Y17*1000</f>
        <v>0</v>
      </c>
      <c r="Z17" s="132">
        <f>SAM_billion!Z17*1000</f>
        <v>0</v>
      </c>
      <c r="AA17" s="132">
        <f>SAM_billion!AA17*1000</f>
        <v>0</v>
      </c>
      <c r="AB17" s="132">
        <f>SAM_billion!AB17*1000</f>
        <v>0</v>
      </c>
      <c r="AC17" s="132">
        <f>SAM_billion!AC17*1000</f>
        <v>0</v>
      </c>
      <c r="AD17" s="132">
        <f>SAM_billion!AD17*1000</f>
        <v>0</v>
      </c>
      <c r="AE17" s="132">
        <f>SAM_billion!AE17*1000</f>
        <v>0</v>
      </c>
      <c r="AF17" s="132">
        <f>SAM_billion!AF17*1000</f>
        <v>0</v>
      </c>
      <c r="AG17" s="132">
        <f>SAM_billion!AG17*1000</f>
        <v>0</v>
      </c>
      <c r="AH17" s="132">
        <f>SAM_billion!AH17*1000</f>
        <v>0</v>
      </c>
      <c r="AI17" s="132">
        <f>SAM_billion!AI17*1000</f>
        <v>0</v>
      </c>
      <c r="AJ17" s="132">
        <f>SAM_billion!AJ17*1000</f>
        <v>0</v>
      </c>
      <c r="AK17" s="132">
        <f>SAM_billion!AK17*1000</f>
        <v>0</v>
      </c>
      <c r="AL17" s="132">
        <f>SAM_billion!AL17*1000</f>
        <v>0</v>
      </c>
      <c r="AM17" s="132">
        <f>SAM_billion!AM17*1000</f>
        <v>0</v>
      </c>
      <c r="AN17" s="132">
        <f>SAM_billion!AN17*1000</f>
        <v>0</v>
      </c>
      <c r="AO17" s="132">
        <f>SAM_billion!AO17*1000</f>
        <v>0</v>
      </c>
      <c r="AP17" s="132">
        <f>SAM_billion!AP17*1000</f>
        <v>0</v>
      </c>
      <c r="AQ17" s="132">
        <f>SAM_billion!AQ17*1000</f>
        <v>0</v>
      </c>
      <c r="AR17" s="132">
        <f>SAM_billion!AR17*1000</f>
        <v>0</v>
      </c>
      <c r="AS17" s="132">
        <f>SAM_billion!AS17*1000</f>
        <v>0</v>
      </c>
      <c r="AT17" s="132">
        <f>SAM_billion!AT17*1000</f>
        <v>0</v>
      </c>
      <c r="AU17" s="132">
        <f>SAM_billion!AU17*1000</f>
        <v>0</v>
      </c>
      <c r="AV17" s="132">
        <f>SAM_billion!AV17*1000</f>
        <v>0</v>
      </c>
      <c r="AW17" s="132">
        <f>SAM_billion!AW17*1000</f>
        <v>0</v>
      </c>
      <c r="AX17" s="132">
        <f>SAM_billion!AX17*1000</f>
        <v>0</v>
      </c>
      <c r="AY17" s="132">
        <f>SAM_billion!AY17*1000</f>
        <v>0</v>
      </c>
      <c r="AZ17" s="132">
        <f>SAM_billion!AZ17*1000</f>
        <v>0</v>
      </c>
      <c r="BA17" s="132">
        <f>SAM_billion!BA17*1000</f>
        <v>0</v>
      </c>
      <c r="BB17" s="132">
        <f>SAM_billion!BB17*1000</f>
        <v>0</v>
      </c>
      <c r="BC17" s="132">
        <f>SAM_billion!BC17*1000</f>
        <v>0</v>
      </c>
      <c r="BD17" s="132">
        <f>SAM_billion!BD17*1000</f>
        <v>0</v>
      </c>
      <c r="BE17" s="132">
        <f>SAM_billion!BE17*1000</f>
        <v>0</v>
      </c>
      <c r="BF17" s="132">
        <f>SAM_billion!BF17*1000</f>
        <v>0</v>
      </c>
      <c r="BG17" s="132">
        <f>SAM_billion!BG17*1000</f>
        <v>0</v>
      </c>
      <c r="BH17" s="132">
        <f>SAM_billion!BH17*1000</f>
        <v>0</v>
      </c>
      <c r="BI17" s="132">
        <f>SAM_billion!BI17*1000</f>
        <v>0</v>
      </c>
      <c r="BJ17" s="132">
        <f>SAM_billion!BJ17*1000</f>
        <v>0</v>
      </c>
      <c r="BK17" s="132">
        <f>SAM_billion!BK17*1000</f>
        <v>0</v>
      </c>
      <c r="BL17" s="132">
        <f>SAM_billion!BL17*1000</f>
        <v>0</v>
      </c>
      <c r="BM17" s="132">
        <f>SAM_billion!BM17*1000</f>
        <v>0</v>
      </c>
      <c r="BN17" s="132">
        <f>SAM_billion!BN17*1000</f>
        <v>0</v>
      </c>
      <c r="BO17" s="132">
        <f>SAM_billion!BO17*1000</f>
        <v>0</v>
      </c>
      <c r="BP17" s="132">
        <f>SAM_billion!BP17*1000</f>
        <v>0</v>
      </c>
      <c r="BQ17" s="132">
        <f>SAM_billion!BQ17*1000</f>
        <v>0</v>
      </c>
      <c r="BR17" s="132">
        <f>SAM_billion!BR17*1000</f>
        <v>0</v>
      </c>
      <c r="BS17" s="132">
        <f>SAM_billion!BS17*1000</f>
        <v>0</v>
      </c>
      <c r="BT17" s="132">
        <f>SAM_billion!BT17*1000</f>
        <v>0</v>
      </c>
      <c r="BU17" s="132">
        <f>SAM_billion!BU17*1000</f>
        <v>0</v>
      </c>
      <c r="BV17" s="132">
        <f>SAM_billion!BV17*1000</f>
        <v>0</v>
      </c>
      <c r="BW17" s="132">
        <f>SAM_billion!BW17*1000</f>
        <v>0</v>
      </c>
      <c r="BX17" s="132">
        <f>SAM_billion!BX17*1000</f>
        <v>0</v>
      </c>
      <c r="BY17" s="132">
        <f>SAM_billion!BY17*1000</f>
        <v>0</v>
      </c>
      <c r="BZ17" s="132">
        <f>SAM_billion!BZ17*1000</f>
        <v>0</v>
      </c>
      <c r="CA17" s="132">
        <f>SAM_billion!CA17*1000</f>
        <v>0</v>
      </c>
      <c r="CB17" s="132">
        <f>SAM_billion!CB17*1000</f>
        <v>0</v>
      </c>
      <c r="CC17" s="132">
        <f>SAM_billion!CC17*1000</f>
        <v>0</v>
      </c>
      <c r="CD17" s="132">
        <f>SAM_billion!CD17*1000</f>
        <v>0</v>
      </c>
      <c r="CE17" s="132">
        <f>SAM_billion!CE17*1000</f>
        <v>0</v>
      </c>
      <c r="CF17" s="132">
        <f>SAM_billion!CF17*1000</f>
        <v>0</v>
      </c>
      <c r="CG17" s="132">
        <f>SAM_billion!CG17*1000</f>
        <v>0</v>
      </c>
      <c r="CH17" s="132">
        <f>SAM_billion!CH17*1000</f>
        <v>0</v>
      </c>
      <c r="CI17" s="132">
        <f>SAM_billion!CI17*1000</f>
        <v>0</v>
      </c>
      <c r="CJ17" s="132">
        <f>SAM_billion!CJ17*1000</f>
        <v>10718.254702314071</v>
      </c>
      <c r="CK17" s="132">
        <f>SAM_billion!CK17*1000</f>
        <v>0</v>
      </c>
      <c r="CL17" s="132">
        <f>SAM_billion!CL17*1000</f>
        <v>0</v>
      </c>
      <c r="CM17" s="132">
        <f>SAM_billion!CM17*1000</f>
        <v>0</v>
      </c>
      <c r="CN17" s="132">
        <f>SAM_billion!CN17*1000</f>
        <v>0</v>
      </c>
      <c r="CO17" s="132">
        <f>SAM_billion!CO17*1000</f>
        <v>0</v>
      </c>
      <c r="CP17" s="132">
        <f>SAM_billion!CP17*1000</f>
        <v>0</v>
      </c>
      <c r="CQ17" s="132">
        <f>SAM_billion!CQ17*1000</f>
        <v>0</v>
      </c>
      <c r="CR17" s="132">
        <f>SAM_billion!CR17*1000</f>
        <v>0</v>
      </c>
      <c r="CS17" s="132">
        <f>SAM_billion!CS17*1000</f>
        <v>0</v>
      </c>
      <c r="CT17" s="132">
        <f>SAM_billion!CT17*1000</f>
        <v>0</v>
      </c>
      <c r="CU17" s="132">
        <f>SAM_billion!CU17*1000</f>
        <v>0</v>
      </c>
      <c r="CV17" s="132">
        <f>SAM_billion!CV17*1000</f>
        <v>0</v>
      </c>
      <c r="CW17" s="132">
        <f>SAM_billion!CW17*1000</f>
        <v>0</v>
      </c>
      <c r="CX17" s="132">
        <f>SAM_billion!CX17*1000</f>
        <v>0</v>
      </c>
      <c r="CY17" s="132">
        <f>SAM_billion!CY17*1000</f>
        <v>0</v>
      </c>
      <c r="CZ17" s="132">
        <f>SAM_billion!CZ17*1000</f>
        <v>0</v>
      </c>
      <c r="DA17" s="132">
        <f>SAM_billion!DA17*1000</f>
        <v>0</v>
      </c>
      <c r="DB17" s="132">
        <f>SAM_billion!DB17*1000</f>
        <v>0</v>
      </c>
      <c r="DC17" s="132">
        <f>SAM_billion!DC17*1000</f>
        <v>0</v>
      </c>
      <c r="DD17" s="132">
        <f>SAM_billion!DD17*1000</f>
        <v>0</v>
      </c>
      <c r="DE17" s="132">
        <f>SAM_billion!DE17*1000</f>
        <v>0</v>
      </c>
      <c r="DF17" s="132">
        <f>SAM_billion!DF17*1000</f>
        <v>0</v>
      </c>
      <c r="DG17" s="132">
        <f>SAM_billion!DG17*1000</f>
        <v>0</v>
      </c>
      <c r="DH17" s="132">
        <f>SAM_billion!DH17*1000</f>
        <v>0</v>
      </c>
      <c r="DI17" s="132">
        <f>SAM_billion!DI17*1000</f>
        <v>0</v>
      </c>
      <c r="DJ17" s="132">
        <f>SAM_billion!DJ17*1000</f>
        <v>0</v>
      </c>
      <c r="DK17" s="132">
        <f>SAM_billion!DK17*1000</f>
        <v>0</v>
      </c>
      <c r="DL17" s="132">
        <f>SAM_billion!DL17*1000</f>
        <v>0</v>
      </c>
      <c r="DM17" s="132">
        <f>SAM_billion!DM17*1000</f>
        <v>0</v>
      </c>
      <c r="DN17" s="132">
        <f>SAM_billion!DN17*1000</f>
        <v>0</v>
      </c>
      <c r="DO17" s="132">
        <f>SAM_billion!DO17*1000</f>
        <v>0</v>
      </c>
      <c r="DP17" s="132">
        <f>SAM_billion!DP17*1000</f>
        <v>0</v>
      </c>
      <c r="DQ17" s="132">
        <f>SAM_billion!DQ17*1000</f>
        <v>0</v>
      </c>
      <c r="DR17" s="132">
        <f>SAM_billion!DR17*1000</f>
        <v>0</v>
      </c>
      <c r="DS17" s="132">
        <f>SAM_billion!DS17*1000</f>
        <v>0</v>
      </c>
      <c r="DT17" s="132">
        <f>SAM_billion!DT17*1000</f>
        <v>0</v>
      </c>
      <c r="DU17" s="132">
        <f>SAM_billion!DU17*1000</f>
        <v>0</v>
      </c>
      <c r="DV17" s="132">
        <f>SAM_billion!DV17*1000</f>
        <v>0</v>
      </c>
      <c r="DW17" s="132">
        <f>SAM_billion!DW17*1000</f>
        <v>0</v>
      </c>
      <c r="DX17" s="132">
        <f>SAM_billion!DX17*1000</f>
        <v>0</v>
      </c>
      <c r="DY17" s="132">
        <f>SAM_billion!DY17*1000</f>
        <v>0</v>
      </c>
      <c r="DZ17" s="132">
        <f>SAM_billion!DZ17*1000</f>
        <v>0</v>
      </c>
      <c r="EA17" s="132">
        <f>SAM_billion!EA17*1000</f>
        <v>0</v>
      </c>
      <c r="EB17" s="132">
        <f>SAM_billion!EB17*1000</f>
        <v>0</v>
      </c>
      <c r="EC17" s="132">
        <f>SAM_billion!EC17*1000</f>
        <v>0</v>
      </c>
      <c r="ED17" s="132">
        <f>SAM_billion!ED17*1000</f>
        <v>0</v>
      </c>
      <c r="EE17" s="132">
        <f>SAM_billion!EE17*1000</f>
        <v>0</v>
      </c>
      <c r="EF17" s="132">
        <f>SAM_billion!EF17*1000</f>
        <v>0</v>
      </c>
      <c r="EG17" s="132">
        <f>SAM_billion!EG17*1000</f>
        <v>0</v>
      </c>
      <c r="EH17" s="132">
        <f>SAM_billion!EH17*1000</f>
        <v>0</v>
      </c>
      <c r="EI17" s="132">
        <f>SAM_billion!EI17*1000</f>
        <v>0</v>
      </c>
      <c r="EJ17" s="132">
        <f>SAM_billion!EJ17*1000</f>
        <v>0</v>
      </c>
      <c r="EK17" s="132">
        <f>SAM_billion!EK17*1000</f>
        <v>0</v>
      </c>
      <c r="EL17" s="132">
        <f>SAM_billion!EL17*1000</f>
        <v>0</v>
      </c>
      <c r="EM17" s="132">
        <f>SAM_billion!EM17*1000</f>
        <v>0</v>
      </c>
      <c r="EN17" s="132">
        <f>SAM_billion!EN17*1000</f>
        <v>0</v>
      </c>
      <c r="EO17" s="132">
        <f>SAM_billion!EO17*1000</f>
        <v>0</v>
      </c>
      <c r="EP17" s="132">
        <f>SAM_billion!EP17*1000</f>
        <v>0</v>
      </c>
      <c r="EQ17" s="132">
        <f>SAM_billion!EQ17*1000</f>
        <v>0</v>
      </c>
      <c r="ER17" s="132">
        <f>SAM_billion!ER17*1000</f>
        <v>0</v>
      </c>
      <c r="ES17" s="132">
        <f>SAM_billion!ES17*1000</f>
        <v>0</v>
      </c>
      <c r="ET17" s="132">
        <f>SAM_billion!ET17*1000</f>
        <v>0</v>
      </c>
      <c r="EU17" s="132">
        <f>SAM_billion!EU17*1000</f>
        <v>0</v>
      </c>
      <c r="EV17" s="132">
        <f>SAM_billion!EV17*1000</f>
        <v>0</v>
      </c>
      <c r="EW17" s="132">
        <f>SAM_billion!EW17*1000</f>
        <v>0</v>
      </c>
      <c r="EX17" s="132">
        <f>SAM_billion!EX17*1000</f>
        <v>0</v>
      </c>
      <c r="EY17" s="132">
        <f>SAM_billion!EY17*1000</f>
        <v>0</v>
      </c>
      <c r="EZ17" s="132">
        <f>SAM_billion!EZ17*1000</f>
        <v>0</v>
      </c>
      <c r="FA17" s="132">
        <f>SAM_billion!FA17*1000</f>
        <v>0</v>
      </c>
      <c r="FB17" s="132">
        <f>SAM_billion!FB17*1000</f>
        <v>0</v>
      </c>
      <c r="FC17" s="132">
        <f>SAM_billion!FC17*1000</f>
        <v>0</v>
      </c>
      <c r="FD17" s="132">
        <f>SAM_billion!FD17*1000</f>
        <v>0</v>
      </c>
      <c r="FE17" s="132">
        <f>SAM_billion!FE17*1000</f>
        <v>0</v>
      </c>
      <c r="FF17" s="132">
        <f>SAM_billion!FF17*1000</f>
        <v>0</v>
      </c>
      <c r="FG17" s="132">
        <f>SAM_billion!FG17*1000</f>
        <v>0</v>
      </c>
      <c r="FH17" s="132">
        <f>SAM_billion!FH17*1000</f>
        <v>0</v>
      </c>
      <c r="FI17" s="132">
        <f>SAM_billion!FI17*1000</f>
        <v>0</v>
      </c>
      <c r="FJ17" s="132">
        <f>SAM_billion!FJ17*1000</f>
        <v>0</v>
      </c>
      <c r="FK17" s="132">
        <f>SAM_billion!FK17*1000</f>
        <v>0</v>
      </c>
      <c r="FL17" s="132">
        <f>SAM_billion!FL17*1000</f>
        <v>0</v>
      </c>
      <c r="FM17" s="132">
        <f>SAM_billion!FM17*1000</f>
        <v>0</v>
      </c>
      <c r="FN17" s="132">
        <f>SAM_billion!FN17*1000</f>
        <v>0</v>
      </c>
      <c r="FO17" s="132">
        <f>SAM_billion!FO17*1000</f>
        <v>0</v>
      </c>
      <c r="FP17" s="132">
        <f>SAM_billion!FP17*1000</f>
        <v>0</v>
      </c>
      <c r="FQ17" s="132">
        <f>SAM_billion!FQ17*1000</f>
        <v>0</v>
      </c>
      <c r="FR17" s="132">
        <f>SAM_billion!FR17*1000</f>
        <v>0</v>
      </c>
      <c r="FS17" s="132">
        <f>SAM_billion!FS17*1000</f>
        <v>0</v>
      </c>
      <c r="FT17" s="132">
        <f>SAM_billion!FT17*1000</f>
        <v>0</v>
      </c>
      <c r="FU17" s="132">
        <f>SAM_billion!FU17*1000</f>
        <v>0</v>
      </c>
      <c r="FV17" s="132">
        <f>SAM_billion!FV17*1000</f>
        <v>0</v>
      </c>
      <c r="FW17" s="132">
        <f>SAM_billion!FW17*1000</f>
        <v>0</v>
      </c>
      <c r="FX17" s="132">
        <f>SAM_billion!FX17*1000</f>
        <v>0</v>
      </c>
      <c r="FY17" s="132">
        <f>SAM_billion!FY17*1000</f>
        <v>0</v>
      </c>
      <c r="FZ17" s="132">
        <f>SAM_billion!FZ17*1000</f>
        <v>0</v>
      </c>
      <c r="GA17" s="132">
        <f>SAM_billion!GA17*1000</f>
        <v>0</v>
      </c>
      <c r="GB17" s="132">
        <f>SAM_billion!GB17*1000</f>
        <v>0</v>
      </c>
      <c r="GC17" s="132">
        <f>SAM_billion!GC17*1000</f>
        <v>0</v>
      </c>
      <c r="GD17" s="132">
        <f>SAM_billion!GD17*1000</f>
        <v>0</v>
      </c>
      <c r="GE17" s="132">
        <f>SAM_billion!GE17*1000</f>
        <v>0</v>
      </c>
      <c r="GF17" s="132">
        <f>SAM_billion!GF17*1000</f>
        <v>0</v>
      </c>
      <c r="GG17" s="132">
        <f>SAM_billion!GG17*1000</f>
        <v>0</v>
      </c>
      <c r="GH17" s="132">
        <f>SAM_billion!GH17*1000</f>
        <v>0</v>
      </c>
      <c r="GI17" s="132">
        <f>SAM_billion!GI17*1000</f>
        <v>0</v>
      </c>
      <c r="GJ17" s="132">
        <f>SAM_billion!GJ17*1000</f>
        <v>10718.254702314071</v>
      </c>
    </row>
    <row r="18" spans="1:192" x14ac:dyDescent="0.25">
      <c r="A18" s="133" t="s">
        <v>733</v>
      </c>
      <c r="B18" s="132">
        <f>SAM_billion!B18*1000</f>
        <v>0</v>
      </c>
      <c r="C18" s="132">
        <f>SAM_billion!C18*1000</f>
        <v>0</v>
      </c>
      <c r="D18" s="132">
        <f>SAM_billion!D18*1000</f>
        <v>0</v>
      </c>
      <c r="E18" s="132">
        <f>SAM_billion!E18*1000</f>
        <v>0</v>
      </c>
      <c r="F18" s="132">
        <f>SAM_billion!F18*1000</f>
        <v>0</v>
      </c>
      <c r="G18" s="132">
        <f>SAM_billion!G18*1000</f>
        <v>0</v>
      </c>
      <c r="H18" s="132">
        <f>SAM_billion!H18*1000</f>
        <v>0</v>
      </c>
      <c r="I18" s="132">
        <f>SAM_billion!I18*1000</f>
        <v>0</v>
      </c>
      <c r="J18" s="132">
        <f>SAM_billion!J18*1000</f>
        <v>0</v>
      </c>
      <c r="K18" s="132">
        <f>SAM_billion!K18*1000</f>
        <v>0</v>
      </c>
      <c r="L18" s="132">
        <f>SAM_billion!L18*1000</f>
        <v>0</v>
      </c>
      <c r="M18" s="132">
        <f>SAM_billion!M18*1000</f>
        <v>0</v>
      </c>
      <c r="N18" s="132">
        <f>SAM_billion!N18*1000</f>
        <v>0</v>
      </c>
      <c r="O18" s="132">
        <f>SAM_billion!O18*1000</f>
        <v>0</v>
      </c>
      <c r="P18" s="132">
        <f>SAM_billion!P18*1000</f>
        <v>0</v>
      </c>
      <c r="Q18" s="132">
        <f>SAM_billion!Q18*1000</f>
        <v>0</v>
      </c>
      <c r="R18" s="132">
        <f>SAM_billion!R18*1000</f>
        <v>0</v>
      </c>
      <c r="S18" s="132">
        <f>SAM_billion!S18*1000</f>
        <v>0</v>
      </c>
      <c r="T18" s="132">
        <f>SAM_billion!T18*1000</f>
        <v>0</v>
      </c>
      <c r="U18" s="132">
        <f>SAM_billion!U18*1000</f>
        <v>0</v>
      </c>
      <c r="V18" s="132">
        <f>SAM_billion!V18*1000</f>
        <v>0</v>
      </c>
      <c r="W18" s="132">
        <f>SAM_billion!W18*1000</f>
        <v>0</v>
      </c>
      <c r="X18" s="132">
        <f>SAM_billion!X18*1000</f>
        <v>0</v>
      </c>
      <c r="Y18" s="132">
        <f>SAM_billion!Y18*1000</f>
        <v>0</v>
      </c>
      <c r="Z18" s="132">
        <f>SAM_billion!Z18*1000</f>
        <v>0</v>
      </c>
      <c r="AA18" s="132">
        <f>SAM_billion!AA18*1000</f>
        <v>0</v>
      </c>
      <c r="AB18" s="132">
        <f>SAM_billion!AB18*1000</f>
        <v>0</v>
      </c>
      <c r="AC18" s="132">
        <f>SAM_billion!AC18*1000</f>
        <v>0</v>
      </c>
      <c r="AD18" s="132">
        <f>SAM_billion!AD18*1000</f>
        <v>0</v>
      </c>
      <c r="AE18" s="132">
        <f>SAM_billion!AE18*1000</f>
        <v>0</v>
      </c>
      <c r="AF18" s="132">
        <f>SAM_billion!AF18*1000</f>
        <v>0</v>
      </c>
      <c r="AG18" s="132">
        <f>SAM_billion!AG18*1000</f>
        <v>0</v>
      </c>
      <c r="AH18" s="132">
        <f>SAM_billion!AH18*1000</f>
        <v>0</v>
      </c>
      <c r="AI18" s="132">
        <f>SAM_billion!AI18*1000</f>
        <v>0</v>
      </c>
      <c r="AJ18" s="132">
        <f>SAM_billion!AJ18*1000</f>
        <v>0</v>
      </c>
      <c r="AK18" s="132">
        <f>SAM_billion!AK18*1000</f>
        <v>0</v>
      </c>
      <c r="AL18" s="132">
        <f>SAM_billion!AL18*1000</f>
        <v>0</v>
      </c>
      <c r="AM18" s="132">
        <f>SAM_billion!AM18*1000</f>
        <v>0</v>
      </c>
      <c r="AN18" s="132">
        <f>SAM_billion!AN18*1000</f>
        <v>0</v>
      </c>
      <c r="AO18" s="132">
        <f>SAM_billion!AO18*1000</f>
        <v>0</v>
      </c>
      <c r="AP18" s="132">
        <f>SAM_billion!AP18*1000</f>
        <v>0</v>
      </c>
      <c r="AQ18" s="132">
        <f>SAM_billion!AQ18*1000</f>
        <v>0</v>
      </c>
      <c r="AR18" s="132">
        <f>SAM_billion!AR18*1000</f>
        <v>0</v>
      </c>
      <c r="AS18" s="132">
        <f>SAM_billion!AS18*1000</f>
        <v>0</v>
      </c>
      <c r="AT18" s="132">
        <f>SAM_billion!AT18*1000</f>
        <v>0</v>
      </c>
      <c r="AU18" s="132">
        <f>SAM_billion!AU18*1000</f>
        <v>0</v>
      </c>
      <c r="AV18" s="132">
        <f>SAM_billion!AV18*1000</f>
        <v>0</v>
      </c>
      <c r="AW18" s="132">
        <f>SAM_billion!AW18*1000</f>
        <v>0</v>
      </c>
      <c r="AX18" s="132">
        <f>SAM_billion!AX18*1000</f>
        <v>0</v>
      </c>
      <c r="AY18" s="132">
        <f>SAM_billion!AY18*1000</f>
        <v>0</v>
      </c>
      <c r="AZ18" s="132">
        <f>SAM_billion!AZ18*1000</f>
        <v>0</v>
      </c>
      <c r="BA18" s="132">
        <f>SAM_billion!BA18*1000</f>
        <v>0</v>
      </c>
      <c r="BB18" s="132">
        <f>SAM_billion!BB18*1000</f>
        <v>0</v>
      </c>
      <c r="BC18" s="132">
        <f>SAM_billion!BC18*1000</f>
        <v>0</v>
      </c>
      <c r="BD18" s="132">
        <f>SAM_billion!BD18*1000</f>
        <v>0</v>
      </c>
      <c r="BE18" s="132">
        <f>SAM_billion!BE18*1000</f>
        <v>0</v>
      </c>
      <c r="BF18" s="132">
        <f>SAM_billion!BF18*1000</f>
        <v>0</v>
      </c>
      <c r="BG18" s="132">
        <f>SAM_billion!BG18*1000</f>
        <v>0</v>
      </c>
      <c r="BH18" s="132">
        <f>SAM_billion!BH18*1000</f>
        <v>0</v>
      </c>
      <c r="BI18" s="132">
        <f>SAM_billion!BI18*1000</f>
        <v>0</v>
      </c>
      <c r="BJ18" s="132">
        <f>SAM_billion!BJ18*1000</f>
        <v>0</v>
      </c>
      <c r="BK18" s="132">
        <f>SAM_billion!BK18*1000</f>
        <v>0</v>
      </c>
      <c r="BL18" s="132">
        <f>SAM_billion!BL18*1000</f>
        <v>0</v>
      </c>
      <c r="BM18" s="132">
        <f>SAM_billion!BM18*1000</f>
        <v>0</v>
      </c>
      <c r="BN18" s="132">
        <f>SAM_billion!BN18*1000</f>
        <v>0</v>
      </c>
      <c r="BO18" s="132">
        <f>SAM_billion!BO18*1000</f>
        <v>0</v>
      </c>
      <c r="BP18" s="132">
        <f>SAM_billion!BP18*1000</f>
        <v>0</v>
      </c>
      <c r="BQ18" s="132">
        <f>SAM_billion!BQ18*1000</f>
        <v>0</v>
      </c>
      <c r="BR18" s="132">
        <f>SAM_billion!BR18*1000</f>
        <v>0</v>
      </c>
      <c r="BS18" s="132">
        <f>SAM_billion!BS18*1000</f>
        <v>0</v>
      </c>
      <c r="BT18" s="132">
        <f>SAM_billion!BT18*1000</f>
        <v>0</v>
      </c>
      <c r="BU18" s="132">
        <f>SAM_billion!BU18*1000</f>
        <v>0</v>
      </c>
      <c r="BV18" s="132">
        <f>SAM_billion!BV18*1000</f>
        <v>0</v>
      </c>
      <c r="BW18" s="132">
        <f>SAM_billion!BW18*1000</f>
        <v>0</v>
      </c>
      <c r="BX18" s="132">
        <f>SAM_billion!BX18*1000</f>
        <v>0</v>
      </c>
      <c r="BY18" s="132">
        <f>SAM_billion!BY18*1000</f>
        <v>0</v>
      </c>
      <c r="BZ18" s="132">
        <f>SAM_billion!BZ18*1000</f>
        <v>0</v>
      </c>
      <c r="CA18" s="132">
        <f>SAM_billion!CA18*1000</f>
        <v>0</v>
      </c>
      <c r="CB18" s="132">
        <f>SAM_billion!CB18*1000</f>
        <v>0</v>
      </c>
      <c r="CC18" s="132">
        <f>SAM_billion!CC18*1000</f>
        <v>0</v>
      </c>
      <c r="CD18" s="132">
        <f>SAM_billion!CD18*1000</f>
        <v>0</v>
      </c>
      <c r="CE18" s="132">
        <f>SAM_billion!CE18*1000</f>
        <v>0</v>
      </c>
      <c r="CF18" s="132">
        <f>SAM_billion!CF18*1000</f>
        <v>0</v>
      </c>
      <c r="CG18" s="132">
        <f>SAM_billion!CG18*1000</f>
        <v>0</v>
      </c>
      <c r="CH18" s="132">
        <f>SAM_billion!CH18*1000</f>
        <v>0</v>
      </c>
      <c r="CI18" s="132">
        <f>SAM_billion!CI18*1000</f>
        <v>0</v>
      </c>
      <c r="CJ18" s="132">
        <f>SAM_billion!CJ18*1000</f>
        <v>0</v>
      </c>
      <c r="CK18" s="132">
        <f>SAM_billion!CK18*1000</f>
        <v>10310.370421887234</v>
      </c>
      <c r="CL18" s="132">
        <f>SAM_billion!CL18*1000</f>
        <v>0</v>
      </c>
      <c r="CM18" s="132">
        <f>SAM_billion!CM18*1000</f>
        <v>0</v>
      </c>
      <c r="CN18" s="132">
        <f>SAM_billion!CN18*1000</f>
        <v>0</v>
      </c>
      <c r="CO18" s="132">
        <f>SAM_billion!CO18*1000</f>
        <v>0</v>
      </c>
      <c r="CP18" s="132">
        <f>SAM_billion!CP18*1000</f>
        <v>0</v>
      </c>
      <c r="CQ18" s="132">
        <f>SAM_billion!CQ18*1000</f>
        <v>0</v>
      </c>
      <c r="CR18" s="132">
        <f>SAM_billion!CR18*1000</f>
        <v>0</v>
      </c>
      <c r="CS18" s="132">
        <f>SAM_billion!CS18*1000</f>
        <v>0</v>
      </c>
      <c r="CT18" s="132">
        <f>SAM_billion!CT18*1000</f>
        <v>0</v>
      </c>
      <c r="CU18" s="132">
        <f>SAM_billion!CU18*1000</f>
        <v>0</v>
      </c>
      <c r="CV18" s="132">
        <f>SAM_billion!CV18*1000</f>
        <v>0</v>
      </c>
      <c r="CW18" s="132">
        <f>SAM_billion!CW18*1000</f>
        <v>0</v>
      </c>
      <c r="CX18" s="132">
        <f>SAM_billion!CX18*1000</f>
        <v>0</v>
      </c>
      <c r="CY18" s="132">
        <f>SAM_billion!CY18*1000</f>
        <v>0</v>
      </c>
      <c r="CZ18" s="132">
        <f>SAM_billion!CZ18*1000</f>
        <v>0</v>
      </c>
      <c r="DA18" s="132">
        <f>SAM_billion!DA18*1000</f>
        <v>0</v>
      </c>
      <c r="DB18" s="132">
        <f>SAM_billion!DB18*1000</f>
        <v>0</v>
      </c>
      <c r="DC18" s="132">
        <f>SAM_billion!DC18*1000</f>
        <v>0</v>
      </c>
      <c r="DD18" s="132">
        <f>SAM_billion!DD18*1000</f>
        <v>0</v>
      </c>
      <c r="DE18" s="132">
        <f>SAM_billion!DE18*1000</f>
        <v>0</v>
      </c>
      <c r="DF18" s="132">
        <f>SAM_billion!DF18*1000</f>
        <v>0</v>
      </c>
      <c r="DG18" s="132">
        <f>SAM_billion!DG18*1000</f>
        <v>0</v>
      </c>
      <c r="DH18" s="132">
        <f>SAM_billion!DH18*1000</f>
        <v>0</v>
      </c>
      <c r="DI18" s="132">
        <f>SAM_billion!DI18*1000</f>
        <v>0</v>
      </c>
      <c r="DJ18" s="132">
        <f>SAM_billion!DJ18*1000</f>
        <v>0</v>
      </c>
      <c r="DK18" s="132">
        <f>SAM_billion!DK18*1000</f>
        <v>0</v>
      </c>
      <c r="DL18" s="132">
        <f>SAM_billion!DL18*1000</f>
        <v>0</v>
      </c>
      <c r="DM18" s="132">
        <f>SAM_billion!DM18*1000</f>
        <v>0</v>
      </c>
      <c r="DN18" s="132">
        <f>SAM_billion!DN18*1000</f>
        <v>0</v>
      </c>
      <c r="DO18" s="132">
        <f>SAM_billion!DO18*1000</f>
        <v>0</v>
      </c>
      <c r="DP18" s="132">
        <f>SAM_billion!DP18*1000</f>
        <v>0</v>
      </c>
      <c r="DQ18" s="132">
        <f>SAM_billion!DQ18*1000</f>
        <v>0</v>
      </c>
      <c r="DR18" s="132">
        <f>SAM_billion!DR18*1000</f>
        <v>0</v>
      </c>
      <c r="DS18" s="132">
        <f>SAM_billion!DS18*1000</f>
        <v>0</v>
      </c>
      <c r="DT18" s="132">
        <f>SAM_billion!DT18*1000</f>
        <v>0</v>
      </c>
      <c r="DU18" s="132">
        <f>SAM_billion!DU18*1000</f>
        <v>0</v>
      </c>
      <c r="DV18" s="132">
        <f>SAM_billion!DV18*1000</f>
        <v>0</v>
      </c>
      <c r="DW18" s="132">
        <f>SAM_billion!DW18*1000</f>
        <v>0</v>
      </c>
      <c r="DX18" s="132">
        <f>SAM_billion!DX18*1000</f>
        <v>0</v>
      </c>
      <c r="DY18" s="132">
        <f>SAM_billion!DY18*1000</f>
        <v>0</v>
      </c>
      <c r="DZ18" s="132">
        <f>SAM_billion!DZ18*1000</f>
        <v>0</v>
      </c>
      <c r="EA18" s="132">
        <f>SAM_billion!EA18*1000</f>
        <v>0</v>
      </c>
      <c r="EB18" s="132">
        <f>SAM_billion!EB18*1000</f>
        <v>0</v>
      </c>
      <c r="EC18" s="132">
        <f>SAM_billion!EC18*1000</f>
        <v>0</v>
      </c>
      <c r="ED18" s="132">
        <f>SAM_billion!ED18*1000</f>
        <v>0</v>
      </c>
      <c r="EE18" s="132">
        <f>SAM_billion!EE18*1000</f>
        <v>0</v>
      </c>
      <c r="EF18" s="132">
        <f>SAM_billion!EF18*1000</f>
        <v>0</v>
      </c>
      <c r="EG18" s="132">
        <f>SAM_billion!EG18*1000</f>
        <v>0</v>
      </c>
      <c r="EH18" s="132">
        <f>SAM_billion!EH18*1000</f>
        <v>0</v>
      </c>
      <c r="EI18" s="132">
        <f>SAM_billion!EI18*1000</f>
        <v>0</v>
      </c>
      <c r="EJ18" s="132">
        <f>SAM_billion!EJ18*1000</f>
        <v>0</v>
      </c>
      <c r="EK18" s="132">
        <f>SAM_billion!EK18*1000</f>
        <v>0</v>
      </c>
      <c r="EL18" s="132">
        <f>SAM_billion!EL18*1000</f>
        <v>0</v>
      </c>
      <c r="EM18" s="132">
        <f>SAM_billion!EM18*1000</f>
        <v>0</v>
      </c>
      <c r="EN18" s="132">
        <f>SAM_billion!EN18*1000</f>
        <v>0</v>
      </c>
      <c r="EO18" s="132">
        <f>SAM_billion!EO18*1000</f>
        <v>0</v>
      </c>
      <c r="EP18" s="132">
        <f>SAM_billion!EP18*1000</f>
        <v>0</v>
      </c>
      <c r="EQ18" s="132">
        <f>SAM_billion!EQ18*1000</f>
        <v>0</v>
      </c>
      <c r="ER18" s="132">
        <f>SAM_billion!ER18*1000</f>
        <v>0</v>
      </c>
      <c r="ES18" s="132">
        <f>SAM_billion!ES18*1000</f>
        <v>0</v>
      </c>
      <c r="ET18" s="132">
        <f>SAM_billion!ET18*1000</f>
        <v>0</v>
      </c>
      <c r="EU18" s="132">
        <f>SAM_billion!EU18*1000</f>
        <v>0</v>
      </c>
      <c r="EV18" s="132">
        <f>SAM_billion!EV18*1000</f>
        <v>0</v>
      </c>
      <c r="EW18" s="132">
        <f>SAM_billion!EW18*1000</f>
        <v>0</v>
      </c>
      <c r="EX18" s="132">
        <f>SAM_billion!EX18*1000</f>
        <v>0</v>
      </c>
      <c r="EY18" s="132">
        <f>SAM_billion!EY18*1000</f>
        <v>0</v>
      </c>
      <c r="EZ18" s="132">
        <f>SAM_billion!EZ18*1000</f>
        <v>0</v>
      </c>
      <c r="FA18" s="132">
        <f>SAM_billion!FA18*1000</f>
        <v>0</v>
      </c>
      <c r="FB18" s="132">
        <f>SAM_billion!FB18*1000</f>
        <v>0</v>
      </c>
      <c r="FC18" s="132">
        <f>SAM_billion!FC18*1000</f>
        <v>0</v>
      </c>
      <c r="FD18" s="132">
        <f>SAM_billion!FD18*1000</f>
        <v>0</v>
      </c>
      <c r="FE18" s="132">
        <f>SAM_billion!FE18*1000</f>
        <v>0</v>
      </c>
      <c r="FF18" s="132">
        <f>SAM_billion!FF18*1000</f>
        <v>0</v>
      </c>
      <c r="FG18" s="132">
        <f>SAM_billion!FG18*1000</f>
        <v>0</v>
      </c>
      <c r="FH18" s="132">
        <f>SAM_billion!FH18*1000</f>
        <v>0</v>
      </c>
      <c r="FI18" s="132">
        <f>SAM_billion!FI18*1000</f>
        <v>0</v>
      </c>
      <c r="FJ18" s="132">
        <f>SAM_billion!FJ18*1000</f>
        <v>0</v>
      </c>
      <c r="FK18" s="132">
        <f>SAM_billion!FK18*1000</f>
        <v>0</v>
      </c>
      <c r="FL18" s="132">
        <f>SAM_billion!FL18*1000</f>
        <v>0</v>
      </c>
      <c r="FM18" s="132">
        <f>SAM_billion!FM18*1000</f>
        <v>0</v>
      </c>
      <c r="FN18" s="132">
        <f>SAM_billion!FN18*1000</f>
        <v>0</v>
      </c>
      <c r="FO18" s="132">
        <f>SAM_billion!FO18*1000</f>
        <v>0</v>
      </c>
      <c r="FP18" s="132">
        <f>SAM_billion!FP18*1000</f>
        <v>0</v>
      </c>
      <c r="FQ18" s="132">
        <f>SAM_billion!FQ18*1000</f>
        <v>0</v>
      </c>
      <c r="FR18" s="132">
        <f>SAM_billion!FR18*1000</f>
        <v>0</v>
      </c>
      <c r="FS18" s="132">
        <f>SAM_billion!FS18*1000</f>
        <v>0</v>
      </c>
      <c r="FT18" s="132">
        <f>SAM_billion!FT18*1000</f>
        <v>0</v>
      </c>
      <c r="FU18" s="132">
        <f>SAM_billion!FU18*1000</f>
        <v>0</v>
      </c>
      <c r="FV18" s="132">
        <f>SAM_billion!FV18*1000</f>
        <v>0</v>
      </c>
      <c r="FW18" s="132">
        <f>SAM_billion!FW18*1000</f>
        <v>0</v>
      </c>
      <c r="FX18" s="132">
        <f>SAM_billion!FX18*1000</f>
        <v>0</v>
      </c>
      <c r="FY18" s="132">
        <f>SAM_billion!FY18*1000</f>
        <v>0</v>
      </c>
      <c r="FZ18" s="132">
        <f>SAM_billion!FZ18*1000</f>
        <v>0</v>
      </c>
      <c r="GA18" s="132">
        <f>SAM_billion!GA18*1000</f>
        <v>0</v>
      </c>
      <c r="GB18" s="132">
        <f>SAM_billion!GB18*1000</f>
        <v>0</v>
      </c>
      <c r="GC18" s="132">
        <f>SAM_billion!GC18*1000</f>
        <v>0</v>
      </c>
      <c r="GD18" s="132">
        <f>SAM_billion!GD18*1000</f>
        <v>0</v>
      </c>
      <c r="GE18" s="132">
        <f>SAM_billion!GE18*1000</f>
        <v>0</v>
      </c>
      <c r="GF18" s="132">
        <f>SAM_billion!GF18*1000</f>
        <v>0</v>
      </c>
      <c r="GG18" s="132">
        <f>SAM_billion!GG18*1000</f>
        <v>0</v>
      </c>
      <c r="GH18" s="132">
        <f>SAM_billion!GH18*1000</f>
        <v>0</v>
      </c>
      <c r="GI18" s="132">
        <f>SAM_billion!GI18*1000</f>
        <v>0</v>
      </c>
      <c r="GJ18" s="132">
        <f>SAM_billion!GJ18*1000</f>
        <v>10310.370421887234</v>
      </c>
    </row>
    <row r="19" spans="1:192" x14ac:dyDescent="0.25">
      <c r="A19" s="133" t="s">
        <v>734</v>
      </c>
      <c r="B19" s="132">
        <f>SAM_billion!B19*1000</f>
        <v>0</v>
      </c>
      <c r="C19" s="132">
        <f>SAM_billion!C19*1000</f>
        <v>0</v>
      </c>
      <c r="D19" s="132">
        <f>SAM_billion!D19*1000</f>
        <v>0</v>
      </c>
      <c r="E19" s="132">
        <f>SAM_billion!E19*1000</f>
        <v>0</v>
      </c>
      <c r="F19" s="132">
        <f>SAM_billion!F19*1000</f>
        <v>0</v>
      </c>
      <c r="G19" s="132">
        <f>SAM_billion!G19*1000</f>
        <v>0</v>
      </c>
      <c r="H19" s="132">
        <f>SAM_billion!H19*1000</f>
        <v>0</v>
      </c>
      <c r="I19" s="132">
        <f>SAM_billion!I19*1000</f>
        <v>0</v>
      </c>
      <c r="J19" s="132">
        <f>SAM_billion!J19*1000</f>
        <v>0</v>
      </c>
      <c r="K19" s="132">
        <f>SAM_billion!K19*1000</f>
        <v>0</v>
      </c>
      <c r="L19" s="132">
        <f>SAM_billion!L19*1000</f>
        <v>0</v>
      </c>
      <c r="M19" s="132">
        <f>SAM_billion!M19*1000</f>
        <v>0</v>
      </c>
      <c r="N19" s="132">
        <f>SAM_billion!N19*1000</f>
        <v>0</v>
      </c>
      <c r="O19" s="132">
        <f>SAM_billion!O19*1000</f>
        <v>0</v>
      </c>
      <c r="P19" s="132">
        <f>SAM_billion!P19*1000</f>
        <v>0</v>
      </c>
      <c r="Q19" s="132">
        <f>SAM_billion!Q19*1000</f>
        <v>0</v>
      </c>
      <c r="R19" s="132">
        <f>SAM_billion!R19*1000</f>
        <v>0</v>
      </c>
      <c r="S19" s="132">
        <f>SAM_billion!S19*1000</f>
        <v>0</v>
      </c>
      <c r="T19" s="132">
        <f>SAM_billion!T19*1000</f>
        <v>0</v>
      </c>
      <c r="U19" s="132">
        <f>SAM_billion!U19*1000</f>
        <v>0</v>
      </c>
      <c r="V19" s="132">
        <f>SAM_billion!V19*1000</f>
        <v>0</v>
      </c>
      <c r="W19" s="132">
        <f>SAM_billion!W19*1000</f>
        <v>0</v>
      </c>
      <c r="X19" s="132">
        <f>SAM_billion!X19*1000</f>
        <v>0</v>
      </c>
      <c r="Y19" s="132">
        <f>SAM_billion!Y19*1000</f>
        <v>0</v>
      </c>
      <c r="Z19" s="132">
        <f>SAM_billion!Z19*1000</f>
        <v>0</v>
      </c>
      <c r="AA19" s="132">
        <f>SAM_billion!AA19*1000</f>
        <v>0</v>
      </c>
      <c r="AB19" s="132">
        <f>SAM_billion!AB19*1000</f>
        <v>0</v>
      </c>
      <c r="AC19" s="132">
        <f>SAM_billion!AC19*1000</f>
        <v>0</v>
      </c>
      <c r="AD19" s="132">
        <f>SAM_billion!AD19*1000</f>
        <v>0</v>
      </c>
      <c r="AE19" s="132">
        <f>SAM_billion!AE19*1000</f>
        <v>0</v>
      </c>
      <c r="AF19" s="132">
        <f>SAM_billion!AF19*1000</f>
        <v>0</v>
      </c>
      <c r="AG19" s="132">
        <f>SAM_billion!AG19*1000</f>
        <v>0</v>
      </c>
      <c r="AH19" s="132">
        <f>SAM_billion!AH19*1000</f>
        <v>0</v>
      </c>
      <c r="AI19" s="132">
        <f>SAM_billion!AI19*1000</f>
        <v>0</v>
      </c>
      <c r="AJ19" s="132">
        <f>SAM_billion!AJ19*1000</f>
        <v>0</v>
      </c>
      <c r="AK19" s="132">
        <f>SAM_billion!AK19*1000</f>
        <v>0</v>
      </c>
      <c r="AL19" s="132">
        <f>SAM_billion!AL19*1000</f>
        <v>0</v>
      </c>
      <c r="AM19" s="132">
        <f>SAM_billion!AM19*1000</f>
        <v>0</v>
      </c>
      <c r="AN19" s="132">
        <f>SAM_billion!AN19*1000</f>
        <v>0</v>
      </c>
      <c r="AO19" s="132">
        <f>SAM_billion!AO19*1000</f>
        <v>0</v>
      </c>
      <c r="AP19" s="132">
        <f>SAM_billion!AP19*1000</f>
        <v>0</v>
      </c>
      <c r="AQ19" s="132">
        <f>SAM_billion!AQ19*1000</f>
        <v>0</v>
      </c>
      <c r="AR19" s="132">
        <f>SAM_billion!AR19*1000</f>
        <v>0</v>
      </c>
      <c r="AS19" s="132">
        <f>SAM_billion!AS19*1000</f>
        <v>0</v>
      </c>
      <c r="AT19" s="132">
        <f>SAM_billion!AT19*1000</f>
        <v>0</v>
      </c>
      <c r="AU19" s="132">
        <f>SAM_billion!AU19*1000</f>
        <v>0</v>
      </c>
      <c r="AV19" s="132">
        <f>SAM_billion!AV19*1000</f>
        <v>0</v>
      </c>
      <c r="AW19" s="132">
        <f>SAM_billion!AW19*1000</f>
        <v>0</v>
      </c>
      <c r="AX19" s="132">
        <f>SAM_billion!AX19*1000</f>
        <v>0</v>
      </c>
      <c r="AY19" s="132">
        <f>SAM_billion!AY19*1000</f>
        <v>0</v>
      </c>
      <c r="AZ19" s="132">
        <f>SAM_billion!AZ19*1000</f>
        <v>0</v>
      </c>
      <c r="BA19" s="132">
        <f>SAM_billion!BA19*1000</f>
        <v>0</v>
      </c>
      <c r="BB19" s="132">
        <f>SAM_billion!BB19*1000</f>
        <v>0</v>
      </c>
      <c r="BC19" s="132">
        <f>SAM_billion!BC19*1000</f>
        <v>0</v>
      </c>
      <c r="BD19" s="132">
        <f>SAM_billion!BD19*1000</f>
        <v>0</v>
      </c>
      <c r="BE19" s="132">
        <f>SAM_billion!BE19*1000</f>
        <v>0</v>
      </c>
      <c r="BF19" s="132">
        <f>SAM_billion!BF19*1000</f>
        <v>0</v>
      </c>
      <c r="BG19" s="132">
        <f>SAM_billion!BG19*1000</f>
        <v>0</v>
      </c>
      <c r="BH19" s="132">
        <f>SAM_billion!BH19*1000</f>
        <v>0</v>
      </c>
      <c r="BI19" s="132">
        <f>SAM_billion!BI19*1000</f>
        <v>0</v>
      </c>
      <c r="BJ19" s="132">
        <f>SAM_billion!BJ19*1000</f>
        <v>0</v>
      </c>
      <c r="BK19" s="132">
        <f>SAM_billion!BK19*1000</f>
        <v>0</v>
      </c>
      <c r="BL19" s="132">
        <f>SAM_billion!BL19*1000</f>
        <v>0</v>
      </c>
      <c r="BM19" s="132">
        <f>SAM_billion!BM19*1000</f>
        <v>0</v>
      </c>
      <c r="BN19" s="132">
        <f>SAM_billion!BN19*1000</f>
        <v>0</v>
      </c>
      <c r="BO19" s="132">
        <f>SAM_billion!BO19*1000</f>
        <v>0</v>
      </c>
      <c r="BP19" s="132">
        <f>SAM_billion!BP19*1000</f>
        <v>0</v>
      </c>
      <c r="BQ19" s="132">
        <f>SAM_billion!BQ19*1000</f>
        <v>0</v>
      </c>
      <c r="BR19" s="132">
        <f>SAM_billion!BR19*1000</f>
        <v>0</v>
      </c>
      <c r="BS19" s="132">
        <f>SAM_billion!BS19*1000</f>
        <v>0</v>
      </c>
      <c r="BT19" s="132">
        <f>SAM_billion!BT19*1000</f>
        <v>0</v>
      </c>
      <c r="BU19" s="132">
        <f>SAM_billion!BU19*1000</f>
        <v>0</v>
      </c>
      <c r="BV19" s="132">
        <f>SAM_billion!BV19*1000</f>
        <v>0</v>
      </c>
      <c r="BW19" s="132">
        <f>SAM_billion!BW19*1000</f>
        <v>0</v>
      </c>
      <c r="BX19" s="132">
        <f>SAM_billion!BX19*1000</f>
        <v>0</v>
      </c>
      <c r="BY19" s="132">
        <f>SAM_billion!BY19*1000</f>
        <v>0</v>
      </c>
      <c r="BZ19" s="132">
        <f>SAM_billion!BZ19*1000</f>
        <v>0</v>
      </c>
      <c r="CA19" s="132">
        <f>SAM_billion!CA19*1000</f>
        <v>0</v>
      </c>
      <c r="CB19" s="132">
        <f>SAM_billion!CB19*1000</f>
        <v>0</v>
      </c>
      <c r="CC19" s="132">
        <f>SAM_billion!CC19*1000</f>
        <v>0</v>
      </c>
      <c r="CD19" s="132">
        <f>SAM_billion!CD19*1000</f>
        <v>0</v>
      </c>
      <c r="CE19" s="132">
        <f>SAM_billion!CE19*1000</f>
        <v>0</v>
      </c>
      <c r="CF19" s="132">
        <f>SAM_billion!CF19*1000</f>
        <v>0</v>
      </c>
      <c r="CG19" s="132">
        <f>SAM_billion!CG19*1000</f>
        <v>0</v>
      </c>
      <c r="CH19" s="132">
        <f>SAM_billion!CH19*1000</f>
        <v>0</v>
      </c>
      <c r="CI19" s="132">
        <f>SAM_billion!CI19*1000</f>
        <v>0</v>
      </c>
      <c r="CJ19" s="132">
        <f>SAM_billion!CJ19*1000</f>
        <v>0</v>
      </c>
      <c r="CK19" s="132">
        <f>SAM_billion!CK19*1000</f>
        <v>0</v>
      </c>
      <c r="CL19" s="132">
        <f>SAM_billion!CL19*1000</f>
        <v>66896.716064269378</v>
      </c>
      <c r="CM19" s="132">
        <f>SAM_billion!CM19*1000</f>
        <v>0</v>
      </c>
      <c r="CN19" s="132">
        <f>SAM_billion!CN19*1000</f>
        <v>0</v>
      </c>
      <c r="CO19" s="132">
        <f>SAM_billion!CO19*1000</f>
        <v>0</v>
      </c>
      <c r="CP19" s="132">
        <f>SAM_billion!CP19*1000</f>
        <v>0</v>
      </c>
      <c r="CQ19" s="132">
        <f>SAM_billion!CQ19*1000</f>
        <v>0</v>
      </c>
      <c r="CR19" s="132">
        <f>SAM_billion!CR19*1000</f>
        <v>0</v>
      </c>
      <c r="CS19" s="132">
        <f>SAM_billion!CS19*1000</f>
        <v>0</v>
      </c>
      <c r="CT19" s="132">
        <f>SAM_billion!CT19*1000</f>
        <v>0</v>
      </c>
      <c r="CU19" s="132">
        <f>SAM_billion!CU19*1000</f>
        <v>0</v>
      </c>
      <c r="CV19" s="132">
        <f>SAM_billion!CV19*1000</f>
        <v>0</v>
      </c>
      <c r="CW19" s="132">
        <f>SAM_billion!CW19*1000</f>
        <v>0</v>
      </c>
      <c r="CX19" s="132">
        <f>SAM_billion!CX19*1000</f>
        <v>0</v>
      </c>
      <c r="CY19" s="132">
        <f>SAM_billion!CY19*1000</f>
        <v>0</v>
      </c>
      <c r="CZ19" s="132">
        <f>SAM_billion!CZ19*1000</f>
        <v>0</v>
      </c>
      <c r="DA19" s="132">
        <f>SAM_billion!DA19*1000</f>
        <v>0</v>
      </c>
      <c r="DB19" s="132">
        <f>SAM_billion!DB19*1000</f>
        <v>0</v>
      </c>
      <c r="DC19" s="132">
        <f>SAM_billion!DC19*1000</f>
        <v>0</v>
      </c>
      <c r="DD19" s="132">
        <f>SAM_billion!DD19*1000</f>
        <v>0</v>
      </c>
      <c r="DE19" s="132">
        <f>SAM_billion!DE19*1000</f>
        <v>0</v>
      </c>
      <c r="DF19" s="132">
        <f>SAM_billion!DF19*1000</f>
        <v>0</v>
      </c>
      <c r="DG19" s="132">
        <f>SAM_billion!DG19*1000</f>
        <v>0</v>
      </c>
      <c r="DH19" s="132">
        <f>SAM_billion!DH19*1000</f>
        <v>0</v>
      </c>
      <c r="DI19" s="132">
        <f>SAM_billion!DI19*1000</f>
        <v>0</v>
      </c>
      <c r="DJ19" s="132">
        <f>SAM_billion!DJ19*1000</f>
        <v>0</v>
      </c>
      <c r="DK19" s="132">
        <f>SAM_billion!DK19*1000</f>
        <v>0</v>
      </c>
      <c r="DL19" s="132">
        <f>SAM_billion!DL19*1000</f>
        <v>0</v>
      </c>
      <c r="DM19" s="132">
        <f>SAM_billion!DM19*1000</f>
        <v>0</v>
      </c>
      <c r="DN19" s="132">
        <f>SAM_billion!DN19*1000</f>
        <v>0</v>
      </c>
      <c r="DO19" s="132">
        <f>SAM_billion!DO19*1000</f>
        <v>0</v>
      </c>
      <c r="DP19" s="132">
        <f>SAM_billion!DP19*1000</f>
        <v>0</v>
      </c>
      <c r="DQ19" s="132">
        <f>SAM_billion!DQ19*1000</f>
        <v>0</v>
      </c>
      <c r="DR19" s="132">
        <f>SAM_billion!DR19*1000</f>
        <v>0</v>
      </c>
      <c r="DS19" s="132">
        <f>SAM_billion!DS19*1000</f>
        <v>0</v>
      </c>
      <c r="DT19" s="132">
        <f>SAM_billion!DT19*1000</f>
        <v>0</v>
      </c>
      <c r="DU19" s="132">
        <f>SAM_billion!DU19*1000</f>
        <v>0</v>
      </c>
      <c r="DV19" s="132">
        <f>SAM_billion!DV19*1000</f>
        <v>0</v>
      </c>
      <c r="DW19" s="132">
        <f>SAM_billion!DW19*1000</f>
        <v>0</v>
      </c>
      <c r="DX19" s="132">
        <f>SAM_billion!DX19*1000</f>
        <v>0</v>
      </c>
      <c r="DY19" s="132">
        <f>SAM_billion!DY19*1000</f>
        <v>0</v>
      </c>
      <c r="DZ19" s="132">
        <f>SAM_billion!DZ19*1000</f>
        <v>0</v>
      </c>
      <c r="EA19" s="132">
        <f>SAM_billion!EA19*1000</f>
        <v>0</v>
      </c>
      <c r="EB19" s="132">
        <f>SAM_billion!EB19*1000</f>
        <v>0</v>
      </c>
      <c r="EC19" s="132">
        <f>SAM_billion!EC19*1000</f>
        <v>0</v>
      </c>
      <c r="ED19" s="132">
        <f>SAM_billion!ED19*1000</f>
        <v>0</v>
      </c>
      <c r="EE19" s="132">
        <f>SAM_billion!EE19*1000</f>
        <v>0</v>
      </c>
      <c r="EF19" s="132">
        <f>SAM_billion!EF19*1000</f>
        <v>0</v>
      </c>
      <c r="EG19" s="132">
        <f>SAM_billion!EG19*1000</f>
        <v>0</v>
      </c>
      <c r="EH19" s="132">
        <f>SAM_billion!EH19*1000</f>
        <v>0</v>
      </c>
      <c r="EI19" s="132">
        <f>SAM_billion!EI19*1000</f>
        <v>0</v>
      </c>
      <c r="EJ19" s="132">
        <f>SAM_billion!EJ19*1000</f>
        <v>0</v>
      </c>
      <c r="EK19" s="132">
        <f>SAM_billion!EK19*1000</f>
        <v>0</v>
      </c>
      <c r="EL19" s="132">
        <f>SAM_billion!EL19*1000</f>
        <v>0</v>
      </c>
      <c r="EM19" s="132">
        <f>SAM_billion!EM19*1000</f>
        <v>0</v>
      </c>
      <c r="EN19" s="132">
        <f>SAM_billion!EN19*1000</f>
        <v>0</v>
      </c>
      <c r="EO19" s="132">
        <f>SAM_billion!EO19*1000</f>
        <v>0</v>
      </c>
      <c r="EP19" s="132">
        <f>SAM_billion!EP19*1000</f>
        <v>0</v>
      </c>
      <c r="EQ19" s="132">
        <f>SAM_billion!EQ19*1000</f>
        <v>0</v>
      </c>
      <c r="ER19" s="132">
        <f>SAM_billion!ER19*1000</f>
        <v>0</v>
      </c>
      <c r="ES19" s="132">
        <f>SAM_billion!ES19*1000</f>
        <v>0</v>
      </c>
      <c r="ET19" s="132">
        <f>SAM_billion!ET19*1000</f>
        <v>0</v>
      </c>
      <c r="EU19" s="132">
        <f>SAM_billion!EU19*1000</f>
        <v>0</v>
      </c>
      <c r="EV19" s="132">
        <f>SAM_billion!EV19*1000</f>
        <v>0</v>
      </c>
      <c r="EW19" s="132">
        <f>SAM_billion!EW19*1000</f>
        <v>0</v>
      </c>
      <c r="EX19" s="132">
        <f>SAM_billion!EX19*1000</f>
        <v>0</v>
      </c>
      <c r="EY19" s="132">
        <f>SAM_billion!EY19*1000</f>
        <v>0</v>
      </c>
      <c r="EZ19" s="132">
        <f>SAM_billion!EZ19*1000</f>
        <v>0</v>
      </c>
      <c r="FA19" s="132">
        <f>SAM_billion!FA19*1000</f>
        <v>0</v>
      </c>
      <c r="FB19" s="132">
        <f>SAM_billion!FB19*1000</f>
        <v>0</v>
      </c>
      <c r="FC19" s="132">
        <f>SAM_billion!FC19*1000</f>
        <v>0</v>
      </c>
      <c r="FD19" s="132">
        <f>SAM_billion!FD19*1000</f>
        <v>0</v>
      </c>
      <c r="FE19" s="132">
        <f>SAM_billion!FE19*1000</f>
        <v>0</v>
      </c>
      <c r="FF19" s="132">
        <f>SAM_billion!FF19*1000</f>
        <v>0</v>
      </c>
      <c r="FG19" s="132">
        <f>SAM_billion!FG19*1000</f>
        <v>0</v>
      </c>
      <c r="FH19" s="132">
        <f>SAM_billion!FH19*1000</f>
        <v>0</v>
      </c>
      <c r="FI19" s="132">
        <f>SAM_billion!FI19*1000</f>
        <v>0</v>
      </c>
      <c r="FJ19" s="132">
        <f>SAM_billion!FJ19*1000</f>
        <v>0</v>
      </c>
      <c r="FK19" s="132">
        <f>SAM_billion!FK19*1000</f>
        <v>0</v>
      </c>
      <c r="FL19" s="132">
        <f>SAM_billion!FL19*1000</f>
        <v>0</v>
      </c>
      <c r="FM19" s="132">
        <f>SAM_billion!FM19*1000</f>
        <v>0</v>
      </c>
      <c r="FN19" s="132">
        <f>SAM_billion!FN19*1000</f>
        <v>0</v>
      </c>
      <c r="FO19" s="132">
        <f>SAM_billion!FO19*1000</f>
        <v>0</v>
      </c>
      <c r="FP19" s="132">
        <f>SAM_billion!FP19*1000</f>
        <v>0</v>
      </c>
      <c r="FQ19" s="132">
        <f>SAM_billion!FQ19*1000</f>
        <v>0</v>
      </c>
      <c r="FR19" s="132">
        <f>SAM_billion!FR19*1000</f>
        <v>0</v>
      </c>
      <c r="FS19" s="132">
        <f>SAM_billion!FS19*1000</f>
        <v>0</v>
      </c>
      <c r="FT19" s="132">
        <f>SAM_billion!FT19*1000</f>
        <v>0</v>
      </c>
      <c r="FU19" s="132">
        <f>SAM_billion!FU19*1000</f>
        <v>0</v>
      </c>
      <c r="FV19" s="132">
        <f>SAM_billion!FV19*1000</f>
        <v>0</v>
      </c>
      <c r="FW19" s="132">
        <f>SAM_billion!FW19*1000</f>
        <v>0</v>
      </c>
      <c r="FX19" s="132">
        <f>SAM_billion!FX19*1000</f>
        <v>0</v>
      </c>
      <c r="FY19" s="132">
        <f>SAM_billion!FY19*1000</f>
        <v>0</v>
      </c>
      <c r="FZ19" s="132">
        <f>SAM_billion!FZ19*1000</f>
        <v>0</v>
      </c>
      <c r="GA19" s="132">
        <f>SAM_billion!GA19*1000</f>
        <v>0</v>
      </c>
      <c r="GB19" s="132">
        <f>SAM_billion!GB19*1000</f>
        <v>0</v>
      </c>
      <c r="GC19" s="132">
        <f>SAM_billion!GC19*1000</f>
        <v>0</v>
      </c>
      <c r="GD19" s="132">
        <f>SAM_billion!GD19*1000</f>
        <v>0</v>
      </c>
      <c r="GE19" s="132">
        <f>SAM_billion!GE19*1000</f>
        <v>0</v>
      </c>
      <c r="GF19" s="132">
        <f>SAM_billion!GF19*1000</f>
        <v>0</v>
      </c>
      <c r="GG19" s="132">
        <f>SAM_billion!GG19*1000</f>
        <v>0</v>
      </c>
      <c r="GH19" s="132">
        <f>SAM_billion!GH19*1000</f>
        <v>0</v>
      </c>
      <c r="GI19" s="132">
        <f>SAM_billion!GI19*1000</f>
        <v>0</v>
      </c>
      <c r="GJ19" s="132">
        <f>SAM_billion!GJ19*1000</f>
        <v>66896.716064269378</v>
      </c>
    </row>
    <row r="20" spans="1:192" x14ac:dyDescent="0.25">
      <c r="A20" s="133" t="s">
        <v>402</v>
      </c>
      <c r="B20" s="132">
        <f>SAM_billion!B20*1000</f>
        <v>0</v>
      </c>
      <c r="C20" s="132">
        <f>SAM_billion!C20*1000</f>
        <v>0</v>
      </c>
      <c r="D20" s="132">
        <f>SAM_billion!D20*1000</f>
        <v>0</v>
      </c>
      <c r="E20" s="132">
        <f>SAM_billion!E20*1000</f>
        <v>0</v>
      </c>
      <c r="F20" s="132">
        <f>SAM_billion!F20*1000</f>
        <v>0</v>
      </c>
      <c r="G20" s="132">
        <f>SAM_billion!G20*1000</f>
        <v>0</v>
      </c>
      <c r="H20" s="132">
        <f>SAM_billion!H20*1000</f>
        <v>0</v>
      </c>
      <c r="I20" s="132">
        <f>SAM_billion!I20*1000</f>
        <v>0</v>
      </c>
      <c r="J20" s="132">
        <f>SAM_billion!J20*1000</f>
        <v>0</v>
      </c>
      <c r="K20" s="132">
        <f>SAM_billion!K20*1000</f>
        <v>0</v>
      </c>
      <c r="L20" s="132">
        <f>SAM_billion!L20*1000</f>
        <v>0</v>
      </c>
      <c r="M20" s="132">
        <f>SAM_billion!M20*1000</f>
        <v>0</v>
      </c>
      <c r="N20" s="132">
        <f>SAM_billion!N20*1000</f>
        <v>0</v>
      </c>
      <c r="O20" s="132">
        <f>SAM_billion!O20*1000</f>
        <v>0</v>
      </c>
      <c r="P20" s="132">
        <f>SAM_billion!P20*1000</f>
        <v>0</v>
      </c>
      <c r="Q20" s="132">
        <f>SAM_billion!Q20*1000</f>
        <v>0</v>
      </c>
      <c r="R20" s="132">
        <f>SAM_billion!R20*1000</f>
        <v>0</v>
      </c>
      <c r="S20" s="132">
        <f>SAM_billion!S20*1000</f>
        <v>0</v>
      </c>
      <c r="T20" s="132">
        <f>SAM_billion!T20*1000</f>
        <v>0</v>
      </c>
      <c r="U20" s="132">
        <f>SAM_billion!U20*1000</f>
        <v>0</v>
      </c>
      <c r="V20" s="132">
        <f>SAM_billion!V20*1000</f>
        <v>0</v>
      </c>
      <c r="W20" s="132">
        <f>SAM_billion!W20*1000</f>
        <v>0</v>
      </c>
      <c r="X20" s="132">
        <f>SAM_billion!X20*1000</f>
        <v>0</v>
      </c>
      <c r="Y20" s="132">
        <f>SAM_billion!Y20*1000</f>
        <v>0</v>
      </c>
      <c r="Z20" s="132">
        <f>SAM_billion!Z20*1000</f>
        <v>0</v>
      </c>
      <c r="AA20" s="132">
        <f>SAM_billion!AA20*1000</f>
        <v>0</v>
      </c>
      <c r="AB20" s="132">
        <f>SAM_billion!AB20*1000</f>
        <v>0</v>
      </c>
      <c r="AC20" s="132">
        <f>SAM_billion!AC20*1000</f>
        <v>0</v>
      </c>
      <c r="AD20" s="132">
        <f>SAM_billion!AD20*1000</f>
        <v>0</v>
      </c>
      <c r="AE20" s="132">
        <f>SAM_billion!AE20*1000</f>
        <v>0</v>
      </c>
      <c r="AF20" s="132">
        <f>SAM_billion!AF20*1000</f>
        <v>0</v>
      </c>
      <c r="AG20" s="132">
        <f>SAM_billion!AG20*1000</f>
        <v>0</v>
      </c>
      <c r="AH20" s="132">
        <f>SAM_billion!AH20*1000</f>
        <v>0</v>
      </c>
      <c r="AI20" s="132">
        <f>SAM_billion!AI20*1000</f>
        <v>0</v>
      </c>
      <c r="AJ20" s="132">
        <f>SAM_billion!AJ20*1000</f>
        <v>0</v>
      </c>
      <c r="AK20" s="132">
        <f>SAM_billion!AK20*1000</f>
        <v>0</v>
      </c>
      <c r="AL20" s="132">
        <f>SAM_billion!AL20*1000</f>
        <v>0</v>
      </c>
      <c r="AM20" s="132">
        <f>SAM_billion!AM20*1000</f>
        <v>0</v>
      </c>
      <c r="AN20" s="132">
        <f>SAM_billion!AN20*1000</f>
        <v>0</v>
      </c>
      <c r="AO20" s="132">
        <f>SAM_billion!AO20*1000</f>
        <v>0</v>
      </c>
      <c r="AP20" s="132">
        <f>SAM_billion!AP20*1000</f>
        <v>0</v>
      </c>
      <c r="AQ20" s="132">
        <f>SAM_billion!AQ20*1000</f>
        <v>0</v>
      </c>
      <c r="AR20" s="132">
        <f>SAM_billion!AR20*1000</f>
        <v>0</v>
      </c>
      <c r="AS20" s="132">
        <f>SAM_billion!AS20*1000</f>
        <v>0</v>
      </c>
      <c r="AT20" s="132">
        <f>SAM_billion!AT20*1000</f>
        <v>0</v>
      </c>
      <c r="AU20" s="132">
        <f>SAM_billion!AU20*1000</f>
        <v>0</v>
      </c>
      <c r="AV20" s="132">
        <f>SAM_billion!AV20*1000</f>
        <v>0</v>
      </c>
      <c r="AW20" s="132">
        <f>SAM_billion!AW20*1000</f>
        <v>0</v>
      </c>
      <c r="AX20" s="132">
        <f>SAM_billion!AX20*1000</f>
        <v>0</v>
      </c>
      <c r="AY20" s="132">
        <f>SAM_billion!AY20*1000</f>
        <v>0</v>
      </c>
      <c r="AZ20" s="132">
        <f>SAM_billion!AZ20*1000</f>
        <v>0</v>
      </c>
      <c r="BA20" s="132">
        <f>SAM_billion!BA20*1000</f>
        <v>0</v>
      </c>
      <c r="BB20" s="132">
        <f>SAM_billion!BB20*1000</f>
        <v>0</v>
      </c>
      <c r="BC20" s="132">
        <f>SAM_billion!BC20*1000</f>
        <v>0</v>
      </c>
      <c r="BD20" s="132">
        <f>SAM_billion!BD20*1000</f>
        <v>0</v>
      </c>
      <c r="BE20" s="132">
        <f>SAM_billion!BE20*1000</f>
        <v>0</v>
      </c>
      <c r="BF20" s="132">
        <f>SAM_billion!BF20*1000</f>
        <v>0</v>
      </c>
      <c r="BG20" s="132">
        <f>SAM_billion!BG20*1000</f>
        <v>0</v>
      </c>
      <c r="BH20" s="132">
        <f>SAM_billion!BH20*1000</f>
        <v>0</v>
      </c>
      <c r="BI20" s="132">
        <f>SAM_billion!BI20*1000</f>
        <v>0</v>
      </c>
      <c r="BJ20" s="132">
        <f>SAM_billion!BJ20*1000</f>
        <v>0</v>
      </c>
      <c r="BK20" s="132">
        <f>SAM_billion!BK20*1000</f>
        <v>0</v>
      </c>
      <c r="BL20" s="132">
        <f>SAM_billion!BL20*1000</f>
        <v>0</v>
      </c>
      <c r="BM20" s="132">
        <f>SAM_billion!BM20*1000</f>
        <v>0</v>
      </c>
      <c r="BN20" s="132">
        <f>SAM_billion!BN20*1000</f>
        <v>0</v>
      </c>
      <c r="BO20" s="132">
        <f>SAM_billion!BO20*1000</f>
        <v>0</v>
      </c>
      <c r="BP20" s="132">
        <f>SAM_billion!BP20*1000</f>
        <v>0</v>
      </c>
      <c r="BQ20" s="132">
        <f>SAM_billion!BQ20*1000</f>
        <v>0</v>
      </c>
      <c r="BR20" s="132">
        <f>SAM_billion!BR20*1000</f>
        <v>0</v>
      </c>
      <c r="BS20" s="132">
        <f>SAM_billion!BS20*1000</f>
        <v>0</v>
      </c>
      <c r="BT20" s="132">
        <f>SAM_billion!BT20*1000</f>
        <v>0</v>
      </c>
      <c r="BU20" s="132">
        <f>SAM_billion!BU20*1000</f>
        <v>0</v>
      </c>
      <c r="BV20" s="132">
        <f>SAM_billion!BV20*1000</f>
        <v>0</v>
      </c>
      <c r="BW20" s="132">
        <f>SAM_billion!BW20*1000</f>
        <v>0</v>
      </c>
      <c r="BX20" s="132">
        <f>SAM_billion!BX20*1000</f>
        <v>0</v>
      </c>
      <c r="BY20" s="132">
        <f>SAM_billion!BY20*1000</f>
        <v>0</v>
      </c>
      <c r="BZ20" s="132">
        <f>SAM_billion!BZ20*1000</f>
        <v>0</v>
      </c>
      <c r="CA20" s="132">
        <f>SAM_billion!CA20*1000</f>
        <v>0</v>
      </c>
      <c r="CB20" s="132">
        <f>SAM_billion!CB20*1000</f>
        <v>0</v>
      </c>
      <c r="CC20" s="132">
        <f>SAM_billion!CC20*1000</f>
        <v>0</v>
      </c>
      <c r="CD20" s="132">
        <f>SAM_billion!CD20*1000</f>
        <v>0</v>
      </c>
      <c r="CE20" s="132">
        <f>SAM_billion!CE20*1000</f>
        <v>0</v>
      </c>
      <c r="CF20" s="132">
        <f>SAM_billion!CF20*1000</f>
        <v>0</v>
      </c>
      <c r="CG20" s="132">
        <f>SAM_billion!CG20*1000</f>
        <v>0</v>
      </c>
      <c r="CH20" s="132">
        <f>SAM_billion!CH20*1000</f>
        <v>0</v>
      </c>
      <c r="CI20" s="132">
        <f>SAM_billion!CI20*1000</f>
        <v>0</v>
      </c>
      <c r="CJ20" s="132">
        <f>SAM_billion!CJ20*1000</f>
        <v>0</v>
      </c>
      <c r="CK20" s="132">
        <f>SAM_billion!CK20*1000</f>
        <v>0</v>
      </c>
      <c r="CL20" s="132">
        <f>SAM_billion!CL20*1000</f>
        <v>0</v>
      </c>
      <c r="CM20" s="132">
        <f>SAM_billion!CM20*1000</f>
        <v>18880.9277258332</v>
      </c>
      <c r="CN20" s="132">
        <f>SAM_billion!CN20*1000</f>
        <v>0</v>
      </c>
      <c r="CO20" s="132">
        <f>SAM_billion!CO20*1000</f>
        <v>0</v>
      </c>
      <c r="CP20" s="132">
        <f>SAM_billion!CP20*1000</f>
        <v>0</v>
      </c>
      <c r="CQ20" s="132">
        <f>SAM_billion!CQ20*1000</f>
        <v>0</v>
      </c>
      <c r="CR20" s="132">
        <f>SAM_billion!CR20*1000</f>
        <v>0</v>
      </c>
      <c r="CS20" s="132">
        <f>SAM_billion!CS20*1000</f>
        <v>0</v>
      </c>
      <c r="CT20" s="132">
        <f>SAM_billion!CT20*1000</f>
        <v>0</v>
      </c>
      <c r="CU20" s="132">
        <f>SAM_billion!CU20*1000</f>
        <v>0</v>
      </c>
      <c r="CV20" s="132">
        <f>SAM_billion!CV20*1000</f>
        <v>0</v>
      </c>
      <c r="CW20" s="132">
        <f>SAM_billion!CW20*1000</f>
        <v>0</v>
      </c>
      <c r="CX20" s="132">
        <f>SAM_billion!CX20*1000</f>
        <v>0</v>
      </c>
      <c r="CY20" s="132">
        <f>SAM_billion!CY20*1000</f>
        <v>0</v>
      </c>
      <c r="CZ20" s="132">
        <f>SAM_billion!CZ20*1000</f>
        <v>0</v>
      </c>
      <c r="DA20" s="132">
        <f>SAM_billion!DA20*1000</f>
        <v>0</v>
      </c>
      <c r="DB20" s="132">
        <f>SAM_billion!DB20*1000</f>
        <v>0</v>
      </c>
      <c r="DC20" s="132">
        <f>SAM_billion!DC20*1000</f>
        <v>0</v>
      </c>
      <c r="DD20" s="132">
        <f>SAM_billion!DD20*1000</f>
        <v>0</v>
      </c>
      <c r="DE20" s="132">
        <f>SAM_billion!DE20*1000</f>
        <v>0</v>
      </c>
      <c r="DF20" s="132">
        <f>SAM_billion!DF20*1000</f>
        <v>0</v>
      </c>
      <c r="DG20" s="132">
        <f>SAM_billion!DG20*1000</f>
        <v>0</v>
      </c>
      <c r="DH20" s="132">
        <f>SAM_billion!DH20*1000</f>
        <v>0</v>
      </c>
      <c r="DI20" s="132">
        <f>SAM_billion!DI20*1000</f>
        <v>0</v>
      </c>
      <c r="DJ20" s="132">
        <f>SAM_billion!DJ20*1000</f>
        <v>0</v>
      </c>
      <c r="DK20" s="132">
        <f>SAM_billion!DK20*1000</f>
        <v>0</v>
      </c>
      <c r="DL20" s="132">
        <f>SAM_billion!DL20*1000</f>
        <v>0</v>
      </c>
      <c r="DM20" s="132">
        <f>SAM_billion!DM20*1000</f>
        <v>0</v>
      </c>
      <c r="DN20" s="132">
        <f>SAM_billion!DN20*1000</f>
        <v>0</v>
      </c>
      <c r="DO20" s="132">
        <f>SAM_billion!DO20*1000</f>
        <v>0</v>
      </c>
      <c r="DP20" s="132">
        <f>SAM_billion!DP20*1000</f>
        <v>0</v>
      </c>
      <c r="DQ20" s="132">
        <f>SAM_billion!DQ20*1000</f>
        <v>0</v>
      </c>
      <c r="DR20" s="132">
        <f>SAM_billion!DR20*1000</f>
        <v>0</v>
      </c>
      <c r="DS20" s="132">
        <f>SAM_billion!DS20*1000</f>
        <v>0</v>
      </c>
      <c r="DT20" s="132">
        <f>SAM_billion!DT20*1000</f>
        <v>0</v>
      </c>
      <c r="DU20" s="132">
        <f>SAM_billion!DU20*1000</f>
        <v>0</v>
      </c>
      <c r="DV20" s="132">
        <f>SAM_billion!DV20*1000</f>
        <v>0</v>
      </c>
      <c r="DW20" s="132">
        <f>SAM_billion!DW20*1000</f>
        <v>0</v>
      </c>
      <c r="DX20" s="132">
        <f>SAM_billion!DX20*1000</f>
        <v>0</v>
      </c>
      <c r="DY20" s="132">
        <f>SAM_billion!DY20*1000</f>
        <v>0</v>
      </c>
      <c r="DZ20" s="132">
        <f>SAM_billion!DZ20*1000</f>
        <v>0</v>
      </c>
      <c r="EA20" s="132">
        <f>SAM_billion!EA20*1000</f>
        <v>0</v>
      </c>
      <c r="EB20" s="132">
        <f>SAM_billion!EB20*1000</f>
        <v>0</v>
      </c>
      <c r="EC20" s="132">
        <f>SAM_billion!EC20*1000</f>
        <v>0</v>
      </c>
      <c r="ED20" s="132">
        <f>SAM_billion!ED20*1000</f>
        <v>0</v>
      </c>
      <c r="EE20" s="132">
        <f>SAM_billion!EE20*1000</f>
        <v>0</v>
      </c>
      <c r="EF20" s="132">
        <f>SAM_billion!EF20*1000</f>
        <v>0</v>
      </c>
      <c r="EG20" s="132">
        <f>SAM_billion!EG20*1000</f>
        <v>0</v>
      </c>
      <c r="EH20" s="132">
        <f>SAM_billion!EH20*1000</f>
        <v>0</v>
      </c>
      <c r="EI20" s="132">
        <f>SAM_billion!EI20*1000</f>
        <v>0</v>
      </c>
      <c r="EJ20" s="132">
        <f>SAM_billion!EJ20*1000</f>
        <v>0</v>
      </c>
      <c r="EK20" s="132">
        <f>SAM_billion!EK20*1000</f>
        <v>0</v>
      </c>
      <c r="EL20" s="132">
        <f>SAM_billion!EL20*1000</f>
        <v>0</v>
      </c>
      <c r="EM20" s="132">
        <f>SAM_billion!EM20*1000</f>
        <v>0</v>
      </c>
      <c r="EN20" s="132">
        <f>SAM_billion!EN20*1000</f>
        <v>0</v>
      </c>
      <c r="EO20" s="132">
        <f>SAM_billion!EO20*1000</f>
        <v>0</v>
      </c>
      <c r="EP20" s="132">
        <f>SAM_billion!EP20*1000</f>
        <v>0</v>
      </c>
      <c r="EQ20" s="132">
        <f>SAM_billion!EQ20*1000</f>
        <v>0</v>
      </c>
      <c r="ER20" s="132">
        <f>SAM_billion!ER20*1000</f>
        <v>0</v>
      </c>
      <c r="ES20" s="132">
        <f>SAM_billion!ES20*1000</f>
        <v>0</v>
      </c>
      <c r="ET20" s="132">
        <f>SAM_billion!ET20*1000</f>
        <v>0</v>
      </c>
      <c r="EU20" s="132">
        <f>SAM_billion!EU20*1000</f>
        <v>0</v>
      </c>
      <c r="EV20" s="132">
        <f>SAM_billion!EV20*1000</f>
        <v>0</v>
      </c>
      <c r="EW20" s="132">
        <f>SAM_billion!EW20*1000</f>
        <v>0</v>
      </c>
      <c r="EX20" s="132">
        <f>SAM_billion!EX20*1000</f>
        <v>0</v>
      </c>
      <c r="EY20" s="132">
        <f>SAM_billion!EY20*1000</f>
        <v>0</v>
      </c>
      <c r="EZ20" s="132">
        <f>SAM_billion!EZ20*1000</f>
        <v>0</v>
      </c>
      <c r="FA20" s="132">
        <f>SAM_billion!FA20*1000</f>
        <v>0</v>
      </c>
      <c r="FB20" s="132">
        <f>SAM_billion!FB20*1000</f>
        <v>0</v>
      </c>
      <c r="FC20" s="132">
        <f>SAM_billion!FC20*1000</f>
        <v>0</v>
      </c>
      <c r="FD20" s="132">
        <f>SAM_billion!FD20*1000</f>
        <v>0</v>
      </c>
      <c r="FE20" s="132">
        <f>SAM_billion!FE20*1000</f>
        <v>0</v>
      </c>
      <c r="FF20" s="132">
        <f>SAM_billion!FF20*1000</f>
        <v>0</v>
      </c>
      <c r="FG20" s="132">
        <f>SAM_billion!FG20*1000</f>
        <v>0</v>
      </c>
      <c r="FH20" s="132">
        <f>SAM_billion!FH20*1000</f>
        <v>0</v>
      </c>
      <c r="FI20" s="132">
        <f>SAM_billion!FI20*1000</f>
        <v>0</v>
      </c>
      <c r="FJ20" s="132">
        <f>SAM_billion!FJ20*1000</f>
        <v>0</v>
      </c>
      <c r="FK20" s="132">
        <f>SAM_billion!FK20*1000</f>
        <v>0</v>
      </c>
      <c r="FL20" s="132">
        <f>SAM_billion!FL20*1000</f>
        <v>0</v>
      </c>
      <c r="FM20" s="132">
        <f>SAM_billion!FM20*1000</f>
        <v>0</v>
      </c>
      <c r="FN20" s="132">
        <f>SAM_billion!FN20*1000</f>
        <v>0</v>
      </c>
      <c r="FO20" s="132">
        <f>SAM_billion!FO20*1000</f>
        <v>0</v>
      </c>
      <c r="FP20" s="132">
        <f>SAM_billion!FP20*1000</f>
        <v>0</v>
      </c>
      <c r="FQ20" s="132">
        <f>SAM_billion!FQ20*1000</f>
        <v>0</v>
      </c>
      <c r="FR20" s="132">
        <f>SAM_billion!FR20*1000</f>
        <v>0</v>
      </c>
      <c r="FS20" s="132">
        <f>SAM_billion!FS20*1000</f>
        <v>0</v>
      </c>
      <c r="FT20" s="132">
        <f>SAM_billion!FT20*1000</f>
        <v>0</v>
      </c>
      <c r="FU20" s="132">
        <f>SAM_billion!FU20*1000</f>
        <v>0</v>
      </c>
      <c r="FV20" s="132">
        <f>SAM_billion!FV20*1000</f>
        <v>0</v>
      </c>
      <c r="FW20" s="132">
        <f>SAM_billion!FW20*1000</f>
        <v>0</v>
      </c>
      <c r="FX20" s="132">
        <f>SAM_billion!FX20*1000</f>
        <v>0</v>
      </c>
      <c r="FY20" s="132">
        <f>SAM_billion!FY20*1000</f>
        <v>0</v>
      </c>
      <c r="FZ20" s="132">
        <f>SAM_billion!FZ20*1000</f>
        <v>0</v>
      </c>
      <c r="GA20" s="132">
        <f>SAM_billion!GA20*1000</f>
        <v>0</v>
      </c>
      <c r="GB20" s="132">
        <f>SAM_billion!GB20*1000</f>
        <v>0</v>
      </c>
      <c r="GC20" s="132">
        <f>SAM_billion!GC20*1000</f>
        <v>0</v>
      </c>
      <c r="GD20" s="132">
        <f>SAM_billion!GD20*1000</f>
        <v>0</v>
      </c>
      <c r="GE20" s="132">
        <f>SAM_billion!GE20*1000</f>
        <v>0</v>
      </c>
      <c r="GF20" s="132">
        <f>SAM_billion!GF20*1000</f>
        <v>0</v>
      </c>
      <c r="GG20" s="132">
        <f>SAM_billion!GG20*1000</f>
        <v>0</v>
      </c>
      <c r="GH20" s="132">
        <f>SAM_billion!GH20*1000</f>
        <v>0</v>
      </c>
      <c r="GI20" s="132">
        <f>SAM_billion!GI20*1000</f>
        <v>0</v>
      </c>
      <c r="GJ20" s="132">
        <f>SAM_billion!GJ20*1000</f>
        <v>18880.9277258332</v>
      </c>
    </row>
    <row r="21" spans="1:192" x14ac:dyDescent="0.25">
      <c r="A21" s="133" t="s">
        <v>403</v>
      </c>
      <c r="B21" s="132">
        <f>SAM_billion!B21*1000</f>
        <v>0</v>
      </c>
      <c r="C21" s="132">
        <f>SAM_billion!C21*1000</f>
        <v>0</v>
      </c>
      <c r="D21" s="132">
        <f>SAM_billion!D21*1000</f>
        <v>0</v>
      </c>
      <c r="E21" s="132">
        <f>SAM_billion!E21*1000</f>
        <v>0</v>
      </c>
      <c r="F21" s="132">
        <f>SAM_billion!F21*1000</f>
        <v>0</v>
      </c>
      <c r="G21" s="132">
        <f>SAM_billion!G21*1000</f>
        <v>0</v>
      </c>
      <c r="H21" s="132">
        <f>SAM_billion!H21*1000</f>
        <v>0</v>
      </c>
      <c r="I21" s="132">
        <f>SAM_billion!I21*1000</f>
        <v>0</v>
      </c>
      <c r="J21" s="132">
        <f>SAM_billion!J21*1000</f>
        <v>0</v>
      </c>
      <c r="K21" s="132">
        <f>SAM_billion!K21*1000</f>
        <v>0</v>
      </c>
      <c r="L21" s="132">
        <f>SAM_billion!L21*1000</f>
        <v>0</v>
      </c>
      <c r="M21" s="132">
        <f>SAM_billion!M21*1000</f>
        <v>0</v>
      </c>
      <c r="N21" s="132">
        <f>SAM_billion!N21*1000</f>
        <v>0</v>
      </c>
      <c r="O21" s="132">
        <f>SAM_billion!O21*1000</f>
        <v>0</v>
      </c>
      <c r="P21" s="132">
        <f>SAM_billion!P21*1000</f>
        <v>0</v>
      </c>
      <c r="Q21" s="132">
        <f>SAM_billion!Q21*1000</f>
        <v>0</v>
      </c>
      <c r="R21" s="132">
        <f>SAM_billion!R21*1000</f>
        <v>0</v>
      </c>
      <c r="S21" s="132">
        <f>SAM_billion!S21*1000</f>
        <v>0</v>
      </c>
      <c r="T21" s="132">
        <f>SAM_billion!T21*1000</f>
        <v>0</v>
      </c>
      <c r="U21" s="132">
        <f>SAM_billion!U21*1000</f>
        <v>0</v>
      </c>
      <c r="V21" s="132">
        <f>SAM_billion!V21*1000</f>
        <v>0</v>
      </c>
      <c r="W21" s="132">
        <f>SAM_billion!W21*1000</f>
        <v>0</v>
      </c>
      <c r="X21" s="132">
        <f>SAM_billion!X21*1000</f>
        <v>0</v>
      </c>
      <c r="Y21" s="132">
        <f>SAM_billion!Y21*1000</f>
        <v>0</v>
      </c>
      <c r="Z21" s="132">
        <f>SAM_billion!Z21*1000</f>
        <v>0</v>
      </c>
      <c r="AA21" s="132">
        <f>SAM_billion!AA21*1000</f>
        <v>0</v>
      </c>
      <c r="AB21" s="132">
        <f>SAM_billion!AB21*1000</f>
        <v>0</v>
      </c>
      <c r="AC21" s="132">
        <f>SAM_billion!AC21*1000</f>
        <v>0</v>
      </c>
      <c r="AD21" s="132">
        <f>SAM_billion!AD21*1000</f>
        <v>0</v>
      </c>
      <c r="AE21" s="132">
        <f>SAM_billion!AE21*1000</f>
        <v>0</v>
      </c>
      <c r="AF21" s="132">
        <f>SAM_billion!AF21*1000</f>
        <v>0</v>
      </c>
      <c r="AG21" s="132">
        <f>SAM_billion!AG21*1000</f>
        <v>0</v>
      </c>
      <c r="AH21" s="132">
        <f>SAM_billion!AH21*1000</f>
        <v>0</v>
      </c>
      <c r="AI21" s="132">
        <f>SAM_billion!AI21*1000</f>
        <v>0</v>
      </c>
      <c r="AJ21" s="132">
        <f>SAM_billion!AJ21*1000</f>
        <v>0</v>
      </c>
      <c r="AK21" s="132">
        <f>SAM_billion!AK21*1000</f>
        <v>0</v>
      </c>
      <c r="AL21" s="132">
        <f>SAM_billion!AL21*1000</f>
        <v>0</v>
      </c>
      <c r="AM21" s="132">
        <f>SAM_billion!AM21*1000</f>
        <v>0</v>
      </c>
      <c r="AN21" s="132">
        <f>SAM_billion!AN21*1000</f>
        <v>0</v>
      </c>
      <c r="AO21" s="132">
        <f>SAM_billion!AO21*1000</f>
        <v>0</v>
      </c>
      <c r="AP21" s="132">
        <f>SAM_billion!AP21*1000</f>
        <v>0</v>
      </c>
      <c r="AQ21" s="132">
        <f>SAM_billion!AQ21*1000</f>
        <v>0</v>
      </c>
      <c r="AR21" s="132">
        <f>SAM_billion!AR21*1000</f>
        <v>0</v>
      </c>
      <c r="AS21" s="132">
        <f>SAM_billion!AS21*1000</f>
        <v>0</v>
      </c>
      <c r="AT21" s="132">
        <f>SAM_billion!AT21*1000</f>
        <v>0</v>
      </c>
      <c r="AU21" s="132">
        <f>SAM_billion!AU21*1000</f>
        <v>0</v>
      </c>
      <c r="AV21" s="132">
        <f>SAM_billion!AV21*1000</f>
        <v>0</v>
      </c>
      <c r="AW21" s="132">
        <f>SAM_billion!AW21*1000</f>
        <v>0</v>
      </c>
      <c r="AX21" s="132">
        <f>SAM_billion!AX21*1000</f>
        <v>0</v>
      </c>
      <c r="AY21" s="132">
        <f>SAM_billion!AY21*1000</f>
        <v>0</v>
      </c>
      <c r="AZ21" s="132">
        <f>SAM_billion!AZ21*1000</f>
        <v>0</v>
      </c>
      <c r="BA21" s="132">
        <f>SAM_billion!BA21*1000</f>
        <v>0</v>
      </c>
      <c r="BB21" s="132">
        <f>SAM_billion!BB21*1000</f>
        <v>0</v>
      </c>
      <c r="BC21" s="132">
        <f>SAM_billion!BC21*1000</f>
        <v>0</v>
      </c>
      <c r="BD21" s="132">
        <f>SAM_billion!BD21*1000</f>
        <v>0</v>
      </c>
      <c r="BE21" s="132">
        <f>SAM_billion!BE21*1000</f>
        <v>0</v>
      </c>
      <c r="BF21" s="132">
        <f>SAM_billion!BF21*1000</f>
        <v>0</v>
      </c>
      <c r="BG21" s="132">
        <f>SAM_billion!BG21*1000</f>
        <v>0</v>
      </c>
      <c r="BH21" s="132">
        <f>SAM_billion!BH21*1000</f>
        <v>0</v>
      </c>
      <c r="BI21" s="132">
        <f>SAM_billion!BI21*1000</f>
        <v>0</v>
      </c>
      <c r="BJ21" s="132">
        <f>SAM_billion!BJ21*1000</f>
        <v>0</v>
      </c>
      <c r="BK21" s="132">
        <f>SAM_billion!BK21*1000</f>
        <v>0</v>
      </c>
      <c r="BL21" s="132">
        <f>SAM_billion!BL21*1000</f>
        <v>0</v>
      </c>
      <c r="BM21" s="132">
        <f>SAM_billion!BM21*1000</f>
        <v>0</v>
      </c>
      <c r="BN21" s="132">
        <f>SAM_billion!BN21*1000</f>
        <v>0</v>
      </c>
      <c r="BO21" s="132">
        <f>SAM_billion!BO21*1000</f>
        <v>0</v>
      </c>
      <c r="BP21" s="132">
        <f>SAM_billion!BP21*1000</f>
        <v>0</v>
      </c>
      <c r="BQ21" s="132">
        <f>SAM_billion!BQ21*1000</f>
        <v>0</v>
      </c>
      <c r="BR21" s="132">
        <f>SAM_billion!BR21*1000</f>
        <v>0</v>
      </c>
      <c r="BS21" s="132">
        <f>SAM_billion!BS21*1000</f>
        <v>0</v>
      </c>
      <c r="BT21" s="132">
        <f>SAM_billion!BT21*1000</f>
        <v>0</v>
      </c>
      <c r="BU21" s="132">
        <f>SAM_billion!BU21*1000</f>
        <v>0</v>
      </c>
      <c r="BV21" s="132">
        <f>SAM_billion!BV21*1000</f>
        <v>0</v>
      </c>
      <c r="BW21" s="132">
        <f>SAM_billion!BW21*1000</f>
        <v>0</v>
      </c>
      <c r="BX21" s="132">
        <f>SAM_billion!BX21*1000</f>
        <v>0</v>
      </c>
      <c r="BY21" s="132">
        <f>SAM_billion!BY21*1000</f>
        <v>0</v>
      </c>
      <c r="BZ21" s="132">
        <f>SAM_billion!BZ21*1000</f>
        <v>0</v>
      </c>
      <c r="CA21" s="132">
        <f>SAM_billion!CA21*1000</f>
        <v>0</v>
      </c>
      <c r="CB21" s="132">
        <f>SAM_billion!CB21*1000</f>
        <v>0</v>
      </c>
      <c r="CC21" s="132">
        <f>SAM_billion!CC21*1000</f>
        <v>0</v>
      </c>
      <c r="CD21" s="132">
        <f>SAM_billion!CD21*1000</f>
        <v>0</v>
      </c>
      <c r="CE21" s="132">
        <f>SAM_billion!CE21*1000</f>
        <v>0</v>
      </c>
      <c r="CF21" s="132">
        <f>SAM_billion!CF21*1000</f>
        <v>0</v>
      </c>
      <c r="CG21" s="132">
        <f>SAM_billion!CG21*1000</f>
        <v>0</v>
      </c>
      <c r="CH21" s="132">
        <f>SAM_billion!CH21*1000</f>
        <v>0</v>
      </c>
      <c r="CI21" s="132">
        <f>SAM_billion!CI21*1000</f>
        <v>0</v>
      </c>
      <c r="CJ21" s="132">
        <f>SAM_billion!CJ21*1000</f>
        <v>0</v>
      </c>
      <c r="CK21" s="132">
        <f>SAM_billion!CK21*1000</f>
        <v>0</v>
      </c>
      <c r="CL21" s="132">
        <f>SAM_billion!CL21*1000</f>
        <v>0</v>
      </c>
      <c r="CM21" s="132">
        <f>SAM_billion!CM21*1000</f>
        <v>0</v>
      </c>
      <c r="CN21" s="132">
        <f>SAM_billion!CN21*1000</f>
        <v>9762.0458191049274</v>
      </c>
      <c r="CO21" s="132">
        <f>SAM_billion!CO21*1000</f>
        <v>0</v>
      </c>
      <c r="CP21" s="132">
        <f>SAM_billion!CP21*1000</f>
        <v>0</v>
      </c>
      <c r="CQ21" s="132">
        <f>SAM_billion!CQ21*1000</f>
        <v>0</v>
      </c>
      <c r="CR21" s="132">
        <f>SAM_billion!CR21*1000</f>
        <v>0</v>
      </c>
      <c r="CS21" s="132">
        <f>SAM_billion!CS21*1000</f>
        <v>0</v>
      </c>
      <c r="CT21" s="132">
        <f>SAM_billion!CT21*1000</f>
        <v>0</v>
      </c>
      <c r="CU21" s="132">
        <f>SAM_billion!CU21*1000</f>
        <v>0</v>
      </c>
      <c r="CV21" s="132">
        <f>SAM_billion!CV21*1000</f>
        <v>0</v>
      </c>
      <c r="CW21" s="132">
        <f>SAM_billion!CW21*1000</f>
        <v>0</v>
      </c>
      <c r="CX21" s="132">
        <f>SAM_billion!CX21*1000</f>
        <v>0</v>
      </c>
      <c r="CY21" s="132">
        <f>SAM_billion!CY21*1000</f>
        <v>0</v>
      </c>
      <c r="CZ21" s="132">
        <f>SAM_billion!CZ21*1000</f>
        <v>0</v>
      </c>
      <c r="DA21" s="132">
        <f>SAM_billion!DA21*1000</f>
        <v>0</v>
      </c>
      <c r="DB21" s="132">
        <f>SAM_billion!DB21*1000</f>
        <v>0</v>
      </c>
      <c r="DC21" s="132">
        <f>SAM_billion!DC21*1000</f>
        <v>0</v>
      </c>
      <c r="DD21" s="132">
        <f>SAM_billion!DD21*1000</f>
        <v>0</v>
      </c>
      <c r="DE21" s="132">
        <f>SAM_billion!DE21*1000</f>
        <v>0</v>
      </c>
      <c r="DF21" s="132">
        <f>SAM_billion!DF21*1000</f>
        <v>0</v>
      </c>
      <c r="DG21" s="132">
        <f>SAM_billion!DG21*1000</f>
        <v>0</v>
      </c>
      <c r="DH21" s="132">
        <f>SAM_billion!DH21*1000</f>
        <v>0</v>
      </c>
      <c r="DI21" s="132">
        <f>SAM_billion!DI21*1000</f>
        <v>0</v>
      </c>
      <c r="DJ21" s="132">
        <f>SAM_billion!DJ21*1000</f>
        <v>0</v>
      </c>
      <c r="DK21" s="132">
        <f>SAM_billion!DK21*1000</f>
        <v>0</v>
      </c>
      <c r="DL21" s="132">
        <f>SAM_billion!DL21*1000</f>
        <v>0</v>
      </c>
      <c r="DM21" s="132">
        <f>SAM_billion!DM21*1000</f>
        <v>0</v>
      </c>
      <c r="DN21" s="132">
        <f>SAM_billion!DN21*1000</f>
        <v>0</v>
      </c>
      <c r="DO21" s="132">
        <f>SAM_billion!DO21*1000</f>
        <v>0</v>
      </c>
      <c r="DP21" s="132">
        <f>SAM_billion!DP21*1000</f>
        <v>0</v>
      </c>
      <c r="DQ21" s="132">
        <f>SAM_billion!DQ21*1000</f>
        <v>0</v>
      </c>
      <c r="DR21" s="132">
        <f>SAM_billion!DR21*1000</f>
        <v>0</v>
      </c>
      <c r="DS21" s="132">
        <f>SAM_billion!DS21*1000</f>
        <v>0</v>
      </c>
      <c r="DT21" s="132">
        <f>SAM_billion!DT21*1000</f>
        <v>0</v>
      </c>
      <c r="DU21" s="132">
        <f>SAM_billion!DU21*1000</f>
        <v>0</v>
      </c>
      <c r="DV21" s="132">
        <f>SAM_billion!DV21*1000</f>
        <v>0</v>
      </c>
      <c r="DW21" s="132">
        <f>SAM_billion!DW21*1000</f>
        <v>0</v>
      </c>
      <c r="DX21" s="132">
        <f>SAM_billion!DX21*1000</f>
        <v>0</v>
      </c>
      <c r="DY21" s="132">
        <f>SAM_billion!DY21*1000</f>
        <v>0</v>
      </c>
      <c r="DZ21" s="132">
        <f>SAM_billion!DZ21*1000</f>
        <v>0</v>
      </c>
      <c r="EA21" s="132">
        <f>SAM_billion!EA21*1000</f>
        <v>0</v>
      </c>
      <c r="EB21" s="132">
        <f>SAM_billion!EB21*1000</f>
        <v>0</v>
      </c>
      <c r="EC21" s="132">
        <f>SAM_billion!EC21*1000</f>
        <v>0</v>
      </c>
      <c r="ED21" s="132">
        <f>SAM_billion!ED21*1000</f>
        <v>0</v>
      </c>
      <c r="EE21" s="132">
        <f>SAM_billion!EE21*1000</f>
        <v>0</v>
      </c>
      <c r="EF21" s="132">
        <f>SAM_billion!EF21*1000</f>
        <v>0</v>
      </c>
      <c r="EG21" s="132">
        <f>SAM_billion!EG21*1000</f>
        <v>0</v>
      </c>
      <c r="EH21" s="132">
        <f>SAM_billion!EH21*1000</f>
        <v>0</v>
      </c>
      <c r="EI21" s="132">
        <f>SAM_billion!EI21*1000</f>
        <v>0</v>
      </c>
      <c r="EJ21" s="132">
        <f>SAM_billion!EJ21*1000</f>
        <v>0</v>
      </c>
      <c r="EK21" s="132">
        <f>SAM_billion!EK21*1000</f>
        <v>0</v>
      </c>
      <c r="EL21" s="132">
        <f>SAM_billion!EL21*1000</f>
        <v>0</v>
      </c>
      <c r="EM21" s="132">
        <f>SAM_billion!EM21*1000</f>
        <v>0</v>
      </c>
      <c r="EN21" s="132">
        <f>SAM_billion!EN21*1000</f>
        <v>0</v>
      </c>
      <c r="EO21" s="132">
        <f>SAM_billion!EO21*1000</f>
        <v>0</v>
      </c>
      <c r="EP21" s="132">
        <f>SAM_billion!EP21*1000</f>
        <v>0</v>
      </c>
      <c r="EQ21" s="132">
        <f>SAM_billion!EQ21*1000</f>
        <v>0</v>
      </c>
      <c r="ER21" s="132">
        <f>SAM_billion!ER21*1000</f>
        <v>0</v>
      </c>
      <c r="ES21" s="132">
        <f>SAM_billion!ES21*1000</f>
        <v>0</v>
      </c>
      <c r="ET21" s="132">
        <f>SAM_billion!ET21*1000</f>
        <v>0</v>
      </c>
      <c r="EU21" s="132">
        <f>SAM_billion!EU21*1000</f>
        <v>0</v>
      </c>
      <c r="EV21" s="132">
        <f>SAM_billion!EV21*1000</f>
        <v>0</v>
      </c>
      <c r="EW21" s="132">
        <f>SAM_billion!EW21*1000</f>
        <v>0</v>
      </c>
      <c r="EX21" s="132">
        <f>SAM_billion!EX21*1000</f>
        <v>0</v>
      </c>
      <c r="EY21" s="132">
        <f>SAM_billion!EY21*1000</f>
        <v>0</v>
      </c>
      <c r="EZ21" s="132">
        <f>SAM_billion!EZ21*1000</f>
        <v>0</v>
      </c>
      <c r="FA21" s="132">
        <f>SAM_billion!FA21*1000</f>
        <v>0</v>
      </c>
      <c r="FB21" s="132">
        <f>SAM_billion!FB21*1000</f>
        <v>0</v>
      </c>
      <c r="FC21" s="132">
        <f>SAM_billion!FC21*1000</f>
        <v>0</v>
      </c>
      <c r="FD21" s="132">
        <f>SAM_billion!FD21*1000</f>
        <v>0</v>
      </c>
      <c r="FE21" s="132">
        <f>SAM_billion!FE21*1000</f>
        <v>0</v>
      </c>
      <c r="FF21" s="132">
        <f>SAM_billion!FF21*1000</f>
        <v>0</v>
      </c>
      <c r="FG21" s="132">
        <f>SAM_billion!FG21*1000</f>
        <v>0</v>
      </c>
      <c r="FH21" s="132">
        <f>SAM_billion!FH21*1000</f>
        <v>0</v>
      </c>
      <c r="FI21" s="132">
        <f>SAM_billion!FI21*1000</f>
        <v>0</v>
      </c>
      <c r="FJ21" s="132">
        <f>SAM_billion!FJ21*1000</f>
        <v>0</v>
      </c>
      <c r="FK21" s="132">
        <f>SAM_billion!FK21*1000</f>
        <v>0</v>
      </c>
      <c r="FL21" s="132">
        <f>SAM_billion!FL21*1000</f>
        <v>0</v>
      </c>
      <c r="FM21" s="132">
        <f>SAM_billion!FM21*1000</f>
        <v>0</v>
      </c>
      <c r="FN21" s="132">
        <f>SAM_billion!FN21*1000</f>
        <v>0</v>
      </c>
      <c r="FO21" s="132">
        <f>SAM_billion!FO21*1000</f>
        <v>0</v>
      </c>
      <c r="FP21" s="132">
        <f>SAM_billion!FP21*1000</f>
        <v>0</v>
      </c>
      <c r="FQ21" s="132">
        <f>SAM_billion!FQ21*1000</f>
        <v>0</v>
      </c>
      <c r="FR21" s="132">
        <f>SAM_billion!FR21*1000</f>
        <v>0</v>
      </c>
      <c r="FS21" s="132">
        <f>SAM_billion!FS21*1000</f>
        <v>0</v>
      </c>
      <c r="FT21" s="132">
        <f>SAM_billion!FT21*1000</f>
        <v>0</v>
      </c>
      <c r="FU21" s="132">
        <f>SAM_billion!FU21*1000</f>
        <v>0</v>
      </c>
      <c r="FV21" s="132">
        <f>SAM_billion!FV21*1000</f>
        <v>0</v>
      </c>
      <c r="FW21" s="132">
        <f>SAM_billion!FW21*1000</f>
        <v>0</v>
      </c>
      <c r="FX21" s="132">
        <f>SAM_billion!FX21*1000</f>
        <v>0</v>
      </c>
      <c r="FY21" s="132">
        <f>SAM_billion!FY21*1000</f>
        <v>0</v>
      </c>
      <c r="FZ21" s="132">
        <f>SAM_billion!FZ21*1000</f>
        <v>0</v>
      </c>
      <c r="GA21" s="132">
        <f>SAM_billion!GA21*1000</f>
        <v>0</v>
      </c>
      <c r="GB21" s="132">
        <f>SAM_billion!GB21*1000</f>
        <v>0</v>
      </c>
      <c r="GC21" s="132">
        <f>SAM_billion!GC21*1000</f>
        <v>0</v>
      </c>
      <c r="GD21" s="132">
        <f>SAM_billion!GD21*1000</f>
        <v>0</v>
      </c>
      <c r="GE21" s="132">
        <f>SAM_billion!GE21*1000</f>
        <v>0</v>
      </c>
      <c r="GF21" s="132">
        <f>SAM_billion!GF21*1000</f>
        <v>0</v>
      </c>
      <c r="GG21" s="132">
        <f>SAM_billion!GG21*1000</f>
        <v>0</v>
      </c>
      <c r="GH21" s="132">
        <f>SAM_billion!GH21*1000</f>
        <v>0</v>
      </c>
      <c r="GI21" s="132">
        <f>SAM_billion!GI21*1000</f>
        <v>0</v>
      </c>
      <c r="GJ21" s="132">
        <f>SAM_billion!GJ21*1000</f>
        <v>9762.0458191049274</v>
      </c>
    </row>
    <row r="22" spans="1:192" x14ac:dyDescent="0.25">
      <c r="A22" s="133" t="s">
        <v>8</v>
      </c>
      <c r="B22" s="132">
        <f>SAM_billion!B22*1000</f>
        <v>0</v>
      </c>
      <c r="C22" s="132">
        <f>SAM_billion!C22*1000</f>
        <v>0</v>
      </c>
      <c r="D22" s="132">
        <f>SAM_billion!D22*1000</f>
        <v>0</v>
      </c>
      <c r="E22" s="132">
        <f>SAM_billion!E22*1000</f>
        <v>0</v>
      </c>
      <c r="F22" s="132">
        <f>SAM_billion!F22*1000</f>
        <v>0</v>
      </c>
      <c r="G22" s="132">
        <f>SAM_billion!G22*1000</f>
        <v>0</v>
      </c>
      <c r="H22" s="132">
        <f>SAM_billion!H22*1000</f>
        <v>0</v>
      </c>
      <c r="I22" s="132">
        <f>SAM_billion!I22*1000</f>
        <v>0</v>
      </c>
      <c r="J22" s="132">
        <f>SAM_billion!J22*1000</f>
        <v>0</v>
      </c>
      <c r="K22" s="132">
        <f>SAM_billion!K22*1000</f>
        <v>0</v>
      </c>
      <c r="L22" s="132">
        <f>SAM_billion!L22*1000</f>
        <v>0</v>
      </c>
      <c r="M22" s="132">
        <f>SAM_billion!M22*1000</f>
        <v>0</v>
      </c>
      <c r="N22" s="132">
        <f>SAM_billion!N22*1000</f>
        <v>0</v>
      </c>
      <c r="O22" s="132">
        <f>SAM_billion!O22*1000</f>
        <v>0</v>
      </c>
      <c r="P22" s="132">
        <f>SAM_billion!P22*1000</f>
        <v>0</v>
      </c>
      <c r="Q22" s="132">
        <f>SAM_billion!Q22*1000</f>
        <v>0</v>
      </c>
      <c r="R22" s="132">
        <f>SAM_billion!R22*1000</f>
        <v>0</v>
      </c>
      <c r="S22" s="132">
        <f>SAM_billion!S22*1000</f>
        <v>0</v>
      </c>
      <c r="T22" s="132">
        <f>SAM_billion!T22*1000</f>
        <v>0</v>
      </c>
      <c r="U22" s="132">
        <f>SAM_billion!U22*1000</f>
        <v>0</v>
      </c>
      <c r="V22" s="132">
        <f>SAM_billion!V22*1000</f>
        <v>0</v>
      </c>
      <c r="W22" s="132">
        <f>SAM_billion!W22*1000</f>
        <v>0</v>
      </c>
      <c r="X22" s="132">
        <f>SAM_billion!X22*1000</f>
        <v>0</v>
      </c>
      <c r="Y22" s="132">
        <f>SAM_billion!Y22*1000</f>
        <v>0</v>
      </c>
      <c r="Z22" s="132">
        <f>SAM_billion!Z22*1000</f>
        <v>0</v>
      </c>
      <c r="AA22" s="132">
        <f>SAM_billion!AA22*1000</f>
        <v>0</v>
      </c>
      <c r="AB22" s="132">
        <f>SAM_billion!AB22*1000</f>
        <v>0</v>
      </c>
      <c r="AC22" s="132">
        <f>SAM_billion!AC22*1000</f>
        <v>0</v>
      </c>
      <c r="AD22" s="132">
        <f>SAM_billion!AD22*1000</f>
        <v>0</v>
      </c>
      <c r="AE22" s="132">
        <f>SAM_billion!AE22*1000</f>
        <v>0</v>
      </c>
      <c r="AF22" s="132">
        <f>SAM_billion!AF22*1000</f>
        <v>0</v>
      </c>
      <c r="AG22" s="132">
        <f>SAM_billion!AG22*1000</f>
        <v>0</v>
      </c>
      <c r="AH22" s="132">
        <f>SAM_billion!AH22*1000</f>
        <v>0</v>
      </c>
      <c r="AI22" s="132">
        <f>SAM_billion!AI22*1000</f>
        <v>0</v>
      </c>
      <c r="AJ22" s="132">
        <f>SAM_billion!AJ22*1000</f>
        <v>0</v>
      </c>
      <c r="AK22" s="132">
        <f>SAM_billion!AK22*1000</f>
        <v>0</v>
      </c>
      <c r="AL22" s="132">
        <f>SAM_billion!AL22*1000</f>
        <v>0</v>
      </c>
      <c r="AM22" s="132">
        <f>SAM_billion!AM22*1000</f>
        <v>0</v>
      </c>
      <c r="AN22" s="132">
        <f>SAM_billion!AN22*1000</f>
        <v>0</v>
      </c>
      <c r="AO22" s="132">
        <f>SAM_billion!AO22*1000</f>
        <v>0</v>
      </c>
      <c r="AP22" s="132">
        <f>SAM_billion!AP22*1000</f>
        <v>0</v>
      </c>
      <c r="AQ22" s="132">
        <f>SAM_billion!AQ22*1000</f>
        <v>0</v>
      </c>
      <c r="AR22" s="132">
        <f>SAM_billion!AR22*1000</f>
        <v>0</v>
      </c>
      <c r="AS22" s="132">
        <f>SAM_billion!AS22*1000</f>
        <v>0</v>
      </c>
      <c r="AT22" s="132">
        <f>SAM_billion!AT22*1000</f>
        <v>0</v>
      </c>
      <c r="AU22" s="132">
        <f>SAM_billion!AU22*1000</f>
        <v>0</v>
      </c>
      <c r="AV22" s="132">
        <f>SAM_billion!AV22*1000</f>
        <v>0</v>
      </c>
      <c r="AW22" s="132">
        <f>SAM_billion!AW22*1000</f>
        <v>0</v>
      </c>
      <c r="AX22" s="132">
        <f>SAM_billion!AX22*1000</f>
        <v>0</v>
      </c>
      <c r="AY22" s="132">
        <f>SAM_billion!AY22*1000</f>
        <v>0</v>
      </c>
      <c r="AZ22" s="132">
        <f>SAM_billion!AZ22*1000</f>
        <v>0</v>
      </c>
      <c r="BA22" s="132">
        <f>SAM_billion!BA22*1000</f>
        <v>0</v>
      </c>
      <c r="BB22" s="132">
        <f>SAM_billion!BB22*1000</f>
        <v>0</v>
      </c>
      <c r="BC22" s="132">
        <f>SAM_billion!BC22*1000</f>
        <v>0</v>
      </c>
      <c r="BD22" s="132">
        <f>SAM_billion!BD22*1000</f>
        <v>0</v>
      </c>
      <c r="BE22" s="132">
        <f>SAM_billion!BE22*1000</f>
        <v>0</v>
      </c>
      <c r="BF22" s="132">
        <f>SAM_billion!BF22*1000</f>
        <v>0</v>
      </c>
      <c r="BG22" s="132">
        <f>SAM_billion!BG22*1000</f>
        <v>0</v>
      </c>
      <c r="BH22" s="132">
        <f>SAM_billion!BH22*1000</f>
        <v>0</v>
      </c>
      <c r="BI22" s="132">
        <f>SAM_billion!BI22*1000</f>
        <v>0</v>
      </c>
      <c r="BJ22" s="132">
        <f>SAM_billion!BJ22*1000</f>
        <v>0</v>
      </c>
      <c r="BK22" s="132">
        <f>SAM_billion!BK22*1000</f>
        <v>0</v>
      </c>
      <c r="BL22" s="132">
        <f>SAM_billion!BL22*1000</f>
        <v>0</v>
      </c>
      <c r="BM22" s="132">
        <f>SAM_billion!BM22*1000</f>
        <v>0</v>
      </c>
      <c r="BN22" s="132">
        <f>SAM_billion!BN22*1000</f>
        <v>0</v>
      </c>
      <c r="BO22" s="132">
        <f>SAM_billion!BO22*1000</f>
        <v>0</v>
      </c>
      <c r="BP22" s="132">
        <f>SAM_billion!BP22*1000</f>
        <v>0</v>
      </c>
      <c r="BQ22" s="132">
        <f>SAM_billion!BQ22*1000</f>
        <v>0</v>
      </c>
      <c r="BR22" s="132">
        <f>SAM_billion!BR22*1000</f>
        <v>0</v>
      </c>
      <c r="BS22" s="132">
        <f>SAM_billion!BS22*1000</f>
        <v>0</v>
      </c>
      <c r="BT22" s="132">
        <f>SAM_billion!BT22*1000</f>
        <v>0</v>
      </c>
      <c r="BU22" s="132">
        <f>SAM_billion!BU22*1000</f>
        <v>0</v>
      </c>
      <c r="BV22" s="132">
        <f>SAM_billion!BV22*1000</f>
        <v>0</v>
      </c>
      <c r="BW22" s="132">
        <f>SAM_billion!BW22*1000</f>
        <v>0</v>
      </c>
      <c r="BX22" s="132">
        <f>SAM_billion!BX22*1000</f>
        <v>0</v>
      </c>
      <c r="BY22" s="132">
        <f>SAM_billion!BY22*1000</f>
        <v>0</v>
      </c>
      <c r="BZ22" s="132">
        <f>SAM_billion!BZ22*1000</f>
        <v>0</v>
      </c>
      <c r="CA22" s="132">
        <f>SAM_billion!CA22*1000</f>
        <v>0</v>
      </c>
      <c r="CB22" s="132">
        <f>SAM_billion!CB22*1000</f>
        <v>0</v>
      </c>
      <c r="CC22" s="132">
        <f>SAM_billion!CC22*1000</f>
        <v>0</v>
      </c>
      <c r="CD22" s="132">
        <f>SAM_billion!CD22*1000</f>
        <v>0</v>
      </c>
      <c r="CE22" s="132">
        <f>SAM_billion!CE22*1000</f>
        <v>0</v>
      </c>
      <c r="CF22" s="132">
        <f>SAM_billion!CF22*1000</f>
        <v>0</v>
      </c>
      <c r="CG22" s="132">
        <f>SAM_billion!CG22*1000</f>
        <v>0</v>
      </c>
      <c r="CH22" s="132">
        <f>SAM_billion!CH22*1000</f>
        <v>0</v>
      </c>
      <c r="CI22" s="132">
        <f>SAM_billion!CI22*1000</f>
        <v>0</v>
      </c>
      <c r="CJ22" s="132">
        <f>SAM_billion!CJ22*1000</f>
        <v>0</v>
      </c>
      <c r="CK22" s="132">
        <f>SAM_billion!CK22*1000</f>
        <v>0</v>
      </c>
      <c r="CL22" s="132">
        <f>SAM_billion!CL22*1000</f>
        <v>0</v>
      </c>
      <c r="CM22" s="132">
        <f>SAM_billion!CM22*1000</f>
        <v>0</v>
      </c>
      <c r="CN22" s="132">
        <f>SAM_billion!CN22*1000</f>
        <v>0</v>
      </c>
      <c r="CO22" s="132">
        <f>SAM_billion!CO22*1000</f>
        <v>51009.522421286878</v>
      </c>
      <c r="CP22" s="132">
        <f>SAM_billion!CP22*1000</f>
        <v>62090.189430848834</v>
      </c>
      <c r="CQ22" s="132">
        <f>SAM_billion!CQ22*1000</f>
        <v>0</v>
      </c>
      <c r="CR22" s="132">
        <f>SAM_billion!CR22*1000</f>
        <v>0</v>
      </c>
      <c r="CS22" s="132">
        <f>SAM_billion!CS22*1000</f>
        <v>0</v>
      </c>
      <c r="CT22" s="132">
        <f>SAM_billion!CT22*1000</f>
        <v>7831.3278221559813</v>
      </c>
      <c r="CU22" s="132">
        <f>SAM_billion!CU22*1000</f>
        <v>29719.597528130285</v>
      </c>
      <c r="CV22" s="132">
        <f>SAM_billion!CV22*1000</f>
        <v>0</v>
      </c>
      <c r="CW22" s="132">
        <f>SAM_billion!CW22*1000</f>
        <v>0</v>
      </c>
      <c r="CX22" s="132">
        <f>SAM_billion!CX22*1000</f>
        <v>0</v>
      </c>
      <c r="CY22" s="132">
        <f>SAM_billion!CY22*1000</f>
        <v>0</v>
      </c>
      <c r="CZ22" s="132">
        <f>SAM_billion!CZ22*1000</f>
        <v>0</v>
      </c>
      <c r="DA22" s="132">
        <f>SAM_billion!DA22*1000</f>
        <v>0</v>
      </c>
      <c r="DB22" s="132">
        <f>SAM_billion!DB22*1000</f>
        <v>0</v>
      </c>
      <c r="DC22" s="132">
        <f>SAM_billion!DC22*1000</f>
        <v>0</v>
      </c>
      <c r="DD22" s="132">
        <f>SAM_billion!DD22*1000</f>
        <v>0</v>
      </c>
      <c r="DE22" s="132">
        <f>SAM_billion!DE22*1000</f>
        <v>0</v>
      </c>
      <c r="DF22" s="132">
        <f>SAM_billion!DF22*1000</f>
        <v>0</v>
      </c>
      <c r="DG22" s="132">
        <f>SAM_billion!DG22*1000</f>
        <v>0</v>
      </c>
      <c r="DH22" s="132">
        <f>SAM_billion!DH22*1000</f>
        <v>0</v>
      </c>
      <c r="DI22" s="132">
        <f>SAM_billion!DI22*1000</f>
        <v>0</v>
      </c>
      <c r="DJ22" s="132">
        <f>SAM_billion!DJ22*1000</f>
        <v>0</v>
      </c>
      <c r="DK22" s="132">
        <f>SAM_billion!DK22*1000</f>
        <v>0</v>
      </c>
      <c r="DL22" s="132">
        <f>SAM_billion!DL22*1000</f>
        <v>0</v>
      </c>
      <c r="DM22" s="132">
        <f>SAM_billion!DM22*1000</f>
        <v>0</v>
      </c>
      <c r="DN22" s="132">
        <f>SAM_billion!DN22*1000</f>
        <v>0</v>
      </c>
      <c r="DO22" s="132">
        <f>SAM_billion!DO22*1000</f>
        <v>0</v>
      </c>
      <c r="DP22" s="132">
        <f>SAM_billion!DP22*1000</f>
        <v>0</v>
      </c>
      <c r="DQ22" s="132">
        <f>SAM_billion!DQ22*1000</f>
        <v>0</v>
      </c>
      <c r="DR22" s="132">
        <f>SAM_billion!DR22*1000</f>
        <v>0</v>
      </c>
      <c r="DS22" s="132">
        <f>SAM_billion!DS22*1000</f>
        <v>0</v>
      </c>
      <c r="DT22" s="132">
        <f>SAM_billion!DT22*1000</f>
        <v>0</v>
      </c>
      <c r="DU22" s="132">
        <f>SAM_billion!DU22*1000</f>
        <v>0</v>
      </c>
      <c r="DV22" s="132">
        <f>SAM_billion!DV22*1000</f>
        <v>0</v>
      </c>
      <c r="DW22" s="132">
        <f>SAM_billion!DW22*1000</f>
        <v>0</v>
      </c>
      <c r="DX22" s="132">
        <f>SAM_billion!DX22*1000</f>
        <v>0</v>
      </c>
      <c r="DY22" s="132">
        <f>SAM_billion!DY22*1000</f>
        <v>0</v>
      </c>
      <c r="DZ22" s="132">
        <f>SAM_billion!DZ22*1000</f>
        <v>0</v>
      </c>
      <c r="EA22" s="132">
        <f>SAM_billion!EA22*1000</f>
        <v>0</v>
      </c>
      <c r="EB22" s="132">
        <f>SAM_billion!EB22*1000</f>
        <v>0</v>
      </c>
      <c r="EC22" s="132">
        <f>SAM_billion!EC22*1000</f>
        <v>0</v>
      </c>
      <c r="ED22" s="132">
        <f>SAM_billion!ED22*1000</f>
        <v>0</v>
      </c>
      <c r="EE22" s="132">
        <f>SAM_billion!EE22*1000</f>
        <v>0</v>
      </c>
      <c r="EF22" s="132">
        <f>SAM_billion!EF22*1000</f>
        <v>0</v>
      </c>
      <c r="EG22" s="132">
        <f>SAM_billion!EG22*1000</f>
        <v>0</v>
      </c>
      <c r="EH22" s="132">
        <f>SAM_billion!EH22*1000</f>
        <v>0</v>
      </c>
      <c r="EI22" s="132">
        <f>SAM_billion!EI22*1000</f>
        <v>0</v>
      </c>
      <c r="EJ22" s="132">
        <f>SAM_billion!EJ22*1000</f>
        <v>0</v>
      </c>
      <c r="EK22" s="132">
        <f>SAM_billion!EK22*1000</f>
        <v>0</v>
      </c>
      <c r="EL22" s="132">
        <f>SAM_billion!EL22*1000</f>
        <v>0</v>
      </c>
      <c r="EM22" s="132">
        <f>SAM_billion!EM22*1000</f>
        <v>0</v>
      </c>
      <c r="EN22" s="132">
        <f>SAM_billion!EN22*1000</f>
        <v>0</v>
      </c>
      <c r="EO22" s="132">
        <f>SAM_billion!EO22*1000</f>
        <v>0</v>
      </c>
      <c r="EP22" s="132">
        <f>SAM_billion!EP22*1000</f>
        <v>0</v>
      </c>
      <c r="EQ22" s="132">
        <f>SAM_billion!EQ22*1000</f>
        <v>0</v>
      </c>
      <c r="ER22" s="132">
        <f>SAM_billion!ER22*1000</f>
        <v>0</v>
      </c>
      <c r="ES22" s="132">
        <f>SAM_billion!ES22*1000</f>
        <v>0</v>
      </c>
      <c r="ET22" s="132">
        <f>SAM_billion!ET22*1000</f>
        <v>0</v>
      </c>
      <c r="EU22" s="132">
        <f>SAM_billion!EU22*1000</f>
        <v>0</v>
      </c>
      <c r="EV22" s="132">
        <f>SAM_billion!EV22*1000</f>
        <v>0</v>
      </c>
      <c r="EW22" s="132">
        <f>SAM_billion!EW22*1000</f>
        <v>0</v>
      </c>
      <c r="EX22" s="132">
        <f>SAM_billion!EX22*1000</f>
        <v>0</v>
      </c>
      <c r="EY22" s="132">
        <f>SAM_billion!EY22*1000</f>
        <v>0</v>
      </c>
      <c r="EZ22" s="132">
        <f>SAM_billion!EZ22*1000</f>
        <v>0</v>
      </c>
      <c r="FA22" s="132">
        <f>SAM_billion!FA22*1000</f>
        <v>0</v>
      </c>
      <c r="FB22" s="132">
        <f>SAM_billion!FB22*1000</f>
        <v>0</v>
      </c>
      <c r="FC22" s="132">
        <f>SAM_billion!FC22*1000</f>
        <v>0</v>
      </c>
      <c r="FD22" s="132">
        <f>SAM_billion!FD22*1000</f>
        <v>0</v>
      </c>
      <c r="FE22" s="132">
        <f>SAM_billion!FE22*1000</f>
        <v>0</v>
      </c>
      <c r="FF22" s="132">
        <f>SAM_billion!FF22*1000</f>
        <v>0</v>
      </c>
      <c r="FG22" s="132">
        <f>SAM_billion!FG22*1000</f>
        <v>0</v>
      </c>
      <c r="FH22" s="132">
        <f>SAM_billion!FH22*1000</f>
        <v>0</v>
      </c>
      <c r="FI22" s="132">
        <f>SAM_billion!FI22*1000</f>
        <v>0</v>
      </c>
      <c r="FJ22" s="132">
        <f>SAM_billion!FJ22*1000</f>
        <v>0</v>
      </c>
      <c r="FK22" s="132">
        <f>SAM_billion!FK22*1000</f>
        <v>0</v>
      </c>
      <c r="FL22" s="132">
        <f>SAM_billion!FL22*1000</f>
        <v>0</v>
      </c>
      <c r="FM22" s="132">
        <f>SAM_billion!FM22*1000</f>
        <v>0</v>
      </c>
      <c r="FN22" s="132">
        <f>SAM_billion!FN22*1000</f>
        <v>0</v>
      </c>
      <c r="FO22" s="132">
        <f>SAM_billion!FO22*1000</f>
        <v>0</v>
      </c>
      <c r="FP22" s="132">
        <f>SAM_billion!FP22*1000</f>
        <v>0</v>
      </c>
      <c r="FQ22" s="132">
        <f>SAM_billion!FQ22*1000</f>
        <v>0</v>
      </c>
      <c r="FR22" s="132">
        <f>SAM_billion!FR22*1000</f>
        <v>0</v>
      </c>
      <c r="FS22" s="132">
        <f>SAM_billion!FS22*1000</f>
        <v>0</v>
      </c>
      <c r="FT22" s="132">
        <f>SAM_billion!FT22*1000</f>
        <v>0</v>
      </c>
      <c r="FU22" s="132">
        <f>SAM_billion!FU22*1000</f>
        <v>0</v>
      </c>
      <c r="FV22" s="132">
        <f>SAM_billion!FV22*1000</f>
        <v>0</v>
      </c>
      <c r="FW22" s="132">
        <f>SAM_billion!FW22*1000</f>
        <v>0</v>
      </c>
      <c r="FX22" s="132">
        <f>SAM_billion!FX22*1000</f>
        <v>0</v>
      </c>
      <c r="FY22" s="132">
        <f>SAM_billion!FY22*1000</f>
        <v>0</v>
      </c>
      <c r="FZ22" s="132">
        <f>SAM_billion!FZ22*1000</f>
        <v>0</v>
      </c>
      <c r="GA22" s="132">
        <f>SAM_billion!GA22*1000</f>
        <v>0</v>
      </c>
      <c r="GB22" s="132">
        <f>SAM_billion!GB22*1000</f>
        <v>0</v>
      </c>
      <c r="GC22" s="132">
        <f>SAM_billion!GC22*1000</f>
        <v>0</v>
      </c>
      <c r="GD22" s="132">
        <f>SAM_billion!GD22*1000</f>
        <v>0</v>
      </c>
      <c r="GE22" s="132">
        <f>SAM_billion!GE22*1000</f>
        <v>0</v>
      </c>
      <c r="GF22" s="132">
        <f>SAM_billion!GF22*1000</f>
        <v>0</v>
      </c>
      <c r="GG22" s="132">
        <f>SAM_billion!GG22*1000</f>
        <v>0</v>
      </c>
      <c r="GH22" s="132">
        <f>SAM_billion!GH22*1000</f>
        <v>0</v>
      </c>
      <c r="GI22" s="132">
        <f>SAM_billion!GI22*1000</f>
        <v>0</v>
      </c>
      <c r="GJ22" s="132">
        <f>SAM_billion!GJ22*1000</f>
        <v>150650.63720242196</v>
      </c>
    </row>
    <row r="23" spans="1:192" x14ac:dyDescent="0.25">
      <c r="A23" s="133" t="s">
        <v>585</v>
      </c>
      <c r="B23" s="132">
        <f>SAM_billion!B23*1000</f>
        <v>0</v>
      </c>
      <c r="C23" s="132">
        <f>SAM_billion!C23*1000</f>
        <v>0</v>
      </c>
      <c r="D23" s="132">
        <f>SAM_billion!D23*1000</f>
        <v>0</v>
      </c>
      <c r="E23" s="132">
        <f>SAM_billion!E23*1000</f>
        <v>0</v>
      </c>
      <c r="F23" s="132">
        <f>SAM_billion!F23*1000</f>
        <v>0</v>
      </c>
      <c r="G23" s="132">
        <f>SAM_billion!G23*1000</f>
        <v>0</v>
      </c>
      <c r="H23" s="132">
        <f>SAM_billion!H23*1000</f>
        <v>0</v>
      </c>
      <c r="I23" s="132">
        <f>SAM_billion!I23*1000</f>
        <v>0</v>
      </c>
      <c r="J23" s="132">
        <f>SAM_billion!J23*1000</f>
        <v>0</v>
      </c>
      <c r="K23" s="132">
        <f>SAM_billion!K23*1000</f>
        <v>0</v>
      </c>
      <c r="L23" s="132">
        <f>SAM_billion!L23*1000</f>
        <v>0</v>
      </c>
      <c r="M23" s="132">
        <f>SAM_billion!M23*1000</f>
        <v>0</v>
      </c>
      <c r="N23" s="132">
        <f>SAM_billion!N23*1000</f>
        <v>0</v>
      </c>
      <c r="O23" s="132">
        <f>SAM_billion!O23*1000</f>
        <v>0</v>
      </c>
      <c r="P23" s="132">
        <f>SAM_billion!P23*1000</f>
        <v>0</v>
      </c>
      <c r="Q23" s="132">
        <f>SAM_billion!Q23*1000</f>
        <v>0</v>
      </c>
      <c r="R23" s="132">
        <f>SAM_billion!R23*1000</f>
        <v>0</v>
      </c>
      <c r="S23" s="132">
        <f>SAM_billion!S23*1000</f>
        <v>0</v>
      </c>
      <c r="T23" s="132">
        <f>SAM_billion!T23*1000</f>
        <v>0</v>
      </c>
      <c r="U23" s="132">
        <f>SAM_billion!U23*1000</f>
        <v>0</v>
      </c>
      <c r="V23" s="132">
        <f>SAM_billion!V23*1000</f>
        <v>0</v>
      </c>
      <c r="W23" s="132">
        <f>SAM_billion!W23*1000</f>
        <v>0</v>
      </c>
      <c r="X23" s="132">
        <f>SAM_billion!X23*1000</f>
        <v>0</v>
      </c>
      <c r="Y23" s="132">
        <f>SAM_billion!Y23*1000</f>
        <v>0</v>
      </c>
      <c r="Z23" s="132">
        <f>SAM_billion!Z23*1000</f>
        <v>0</v>
      </c>
      <c r="AA23" s="132">
        <f>SAM_billion!AA23*1000</f>
        <v>0</v>
      </c>
      <c r="AB23" s="132">
        <f>SAM_billion!AB23*1000</f>
        <v>0</v>
      </c>
      <c r="AC23" s="132">
        <f>SAM_billion!AC23*1000</f>
        <v>0</v>
      </c>
      <c r="AD23" s="132">
        <f>SAM_billion!AD23*1000</f>
        <v>0</v>
      </c>
      <c r="AE23" s="132">
        <f>SAM_billion!AE23*1000</f>
        <v>0</v>
      </c>
      <c r="AF23" s="132">
        <f>SAM_billion!AF23*1000</f>
        <v>0</v>
      </c>
      <c r="AG23" s="132">
        <f>SAM_billion!AG23*1000</f>
        <v>0</v>
      </c>
      <c r="AH23" s="132">
        <f>SAM_billion!AH23*1000</f>
        <v>0</v>
      </c>
      <c r="AI23" s="132">
        <f>SAM_billion!AI23*1000</f>
        <v>0</v>
      </c>
      <c r="AJ23" s="132">
        <f>SAM_billion!AJ23*1000</f>
        <v>0</v>
      </c>
      <c r="AK23" s="132">
        <f>SAM_billion!AK23*1000</f>
        <v>0</v>
      </c>
      <c r="AL23" s="132">
        <f>SAM_billion!AL23*1000</f>
        <v>0</v>
      </c>
      <c r="AM23" s="132">
        <f>SAM_billion!AM23*1000</f>
        <v>0</v>
      </c>
      <c r="AN23" s="132">
        <f>SAM_billion!AN23*1000</f>
        <v>0</v>
      </c>
      <c r="AO23" s="132">
        <f>SAM_billion!AO23*1000</f>
        <v>0</v>
      </c>
      <c r="AP23" s="132">
        <f>SAM_billion!AP23*1000</f>
        <v>0</v>
      </c>
      <c r="AQ23" s="132">
        <f>SAM_billion!AQ23*1000</f>
        <v>0</v>
      </c>
      <c r="AR23" s="132">
        <f>SAM_billion!AR23*1000</f>
        <v>0</v>
      </c>
      <c r="AS23" s="132">
        <f>SAM_billion!AS23*1000</f>
        <v>0</v>
      </c>
      <c r="AT23" s="132">
        <f>SAM_billion!AT23*1000</f>
        <v>0</v>
      </c>
      <c r="AU23" s="132">
        <f>SAM_billion!AU23*1000</f>
        <v>0</v>
      </c>
      <c r="AV23" s="132">
        <f>SAM_billion!AV23*1000</f>
        <v>0</v>
      </c>
      <c r="AW23" s="132">
        <f>SAM_billion!AW23*1000</f>
        <v>0</v>
      </c>
      <c r="AX23" s="132">
        <f>SAM_billion!AX23*1000</f>
        <v>0</v>
      </c>
      <c r="AY23" s="132">
        <f>SAM_billion!AY23*1000</f>
        <v>0</v>
      </c>
      <c r="AZ23" s="132">
        <f>SAM_billion!AZ23*1000</f>
        <v>0</v>
      </c>
      <c r="BA23" s="132">
        <f>SAM_billion!BA23*1000</f>
        <v>0</v>
      </c>
      <c r="BB23" s="132">
        <f>SAM_billion!BB23*1000</f>
        <v>0</v>
      </c>
      <c r="BC23" s="132">
        <f>SAM_billion!BC23*1000</f>
        <v>0</v>
      </c>
      <c r="BD23" s="132">
        <f>SAM_billion!BD23*1000</f>
        <v>0</v>
      </c>
      <c r="BE23" s="132">
        <f>SAM_billion!BE23*1000</f>
        <v>0</v>
      </c>
      <c r="BF23" s="132">
        <f>SAM_billion!BF23*1000</f>
        <v>0</v>
      </c>
      <c r="BG23" s="132">
        <f>SAM_billion!BG23*1000</f>
        <v>0</v>
      </c>
      <c r="BH23" s="132">
        <f>SAM_billion!BH23*1000</f>
        <v>0</v>
      </c>
      <c r="BI23" s="132">
        <f>SAM_billion!BI23*1000</f>
        <v>0</v>
      </c>
      <c r="BJ23" s="132">
        <f>SAM_billion!BJ23*1000</f>
        <v>0</v>
      </c>
      <c r="BK23" s="132">
        <f>SAM_billion!BK23*1000</f>
        <v>0</v>
      </c>
      <c r="BL23" s="132">
        <f>SAM_billion!BL23*1000</f>
        <v>0</v>
      </c>
      <c r="BM23" s="132">
        <f>SAM_billion!BM23*1000</f>
        <v>0</v>
      </c>
      <c r="BN23" s="132">
        <f>SAM_billion!BN23*1000</f>
        <v>0</v>
      </c>
      <c r="BO23" s="132">
        <f>SAM_billion!BO23*1000</f>
        <v>0</v>
      </c>
      <c r="BP23" s="132">
        <f>SAM_billion!BP23*1000</f>
        <v>0</v>
      </c>
      <c r="BQ23" s="132">
        <f>SAM_billion!BQ23*1000</f>
        <v>0</v>
      </c>
      <c r="BR23" s="132">
        <f>SAM_billion!BR23*1000</f>
        <v>0</v>
      </c>
      <c r="BS23" s="132">
        <f>SAM_billion!BS23*1000</f>
        <v>0</v>
      </c>
      <c r="BT23" s="132">
        <f>SAM_billion!BT23*1000</f>
        <v>0</v>
      </c>
      <c r="BU23" s="132">
        <f>SAM_billion!BU23*1000</f>
        <v>0</v>
      </c>
      <c r="BV23" s="132">
        <f>SAM_billion!BV23*1000</f>
        <v>0</v>
      </c>
      <c r="BW23" s="132">
        <f>SAM_billion!BW23*1000</f>
        <v>0</v>
      </c>
      <c r="BX23" s="132">
        <f>SAM_billion!BX23*1000</f>
        <v>0</v>
      </c>
      <c r="BY23" s="132">
        <f>SAM_billion!BY23*1000</f>
        <v>0</v>
      </c>
      <c r="BZ23" s="132">
        <f>SAM_billion!BZ23*1000</f>
        <v>0</v>
      </c>
      <c r="CA23" s="132">
        <f>SAM_billion!CA23*1000</f>
        <v>0</v>
      </c>
      <c r="CB23" s="132">
        <f>SAM_billion!CB23*1000</f>
        <v>0</v>
      </c>
      <c r="CC23" s="132">
        <f>SAM_billion!CC23*1000</f>
        <v>0</v>
      </c>
      <c r="CD23" s="132">
        <f>SAM_billion!CD23*1000</f>
        <v>0</v>
      </c>
      <c r="CE23" s="132">
        <f>SAM_billion!CE23*1000</f>
        <v>0</v>
      </c>
      <c r="CF23" s="132">
        <f>SAM_billion!CF23*1000</f>
        <v>0</v>
      </c>
      <c r="CG23" s="132">
        <f>SAM_billion!CG23*1000</f>
        <v>0</v>
      </c>
      <c r="CH23" s="132">
        <f>SAM_billion!CH23*1000</f>
        <v>0</v>
      </c>
      <c r="CI23" s="132">
        <f>SAM_billion!CI23*1000</f>
        <v>0</v>
      </c>
      <c r="CJ23" s="132">
        <f>SAM_billion!CJ23*1000</f>
        <v>0</v>
      </c>
      <c r="CK23" s="132">
        <f>SAM_billion!CK23*1000</f>
        <v>0</v>
      </c>
      <c r="CL23" s="132">
        <f>SAM_billion!CL23*1000</f>
        <v>0</v>
      </c>
      <c r="CM23" s="132">
        <f>SAM_billion!CM23*1000</f>
        <v>0</v>
      </c>
      <c r="CN23" s="132">
        <f>SAM_billion!CN23*1000</f>
        <v>0</v>
      </c>
      <c r="CO23" s="132">
        <f>SAM_billion!CO23*1000</f>
        <v>0</v>
      </c>
      <c r="CP23" s="132">
        <f>SAM_billion!CP23*1000</f>
        <v>0</v>
      </c>
      <c r="CQ23" s="132">
        <f>SAM_billion!CQ23*1000</f>
        <v>0</v>
      </c>
      <c r="CR23" s="132">
        <f>SAM_billion!CR23*1000</f>
        <v>0</v>
      </c>
      <c r="CS23" s="132">
        <f>SAM_billion!CS23*1000</f>
        <v>0</v>
      </c>
      <c r="CT23" s="132">
        <f>SAM_billion!CT23*1000</f>
        <v>95773.78442232126</v>
      </c>
      <c r="CU23" s="132">
        <f>SAM_billion!CU23*1000</f>
        <v>6782.5923436277189</v>
      </c>
      <c r="CV23" s="132">
        <f>SAM_billion!CV23*1000</f>
        <v>0</v>
      </c>
      <c r="CW23" s="132">
        <f>SAM_billion!CW23*1000</f>
        <v>0</v>
      </c>
      <c r="CX23" s="132">
        <f>SAM_billion!CX23*1000</f>
        <v>0</v>
      </c>
      <c r="CY23" s="132">
        <f>SAM_billion!CY23*1000</f>
        <v>0</v>
      </c>
      <c r="CZ23" s="132">
        <f>SAM_billion!CZ23*1000</f>
        <v>0</v>
      </c>
      <c r="DA23" s="132">
        <f>SAM_billion!DA23*1000</f>
        <v>0</v>
      </c>
      <c r="DB23" s="132">
        <f>SAM_billion!DB23*1000</f>
        <v>0</v>
      </c>
      <c r="DC23" s="132">
        <f>SAM_billion!DC23*1000</f>
        <v>0</v>
      </c>
      <c r="DD23" s="132">
        <f>SAM_billion!DD23*1000</f>
        <v>0</v>
      </c>
      <c r="DE23" s="132">
        <f>SAM_billion!DE23*1000</f>
        <v>0</v>
      </c>
      <c r="DF23" s="132">
        <f>SAM_billion!DF23*1000</f>
        <v>0</v>
      </c>
      <c r="DG23" s="132">
        <f>SAM_billion!DG23*1000</f>
        <v>0</v>
      </c>
      <c r="DH23" s="132">
        <f>SAM_billion!DH23*1000</f>
        <v>0</v>
      </c>
      <c r="DI23" s="132">
        <f>SAM_billion!DI23*1000</f>
        <v>0</v>
      </c>
      <c r="DJ23" s="132">
        <f>SAM_billion!DJ23*1000</f>
        <v>0</v>
      </c>
      <c r="DK23" s="132">
        <f>SAM_billion!DK23*1000</f>
        <v>0</v>
      </c>
      <c r="DL23" s="132">
        <f>SAM_billion!DL23*1000</f>
        <v>0</v>
      </c>
      <c r="DM23" s="132">
        <f>SAM_billion!DM23*1000</f>
        <v>0</v>
      </c>
      <c r="DN23" s="132">
        <f>SAM_billion!DN23*1000</f>
        <v>0</v>
      </c>
      <c r="DO23" s="132">
        <f>SAM_billion!DO23*1000</f>
        <v>0</v>
      </c>
      <c r="DP23" s="132">
        <f>SAM_billion!DP23*1000</f>
        <v>0</v>
      </c>
      <c r="DQ23" s="132">
        <f>SAM_billion!DQ23*1000</f>
        <v>0</v>
      </c>
      <c r="DR23" s="132">
        <f>SAM_billion!DR23*1000</f>
        <v>0</v>
      </c>
      <c r="DS23" s="132">
        <f>SAM_billion!DS23*1000</f>
        <v>0</v>
      </c>
      <c r="DT23" s="132">
        <f>SAM_billion!DT23*1000</f>
        <v>0</v>
      </c>
      <c r="DU23" s="132">
        <f>SAM_billion!DU23*1000</f>
        <v>0</v>
      </c>
      <c r="DV23" s="132">
        <f>SAM_billion!DV23*1000</f>
        <v>0</v>
      </c>
      <c r="DW23" s="132">
        <f>SAM_billion!DW23*1000</f>
        <v>0</v>
      </c>
      <c r="DX23" s="132">
        <f>SAM_billion!DX23*1000</f>
        <v>0</v>
      </c>
      <c r="DY23" s="132">
        <f>SAM_billion!DY23*1000</f>
        <v>0</v>
      </c>
      <c r="DZ23" s="132">
        <f>SAM_billion!DZ23*1000</f>
        <v>0</v>
      </c>
      <c r="EA23" s="132">
        <f>SAM_billion!EA23*1000</f>
        <v>0</v>
      </c>
      <c r="EB23" s="132">
        <f>SAM_billion!EB23*1000</f>
        <v>0</v>
      </c>
      <c r="EC23" s="132">
        <f>SAM_billion!EC23*1000</f>
        <v>0</v>
      </c>
      <c r="ED23" s="132">
        <f>SAM_billion!ED23*1000</f>
        <v>0</v>
      </c>
      <c r="EE23" s="132">
        <f>SAM_billion!EE23*1000</f>
        <v>0</v>
      </c>
      <c r="EF23" s="132">
        <f>SAM_billion!EF23*1000</f>
        <v>0</v>
      </c>
      <c r="EG23" s="132">
        <f>SAM_billion!EG23*1000</f>
        <v>0</v>
      </c>
      <c r="EH23" s="132">
        <f>SAM_billion!EH23*1000</f>
        <v>0</v>
      </c>
      <c r="EI23" s="132">
        <f>SAM_billion!EI23*1000</f>
        <v>0</v>
      </c>
      <c r="EJ23" s="132">
        <f>SAM_billion!EJ23*1000</f>
        <v>0</v>
      </c>
      <c r="EK23" s="132">
        <f>SAM_billion!EK23*1000</f>
        <v>0</v>
      </c>
      <c r="EL23" s="132">
        <f>SAM_billion!EL23*1000</f>
        <v>0</v>
      </c>
      <c r="EM23" s="132">
        <f>SAM_billion!EM23*1000</f>
        <v>0</v>
      </c>
      <c r="EN23" s="132">
        <f>SAM_billion!EN23*1000</f>
        <v>0</v>
      </c>
      <c r="EO23" s="132">
        <f>SAM_billion!EO23*1000</f>
        <v>0</v>
      </c>
      <c r="EP23" s="132">
        <f>SAM_billion!EP23*1000</f>
        <v>0</v>
      </c>
      <c r="EQ23" s="132">
        <f>SAM_billion!EQ23*1000</f>
        <v>0</v>
      </c>
      <c r="ER23" s="132">
        <f>SAM_billion!ER23*1000</f>
        <v>0</v>
      </c>
      <c r="ES23" s="132">
        <f>SAM_billion!ES23*1000</f>
        <v>0</v>
      </c>
      <c r="ET23" s="132">
        <f>SAM_billion!ET23*1000</f>
        <v>0</v>
      </c>
      <c r="EU23" s="132">
        <f>SAM_billion!EU23*1000</f>
        <v>0</v>
      </c>
      <c r="EV23" s="132">
        <f>SAM_billion!EV23*1000</f>
        <v>0</v>
      </c>
      <c r="EW23" s="132">
        <f>SAM_billion!EW23*1000</f>
        <v>0</v>
      </c>
      <c r="EX23" s="132">
        <f>SAM_billion!EX23*1000</f>
        <v>0</v>
      </c>
      <c r="EY23" s="132">
        <f>SAM_billion!EY23*1000</f>
        <v>0</v>
      </c>
      <c r="EZ23" s="132">
        <f>SAM_billion!EZ23*1000</f>
        <v>0</v>
      </c>
      <c r="FA23" s="132">
        <f>SAM_billion!FA23*1000</f>
        <v>0</v>
      </c>
      <c r="FB23" s="132">
        <f>SAM_billion!FB23*1000</f>
        <v>0</v>
      </c>
      <c r="FC23" s="132">
        <f>SAM_billion!FC23*1000</f>
        <v>0</v>
      </c>
      <c r="FD23" s="132">
        <f>SAM_billion!FD23*1000</f>
        <v>0</v>
      </c>
      <c r="FE23" s="132">
        <f>SAM_billion!FE23*1000</f>
        <v>0</v>
      </c>
      <c r="FF23" s="132">
        <f>SAM_billion!FF23*1000</f>
        <v>0</v>
      </c>
      <c r="FG23" s="132">
        <f>SAM_billion!FG23*1000</f>
        <v>0</v>
      </c>
      <c r="FH23" s="132">
        <f>SAM_billion!FH23*1000</f>
        <v>0</v>
      </c>
      <c r="FI23" s="132">
        <f>SAM_billion!FI23*1000</f>
        <v>0</v>
      </c>
      <c r="FJ23" s="132">
        <f>SAM_billion!FJ23*1000</f>
        <v>0</v>
      </c>
      <c r="FK23" s="132">
        <f>SAM_billion!FK23*1000</f>
        <v>0</v>
      </c>
      <c r="FL23" s="132">
        <f>SAM_billion!FL23*1000</f>
        <v>0</v>
      </c>
      <c r="FM23" s="132">
        <f>SAM_billion!FM23*1000</f>
        <v>0</v>
      </c>
      <c r="FN23" s="132">
        <f>SAM_billion!FN23*1000</f>
        <v>0</v>
      </c>
      <c r="FO23" s="132">
        <f>SAM_billion!FO23*1000</f>
        <v>0</v>
      </c>
      <c r="FP23" s="132">
        <f>SAM_billion!FP23*1000</f>
        <v>0</v>
      </c>
      <c r="FQ23" s="132">
        <f>SAM_billion!FQ23*1000</f>
        <v>0</v>
      </c>
      <c r="FR23" s="132">
        <f>SAM_billion!FR23*1000</f>
        <v>0</v>
      </c>
      <c r="FS23" s="132">
        <f>SAM_billion!FS23*1000</f>
        <v>0</v>
      </c>
      <c r="FT23" s="132">
        <f>SAM_billion!FT23*1000</f>
        <v>0</v>
      </c>
      <c r="FU23" s="132">
        <f>SAM_billion!FU23*1000</f>
        <v>0</v>
      </c>
      <c r="FV23" s="132">
        <f>SAM_billion!FV23*1000</f>
        <v>0</v>
      </c>
      <c r="FW23" s="132">
        <f>SAM_billion!FW23*1000</f>
        <v>0</v>
      </c>
      <c r="FX23" s="132">
        <f>SAM_billion!FX23*1000</f>
        <v>0</v>
      </c>
      <c r="FY23" s="132">
        <f>SAM_billion!FY23*1000</f>
        <v>0</v>
      </c>
      <c r="FZ23" s="132">
        <f>SAM_billion!FZ23*1000</f>
        <v>0</v>
      </c>
      <c r="GA23" s="132">
        <f>SAM_billion!GA23*1000</f>
        <v>0</v>
      </c>
      <c r="GB23" s="132">
        <f>SAM_billion!GB23*1000</f>
        <v>0</v>
      </c>
      <c r="GC23" s="132">
        <f>SAM_billion!GC23*1000</f>
        <v>0</v>
      </c>
      <c r="GD23" s="132">
        <f>SAM_billion!GD23*1000</f>
        <v>0</v>
      </c>
      <c r="GE23" s="132">
        <f>SAM_billion!GE23*1000</f>
        <v>0</v>
      </c>
      <c r="GF23" s="132">
        <f>SAM_billion!GF23*1000</f>
        <v>0</v>
      </c>
      <c r="GG23" s="132">
        <f>SAM_billion!GG23*1000</f>
        <v>0</v>
      </c>
      <c r="GH23" s="132">
        <f>SAM_billion!GH23*1000</f>
        <v>0</v>
      </c>
      <c r="GI23" s="132">
        <f>SAM_billion!GI23*1000</f>
        <v>0</v>
      </c>
      <c r="GJ23" s="132">
        <f>SAM_billion!GJ23*1000</f>
        <v>102556.37676594898</v>
      </c>
    </row>
    <row r="24" spans="1:192" x14ac:dyDescent="0.25">
      <c r="A24" s="133" t="s">
        <v>408</v>
      </c>
      <c r="B24" s="132">
        <f>SAM_billion!B24*1000</f>
        <v>0</v>
      </c>
      <c r="C24" s="132">
        <f>SAM_billion!C24*1000</f>
        <v>0</v>
      </c>
      <c r="D24" s="132">
        <f>SAM_billion!D24*1000</f>
        <v>0</v>
      </c>
      <c r="E24" s="132">
        <f>SAM_billion!E24*1000</f>
        <v>0</v>
      </c>
      <c r="F24" s="132">
        <f>SAM_billion!F24*1000</f>
        <v>0</v>
      </c>
      <c r="G24" s="132">
        <f>SAM_billion!G24*1000</f>
        <v>0</v>
      </c>
      <c r="H24" s="132">
        <f>SAM_billion!H24*1000</f>
        <v>0</v>
      </c>
      <c r="I24" s="132">
        <f>SAM_billion!I24*1000</f>
        <v>0</v>
      </c>
      <c r="J24" s="132">
        <f>SAM_billion!J24*1000</f>
        <v>0</v>
      </c>
      <c r="K24" s="132">
        <f>SAM_billion!K24*1000</f>
        <v>0</v>
      </c>
      <c r="L24" s="132">
        <f>SAM_billion!L24*1000</f>
        <v>0</v>
      </c>
      <c r="M24" s="132">
        <f>SAM_billion!M24*1000</f>
        <v>0</v>
      </c>
      <c r="N24" s="132">
        <f>SAM_billion!N24*1000</f>
        <v>0</v>
      </c>
      <c r="O24" s="132">
        <f>SAM_billion!O24*1000</f>
        <v>0</v>
      </c>
      <c r="P24" s="132">
        <f>SAM_billion!P24*1000</f>
        <v>0</v>
      </c>
      <c r="Q24" s="132">
        <f>SAM_billion!Q24*1000</f>
        <v>0</v>
      </c>
      <c r="R24" s="132">
        <f>SAM_billion!R24*1000</f>
        <v>0</v>
      </c>
      <c r="S24" s="132">
        <f>SAM_billion!S24*1000</f>
        <v>0</v>
      </c>
      <c r="T24" s="132">
        <f>SAM_billion!T24*1000</f>
        <v>0</v>
      </c>
      <c r="U24" s="132">
        <f>SAM_billion!U24*1000</f>
        <v>0</v>
      </c>
      <c r="V24" s="132">
        <f>SAM_billion!V24*1000</f>
        <v>0</v>
      </c>
      <c r="W24" s="132">
        <f>SAM_billion!W24*1000</f>
        <v>0</v>
      </c>
      <c r="X24" s="132">
        <f>SAM_billion!X24*1000</f>
        <v>0</v>
      </c>
      <c r="Y24" s="132">
        <f>SAM_billion!Y24*1000</f>
        <v>0</v>
      </c>
      <c r="Z24" s="132">
        <f>SAM_billion!Z24*1000</f>
        <v>0</v>
      </c>
      <c r="AA24" s="132">
        <f>SAM_billion!AA24*1000</f>
        <v>0</v>
      </c>
      <c r="AB24" s="132">
        <f>SAM_billion!AB24*1000</f>
        <v>0</v>
      </c>
      <c r="AC24" s="132">
        <f>SAM_billion!AC24*1000</f>
        <v>0</v>
      </c>
      <c r="AD24" s="132">
        <f>SAM_billion!AD24*1000</f>
        <v>0</v>
      </c>
      <c r="AE24" s="132">
        <f>SAM_billion!AE24*1000</f>
        <v>0</v>
      </c>
      <c r="AF24" s="132">
        <f>SAM_billion!AF24*1000</f>
        <v>0</v>
      </c>
      <c r="AG24" s="132">
        <f>SAM_billion!AG24*1000</f>
        <v>0</v>
      </c>
      <c r="AH24" s="132">
        <f>SAM_billion!AH24*1000</f>
        <v>0</v>
      </c>
      <c r="AI24" s="132">
        <f>SAM_billion!AI24*1000</f>
        <v>0</v>
      </c>
      <c r="AJ24" s="132">
        <f>SAM_billion!AJ24*1000</f>
        <v>0</v>
      </c>
      <c r="AK24" s="132">
        <f>SAM_billion!AK24*1000</f>
        <v>0</v>
      </c>
      <c r="AL24" s="132">
        <f>SAM_billion!AL24*1000</f>
        <v>0</v>
      </c>
      <c r="AM24" s="132">
        <f>SAM_billion!AM24*1000</f>
        <v>0</v>
      </c>
      <c r="AN24" s="132">
        <f>SAM_billion!AN24*1000</f>
        <v>0</v>
      </c>
      <c r="AO24" s="132">
        <f>SAM_billion!AO24*1000</f>
        <v>0</v>
      </c>
      <c r="AP24" s="132">
        <f>SAM_billion!AP24*1000</f>
        <v>0</v>
      </c>
      <c r="AQ24" s="132">
        <f>SAM_billion!AQ24*1000</f>
        <v>0</v>
      </c>
      <c r="AR24" s="132">
        <f>SAM_billion!AR24*1000</f>
        <v>0</v>
      </c>
      <c r="AS24" s="132">
        <f>SAM_billion!AS24*1000</f>
        <v>0</v>
      </c>
      <c r="AT24" s="132">
        <f>SAM_billion!AT24*1000</f>
        <v>0</v>
      </c>
      <c r="AU24" s="132">
        <f>SAM_billion!AU24*1000</f>
        <v>0</v>
      </c>
      <c r="AV24" s="132">
        <f>SAM_billion!AV24*1000</f>
        <v>0</v>
      </c>
      <c r="AW24" s="132">
        <f>SAM_billion!AW24*1000</f>
        <v>0</v>
      </c>
      <c r="AX24" s="132">
        <f>SAM_billion!AX24*1000</f>
        <v>0</v>
      </c>
      <c r="AY24" s="132">
        <f>SAM_billion!AY24*1000</f>
        <v>0</v>
      </c>
      <c r="AZ24" s="132">
        <f>SAM_billion!AZ24*1000</f>
        <v>0</v>
      </c>
      <c r="BA24" s="132">
        <f>SAM_billion!BA24*1000</f>
        <v>0</v>
      </c>
      <c r="BB24" s="132">
        <f>SAM_billion!BB24*1000</f>
        <v>0</v>
      </c>
      <c r="BC24" s="132">
        <f>SAM_billion!BC24*1000</f>
        <v>0</v>
      </c>
      <c r="BD24" s="132">
        <f>SAM_billion!BD24*1000</f>
        <v>0</v>
      </c>
      <c r="BE24" s="132">
        <f>SAM_billion!BE24*1000</f>
        <v>0</v>
      </c>
      <c r="BF24" s="132">
        <f>SAM_billion!BF24*1000</f>
        <v>0</v>
      </c>
      <c r="BG24" s="132">
        <f>SAM_billion!BG24*1000</f>
        <v>0</v>
      </c>
      <c r="BH24" s="132">
        <f>SAM_billion!BH24*1000</f>
        <v>0</v>
      </c>
      <c r="BI24" s="132">
        <f>SAM_billion!BI24*1000</f>
        <v>0</v>
      </c>
      <c r="BJ24" s="132">
        <f>SAM_billion!BJ24*1000</f>
        <v>0</v>
      </c>
      <c r="BK24" s="132">
        <f>SAM_billion!BK24*1000</f>
        <v>0</v>
      </c>
      <c r="BL24" s="132">
        <f>SAM_billion!BL24*1000</f>
        <v>0</v>
      </c>
      <c r="BM24" s="132">
        <f>SAM_billion!BM24*1000</f>
        <v>0</v>
      </c>
      <c r="BN24" s="132">
        <f>SAM_billion!BN24*1000</f>
        <v>0</v>
      </c>
      <c r="BO24" s="132">
        <f>SAM_billion!BO24*1000</f>
        <v>0</v>
      </c>
      <c r="BP24" s="132">
        <f>SAM_billion!BP24*1000</f>
        <v>0</v>
      </c>
      <c r="BQ24" s="132">
        <f>SAM_billion!BQ24*1000</f>
        <v>0</v>
      </c>
      <c r="BR24" s="132">
        <f>SAM_billion!BR24*1000</f>
        <v>0</v>
      </c>
      <c r="BS24" s="132">
        <f>SAM_billion!BS24*1000</f>
        <v>0</v>
      </c>
      <c r="BT24" s="132">
        <f>SAM_billion!BT24*1000</f>
        <v>0</v>
      </c>
      <c r="BU24" s="132">
        <f>SAM_billion!BU24*1000</f>
        <v>0</v>
      </c>
      <c r="BV24" s="132">
        <f>SAM_billion!BV24*1000</f>
        <v>0</v>
      </c>
      <c r="BW24" s="132">
        <f>SAM_billion!BW24*1000</f>
        <v>0</v>
      </c>
      <c r="BX24" s="132">
        <f>SAM_billion!BX24*1000</f>
        <v>0</v>
      </c>
      <c r="BY24" s="132">
        <f>SAM_billion!BY24*1000</f>
        <v>0</v>
      </c>
      <c r="BZ24" s="132">
        <f>SAM_billion!BZ24*1000</f>
        <v>0</v>
      </c>
      <c r="CA24" s="132">
        <f>SAM_billion!CA24*1000</f>
        <v>0</v>
      </c>
      <c r="CB24" s="132">
        <f>SAM_billion!CB24*1000</f>
        <v>0</v>
      </c>
      <c r="CC24" s="132">
        <f>SAM_billion!CC24*1000</f>
        <v>0</v>
      </c>
      <c r="CD24" s="132">
        <f>SAM_billion!CD24*1000</f>
        <v>0</v>
      </c>
      <c r="CE24" s="132">
        <f>SAM_billion!CE24*1000</f>
        <v>0</v>
      </c>
      <c r="CF24" s="132">
        <f>SAM_billion!CF24*1000</f>
        <v>0</v>
      </c>
      <c r="CG24" s="132">
        <f>SAM_billion!CG24*1000</f>
        <v>0</v>
      </c>
      <c r="CH24" s="132">
        <f>SAM_billion!CH24*1000</f>
        <v>0</v>
      </c>
      <c r="CI24" s="132">
        <f>SAM_billion!CI24*1000</f>
        <v>0</v>
      </c>
      <c r="CJ24" s="132">
        <f>SAM_billion!CJ24*1000</f>
        <v>0</v>
      </c>
      <c r="CK24" s="132">
        <f>SAM_billion!CK24*1000</f>
        <v>0</v>
      </c>
      <c r="CL24" s="132">
        <f>SAM_billion!CL24*1000</f>
        <v>0</v>
      </c>
      <c r="CM24" s="132">
        <f>SAM_billion!CM24*1000</f>
        <v>0</v>
      </c>
      <c r="CN24" s="132">
        <f>SAM_billion!CN24*1000</f>
        <v>0</v>
      </c>
      <c r="CO24" s="132">
        <f>SAM_billion!CO24*1000</f>
        <v>0</v>
      </c>
      <c r="CP24" s="132">
        <f>SAM_billion!CP24*1000</f>
        <v>0</v>
      </c>
      <c r="CQ24" s="132">
        <f>SAM_billion!CQ24*1000</f>
        <v>0</v>
      </c>
      <c r="CR24" s="132">
        <f>SAM_billion!CR24*1000</f>
        <v>7811.976785601757</v>
      </c>
      <c r="CS24" s="132">
        <f>SAM_billion!CS24*1000</f>
        <v>0</v>
      </c>
      <c r="CT24" s="132">
        <f>SAM_billion!CT24*1000</f>
        <v>0</v>
      </c>
      <c r="CU24" s="132">
        <f>SAM_billion!CU24*1000</f>
        <v>0</v>
      </c>
      <c r="CV24" s="132">
        <f>SAM_billion!CV24*1000</f>
        <v>0</v>
      </c>
      <c r="CW24" s="132">
        <f>SAM_billion!CW24*1000</f>
        <v>0</v>
      </c>
      <c r="CX24" s="132">
        <f>SAM_billion!CX24*1000</f>
        <v>0</v>
      </c>
      <c r="CY24" s="132">
        <f>SAM_billion!CY24*1000</f>
        <v>0</v>
      </c>
      <c r="CZ24" s="132">
        <f>SAM_billion!CZ24*1000</f>
        <v>0</v>
      </c>
      <c r="DA24" s="132">
        <f>SAM_billion!DA24*1000</f>
        <v>0</v>
      </c>
      <c r="DB24" s="132">
        <f>SAM_billion!DB24*1000</f>
        <v>0</v>
      </c>
      <c r="DC24" s="132">
        <f>SAM_billion!DC24*1000</f>
        <v>0</v>
      </c>
      <c r="DD24" s="132">
        <f>SAM_billion!DD24*1000</f>
        <v>0</v>
      </c>
      <c r="DE24" s="132">
        <f>SAM_billion!DE24*1000</f>
        <v>0</v>
      </c>
      <c r="DF24" s="132">
        <f>SAM_billion!DF24*1000</f>
        <v>0</v>
      </c>
      <c r="DG24" s="132">
        <f>SAM_billion!DG24*1000</f>
        <v>0</v>
      </c>
      <c r="DH24" s="132">
        <f>SAM_billion!DH24*1000</f>
        <v>0</v>
      </c>
      <c r="DI24" s="132">
        <f>SAM_billion!DI24*1000</f>
        <v>0</v>
      </c>
      <c r="DJ24" s="132">
        <f>SAM_billion!DJ24*1000</f>
        <v>0</v>
      </c>
      <c r="DK24" s="132">
        <f>SAM_billion!DK24*1000</f>
        <v>0</v>
      </c>
      <c r="DL24" s="132">
        <f>SAM_billion!DL24*1000</f>
        <v>0</v>
      </c>
      <c r="DM24" s="132">
        <f>SAM_billion!DM24*1000</f>
        <v>0</v>
      </c>
      <c r="DN24" s="132">
        <f>SAM_billion!DN24*1000</f>
        <v>0</v>
      </c>
      <c r="DO24" s="132">
        <f>SAM_billion!DO24*1000</f>
        <v>0</v>
      </c>
      <c r="DP24" s="132">
        <f>SAM_billion!DP24*1000</f>
        <v>0</v>
      </c>
      <c r="DQ24" s="132">
        <f>SAM_billion!DQ24*1000</f>
        <v>0</v>
      </c>
      <c r="DR24" s="132">
        <f>SAM_billion!DR24*1000</f>
        <v>0</v>
      </c>
      <c r="DS24" s="132">
        <f>SAM_billion!DS24*1000</f>
        <v>0</v>
      </c>
      <c r="DT24" s="132">
        <f>SAM_billion!DT24*1000</f>
        <v>0</v>
      </c>
      <c r="DU24" s="132">
        <f>SAM_billion!DU24*1000</f>
        <v>0</v>
      </c>
      <c r="DV24" s="132">
        <f>SAM_billion!DV24*1000</f>
        <v>0</v>
      </c>
      <c r="DW24" s="132">
        <f>SAM_billion!DW24*1000</f>
        <v>0</v>
      </c>
      <c r="DX24" s="132">
        <f>SAM_billion!DX24*1000</f>
        <v>0</v>
      </c>
      <c r="DY24" s="132">
        <f>SAM_billion!DY24*1000</f>
        <v>0</v>
      </c>
      <c r="DZ24" s="132">
        <f>SAM_billion!DZ24*1000</f>
        <v>0</v>
      </c>
      <c r="EA24" s="132">
        <f>SAM_billion!EA24*1000</f>
        <v>0</v>
      </c>
      <c r="EB24" s="132">
        <f>SAM_billion!EB24*1000</f>
        <v>0</v>
      </c>
      <c r="EC24" s="132">
        <f>SAM_billion!EC24*1000</f>
        <v>0</v>
      </c>
      <c r="ED24" s="132">
        <f>SAM_billion!ED24*1000</f>
        <v>0</v>
      </c>
      <c r="EE24" s="132">
        <f>SAM_billion!EE24*1000</f>
        <v>0</v>
      </c>
      <c r="EF24" s="132">
        <f>SAM_billion!EF24*1000</f>
        <v>0</v>
      </c>
      <c r="EG24" s="132">
        <f>SAM_billion!EG24*1000</f>
        <v>0</v>
      </c>
      <c r="EH24" s="132">
        <f>SAM_billion!EH24*1000</f>
        <v>0</v>
      </c>
      <c r="EI24" s="132">
        <f>SAM_billion!EI24*1000</f>
        <v>0</v>
      </c>
      <c r="EJ24" s="132">
        <f>SAM_billion!EJ24*1000</f>
        <v>0</v>
      </c>
      <c r="EK24" s="132">
        <f>SAM_billion!EK24*1000</f>
        <v>0</v>
      </c>
      <c r="EL24" s="132">
        <f>SAM_billion!EL24*1000</f>
        <v>0</v>
      </c>
      <c r="EM24" s="132">
        <f>SAM_billion!EM24*1000</f>
        <v>0</v>
      </c>
      <c r="EN24" s="132">
        <f>SAM_billion!EN24*1000</f>
        <v>0</v>
      </c>
      <c r="EO24" s="132">
        <f>SAM_billion!EO24*1000</f>
        <v>0</v>
      </c>
      <c r="EP24" s="132">
        <f>SAM_billion!EP24*1000</f>
        <v>0</v>
      </c>
      <c r="EQ24" s="132">
        <f>SAM_billion!EQ24*1000</f>
        <v>0</v>
      </c>
      <c r="ER24" s="132">
        <f>SAM_billion!ER24*1000</f>
        <v>0</v>
      </c>
      <c r="ES24" s="132">
        <f>SAM_billion!ES24*1000</f>
        <v>0</v>
      </c>
      <c r="ET24" s="132">
        <f>SAM_billion!ET24*1000</f>
        <v>0</v>
      </c>
      <c r="EU24" s="132">
        <f>SAM_billion!EU24*1000</f>
        <v>0</v>
      </c>
      <c r="EV24" s="132">
        <f>SAM_billion!EV24*1000</f>
        <v>0</v>
      </c>
      <c r="EW24" s="132">
        <f>SAM_billion!EW24*1000</f>
        <v>0</v>
      </c>
      <c r="EX24" s="132">
        <f>SAM_billion!EX24*1000</f>
        <v>0</v>
      </c>
      <c r="EY24" s="132">
        <f>SAM_billion!EY24*1000</f>
        <v>0</v>
      </c>
      <c r="EZ24" s="132">
        <f>SAM_billion!EZ24*1000</f>
        <v>0</v>
      </c>
      <c r="FA24" s="132">
        <f>SAM_billion!FA24*1000</f>
        <v>0</v>
      </c>
      <c r="FB24" s="132">
        <f>SAM_billion!FB24*1000</f>
        <v>0</v>
      </c>
      <c r="FC24" s="132">
        <f>SAM_billion!FC24*1000</f>
        <v>0</v>
      </c>
      <c r="FD24" s="132">
        <f>SAM_billion!FD24*1000</f>
        <v>0</v>
      </c>
      <c r="FE24" s="132">
        <f>SAM_billion!FE24*1000</f>
        <v>0</v>
      </c>
      <c r="FF24" s="132">
        <f>SAM_billion!FF24*1000</f>
        <v>0</v>
      </c>
      <c r="FG24" s="132">
        <f>SAM_billion!FG24*1000</f>
        <v>0</v>
      </c>
      <c r="FH24" s="132">
        <f>SAM_billion!FH24*1000</f>
        <v>0</v>
      </c>
      <c r="FI24" s="132">
        <f>SAM_billion!FI24*1000</f>
        <v>0</v>
      </c>
      <c r="FJ24" s="132">
        <f>SAM_billion!FJ24*1000</f>
        <v>0</v>
      </c>
      <c r="FK24" s="132">
        <f>SAM_billion!FK24*1000</f>
        <v>0</v>
      </c>
      <c r="FL24" s="132">
        <f>SAM_billion!FL24*1000</f>
        <v>0</v>
      </c>
      <c r="FM24" s="132">
        <f>SAM_billion!FM24*1000</f>
        <v>0</v>
      </c>
      <c r="FN24" s="132">
        <f>SAM_billion!FN24*1000</f>
        <v>0</v>
      </c>
      <c r="FO24" s="132">
        <f>SAM_billion!FO24*1000</f>
        <v>0</v>
      </c>
      <c r="FP24" s="132">
        <f>SAM_billion!FP24*1000</f>
        <v>0</v>
      </c>
      <c r="FQ24" s="132">
        <f>SAM_billion!FQ24*1000</f>
        <v>0</v>
      </c>
      <c r="FR24" s="132">
        <f>SAM_billion!FR24*1000</f>
        <v>0</v>
      </c>
      <c r="FS24" s="132">
        <f>SAM_billion!FS24*1000</f>
        <v>0</v>
      </c>
      <c r="FT24" s="132">
        <f>SAM_billion!FT24*1000</f>
        <v>0</v>
      </c>
      <c r="FU24" s="132">
        <f>SAM_billion!FU24*1000</f>
        <v>0</v>
      </c>
      <c r="FV24" s="132">
        <f>SAM_billion!FV24*1000</f>
        <v>0</v>
      </c>
      <c r="FW24" s="132">
        <f>SAM_billion!FW24*1000</f>
        <v>0</v>
      </c>
      <c r="FX24" s="132">
        <f>SAM_billion!FX24*1000</f>
        <v>0</v>
      </c>
      <c r="FY24" s="132">
        <f>SAM_billion!FY24*1000</f>
        <v>0</v>
      </c>
      <c r="FZ24" s="132">
        <f>SAM_billion!FZ24*1000</f>
        <v>0</v>
      </c>
      <c r="GA24" s="132">
        <f>SAM_billion!GA24*1000</f>
        <v>0</v>
      </c>
      <c r="GB24" s="132">
        <f>SAM_billion!GB24*1000</f>
        <v>0</v>
      </c>
      <c r="GC24" s="132">
        <f>SAM_billion!GC24*1000</f>
        <v>0</v>
      </c>
      <c r="GD24" s="132">
        <f>SAM_billion!GD24*1000</f>
        <v>0</v>
      </c>
      <c r="GE24" s="132">
        <f>SAM_billion!GE24*1000</f>
        <v>0</v>
      </c>
      <c r="GF24" s="132">
        <f>SAM_billion!GF24*1000</f>
        <v>0</v>
      </c>
      <c r="GG24" s="132">
        <f>SAM_billion!GG24*1000</f>
        <v>0</v>
      </c>
      <c r="GH24" s="132">
        <f>SAM_billion!GH24*1000</f>
        <v>0</v>
      </c>
      <c r="GI24" s="132">
        <f>SAM_billion!GI24*1000</f>
        <v>0</v>
      </c>
      <c r="GJ24" s="132">
        <f>SAM_billion!GJ24*1000</f>
        <v>7811.976785601757</v>
      </c>
    </row>
    <row r="25" spans="1:192" x14ac:dyDescent="0.25">
      <c r="A25" s="133" t="s">
        <v>1351</v>
      </c>
      <c r="B25" s="132">
        <f>SAM_billion!B25*1000</f>
        <v>0</v>
      </c>
      <c r="C25" s="132">
        <f>SAM_billion!C25*1000</f>
        <v>0</v>
      </c>
      <c r="D25" s="132">
        <f>SAM_billion!D25*1000</f>
        <v>0</v>
      </c>
      <c r="E25" s="132">
        <f>SAM_billion!E25*1000</f>
        <v>0</v>
      </c>
      <c r="F25" s="132">
        <f>SAM_billion!F25*1000</f>
        <v>0</v>
      </c>
      <c r="G25" s="132">
        <f>SAM_billion!G25*1000</f>
        <v>0</v>
      </c>
      <c r="H25" s="132">
        <f>SAM_billion!H25*1000</f>
        <v>0</v>
      </c>
      <c r="I25" s="132">
        <f>SAM_billion!I25*1000</f>
        <v>0</v>
      </c>
      <c r="J25" s="132">
        <f>SAM_billion!J25*1000</f>
        <v>0</v>
      </c>
      <c r="K25" s="132">
        <f>SAM_billion!K25*1000</f>
        <v>0</v>
      </c>
      <c r="L25" s="132">
        <f>SAM_billion!L25*1000</f>
        <v>0</v>
      </c>
      <c r="M25" s="132">
        <f>SAM_billion!M25*1000</f>
        <v>0</v>
      </c>
      <c r="N25" s="132">
        <f>SAM_billion!N25*1000</f>
        <v>0</v>
      </c>
      <c r="O25" s="132">
        <f>SAM_billion!O25*1000</f>
        <v>0</v>
      </c>
      <c r="P25" s="132">
        <f>SAM_billion!P25*1000</f>
        <v>0</v>
      </c>
      <c r="Q25" s="132">
        <f>SAM_billion!Q25*1000</f>
        <v>0</v>
      </c>
      <c r="R25" s="132">
        <f>SAM_billion!R25*1000</f>
        <v>0</v>
      </c>
      <c r="S25" s="132">
        <f>SAM_billion!S25*1000</f>
        <v>0</v>
      </c>
      <c r="T25" s="132">
        <f>SAM_billion!T25*1000</f>
        <v>0</v>
      </c>
      <c r="U25" s="132">
        <f>SAM_billion!U25*1000</f>
        <v>0</v>
      </c>
      <c r="V25" s="132">
        <f>SAM_billion!V25*1000</f>
        <v>0</v>
      </c>
      <c r="W25" s="132">
        <f>SAM_billion!W25*1000</f>
        <v>0</v>
      </c>
      <c r="X25" s="132">
        <f>SAM_billion!X25*1000</f>
        <v>0</v>
      </c>
      <c r="Y25" s="132">
        <f>SAM_billion!Y25*1000</f>
        <v>0</v>
      </c>
      <c r="Z25" s="132">
        <f>SAM_billion!Z25*1000</f>
        <v>0</v>
      </c>
      <c r="AA25" s="132">
        <f>SAM_billion!AA25*1000</f>
        <v>0</v>
      </c>
      <c r="AB25" s="132">
        <f>SAM_billion!AB25*1000</f>
        <v>0</v>
      </c>
      <c r="AC25" s="132">
        <f>SAM_billion!AC25*1000</f>
        <v>0</v>
      </c>
      <c r="AD25" s="132">
        <f>SAM_billion!AD25*1000</f>
        <v>0</v>
      </c>
      <c r="AE25" s="132">
        <f>SAM_billion!AE25*1000</f>
        <v>0</v>
      </c>
      <c r="AF25" s="132">
        <f>SAM_billion!AF25*1000</f>
        <v>0</v>
      </c>
      <c r="AG25" s="132">
        <f>SAM_billion!AG25*1000</f>
        <v>0</v>
      </c>
      <c r="AH25" s="132">
        <f>SAM_billion!AH25*1000</f>
        <v>0</v>
      </c>
      <c r="AI25" s="132">
        <f>SAM_billion!AI25*1000</f>
        <v>0</v>
      </c>
      <c r="AJ25" s="132">
        <f>SAM_billion!AJ25*1000</f>
        <v>0</v>
      </c>
      <c r="AK25" s="132">
        <f>SAM_billion!AK25*1000</f>
        <v>0</v>
      </c>
      <c r="AL25" s="132">
        <f>SAM_billion!AL25*1000</f>
        <v>0</v>
      </c>
      <c r="AM25" s="132">
        <f>SAM_billion!AM25*1000</f>
        <v>0</v>
      </c>
      <c r="AN25" s="132">
        <f>SAM_billion!AN25*1000</f>
        <v>0</v>
      </c>
      <c r="AO25" s="132">
        <f>SAM_billion!AO25*1000</f>
        <v>0</v>
      </c>
      <c r="AP25" s="132">
        <f>SAM_billion!AP25*1000</f>
        <v>0</v>
      </c>
      <c r="AQ25" s="132">
        <f>SAM_billion!AQ25*1000</f>
        <v>0</v>
      </c>
      <c r="AR25" s="132">
        <f>SAM_billion!AR25*1000</f>
        <v>0</v>
      </c>
      <c r="AS25" s="132">
        <f>SAM_billion!AS25*1000</f>
        <v>0</v>
      </c>
      <c r="AT25" s="132">
        <f>SAM_billion!AT25*1000</f>
        <v>0</v>
      </c>
      <c r="AU25" s="132">
        <f>SAM_billion!AU25*1000</f>
        <v>0</v>
      </c>
      <c r="AV25" s="132">
        <f>SAM_billion!AV25*1000</f>
        <v>0</v>
      </c>
      <c r="AW25" s="132">
        <f>SAM_billion!AW25*1000</f>
        <v>0</v>
      </c>
      <c r="AX25" s="132">
        <f>SAM_billion!AX25*1000</f>
        <v>0</v>
      </c>
      <c r="AY25" s="132">
        <f>SAM_billion!AY25*1000</f>
        <v>0</v>
      </c>
      <c r="AZ25" s="132">
        <f>SAM_billion!AZ25*1000</f>
        <v>0</v>
      </c>
      <c r="BA25" s="132">
        <f>SAM_billion!BA25*1000</f>
        <v>0</v>
      </c>
      <c r="BB25" s="132">
        <f>SAM_billion!BB25*1000</f>
        <v>0</v>
      </c>
      <c r="BC25" s="132">
        <f>SAM_billion!BC25*1000</f>
        <v>0</v>
      </c>
      <c r="BD25" s="132">
        <f>SAM_billion!BD25*1000</f>
        <v>0</v>
      </c>
      <c r="BE25" s="132">
        <f>SAM_billion!BE25*1000</f>
        <v>0</v>
      </c>
      <c r="BF25" s="132">
        <f>SAM_billion!BF25*1000</f>
        <v>0</v>
      </c>
      <c r="BG25" s="132">
        <f>SAM_billion!BG25*1000</f>
        <v>0</v>
      </c>
      <c r="BH25" s="132">
        <f>SAM_billion!BH25*1000</f>
        <v>0</v>
      </c>
      <c r="BI25" s="132">
        <f>SAM_billion!BI25*1000</f>
        <v>0</v>
      </c>
      <c r="BJ25" s="132">
        <f>SAM_billion!BJ25*1000</f>
        <v>0</v>
      </c>
      <c r="BK25" s="132">
        <f>SAM_billion!BK25*1000</f>
        <v>0</v>
      </c>
      <c r="BL25" s="132">
        <f>SAM_billion!BL25*1000</f>
        <v>0</v>
      </c>
      <c r="BM25" s="132">
        <f>SAM_billion!BM25*1000</f>
        <v>0</v>
      </c>
      <c r="BN25" s="132">
        <f>SAM_billion!BN25*1000</f>
        <v>0</v>
      </c>
      <c r="BO25" s="132">
        <f>SAM_billion!BO25*1000</f>
        <v>0</v>
      </c>
      <c r="BP25" s="132">
        <f>SAM_billion!BP25*1000</f>
        <v>0</v>
      </c>
      <c r="BQ25" s="132">
        <f>SAM_billion!BQ25*1000</f>
        <v>0</v>
      </c>
      <c r="BR25" s="132">
        <f>SAM_billion!BR25*1000</f>
        <v>0</v>
      </c>
      <c r="BS25" s="132">
        <f>SAM_billion!BS25*1000</f>
        <v>0</v>
      </c>
      <c r="BT25" s="132">
        <f>SAM_billion!BT25*1000</f>
        <v>0</v>
      </c>
      <c r="BU25" s="132">
        <f>SAM_billion!BU25*1000</f>
        <v>0</v>
      </c>
      <c r="BV25" s="132">
        <f>SAM_billion!BV25*1000</f>
        <v>0</v>
      </c>
      <c r="BW25" s="132">
        <f>SAM_billion!BW25*1000</f>
        <v>0</v>
      </c>
      <c r="BX25" s="132">
        <f>SAM_billion!BX25*1000</f>
        <v>0</v>
      </c>
      <c r="BY25" s="132">
        <f>SAM_billion!BY25*1000</f>
        <v>0</v>
      </c>
      <c r="BZ25" s="132">
        <f>SAM_billion!BZ25*1000</f>
        <v>0</v>
      </c>
      <c r="CA25" s="132">
        <f>SAM_billion!CA25*1000</f>
        <v>0</v>
      </c>
      <c r="CB25" s="132">
        <f>SAM_billion!CB25*1000</f>
        <v>0</v>
      </c>
      <c r="CC25" s="132">
        <f>SAM_billion!CC25*1000</f>
        <v>0</v>
      </c>
      <c r="CD25" s="132">
        <f>SAM_billion!CD25*1000</f>
        <v>0</v>
      </c>
      <c r="CE25" s="132">
        <f>SAM_billion!CE25*1000</f>
        <v>0</v>
      </c>
      <c r="CF25" s="132">
        <f>SAM_billion!CF25*1000</f>
        <v>0</v>
      </c>
      <c r="CG25" s="132">
        <f>SAM_billion!CG25*1000</f>
        <v>0</v>
      </c>
      <c r="CH25" s="132">
        <f>SAM_billion!CH25*1000</f>
        <v>0</v>
      </c>
      <c r="CI25" s="132">
        <f>SAM_billion!CI25*1000</f>
        <v>0</v>
      </c>
      <c r="CJ25" s="132">
        <f>SAM_billion!CJ25*1000</f>
        <v>0</v>
      </c>
      <c r="CK25" s="132">
        <f>SAM_billion!CK25*1000</f>
        <v>0</v>
      </c>
      <c r="CL25" s="132">
        <f>SAM_billion!CL25*1000</f>
        <v>0</v>
      </c>
      <c r="CM25" s="132">
        <f>SAM_billion!CM25*1000</f>
        <v>0</v>
      </c>
      <c r="CN25" s="132">
        <f>SAM_billion!CN25*1000</f>
        <v>0</v>
      </c>
      <c r="CO25" s="132">
        <f>SAM_billion!CO25*1000</f>
        <v>0</v>
      </c>
      <c r="CP25" s="132">
        <f>SAM_billion!CP25*1000</f>
        <v>0</v>
      </c>
      <c r="CQ25" s="132">
        <f>SAM_billion!CQ25*1000</f>
        <v>0</v>
      </c>
      <c r="CR25" s="132">
        <f>SAM_billion!CR25*1000</f>
        <v>0</v>
      </c>
      <c r="CS25" s="132">
        <f>SAM_billion!CS25*1000</f>
        <v>180521.73259673288</v>
      </c>
      <c r="CT25" s="132">
        <f>SAM_billion!CT25*1000</f>
        <v>0</v>
      </c>
      <c r="CU25" s="132">
        <f>SAM_billion!CU25*1000</f>
        <v>0</v>
      </c>
      <c r="CV25" s="132">
        <f>SAM_billion!CV25*1000</f>
        <v>0</v>
      </c>
      <c r="CW25" s="132">
        <f>SAM_billion!CW25*1000</f>
        <v>0</v>
      </c>
      <c r="CX25" s="132">
        <f>SAM_billion!CX25*1000</f>
        <v>0</v>
      </c>
      <c r="CY25" s="132">
        <f>SAM_billion!CY25*1000</f>
        <v>0</v>
      </c>
      <c r="CZ25" s="132">
        <f>SAM_billion!CZ25*1000</f>
        <v>0</v>
      </c>
      <c r="DA25" s="132">
        <f>SAM_billion!DA25*1000</f>
        <v>0</v>
      </c>
      <c r="DB25" s="132">
        <f>SAM_billion!DB25*1000</f>
        <v>0</v>
      </c>
      <c r="DC25" s="132">
        <f>SAM_billion!DC25*1000</f>
        <v>0</v>
      </c>
      <c r="DD25" s="132">
        <f>SAM_billion!DD25*1000</f>
        <v>0</v>
      </c>
      <c r="DE25" s="132">
        <f>SAM_billion!DE25*1000</f>
        <v>0</v>
      </c>
      <c r="DF25" s="132">
        <f>SAM_billion!DF25*1000</f>
        <v>0</v>
      </c>
      <c r="DG25" s="132">
        <f>SAM_billion!DG25*1000</f>
        <v>0</v>
      </c>
      <c r="DH25" s="132">
        <f>SAM_billion!DH25*1000</f>
        <v>0</v>
      </c>
      <c r="DI25" s="132">
        <f>SAM_billion!DI25*1000</f>
        <v>0</v>
      </c>
      <c r="DJ25" s="132">
        <f>SAM_billion!DJ25*1000</f>
        <v>0</v>
      </c>
      <c r="DK25" s="132">
        <f>SAM_billion!DK25*1000</f>
        <v>0</v>
      </c>
      <c r="DL25" s="132">
        <f>SAM_billion!DL25*1000</f>
        <v>0</v>
      </c>
      <c r="DM25" s="132">
        <f>SAM_billion!DM25*1000</f>
        <v>0</v>
      </c>
      <c r="DN25" s="132">
        <f>SAM_billion!DN25*1000</f>
        <v>0</v>
      </c>
      <c r="DO25" s="132">
        <f>SAM_billion!DO25*1000</f>
        <v>0</v>
      </c>
      <c r="DP25" s="132">
        <f>SAM_billion!DP25*1000</f>
        <v>0</v>
      </c>
      <c r="DQ25" s="132">
        <f>SAM_billion!DQ25*1000</f>
        <v>0</v>
      </c>
      <c r="DR25" s="132">
        <f>SAM_billion!DR25*1000</f>
        <v>0</v>
      </c>
      <c r="DS25" s="132">
        <f>SAM_billion!DS25*1000</f>
        <v>0</v>
      </c>
      <c r="DT25" s="132">
        <f>SAM_billion!DT25*1000</f>
        <v>0</v>
      </c>
      <c r="DU25" s="132">
        <f>SAM_billion!DU25*1000</f>
        <v>0</v>
      </c>
      <c r="DV25" s="132">
        <f>SAM_billion!DV25*1000</f>
        <v>0</v>
      </c>
      <c r="DW25" s="132">
        <f>SAM_billion!DW25*1000</f>
        <v>0</v>
      </c>
      <c r="DX25" s="132">
        <f>SAM_billion!DX25*1000</f>
        <v>0</v>
      </c>
      <c r="DY25" s="132">
        <f>SAM_billion!DY25*1000</f>
        <v>0</v>
      </c>
      <c r="DZ25" s="132">
        <f>SAM_billion!DZ25*1000</f>
        <v>0</v>
      </c>
      <c r="EA25" s="132">
        <f>SAM_billion!EA25*1000</f>
        <v>0</v>
      </c>
      <c r="EB25" s="132">
        <f>SAM_billion!EB25*1000</f>
        <v>0</v>
      </c>
      <c r="EC25" s="132">
        <f>SAM_billion!EC25*1000</f>
        <v>0</v>
      </c>
      <c r="ED25" s="132">
        <f>SAM_billion!ED25*1000</f>
        <v>0</v>
      </c>
      <c r="EE25" s="132">
        <f>SAM_billion!EE25*1000</f>
        <v>0</v>
      </c>
      <c r="EF25" s="132">
        <f>SAM_billion!EF25*1000</f>
        <v>0</v>
      </c>
      <c r="EG25" s="132">
        <f>SAM_billion!EG25*1000</f>
        <v>0</v>
      </c>
      <c r="EH25" s="132">
        <f>SAM_billion!EH25*1000</f>
        <v>0</v>
      </c>
      <c r="EI25" s="132">
        <f>SAM_billion!EI25*1000</f>
        <v>0</v>
      </c>
      <c r="EJ25" s="132">
        <f>SAM_billion!EJ25*1000</f>
        <v>0</v>
      </c>
      <c r="EK25" s="132">
        <f>SAM_billion!EK25*1000</f>
        <v>0</v>
      </c>
      <c r="EL25" s="132">
        <f>SAM_billion!EL25*1000</f>
        <v>0</v>
      </c>
      <c r="EM25" s="132">
        <f>SAM_billion!EM25*1000</f>
        <v>0</v>
      </c>
      <c r="EN25" s="132">
        <f>SAM_billion!EN25*1000</f>
        <v>0</v>
      </c>
      <c r="EO25" s="132">
        <f>SAM_billion!EO25*1000</f>
        <v>0</v>
      </c>
      <c r="EP25" s="132">
        <f>SAM_billion!EP25*1000</f>
        <v>0</v>
      </c>
      <c r="EQ25" s="132">
        <f>SAM_billion!EQ25*1000</f>
        <v>0</v>
      </c>
      <c r="ER25" s="132">
        <f>SAM_billion!ER25*1000</f>
        <v>0</v>
      </c>
      <c r="ES25" s="132">
        <f>SAM_billion!ES25*1000</f>
        <v>0</v>
      </c>
      <c r="ET25" s="132">
        <f>SAM_billion!ET25*1000</f>
        <v>0</v>
      </c>
      <c r="EU25" s="132">
        <f>SAM_billion!EU25*1000</f>
        <v>0</v>
      </c>
      <c r="EV25" s="132">
        <f>SAM_billion!EV25*1000</f>
        <v>0</v>
      </c>
      <c r="EW25" s="132">
        <f>SAM_billion!EW25*1000</f>
        <v>0</v>
      </c>
      <c r="EX25" s="132">
        <f>SAM_billion!EX25*1000</f>
        <v>0</v>
      </c>
      <c r="EY25" s="132">
        <f>SAM_billion!EY25*1000</f>
        <v>0</v>
      </c>
      <c r="EZ25" s="132">
        <f>SAM_billion!EZ25*1000</f>
        <v>0</v>
      </c>
      <c r="FA25" s="132">
        <f>SAM_billion!FA25*1000</f>
        <v>0</v>
      </c>
      <c r="FB25" s="132">
        <f>SAM_billion!FB25*1000</f>
        <v>0</v>
      </c>
      <c r="FC25" s="132">
        <f>SAM_billion!FC25*1000</f>
        <v>0</v>
      </c>
      <c r="FD25" s="132">
        <f>SAM_billion!FD25*1000</f>
        <v>0</v>
      </c>
      <c r="FE25" s="132">
        <f>SAM_billion!FE25*1000</f>
        <v>0</v>
      </c>
      <c r="FF25" s="132">
        <f>SAM_billion!FF25*1000</f>
        <v>0</v>
      </c>
      <c r="FG25" s="132">
        <f>SAM_billion!FG25*1000</f>
        <v>0</v>
      </c>
      <c r="FH25" s="132">
        <f>SAM_billion!FH25*1000</f>
        <v>0</v>
      </c>
      <c r="FI25" s="132">
        <f>SAM_billion!FI25*1000</f>
        <v>0</v>
      </c>
      <c r="FJ25" s="132">
        <f>SAM_billion!FJ25*1000</f>
        <v>0</v>
      </c>
      <c r="FK25" s="132">
        <f>SAM_billion!FK25*1000</f>
        <v>0</v>
      </c>
      <c r="FL25" s="132">
        <f>SAM_billion!FL25*1000</f>
        <v>0</v>
      </c>
      <c r="FM25" s="132">
        <f>SAM_billion!FM25*1000</f>
        <v>0</v>
      </c>
      <c r="FN25" s="132">
        <f>SAM_billion!FN25*1000</f>
        <v>0</v>
      </c>
      <c r="FO25" s="132">
        <f>SAM_billion!FO25*1000</f>
        <v>0</v>
      </c>
      <c r="FP25" s="132">
        <f>SAM_billion!FP25*1000</f>
        <v>0</v>
      </c>
      <c r="FQ25" s="132">
        <f>SAM_billion!FQ25*1000</f>
        <v>0</v>
      </c>
      <c r="FR25" s="132">
        <f>SAM_billion!FR25*1000</f>
        <v>0</v>
      </c>
      <c r="FS25" s="132">
        <f>SAM_billion!FS25*1000</f>
        <v>0</v>
      </c>
      <c r="FT25" s="132">
        <f>SAM_billion!FT25*1000</f>
        <v>0</v>
      </c>
      <c r="FU25" s="132">
        <f>SAM_billion!FU25*1000</f>
        <v>0</v>
      </c>
      <c r="FV25" s="132">
        <f>SAM_billion!FV25*1000</f>
        <v>0</v>
      </c>
      <c r="FW25" s="132">
        <f>SAM_billion!FW25*1000</f>
        <v>0</v>
      </c>
      <c r="FX25" s="132">
        <f>SAM_billion!FX25*1000</f>
        <v>0</v>
      </c>
      <c r="FY25" s="132">
        <f>SAM_billion!FY25*1000</f>
        <v>0</v>
      </c>
      <c r="FZ25" s="132">
        <f>SAM_billion!FZ25*1000</f>
        <v>0</v>
      </c>
      <c r="GA25" s="132">
        <f>SAM_billion!GA25*1000</f>
        <v>0</v>
      </c>
      <c r="GB25" s="132">
        <f>SAM_billion!GB25*1000</f>
        <v>0</v>
      </c>
      <c r="GC25" s="132">
        <f>SAM_billion!GC25*1000</f>
        <v>0</v>
      </c>
      <c r="GD25" s="132">
        <f>SAM_billion!GD25*1000</f>
        <v>0</v>
      </c>
      <c r="GE25" s="132">
        <f>SAM_billion!GE25*1000</f>
        <v>0</v>
      </c>
      <c r="GF25" s="132">
        <f>SAM_billion!GF25*1000</f>
        <v>0</v>
      </c>
      <c r="GG25" s="132">
        <f>SAM_billion!GG25*1000</f>
        <v>0</v>
      </c>
      <c r="GH25" s="132">
        <f>SAM_billion!GH25*1000</f>
        <v>0</v>
      </c>
      <c r="GI25" s="132">
        <f>SAM_billion!GI25*1000</f>
        <v>0</v>
      </c>
      <c r="GJ25" s="132">
        <f>SAM_billion!GJ25*1000</f>
        <v>180521.73259673288</v>
      </c>
    </row>
    <row r="26" spans="1:192" x14ac:dyDescent="0.25">
      <c r="A26" s="133" t="s">
        <v>586</v>
      </c>
      <c r="B26" s="132">
        <f>SAM_billion!B26*1000</f>
        <v>0</v>
      </c>
      <c r="C26" s="132">
        <f>SAM_billion!C26*1000</f>
        <v>0</v>
      </c>
      <c r="D26" s="132">
        <f>SAM_billion!D26*1000</f>
        <v>0</v>
      </c>
      <c r="E26" s="132">
        <f>SAM_billion!E26*1000</f>
        <v>0</v>
      </c>
      <c r="F26" s="132">
        <f>SAM_billion!F26*1000</f>
        <v>0</v>
      </c>
      <c r="G26" s="132">
        <f>SAM_billion!G26*1000</f>
        <v>0</v>
      </c>
      <c r="H26" s="132">
        <f>SAM_billion!H26*1000</f>
        <v>0</v>
      </c>
      <c r="I26" s="132">
        <f>SAM_billion!I26*1000</f>
        <v>0</v>
      </c>
      <c r="J26" s="132">
        <f>SAM_billion!J26*1000</f>
        <v>0</v>
      </c>
      <c r="K26" s="132">
        <f>SAM_billion!K26*1000</f>
        <v>0</v>
      </c>
      <c r="L26" s="132">
        <f>SAM_billion!L26*1000</f>
        <v>0</v>
      </c>
      <c r="M26" s="132">
        <f>SAM_billion!M26*1000</f>
        <v>0</v>
      </c>
      <c r="N26" s="132">
        <f>SAM_billion!N26*1000</f>
        <v>0</v>
      </c>
      <c r="O26" s="132">
        <f>SAM_billion!O26*1000</f>
        <v>0</v>
      </c>
      <c r="P26" s="132">
        <f>SAM_billion!P26*1000</f>
        <v>0</v>
      </c>
      <c r="Q26" s="132">
        <f>SAM_billion!Q26*1000</f>
        <v>0</v>
      </c>
      <c r="R26" s="132">
        <f>SAM_billion!R26*1000</f>
        <v>0</v>
      </c>
      <c r="S26" s="132">
        <f>SAM_billion!S26*1000</f>
        <v>0</v>
      </c>
      <c r="T26" s="132">
        <f>SAM_billion!T26*1000</f>
        <v>0</v>
      </c>
      <c r="U26" s="132">
        <f>SAM_billion!U26*1000</f>
        <v>0</v>
      </c>
      <c r="V26" s="132">
        <f>SAM_billion!V26*1000</f>
        <v>0</v>
      </c>
      <c r="W26" s="132">
        <f>SAM_billion!W26*1000</f>
        <v>0</v>
      </c>
      <c r="X26" s="132">
        <f>SAM_billion!X26*1000</f>
        <v>0</v>
      </c>
      <c r="Y26" s="132">
        <f>SAM_billion!Y26*1000</f>
        <v>0</v>
      </c>
      <c r="Z26" s="132">
        <f>SAM_billion!Z26*1000</f>
        <v>0</v>
      </c>
      <c r="AA26" s="132">
        <f>SAM_billion!AA26*1000</f>
        <v>0</v>
      </c>
      <c r="AB26" s="132">
        <f>SAM_billion!AB26*1000</f>
        <v>0</v>
      </c>
      <c r="AC26" s="132">
        <f>SAM_billion!AC26*1000</f>
        <v>0</v>
      </c>
      <c r="AD26" s="132">
        <f>SAM_billion!AD26*1000</f>
        <v>0</v>
      </c>
      <c r="AE26" s="132">
        <f>SAM_billion!AE26*1000</f>
        <v>0</v>
      </c>
      <c r="AF26" s="132">
        <f>SAM_billion!AF26*1000</f>
        <v>0</v>
      </c>
      <c r="AG26" s="132">
        <f>SAM_billion!AG26*1000</f>
        <v>0</v>
      </c>
      <c r="AH26" s="132">
        <f>SAM_billion!AH26*1000</f>
        <v>0</v>
      </c>
      <c r="AI26" s="132">
        <f>SAM_billion!AI26*1000</f>
        <v>0</v>
      </c>
      <c r="AJ26" s="132">
        <f>SAM_billion!AJ26*1000</f>
        <v>0</v>
      </c>
      <c r="AK26" s="132">
        <f>SAM_billion!AK26*1000</f>
        <v>0</v>
      </c>
      <c r="AL26" s="132">
        <f>SAM_billion!AL26*1000</f>
        <v>0</v>
      </c>
      <c r="AM26" s="132">
        <f>SAM_billion!AM26*1000</f>
        <v>0</v>
      </c>
      <c r="AN26" s="132">
        <f>SAM_billion!AN26*1000</f>
        <v>0</v>
      </c>
      <c r="AO26" s="132">
        <f>SAM_billion!AO26*1000</f>
        <v>0</v>
      </c>
      <c r="AP26" s="132">
        <f>SAM_billion!AP26*1000</f>
        <v>0</v>
      </c>
      <c r="AQ26" s="132">
        <f>SAM_billion!AQ26*1000</f>
        <v>0</v>
      </c>
      <c r="AR26" s="132">
        <f>SAM_billion!AR26*1000</f>
        <v>0</v>
      </c>
      <c r="AS26" s="132">
        <f>SAM_billion!AS26*1000</f>
        <v>0</v>
      </c>
      <c r="AT26" s="132">
        <f>SAM_billion!AT26*1000</f>
        <v>0</v>
      </c>
      <c r="AU26" s="132">
        <f>SAM_billion!AU26*1000</f>
        <v>0</v>
      </c>
      <c r="AV26" s="132">
        <f>SAM_billion!AV26*1000</f>
        <v>0</v>
      </c>
      <c r="AW26" s="132">
        <f>SAM_billion!AW26*1000</f>
        <v>0</v>
      </c>
      <c r="AX26" s="132">
        <f>SAM_billion!AX26*1000</f>
        <v>0</v>
      </c>
      <c r="AY26" s="132">
        <f>SAM_billion!AY26*1000</f>
        <v>0</v>
      </c>
      <c r="AZ26" s="132">
        <f>SAM_billion!AZ26*1000</f>
        <v>0</v>
      </c>
      <c r="BA26" s="132">
        <f>SAM_billion!BA26*1000</f>
        <v>0</v>
      </c>
      <c r="BB26" s="132">
        <f>SAM_billion!BB26*1000</f>
        <v>0</v>
      </c>
      <c r="BC26" s="132">
        <f>SAM_billion!BC26*1000</f>
        <v>0</v>
      </c>
      <c r="BD26" s="132">
        <f>SAM_billion!BD26*1000</f>
        <v>0</v>
      </c>
      <c r="BE26" s="132">
        <f>SAM_billion!BE26*1000</f>
        <v>0</v>
      </c>
      <c r="BF26" s="132">
        <f>SAM_billion!BF26*1000</f>
        <v>0</v>
      </c>
      <c r="BG26" s="132">
        <f>SAM_billion!BG26*1000</f>
        <v>0</v>
      </c>
      <c r="BH26" s="132">
        <f>SAM_billion!BH26*1000</f>
        <v>0</v>
      </c>
      <c r="BI26" s="132">
        <f>SAM_billion!BI26*1000</f>
        <v>0</v>
      </c>
      <c r="BJ26" s="132">
        <f>SAM_billion!BJ26*1000</f>
        <v>0</v>
      </c>
      <c r="BK26" s="132">
        <f>SAM_billion!BK26*1000</f>
        <v>0</v>
      </c>
      <c r="BL26" s="132">
        <f>SAM_billion!BL26*1000</f>
        <v>0</v>
      </c>
      <c r="BM26" s="132">
        <f>SAM_billion!BM26*1000</f>
        <v>0</v>
      </c>
      <c r="BN26" s="132">
        <f>SAM_billion!BN26*1000</f>
        <v>0</v>
      </c>
      <c r="BO26" s="132">
        <f>SAM_billion!BO26*1000</f>
        <v>0</v>
      </c>
      <c r="BP26" s="132">
        <f>SAM_billion!BP26*1000</f>
        <v>0</v>
      </c>
      <c r="BQ26" s="132">
        <f>SAM_billion!BQ26*1000</f>
        <v>0</v>
      </c>
      <c r="BR26" s="132">
        <f>SAM_billion!BR26*1000</f>
        <v>0</v>
      </c>
      <c r="BS26" s="132">
        <f>SAM_billion!BS26*1000</f>
        <v>0</v>
      </c>
      <c r="BT26" s="132">
        <f>SAM_billion!BT26*1000</f>
        <v>0</v>
      </c>
      <c r="BU26" s="132">
        <f>SAM_billion!BU26*1000</f>
        <v>0</v>
      </c>
      <c r="BV26" s="132">
        <f>SAM_billion!BV26*1000</f>
        <v>0</v>
      </c>
      <c r="BW26" s="132">
        <f>SAM_billion!BW26*1000</f>
        <v>0</v>
      </c>
      <c r="BX26" s="132">
        <f>SAM_billion!BX26*1000</f>
        <v>0</v>
      </c>
      <c r="BY26" s="132">
        <f>SAM_billion!BY26*1000</f>
        <v>0</v>
      </c>
      <c r="BZ26" s="132">
        <f>SAM_billion!BZ26*1000</f>
        <v>0</v>
      </c>
      <c r="CA26" s="132">
        <f>SAM_billion!CA26*1000</f>
        <v>0</v>
      </c>
      <c r="CB26" s="132">
        <f>SAM_billion!CB26*1000</f>
        <v>0</v>
      </c>
      <c r="CC26" s="132">
        <f>SAM_billion!CC26*1000</f>
        <v>0</v>
      </c>
      <c r="CD26" s="132">
        <f>SAM_billion!CD26*1000</f>
        <v>0</v>
      </c>
      <c r="CE26" s="132">
        <f>SAM_billion!CE26*1000</f>
        <v>0</v>
      </c>
      <c r="CF26" s="132">
        <f>SAM_billion!CF26*1000</f>
        <v>0</v>
      </c>
      <c r="CG26" s="132">
        <f>SAM_billion!CG26*1000</f>
        <v>0</v>
      </c>
      <c r="CH26" s="132">
        <f>SAM_billion!CH26*1000</f>
        <v>0</v>
      </c>
      <c r="CI26" s="132">
        <f>SAM_billion!CI26*1000</f>
        <v>0</v>
      </c>
      <c r="CJ26" s="132">
        <f>SAM_billion!CJ26*1000</f>
        <v>0</v>
      </c>
      <c r="CK26" s="132">
        <f>SAM_billion!CK26*1000</f>
        <v>0</v>
      </c>
      <c r="CL26" s="132">
        <f>SAM_billion!CL26*1000</f>
        <v>0</v>
      </c>
      <c r="CM26" s="132">
        <f>SAM_billion!CM26*1000</f>
        <v>0</v>
      </c>
      <c r="CN26" s="132">
        <f>SAM_billion!CN26*1000</f>
        <v>0</v>
      </c>
      <c r="CO26" s="132">
        <f>SAM_billion!CO26*1000</f>
        <v>0</v>
      </c>
      <c r="CP26" s="132">
        <f>SAM_billion!CP26*1000</f>
        <v>0</v>
      </c>
      <c r="CQ26" s="132">
        <f>SAM_billion!CQ26*1000</f>
        <v>0</v>
      </c>
      <c r="CR26" s="132">
        <f>SAM_billion!CR26*1000</f>
        <v>0</v>
      </c>
      <c r="CS26" s="132">
        <f>SAM_billion!CS26*1000</f>
        <v>0</v>
      </c>
      <c r="CT26" s="132">
        <f>SAM_billion!CT26*1000</f>
        <v>124208.28758943691</v>
      </c>
      <c r="CU26" s="132">
        <f>SAM_billion!CU26*1000</f>
        <v>36359.578208985906</v>
      </c>
      <c r="CV26" s="132">
        <f>SAM_billion!CV26*1000</f>
        <v>0</v>
      </c>
      <c r="CW26" s="132">
        <f>SAM_billion!CW26*1000</f>
        <v>0</v>
      </c>
      <c r="CX26" s="132">
        <f>SAM_billion!CX26*1000</f>
        <v>0</v>
      </c>
      <c r="CY26" s="132">
        <f>SAM_billion!CY26*1000</f>
        <v>0</v>
      </c>
      <c r="CZ26" s="132">
        <f>SAM_billion!CZ26*1000</f>
        <v>0</v>
      </c>
      <c r="DA26" s="132">
        <f>SAM_billion!DA26*1000</f>
        <v>0</v>
      </c>
      <c r="DB26" s="132">
        <f>SAM_billion!DB26*1000</f>
        <v>0</v>
      </c>
      <c r="DC26" s="132">
        <f>SAM_billion!DC26*1000</f>
        <v>0</v>
      </c>
      <c r="DD26" s="132">
        <f>SAM_billion!DD26*1000</f>
        <v>0</v>
      </c>
      <c r="DE26" s="132">
        <f>SAM_billion!DE26*1000</f>
        <v>0</v>
      </c>
      <c r="DF26" s="132">
        <f>SAM_billion!DF26*1000</f>
        <v>0</v>
      </c>
      <c r="DG26" s="132">
        <f>SAM_billion!DG26*1000</f>
        <v>0</v>
      </c>
      <c r="DH26" s="132">
        <f>SAM_billion!DH26*1000</f>
        <v>0</v>
      </c>
      <c r="DI26" s="132">
        <f>SAM_billion!DI26*1000</f>
        <v>0</v>
      </c>
      <c r="DJ26" s="132">
        <f>SAM_billion!DJ26*1000</f>
        <v>0</v>
      </c>
      <c r="DK26" s="132">
        <f>SAM_billion!DK26*1000</f>
        <v>0</v>
      </c>
      <c r="DL26" s="132">
        <f>SAM_billion!DL26*1000</f>
        <v>0</v>
      </c>
      <c r="DM26" s="132">
        <f>SAM_billion!DM26*1000</f>
        <v>0</v>
      </c>
      <c r="DN26" s="132">
        <f>SAM_billion!DN26*1000</f>
        <v>0</v>
      </c>
      <c r="DO26" s="132">
        <f>SAM_billion!DO26*1000</f>
        <v>0</v>
      </c>
      <c r="DP26" s="132">
        <f>SAM_billion!DP26*1000</f>
        <v>0</v>
      </c>
      <c r="DQ26" s="132">
        <f>SAM_billion!DQ26*1000</f>
        <v>0</v>
      </c>
      <c r="DR26" s="132">
        <f>SAM_billion!DR26*1000</f>
        <v>0</v>
      </c>
      <c r="DS26" s="132">
        <f>SAM_billion!DS26*1000</f>
        <v>0</v>
      </c>
      <c r="DT26" s="132">
        <f>SAM_billion!DT26*1000</f>
        <v>0</v>
      </c>
      <c r="DU26" s="132">
        <f>SAM_billion!DU26*1000</f>
        <v>0</v>
      </c>
      <c r="DV26" s="132">
        <f>SAM_billion!DV26*1000</f>
        <v>0</v>
      </c>
      <c r="DW26" s="132">
        <f>SAM_billion!DW26*1000</f>
        <v>0</v>
      </c>
      <c r="DX26" s="132">
        <f>SAM_billion!DX26*1000</f>
        <v>0</v>
      </c>
      <c r="DY26" s="132">
        <f>SAM_billion!DY26*1000</f>
        <v>0</v>
      </c>
      <c r="DZ26" s="132">
        <f>SAM_billion!DZ26*1000</f>
        <v>0</v>
      </c>
      <c r="EA26" s="132">
        <f>SAM_billion!EA26*1000</f>
        <v>0</v>
      </c>
      <c r="EB26" s="132">
        <f>SAM_billion!EB26*1000</f>
        <v>0</v>
      </c>
      <c r="EC26" s="132">
        <f>SAM_billion!EC26*1000</f>
        <v>0</v>
      </c>
      <c r="ED26" s="132">
        <f>SAM_billion!ED26*1000</f>
        <v>0</v>
      </c>
      <c r="EE26" s="132">
        <f>SAM_billion!EE26*1000</f>
        <v>0</v>
      </c>
      <c r="EF26" s="132">
        <f>SAM_billion!EF26*1000</f>
        <v>0</v>
      </c>
      <c r="EG26" s="132">
        <f>SAM_billion!EG26*1000</f>
        <v>0</v>
      </c>
      <c r="EH26" s="132">
        <f>SAM_billion!EH26*1000</f>
        <v>0</v>
      </c>
      <c r="EI26" s="132">
        <f>SAM_billion!EI26*1000</f>
        <v>0</v>
      </c>
      <c r="EJ26" s="132">
        <f>SAM_billion!EJ26*1000</f>
        <v>0</v>
      </c>
      <c r="EK26" s="132">
        <f>SAM_billion!EK26*1000</f>
        <v>0</v>
      </c>
      <c r="EL26" s="132">
        <f>SAM_billion!EL26*1000</f>
        <v>0</v>
      </c>
      <c r="EM26" s="132">
        <f>SAM_billion!EM26*1000</f>
        <v>0</v>
      </c>
      <c r="EN26" s="132">
        <f>SAM_billion!EN26*1000</f>
        <v>0</v>
      </c>
      <c r="EO26" s="132">
        <f>SAM_billion!EO26*1000</f>
        <v>0</v>
      </c>
      <c r="EP26" s="132">
        <f>SAM_billion!EP26*1000</f>
        <v>0</v>
      </c>
      <c r="EQ26" s="132">
        <f>SAM_billion!EQ26*1000</f>
        <v>0</v>
      </c>
      <c r="ER26" s="132">
        <f>SAM_billion!ER26*1000</f>
        <v>0</v>
      </c>
      <c r="ES26" s="132">
        <f>SAM_billion!ES26*1000</f>
        <v>0</v>
      </c>
      <c r="ET26" s="132">
        <f>SAM_billion!ET26*1000</f>
        <v>0</v>
      </c>
      <c r="EU26" s="132">
        <f>SAM_billion!EU26*1000</f>
        <v>0</v>
      </c>
      <c r="EV26" s="132">
        <f>SAM_billion!EV26*1000</f>
        <v>0</v>
      </c>
      <c r="EW26" s="132">
        <f>SAM_billion!EW26*1000</f>
        <v>0</v>
      </c>
      <c r="EX26" s="132">
        <f>SAM_billion!EX26*1000</f>
        <v>0</v>
      </c>
      <c r="EY26" s="132">
        <f>SAM_billion!EY26*1000</f>
        <v>0</v>
      </c>
      <c r="EZ26" s="132">
        <f>SAM_billion!EZ26*1000</f>
        <v>0</v>
      </c>
      <c r="FA26" s="132">
        <f>SAM_billion!FA26*1000</f>
        <v>0</v>
      </c>
      <c r="FB26" s="132">
        <f>SAM_billion!FB26*1000</f>
        <v>0</v>
      </c>
      <c r="FC26" s="132">
        <f>SAM_billion!FC26*1000</f>
        <v>0</v>
      </c>
      <c r="FD26" s="132">
        <f>SAM_billion!FD26*1000</f>
        <v>0</v>
      </c>
      <c r="FE26" s="132">
        <f>SAM_billion!FE26*1000</f>
        <v>0</v>
      </c>
      <c r="FF26" s="132">
        <f>SAM_billion!FF26*1000</f>
        <v>0</v>
      </c>
      <c r="FG26" s="132">
        <f>SAM_billion!FG26*1000</f>
        <v>0</v>
      </c>
      <c r="FH26" s="132">
        <f>SAM_billion!FH26*1000</f>
        <v>0</v>
      </c>
      <c r="FI26" s="132">
        <f>SAM_billion!FI26*1000</f>
        <v>0</v>
      </c>
      <c r="FJ26" s="132">
        <f>SAM_billion!FJ26*1000</f>
        <v>0</v>
      </c>
      <c r="FK26" s="132">
        <f>SAM_billion!FK26*1000</f>
        <v>0</v>
      </c>
      <c r="FL26" s="132">
        <f>SAM_billion!FL26*1000</f>
        <v>0</v>
      </c>
      <c r="FM26" s="132">
        <f>SAM_billion!FM26*1000</f>
        <v>0</v>
      </c>
      <c r="FN26" s="132">
        <f>SAM_billion!FN26*1000</f>
        <v>0</v>
      </c>
      <c r="FO26" s="132">
        <f>SAM_billion!FO26*1000</f>
        <v>0</v>
      </c>
      <c r="FP26" s="132">
        <f>SAM_billion!FP26*1000</f>
        <v>0</v>
      </c>
      <c r="FQ26" s="132">
        <f>SAM_billion!FQ26*1000</f>
        <v>0</v>
      </c>
      <c r="FR26" s="132">
        <f>SAM_billion!FR26*1000</f>
        <v>0</v>
      </c>
      <c r="FS26" s="132">
        <f>SAM_billion!FS26*1000</f>
        <v>0</v>
      </c>
      <c r="FT26" s="132">
        <f>SAM_billion!FT26*1000</f>
        <v>0</v>
      </c>
      <c r="FU26" s="132">
        <f>SAM_billion!FU26*1000</f>
        <v>0</v>
      </c>
      <c r="FV26" s="132">
        <f>SAM_billion!FV26*1000</f>
        <v>0</v>
      </c>
      <c r="FW26" s="132">
        <f>SAM_billion!FW26*1000</f>
        <v>0</v>
      </c>
      <c r="FX26" s="132">
        <f>SAM_billion!FX26*1000</f>
        <v>0</v>
      </c>
      <c r="FY26" s="132">
        <f>SAM_billion!FY26*1000</f>
        <v>0</v>
      </c>
      <c r="FZ26" s="132">
        <f>SAM_billion!FZ26*1000</f>
        <v>0</v>
      </c>
      <c r="GA26" s="132">
        <f>SAM_billion!GA26*1000</f>
        <v>0</v>
      </c>
      <c r="GB26" s="132">
        <f>SAM_billion!GB26*1000</f>
        <v>0</v>
      </c>
      <c r="GC26" s="132">
        <f>SAM_billion!GC26*1000</f>
        <v>0</v>
      </c>
      <c r="GD26" s="132">
        <f>SAM_billion!GD26*1000</f>
        <v>0</v>
      </c>
      <c r="GE26" s="132">
        <f>SAM_billion!GE26*1000</f>
        <v>0</v>
      </c>
      <c r="GF26" s="132">
        <f>SAM_billion!GF26*1000</f>
        <v>0</v>
      </c>
      <c r="GG26" s="132">
        <f>SAM_billion!GG26*1000</f>
        <v>0</v>
      </c>
      <c r="GH26" s="132">
        <f>SAM_billion!GH26*1000</f>
        <v>0</v>
      </c>
      <c r="GI26" s="132">
        <f>SAM_billion!GI26*1000</f>
        <v>0</v>
      </c>
      <c r="GJ26" s="132">
        <f>SAM_billion!GJ26*1000</f>
        <v>160567.8657984228</v>
      </c>
    </row>
    <row r="27" spans="1:192" x14ac:dyDescent="0.25">
      <c r="A27" s="133" t="s">
        <v>561</v>
      </c>
      <c r="B27" s="132">
        <f>SAM_billion!B27*1000</f>
        <v>0</v>
      </c>
      <c r="C27" s="132">
        <f>SAM_billion!C27*1000</f>
        <v>0</v>
      </c>
      <c r="D27" s="132">
        <f>SAM_billion!D27*1000</f>
        <v>0</v>
      </c>
      <c r="E27" s="132">
        <f>SAM_billion!E27*1000</f>
        <v>0</v>
      </c>
      <c r="F27" s="132">
        <f>SAM_billion!F27*1000</f>
        <v>0</v>
      </c>
      <c r="G27" s="132">
        <f>SAM_billion!G27*1000</f>
        <v>0</v>
      </c>
      <c r="H27" s="132">
        <f>SAM_billion!H27*1000</f>
        <v>0</v>
      </c>
      <c r="I27" s="132">
        <f>SAM_billion!I27*1000</f>
        <v>0</v>
      </c>
      <c r="J27" s="132">
        <f>SAM_billion!J27*1000</f>
        <v>0</v>
      </c>
      <c r="K27" s="132">
        <f>SAM_billion!K27*1000</f>
        <v>0</v>
      </c>
      <c r="L27" s="132">
        <f>SAM_billion!L27*1000</f>
        <v>0</v>
      </c>
      <c r="M27" s="132">
        <f>SAM_billion!M27*1000</f>
        <v>0</v>
      </c>
      <c r="N27" s="132">
        <f>SAM_billion!N27*1000</f>
        <v>0</v>
      </c>
      <c r="O27" s="132">
        <f>SAM_billion!O27*1000</f>
        <v>0</v>
      </c>
      <c r="P27" s="132">
        <f>SAM_billion!P27*1000</f>
        <v>0</v>
      </c>
      <c r="Q27" s="132">
        <f>SAM_billion!Q27*1000</f>
        <v>0</v>
      </c>
      <c r="R27" s="132">
        <f>SAM_billion!R27*1000</f>
        <v>0</v>
      </c>
      <c r="S27" s="132">
        <f>SAM_billion!S27*1000</f>
        <v>0</v>
      </c>
      <c r="T27" s="132">
        <f>SAM_billion!T27*1000</f>
        <v>0</v>
      </c>
      <c r="U27" s="132">
        <f>SAM_billion!U27*1000</f>
        <v>0</v>
      </c>
      <c r="V27" s="132">
        <f>SAM_billion!V27*1000</f>
        <v>0</v>
      </c>
      <c r="W27" s="132">
        <f>SAM_billion!W27*1000</f>
        <v>0</v>
      </c>
      <c r="X27" s="132">
        <f>SAM_billion!X27*1000</f>
        <v>0</v>
      </c>
      <c r="Y27" s="132">
        <f>SAM_billion!Y27*1000</f>
        <v>0</v>
      </c>
      <c r="Z27" s="132">
        <f>SAM_billion!Z27*1000</f>
        <v>0</v>
      </c>
      <c r="AA27" s="132">
        <f>SAM_billion!AA27*1000</f>
        <v>0</v>
      </c>
      <c r="AB27" s="132">
        <f>SAM_billion!AB27*1000</f>
        <v>0</v>
      </c>
      <c r="AC27" s="132">
        <f>SAM_billion!AC27*1000</f>
        <v>0</v>
      </c>
      <c r="AD27" s="132">
        <f>SAM_billion!AD27*1000</f>
        <v>0</v>
      </c>
      <c r="AE27" s="132">
        <f>SAM_billion!AE27*1000</f>
        <v>0</v>
      </c>
      <c r="AF27" s="132">
        <f>SAM_billion!AF27*1000</f>
        <v>0</v>
      </c>
      <c r="AG27" s="132">
        <f>SAM_billion!AG27*1000</f>
        <v>0</v>
      </c>
      <c r="AH27" s="132">
        <f>SAM_billion!AH27*1000</f>
        <v>0</v>
      </c>
      <c r="AI27" s="132">
        <f>SAM_billion!AI27*1000</f>
        <v>0</v>
      </c>
      <c r="AJ27" s="132">
        <f>SAM_billion!AJ27*1000</f>
        <v>0</v>
      </c>
      <c r="AK27" s="132">
        <f>SAM_billion!AK27*1000</f>
        <v>0</v>
      </c>
      <c r="AL27" s="132">
        <f>SAM_billion!AL27*1000</f>
        <v>0</v>
      </c>
      <c r="AM27" s="132">
        <f>SAM_billion!AM27*1000</f>
        <v>0</v>
      </c>
      <c r="AN27" s="132">
        <f>SAM_billion!AN27*1000</f>
        <v>0</v>
      </c>
      <c r="AO27" s="132">
        <f>SAM_billion!AO27*1000</f>
        <v>0</v>
      </c>
      <c r="AP27" s="132">
        <f>SAM_billion!AP27*1000</f>
        <v>0</v>
      </c>
      <c r="AQ27" s="132">
        <f>SAM_billion!AQ27*1000</f>
        <v>0</v>
      </c>
      <c r="AR27" s="132">
        <f>SAM_billion!AR27*1000</f>
        <v>0</v>
      </c>
      <c r="AS27" s="132">
        <f>SAM_billion!AS27*1000</f>
        <v>0</v>
      </c>
      <c r="AT27" s="132">
        <f>SAM_billion!AT27*1000</f>
        <v>0</v>
      </c>
      <c r="AU27" s="132">
        <f>SAM_billion!AU27*1000</f>
        <v>0</v>
      </c>
      <c r="AV27" s="132">
        <f>SAM_billion!AV27*1000</f>
        <v>0</v>
      </c>
      <c r="AW27" s="132">
        <f>SAM_billion!AW27*1000</f>
        <v>0</v>
      </c>
      <c r="AX27" s="132">
        <f>SAM_billion!AX27*1000</f>
        <v>0</v>
      </c>
      <c r="AY27" s="132">
        <f>SAM_billion!AY27*1000</f>
        <v>0</v>
      </c>
      <c r="AZ27" s="132">
        <f>SAM_billion!AZ27*1000</f>
        <v>0</v>
      </c>
      <c r="BA27" s="132">
        <f>SAM_billion!BA27*1000</f>
        <v>0</v>
      </c>
      <c r="BB27" s="132">
        <f>SAM_billion!BB27*1000</f>
        <v>0</v>
      </c>
      <c r="BC27" s="132">
        <f>SAM_billion!BC27*1000</f>
        <v>0</v>
      </c>
      <c r="BD27" s="132">
        <f>SAM_billion!BD27*1000</f>
        <v>0</v>
      </c>
      <c r="BE27" s="132">
        <f>SAM_billion!BE27*1000</f>
        <v>0</v>
      </c>
      <c r="BF27" s="132">
        <f>SAM_billion!BF27*1000</f>
        <v>0</v>
      </c>
      <c r="BG27" s="132">
        <f>SAM_billion!BG27*1000</f>
        <v>0</v>
      </c>
      <c r="BH27" s="132">
        <f>SAM_billion!BH27*1000</f>
        <v>0</v>
      </c>
      <c r="BI27" s="132">
        <f>SAM_billion!BI27*1000</f>
        <v>0</v>
      </c>
      <c r="BJ27" s="132">
        <f>SAM_billion!BJ27*1000</f>
        <v>0</v>
      </c>
      <c r="BK27" s="132">
        <f>SAM_billion!BK27*1000</f>
        <v>0</v>
      </c>
      <c r="BL27" s="132">
        <f>SAM_billion!BL27*1000</f>
        <v>0</v>
      </c>
      <c r="BM27" s="132">
        <f>SAM_billion!BM27*1000</f>
        <v>0</v>
      </c>
      <c r="BN27" s="132">
        <f>SAM_billion!BN27*1000</f>
        <v>0</v>
      </c>
      <c r="BO27" s="132">
        <f>SAM_billion!BO27*1000</f>
        <v>0</v>
      </c>
      <c r="BP27" s="132">
        <f>SAM_billion!BP27*1000</f>
        <v>0</v>
      </c>
      <c r="BQ27" s="132">
        <f>SAM_billion!BQ27*1000</f>
        <v>0</v>
      </c>
      <c r="BR27" s="132">
        <f>SAM_billion!BR27*1000</f>
        <v>0</v>
      </c>
      <c r="BS27" s="132">
        <f>SAM_billion!BS27*1000</f>
        <v>0</v>
      </c>
      <c r="BT27" s="132">
        <f>SAM_billion!BT27*1000</f>
        <v>0</v>
      </c>
      <c r="BU27" s="132">
        <f>SAM_billion!BU27*1000</f>
        <v>0</v>
      </c>
      <c r="BV27" s="132">
        <f>SAM_billion!BV27*1000</f>
        <v>0</v>
      </c>
      <c r="BW27" s="132">
        <f>SAM_billion!BW27*1000</f>
        <v>0</v>
      </c>
      <c r="BX27" s="132">
        <f>SAM_billion!BX27*1000</f>
        <v>0</v>
      </c>
      <c r="BY27" s="132">
        <f>SAM_billion!BY27*1000</f>
        <v>0</v>
      </c>
      <c r="BZ27" s="132">
        <f>SAM_billion!BZ27*1000</f>
        <v>0</v>
      </c>
      <c r="CA27" s="132">
        <f>SAM_billion!CA27*1000</f>
        <v>0</v>
      </c>
      <c r="CB27" s="132">
        <f>SAM_billion!CB27*1000</f>
        <v>0</v>
      </c>
      <c r="CC27" s="132">
        <f>SAM_billion!CC27*1000</f>
        <v>0</v>
      </c>
      <c r="CD27" s="132">
        <f>SAM_billion!CD27*1000</f>
        <v>0</v>
      </c>
      <c r="CE27" s="132">
        <f>SAM_billion!CE27*1000</f>
        <v>0</v>
      </c>
      <c r="CF27" s="132">
        <f>SAM_billion!CF27*1000</f>
        <v>0</v>
      </c>
      <c r="CG27" s="132">
        <f>SAM_billion!CG27*1000</f>
        <v>0</v>
      </c>
      <c r="CH27" s="132">
        <f>SAM_billion!CH27*1000</f>
        <v>0</v>
      </c>
      <c r="CI27" s="132">
        <f>SAM_billion!CI27*1000</f>
        <v>0</v>
      </c>
      <c r="CJ27" s="132">
        <f>SAM_billion!CJ27*1000</f>
        <v>0</v>
      </c>
      <c r="CK27" s="132">
        <f>SAM_billion!CK27*1000</f>
        <v>0</v>
      </c>
      <c r="CL27" s="132">
        <f>SAM_billion!CL27*1000</f>
        <v>0</v>
      </c>
      <c r="CM27" s="132">
        <f>SAM_billion!CM27*1000</f>
        <v>0</v>
      </c>
      <c r="CN27" s="132">
        <f>SAM_billion!CN27*1000</f>
        <v>0</v>
      </c>
      <c r="CO27" s="132">
        <f>SAM_billion!CO27*1000</f>
        <v>0</v>
      </c>
      <c r="CP27" s="132">
        <f>SAM_billion!CP27*1000</f>
        <v>0</v>
      </c>
      <c r="CQ27" s="132">
        <f>SAM_billion!CQ27*1000</f>
        <v>0</v>
      </c>
      <c r="CR27" s="132">
        <f>SAM_billion!CR27*1000</f>
        <v>0</v>
      </c>
      <c r="CS27" s="132">
        <f>SAM_billion!CS27*1000</f>
        <v>0</v>
      </c>
      <c r="CT27" s="132">
        <f>SAM_billion!CT27*1000</f>
        <v>2353.805082772787</v>
      </c>
      <c r="CU27" s="132">
        <f>SAM_billion!CU27*1000</f>
        <v>104119.51880953275</v>
      </c>
      <c r="CV27" s="132">
        <f>SAM_billion!CV27*1000</f>
        <v>0</v>
      </c>
      <c r="CW27" s="132">
        <f>SAM_billion!CW27*1000</f>
        <v>0</v>
      </c>
      <c r="CX27" s="132">
        <f>SAM_billion!CX27*1000</f>
        <v>0</v>
      </c>
      <c r="CY27" s="132">
        <f>SAM_billion!CY27*1000</f>
        <v>0</v>
      </c>
      <c r="CZ27" s="132">
        <f>SAM_billion!CZ27*1000</f>
        <v>0</v>
      </c>
      <c r="DA27" s="132">
        <f>SAM_billion!DA27*1000</f>
        <v>0</v>
      </c>
      <c r="DB27" s="132">
        <f>SAM_billion!DB27*1000</f>
        <v>0</v>
      </c>
      <c r="DC27" s="132">
        <f>SAM_billion!DC27*1000</f>
        <v>0</v>
      </c>
      <c r="DD27" s="132">
        <f>SAM_billion!DD27*1000</f>
        <v>0</v>
      </c>
      <c r="DE27" s="132">
        <f>SAM_billion!DE27*1000</f>
        <v>0</v>
      </c>
      <c r="DF27" s="132">
        <f>SAM_billion!DF27*1000</f>
        <v>0</v>
      </c>
      <c r="DG27" s="132">
        <f>SAM_billion!DG27*1000</f>
        <v>0</v>
      </c>
      <c r="DH27" s="132">
        <f>SAM_billion!DH27*1000</f>
        <v>0</v>
      </c>
      <c r="DI27" s="132">
        <f>SAM_billion!DI27*1000</f>
        <v>0</v>
      </c>
      <c r="DJ27" s="132">
        <f>SAM_billion!DJ27*1000</f>
        <v>0</v>
      </c>
      <c r="DK27" s="132">
        <f>SAM_billion!DK27*1000</f>
        <v>0</v>
      </c>
      <c r="DL27" s="132">
        <f>SAM_billion!DL27*1000</f>
        <v>0</v>
      </c>
      <c r="DM27" s="132">
        <f>SAM_billion!DM27*1000</f>
        <v>0</v>
      </c>
      <c r="DN27" s="132">
        <f>SAM_billion!DN27*1000</f>
        <v>0</v>
      </c>
      <c r="DO27" s="132">
        <f>SAM_billion!DO27*1000</f>
        <v>0</v>
      </c>
      <c r="DP27" s="132">
        <f>SAM_billion!DP27*1000</f>
        <v>0</v>
      </c>
      <c r="DQ27" s="132">
        <f>SAM_billion!DQ27*1000</f>
        <v>0</v>
      </c>
      <c r="DR27" s="132">
        <f>SAM_billion!DR27*1000</f>
        <v>0</v>
      </c>
      <c r="DS27" s="132">
        <f>SAM_billion!DS27*1000</f>
        <v>0</v>
      </c>
      <c r="DT27" s="132">
        <f>SAM_billion!DT27*1000</f>
        <v>0</v>
      </c>
      <c r="DU27" s="132">
        <f>SAM_billion!DU27*1000</f>
        <v>0</v>
      </c>
      <c r="DV27" s="132">
        <f>SAM_billion!DV27*1000</f>
        <v>0</v>
      </c>
      <c r="DW27" s="132">
        <f>SAM_billion!DW27*1000</f>
        <v>0</v>
      </c>
      <c r="DX27" s="132">
        <f>SAM_billion!DX27*1000</f>
        <v>0</v>
      </c>
      <c r="DY27" s="132">
        <f>SAM_billion!DY27*1000</f>
        <v>0</v>
      </c>
      <c r="DZ27" s="132">
        <f>SAM_billion!DZ27*1000</f>
        <v>0</v>
      </c>
      <c r="EA27" s="132">
        <f>SAM_billion!EA27*1000</f>
        <v>0</v>
      </c>
      <c r="EB27" s="132">
        <f>SAM_billion!EB27*1000</f>
        <v>0</v>
      </c>
      <c r="EC27" s="132">
        <f>SAM_billion!EC27*1000</f>
        <v>0</v>
      </c>
      <c r="ED27" s="132">
        <f>SAM_billion!ED27*1000</f>
        <v>0</v>
      </c>
      <c r="EE27" s="132">
        <f>SAM_billion!EE27*1000</f>
        <v>0</v>
      </c>
      <c r="EF27" s="132">
        <f>SAM_billion!EF27*1000</f>
        <v>0</v>
      </c>
      <c r="EG27" s="132">
        <f>SAM_billion!EG27*1000</f>
        <v>0</v>
      </c>
      <c r="EH27" s="132">
        <f>SAM_billion!EH27*1000</f>
        <v>0</v>
      </c>
      <c r="EI27" s="132">
        <f>SAM_billion!EI27*1000</f>
        <v>0</v>
      </c>
      <c r="EJ27" s="132">
        <f>SAM_billion!EJ27*1000</f>
        <v>0</v>
      </c>
      <c r="EK27" s="132">
        <f>SAM_billion!EK27*1000</f>
        <v>0</v>
      </c>
      <c r="EL27" s="132">
        <f>SAM_billion!EL27*1000</f>
        <v>0</v>
      </c>
      <c r="EM27" s="132">
        <f>SAM_billion!EM27*1000</f>
        <v>0</v>
      </c>
      <c r="EN27" s="132">
        <f>SAM_billion!EN27*1000</f>
        <v>0</v>
      </c>
      <c r="EO27" s="132">
        <f>SAM_billion!EO27*1000</f>
        <v>0</v>
      </c>
      <c r="EP27" s="132">
        <f>SAM_billion!EP27*1000</f>
        <v>0</v>
      </c>
      <c r="EQ27" s="132">
        <f>SAM_billion!EQ27*1000</f>
        <v>0</v>
      </c>
      <c r="ER27" s="132">
        <f>SAM_billion!ER27*1000</f>
        <v>0</v>
      </c>
      <c r="ES27" s="132">
        <f>SAM_billion!ES27*1000</f>
        <v>0</v>
      </c>
      <c r="ET27" s="132">
        <f>SAM_billion!ET27*1000</f>
        <v>0</v>
      </c>
      <c r="EU27" s="132">
        <f>SAM_billion!EU27*1000</f>
        <v>0</v>
      </c>
      <c r="EV27" s="132">
        <f>SAM_billion!EV27*1000</f>
        <v>0</v>
      </c>
      <c r="EW27" s="132">
        <f>SAM_billion!EW27*1000</f>
        <v>0</v>
      </c>
      <c r="EX27" s="132">
        <f>SAM_billion!EX27*1000</f>
        <v>0</v>
      </c>
      <c r="EY27" s="132">
        <f>SAM_billion!EY27*1000</f>
        <v>0</v>
      </c>
      <c r="EZ27" s="132">
        <f>SAM_billion!EZ27*1000</f>
        <v>0</v>
      </c>
      <c r="FA27" s="132">
        <f>SAM_billion!FA27*1000</f>
        <v>0</v>
      </c>
      <c r="FB27" s="132">
        <f>SAM_billion!FB27*1000</f>
        <v>0</v>
      </c>
      <c r="FC27" s="132">
        <f>SAM_billion!FC27*1000</f>
        <v>0</v>
      </c>
      <c r="FD27" s="132">
        <f>SAM_billion!FD27*1000</f>
        <v>0</v>
      </c>
      <c r="FE27" s="132">
        <f>SAM_billion!FE27*1000</f>
        <v>0</v>
      </c>
      <c r="FF27" s="132">
        <f>SAM_billion!FF27*1000</f>
        <v>0</v>
      </c>
      <c r="FG27" s="132">
        <f>SAM_billion!FG27*1000</f>
        <v>0</v>
      </c>
      <c r="FH27" s="132">
        <f>SAM_billion!FH27*1000</f>
        <v>0</v>
      </c>
      <c r="FI27" s="132">
        <f>SAM_billion!FI27*1000</f>
        <v>0</v>
      </c>
      <c r="FJ27" s="132">
        <f>SAM_billion!FJ27*1000</f>
        <v>0</v>
      </c>
      <c r="FK27" s="132">
        <f>SAM_billion!FK27*1000</f>
        <v>0</v>
      </c>
      <c r="FL27" s="132">
        <f>SAM_billion!FL27*1000</f>
        <v>0</v>
      </c>
      <c r="FM27" s="132">
        <f>SAM_billion!FM27*1000</f>
        <v>0</v>
      </c>
      <c r="FN27" s="132">
        <f>SAM_billion!FN27*1000</f>
        <v>0</v>
      </c>
      <c r="FO27" s="132">
        <f>SAM_billion!FO27*1000</f>
        <v>0</v>
      </c>
      <c r="FP27" s="132">
        <f>SAM_billion!FP27*1000</f>
        <v>0</v>
      </c>
      <c r="FQ27" s="132">
        <f>SAM_billion!FQ27*1000</f>
        <v>0</v>
      </c>
      <c r="FR27" s="132">
        <f>SAM_billion!FR27*1000</f>
        <v>0</v>
      </c>
      <c r="FS27" s="132">
        <f>SAM_billion!FS27*1000</f>
        <v>0</v>
      </c>
      <c r="FT27" s="132">
        <f>SAM_billion!FT27*1000</f>
        <v>0</v>
      </c>
      <c r="FU27" s="132">
        <f>SAM_billion!FU27*1000</f>
        <v>0</v>
      </c>
      <c r="FV27" s="132">
        <f>SAM_billion!FV27*1000</f>
        <v>0</v>
      </c>
      <c r="FW27" s="132">
        <f>SAM_billion!FW27*1000</f>
        <v>0</v>
      </c>
      <c r="FX27" s="132">
        <f>SAM_billion!FX27*1000</f>
        <v>0</v>
      </c>
      <c r="FY27" s="132">
        <f>SAM_billion!FY27*1000</f>
        <v>0</v>
      </c>
      <c r="FZ27" s="132">
        <f>SAM_billion!FZ27*1000</f>
        <v>0</v>
      </c>
      <c r="GA27" s="132">
        <f>SAM_billion!GA27*1000</f>
        <v>0</v>
      </c>
      <c r="GB27" s="132">
        <f>SAM_billion!GB27*1000</f>
        <v>0</v>
      </c>
      <c r="GC27" s="132">
        <f>SAM_billion!GC27*1000</f>
        <v>0</v>
      </c>
      <c r="GD27" s="132">
        <f>SAM_billion!GD27*1000</f>
        <v>0</v>
      </c>
      <c r="GE27" s="132">
        <f>SAM_billion!GE27*1000</f>
        <v>0</v>
      </c>
      <c r="GF27" s="132">
        <f>SAM_billion!GF27*1000</f>
        <v>0</v>
      </c>
      <c r="GG27" s="132">
        <f>SAM_billion!GG27*1000</f>
        <v>0</v>
      </c>
      <c r="GH27" s="132">
        <f>SAM_billion!GH27*1000</f>
        <v>0</v>
      </c>
      <c r="GI27" s="132">
        <f>SAM_billion!GI27*1000</f>
        <v>0</v>
      </c>
      <c r="GJ27" s="132">
        <f>SAM_billion!GJ27*1000</f>
        <v>106473.32389230553</v>
      </c>
    </row>
    <row r="28" spans="1:192" x14ac:dyDescent="0.25">
      <c r="A28" s="133" t="s">
        <v>735</v>
      </c>
      <c r="B28" s="132">
        <f>SAM_billion!B28*1000</f>
        <v>0</v>
      </c>
      <c r="C28" s="132">
        <f>SAM_billion!C28*1000</f>
        <v>0</v>
      </c>
      <c r="D28" s="132">
        <f>SAM_billion!D28*1000</f>
        <v>0</v>
      </c>
      <c r="E28" s="132">
        <f>SAM_billion!E28*1000</f>
        <v>0</v>
      </c>
      <c r="F28" s="132">
        <f>SAM_billion!F28*1000</f>
        <v>0</v>
      </c>
      <c r="G28" s="132">
        <f>SAM_billion!G28*1000</f>
        <v>0</v>
      </c>
      <c r="H28" s="132">
        <f>SAM_billion!H28*1000</f>
        <v>0</v>
      </c>
      <c r="I28" s="132">
        <f>SAM_billion!I28*1000</f>
        <v>0</v>
      </c>
      <c r="J28" s="132">
        <f>SAM_billion!J28*1000</f>
        <v>0</v>
      </c>
      <c r="K28" s="132">
        <f>SAM_billion!K28*1000</f>
        <v>0</v>
      </c>
      <c r="L28" s="132">
        <f>SAM_billion!L28*1000</f>
        <v>0</v>
      </c>
      <c r="M28" s="132">
        <f>SAM_billion!M28*1000</f>
        <v>0</v>
      </c>
      <c r="N28" s="132">
        <f>SAM_billion!N28*1000</f>
        <v>0</v>
      </c>
      <c r="O28" s="132">
        <f>SAM_billion!O28*1000</f>
        <v>0</v>
      </c>
      <c r="P28" s="132">
        <f>SAM_billion!P28*1000</f>
        <v>0</v>
      </c>
      <c r="Q28" s="132">
        <f>SAM_billion!Q28*1000</f>
        <v>0</v>
      </c>
      <c r="R28" s="132">
        <f>SAM_billion!R28*1000</f>
        <v>0</v>
      </c>
      <c r="S28" s="132">
        <f>SAM_billion!S28*1000</f>
        <v>0</v>
      </c>
      <c r="T28" s="132">
        <f>SAM_billion!T28*1000</f>
        <v>0</v>
      </c>
      <c r="U28" s="132">
        <f>SAM_billion!U28*1000</f>
        <v>0</v>
      </c>
      <c r="V28" s="132">
        <f>SAM_billion!V28*1000</f>
        <v>0</v>
      </c>
      <c r="W28" s="132">
        <f>SAM_billion!W28*1000</f>
        <v>0</v>
      </c>
      <c r="X28" s="132">
        <f>SAM_billion!X28*1000</f>
        <v>0</v>
      </c>
      <c r="Y28" s="132">
        <f>SAM_billion!Y28*1000</f>
        <v>0</v>
      </c>
      <c r="Z28" s="132">
        <f>SAM_billion!Z28*1000</f>
        <v>0</v>
      </c>
      <c r="AA28" s="132">
        <f>SAM_billion!AA28*1000</f>
        <v>0</v>
      </c>
      <c r="AB28" s="132">
        <f>SAM_billion!AB28*1000</f>
        <v>0</v>
      </c>
      <c r="AC28" s="132">
        <f>SAM_billion!AC28*1000</f>
        <v>0</v>
      </c>
      <c r="AD28" s="132">
        <f>SAM_billion!AD28*1000</f>
        <v>0</v>
      </c>
      <c r="AE28" s="132">
        <f>SAM_billion!AE28*1000</f>
        <v>0</v>
      </c>
      <c r="AF28" s="132">
        <f>SAM_billion!AF28*1000</f>
        <v>0</v>
      </c>
      <c r="AG28" s="132">
        <f>SAM_billion!AG28*1000</f>
        <v>0</v>
      </c>
      <c r="AH28" s="132">
        <f>SAM_billion!AH28*1000</f>
        <v>0</v>
      </c>
      <c r="AI28" s="132">
        <f>SAM_billion!AI28*1000</f>
        <v>0</v>
      </c>
      <c r="AJ28" s="132">
        <f>SAM_billion!AJ28*1000</f>
        <v>0</v>
      </c>
      <c r="AK28" s="132">
        <f>SAM_billion!AK28*1000</f>
        <v>0</v>
      </c>
      <c r="AL28" s="132">
        <f>SAM_billion!AL28*1000</f>
        <v>0</v>
      </c>
      <c r="AM28" s="132">
        <f>SAM_billion!AM28*1000</f>
        <v>0</v>
      </c>
      <c r="AN28" s="132">
        <f>SAM_billion!AN28*1000</f>
        <v>0</v>
      </c>
      <c r="AO28" s="132">
        <f>SAM_billion!AO28*1000</f>
        <v>0</v>
      </c>
      <c r="AP28" s="132">
        <f>SAM_billion!AP28*1000</f>
        <v>0</v>
      </c>
      <c r="AQ28" s="132">
        <f>SAM_billion!AQ28*1000</f>
        <v>0</v>
      </c>
      <c r="AR28" s="132">
        <f>SAM_billion!AR28*1000</f>
        <v>0</v>
      </c>
      <c r="AS28" s="132">
        <f>SAM_billion!AS28*1000</f>
        <v>0</v>
      </c>
      <c r="AT28" s="132">
        <f>SAM_billion!AT28*1000</f>
        <v>0</v>
      </c>
      <c r="AU28" s="132">
        <f>SAM_billion!AU28*1000</f>
        <v>0</v>
      </c>
      <c r="AV28" s="132">
        <f>SAM_billion!AV28*1000</f>
        <v>0</v>
      </c>
      <c r="AW28" s="132">
        <f>SAM_billion!AW28*1000</f>
        <v>0</v>
      </c>
      <c r="AX28" s="132">
        <f>SAM_billion!AX28*1000</f>
        <v>0</v>
      </c>
      <c r="AY28" s="132">
        <f>SAM_billion!AY28*1000</f>
        <v>0</v>
      </c>
      <c r="AZ28" s="132">
        <f>SAM_billion!AZ28*1000</f>
        <v>0</v>
      </c>
      <c r="BA28" s="132">
        <f>SAM_billion!BA28*1000</f>
        <v>0</v>
      </c>
      <c r="BB28" s="132">
        <f>SAM_billion!BB28*1000</f>
        <v>0</v>
      </c>
      <c r="BC28" s="132">
        <f>SAM_billion!BC28*1000</f>
        <v>0</v>
      </c>
      <c r="BD28" s="132">
        <f>SAM_billion!BD28*1000</f>
        <v>0</v>
      </c>
      <c r="BE28" s="132">
        <f>SAM_billion!BE28*1000</f>
        <v>0</v>
      </c>
      <c r="BF28" s="132">
        <f>SAM_billion!BF28*1000</f>
        <v>0</v>
      </c>
      <c r="BG28" s="132">
        <f>SAM_billion!BG28*1000</f>
        <v>0</v>
      </c>
      <c r="BH28" s="132">
        <f>SAM_billion!BH28*1000</f>
        <v>0</v>
      </c>
      <c r="BI28" s="132">
        <f>SAM_billion!BI28*1000</f>
        <v>0</v>
      </c>
      <c r="BJ28" s="132">
        <f>SAM_billion!BJ28*1000</f>
        <v>0</v>
      </c>
      <c r="BK28" s="132">
        <f>SAM_billion!BK28*1000</f>
        <v>0</v>
      </c>
      <c r="BL28" s="132">
        <f>SAM_billion!BL28*1000</f>
        <v>0</v>
      </c>
      <c r="BM28" s="132">
        <f>SAM_billion!BM28*1000</f>
        <v>0</v>
      </c>
      <c r="BN28" s="132">
        <f>SAM_billion!BN28*1000</f>
        <v>0</v>
      </c>
      <c r="BO28" s="132">
        <f>SAM_billion!BO28*1000</f>
        <v>0</v>
      </c>
      <c r="BP28" s="132">
        <f>SAM_billion!BP28*1000</f>
        <v>0</v>
      </c>
      <c r="BQ28" s="132">
        <f>SAM_billion!BQ28*1000</f>
        <v>0</v>
      </c>
      <c r="BR28" s="132">
        <f>SAM_billion!BR28*1000</f>
        <v>0</v>
      </c>
      <c r="BS28" s="132">
        <f>SAM_billion!BS28*1000</f>
        <v>0</v>
      </c>
      <c r="BT28" s="132">
        <f>SAM_billion!BT28*1000</f>
        <v>0</v>
      </c>
      <c r="BU28" s="132">
        <f>SAM_billion!BU28*1000</f>
        <v>0</v>
      </c>
      <c r="BV28" s="132">
        <f>SAM_billion!BV28*1000</f>
        <v>0</v>
      </c>
      <c r="BW28" s="132">
        <f>SAM_billion!BW28*1000</f>
        <v>0</v>
      </c>
      <c r="BX28" s="132">
        <f>SAM_billion!BX28*1000</f>
        <v>0</v>
      </c>
      <c r="BY28" s="132">
        <f>SAM_billion!BY28*1000</f>
        <v>0</v>
      </c>
      <c r="BZ28" s="132">
        <f>SAM_billion!BZ28*1000</f>
        <v>0</v>
      </c>
      <c r="CA28" s="132">
        <f>SAM_billion!CA28*1000</f>
        <v>0</v>
      </c>
      <c r="CB28" s="132">
        <f>SAM_billion!CB28*1000</f>
        <v>0</v>
      </c>
      <c r="CC28" s="132">
        <f>SAM_billion!CC28*1000</f>
        <v>0</v>
      </c>
      <c r="CD28" s="132">
        <f>SAM_billion!CD28*1000</f>
        <v>0</v>
      </c>
      <c r="CE28" s="132">
        <f>SAM_billion!CE28*1000</f>
        <v>0</v>
      </c>
      <c r="CF28" s="132">
        <f>SAM_billion!CF28*1000</f>
        <v>0</v>
      </c>
      <c r="CG28" s="132">
        <f>SAM_billion!CG28*1000</f>
        <v>0</v>
      </c>
      <c r="CH28" s="132">
        <f>SAM_billion!CH28*1000</f>
        <v>0</v>
      </c>
      <c r="CI28" s="132">
        <f>SAM_billion!CI28*1000</f>
        <v>0</v>
      </c>
      <c r="CJ28" s="132">
        <f>SAM_billion!CJ28*1000</f>
        <v>0</v>
      </c>
      <c r="CK28" s="132">
        <f>SAM_billion!CK28*1000</f>
        <v>0</v>
      </c>
      <c r="CL28" s="132">
        <f>SAM_billion!CL28*1000</f>
        <v>0</v>
      </c>
      <c r="CM28" s="132">
        <f>SAM_billion!CM28*1000</f>
        <v>0</v>
      </c>
      <c r="CN28" s="132">
        <f>SAM_billion!CN28*1000</f>
        <v>0</v>
      </c>
      <c r="CO28" s="132">
        <f>SAM_billion!CO28*1000</f>
        <v>0</v>
      </c>
      <c r="CP28" s="132">
        <f>SAM_billion!CP28*1000</f>
        <v>0</v>
      </c>
      <c r="CQ28" s="132">
        <f>SAM_billion!CQ28*1000</f>
        <v>0</v>
      </c>
      <c r="CR28" s="132">
        <f>SAM_billion!CR28*1000</f>
        <v>0</v>
      </c>
      <c r="CS28" s="132">
        <f>SAM_billion!CS28*1000</f>
        <v>0</v>
      </c>
      <c r="CT28" s="132">
        <f>SAM_billion!CT28*1000</f>
        <v>0</v>
      </c>
      <c r="CU28" s="132">
        <f>SAM_billion!CU28*1000</f>
        <v>0</v>
      </c>
      <c r="CV28" s="132">
        <f>SAM_billion!CV28*1000</f>
        <v>60587.746874080964</v>
      </c>
      <c r="CW28" s="132">
        <f>SAM_billion!CW28*1000</f>
        <v>0</v>
      </c>
      <c r="CX28" s="132">
        <f>SAM_billion!CX28*1000</f>
        <v>0</v>
      </c>
      <c r="CY28" s="132">
        <f>SAM_billion!CY28*1000</f>
        <v>0</v>
      </c>
      <c r="CZ28" s="132">
        <f>SAM_billion!CZ28*1000</f>
        <v>0</v>
      </c>
      <c r="DA28" s="132">
        <f>SAM_billion!DA28*1000</f>
        <v>0</v>
      </c>
      <c r="DB28" s="132">
        <f>SAM_billion!DB28*1000</f>
        <v>0</v>
      </c>
      <c r="DC28" s="132">
        <f>SAM_billion!DC28*1000</f>
        <v>0</v>
      </c>
      <c r="DD28" s="132">
        <f>SAM_billion!DD28*1000</f>
        <v>0</v>
      </c>
      <c r="DE28" s="132">
        <f>SAM_billion!DE28*1000</f>
        <v>0</v>
      </c>
      <c r="DF28" s="132">
        <f>SAM_billion!DF28*1000</f>
        <v>0</v>
      </c>
      <c r="DG28" s="132">
        <f>SAM_billion!DG28*1000</f>
        <v>0</v>
      </c>
      <c r="DH28" s="132">
        <f>SAM_billion!DH28*1000</f>
        <v>0</v>
      </c>
      <c r="DI28" s="132">
        <f>SAM_billion!DI28*1000</f>
        <v>0</v>
      </c>
      <c r="DJ28" s="132">
        <f>SAM_billion!DJ28*1000</f>
        <v>0</v>
      </c>
      <c r="DK28" s="132">
        <f>SAM_billion!DK28*1000</f>
        <v>0</v>
      </c>
      <c r="DL28" s="132">
        <f>SAM_billion!DL28*1000</f>
        <v>0</v>
      </c>
      <c r="DM28" s="132">
        <f>SAM_billion!DM28*1000</f>
        <v>0</v>
      </c>
      <c r="DN28" s="132">
        <f>SAM_billion!DN28*1000</f>
        <v>0</v>
      </c>
      <c r="DO28" s="132">
        <f>SAM_billion!DO28*1000</f>
        <v>0</v>
      </c>
      <c r="DP28" s="132">
        <f>SAM_billion!DP28*1000</f>
        <v>0</v>
      </c>
      <c r="DQ28" s="132">
        <f>SAM_billion!DQ28*1000</f>
        <v>0</v>
      </c>
      <c r="DR28" s="132">
        <f>SAM_billion!DR28*1000</f>
        <v>0</v>
      </c>
      <c r="DS28" s="132">
        <f>SAM_billion!DS28*1000</f>
        <v>0</v>
      </c>
      <c r="DT28" s="132">
        <f>SAM_billion!DT28*1000</f>
        <v>0</v>
      </c>
      <c r="DU28" s="132">
        <f>SAM_billion!DU28*1000</f>
        <v>0</v>
      </c>
      <c r="DV28" s="132">
        <f>SAM_billion!DV28*1000</f>
        <v>0</v>
      </c>
      <c r="DW28" s="132">
        <f>SAM_billion!DW28*1000</f>
        <v>0</v>
      </c>
      <c r="DX28" s="132">
        <f>SAM_billion!DX28*1000</f>
        <v>0</v>
      </c>
      <c r="DY28" s="132">
        <f>SAM_billion!DY28*1000</f>
        <v>0</v>
      </c>
      <c r="DZ28" s="132">
        <f>SAM_billion!DZ28*1000</f>
        <v>0</v>
      </c>
      <c r="EA28" s="132">
        <f>SAM_billion!EA28*1000</f>
        <v>0</v>
      </c>
      <c r="EB28" s="132">
        <f>SAM_billion!EB28*1000</f>
        <v>0</v>
      </c>
      <c r="EC28" s="132">
        <f>SAM_billion!EC28*1000</f>
        <v>0</v>
      </c>
      <c r="ED28" s="132">
        <f>SAM_billion!ED28*1000</f>
        <v>0</v>
      </c>
      <c r="EE28" s="132">
        <f>SAM_billion!EE28*1000</f>
        <v>0</v>
      </c>
      <c r="EF28" s="132">
        <f>SAM_billion!EF28*1000</f>
        <v>0</v>
      </c>
      <c r="EG28" s="132">
        <f>SAM_billion!EG28*1000</f>
        <v>0</v>
      </c>
      <c r="EH28" s="132">
        <f>SAM_billion!EH28*1000</f>
        <v>0</v>
      </c>
      <c r="EI28" s="132">
        <f>SAM_billion!EI28*1000</f>
        <v>0</v>
      </c>
      <c r="EJ28" s="132">
        <f>SAM_billion!EJ28*1000</f>
        <v>0</v>
      </c>
      <c r="EK28" s="132">
        <f>SAM_billion!EK28*1000</f>
        <v>0</v>
      </c>
      <c r="EL28" s="132">
        <f>SAM_billion!EL28*1000</f>
        <v>0</v>
      </c>
      <c r="EM28" s="132">
        <f>SAM_billion!EM28*1000</f>
        <v>0</v>
      </c>
      <c r="EN28" s="132">
        <f>SAM_billion!EN28*1000</f>
        <v>0</v>
      </c>
      <c r="EO28" s="132">
        <f>SAM_billion!EO28*1000</f>
        <v>0</v>
      </c>
      <c r="EP28" s="132">
        <f>SAM_billion!EP28*1000</f>
        <v>0</v>
      </c>
      <c r="EQ28" s="132">
        <f>SAM_billion!EQ28*1000</f>
        <v>0</v>
      </c>
      <c r="ER28" s="132">
        <f>SAM_billion!ER28*1000</f>
        <v>0</v>
      </c>
      <c r="ES28" s="132">
        <f>SAM_billion!ES28*1000</f>
        <v>0</v>
      </c>
      <c r="ET28" s="132">
        <f>SAM_billion!ET28*1000</f>
        <v>0</v>
      </c>
      <c r="EU28" s="132">
        <f>SAM_billion!EU28*1000</f>
        <v>0</v>
      </c>
      <c r="EV28" s="132">
        <f>SAM_billion!EV28*1000</f>
        <v>0</v>
      </c>
      <c r="EW28" s="132">
        <f>SAM_billion!EW28*1000</f>
        <v>0</v>
      </c>
      <c r="EX28" s="132">
        <f>SAM_billion!EX28*1000</f>
        <v>0</v>
      </c>
      <c r="EY28" s="132">
        <f>SAM_billion!EY28*1000</f>
        <v>0</v>
      </c>
      <c r="EZ28" s="132">
        <f>SAM_billion!EZ28*1000</f>
        <v>0</v>
      </c>
      <c r="FA28" s="132">
        <f>SAM_billion!FA28*1000</f>
        <v>0</v>
      </c>
      <c r="FB28" s="132">
        <f>SAM_billion!FB28*1000</f>
        <v>0</v>
      </c>
      <c r="FC28" s="132">
        <f>SAM_billion!FC28*1000</f>
        <v>0</v>
      </c>
      <c r="FD28" s="132">
        <f>SAM_billion!FD28*1000</f>
        <v>0</v>
      </c>
      <c r="FE28" s="132">
        <f>SAM_billion!FE28*1000</f>
        <v>0</v>
      </c>
      <c r="FF28" s="132">
        <f>SAM_billion!FF28*1000</f>
        <v>0</v>
      </c>
      <c r="FG28" s="132">
        <f>SAM_billion!FG28*1000</f>
        <v>0</v>
      </c>
      <c r="FH28" s="132">
        <f>SAM_billion!FH28*1000</f>
        <v>0</v>
      </c>
      <c r="FI28" s="132">
        <f>SAM_billion!FI28*1000</f>
        <v>0</v>
      </c>
      <c r="FJ28" s="132">
        <f>SAM_billion!FJ28*1000</f>
        <v>0</v>
      </c>
      <c r="FK28" s="132">
        <f>SAM_billion!FK28*1000</f>
        <v>0</v>
      </c>
      <c r="FL28" s="132">
        <f>SAM_billion!FL28*1000</f>
        <v>0</v>
      </c>
      <c r="FM28" s="132">
        <f>SAM_billion!FM28*1000</f>
        <v>0</v>
      </c>
      <c r="FN28" s="132">
        <f>SAM_billion!FN28*1000</f>
        <v>0</v>
      </c>
      <c r="FO28" s="132">
        <f>SAM_billion!FO28*1000</f>
        <v>0</v>
      </c>
      <c r="FP28" s="132">
        <f>SAM_billion!FP28*1000</f>
        <v>0</v>
      </c>
      <c r="FQ28" s="132">
        <f>SAM_billion!FQ28*1000</f>
        <v>0</v>
      </c>
      <c r="FR28" s="132">
        <f>SAM_billion!FR28*1000</f>
        <v>0</v>
      </c>
      <c r="FS28" s="132">
        <f>SAM_billion!FS28*1000</f>
        <v>0</v>
      </c>
      <c r="FT28" s="132">
        <f>SAM_billion!FT28*1000</f>
        <v>0</v>
      </c>
      <c r="FU28" s="132">
        <f>SAM_billion!FU28*1000</f>
        <v>0</v>
      </c>
      <c r="FV28" s="132">
        <f>SAM_billion!FV28*1000</f>
        <v>0</v>
      </c>
      <c r="FW28" s="132">
        <f>SAM_billion!FW28*1000</f>
        <v>0</v>
      </c>
      <c r="FX28" s="132">
        <f>SAM_billion!FX28*1000</f>
        <v>0</v>
      </c>
      <c r="FY28" s="132">
        <f>SAM_billion!FY28*1000</f>
        <v>0</v>
      </c>
      <c r="FZ28" s="132">
        <f>SAM_billion!FZ28*1000</f>
        <v>0</v>
      </c>
      <c r="GA28" s="132">
        <f>SAM_billion!GA28*1000</f>
        <v>0</v>
      </c>
      <c r="GB28" s="132">
        <f>SAM_billion!GB28*1000</f>
        <v>0</v>
      </c>
      <c r="GC28" s="132">
        <f>SAM_billion!GC28*1000</f>
        <v>0</v>
      </c>
      <c r="GD28" s="132">
        <f>SAM_billion!GD28*1000</f>
        <v>0</v>
      </c>
      <c r="GE28" s="132">
        <f>SAM_billion!GE28*1000</f>
        <v>0</v>
      </c>
      <c r="GF28" s="132">
        <f>SAM_billion!GF28*1000</f>
        <v>0</v>
      </c>
      <c r="GG28" s="132">
        <f>SAM_billion!GG28*1000</f>
        <v>0</v>
      </c>
      <c r="GH28" s="132">
        <f>SAM_billion!GH28*1000</f>
        <v>0</v>
      </c>
      <c r="GI28" s="132">
        <f>SAM_billion!GI28*1000</f>
        <v>0</v>
      </c>
      <c r="GJ28" s="132">
        <f>SAM_billion!GJ28*1000</f>
        <v>60587.746874080964</v>
      </c>
    </row>
    <row r="29" spans="1:192" x14ac:dyDescent="0.25">
      <c r="A29" s="133" t="s">
        <v>736</v>
      </c>
      <c r="B29" s="132">
        <f>SAM_billion!B29*1000</f>
        <v>0</v>
      </c>
      <c r="C29" s="132">
        <f>SAM_billion!C29*1000</f>
        <v>0</v>
      </c>
      <c r="D29" s="132">
        <f>SAM_billion!D29*1000</f>
        <v>0</v>
      </c>
      <c r="E29" s="132">
        <f>SAM_billion!E29*1000</f>
        <v>0</v>
      </c>
      <c r="F29" s="132">
        <f>SAM_billion!F29*1000</f>
        <v>0</v>
      </c>
      <c r="G29" s="132">
        <f>SAM_billion!G29*1000</f>
        <v>0</v>
      </c>
      <c r="H29" s="132">
        <f>SAM_billion!H29*1000</f>
        <v>0</v>
      </c>
      <c r="I29" s="132">
        <f>SAM_billion!I29*1000</f>
        <v>0</v>
      </c>
      <c r="J29" s="132">
        <f>SAM_billion!J29*1000</f>
        <v>0</v>
      </c>
      <c r="K29" s="132">
        <f>SAM_billion!K29*1000</f>
        <v>0</v>
      </c>
      <c r="L29" s="132">
        <f>SAM_billion!L29*1000</f>
        <v>0</v>
      </c>
      <c r="M29" s="132">
        <f>SAM_billion!M29*1000</f>
        <v>0</v>
      </c>
      <c r="N29" s="132">
        <f>SAM_billion!N29*1000</f>
        <v>0</v>
      </c>
      <c r="O29" s="132">
        <f>SAM_billion!O29*1000</f>
        <v>0</v>
      </c>
      <c r="P29" s="132">
        <f>SAM_billion!P29*1000</f>
        <v>0</v>
      </c>
      <c r="Q29" s="132">
        <f>SAM_billion!Q29*1000</f>
        <v>0</v>
      </c>
      <c r="R29" s="132">
        <f>SAM_billion!R29*1000</f>
        <v>0</v>
      </c>
      <c r="S29" s="132">
        <f>SAM_billion!S29*1000</f>
        <v>0</v>
      </c>
      <c r="T29" s="132">
        <f>SAM_billion!T29*1000</f>
        <v>0</v>
      </c>
      <c r="U29" s="132">
        <f>SAM_billion!U29*1000</f>
        <v>0</v>
      </c>
      <c r="V29" s="132">
        <f>SAM_billion!V29*1000</f>
        <v>0</v>
      </c>
      <c r="W29" s="132">
        <f>SAM_billion!W29*1000</f>
        <v>0</v>
      </c>
      <c r="X29" s="132">
        <f>SAM_billion!X29*1000</f>
        <v>0</v>
      </c>
      <c r="Y29" s="132">
        <f>SAM_billion!Y29*1000</f>
        <v>0</v>
      </c>
      <c r="Z29" s="132">
        <f>SAM_billion!Z29*1000</f>
        <v>0</v>
      </c>
      <c r="AA29" s="132">
        <f>SAM_billion!AA29*1000</f>
        <v>0</v>
      </c>
      <c r="AB29" s="132">
        <f>SAM_billion!AB29*1000</f>
        <v>0</v>
      </c>
      <c r="AC29" s="132">
        <f>SAM_billion!AC29*1000</f>
        <v>0</v>
      </c>
      <c r="AD29" s="132">
        <f>SAM_billion!AD29*1000</f>
        <v>0</v>
      </c>
      <c r="AE29" s="132">
        <f>SAM_billion!AE29*1000</f>
        <v>0</v>
      </c>
      <c r="AF29" s="132">
        <f>SAM_billion!AF29*1000</f>
        <v>0</v>
      </c>
      <c r="AG29" s="132">
        <f>SAM_billion!AG29*1000</f>
        <v>0</v>
      </c>
      <c r="AH29" s="132">
        <f>SAM_billion!AH29*1000</f>
        <v>0</v>
      </c>
      <c r="AI29" s="132">
        <f>SAM_billion!AI29*1000</f>
        <v>0</v>
      </c>
      <c r="AJ29" s="132">
        <f>SAM_billion!AJ29*1000</f>
        <v>0</v>
      </c>
      <c r="AK29" s="132">
        <f>SAM_billion!AK29*1000</f>
        <v>0</v>
      </c>
      <c r="AL29" s="132">
        <f>SAM_billion!AL29*1000</f>
        <v>0</v>
      </c>
      <c r="AM29" s="132">
        <f>SAM_billion!AM29*1000</f>
        <v>0</v>
      </c>
      <c r="AN29" s="132">
        <f>SAM_billion!AN29*1000</f>
        <v>0</v>
      </c>
      <c r="AO29" s="132">
        <f>SAM_billion!AO29*1000</f>
        <v>0</v>
      </c>
      <c r="AP29" s="132">
        <f>SAM_billion!AP29*1000</f>
        <v>0</v>
      </c>
      <c r="AQ29" s="132">
        <f>SAM_billion!AQ29*1000</f>
        <v>0</v>
      </c>
      <c r="AR29" s="132">
        <f>SAM_billion!AR29*1000</f>
        <v>0</v>
      </c>
      <c r="AS29" s="132">
        <f>SAM_billion!AS29*1000</f>
        <v>0</v>
      </c>
      <c r="AT29" s="132">
        <f>SAM_billion!AT29*1000</f>
        <v>0</v>
      </c>
      <c r="AU29" s="132">
        <f>SAM_billion!AU29*1000</f>
        <v>0</v>
      </c>
      <c r="AV29" s="132">
        <f>SAM_billion!AV29*1000</f>
        <v>0</v>
      </c>
      <c r="AW29" s="132">
        <f>SAM_billion!AW29*1000</f>
        <v>0</v>
      </c>
      <c r="AX29" s="132">
        <f>SAM_billion!AX29*1000</f>
        <v>0</v>
      </c>
      <c r="AY29" s="132">
        <f>SAM_billion!AY29*1000</f>
        <v>0</v>
      </c>
      <c r="AZ29" s="132">
        <f>SAM_billion!AZ29*1000</f>
        <v>0</v>
      </c>
      <c r="BA29" s="132">
        <f>SAM_billion!BA29*1000</f>
        <v>0</v>
      </c>
      <c r="BB29" s="132">
        <f>SAM_billion!BB29*1000</f>
        <v>0</v>
      </c>
      <c r="BC29" s="132">
        <f>SAM_billion!BC29*1000</f>
        <v>0</v>
      </c>
      <c r="BD29" s="132">
        <f>SAM_billion!BD29*1000</f>
        <v>0</v>
      </c>
      <c r="BE29" s="132">
        <f>SAM_billion!BE29*1000</f>
        <v>0</v>
      </c>
      <c r="BF29" s="132">
        <f>SAM_billion!BF29*1000</f>
        <v>0</v>
      </c>
      <c r="BG29" s="132">
        <f>SAM_billion!BG29*1000</f>
        <v>0</v>
      </c>
      <c r="BH29" s="132">
        <f>SAM_billion!BH29*1000</f>
        <v>0</v>
      </c>
      <c r="BI29" s="132">
        <f>SAM_billion!BI29*1000</f>
        <v>0</v>
      </c>
      <c r="BJ29" s="132">
        <f>SAM_billion!BJ29*1000</f>
        <v>0</v>
      </c>
      <c r="BK29" s="132">
        <f>SAM_billion!BK29*1000</f>
        <v>0</v>
      </c>
      <c r="BL29" s="132">
        <f>SAM_billion!BL29*1000</f>
        <v>0</v>
      </c>
      <c r="BM29" s="132">
        <f>SAM_billion!BM29*1000</f>
        <v>0</v>
      </c>
      <c r="BN29" s="132">
        <f>SAM_billion!BN29*1000</f>
        <v>0</v>
      </c>
      <c r="BO29" s="132">
        <f>SAM_billion!BO29*1000</f>
        <v>0</v>
      </c>
      <c r="BP29" s="132">
        <f>SAM_billion!BP29*1000</f>
        <v>0</v>
      </c>
      <c r="BQ29" s="132">
        <f>SAM_billion!BQ29*1000</f>
        <v>0</v>
      </c>
      <c r="BR29" s="132">
        <f>SAM_billion!BR29*1000</f>
        <v>0</v>
      </c>
      <c r="BS29" s="132">
        <f>SAM_billion!BS29*1000</f>
        <v>0</v>
      </c>
      <c r="BT29" s="132">
        <f>SAM_billion!BT29*1000</f>
        <v>0</v>
      </c>
      <c r="BU29" s="132">
        <f>SAM_billion!BU29*1000</f>
        <v>0</v>
      </c>
      <c r="BV29" s="132">
        <f>SAM_billion!BV29*1000</f>
        <v>0</v>
      </c>
      <c r="BW29" s="132">
        <f>SAM_billion!BW29*1000</f>
        <v>0</v>
      </c>
      <c r="BX29" s="132">
        <f>SAM_billion!BX29*1000</f>
        <v>0</v>
      </c>
      <c r="BY29" s="132">
        <f>SAM_billion!BY29*1000</f>
        <v>0</v>
      </c>
      <c r="BZ29" s="132">
        <f>SAM_billion!BZ29*1000</f>
        <v>0</v>
      </c>
      <c r="CA29" s="132">
        <f>SAM_billion!CA29*1000</f>
        <v>0</v>
      </c>
      <c r="CB29" s="132">
        <f>SAM_billion!CB29*1000</f>
        <v>0</v>
      </c>
      <c r="CC29" s="132">
        <f>SAM_billion!CC29*1000</f>
        <v>0</v>
      </c>
      <c r="CD29" s="132">
        <f>SAM_billion!CD29*1000</f>
        <v>0</v>
      </c>
      <c r="CE29" s="132">
        <f>SAM_billion!CE29*1000</f>
        <v>0</v>
      </c>
      <c r="CF29" s="132">
        <f>SAM_billion!CF29*1000</f>
        <v>0</v>
      </c>
      <c r="CG29" s="132">
        <f>SAM_billion!CG29*1000</f>
        <v>0</v>
      </c>
      <c r="CH29" s="132">
        <f>SAM_billion!CH29*1000</f>
        <v>0</v>
      </c>
      <c r="CI29" s="132">
        <f>SAM_billion!CI29*1000</f>
        <v>0</v>
      </c>
      <c r="CJ29" s="132">
        <f>SAM_billion!CJ29*1000</f>
        <v>0</v>
      </c>
      <c r="CK29" s="132">
        <f>SAM_billion!CK29*1000</f>
        <v>0</v>
      </c>
      <c r="CL29" s="132">
        <f>SAM_billion!CL29*1000</f>
        <v>0</v>
      </c>
      <c r="CM29" s="132">
        <f>SAM_billion!CM29*1000</f>
        <v>0</v>
      </c>
      <c r="CN29" s="132">
        <f>SAM_billion!CN29*1000</f>
        <v>0</v>
      </c>
      <c r="CO29" s="132">
        <f>SAM_billion!CO29*1000</f>
        <v>0</v>
      </c>
      <c r="CP29" s="132">
        <f>SAM_billion!CP29*1000</f>
        <v>0</v>
      </c>
      <c r="CQ29" s="132">
        <f>SAM_billion!CQ29*1000</f>
        <v>0</v>
      </c>
      <c r="CR29" s="132">
        <f>SAM_billion!CR29*1000</f>
        <v>0</v>
      </c>
      <c r="CS29" s="132">
        <f>SAM_billion!CS29*1000</f>
        <v>0</v>
      </c>
      <c r="CT29" s="132">
        <f>SAM_billion!CT29*1000</f>
        <v>0</v>
      </c>
      <c r="CU29" s="132">
        <f>SAM_billion!CU29*1000</f>
        <v>0</v>
      </c>
      <c r="CV29" s="132">
        <f>SAM_billion!CV29*1000</f>
        <v>0</v>
      </c>
      <c r="CW29" s="132">
        <f>SAM_billion!CW29*1000</f>
        <v>23748.028350003176</v>
      </c>
      <c r="CX29" s="132">
        <f>SAM_billion!CX29*1000</f>
        <v>0</v>
      </c>
      <c r="CY29" s="132">
        <f>SAM_billion!CY29*1000</f>
        <v>0</v>
      </c>
      <c r="CZ29" s="132">
        <f>SAM_billion!CZ29*1000</f>
        <v>0</v>
      </c>
      <c r="DA29" s="132">
        <f>SAM_billion!DA29*1000</f>
        <v>0</v>
      </c>
      <c r="DB29" s="132">
        <f>SAM_billion!DB29*1000</f>
        <v>0</v>
      </c>
      <c r="DC29" s="132">
        <f>SAM_billion!DC29*1000</f>
        <v>0</v>
      </c>
      <c r="DD29" s="132">
        <f>SAM_billion!DD29*1000</f>
        <v>0</v>
      </c>
      <c r="DE29" s="132">
        <f>SAM_billion!DE29*1000</f>
        <v>0</v>
      </c>
      <c r="DF29" s="132">
        <f>SAM_billion!DF29*1000</f>
        <v>0</v>
      </c>
      <c r="DG29" s="132">
        <f>SAM_billion!DG29*1000</f>
        <v>0</v>
      </c>
      <c r="DH29" s="132">
        <f>SAM_billion!DH29*1000</f>
        <v>0</v>
      </c>
      <c r="DI29" s="132">
        <f>SAM_billion!DI29*1000</f>
        <v>0</v>
      </c>
      <c r="DJ29" s="132">
        <f>SAM_billion!DJ29*1000</f>
        <v>0</v>
      </c>
      <c r="DK29" s="132">
        <f>SAM_billion!DK29*1000</f>
        <v>0</v>
      </c>
      <c r="DL29" s="132">
        <f>SAM_billion!DL29*1000</f>
        <v>0</v>
      </c>
      <c r="DM29" s="132">
        <f>SAM_billion!DM29*1000</f>
        <v>0</v>
      </c>
      <c r="DN29" s="132">
        <f>SAM_billion!DN29*1000</f>
        <v>0</v>
      </c>
      <c r="DO29" s="132">
        <f>SAM_billion!DO29*1000</f>
        <v>0</v>
      </c>
      <c r="DP29" s="132">
        <f>SAM_billion!DP29*1000</f>
        <v>0</v>
      </c>
      <c r="DQ29" s="132">
        <f>SAM_billion!DQ29*1000</f>
        <v>0</v>
      </c>
      <c r="DR29" s="132">
        <f>SAM_billion!DR29*1000</f>
        <v>0</v>
      </c>
      <c r="DS29" s="132">
        <f>SAM_billion!DS29*1000</f>
        <v>0</v>
      </c>
      <c r="DT29" s="132">
        <f>SAM_billion!DT29*1000</f>
        <v>0</v>
      </c>
      <c r="DU29" s="132">
        <f>SAM_billion!DU29*1000</f>
        <v>0</v>
      </c>
      <c r="DV29" s="132">
        <f>SAM_billion!DV29*1000</f>
        <v>0</v>
      </c>
      <c r="DW29" s="132">
        <f>SAM_billion!DW29*1000</f>
        <v>0</v>
      </c>
      <c r="DX29" s="132">
        <f>SAM_billion!DX29*1000</f>
        <v>0</v>
      </c>
      <c r="DY29" s="132">
        <f>SAM_billion!DY29*1000</f>
        <v>0</v>
      </c>
      <c r="DZ29" s="132">
        <f>SAM_billion!DZ29*1000</f>
        <v>0</v>
      </c>
      <c r="EA29" s="132">
        <f>SAM_billion!EA29*1000</f>
        <v>0</v>
      </c>
      <c r="EB29" s="132">
        <f>SAM_billion!EB29*1000</f>
        <v>0</v>
      </c>
      <c r="EC29" s="132">
        <f>SAM_billion!EC29*1000</f>
        <v>0</v>
      </c>
      <c r="ED29" s="132">
        <f>SAM_billion!ED29*1000</f>
        <v>0</v>
      </c>
      <c r="EE29" s="132">
        <f>SAM_billion!EE29*1000</f>
        <v>0</v>
      </c>
      <c r="EF29" s="132">
        <f>SAM_billion!EF29*1000</f>
        <v>0</v>
      </c>
      <c r="EG29" s="132">
        <f>SAM_billion!EG29*1000</f>
        <v>0</v>
      </c>
      <c r="EH29" s="132">
        <f>SAM_billion!EH29*1000</f>
        <v>0</v>
      </c>
      <c r="EI29" s="132">
        <f>SAM_billion!EI29*1000</f>
        <v>0</v>
      </c>
      <c r="EJ29" s="132">
        <f>SAM_billion!EJ29*1000</f>
        <v>0</v>
      </c>
      <c r="EK29" s="132">
        <f>SAM_billion!EK29*1000</f>
        <v>0</v>
      </c>
      <c r="EL29" s="132">
        <f>SAM_billion!EL29*1000</f>
        <v>0</v>
      </c>
      <c r="EM29" s="132">
        <f>SAM_billion!EM29*1000</f>
        <v>0</v>
      </c>
      <c r="EN29" s="132">
        <f>SAM_billion!EN29*1000</f>
        <v>0</v>
      </c>
      <c r="EO29" s="132">
        <f>SAM_billion!EO29*1000</f>
        <v>0</v>
      </c>
      <c r="EP29" s="132">
        <f>SAM_billion!EP29*1000</f>
        <v>0</v>
      </c>
      <c r="EQ29" s="132">
        <f>SAM_billion!EQ29*1000</f>
        <v>0</v>
      </c>
      <c r="ER29" s="132">
        <f>SAM_billion!ER29*1000</f>
        <v>0</v>
      </c>
      <c r="ES29" s="132">
        <f>SAM_billion!ES29*1000</f>
        <v>0</v>
      </c>
      <c r="ET29" s="132">
        <f>SAM_billion!ET29*1000</f>
        <v>0</v>
      </c>
      <c r="EU29" s="132">
        <f>SAM_billion!EU29*1000</f>
        <v>0</v>
      </c>
      <c r="EV29" s="132">
        <f>SAM_billion!EV29*1000</f>
        <v>0</v>
      </c>
      <c r="EW29" s="132">
        <f>SAM_billion!EW29*1000</f>
        <v>0</v>
      </c>
      <c r="EX29" s="132">
        <f>SAM_billion!EX29*1000</f>
        <v>0</v>
      </c>
      <c r="EY29" s="132">
        <f>SAM_billion!EY29*1000</f>
        <v>0</v>
      </c>
      <c r="EZ29" s="132">
        <f>SAM_billion!EZ29*1000</f>
        <v>0</v>
      </c>
      <c r="FA29" s="132">
        <f>SAM_billion!FA29*1000</f>
        <v>0</v>
      </c>
      <c r="FB29" s="132">
        <f>SAM_billion!FB29*1000</f>
        <v>0</v>
      </c>
      <c r="FC29" s="132">
        <f>SAM_billion!FC29*1000</f>
        <v>0</v>
      </c>
      <c r="FD29" s="132">
        <f>SAM_billion!FD29*1000</f>
        <v>0</v>
      </c>
      <c r="FE29" s="132">
        <f>SAM_billion!FE29*1000</f>
        <v>0</v>
      </c>
      <c r="FF29" s="132">
        <f>SAM_billion!FF29*1000</f>
        <v>0</v>
      </c>
      <c r="FG29" s="132">
        <f>SAM_billion!FG29*1000</f>
        <v>0</v>
      </c>
      <c r="FH29" s="132">
        <f>SAM_billion!FH29*1000</f>
        <v>0</v>
      </c>
      <c r="FI29" s="132">
        <f>SAM_billion!FI29*1000</f>
        <v>0</v>
      </c>
      <c r="FJ29" s="132">
        <f>SAM_billion!FJ29*1000</f>
        <v>0</v>
      </c>
      <c r="FK29" s="132">
        <f>SAM_billion!FK29*1000</f>
        <v>0</v>
      </c>
      <c r="FL29" s="132">
        <f>SAM_billion!FL29*1000</f>
        <v>0</v>
      </c>
      <c r="FM29" s="132">
        <f>SAM_billion!FM29*1000</f>
        <v>0</v>
      </c>
      <c r="FN29" s="132">
        <f>SAM_billion!FN29*1000</f>
        <v>0</v>
      </c>
      <c r="FO29" s="132">
        <f>SAM_billion!FO29*1000</f>
        <v>0</v>
      </c>
      <c r="FP29" s="132">
        <f>SAM_billion!FP29*1000</f>
        <v>0</v>
      </c>
      <c r="FQ29" s="132">
        <f>SAM_billion!FQ29*1000</f>
        <v>0</v>
      </c>
      <c r="FR29" s="132">
        <f>SAM_billion!FR29*1000</f>
        <v>0</v>
      </c>
      <c r="FS29" s="132">
        <f>SAM_billion!FS29*1000</f>
        <v>0</v>
      </c>
      <c r="FT29" s="132">
        <f>SAM_billion!FT29*1000</f>
        <v>0</v>
      </c>
      <c r="FU29" s="132">
        <f>SAM_billion!FU29*1000</f>
        <v>0</v>
      </c>
      <c r="FV29" s="132">
        <f>SAM_billion!FV29*1000</f>
        <v>0</v>
      </c>
      <c r="FW29" s="132">
        <f>SAM_billion!FW29*1000</f>
        <v>0</v>
      </c>
      <c r="FX29" s="132">
        <f>SAM_billion!FX29*1000</f>
        <v>0</v>
      </c>
      <c r="FY29" s="132">
        <f>SAM_billion!FY29*1000</f>
        <v>0</v>
      </c>
      <c r="FZ29" s="132">
        <f>SAM_billion!FZ29*1000</f>
        <v>0</v>
      </c>
      <c r="GA29" s="132">
        <f>SAM_billion!GA29*1000</f>
        <v>0</v>
      </c>
      <c r="GB29" s="132">
        <f>SAM_billion!GB29*1000</f>
        <v>0</v>
      </c>
      <c r="GC29" s="132">
        <f>SAM_billion!GC29*1000</f>
        <v>0</v>
      </c>
      <c r="GD29" s="132">
        <f>SAM_billion!GD29*1000</f>
        <v>0</v>
      </c>
      <c r="GE29" s="132">
        <f>SAM_billion!GE29*1000</f>
        <v>0</v>
      </c>
      <c r="GF29" s="132">
        <f>SAM_billion!GF29*1000</f>
        <v>0</v>
      </c>
      <c r="GG29" s="132">
        <f>SAM_billion!GG29*1000</f>
        <v>0</v>
      </c>
      <c r="GH29" s="132">
        <f>SAM_billion!GH29*1000</f>
        <v>0</v>
      </c>
      <c r="GI29" s="132">
        <f>SAM_billion!GI29*1000</f>
        <v>0</v>
      </c>
      <c r="GJ29" s="132">
        <f>SAM_billion!GJ29*1000</f>
        <v>23748.028350003176</v>
      </c>
    </row>
    <row r="30" spans="1:192" x14ac:dyDescent="0.25">
      <c r="A30" s="133" t="s">
        <v>737</v>
      </c>
      <c r="B30" s="132">
        <f>SAM_billion!B30*1000</f>
        <v>0</v>
      </c>
      <c r="C30" s="132">
        <f>SAM_billion!C30*1000</f>
        <v>0</v>
      </c>
      <c r="D30" s="132">
        <f>SAM_billion!D30*1000</f>
        <v>0</v>
      </c>
      <c r="E30" s="132">
        <f>SAM_billion!E30*1000</f>
        <v>0</v>
      </c>
      <c r="F30" s="132">
        <f>SAM_billion!F30*1000</f>
        <v>0</v>
      </c>
      <c r="G30" s="132">
        <f>SAM_billion!G30*1000</f>
        <v>0</v>
      </c>
      <c r="H30" s="132">
        <f>SAM_billion!H30*1000</f>
        <v>0</v>
      </c>
      <c r="I30" s="132">
        <f>SAM_billion!I30*1000</f>
        <v>0</v>
      </c>
      <c r="J30" s="132">
        <f>SAM_billion!J30*1000</f>
        <v>0</v>
      </c>
      <c r="K30" s="132">
        <f>SAM_billion!K30*1000</f>
        <v>0</v>
      </c>
      <c r="L30" s="132">
        <f>SAM_billion!L30*1000</f>
        <v>0</v>
      </c>
      <c r="M30" s="132">
        <f>SAM_billion!M30*1000</f>
        <v>0</v>
      </c>
      <c r="N30" s="132">
        <f>SAM_billion!N30*1000</f>
        <v>0</v>
      </c>
      <c r="O30" s="132">
        <f>SAM_billion!O30*1000</f>
        <v>0</v>
      </c>
      <c r="P30" s="132">
        <f>SAM_billion!P30*1000</f>
        <v>0</v>
      </c>
      <c r="Q30" s="132">
        <f>SAM_billion!Q30*1000</f>
        <v>0</v>
      </c>
      <c r="R30" s="132">
        <f>SAM_billion!R30*1000</f>
        <v>0</v>
      </c>
      <c r="S30" s="132">
        <f>SAM_billion!S30*1000</f>
        <v>0</v>
      </c>
      <c r="T30" s="132">
        <f>SAM_billion!T30*1000</f>
        <v>0</v>
      </c>
      <c r="U30" s="132">
        <f>SAM_billion!U30*1000</f>
        <v>0</v>
      </c>
      <c r="V30" s="132">
        <f>SAM_billion!V30*1000</f>
        <v>0</v>
      </c>
      <c r="W30" s="132">
        <f>SAM_billion!W30*1000</f>
        <v>0</v>
      </c>
      <c r="X30" s="132">
        <f>SAM_billion!X30*1000</f>
        <v>0</v>
      </c>
      <c r="Y30" s="132">
        <f>SAM_billion!Y30*1000</f>
        <v>0</v>
      </c>
      <c r="Z30" s="132">
        <f>SAM_billion!Z30*1000</f>
        <v>0</v>
      </c>
      <c r="AA30" s="132">
        <f>SAM_billion!AA30*1000</f>
        <v>0</v>
      </c>
      <c r="AB30" s="132">
        <f>SAM_billion!AB30*1000</f>
        <v>0</v>
      </c>
      <c r="AC30" s="132">
        <f>SAM_billion!AC30*1000</f>
        <v>0</v>
      </c>
      <c r="AD30" s="132">
        <f>SAM_billion!AD30*1000</f>
        <v>0</v>
      </c>
      <c r="AE30" s="132">
        <f>SAM_billion!AE30*1000</f>
        <v>0</v>
      </c>
      <c r="AF30" s="132">
        <f>SAM_billion!AF30*1000</f>
        <v>0</v>
      </c>
      <c r="AG30" s="132">
        <f>SAM_billion!AG30*1000</f>
        <v>0</v>
      </c>
      <c r="AH30" s="132">
        <f>SAM_billion!AH30*1000</f>
        <v>0</v>
      </c>
      <c r="AI30" s="132">
        <f>SAM_billion!AI30*1000</f>
        <v>0</v>
      </c>
      <c r="AJ30" s="132">
        <f>SAM_billion!AJ30*1000</f>
        <v>0</v>
      </c>
      <c r="AK30" s="132">
        <f>SAM_billion!AK30*1000</f>
        <v>0</v>
      </c>
      <c r="AL30" s="132">
        <f>SAM_billion!AL30*1000</f>
        <v>0</v>
      </c>
      <c r="AM30" s="132">
        <f>SAM_billion!AM30*1000</f>
        <v>0</v>
      </c>
      <c r="AN30" s="132">
        <f>SAM_billion!AN30*1000</f>
        <v>0</v>
      </c>
      <c r="AO30" s="132">
        <f>SAM_billion!AO30*1000</f>
        <v>0</v>
      </c>
      <c r="AP30" s="132">
        <f>SAM_billion!AP30*1000</f>
        <v>0</v>
      </c>
      <c r="AQ30" s="132">
        <f>SAM_billion!AQ30*1000</f>
        <v>0</v>
      </c>
      <c r="AR30" s="132">
        <f>SAM_billion!AR30*1000</f>
        <v>0</v>
      </c>
      <c r="AS30" s="132">
        <f>SAM_billion!AS30*1000</f>
        <v>0</v>
      </c>
      <c r="AT30" s="132">
        <f>SAM_billion!AT30*1000</f>
        <v>0</v>
      </c>
      <c r="AU30" s="132">
        <f>SAM_billion!AU30*1000</f>
        <v>0</v>
      </c>
      <c r="AV30" s="132">
        <f>SAM_billion!AV30*1000</f>
        <v>0</v>
      </c>
      <c r="AW30" s="132">
        <f>SAM_billion!AW30*1000</f>
        <v>0</v>
      </c>
      <c r="AX30" s="132">
        <f>SAM_billion!AX30*1000</f>
        <v>0</v>
      </c>
      <c r="AY30" s="132">
        <f>SAM_billion!AY30*1000</f>
        <v>0</v>
      </c>
      <c r="AZ30" s="132">
        <f>SAM_billion!AZ30*1000</f>
        <v>0</v>
      </c>
      <c r="BA30" s="132">
        <f>SAM_billion!BA30*1000</f>
        <v>0</v>
      </c>
      <c r="BB30" s="132">
        <f>SAM_billion!BB30*1000</f>
        <v>0</v>
      </c>
      <c r="BC30" s="132">
        <f>SAM_billion!BC30*1000</f>
        <v>0</v>
      </c>
      <c r="BD30" s="132">
        <f>SAM_billion!BD30*1000</f>
        <v>0</v>
      </c>
      <c r="BE30" s="132">
        <f>SAM_billion!BE30*1000</f>
        <v>0</v>
      </c>
      <c r="BF30" s="132">
        <f>SAM_billion!BF30*1000</f>
        <v>0</v>
      </c>
      <c r="BG30" s="132">
        <f>SAM_billion!BG30*1000</f>
        <v>0</v>
      </c>
      <c r="BH30" s="132">
        <f>SAM_billion!BH30*1000</f>
        <v>0</v>
      </c>
      <c r="BI30" s="132">
        <f>SAM_billion!BI30*1000</f>
        <v>0</v>
      </c>
      <c r="BJ30" s="132">
        <f>SAM_billion!BJ30*1000</f>
        <v>0</v>
      </c>
      <c r="BK30" s="132">
        <f>SAM_billion!BK30*1000</f>
        <v>0</v>
      </c>
      <c r="BL30" s="132">
        <f>SAM_billion!BL30*1000</f>
        <v>0</v>
      </c>
      <c r="BM30" s="132">
        <f>SAM_billion!BM30*1000</f>
        <v>0</v>
      </c>
      <c r="BN30" s="132">
        <f>SAM_billion!BN30*1000</f>
        <v>0</v>
      </c>
      <c r="BO30" s="132">
        <f>SAM_billion!BO30*1000</f>
        <v>0</v>
      </c>
      <c r="BP30" s="132">
        <f>SAM_billion!BP30*1000</f>
        <v>0</v>
      </c>
      <c r="BQ30" s="132">
        <f>SAM_billion!BQ30*1000</f>
        <v>0</v>
      </c>
      <c r="BR30" s="132">
        <f>SAM_billion!BR30*1000</f>
        <v>0</v>
      </c>
      <c r="BS30" s="132">
        <f>SAM_billion!BS30*1000</f>
        <v>0</v>
      </c>
      <c r="BT30" s="132">
        <f>SAM_billion!BT30*1000</f>
        <v>0</v>
      </c>
      <c r="BU30" s="132">
        <f>SAM_billion!BU30*1000</f>
        <v>0</v>
      </c>
      <c r="BV30" s="132">
        <f>SAM_billion!BV30*1000</f>
        <v>0</v>
      </c>
      <c r="BW30" s="132">
        <f>SAM_billion!BW30*1000</f>
        <v>0</v>
      </c>
      <c r="BX30" s="132">
        <f>SAM_billion!BX30*1000</f>
        <v>0</v>
      </c>
      <c r="BY30" s="132">
        <f>SAM_billion!BY30*1000</f>
        <v>0</v>
      </c>
      <c r="BZ30" s="132">
        <f>SAM_billion!BZ30*1000</f>
        <v>0</v>
      </c>
      <c r="CA30" s="132">
        <f>SAM_billion!CA30*1000</f>
        <v>0</v>
      </c>
      <c r="CB30" s="132">
        <f>SAM_billion!CB30*1000</f>
        <v>0</v>
      </c>
      <c r="CC30" s="132">
        <f>SAM_billion!CC30*1000</f>
        <v>0</v>
      </c>
      <c r="CD30" s="132">
        <f>SAM_billion!CD30*1000</f>
        <v>0</v>
      </c>
      <c r="CE30" s="132">
        <f>SAM_billion!CE30*1000</f>
        <v>0</v>
      </c>
      <c r="CF30" s="132">
        <f>SAM_billion!CF30*1000</f>
        <v>0</v>
      </c>
      <c r="CG30" s="132">
        <f>SAM_billion!CG30*1000</f>
        <v>0</v>
      </c>
      <c r="CH30" s="132">
        <f>SAM_billion!CH30*1000</f>
        <v>0</v>
      </c>
      <c r="CI30" s="132">
        <f>SAM_billion!CI30*1000</f>
        <v>0</v>
      </c>
      <c r="CJ30" s="132">
        <f>SAM_billion!CJ30*1000</f>
        <v>0</v>
      </c>
      <c r="CK30" s="132">
        <f>SAM_billion!CK30*1000</f>
        <v>0</v>
      </c>
      <c r="CL30" s="132">
        <f>SAM_billion!CL30*1000</f>
        <v>0</v>
      </c>
      <c r="CM30" s="132">
        <f>SAM_billion!CM30*1000</f>
        <v>0</v>
      </c>
      <c r="CN30" s="132">
        <f>SAM_billion!CN30*1000</f>
        <v>0</v>
      </c>
      <c r="CO30" s="132">
        <f>SAM_billion!CO30*1000</f>
        <v>0</v>
      </c>
      <c r="CP30" s="132">
        <f>SAM_billion!CP30*1000</f>
        <v>0</v>
      </c>
      <c r="CQ30" s="132">
        <f>SAM_billion!CQ30*1000</f>
        <v>0</v>
      </c>
      <c r="CR30" s="132">
        <f>SAM_billion!CR30*1000</f>
        <v>0</v>
      </c>
      <c r="CS30" s="132">
        <f>SAM_billion!CS30*1000</f>
        <v>0</v>
      </c>
      <c r="CT30" s="132">
        <f>SAM_billion!CT30*1000</f>
        <v>0</v>
      </c>
      <c r="CU30" s="132">
        <f>SAM_billion!CU30*1000</f>
        <v>0</v>
      </c>
      <c r="CV30" s="132">
        <f>SAM_billion!CV30*1000</f>
        <v>0</v>
      </c>
      <c r="CW30" s="132">
        <f>SAM_billion!CW30*1000</f>
        <v>0</v>
      </c>
      <c r="CX30" s="132">
        <f>SAM_billion!CX30*1000</f>
        <v>42123.816545084752</v>
      </c>
      <c r="CY30" s="132">
        <f>SAM_billion!CY30*1000</f>
        <v>0</v>
      </c>
      <c r="CZ30" s="132">
        <f>SAM_billion!CZ30*1000</f>
        <v>0</v>
      </c>
      <c r="DA30" s="132">
        <f>SAM_billion!DA30*1000</f>
        <v>0</v>
      </c>
      <c r="DB30" s="132">
        <f>SAM_billion!DB30*1000</f>
        <v>0</v>
      </c>
      <c r="DC30" s="132">
        <f>SAM_billion!DC30*1000</f>
        <v>0</v>
      </c>
      <c r="DD30" s="132">
        <f>SAM_billion!DD30*1000</f>
        <v>0</v>
      </c>
      <c r="DE30" s="132">
        <f>SAM_billion!DE30*1000</f>
        <v>0</v>
      </c>
      <c r="DF30" s="132">
        <f>SAM_billion!DF30*1000</f>
        <v>0</v>
      </c>
      <c r="DG30" s="132">
        <f>SAM_billion!DG30*1000</f>
        <v>0</v>
      </c>
      <c r="DH30" s="132">
        <f>SAM_billion!DH30*1000</f>
        <v>0</v>
      </c>
      <c r="DI30" s="132">
        <f>SAM_billion!DI30*1000</f>
        <v>0</v>
      </c>
      <c r="DJ30" s="132">
        <f>SAM_billion!DJ30*1000</f>
        <v>0</v>
      </c>
      <c r="DK30" s="132">
        <f>SAM_billion!DK30*1000</f>
        <v>0</v>
      </c>
      <c r="DL30" s="132">
        <f>SAM_billion!DL30*1000</f>
        <v>0</v>
      </c>
      <c r="DM30" s="132">
        <f>SAM_billion!DM30*1000</f>
        <v>0</v>
      </c>
      <c r="DN30" s="132">
        <f>SAM_billion!DN30*1000</f>
        <v>0</v>
      </c>
      <c r="DO30" s="132">
        <f>SAM_billion!DO30*1000</f>
        <v>0</v>
      </c>
      <c r="DP30" s="132">
        <f>SAM_billion!DP30*1000</f>
        <v>0</v>
      </c>
      <c r="DQ30" s="132">
        <f>SAM_billion!DQ30*1000</f>
        <v>0</v>
      </c>
      <c r="DR30" s="132">
        <f>SAM_billion!DR30*1000</f>
        <v>0</v>
      </c>
      <c r="DS30" s="132">
        <f>SAM_billion!DS30*1000</f>
        <v>0</v>
      </c>
      <c r="DT30" s="132">
        <f>SAM_billion!DT30*1000</f>
        <v>0</v>
      </c>
      <c r="DU30" s="132">
        <f>SAM_billion!DU30*1000</f>
        <v>0</v>
      </c>
      <c r="DV30" s="132">
        <f>SAM_billion!DV30*1000</f>
        <v>0</v>
      </c>
      <c r="DW30" s="132">
        <f>SAM_billion!DW30*1000</f>
        <v>0</v>
      </c>
      <c r="DX30" s="132">
        <f>SAM_billion!DX30*1000</f>
        <v>0</v>
      </c>
      <c r="DY30" s="132">
        <f>SAM_billion!DY30*1000</f>
        <v>0</v>
      </c>
      <c r="DZ30" s="132">
        <f>SAM_billion!DZ30*1000</f>
        <v>0</v>
      </c>
      <c r="EA30" s="132">
        <f>SAM_billion!EA30*1000</f>
        <v>0</v>
      </c>
      <c r="EB30" s="132">
        <f>SAM_billion!EB30*1000</f>
        <v>0</v>
      </c>
      <c r="EC30" s="132">
        <f>SAM_billion!EC30*1000</f>
        <v>0</v>
      </c>
      <c r="ED30" s="132">
        <f>SAM_billion!ED30*1000</f>
        <v>0</v>
      </c>
      <c r="EE30" s="132">
        <f>SAM_billion!EE30*1000</f>
        <v>0</v>
      </c>
      <c r="EF30" s="132">
        <f>SAM_billion!EF30*1000</f>
        <v>0</v>
      </c>
      <c r="EG30" s="132">
        <f>SAM_billion!EG30*1000</f>
        <v>0</v>
      </c>
      <c r="EH30" s="132">
        <f>SAM_billion!EH30*1000</f>
        <v>0</v>
      </c>
      <c r="EI30" s="132">
        <f>SAM_billion!EI30*1000</f>
        <v>0</v>
      </c>
      <c r="EJ30" s="132">
        <f>SAM_billion!EJ30*1000</f>
        <v>0</v>
      </c>
      <c r="EK30" s="132">
        <f>SAM_billion!EK30*1000</f>
        <v>0</v>
      </c>
      <c r="EL30" s="132">
        <f>SAM_billion!EL30*1000</f>
        <v>0</v>
      </c>
      <c r="EM30" s="132">
        <f>SAM_billion!EM30*1000</f>
        <v>0</v>
      </c>
      <c r="EN30" s="132">
        <f>SAM_billion!EN30*1000</f>
        <v>0</v>
      </c>
      <c r="EO30" s="132">
        <f>SAM_billion!EO30*1000</f>
        <v>0</v>
      </c>
      <c r="EP30" s="132">
        <f>SAM_billion!EP30*1000</f>
        <v>0</v>
      </c>
      <c r="EQ30" s="132">
        <f>SAM_billion!EQ30*1000</f>
        <v>0</v>
      </c>
      <c r="ER30" s="132">
        <f>SAM_billion!ER30*1000</f>
        <v>0</v>
      </c>
      <c r="ES30" s="132">
        <f>SAM_billion!ES30*1000</f>
        <v>0</v>
      </c>
      <c r="ET30" s="132">
        <f>SAM_billion!ET30*1000</f>
        <v>0</v>
      </c>
      <c r="EU30" s="132">
        <f>SAM_billion!EU30*1000</f>
        <v>0</v>
      </c>
      <c r="EV30" s="132">
        <f>SAM_billion!EV30*1000</f>
        <v>0</v>
      </c>
      <c r="EW30" s="132">
        <f>SAM_billion!EW30*1000</f>
        <v>0</v>
      </c>
      <c r="EX30" s="132">
        <f>SAM_billion!EX30*1000</f>
        <v>0</v>
      </c>
      <c r="EY30" s="132">
        <f>SAM_billion!EY30*1000</f>
        <v>0</v>
      </c>
      <c r="EZ30" s="132">
        <f>SAM_billion!EZ30*1000</f>
        <v>0</v>
      </c>
      <c r="FA30" s="132">
        <f>SAM_billion!FA30*1000</f>
        <v>0</v>
      </c>
      <c r="FB30" s="132">
        <f>SAM_billion!FB30*1000</f>
        <v>0</v>
      </c>
      <c r="FC30" s="132">
        <f>SAM_billion!FC30*1000</f>
        <v>0</v>
      </c>
      <c r="FD30" s="132">
        <f>SAM_billion!FD30*1000</f>
        <v>0</v>
      </c>
      <c r="FE30" s="132">
        <f>SAM_billion!FE30*1000</f>
        <v>0</v>
      </c>
      <c r="FF30" s="132">
        <f>SAM_billion!FF30*1000</f>
        <v>0</v>
      </c>
      <c r="FG30" s="132">
        <f>SAM_billion!FG30*1000</f>
        <v>0</v>
      </c>
      <c r="FH30" s="132">
        <f>SAM_billion!FH30*1000</f>
        <v>0</v>
      </c>
      <c r="FI30" s="132">
        <f>SAM_billion!FI30*1000</f>
        <v>0</v>
      </c>
      <c r="FJ30" s="132">
        <f>SAM_billion!FJ30*1000</f>
        <v>0</v>
      </c>
      <c r="FK30" s="132">
        <f>SAM_billion!FK30*1000</f>
        <v>0</v>
      </c>
      <c r="FL30" s="132">
        <f>SAM_billion!FL30*1000</f>
        <v>0</v>
      </c>
      <c r="FM30" s="132">
        <f>SAM_billion!FM30*1000</f>
        <v>0</v>
      </c>
      <c r="FN30" s="132">
        <f>SAM_billion!FN30*1000</f>
        <v>0</v>
      </c>
      <c r="FO30" s="132">
        <f>SAM_billion!FO30*1000</f>
        <v>0</v>
      </c>
      <c r="FP30" s="132">
        <f>SAM_billion!FP30*1000</f>
        <v>0</v>
      </c>
      <c r="FQ30" s="132">
        <f>SAM_billion!FQ30*1000</f>
        <v>0</v>
      </c>
      <c r="FR30" s="132">
        <f>SAM_billion!FR30*1000</f>
        <v>0</v>
      </c>
      <c r="FS30" s="132">
        <f>SAM_billion!FS30*1000</f>
        <v>0</v>
      </c>
      <c r="FT30" s="132">
        <f>SAM_billion!FT30*1000</f>
        <v>0</v>
      </c>
      <c r="FU30" s="132">
        <f>SAM_billion!FU30*1000</f>
        <v>0</v>
      </c>
      <c r="FV30" s="132">
        <f>SAM_billion!FV30*1000</f>
        <v>0</v>
      </c>
      <c r="FW30" s="132">
        <f>SAM_billion!FW30*1000</f>
        <v>0</v>
      </c>
      <c r="FX30" s="132">
        <f>SAM_billion!FX30*1000</f>
        <v>0</v>
      </c>
      <c r="FY30" s="132">
        <f>SAM_billion!FY30*1000</f>
        <v>0</v>
      </c>
      <c r="FZ30" s="132">
        <f>SAM_billion!FZ30*1000</f>
        <v>0</v>
      </c>
      <c r="GA30" s="132">
        <f>SAM_billion!GA30*1000</f>
        <v>0</v>
      </c>
      <c r="GB30" s="132">
        <f>SAM_billion!GB30*1000</f>
        <v>0</v>
      </c>
      <c r="GC30" s="132">
        <f>SAM_billion!GC30*1000</f>
        <v>0</v>
      </c>
      <c r="GD30" s="132">
        <f>SAM_billion!GD30*1000</f>
        <v>0</v>
      </c>
      <c r="GE30" s="132">
        <f>SAM_billion!GE30*1000</f>
        <v>0</v>
      </c>
      <c r="GF30" s="132">
        <f>SAM_billion!GF30*1000</f>
        <v>0</v>
      </c>
      <c r="GG30" s="132">
        <f>SAM_billion!GG30*1000</f>
        <v>0</v>
      </c>
      <c r="GH30" s="132">
        <f>SAM_billion!GH30*1000</f>
        <v>0</v>
      </c>
      <c r="GI30" s="132">
        <f>SAM_billion!GI30*1000</f>
        <v>0</v>
      </c>
      <c r="GJ30" s="132">
        <f>SAM_billion!GJ30*1000</f>
        <v>42123.816545084752</v>
      </c>
    </row>
    <row r="31" spans="1:192" x14ac:dyDescent="0.25">
      <c r="A31" s="133" t="s">
        <v>738</v>
      </c>
      <c r="B31" s="132">
        <f>SAM_billion!B31*1000</f>
        <v>0</v>
      </c>
      <c r="C31" s="132">
        <f>SAM_billion!C31*1000</f>
        <v>0</v>
      </c>
      <c r="D31" s="132">
        <f>SAM_billion!D31*1000</f>
        <v>0</v>
      </c>
      <c r="E31" s="132">
        <f>SAM_billion!E31*1000</f>
        <v>0</v>
      </c>
      <c r="F31" s="132">
        <f>SAM_billion!F31*1000</f>
        <v>0</v>
      </c>
      <c r="G31" s="132">
        <f>SAM_billion!G31*1000</f>
        <v>0</v>
      </c>
      <c r="H31" s="132">
        <f>SAM_billion!H31*1000</f>
        <v>0</v>
      </c>
      <c r="I31" s="132">
        <f>SAM_billion!I31*1000</f>
        <v>0</v>
      </c>
      <c r="J31" s="132">
        <f>SAM_billion!J31*1000</f>
        <v>0</v>
      </c>
      <c r="K31" s="132">
        <f>SAM_billion!K31*1000</f>
        <v>0</v>
      </c>
      <c r="L31" s="132">
        <f>SAM_billion!L31*1000</f>
        <v>0</v>
      </c>
      <c r="M31" s="132">
        <f>SAM_billion!M31*1000</f>
        <v>0</v>
      </c>
      <c r="N31" s="132">
        <f>SAM_billion!N31*1000</f>
        <v>0</v>
      </c>
      <c r="O31" s="132">
        <f>SAM_billion!O31*1000</f>
        <v>0</v>
      </c>
      <c r="P31" s="132">
        <f>SAM_billion!P31*1000</f>
        <v>0</v>
      </c>
      <c r="Q31" s="132">
        <f>SAM_billion!Q31*1000</f>
        <v>0</v>
      </c>
      <c r="R31" s="132">
        <f>SAM_billion!R31*1000</f>
        <v>0</v>
      </c>
      <c r="S31" s="132">
        <f>SAM_billion!S31*1000</f>
        <v>0</v>
      </c>
      <c r="T31" s="132">
        <f>SAM_billion!T31*1000</f>
        <v>0</v>
      </c>
      <c r="U31" s="132">
        <f>SAM_billion!U31*1000</f>
        <v>0</v>
      </c>
      <c r="V31" s="132">
        <f>SAM_billion!V31*1000</f>
        <v>0</v>
      </c>
      <c r="W31" s="132">
        <f>SAM_billion!W31*1000</f>
        <v>0</v>
      </c>
      <c r="X31" s="132">
        <f>SAM_billion!X31*1000</f>
        <v>0</v>
      </c>
      <c r="Y31" s="132">
        <f>SAM_billion!Y31*1000</f>
        <v>0</v>
      </c>
      <c r="Z31" s="132">
        <f>SAM_billion!Z31*1000</f>
        <v>0</v>
      </c>
      <c r="AA31" s="132">
        <f>SAM_billion!AA31*1000</f>
        <v>0</v>
      </c>
      <c r="AB31" s="132">
        <f>SAM_billion!AB31*1000</f>
        <v>0</v>
      </c>
      <c r="AC31" s="132">
        <f>SAM_billion!AC31*1000</f>
        <v>0</v>
      </c>
      <c r="AD31" s="132">
        <f>SAM_billion!AD31*1000</f>
        <v>0</v>
      </c>
      <c r="AE31" s="132">
        <f>SAM_billion!AE31*1000</f>
        <v>0</v>
      </c>
      <c r="AF31" s="132">
        <f>SAM_billion!AF31*1000</f>
        <v>0</v>
      </c>
      <c r="AG31" s="132">
        <f>SAM_billion!AG31*1000</f>
        <v>0</v>
      </c>
      <c r="AH31" s="132">
        <f>SAM_billion!AH31*1000</f>
        <v>0</v>
      </c>
      <c r="AI31" s="132">
        <f>SAM_billion!AI31*1000</f>
        <v>0</v>
      </c>
      <c r="AJ31" s="132">
        <f>SAM_billion!AJ31*1000</f>
        <v>0</v>
      </c>
      <c r="AK31" s="132">
        <f>SAM_billion!AK31*1000</f>
        <v>0</v>
      </c>
      <c r="AL31" s="132">
        <f>SAM_billion!AL31*1000</f>
        <v>0</v>
      </c>
      <c r="AM31" s="132">
        <f>SAM_billion!AM31*1000</f>
        <v>0</v>
      </c>
      <c r="AN31" s="132">
        <f>SAM_billion!AN31*1000</f>
        <v>0</v>
      </c>
      <c r="AO31" s="132">
        <f>SAM_billion!AO31*1000</f>
        <v>0</v>
      </c>
      <c r="AP31" s="132">
        <f>SAM_billion!AP31*1000</f>
        <v>0</v>
      </c>
      <c r="AQ31" s="132">
        <f>SAM_billion!AQ31*1000</f>
        <v>0</v>
      </c>
      <c r="AR31" s="132">
        <f>SAM_billion!AR31*1000</f>
        <v>0</v>
      </c>
      <c r="AS31" s="132">
        <f>SAM_billion!AS31*1000</f>
        <v>0</v>
      </c>
      <c r="AT31" s="132">
        <f>SAM_billion!AT31*1000</f>
        <v>0</v>
      </c>
      <c r="AU31" s="132">
        <f>SAM_billion!AU31*1000</f>
        <v>0</v>
      </c>
      <c r="AV31" s="132">
        <f>SAM_billion!AV31*1000</f>
        <v>0</v>
      </c>
      <c r="AW31" s="132">
        <f>SAM_billion!AW31*1000</f>
        <v>0</v>
      </c>
      <c r="AX31" s="132">
        <f>SAM_billion!AX31*1000</f>
        <v>0</v>
      </c>
      <c r="AY31" s="132">
        <f>SAM_billion!AY31*1000</f>
        <v>0</v>
      </c>
      <c r="AZ31" s="132">
        <f>SAM_billion!AZ31*1000</f>
        <v>0</v>
      </c>
      <c r="BA31" s="132">
        <f>SAM_billion!BA31*1000</f>
        <v>0</v>
      </c>
      <c r="BB31" s="132">
        <f>SAM_billion!BB31*1000</f>
        <v>0</v>
      </c>
      <c r="BC31" s="132">
        <f>SAM_billion!BC31*1000</f>
        <v>0</v>
      </c>
      <c r="BD31" s="132">
        <f>SAM_billion!BD31*1000</f>
        <v>0</v>
      </c>
      <c r="BE31" s="132">
        <f>SAM_billion!BE31*1000</f>
        <v>0</v>
      </c>
      <c r="BF31" s="132">
        <f>SAM_billion!BF31*1000</f>
        <v>0</v>
      </c>
      <c r="BG31" s="132">
        <f>SAM_billion!BG31*1000</f>
        <v>0</v>
      </c>
      <c r="BH31" s="132">
        <f>SAM_billion!BH31*1000</f>
        <v>0</v>
      </c>
      <c r="BI31" s="132">
        <f>SAM_billion!BI31*1000</f>
        <v>0</v>
      </c>
      <c r="BJ31" s="132">
        <f>SAM_billion!BJ31*1000</f>
        <v>0</v>
      </c>
      <c r="BK31" s="132">
        <f>SAM_billion!BK31*1000</f>
        <v>0</v>
      </c>
      <c r="BL31" s="132">
        <f>SAM_billion!BL31*1000</f>
        <v>0</v>
      </c>
      <c r="BM31" s="132">
        <f>SAM_billion!BM31*1000</f>
        <v>0</v>
      </c>
      <c r="BN31" s="132">
        <f>SAM_billion!BN31*1000</f>
        <v>0</v>
      </c>
      <c r="BO31" s="132">
        <f>SAM_billion!BO31*1000</f>
        <v>0</v>
      </c>
      <c r="BP31" s="132">
        <f>SAM_billion!BP31*1000</f>
        <v>0</v>
      </c>
      <c r="BQ31" s="132">
        <f>SAM_billion!BQ31*1000</f>
        <v>0</v>
      </c>
      <c r="BR31" s="132">
        <f>SAM_billion!BR31*1000</f>
        <v>0</v>
      </c>
      <c r="BS31" s="132">
        <f>SAM_billion!BS31*1000</f>
        <v>0</v>
      </c>
      <c r="BT31" s="132">
        <f>SAM_billion!BT31*1000</f>
        <v>0</v>
      </c>
      <c r="BU31" s="132">
        <f>SAM_billion!BU31*1000</f>
        <v>0</v>
      </c>
      <c r="BV31" s="132">
        <f>SAM_billion!BV31*1000</f>
        <v>0</v>
      </c>
      <c r="BW31" s="132">
        <f>SAM_billion!BW31*1000</f>
        <v>0</v>
      </c>
      <c r="BX31" s="132">
        <f>SAM_billion!BX31*1000</f>
        <v>0</v>
      </c>
      <c r="BY31" s="132">
        <f>SAM_billion!BY31*1000</f>
        <v>0</v>
      </c>
      <c r="BZ31" s="132">
        <f>SAM_billion!BZ31*1000</f>
        <v>0</v>
      </c>
      <c r="CA31" s="132">
        <f>SAM_billion!CA31*1000</f>
        <v>0</v>
      </c>
      <c r="CB31" s="132">
        <f>SAM_billion!CB31*1000</f>
        <v>0</v>
      </c>
      <c r="CC31" s="132">
        <f>SAM_billion!CC31*1000</f>
        <v>0</v>
      </c>
      <c r="CD31" s="132">
        <f>SAM_billion!CD31*1000</f>
        <v>0</v>
      </c>
      <c r="CE31" s="132">
        <f>SAM_billion!CE31*1000</f>
        <v>0</v>
      </c>
      <c r="CF31" s="132">
        <f>SAM_billion!CF31*1000</f>
        <v>0</v>
      </c>
      <c r="CG31" s="132">
        <f>SAM_billion!CG31*1000</f>
        <v>0</v>
      </c>
      <c r="CH31" s="132">
        <f>SAM_billion!CH31*1000</f>
        <v>0</v>
      </c>
      <c r="CI31" s="132">
        <f>SAM_billion!CI31*1000</f>
        <v>0</v>
      </c>
      <c r="CJ31" s="132">
        <f>SAM_billion!CJ31*1000</f>
        <v>0</v>
      </c>
      <c r="CK31" s="132">
        <f>SAM_billion!CK31*1000</f>
        <v>0</v>
      </c>
      <c r="CL31" s="132">
        <f>SAM_billion!CL31*1000</f>
        <v>0</v>
      </c>
      <c r="CM31" s="132">
        <f>SAM_billion!CM31*1000</f>
        <v>0</v>
      </c>
      <c r="CN31" s="132">
        <f>SAM_billion!CN31*1000</f>
        <v>0</v>
      </c>
      <c r="CO31" s="132">
        <f>SAM_billion!CO31*1000</f>
        <v>0</v>
      </c>
      <c r="CP31" s="132">
        <f>SAM_billion!CP31*1000</f>
        <v>0</v>
      </c>
      <c r="CQ31" s="132">
        <f>SAM_billion!CQ31*1000</f>
        <v>0</v>
      </c>
      <c r="CR31" s="132">
        <f>SAM_billion!CR31*1000</f>
        <v>0</v>
      </c>
      <c r="CS31" s="132">
        <f>SAM_billion!CS31*1000</f>
        <v>0</v>
      </c>
      <c r="CT31" s="132">
        <f>SAM_billion!CT31*1000</f>
        <v>0</v>
      </c>
      <c r="CU31" s="132">
        <f>SAM_billion!CU31*1000</f>
        <v>0</v>
      </c>
      <c r="CV31" s="132">
        <f>SAM_billion!CV31*1000</f>
        <v>0</v>
      </c>
      <c r="CW31" s="132">
        <f>SAM_billion!CW31*1000</f>
        <v>0</v>
      </c>
      <c r="CX31" s="132">
        <f>SAM_billion!CX31*1000</f>
        <v>0</v>
      </c>
      <c r="CY31" s="132">
        <f>SAM_billion!CY31*1000</f>
        <v>9899.1936982401785</v>
      </c>
      <c r="CZ31" s="132">
        <f>SAM_billion!CZ31*1000</f>
        <v>0</v>
      </c>
      <c r="DA31" s="132">
        <f>SAM_billion!DA31*1000</f>
        <v>0</v>
      </c>
      <c r="DB31" s="132">
        <f>SAM_billion!DB31*1000</f>
        <v>0</v>
      </c>
      <c r="DC31" s="132">
        <f>SAM_billion!DC31*1000</f>
        <v>0</v>
      </c>
      <c r="DD31" s="132">
        <f>SAM_billion!DD31*1000</f>
        <v>0</v>
      </c>
      <c r="DE31" s="132">
        <f>SAM_billion!DE31*1000</f>
        <v>0</v>
      </c>
      <c r="DF31" s="132">
        <f>SAM_billion!DF31*1000</f>
        <v>0</v>
      </c>
      <c r="DG31" s="132">
        <f>SAM_billion!DG31*1000</f>
        <v>0</v>
      </c>
      <c r="DH31" s="132">
        <f>SAM_billion!DH31*1000</f>
        <v>0</v>
      </c>
      <c r="DI31" s="132">
        <f>SAM_billion!DI31*1000</f>
        <v>0</v>
      </c>
      <c r="DJ31" s="132">
        <f>SAM_billion!DJ31*1000</f>
        <v>0</v>
      </c>
      <c r="DK31" s="132">
        <f>SAM_billion!DK31*1000</f>
        <v>0</v>
      </c>
      <c r="DL31" s="132">
        <f>SAM_billion!DL31*1000</f>
        <v>0</v>
      </c>
      <c r="DM31" s="132">
        <f>SAM_billion!DM31*1000</f>
        <v>0</v>
      </c>
      <c r="DN31" s="132">
        <f>SAM_billion!DN31*1000</f>
        <v>0</v>
      </c>
      <c r="DO31" s="132">
        <f>SAM_billion!DO31*1000</f>
        <v>0</v>
      </c>
      <c r="DP31" s="132">
        <f>SAM_billion!DP31*1000</f>
        <v>0</v>
      </c>
      <c r="DQ31" s="132">
        <f>SAM_billion!DQ31*1000</f>
        <v>0</v>
      </c>
      <c r="DR31" s="132">
        <f>SAM_billion!DR31*1000</f>
        <v>0</v>
      </c>
      <c r="DS31" s="132">
        <f>SAM_billion!DS31*1000</f>
        <v>0</v>
      </c>
      <c r="DT31" s="132">
        <f>SAM_billion!DT31*1000</f>
        <v>0</v>
      </c>
      <c r="DU31" s="132">
        <f>SAM_billion!DU31*1000</f>
        <v>0</v>
      </c>
      <c r="DV31" s="132">
        <f>SAM_billion!DV31*1000</f>
        <v>0</v>
      </c>
      <c r="DW31" s="132">
        <f>SAM_billion!DW31*1000</f>
        <v>0</v>
      </c>
      <c r="DX31" s="132">
        <f>SAM_billion!DX31*1000</f>
        <v>0</v>
      </c>
      <c r="DY31" s="132">
        <f>SAM_billion!DY31*1000</f>
        <v>0</v>
      </c>
      <c r="DZ31" s="132">
        <f>SAM_billion!DZ31*1000</f>
        <v>0</v>
      </c>
      <c r="EA31" s="132">
        <f>SAM_billion!EA31*1000</f>
        <v>0</v>
      </c>
      <c r="EB31" s="132">
        <f>SAM_billion!EB31*1000</f>
        <v>0</v>
      </c>
      <c r="EC31" s="132">
        <f>SAM_billion!EC31*1000</f>
        <v>0</v>
      </c>
      <c r="ED31" s="132">
        <f>SAM_billion!ED31*1000</f>
        <v>0</v>
      </c>
      <c r="EE31" s="132">
        <f>SAM_billion!EE31*1000</f>
        <v>0</v>
      </c>
      <c r="EF31" s="132">
        <f>SAM_billion!EF31*1000</f>
        <v>0</v>
      </c>
      <c r="EG31" s="132">
        <f>SAM_billion!EG31*1000</f>
        <v>0</v>
      </c>
      <c r="EH31" s="132">
        <f>SAM_billion!EH31*1000</f>
        <v>0</v>
      </c>
      <c r="EI31" s="132">
        <f>SAM_billion!EI31*1000</f>
        <v>0</v>
      </c>
      <c r="EJ31" s="132">
        <f>SAM_billion!EJ31*1000</f>
        <v>0</v>
      </c>
      <c r="EK31" s="132">
        <f>SAM_billion!EK31*1000</f>
        <v>0</v>
      </c>
      <c r="EL31" s="132">
        <f>SAM_billion!EL31*1000</f>
        <v>0</v>
      </c>
      <c r="EM31" s="132">
        <f>SAM_billion!EM31*1000</f>
        <v>0</v>
      </c>
      <c r="EN31" s="132">
        <f>SAM_billion!EN31*1000</f>
        <v>0</v>
      </c>
      <c r="EO31" s="132">
        <f>SAM_billion!EO31*1000</f>
        <v>0</v>
      </c>
      <c r="EP31" s="132">
        <f>SAM_billion!EP31*1000</f>
        <v>0</v>
      </c>
      <c r="EQ31" s="132">
        <f>SAM_billion!EQ31*1000</f>
        <v>0</v>
      </c>
      <c r="ER31" s="132">
        <f>SAM_billion!ER31*1000</f>
        <v>0</v>
      </c>
      <c r="ES31" s="132">
        <f>SAM_billion!ES31*1000</f>
        <v>0</v>
      </c>
      <c r="ET31" s="132">
        <f>SAM_billion!ET31*1000</f>
        <v>0</v>
      </c>
      <c r="EU31" s="132">
        <f>SAM_billion!EU31*1000</f>
        <v>0</v>
      </c>
      <c r="EV31" s="132">
        <f>SAM_billion!EV31*1000</f>
        <v>0</v>
      </c>
      <c r="EW31" s="132">
        <f>SAM_billion!EW31*1000</f>
        <v>0</v>
      </c>
      <c r="EX31" s="132">
        <f>SAM_billion!EX31*1000</f>
        <v>0</v>
      </c>
      <c r="EY31" s="132">
        <f>SAM_billion!EY31*1000</f>
        <v>0</v>
      </c>
      <c r="EZ31" s="132">
        <f>SAM_billion!EZ31*1000</f>
        <v>0</v>
      </c>
      <c r="FA31" s="132">
        <f>SAM_billion!FA31*1000</f>
        <v>0</v>
      </c>
      <c r="FB31" s="132">
        <f>SAM_billion!FB31*1000</f>
        <v>0</v>
      </c>
      <c r="FC31" s="132">
        <f>SAM_billion!FC31*1000</f>
        <v>0</v>
      </c>
      <c r="FD31" s="132">
        <f>SAM_billion!FD31*1000</f>
        <v>0</v>
      </c>
      <c r="FE31" s="132">
        <f>SAM_billion!FE31*1000</f>
        <v>0</v>
      </c>
      <c r="FF31" s="132">
        <f>SAM_billion!FF31*1000</f>
        <v>0</v>
      </c>
      <c r="FG31" s="132">
        <f>SAM_billion!FG31*1000</f>
        <v>0</v>
      </c>
      <c r="FH31" s="132">
        <f>SAM_billion!FH31*1000</f>
        <v>0</v>
      </c>
      <c r="FI31" s="132">
        <f>SAM_billion!FI31*1000</f>
        <v>0</v>
      </c>
      <c r="FJ31" s="132">
        <f>SAM_billion!FJ31*1000</f>
        <v>0</v>
      </c>
      <c r="FK31" s="132">
        <f>SAM_billion!FK31*1000</f>
        <v>0</v>
      </c>
      <c r="FL31" s="132">
        <f>SAM_billion!FL31*1000</f>
        <v>0</v>
      </c>
      <c r="FM31" s="132">
        <f>SAM_billion!FM31*1000</f>
        <v>0</v>
      </c>
      <c r="FN31" s="132">
        <f>SAM_billion!FN31*1000</f>
        <v>0</v>
      </c>
      <c r="FO31" s="132">
        <f>SAM_billion!FO31*1000</f>
        <v>0</v>
      </c>
      <c r="FP31" s="132">
        <f>SAM_billion!FP31*1000</f>
        <v>0</v>
      </c>
      <c r="FQ31" s="132">
        <f>SAM_billion!FQ31*1000</f>
        <v>0</v>
      </c>
      <c r="FR31" s="132">
        <f>SAM_billion!FR31*1000</f>
        <v>0</v>
      </c>
      <c r="FS31" s="132">
        <f>SAM_billion!FS31*1000</f>
        <v>0</v>
      </c>
      <c r="FT31" s="132">
        <f>SAM_billion!FT31*1000</f>
        <v>0</v>
      </c>
      <c r="FU31" s="132">
        <f>SAM_billion!FU31*1000</f>
        <v>0</v>
      </c>
      <c r="FV31" s="132">
        <f>SAM_billion!FV31*1000</f>
        <v>0</v>
      </c>
      <c r="FW31" s="132">
        <f>SAM_billion!FW31*1000</f>
        <v>0</v>
      </c>
      <c r="FX31" s="132">
        <f>SAM_billion!FX31*1000</f>
        <v>0</v>
      </c>
      <c r="FY31" s="132">
        <f>SAM_billion!FY31*1000</f>
        <v>0</v>
      </c>
      <c r="FZ31" s="132">
        <f>SAM_billion!FZ31*1000</f>
        <v>0</v>
      </c>
      <c r="GA31" s="132">
        <f>SAM_billion!GA31*1000</f>
        <v>0</v>
      </c>
      <c r="GB31" s="132">
        <f>SAM_billion!GB31*1000</f>
        <v>0</v>
      </c>
      <c r="GC31" s="132">
        <f>SAM_billion!GC31*1000</f>
        <v>0</v>
      </c>
      <c r="GD31" s="132">
        <f>SAM_billion!GD31*1000</f>
        <v>0</v>
      </c>
      <c r="GE31" s="132">
        <f>SAM_billion!GE31*1000</f>
        <v>0</v>
      </c>
      <c r="GF31" s="132">
        <f>SAM_billion!GF31*1000</f>
        <v>0</v>
      </c>
      <c r="GG31" s="132">
        <f>SAM_billion!GG31*1000</f>
        <v>0</v>
      </c>
      <c r="GH31" s="132">
        <f>SAM_billion!GH31*1000</f>
        <v>0</v>
      </c>
      <c r="GI31" s="132">
        <f>SAM_billion!GI31*1000</f>
        <v>0</v>
      </c>
      <c r="GJ31" s="132">
        <f>SAM_billion!GJ31*1000</f>
        <v>9899.1936982401785</v>
      </c>
    </row>
    <row r="32" spans="1:192" x14ac:dyDescent="0.25">
      <c r="A32" s="133" t="s">
        <v>739</v>
      </c>
      <c r="B32" s="132">
        <f>SAM_billion!B32*1000</f>
        <v>0</v>
      </c>
      <c r="C32" s="132">
        <f>SAM_billion!C32*1000</f>
        <v>0</v>
      </c>
      <c r="D32" s="132">
        <f>SAM_billion!D32*1000</f>
        <v>0</v>
      </c>
      <c r="E32" s="132">
        <f>SAM_billion!E32*1000</f>
        <v>0</v>
      </c>
      <c r="F32" s="132">
        <f>SAM_billion!F32*1000</f>
        <v>0</v>
      </c>
      <c r="G32" s="132">
        <f>SAM_billion!G32*1000</f>
        <v>0</v>
      </c>
      <c r="H32" s="132">
        <f>SAM_billion!H32*1000</f>
        <v>0</v>
      </c>
      <c r="I32" s="132">
        <f>SAM_billion!I32*1000</f>
        <v>0</v>
      </c>
      <c r="J32" s="132">
        <f>SAM_billion!J32*1000</f>
        <v>0</v>
      </c>
      <c r="K32" s="132">
        <f>SAM_billion!K32*1000</f>
        <v>0</v>
      </c>
      <c r="L32" s="132">
        <f>SAM_billion!L32*1000</f>
        <v>0</v>
      </c>
      <c r="M32" s="132">
        <f>SAM_billion!M32*1000</f>
        <v>0</v>
      </c>
      <c r="N32" s="132">
        <f>SAM_billion!N32*1000</f>
        <v>0</v>
      </c>
      <c r="O32" s="132">
        <f>SAM_billion!O32*1000</f>
        <v>0</v>
      </c>
      <c r="P32" s="132">
        <f>SAM_billion!P32*1000</f>
        <v>0</v>
      </c>
      <c r="Q32" s="132">
        <f>SAM_billion!Q32*1000</f>
        <v>0</v>
      </c>
      <c r="R32" s="132">
        <f>SAM_billion!R32*1000</f>
        <v>0</v>
      </c>
      <c r="S32" s="132">
        <f>SAM_billion!S32*1000</f>
        <v>0</v>
      </c>
      <c r="T32" s="132">
        <f>SAM_billion!T32*1000</f>
        <v>0</v>
      </c>
      <c r="U32" s="132">
        <f>SAM_billion!U32*1000</f>
        <v>0</v>
      </c>
      <c r="V32" s="132">
        <f>SAM_billion!V32*1000</f>
        <v>0</v>
      </c>
      <c r="W32" s="132">
        <f>SAM_billion!W32*1000</f>
        <v>0</v>
      </c>
      <c r="X32" s="132">
        <f>SAM_billion!X32*1000</f>
        <v>0</v>
      </c>
      <c r="Y32" s="132">
        <f>SAM_billion!Y32*1000</f>
        <v>0</v>
      </c>
      <c r="Z32" s="132">
        <f>SAM_billion!Z32*1000</f>
        <v>0</v>
      </c>
      <c r="AA32" s="132">
        <f>SAM_billion!AA32*1000</f>
        <v>0</v>
      </c>
      <c r="AB32" s="132">
        <f>SAM_billion!AB32*1000</f>
        <v>0</v>
      </c>
      <c r="AC32" s="132">
        <f>SAM_billion!AC32*1000</f>
        <v>0</v>
      </c>
      <c r="AD32" s="132">
        <f>SAM_billion!AD32*1000</f>
        <v>0</v>
      </c>
      <c r="AE32" s="132">
        <f>SAM_billion!AE32*1000</f>
        <v>0</v>
      </c>
      <c r="AF32" s="132">
        <f>SAM_billion!AF32*1000</f>
        <v>0</v>
      </c>
      <c r="AG32" s="132">
        <f>SAM_billion!AG32*1000</f>
        <v>0</v>
      </c>
      <c r="AH32" s="132">
        <f>SAM_billion!AH32*1000</f>
        <v>0</v>
      </c>
      <c r="AI32" s="132">
        <f>SAM_billion!AI32*1000</f>
        <v>0</v>
      </c>
      <c r="AJ32" s="132">
        <f>SAM_billion!AJ32*1000</f>
        <v>0</v>
      </c>
      <c r="AK32" s="132">
        <f>SAM_billion!AK32*1000</f>
        <v>0</v>
      </c>
      <c r="AL32" s="132">
        <f>SAM_billion!AL32*1000</f>
        <v>0</v>
      </c>
      <c r="AM32" s="132">
        <f>SAM_billion!AM32*1000</f>
        <v>0</v>
      </c>
      <c r="AN32" s="132">
        <f>SAM_billion!AN32*1000</f>
        <v>0</v>
      </c>
      <c r="AO32" s="132">
        <f>SAM_billion!AO32*1000</f>
        <v>0</v>
      </c>
      <c r="AP32" s="132">
        <f>SAM_billion!AP32*1000</f>
        <v>0</v>
      </c>
      <c r="AQ32" s="132">
        <f>SAM_billion!AQ32*1000</f>
        <v>0</v>
      </c>
      <c r="AR32" s="132">
        <f>SAM_billion!AR32*1000</f>
        <v>0</v>
      </c>
      <c r="AS32" s="132">
        <f>SAM_billion!AS32*1000</f>
        <v>0</v>
      </c>
      <c r="AT32" s="132">
        <f>SAM_billion!AT32*1000</f>
        <v>0</v>
      </c>
      <c r="AU32" s="132">
        <f>SAM_billion!AU32*1000</f>
        <v>0</v>
      </c>
      <c r="AV32" s="132">
        <f>SAM_billion!AV32*1000</f>
        <v>0</v>
      </c>
      <c r="AW32" s="132">
        <f>SAM_billion!AW32*1000</f>
        <v>0</v>
      </c>
      <c r="AX32" s="132">
        <f>SAM_billion!AX32*1000</f>
        <v>0</v>
      </c>
      <c r="AY32" s="132">
        <f>SAM_billion!AY32*1000</f>
        <v>0</v>
      </c>
      <c r="AZ32" s="132">
        <f>SAM_billion!AZ32*1000</f>
        <v>0</v>
      </c>
      <c r="BA32" s="132">
        <f>SAM_billion!BA32*1000</f>
        <v>0</v>
      </c>
      <c r="BB32" s="132">
        <f>SAM_billion!BB32*1000</f>
        <v>0</v>
      </c>
      <c r="BC32" s="132">
        <f>SAM_billion!BC32*1000</f>
        <v>0</v>
      </c>
      <c r="BD32" s="132">
        <f>SAM_billion!BD32*1000</f>
        <v>0</v>
      </c>
      <c r="BE32" s="132">
        <f>SAM_billion!BE32*1000</f>
        <v>0</v>
      </c>
      <c r="BF32" s="132">
        <f>SAM_billion!BF32*1000</f>
        <v>0</v>
      </c>
      <c r="BG32" s="132">
        <f>SAM_billion!BG32*1000</f>
        <v>0</v>
      </c>
      <c r="BH32" s="132">
        <f>SAM_billion!BH32*1000</f>
        <v>0</v>
      </c>
      <c r="BI32" s="132">
        <f>SAM_billion!BI32*1000</f>
        <v>0</v>
      </c>
      <c r="BJ32" s="132">
        <f>SAM_billion!BJ32*1000</f>
        <v>0</v>
      </c>
      <c r="BK32" s="132">
        <f>SAM_billion!BK32*1000</f>
        <v>0</v>
      </c>
      <c r="BL32" s="132">
        <f>SAM_billion!BL32*1000</f>
        <v>0</v>
      </c>
      <c r="BM32" s="132">
        <f>SAM_billion!BM32*1000</f>
        <v>0</v>
      </c>
      <c r="BN32" s="132">
        <f>SAM_billion!BN32*1000</f>
        <v>0</v>
      </c>
      <c r="BO32" s="132">
        <f>SAM_billion!BO32*1000</f>
        <v>0</v>
      </c>
      <c r="BP32" s="132">
        <f>SAM_billion!BP32*1000</f>
        <v>0</v>
      </c>
      <c r="BQ32" s="132">
        <f>SAM_billion!BQ32*1000</f>
        <v>0</v>
      </c>
      <c r="BR32" s="132">
        <f>SAM_billion!BR32*1000</f>
        <v>0</v>
      </c>
      <c r="BS32" s="132">
        <f>SAM_billion!BS32*1000</f>
        <v>0</v>
      </c>
      <c r="BT32" s="132">
        <f>SAM_billion!BT32*1000</f>
        <v>0</v>
      </c>
      <c r="BU32" s="132">
        <f>SAM_billion!BU32*1000</f>
        <v>0</v>
      </c>
      <c r="BV32" s="132">
        <f>SAM_billion!BV32*1000</f>
        <v>0</v>
      </c>
      <c r="BW32" s="132">
        <f>SAM_billion!BW32*1000</f>
        <v>0</v>
      </c>
      <c r="BX32" s="132">
        <f>SAM_billion!BX32*1000</f>
        <v>0</v>
      </c>
      <c r="BY32" s="132">
        <f>SAM_billion!BY32*1000</f>
        <v>0</v>
      </c>
      <c r="BZ32" s="132">
        <f>SAM_billion!BZ32*1000</f>
        <v>0</v>
      </c>
      <c r="CA32" s="132">
        <f>SAM_billion!CA32*1000</f>
        <v>0</v>
      </c>
      <c r="CB32" s="132">
        <f>SAM_billion!CB32*1000</f>
        <v>0</v>
      </c>
      <c r="CC32" s="132">
        <f>SAM_billion!CC32*1000</f>
        <v>0</v>
      </c>
      <c r="CD32" s="132">
        <f>SAM_billion!CD32*1000</f>
        <v>0</v>
      </c>
      <c r="CE32" s="132">
        <f>SAM_billion!CE32*1000</f>
        <v>0</v>
      </c>
      <c r="CF32" s="132">
        <f>SAM_billion!CF32*1000</f>
        <v>0</v>
      </c>
      <c r="CG32" s="132">
        <f>SAM_billion!CG32*1000</f>
        <v>0</v>
      </c>
      <c r="CH32" s="132">
        <f>SAM_billion!CH32*1000</f>
        <v>0</v>
      </c>
      <c r="CI32" s="132">
        <f>SAM_billion!CI32*1000</f>
        <v>0</v>
      </c>
      <c r="CJ32" s="132">
        <f>SAM_billion!CJ32*1000</f>
        <v>0</v>
      </c>
      <c r="CK32" s="132">
        <f>SAM_billion!CK32*1000</f>
        <v>0</v>
      </c>
      <c r="CL32" s="132">
        <f>SAM_billion!CL32*1000</f>
        <v>0</v>
      </c>
      <c r="CM32" s="132">
        <f>SAM_billion!CM32*1000</f>
        <v>0</v>
      </c>
      <c r="CN32" s="132">
        <f>SAM_billion!CN32*1000</f>
        <v>0</v>
      </c>
      <c r="CO32" s="132">
        <f>SAM_billion!CO32*1000</f>
        <v>0</v>
      </c>
      <c r="CP32" s="132">
        <f>SAM_billion!CP32*1000</f>
        <v>0</v>
      </c>
      <c r="CQ32" s="132">
        <f>SAM_billion!CQ32*1000</f>
        <v>0</v>
      </c>
      <c r="CR32" s="132">
        <f>SAM_billion!CR32*1000</f>
        <v>0</v>
      </c>
      <c r="CS32" s="132">
        <f>SAM_billion!CS32*1000</f>
        <v>0</v>
      </c>
      <c r="CT32" s="132">
        <f>SAM_billion!CT32*1000</f>
        <v>0</v>
      </c>
      <c r="CU32" s="132">
        <f>SAM_billion!CU32*1000</f>
        <v>0</v>
      </c>
      <c r="CV32" s="132">
        <f>SAM_billion!CV32*1000</f>
        <v>0</v>
      </c>
      <c r="CW32" s="132">
        <f>SAM_billion!CW32*1000</f>
        <v>0</v>
      </c>
      <c r="CX32" s="132">
        <f>SAM_billion!CX32*1000</f>
        <v>0</v>
      </c>
      <c r="CY32" s="132">
        <f>SAM_billion!CY32*1000</f>
        <v>0</v>
      </c>
      <c r="CZ32" s="132">
        <f>SAM_billion!CZ32*1000</f>
        <v>40711.142732092419</v>
      </c>
      <c r="DA32" s="132">
        <f>SAM_billion!DA32*1000</f>
        <v>0</v>
      </c>
      <c r="DB32" s="132">
        <f>SAM_billion!DB32*1000</f>
        <v>0</v>
      </c>
      <c r="DC32" s="132">
        <f>SAM_billion!DC32*1000</f>
        <v>0</v>
      </c>
      <c r="DD32" s="132">
        <f>SAM_billion!DD32*1000</f>
        <v>0</v>
      </c>
      <c r="DE32" s="132">
        <f>SAM_billion!DE32*1000</f>
        <v>0</v>
      </c>
      <c r="DF32" s="132">
        <f>SAM_billion!DF32*1000</f>
        <v>0</v>
      </c>
      <c r="DG32" s="132">
        <f>SAM_billion!DG32*1000</f>
        <v>0</v>
      </c>
      <c r="DH32" s="132">
        <f>SAM_billion!DH32*1000</f>
        <v>0</v>
      </c>
      <c r="DI32" s="132">
        <f>SAM_billion!DI32*1000</f>
        <v>0</v>
      </c>
      <c r="DJ32" s="132">
        <f>SAM_billion!DJ32*1000</f>
        <v>0</v>
      </c>
      <c r="DK32" s="132">
        <f>SAM_billion!DK32*1000</f>
        <v>0</v>
      </c>
      <c r="DL32" s="132">
        <f>SAM_billion!DL32*1000</f>
        <v>0</v>
      </c>
      <c r="DM32" s="132">
        <f>SAM_billion!DM32*1000</f>
        <v>0</v>
      </c>
      <c r="DN32" s="132">
        <f>SAM_billion!DN32*1000</f>
        <v>0</v>
      </c>
      <c r="DO32" s="132">
        <f>SAM_billion!DO32*1000</f>
        <v>0</v>
      </c>
      <c r="DP32" s="132">
        <f>SAM_billion!DP32*1000</f>
        <v>0</v>
      </c>
      <c r="DQ32" s="132">
        <f>SAM_billion!DQ32*1000</f>
        <v>0</v>
      </c>
      <c r="DR32" s="132">
        <f>SAM_billion!DR32*1000</f>
        <v>0</v>
      </c>
      <c r="DS32" s="132">
        <f>SAM_billion!DS32*1000</f>
        <v>0</v>
      </c>
      <c r="DT32" s="132">
        <f>SAM_billion!DT32*1000</f>
        <v>0</v>
      </c>
      <c r="DU32" s="132">
        <f>SAM_billion!DU32*1000</f>
        <v>0</v>
      </c>
      <c r="DV32" s="132">
        <f>SAM_billion!DV32*1000</f>
        <v>0</v>
      </c>
      <c r="DW32" s="132">
        <f>SAM_billion!DW32*1000</f>
        <v>0</v>
      </c>
      <c r="DX32" s="132">
        <f>SAM_billion!DX32*1000</f>
        <v>0</v>
      </c>
      <c r="DY32" s="132">
        <f>SAM_billion!DY32*1000</f>
        <v>0</v>
      </c>
      <c r="DZ32" s="132">
        <f>SAM_billion!DZ32*1000</f>
        <v>0</v>
      </c>
      <c r="EA32" s="132">
        <f>SAM_billion!EA32*1000</f>
        <v>0</v>
      </c>
      <c r="EB32" s="132">
        <f>SAM_billion!EB32*1000</f>
        <v>0</v>
      </c>
      <c r="EC32" s="132">
        <f>SAM_billion!EC32*1000</f>
        <v>0</v>
      </c>
      <c r="ED32" s="132">
        <f>SAM_billion!ED32*1000</f>
        <v>0</v>
      </c>
      <c r="EE32" s="132">
        <f>SAM_billion!EE32*1000</f>
        <v>0</v>
      </c>
      <c r="EF32" s="132">
        <f>SAM_billion!EF32*1000</f>
        <v>0</v>
      </c>
      <c r="EG32" s="132">
        <f>SAM_billion!EG32*1000</f>
        <v>0</v>
      </c>
      <c r="EH32" s="132">
        <f>SAM_billion!EH32*1000</f>
        <v>0</v>
      </c>
      <c r="EI32" s="132">
        <f>SAM_billion!EI32*1000</f>
        <v>0</v>
      </c>
      <c r="EJ32" s="132">
        <f>SAM_billion!EJ32*1000</f>
        <v>0</v>
      </c>
      <c r="EK32" s="132">
        <f>SAM_billion!EK32*1000</f>
        <v>0</v>
      </c>
      <c r="EL32" s="132">
        <f>SAM_billion!EL32*1000</f>
        <v>0</v>
      </c>
      <c r="EM32" s="132">
        <f>SAM_billion!EM32*1000</f>
        <v>0</v>
      </c>
      <c r="EN32" s="132">
        <f>SAM_billion!EN32*1000</f>
        <v>0</v>
      </c>
      <c r="EO32" s="132">
        <f>SAM_billion!EO32*1000</f>
        <v>0</v>
      </c>
      <c r="EP32" s="132">
        <f>SAM_billion!EP32*1000</f>
        <v>0</v>
      </c>
      <c r="EQ32" s="132">
        <f>SAM_billion!EQ32*1000</f>
        <v>0</v>
      </c>
      <c r="ER32" s="132">
        <f>SAM_billion!ER32*1000</f>
        <v>0</v>
      </c>
      <c r="ES32" s="132">
        <f>SAM_billion!ES32*1000</f>
        <v>0</v>
      </c>
      <c r="ET32" s="132">
        <f>SAM_billion!ET32*1000</f>
        <v>0</v>
      </c>
      <c r="EU32" s="132">
        <f>SAM_billion!EU32*1000</f>
        <v>0</v>
      </c>
      <c r="EV32" s="132">
        <f>SAM_billion!EV32*1000</f>
        <v>0</v>
      </c>
      <c r="EW32" s="132">
        <f>SAM_billion!EW32*1000</f>
        <v>0</v>
      </c>
      <c r="EX32" s="132">
        <f>SAM_billion!EX32*1000</f>
        <v>0</v>
      </c>
      <c r="EY32" s="132">
        <f>SAM_billion!EY32*1000</f>
        <v>0</v>
      </c>
      <c r="EZ32" s="132">
        <f>SAM_billion!EZ32*1000</f>
        <v>0</v>
      </c>
      <c r="FA32" s="132">
        <f>SAM_billion!FA32*1000</f>
        <v>0</v>
      </c>
      <c r="FB32" s="132">
        <f>SAM_billion!FB32*1000</f>
        <v>0</v>
      </c>
      <c r="FC32" s="132">
        <f>SAM_billion!FC32*1000</f>
        <v>0</v>
      </c>
      <c r="FD32" s="132">
        <f>SAM_billion!FD32*1000</f>
        <v>0</v>
      </c>
      <c r="FE32" s="132">
        <f>SAM_billion!FE32*1000</f>
        <v>0</v>
      </c>
      <c r="FF32" s="132">
        <f>SAM_billion!FF32*1000</f>
        <v>0</v>
      </c>
      <c r="FG32" s="132">
        <f>SAM_billion!FG32*1000</f>
        <v>0</v>
      </c>
      <c r="FH32" s="132">
        <f>SAM_billion!FH32*1000</f>
        <v>0</v>
      </c>
      <c r="FI32" s="132">
        <f>SAM_billion!FI32*1000</f>
        <v>0</v>
      </c>
      <c r="FJ32" s="132">
        <f>SAM_billion!FJ32*1000</f>
        <v>0</v>
      </c>
      <c r="FK32" s="132">
        <f>SAM_billion!FK32*1000</f>
        <v>0</v>
      </c>
      <c r="FL32" s="132">
        <f>SAM_billion!FL32*1000</f>
        <v>0</v>
      </c>
      <c r="FM32" s="132">
        <f>SAM_billion!FM32*1000</f>
        <v>0</v>
      </c>
      <c r="FN32" s="132">
        <f>SAM_billion!FN32*1000</f>
        <v>0</v>
      </c>
      <c r="FO32" s="132">
        <f>SAM_billion!FO32*1000</f>
        <v>0</v>
      </c>
      <c r="FP32" s="132">
        <f>SAM_billion!FP32*1000</f>
        <v>0</v>
      </c>
      <c r="FQ32" s="132">
        <f>SAM_billion!FQ32*1000</f>
        <v>0</v>
      </c>
      <c r="FR32" s="132">
        <f>SAM_billion!FR32*1000</f>
        <v>0</v>
      </c>
      <c r="FS32" s="132">
        <f>SAM_billion!FS32*1000</f>
        <v>0</v>
      </c>
      <c r="FT32" s="132">
        <f>SAM_billion!FT32*1000</f>
        <v>0</v>
      </c>
      <c r="FU32" s="132">
        <f>SAM_billion!FU32*1000</f>
        <v>0</v>
      </c>
      <c r="FV32" s="132">
        <f>SAM_billion!FV32*1000</f>
        <v>0</v>
      </c>
      <c r="FW32" s="132">
        <f>SAM_billion!FW32*1000</f>
        <v>0</v>
      </c>
      <c r="FX32" s="132">
        <f>SAM_billion!FX32*1000</f>
        <v>0</v>
      </c>
      <c r="FY32" s="132">
        <f>SAM_billion!FY32*1000</f>
        <v>0</v>
      </c>
      <c r="FZ32" s="132">
        <f>SAM_billion!FZ32*1000</f>
        <v>0</v>
      </c>
      <c r="GA32" s="132">
        <f>SAM_billion!GA32*1000</f>
        <v>0</v>
      </c>
      <c r="GB32" s="132">
        <f>SAM_billion!GB32*1000</f>
        <v>0</v>
      </c>
      <c r="GC32" s="132">
        <f>SAM_billion!GC32*1000</f>
        <v>0</v>
      </c>
      <c r="GD32" s="132">
        <f>SAM_billion!GD32*1000</f>
        <v>0</v>
      </c>
      <c r="GE32" s="132">
        <f>SAM_billion!GE32*1000</f>
        <v>0</v>
      </c>
      <c r="GF32" s="132">
        <f>SAM_billion!GF32*1000</f>
        <v>0</v>
      </c>
      <c r="GG32" s="132">
        <f>SAM_billion!GG32*1000</f>
        <v>0</v>
      </c>
      <c r="GH32" s="132">
        <f>SAM_billion!GH32*1000</f>
        <v>0</v>
      </c>
      <c r="GI32" s="132">
        <f>SAM_billion!GI32*1000</f>
        <v>0</v>
      </c>
      <c r="GJ32" s="132">
        <f>SAM_billion!GJ32*1000</f>
        <v>40711.142732092419</v>
      </c>
    </row>
    <row r="33" spans="1:192" x14ac:dyDescent="0.25">
      <c r="A33" s="133" t="s">
        <v>740</v>
      </c>
      <c r="B33" s="132">
        <f>SAM_billion!B33*1000</f>
        <v>0</v>
      </c>
      <c r="C33" s="132">
        <f>SAM_billion!C33*1000</f>
        <v>0</v>
      </c>
      <c r="D33" s="132">
        <f>SAM_billion!D33*1000</f>
        <v>0</v>
      </c>
      <c r="E33" s="132">
        <f>SAM_billion!E33*1000</f>
        <v>0</v>
      </c>
      <c r="F33" s="132">
        <f>SAM_billion!F33*1000</f>
        <v>0</v>
      </c>
      <c r="G33" s="132">
        <f>SAM_billion!G33*1000</f>
        <v>0</v>
      </c>
      <c r="H33" s="132">
        <f>SAM_billion!H33*1000</f>
        <v>0</v>
      </c>
      <c r="I33" s="132">
        <f>SAM_billion!I33*1000</f>
        <v>0</v>
      </c>
      <c r="J33" s="132">
        <f>SAM_billion!J33*1000</f>
        <v>0</v>
      </c>
      <c r="K33" s="132">
        <f>SAM_billion!K33*1000</f>
        <v>0</v>
      </c>
      <c r="L33" s="132">
        <f>SAM_billion!L33*1000</f>
        <v>0</v>
      </c>
      <c r="M33" s="132">
        <f>SAM_billion!M33*1000</f>
        <v>0</v>
      </c>
      <c r="N33" s="132">
        <f>SAM_billion!N33*1000</f>
        <v>0</v>
      </c>
      <c r="O33" s="132">
        <f>SAM_billion!O33*1000</f>
        <v>0</v>
      </c>
      <c r="P33" s="132">
        <f>SAM_billion!P33*1000</f>
        <v>0</v>
      </c>
      <c r="Q33" s="132">
        <f>SAM_billion!Q33*1000</f>
        <v>0</v>
      </c>
      <c r="R33" s="132">
        <f>SAM_billion!R33*1000</f>
        <v>0</v>
      </c>
      <c r="S33" s="132">
        <f>SAM_billion!S33*1000</f>
        <v>0</v>
      </c>
      <c r="T33" s="132">
        <f>SAM_billion!T33*1000</f>
        <v>0</v>
      </c>
      <c r="U33" s="132">
        <f>SAM_billion!U33*1000</f>
        <v>0</v>
      </c>
      <c r="V33" s="132">
        <f>SAM_billion!V33*1000</f>
        <v>0</v>
      </c>
      <c r="W33" s="132">
        <f>SAM_billion!W33*1000</f>
        <v>0</v>
      </c>
      <c r="X33" s="132">
        <f>SAM_billion!X33*1000</f>
        <v>0</v>
      </c>
      <c r="Y33" s="132">
        <f>SAM_billion!Y33*1000</f>
        <v>0</v>
      </c>
      <c r="Z33" s="132">
        <f>SAM_billion!Z33*1000</f>
        <v>0</v>
      </c>
      <c r="AA33" s="132">
        <f>SAM_billion!AA33*1000</f>
        <v>0</v>
      </c>
      <c r="AB33" s="132">
        <f>SAM_billion!AB33*1000</f>
        <v>0</v>
      </c>
      <c r="AC33" s="132">
        <f>SAM_billion!AC33*1000</f>
        <v>0</v>
      </c>
      <c r="AD33" s="132">
        <f>SAM_billion!AD33*1000</f>
        <v>0</v>
      </c>
      <c r="AE33" s="132">
        <f>SAM_billion!AE33*1000</f>
        <v>0</v>
      </c>
      <c r="AF33" s="132">
        <f>SAM_billion!AF33*1000</f>
        <v>0</v>
      </c>
      <c r="AG33" s="132">
        <f>SAM_billion!AG33*1000</f>
        <v>0</v>
      </c>
      <c r="AH33" s="132">
        <f>SAM_billion!AH33*1000</f>
        <v>0</v>
      </c>
      <c r="AI33" s="132">
        <f>SAM_billion!AI33*1000</f>
        <v>0</v>
      </c>
      <c r="AJ33" s="132">
        <f>SAM_billion!AJ33*1000</f>
        <v>0</v>
      </c>
      <c r="AK33" s="132">
        <f>SAM_billion!AK33*1000</f>
        <v>0</v>
      </c>
      <c r="AL33" s="132">
        <f>SAM_billion!AL33*1000</f>
        <v>0</v>
      </c>
      <c r="AM33" s="132">
        <f>SAM_billion!AM33*1000</f>
        <v>0</v>
      </c>
      <c r="AN33" s="132">
        <f>SAM_billion!AN33*1000</f>
        <v>0</v>
      </c>
      <c r="AO33" s="132">
        <f>SAM_billion!AO33*1000</f>
        <v>0</v>
      </c>
      <c r="AP33" s="132">
        <f>SAM_billion!AP33*1000</f>
        <v>0</v>
      </c>
      <c r="AQ33" s="132">
        <f>SAM_billion!AQ33*1000</f>
        <v>0</v>
      </c>
      <c r="AR33" s="132">
        <f>SAM_billion!AR33*1000</f>
        <v>0</v>
      </c>
      <c r="AS33" s="132">
        <f>SAM_billion!AS33*1000</f>
        <v>0</v>
      </c>
      <c r="AT33" s="132">
        <f>SAM_billion!AT33*1000</f>
        <v>0</v>
      </c>
      <c r="AU33" s="132">
        <f>SAM_billion!AU33*1000</f>
        <v>0</v>
      </c>
      <c r="AV33" s="132">
        <f>SAM_billion!AV33*1000</f>
        <v>0</v>
      </c>
      <c r="AW33" s="132">
        <f>SAM_billion!AW33*1000</f>
        <v>0</v>
      </c>
      <c r="AX33" s="132">
        <f>SAM_billion!AX33*1000</f>
        <v>0</v>
      </c>
      <c r="AY33" s="132">
        <f>SAM_billion!AY33*1000</f>
        <v>0</v>
      </c>
      <c r="AZ33" s="132">
        <f>SAM_billion!AZ33*1000</f>
        <v>0</v>
      </c>
      <c r="BA33" s="132">
        <f>SAM_billion!BA33*1000</f>
        <v>0</v>
      </c>
      <c r="BB33" s="132">
        <f>SAM_billion!BB33*1000</f>
        <v>0</v>
      </c>
      <c r="BC33" s="132">
        <f>SAM_billion!BC33*1000</f>
        <v>0</v>
      </c>
      <c r="BD33" s="132">
        <f>SAM_billion!BD33*1000</f>
        <v>0</v>
      </c>
      <c r="BE33" s="132">
        <f>SAM_billion!BE33*1000</f>
        <v>0</v>
      </c>
      <c r="BF33" s="132">
        <f>SAM_billion!BF33*1000</f>
        <v>0</v>
      </c>
      <c r="BG33" s="132">
        <f>SAM_billion!BG33*1000</f>
        <v>0</v>
      </c>
      <c r="BH33" s="132">
        <f>SAM_billion!BH33*1000</f>
        <v>0</v>
      </c>
      <c r="BI33" s="132">
        <f>SAM_billion!BI33*1000</f>
        <v>0</v>
      </c>
      <c r="BJ33" s="132">
        <f>SAM_billion!BJ33*1000</f>
        <v>0</v>
      </c>
      <c r="BK33" s="132">
        <f>SAM_billion!BK33*1000</f>
        <v>0</v>
      </c>
      <c r="BL33" s="132">
        <f>SAM_billion!BL33*1000</f>
        <v>0</v>
      </c>
      <c r="BM33" s="132">
        <f>SAM_billion!BM33*1000</f>
        <v>0</v>
      </c>
      <c r="BN33" s="132">
        <f>SAM_billion!BN33*1000</f>
        <v>0</v>
      </c>
      <c r="BO33" s="132">
        <f>SAM_billion!BO33*1000</f>
        <v>0</v>
      </c>
      <c r="BP33" s="132">
        <f>SAM_billion!BP33*1000</f>
        <v>0</v>
      </c>
      <c r="BQ33" s="132">
        <f>SAM_billion!BQ33*1000</f>
        <v>0</v>
      </c>
      <c r="BR33" s="132">
        <f>SAM_billion!BR33*1000</f>
        <v>0</v>
      </c>
      <c r="BS33" s="132">
        <f>SAM_billion!BS33*1000</f>
        <v>0</v>
      </c>
      <c r="BT33" s="132">
        <f>SAM_billion!BT33*1000</f>
        <v>0</v>
      </c>
      <c r="BU33" s="132">
        <f>SAM_billion!BU33*1000</f>
        <v>0</v>
      </c>
      <c r="BV33" s="132">
        <f>SAM_billion!BV33*1000</f>
        <v>0</v>
      </c>
      <c r="BW33" s="132">
        <f>SAM_billion!BW33*1000</f>
        <v>0</v>
      </c>
      <c r="BX33" s="132">
        <f>SAM_billion!BX33*1000</f>
        <v>0</v>
      </c>
      <c r="BY33" s="132">
        <f>SAM_billion!BY33*1000</f>
        <v>0</v>
      </c>
      <c r="BZ33" s="132">
        <f>SAM_billion!BZ33*1000</f>
        <v>0</v>
      </c>
      <c r="CA33" s="132">
        <f>SAM_billion!CA33*1000</f>
        <v>0</v>
      </c>
      <c r="CB33" s="132">
        <f>SAM_billion!CB33*1000</f>
        <v>0</v>
      </c>
      <c r="CC33" s="132">
        <f>SAM_billion!CC33*1000</f>
        <v>0</v>
      </c>
      <c r="CD33" s="132">
        <f>SAM_billion!CD33*1000</f>
        <v>0</v>
      </c>
      <c r="CE33" s="132">
        <f>SAM_billion!CE33*1000</f>
        <v>0</v>
      </c>
      <c r="CF33" s="132">
        <f>SAM_billion!CF33*1000</f>
        <v>0</v>
      </c>
      <c r="CG33" s="132">
        <f>SAM_billion!CG33*1000</f>
        <v>0</v>
      </c>
      <c r="CH33" s="132">
        <f>SAM_billion!CH33*1000</f>
        <v>0</v>
      </c>
      <c r="CI33" s="132">
        <f>SAM_billion!CI33*1000</f>
        <v>0</v>
      </c>
      <c r="CJ33" s="132">
        <f>SAM_billion!CJ33*1000</f>
        <v>0</v>
      </c>
      <c r="CK33" s="132">
        <f>SAM_billion!CK33*1000</f>
        <v>0</v>
      </c>
      <c r="CL33" s="132">
        <f>SAM_billion!CL33*1000</f>
        <v>0</v>
      </c>
      <c r="CM33" s="132">
        <f>SAM_billion!CM33*1000</f>
        <v>0</v>
      </c>
      <c r="CN33" s="132">
        <f>SAM_billion!CN33*1000</f>
        <v>0</v>
      </c>
      <c r="CO33" s="132">
        <f>SAM_billion!CO33*1000</f>
        <v>0</v>
      </c>
      <c r="CP33" s="132">
        <f>SAM_billion!CP33*1000</f>
        <v>0</v>
      </c>
      <c r="CQ33" s="132">
        <f>SAM_billion!CQ33*1000</f>
        <v>0</v>
      </c>
      <c r="CR33" s="132">
        <f>SAM_billion!CR33*1000</f>
        <v>0</v>
      </c>
      <c r="CS33" s="132">
        <f>SAM_billion!CS33*1000</f>
        <v>0</v>
      </c>
      <c r="CT33" s="132">
        <f>SAM_billion!CT33*1000</f>
        <v>0</v>
      </c>
      <c r="CU33" s="132">
        <f>SAM_billion!CU33*1000</f>
        <v>0</v>
      </c>
      <c r="CV33" s="132">
        <f>SAM_billion!CV33*1000</f>
        <v>0</v>
      </c>
      <c r="CW33" s="132">
        <f>SAM_billion!CW33*1000</f>
        <v>0</v>
      </c>
      <c r="CX33" s="132">
        <f>SAM_billion!CX33*1000</f>
        <v>0</v>
      </c>
      <c r="CY33" s="132">
        <f>SAM_billion!CY33*1000</f>
        <v>0</v>
      </c>
      <c r="CZ33" s="132">
        <f>SAM_billion!CZ33*1000</f>
        <v>0</v>
      </c>
      <c r="DA33" s="132">
        <f>SAM_billion!DA33*1000</f>
        <v>40654.597044984643</v>
      </c>
      <c r="DB33" s="132">
        <f>SAM_billion!DB33*1000</f>
        <v>0</v>
      </c>
      <c r="DC33" s="132">
        <f>SAM_billion!DC33*1000</f>
        <v>0</v>
      </c>
      <c r="DD33" s="132">
        <f>SAM_billion!DD33*1000</f>
        <v>0</v>
      </c>
      <c r="DE33" s="132">
        <f>SAM_billion!DE33*1000</f>
        <v>0</v>
      </c>
      <c r="DF33" s="132">
        <f>SAM_billion!DF33*1000</f>
        <v>0</v>
      </c>
      <c r="DG33" s="132">
        <f>SAM_billion!DG33*1000</f>
        <v>0</v>
      </c>
      <c r="DH33" s="132">
        <f>SAM_billion!DH33*1000</f>
        <v>0</v>
      </c>
      <c r="DI33" s="132">
        <f>SAM_billion!DI33*1000</f>
        <v>0</v>
      </c>
      <c r="DJ33" s="132">
        <f>SAM_billion!DJ33*1000</f>
        <v>0</v>
      </c>
      <c r="DK33" s="132">
        <f>SAM_billion!DK33*1000</f>
        <v>0</v>
      </c>
      <c r="DL33" s="132">
        <f>SAM_billion!DL33*1000</f>
        <v>0</v>
      </c>
      <c r="DM33" s="132">
        <f>SAM_billion!DM33*1000</f>
        <v>0</v>
      </c>
      <c r="DN33" s="132">
        <f>SAM_billion!DN33*1000</f>
        <v>0</v>
      </c>
      <c r="DO33" s="132">
        <f>SAM_billion!DO33*1000</f>
        <v>0</v>
      </c>
      <c r="DP33" s="132">
        <f>SAM_billion!DP33*1000</f>
        <v>0</v>
      </c>
      <c r="DQ33" s="132">
        <f>SAM_billion!DQ33*1000</f>
        <v>0</v>
      </c>
      <c r="DR33" s="132">
        <f>SAM_billion!DR33*1000</f>
        <v>0</v>
      </c>
      <c r="DS33" s="132">
        <f>SAM_billion!DS33*1000</f>
        <v>0</v>
      </c>
      <c r="DT33" s="132">
        <f>SAM_billion!DT33*1000</f>
        <v>0</v>
      </c>
      <c r="DU33" s="132">
        <f>SAM_billion!DU33*1000</f>
        <v>0</v>
      </c>
      <c r="DV33" s="132">
        <f>SAM_billion!DV33*1000</f>
        <v>0</v>
      </c>
      <c r="DW33" s="132">
        <f>SAM_billion!DW33*1000</f>
        <v>0</v>
      </c>
      <c r="DX33" s="132">
        <f>SAM_billion!DX33*1000</f>
        <v>0</v>
      </c>
      <c r="DY33" s="132">
        <f>SAM_billion!DY33*1000</f>
        <v>0</v>
      </c>
      <c r="DZ33" s="132">
        <f>SAM_billion!DZ33*1000</f>
        <v>0</v>
      </c>
      <c r="EA33" s="132">
        <f>SAM_billion!EA33*1000</f>
        <v>0</v>
      </c>
      <c r="EB33" s="132">
        <f>SAM_billion!EB33*1000</f>
        <v>0</v>
      </c>
      <c r="EC33" s="132">
        <f>SAM_billion!EC33*1000</f>
        <v>0</v>
      </c>
      <c r="ED33" s="132">
        <f>SAM_billion!ED33*1000</f>
        <v>0</v>
      </c>
      <c r="EE33" s="132">
        <f>SAM_billion!EE33*1000</f>
        <v>0</v>
      </c>
      <c r="EF33" s="132">
        <f>SAM_billion!EF33*1000</f>
        <v>0</v>
      </c>
      <c r="EG33" s="132">
        <f>SAM_billion!EG33*1000</f>
        <v>0</v>
      </c>
      <c r="EH33" s="132">
        <f>SAM_billion!EH33*1000</f>
        <v>0</v>
      </c>
      <c r="EI33" s="132">
        <f>SAM_billion!EI33*1000</f>
        <v>0</v>
      </c>
      <c r="EJ33" s="132">
        <f>SAM_billion!EJ33*1000</f>
        <v>0</v>
      </c>
      <c r="EK33" s="132">
        <f>SAM_billion!EK33*1000</f>
        <v>0</v>
      </c>
      <c r="EL33" s="132">
        <f>SAM_billion!EL33*1000</f>
        <v>0</v>
      </c>
      <c r="EM33" s="132">
        <f>SAM_billion!EM33*1000</f>
        <v>0</v>
      </c>
      <c r="EN33" s="132">
        <f>SAM_billion!EN33*1000</f>
        <v>0</v>
      </c>
      <c r="EO33" s="132">
        <f>SAM_billion!EO33*1000</f>
        <v>0</v>
      </c>
      <c r="EP33" s="132">
        <f>SAM_billion!EP33*1000</f>
        <v>0</v>
      </c>
      <c r="EQ33" s="132">
        <f>SAM_billion!EQ33*1000</f>
        <v>0</v>
      </c>
      <c r="ER33" s="132">
        <f>SAM_billion!ER33*1000</f>
        <v>0</v>
      </c>
      <c r="ES33" s="132">
        <f>SAM_billion!ES33*1000</f>
        <v>0</v>
      </c>
      <c r="ET33" s="132">
        <f>SAM_billion!ET33*1000</f>
        <v>0</v>
      </c>
      <c r="EU33" s="132">
        <f>SAM_billion!EU33*1000</f>
        <v>0</v>
      </c>
      <c r="EV33" s="132">
        <f>SAM_billion!EV33*1000</f>
        <v>0</v>
      </c>
      <c r="EW33" s="132">
        <f>SAM_billion!EW33*1000</f>
        <v>0</v>
      </c>
      <c r="EX33" s="132">
        <f>SAM_billion!EX33*1000</f>
        <v>0</v>
      </c>
      <c r="EY33" s="132">
        <f>SAM_billion!EY33*1000</f>
        <v>0</v>
      </c>
      <c r="EZ33" s="132">
        <f>SAM_billion!EZ33*1000</f>
        <v>0</v>
      </c>
      <c r="FA33" s="132">
        <f>SAM_billion!FA33*1000</f>
        <v>0</v>
      </c>
      <c r="FB33" s="132">
        <f>SAM_billion!FB33*1000</f>
        <v>0</v>
      </c>
      <c r="FC33" s="132">
        <f>SAM_billion!FC33*1000</f>
        <v>0</v>
      </c>
      <c r="FD33" s="132">
        <f>SAM_billion!FD33*1000</f>
        <v>0</v>
      </c>
      <c r="FE33" s="132">
        <f>SAM_billion!FE33*1000</f>
        <v>0</v>
      </c>
      <c r="FF33" s="132">
        <f>SAM_billion!FF33*1000</f>
        <v>0</v>
      </c>
      <c r="FG33" s="132">
        <f>SAM_billion!FG33*1000</f>
        <v>0</v>
      </c>
      <c r="FH33" s="132">
        <f>SAM_billion!FH33*1000</f>
        <v>0</v>
      </c>
      <c r="FI33" s="132">
        <f>SAM_billion!FI33*1000</f>
        <v>0</v>
      </c>
      <c r="FJ33" s="132">
        <f>SAM_billion!FJ33*1000</f>
        <v>0</v>
      </c>
      <c r="FK33" s="132">
        <f>SAM_billion!FK33*1000</f>
        <v>0</v>
      </c>
      <c r="FL33" s="132">
        <f>SAM_billion!FL33*1000</f>
        <v>0</v>
      </c>
      <c r="FM33" s="132">
        <f>SAM_billion!FM33*1000</f>
        <v>0</v>
      </c>
      <c r="FN33" s="132">
        <f>SAM_billion!FN33*1000</f>
        <v>0</v>
      </c>
      <c r="FO33" s="132">
        <f>SAM_billion!FO33*1000</f>
        <v>0</v>
      </c>
      <c r="FP33" s="132">
        <f>SAM_billion!FP33*1000</f>
        <v>0</v>
      </c>
      <c r="FQ33" s="132">
        <f>SAM_billion!FQ33*1000</f>
        <v>0</v>
      </c>
      <c r="FR33" s="132">
        <f>SAM_billion!FR33*1000</f>
        <v>0</v>
      </c>
      <c r="FS33" s="132">
        <f>SAM_billion!FS33*1000</f>
        <v>0</v>
      </c>
      <c r="FT33" s="132">
        <f>SAM_billion!FT33*1000</f>
        <v>0</v>
      </c>
      <c r="FU33" s="132">
        <f>SAM_billion!FU33*1000</f>
        <v>0</v>
      </c>
      <c r="FV33" s="132">
        <f>SAM_billion!FV33*1000</f>
        <v>0</v>
      </c>
      <c r="FW33" s="132">
        <f>SAM_billion!FW33*1000</f>
        <v>0</v>
      </c>
      <c r="FX33" s="132">
        <f>SAM_billion!FX33*1000</f>
        <v>0</v>
      </c>
      <c r="FY33" s="132">
        <f>SAM_billion!FY33*1000</f>
        <v>0</v>
      </c>
      <c r="FZ33" s="132">
        <f>SAM_billion!FZ33*1000</f>
        <v>0</v>
      </c>
      <c r="GA33" s="132">
        <f>SAM_billion!GA33*1000</f>
        <v>0</v>
      </c>
      <c r="GB33" s="132">
        <f>SAM_billion!GB33*1000</f>
        <v>0</v>
      </c>
      <c r="GC33" s="132">
        <f>SAM_billion!GC33*1000</f>
        <v>0</v>
      </c>
      <c r="GD33" s="132">
        <f>SAM_billion!GD33*1000</f>
        <v>0</v>
      </c>
      <c r="GE33" s="132">
        <f>SAM_billion!GE33*1000</f>
        <v>0</v>
      </c>
      <c r="GF33" s="132">
        <f>SAM_billion!GF33*1000</f>
        <v>0</v>
      </c>
      <c r="GG33" s="132">
        <f>SAM_billion!GG33*1000</f>
        <v>0</v>
      </c>
      <c r="GH33" s="132">
        <f>SAM_billion!GH33*1000</f>
        <v>0</v>
      </c>
      <c r="GI33" s="132">
        <f>SAM_billion!GI33*1000</f>
        <v>0</v>
      </c>
      <c r="GJ33" s="132">
        <f>SAM_billion!GJ33*1000</f>
        <v>40654.597044984643</v>
      </c>
    </row>
    <row r="34" spans="1:192" x14ac:dyDescent="0.25">
      <c r="A34" s="133" t="s">
        <v>741</v>
      </c>
      <c r="B34" s="132">
        <f>SAM_billion!B34*1000</f>
        <v>0</v>
      </c>
      <c r="C34" s="132">
        <f>SAM_billion!C34*1000</f>
        <v>0</v>
      </c>
      <c r="D34" s="132">
        <f>SAM_billion!D34*1000</f>
        <v>0</v>
      </c>
      <c r="E34" s="132">
        <f>SAM_billion!E34*1000</f>
        <v>0</v>
      </c>
      <c r="F34" s="132">
        <f>SAM_billion!F34*1000</f>
        <v>0</v>
      </c>
      <c r="G34" s="132">
        <f>SAM_billion!G34*1000</f>
        <v>0</v>
      </c>
      <c r="H34" s="132">
        <f>SAM_billion!H34*1000</f>
        <v>0</v>
      </c>
      <c r="I34" s="132">
        <f>SAM_billion!I34*1000</f>
        <v>0</v>
      </c>
      <c r="J34" s="132">
        <f>SAM_billion!J34*1000</f>
        <v>0</v>
      </c>
      <c r="K34" s="132">
        <f>SAM_billion!K34*1000</f>
        <v>0</v>
      </c>
      <c r="L34" s="132">
        <f>SAM_billion!L34*1000</f>
        <v>0</v>
      </c>
      <c r="M34" s="132">
        <f>SAM_billion!M34*1000</f>
        <v>0</v>
      </c>
      <c r="N34" s="132">
        <f>SAM_billion!N34*1000</f>
        <v>0</v>
      </c>
      <c r="O34" s="132">
        <f>SAM_billion!O34*1000</f>
        <v>0</v>
      </c>
      <c r="P34" s="132">
        <f>SAM_billion!P34*1000</f>
        <v>0</v>
      </c>
      <c r="Q34" s="132">
        <f>SAM_billion!Q34*1000</f>
        <v>0</v>
      </c>
      <c r="R34" s="132">
        <f>SAM_billion!R34*1000</f>
        <v>0</v>
      </c>
      <c r="S34" s="132">
        <f>SAM_billion!S34*1000</f>
        <v>0</v>
      </c>
      <c r="T34" s="132">
        <f>SAM_billion!T34*1000</f>
        <v>0</v>
      </c>
      <c r="U34" s="132">
        <f>SAM_billion!U34*1000</f>
        <v>0</v>
      </c>
      <c r="V34" s="132">
        <f>SAM_billion!V34*1000</f>
        <v>0</v>
      </c>
      <c r="W34" s="132">
        <f>SAM_billion!W34*1000</f>
        <v>0</v>
      </c>
      <c r="X34" s="132">
        <f>SAM_billion!X34*1000</f>
        <v>0</v>
      </c>
      <c r="Y34" s="132">
        <f>SAM_billion!Y34*1000</f>
        <v>0</v>
      </c>
      <c r="Z34" s="132">
        <f>SAM_billion!Z34*1000</f>
        <v>0</v>
      </c>
      <c r="AA34" s="132">
        <f>SAM_billion!AA34*1000</f>
        <v>0</v>
      </c>
      <c r="AB34" s="132">
        <f>SAM_billion!AB34*1000</f>
        <v>0</v>
      </c>
      <c r="AC34" s="132">
        <f>SAM_billion!AC34*1000</f>
        <v>0</v>
      </c>
      <c r="AD34" s="132">
        <f>SAM_billion!AD34*1000</f>
        <v>0</v>
      </c>
      <c r="AE34" s="132">
        <f>SAM_billion!AE34*1000</f>
        <v>0</v>
      </c>
      <c r="AF34" s="132">
        <f>SAM_billion!AF34*1000</f>
        <v>0</v>
      </c>
      <c r="AG34" s="132">
        <f>SAM_billion!AG34*1000</f>
        <v>0</v>
      </c>
      <c r="AH34" s="132">
        <f>SAM_billion!AH34*1000</f>
        <v>0</v>
      </c>
      <c r="AI34" s="132">
        <f>SAM_billion!AI34*1000</f>
        <v>0</v>
      </c>
      <c r="AJ34" s="132">
        <f>SAM_billion!AJ34*1000</f>
        <v>0</v>
      </c>
      <c r="AK34" s="132">
        <f>SAM_billion!AK34*1000</f>
        <v>0</v>
      </c>
      <c r="AL34" s="132">
        <f>SAM_billion!AL34*1000</f>
        <v>0</v>
      </c>
      <c r="AM34" s="132">
        <f>SAM_billion!AM34*1000</f>
        <v>0</v>
      </c>
      <c r="AN34" s="132">
        <f>SAM_billion!AN34*1000</f>
        <v>0</v>
      </c>
      <c r="AO34" s="132">
        <f>SAM_billion!AO34*1000</f>
        <v>0</v>
      </c>
      <c r="AP34" s="132">
        <f>SAM_billion!AP34*1000</f>
        <v>0</v>
      </c>
      <c r="AQ34" s="132">
        <f>SAM_billion!AQ34*1000</f>
        <v>0</v>
      </c>
      <c r="AR34" s="132">
        <f>SAM_billion!AR34*1000</f>
        <v>0</v>
      </c>
      <c r="AS34" s="132">
        <f>SAM_billion!AS34*1000</f>
        <v>0</v>
      </c>
      <c r="AT34" s="132">
        <f>SAM_billion!AT34*1000</f>
        <v>0</v>
      </c>
      <c r="AU34" s="132">
        <f>SAM_billion!AU34*1000</f>
        <v>0</v>
      </c>
      <c r="AV34" s="132">
        <f>SAM_billion!AV34*1000</f>
        <v>0</v>
      </c>
      <c r="AW34" s="132">
        <f>SAM_billion!AW34*1000</f>
        <v>0</v>
      </c>
      <c r="AX34" s="132">
        <f>SAM_billion!AX34*1000</f>
        <v>0</v>
      </c>
      <c r="AY34" s="132">
        <f>SAM_billion!AY34*1000</f>
        <v>0</v>
      </c>
      <c r="AZ34" s="132">
        <f>SAM_billion!AZ34*1000</f>
        <v>0</v>
      </c>
      <c r="BA34" s="132">
        <f>SAM_billion!BA34*1000</f>
        <v>0</v>
      </c>
      <c r="BB34" s="132">
        <f>SAM_billion!BB34*1000</f>
        <v>0</v>
      </c>
      <c r="BC34" s="132">
        <f>SAM_billion!BC34*1000</f>
        <v>0</v>
      </c>
      <c r="BD34" s="132">
        <f>SAM_billion!BD34*1000</f>
        <v>0</v>
      </c>
      <c r="BE34" s="132">
        <f>SAM_billion!BE34*1000</f>
        <v>0</v>
      </c>
      <c r="BF34" s="132">
        <f>SAM_billion!BF34*1000</f>
        <v>0</v>
      </c>
      <c r="BG34" s="132">
        <f>SAM_billion!BG34*1000</f>
        <v>0</v>
      </c>
      <c r="BH34" s="132">
        <f>SAM_billion!BH34*1000</f>
        <v>0</v>
      </c>
      <c r="BI34" s="132">
        <f>SAM_billion!BI34*1000</f>
        <v>0</v>
      </c>
      <c r="BJ34" s="132">
        <f>SAM_billion!BJ34*1000</f>
        <v>0</v>
      </c>
      <c r="BK34" s="132">
        <f>SAM_billion!BK34*1000</f>
        <v>0</v>
      </c>
      <c r="BL34" s="132">
        <f>SAM_billion!BL34*1000</f>
        <v>0</v>
      </c>
      <c r="BM34" s="132">
        <f>SAM_billion!BM34*1000</f>
        <v>0</v>
      </c>
      <c r="BN34" s="132">
        <f>SAM_billion!BN34*1000</f>
        <v>0</v>
      </c>
      <c r="BO34" s="132">
        <f>SAM_billion!BO34*1000</f>
        <v>0</v>
      </c>
      <c r="BP34" s="132">
        <f>SAM_billion!BP34*1000</f>
        <v>0</v>
      </c>
      <c r="BQ34" s="132">
        <f>SAM_billion!BQ34*1000</f>
        <v>0</v>
      </c>
      <c r="BR34" s="132">
        <f>SAM_billion!BR34*1000</f>
        <v>0</v>
      </c>
      <c r="BS34" s="132">
        <f>SAM_billion!BS34*1000</f>
        <v>0</v>
      </c>
      <c r="BT34" s="132">
        <f>SAM_billion!BT34*1000</f>
        <v>0</v>
      </c>
      <c r="BU34" s="132">
        <f>SAM_billion!BU34*1000</f>
        <v>0</v>
      </c>
      <c r="BV34" s="132">
        <f>SAM_billion!BV34*1000</f>
        <v>0</v>
      </c>
      <c r="BW34" s="132">
        <f>SAM_billion!BW34*1000</f>
        <v>0</v>
      </c>
      <c r="BX34" s="132">
        <f>SAM_billion!BX34*1000</f>
        <v>0</v>
      </c>
      <c r="BY34" s="132">
        <f>SAM_billion!BY34*1000</f>
        <v>0</v>
      </c>
      <c r="BZ34" s="132">
        <f>SAM_billion!BZ34*1000</f>
        <v>0</v>
      </c>
      <c r="CA34" s="132">
        <f>SAM_billion!CA34*1000</f>
        <v>0</v>
      </c>
      <c r="CB34" s="132">
        <f>SAM_billion!CB34*1000</f>
        <v>0</v>
      </c>
      <c r="CC34" s="132">
        <f>SAM_billion!CC34*1000</f>
        <v>0</v>
      </c>
      <c r="CD34" s="132">
        <f>SAM_billion!CD34*1000</f>
        <v>0</v>
      </c>
      <c r="CE34" s="132">
        <f>SAM_billion!CE34*1000</f>
        <v>0</v>
      </c>
      <c r="CF34" s="132">
        <f>SAM_billion!CF34*1000</f>
        <v>0</v>
      </c>
      <c r="CG34" s="132">
        <f>SAM_billion!CG34*1000</f>
        <v>0</v>
      </c>
      <c r="CH34" s="132">
        <f>SAM_billion!CH34*1000</f>
        <v>0</v>
      </c>
      <c r="CI34" s="132">
        <f>SAM_billion!CI34*1000</f>
        <v>0</v>
      </c>
      <c r="CJ34" s="132">
        <f>SAM_billion!CJ34*1000</f>
        <v>0</v>
      </c>
      <c r="CK34" s="132">
        <f>SAM_billion!CK34*1000</f>
        <v>0</v>
      </c>
      <c r="CL34" s="132">
        <f>SAM_billion!CL34*1000</f>
        <v>0</v>
      </c>
      <c r="CM34" s="132">
        <f>SAM_billion!CM34*1000</f>
        <v>0</v>
      </c>
      <c r="CN34" s="132">
        <f>SAM_billion!CN34*1000</f>
        <v>0</v>
      </c>
      <c r="CO34" s="132">
        <f>SAM_billion!CO34*1000</f>
        <v>0</v>
      </c>
      <c r="CP34" s="132">
        <f>SAM_billion!CP34*1000</f>
        <v>0</v>
      </c>
      <c r="CQ34" s="132">
        <f>SAM_billion!CQ34*1000</f>
        <v>0</v>
      </c>
      <c r="CR34" s="132">
        <f>SAM_billion!CR34*1000</f>
        <v>0</v>
      </c>
      <c r="CS34" s="132">
        <f>SAM_billion!CS34*1000</f>
        <v>0</v>
      </c>
      <c r="CT34" s="132">
        <f>SAM_billion!CT34*1000</f>
        <v>0</v>
      </c>
      <c r="CU34" s="132">
        <f>SAM_billion!CU34*1000</f>
        <v>0</v>
      </c>
      <c r="CV34" s="132">
        <f>SAM_billion!CV34*1000</f>
        <v>0</v>
      </c>
      <c r="CW34" s="132">
        <f>SAM_billion!CW34*1000</f>
        <v>0</v>
      </c>
      <c r="CX34" s="132">
        <f>SAM_billion!CX34*1000</f>
        <v>0</v>
      </c>
      <c r="CY34" s="132">
        <f>SAM_billion!CY34*1000</f>
        <v>0</v>
      </c>
      <c r="CZ34" s="132">
        <f>SAM_billion!CZ34*1000</f>
        <v>0</v>
      </c>
      <c r="DA34" s="132">
        <f>SAM_billion!DA34*1000</f>
        <v>0</v>
      </c>
      <c r="DB34" s="132">
        <f>SAM_billion!DB34*1000</f>
        <v>19684.644260743084</v>
      </c>
      <c r="DC34" s="132">
        <f>SAM_billion!DC34*1000</f>
        <v>0</v>
      </c>
      <c r="DD34" s="132">
        <f>SAM_billion!DD34*1000</f>
        <v>0</v>
      </c>
      <c r="DE34" s="132">
        <f>SAM_billion!DE34*1000</f>
        <v>0</v>
      </c>
      <c r="DF34" s="132">
        <f>SAM_billion!DF34*1000</f>
        <v>0</v>
      </c>
      <c r="DG34" s="132">
        <f>SAM_billion!DG34*1000</f>
        <v>0</v>
      </c>
      <c r="DH34" s="132">
        <f>SAM_billion!DH34*1000</f>
        <v>0</v>
      </c>
      <c r="DI34" s="132">
        <f>SAM_billion!DI34*1000</f>
        <v>0</v>
      </c>
      <c r="DJ34" s="132">
        <f>SAM_billion!DJ34*1000</f>
        <v>0</v>
      </c>
      <c r="DK34" s="132">
        <f>SAM_billion!DK34*1000</f>
        <v>0</v>
      </c>
      <c r="DL34" s="132">
        <f>SAM_billion!DL34*1000</f>
        <v>0</v>
      </c>
      <c r="DM34" s="132">
        <f>SAM_billion!DM34*1000</f>
        <v>0</v>
      </c>
      <c r="DN34" s="132">
        <f>SAM_billion!DN34*1000</f>
        <v>0</v>
      </c>
      <c r="DO34" s="132">
        <f>SAM_billion!DO34*1000</f>
        <v>0</v>
      </c>
      <c r="DP34" s="132">
        <f>SAM_billion!DP34*1000</f>
        <v>0</v>
      </c>
      <c r="DQ34" s="132">
        <f>SAM_billion!DQ34*1000</f>
        <v>0</v>
      </c>
      <c r="DR34" s="132">
        <f>SAM_billion!DR34*1000</f>
        <v>0</v>
      </c>
      <c r="DS34" s="132">
        <f>SAM_billion!DS34*1000</f>
        <v>0</v>
      </c>
      <c r="DT34" s="132">
        <f>SAM_billion!DT34*1000</f>
        <v>0</v>
      </c>
      <c r="DU34" s="132">
        <f>SAM_billion!DU34*1000</f>
        <v>0</v>
      </c>
      <c r="DV34" s="132">
        <f>SAM_billion!DV34*1000</f>
        <v>0</v>
      </c>
      <c r="DW34" s="132">
        <f>SAM_billion!DW34*1000</f>
        <v>0</v>
      </c>
      <c r="DX34" s="132">
        <f>SAM_billion!DX34*1000</f>
        <v>0</v>
      </c>
      <c r="DY34" s="132">
        <f>SAM_billion!DY34*1000</f>
        <v>0</v>
      </c>
      <c r="DZ34" s="132">
        <f>SAM_billion!DZ34*1000</f>
        <v>0</v>
      </c>
      <c r="EA34" s="132">
        <f>SAM_billion!EA34*1000</f>
        <v>0</v>
      </c>
      <c r="EB34" s="132">
        <f>SAM_billion!EB34*1000</f>
        <v>0</v>
      </c>
      <c r="EC34" s="132">
        <f>SAM_billion!EC34*1000</f>
        <v>0</v>
      </c>
      <c r="ED34" s="132">
        <f>SAM_billion!ED34*1000</f>
        <v>0</v>
      </c>
      <c r="EE34" s="132">
        <f>SAM_billion!EE34*1000</f>
        <v>0</v>
      </c>
      <c r="EF34" s="132">
        <f>SAM_billion!EF34*1000</f>
        <v>0</v>
      </c>
      <c r="EG34" s="132">
        <f>SAM_billion!EG34*1000</f>
        <v>0</v>
      </c>
      <c r="EH34" s="132">
        <f>SAM_billion!EH34*1000</f>
        <v>0</v>
      </c>
      <c r="EI34" s="132">
        <f>SAM_billion!EI34*1000</f>
        <v>0</v>
      </c>
      <c r="EJ34" s="132">
        <f>SAM_billion!EJ34*1000</f>
        <v>0</v>
      </c>
      <c r="EK34" s="132">
        <f>SAM_billion!EK34*1000</f>
        <v>0</v>
      </c>
      <c r="EL34" s="132">
        <f>SAM_billion!EL34*1000</f>
        <v>0</v>
      </c>
      <c r="EM34" s="132">
        <f>SAM_billion!EM34*1000</f>
        <v>0</v>
      </c>
      <c r="EN34" s="132">
        <f>SAM_billion!EN34*1000</f>
        <v>0</v>
      </c>
      <c r="EO34" s="132">
        <f>SAM_billion!EO34*1000</f>
        <v>0</v>
      </c>
      <c r="EP34" s="132">
        <f>SAM_billion!EP34*1000</f>
        <v>0</v>
      </c>
      <c r="EQ34" s="132">
        <f>SAM_billion!EQ34*1000</f>
        <v>0</v>
      </c>
      <c r="ER34" s="132">
        <f>SAM_billion!ER34*1000</f>
        <v>0</v>
      </c>
      <c r="ES34" s="132">
        <f>SAM_billion!ES34*1000</f>
        <v>0</v>
      </c>
      <c r="ET34" s="132">
        <f>SAM_billion!ET34*1000</f>
        <v>0</v>
      </c>
      <c r="EU34" s="132">
        <f>SAM_billion!EU34*1000</f>
        <v>0</v>
      </c>
      <c r="EV34" s="132">
        <f>SAM_billion!EV34*1000</f>
        <v>0</v>
      </c>
      <c r="EW34" s="132">
        <f>SAM_billion!EW34*1000</f>
        <v>0</v>
      </c>
      <c r="EX34" s="132">
        <f>SAM_billion!EX34*1000</f>
        <v>0</v>
      </c>
      <c r="EY34" s="132">
        <f>SAM_billion!EY34*1000</f>
        <v>0</v>
      </c>
      <c r="EZ34" s="132">
        <f>SAM_billion!EZ34*1000</f>
        <v>0</v>
      </c>
      <c r="FA34" s="132">
        <f>SAM_billion!FA34*1000</f>
        <v>0</v>
      </c>
      <c r="FB34" s="132">
        <f>SAM_billion!FB34*1000</f>
        <v>0</v>
      </c>
      <c r="FC34" s="132">
        <f>SAM_billion!FC34*1000</f>
        <v>0</v>
      </c>
      <c r="FD34" s="132">
        <f>SAM_billion!FD34*1000</f>
        <v>0</v>
      </c>
      <c r="FE34" s="132">
        <f>SAM_billion!FE34*1000</f>
        <v>0</v>
      </c>
      <c r="FF34" s="132">
        <f>SAM_billion!FF34*1000</f>
        <v>0</v>
      </c>
      <c r="FG34" s="132">
        <f>SAM_billion!FG34*1000</f>
        <v>0</v>
      </c>
      <c r="FH34" s="132">
        <f>SAM_billion!FH34*1000</f>
        <v>0</v>
      </c>
      <c r="FI34" s="132">
        <f>SAM_billion!FI34*1000</f>
        <v>0</v>
      </c>
      <c r="FJ34" s="132">
        <f>SAM_billion!FJ34*1000</f>
        <v>0</v>
      </c>
      <c r="FK34" s="132">
        <f>SAM_billion!FK34*1000</f>
        <v>0</v>
      </c>
      <c r="FL34" s="132">
        <f>SAM_billion!FL34*1000</f>
        <v>0</v>
      </c>
      <c r="FM34" s="132">
        <f>SAM_billion!FM34*1000</f>
        <v>0</v>
      </c>
      <c r="FN34" s="132">
        <f>SAM_billion!FN34*1000</f>
        <v>0</v>
      </c>
      <c r="FO34" s="132">
        <f>SAM_billion!FO34*1000</f>
        <v>0</v>
      </c>
      <c r="FP34" s="132">
        <f>SAM_billion!FP34*1000</f>
        <v>0</v>
      </c>
      <c r="FQ34" s="132">
        <f>SAM_billion!FQ34*1000</f>
        <v>0</v>
      </c>
      <c r="FR34" s="132">
        <f>SAM_billion!FR34*1000</f>
        <v>0</v>
      </c>
      <c r="FS34" s="132">
        <f>SAM_billion!FS34*1000</f>
        <v>0</v>
      </c>
      <c r="FT34" s="132">
        <f>SAM_billion!FT34*1000</f>
        <v>0</v>
      </c>
      <c r="FU34" s="132">
        <f>SAM_billion!FU34*1000</f>
        <v>0</v>
      </c>
      <c r="FV34" s="132">
        <f>SAM_billion!FV34*1000</f>
        <v>0</v>
      </c>
      <c r="FW34" s="132">
        <f>SAM_billion!FW34*1000</f>
        <v>0</v>
      </c>
      <c r="FX34" s="132">
        <f>SAM_billion!FX34*1000</f>
        <v>0</v>
      </c>
      <c r="FY34" s="132">
        <f>SAM_billion!FY34*1000</f>
        <v>0</v>
      </c>
      <c r="FZ34" s="132">
        <f>SAM_billion!FZ34*1000</f>
        <v>0</v>
      </c>
      <c r="GA34" s="132">
        <f>SAM_billion!GA34*1000</f>
        <v>0</v>
      </c>
      <c r="GB34" s="132">
        <f>SAM_billion!GB34*1000</f>
        <v>0</v>
      </c>
      <c r="GC34" s="132">
        <f>SAM_billion!GC34*1000</f>
        <v>0</v>
      </c>
      <c r="GD34" s="132">
        <f>SAM_billion!GD34*1000</f>
        <v>0</v>
      </c>
      <c r="GE34" s="132">
        <f>SAM_billion!GE34*1000</f>
        <v>0</v>
      </c>
      <c r="GF34" s="132">
        <f>SAM_billion!GF34*1000</f>
        <v>0</v>
      </c>
      <c r="GG34" s="132">
        <f>SAM_billion!GG34*1000</f>
        <v>0</v>
      </c>
      <c r="GH34" s="132">
        <f>SAM_billion!GH34*1000</f>
        <v>0</v>
      </c>
      <c r="GI34" s="132">
        <f>SAM_billion!GI34*1000</f>
        <v>0</v>
      </c>
      <c r="GJ34" s="132">
        <f>SAM_billion!GJ34*1000</f>
        <v>19684.644260743084</v>
      </c>
    </row>
    <row r="35" spans="1:192" x14ac:dyDescent="0.25">
      <c r="A35" s="133" t="s">
        <v>742</v>
      </c>
      <c r="B35" s="132">
        <f>SAM_billion!B35*1000</f>
        <v>0</v>
      </c>
      <c r="C35" s="132">
        <f>SAM_billion!C35*1000</f>
        <v>0</v>
      </c>
      <c r="D35" s="132">
        <f>SAM_billion!D35*1000</f>
        <v>0</v>
      </c>
      <c r="E35" s="132">
        <f>SAM_billion!E35*1000</f>
        <v>0</v>
      </c>
      <c r="F35" s="132">
        <f>SAM_billion!F35*1000</f>
        <v>0</v>
      </c>
      <c r="G35" s="132">
        <f>SAM_billion!G35*1000</f>
        <v>0</v>
      </c>
      <c r="H35" s="132">
        <f>SAM_billion!H35*1000</f>
        <v>0</v>
      </c>
      <c r="I35" s="132">
        <f>SAM_billion!I35*1000</f>
        <v>0</v>
      </c>
      <c r="J35" s="132">
        <f>SAM_billion!J35*1000</f>
        <v>0</v>
      </c>
      <c r="K35" s="132">
        <f>SAM_billion!K35*1000</f>
        <v>0</v>
      </c>
      <c r="L35" s="132">
        <f>SAM_billion!L35*1000</f>
        <v>0</v>
      </c>
      <c r="M35" s="132">
        <f>SAM_billion!M35*1000</f>
        <v>0</v>
      </c>
      <c r="N35" s="132">
        <f>SAM_billion!N35*1000</f>
        <v>0</v>
      </c>
      <c r="O35" s="132">
        <f>SAM_billion!O35*1000</f>
        <v>0</v>
      </c>
      <c r="P35" s="132">
        <f>SAM_billion!P35*1000</f>
        <v>0</v>
      </c>
      <c r="Q35" s="132">
        <f>SAM_billion!Q35*1000</f>
        <v>0</v>
      </c>
      <c r="R35" s="132">
        <f>SAM_billion!R35*1000</f>
        <v>0</v>
      </c>
      <c r="S35" s="132">
        <f>SAM_billion!S35*1000</f>
        <v>0</v>
      </c>
      <c r="T35" s="132">
        <f>SAM_billion!T35*1000</f>
        <v>0</v>
      </c>
      <c r="U35" s="132">
        <f>SAM_billion!U35*1000</f>
        <v>0</v>
      </c>
      <c r="V35" s="132">
        <f>SAM_billion!V35*1000</f>
        <v>0</v>
      </c>
      <c r="W35" s="132">
        <f>SAM_billion!W35*1000</f>
        <v>0</v>
      </c>
      <c r="X35" s="132">
        <f>SAM_billion!X35*1000</f>
        <v>0</v>
      </c>
      <c r="Y35" s="132">
        <f>SAM_billion!Y35*1000</f>
        <v>0</v>
      </c>
      <c r="Z35" s="132">
        <f>SAM_billion!Z35*1000</f>
        <v>0</v>
      </c>
      <c r="AA35" s="132">
        <f>SAM_billion!AA35*1000</f>
        <v>0</v>
      </c>
      <c r="AB35" s="132">
        <f>SAM_billion!AB35*1000</f>
        <v>0</v>
      </c>
      <c r="AC35" s="132">
        <f>SAM_billion!AC35*1000</f>
        <v>0</v>
      </c>
      <c r="AD35" s="132">
        <f>SAM_billion!AD35*1000</f>
        <v>0</v>
      </c>
      <c r="AE35" s="132">
        <f>SAM_billion!AE35*1000</f>
        <v>0</v>
      </c>
      <c r="AF35" s="132">
        <f>SAM_billion!AF35*1000</f>
        <v>0</v>
      </c>
      <c r="AG35" s="132">
        <f>SAM_billion!AG35*1000</f>
        <v>0</v>
      </c>
      <c r="AH35" s="132">
        <f>SAM_billion!AH35*1000</f>
        <v>0</v>
      </c>
      <c r="AI35" s="132">
        <f>SAM_billion!AI35*1000</f>
        <v>0</v>
      </c>
      <c r="AJ35" s="132">
        <f>SAM_billion!AJ35*1000</f>
        <v>0</v>
      </c>
      <c r="AK35" s="132">
        <f>SAM_billion!AK35*1000</f>
        <v>0</v>
      </c>
      <c r="AL35" s="132">
        <f>SAM_billion!AL35*1000</f>
        <v>0</v>
      </c>
      <c r="AM35" s="132">
        <f>SAM_billion!AM35*1000</f>
        <v>0</v>
      </c>
      <c r="AN35" s="132">
        <f>SAM_billion!AN35*1000</f>
        <v>0</v>
      </c>
      <c r="AO35" s="132">
        <f>SAM_billion!AO35*1000</f>
        <v>0</v>
      </c>
      <c r="AP35" s="132">
        <f>SAM_billion!AP35*1000</f>
        <v>0</v>
      </c>
      <c r="AQ35" s="132">
        <f>SAM_billion!AQ35*1000</f>
        <v>0</v>
      </c>
      <c r="AR35" s="132">
        <f>SAM_billion!AR35*1000</f>
        <v>0</v>
      </c>
      <c r="AS35" s="132">
        <f>SAM_billion!AS35*1000</f>
        <v>0</v>
      </c>
      <c r="AT35" s="132">
        <f>SAM_billion!AT35*1000</f>
        <v>0</v>
      </c>
      <c r="AU35" s="132">
        <f>SAM_billion!AU35*1000</f>
        <v>0</v>
      </c>
      <c r="AV35" s="132">
        <f>SAM_billion!AV35*1000</f>
        <v>0</v>
      </c>
      <c r="AW35" s="132">
        <f>SAM_billion!AW35*1000</f>
        <v>0</v>
      </c>
      <c r="AX35" s="132">
        <f>SAM_billion!AX35*1000</f>
        <v>0</v>
      </c>
      <c r="AY35" s="132">
        <f>SAM_billion!AY35*1000</f>
        <v>0</v>
      </c>
      <c r="AZ35" s="132">
        <f>SAM_billion!AZ35*1000</f>
        <v>0</v>
      </c>
      <c r="BA35" s="132">
        <f>SAM_billion!BA35*1000</f>
        <v>0</v>
      </c>
      <c r="BB35" s="132">
        <f>SAM_billion!BB35*1000</f>
        <v>0</v>
      </c>
      <c r="BC35" s="132">
        <f>SAM_billion!BC35*1000</f>
        <v>0</v>
      </c>
      <c r="BD35" s="132">
        <f>SAM_billion!BD35*1000</f>
        <v>0</v>
      </c>
      <c r="BE35" s="132">
        <f>SAM_billion!BE35*1000</f>
        <v>0</v>
      </c>
      <c r="BF35" s="132">
        <f>SAM_billion!BF35*1000</f>
        <v>0</v>
      </c>
      <c r="BG35" s="132">
        <f>SAM_billion!BG35*1000</f>
        <v>0</v>
      </c>
      <c r="BH35" s="132">
        <f>SAM_billion!BH35*1000</f>
        <v>0</v>
      </c>
      <c r="BI35" s="132">
        <f>SAM_billion!BI35*1000</f>
        <v>0</v>
      </c>
      <c r="BJ35" s="132">
        <f>SAM_billion!BJ35*1000</f>
        <v>0</v>
      </c>
      <c r="BK35" s="132">
        <f>SAM_billion!BK35*1000</f>
        <v>0</v>
      </c>
      <c r="BL35" s="132">
        <f>SAM_billion!BL35*1000</f>
        <v>0</v>
      </c>
      <c r="BM35" s="132">
        <f>SAM_billion!BM35*1000</f>
        <v>0</v>
      </c>
      <c r="BN35" s="132">
        <f>SAM_billion!BN35*1000</f>
        <v>0</v>
      </c>
      <c r="BO35" s="132">
        <f>SAM_billion!BO35*1000</f>
        <v>0</v>
      </c>
      <c r="BP35" s="132">
        <f>SAM_billion!BP35*1000</f>
        <v>0</v>
      </c>
      <c r="BQ35" s="132">
        <f>SAM_billion!BQ35*1000</f>
        <v>0</v>
      </c>
      <c r="BR35" s="132">
        <f>SAM_billion!BR35*1000</f>
        <v>0</v>
      </c>
      <c r="BS35" s="132">
        <f>SAM_billion!BS35*1000</f>
        <v>0</v>
      </c>
      <c r="BT35" s="132">
        <f>SAM_billion!BT35*1000</f>
        <v>0</v>
      </c>
      <c r="BU35" s="132">
        <f>SAM_billion!BU35*1000</f>
        <v>0</v>
      </c>
      <c r="BV35" s="132">
        <f>SAM_billion!BV35*1000</f>
        <v>0</v>
      </c>
      <c r="BW35" s="132">
        <f>SAM_billion!BW35*1000</f>
        <v>0</v>
      </c>
      <c r="BX35" s="132">
        <f>SAM_billion!BX35*1000</f>
        <v>0</v>
      </c>
      <c r="BY35" s="132">
        <f>SAM_billion!BY35*1000</f>
        <v>0</v>
      </c>
      <c r="BZ35" s="132">
        <f>SAM_billion!BZ35*1000</f>
        <v>0</v>
      </c>
      <c r="CA35" s="132">
        <f>SAM_billion!CA35*1000</f>
        <v>0</v>
      </c>
      <c r="CB35" s="132">
        <f>SAM_billion!CB35*1000</f>
        <v>0</v>
      </c>
      <c r="CC35" s="132">
        <f>SAM_billion!CC35*1000</f>
        <v>0</v>
      </c>
      <c r="CD35" s="132">
        <f>SAM_billion!CD35*1000</f>
        <v>0</v>
      </c>
      <c r="CE35" s="132">
        <f>SAM_billion!CE35*1000</f>
        <v>0</v>
      </c>
      <c r="CF35" s="132">
        <f>SAM_billion!CF35*1000</f>
        <v>0</v>
      </c>
      <c r="CG35" s="132">
        <f>SAM_billion!CG35*1000</f>
        <v>0</v>
      </c>
      <c r="CH35" s="132">
        <f>SAM_billion!CH35*1000</f>
        <v>0</v>
      </c>
      <c r="CI35" s="132">
        <f>SAM_billion!CI35*1000</f>
        <v>0</v>
      </c>
      <c r="CJ35" s="132">
        <f>SAM_billion!CJ35*1000</f>
        <v>0</v>
      </c>
      <c r="CK35" s="132">
        <f>SAM_billion!CK35*1000</f>
        <v>0</v>
      </c>
      <c r="CL35" s="132">
        <f>SAM_billion!CL35*1000</f>
        <v>0</v>
      </c>
      <c r="CM35" s="132">
        <f>SAM_billion!CM35*1000</f>
        <v>0</v>
      </c>
      <c r="CN35" s="132">
        <f>SAM_billion!CN35*1000</f>
        <v>0</v>
      </c>
      <c r="CO35" s="132">
        <f>SAM_billion!CO35*1000</f>
        <v>0</v>
      </c>
      <c r="CP35" s="132">
        <f>SAM_billion!CP35*1000</f>
        <v>0</v>
      </c>
      <c r="CQ35" s="132">
        <f>SAM_billion!CQ35*1000</f>
        <v>0</v>
      </c>
      <c r="CR35" s="132">
        <f>SAM_billion!CR35*1000</f>
        <v>0</v>
      </c>
      <c r="CS35" s="132">
        <f>SAM_billion!CS35*1000</f>
        <v>0</v>
      </c>
      <c r="CT35" s="132">
        <f>SAM_billion!CT35*1000</f>
        <v>0</v>
      </c>
      <c r="CU35" s="132">
        <f>SAM_billion!CU35*1000</f>
        <v>0</v>
      </c>
      <c r="CV35" s="132">
        <f>SAM_billion!CV35*1000</f>
        <v>0</v>
      </c>
      <c r="CW35" s="132">
        <f>SAM_billion!CW35*1000</f>
        <v>0</v>
      </c>
      <c r="CX35" s="132">
        <f>SAM_billion!CX35*1000</f>
        <v>0</v>
      </c>
      <c r="CY35" s="132">
        <f>SAM_billion!CY35*1000</f>
        <v>0</v>
      </c>
      <c r="CZ35" s="132">
        <f>SAM_billion!CZ35*1000</f>
        <v>0</v>
      </c>
      <c r="DA35" s="132">
        <f>SAM_billion!DA35*1000</f>
        <v>0</v>
      </c>
      <c r="DB35" s="132">
        <f>SAM_billion!DB35*1000</f>
        <v>0</v>
      </c>
      <c r="DC35" s="132">
        <f>SAM_billion!DC35*1000</f>
        <v>14862.730464534707</v>
      </c>
      <c r="DD35" s="132">
        <f>SAM_billion!DD35*1000</f>
        <v>0</v>
      </c>
      <c r="DE35" s="132">
        <f>SAM_billion!DE35*1000</f>
        <v>0</v>
      </c>
      <c r="DF35" s="132">
        <f>SAM_billion!DF35*1000</f>
        <v>0</v>
      </c>
      <c r="DG35" s="132">
        <f>SAM_billion!DG35*1000</f>
        <v>0</v>
      </c>
      <c r="DH35" s="132">
        <f>SAM_billion!DH35*1000</f>
        <v>0</v>
      </c>
      <c r="DI35" s="132">
        <f>SAM_billion!DI35*1000</f>
        <v>0</v>
      </c>
      <c r="DJ35" s="132">
        <f>SAM_billion!DJ35*1000</f>
        <v>0</v>
      </c>
      <c r="DK35" s="132">
        <f>SAM_billion!DK35*1000</f>
        <v>0</v>
      </c>
      <c r="DL35" s="132">
        <f>SAM_billion!DL35*1000</f>
        <v>0</v>
      </c>
      <c r="DM35" s="132">
        <f>SAM_billion!DM35*1000</f>
        <v>0</v>
      </c>
      <c r="DN35" s="132">
        <f>SAM_billion!DN35*1000</f>
        <v>0</v>
      </c>
      <c r="DO35" s="132">
        <f>SAM_billion!DO35*1000</f>
        <v>0</v>
      </c>
      <c r="DP35" s="132">
        <f>SAM_billion!DP35*1000</f>
        <v>0</v>
      </c>
      <c r="DQ35" s="132">
        <f>SAM_billion!DQ35*1000</f>
        <v>0</v>
      </c>
      <c r="DR35" s="132">
        <f>SAM_billion!DR35*1000</f>
        <v>0</v>
      </c>
      <c r="DS35" s="132">
        <f>SAM_billion!DS35*1000</f>
        <v>0</v>
      </c>
      <c r="DT35" s="132">
        <f>SAM_billion!DT35*1000</f>
        <v>0</v>
      </c>
      <c r="DU35" s="132">
        <f>SAM_billion!DU35*1000</f>
        <v>0</v>
      </c>
      <c r="DV35" s="132">
        <f>SAM_billion!DV35*1000</f>
        <v>0</v>
      </c>
      <c r="DW35" s="132">
        <f>SAM_billion!DW35*1000</f>
        <v>0</v>
      </c>
      <c r="DX35" s="132">
        <f>SAM_billion!DX35*1000</f>
        <v>0</v>
      </c>
      <c r="DY35" s="132">
        <f>SAM_billion!DY35*1000</f>
        <v>0</v>
      </c>
      <c r="DZ35" s="132">
        <f>SAM_billion!DZ35*1000</f>
        <v>0</v>
      </c>
      <c r="EA35" s="132">
        <f>SAM_billion!EA35*1000</f>
        <v>0</v>
      </c>
      <c r="EB35" s="132">
        <f>SAM_billion!EB35*1000</f>
        <v>0</v>
      </c>
      <c r="EC35" s="132">
        <f>SAM_billion!EC35*1000</f>
        <v>0</v>
      </c>
      <c r="ED35" s="132">
        <f>SAM_billion!ED35*1000</f>
        <v>0</v>
      </c>
      <c r="EE35" s="132">
        <f>SAM_billion!EE35*1000</f>
        <v>0</v>
      </c>
      <c r="EF35" s="132">
        <f>SAM_billion!EF35*1000</f>
        <v>0</v>
      </c>
      <c r="EG35" s="132">
        <f>SAM_billion!EG35*1000</f>
        <v>0</v>
      </c>
      <c r="EH35" s="132">
        <f>SAM_billion!EH35*1000</f>
        <v>0</v>
      </c>
      <c r="EI35" s="132">
        <f>SAM_billion!EI35*1000</f>
        <v>0</v>
      </c>
      <c r="EJ35" s="132">
        <f>SAM_billion!EJ35*1000</f>
        <v>0</v>
      </c>
      <c r="EK35" s="132">
        <f>SAM_billion!EK35*1000</f>
        <v>0</v>
      </c>
      <c r="EL35" s="132">
        <f>SAM_billion!EL35*1000</f>
        <v>0</v>
      </c>
      <c r="EM35" s="132">
        <f>SAM_billion!EM35*1000</f>
        <v>0</v>
      </c>
      <c r="EN35" s="132">
        <f>SAM_billion!EN35*1000</f>
        <v>0</v>
      </c>
      <c r="EO35" s="132">
        <f>SAM_billion!EO35*1000</f>
        <v>0</v>
      </c>
      <c r="EP35" s="132">
        <f>SAM_billion!EP35*1000</f>
        <v>0</v>
      </c>
      <c r="EQ35" s="132">
        <f>SAM_billion!EQ35*1000</f>
        <v>0</v>
      </c>
      <c r="ER35" s="132">
        <f>SAM_billion!ER35*1000</f>
        <v>0</v>
      </c>
      <c r="ES35" s="132">
        <f>SAM_billion!ES35*1000</f>
        <v>0</v>
      </c>
      <c r="ET35" s="132">
        <f>SAM_billion!ET35*1000</f>
        <v>0</v>
      </c>
      <c r="EU35" s="132">
        <f>SAM_billion!EU35*1000</f>
        <v>0</v>
      </c>
      <c r="EV35" s="132">
        <f>SAM_billion!EV35*1000</f>
        <v>0</v>
      </c>
      <c r="EW35" s="132">
        <f>SAM_billion!EW35*1000</f>
        <v>0</v>
      </c>
      <c r="EX35" s="132">
        <f>SAM_billion!EX35*1000</f>
        <v>0</v>
      </c>
      <c r="EY35" s="132">
        <f>SAM_billion!EY35*1000</f>
        <v>0</v>
      </c>
      <c r="EZ35" s="132">
        <f>SAM_billion!EZ35*1000</f>
        <v>0</v>
      </c>
      <c r="FA35" s="132">
        <f>SAM_billion!FA35*1000</f>
        <v>0</v>
      </c>
      <c r="FB35" s="132">
        <f>SAM_billion!FB35*1000</f>
        <v>0</v>
      </c>
      <c r="FC35" s="132">
        <f>SAM_billion!FC35*1000</f>
        <v>0</v>
      </c>
      <c r="FD35" s="132">
        <f>SAM_billion!FD35*1000</f>
        <v>0</v>
      </c>
      <c r="FE35" s="132">
        <f>SAM_billion!FE35*1000</f>
        <v>0</v>
      </c>
      <c r="FF35" s="132">
        <f>SAM_billion!FF35*1000</f>
        <v>0</v>
      </c>
      <c r="FG35" s="132">
        <f>SAM_billion!FG35*1000</f>
        <v>0</v>
      </c>
      <c r="FH35" s="132">
        <f>SAM_billion!FH35*1000</f>
        <v>0</v>
      </c>
      <c r="FI35" s="132">
        <f>SAM_billion!FI35*1000</f>
        <v>0</v>
      </c>
      <c r="FJ35" s="132">
        <f>SAM_billion!FJ35*1000</f>
        <v>0</v>
      </c>
      <c r="FK35" s="132">
        <f>SAM_billion!FK35*1000</f>
        <v>0</v>
      </c>
      <c r="FL35" s="132">
        <f>SAM_billion!FL35*1000</f>
        <v>0</v>
      </c>
      <c r="FM35" s="132">
        <f>SAM_billion!FM35*1000</f>
        <v>0</v>
      </c>
      <c r="FN35" s="132">
        <f>SAM_billion!FN35*1000</f>
        <v>0</v>
      </c>
      <c r="FO35" s="132">
        <f>SAM_billion!FO35*1000</f>
        <v>0</v>
      </c>
      <c r="FP35" s="132">
        <f>SAM_billion!FP35*1000</f>
        <v>0</v>
      </c>
      <c r="FQ35" s="132">
        <f>SAM_billion!FQ35*1000</f>
        <v>0</v>
      </c>
      <c r="FR35" s="132">
        <f>SAM_billion!FR35*1000</f>
        <v>0</v>
      </c>
      <c r="FS35" s="132">
        <f>SAM_billion!FS35*1000</f>
        <v>0</v>
      </c>
      <c r="FT35" s="132">
        <f>SAM_billion!FT35*1000</f>
        <v>0</v>
      </c>
      <c r="FU35" s="132">
        <f>SAM_billion!FU35*1000</f>
        <v>0</v>
      </c>
      <c r="FV35" s="132">
        <f>SAM_billion!FV35*1000</f>
        <v>0</v>
      </c>
      <c r="FW35" s="132">
        <f>SAM_billion!FW35*1000</f>
        <v>0</v>
      </c>
      <c r="FX35" s="132">
        <f>SAM_billion!FX35*1000</f>
        <v>0</v>
      </c>
      <c r="FY35" s="132">
        <f>SAM_billion!FY35*1000</f>
        <v>0</v>
      </c>
      <c r="FZ35" s="132">
        <f>SAM_billion!FZ35*1000</f>
        <v>0</v>
      </c>
      <c r="GA35" s="132">
        <f>SAM_billion!GA35*1000</f>
        <v>0</v>
      </c>
      <c r="GB35" s="132">
        <f>SAM_billion!GB35*1000</f>
        <v>0</v>
      </c>
      <c r="GC35" s="132">
        <f>SAM_billion!GC35*1000</f>
        <v>0</v>
      </c>
      <c r="GD35" s="132">
        <f>SAM_billion!GD35*1000</f>
        <v>0</v>
      </c>
      <c r="GE35" s="132">
        <f>SAM_billion!GE35*1000</f>
        <v>0</v>
      </c>
      <c r="GF35" s="132">
        <f>SAM_billion!GF35*1000</f>
        <v>0</v>
      </c>
      <c r="GG35" s="132">
        <f>SAM_billion!GG35*1000</f>
        <v>0</v>
      </c>
      <c r="GH35" s="132">
        <f>SAM_billion!GH35*1000</f>
        <v>0</v>
      </c>
      <c r="GI35" s="132">
        <f>SAM_billion!GI35*1000</f>
        <v>0</v>
      </c>
      <c r="GJ35" s="132">
        <f>SAM_billion!GJ35*1000</f>
        <v>14862.730464534707</v>
      </c>
    </row>
    <row r="36" spans="1:192" x14ac:dyDescent="0.25">
      <c r="A36" s="133" t="s">
        <v>743</v>
      </c>
      <c r="B36" s="132">
        <f>SAM_billion!B36*1000</f>
        <v>0</v>
      </c>
      <c r="C36" s="132">
        <f>SAM_billion!C36*1000</f>
        <v>0</v>
      </c>
      <c r="D36" s="132">
        <f>SAM_billion!D36*1000</f>
        <v>0</v>
      </c>
      <c r="E36" s="132">
        <f>SAM_billion!E36*1000</f>
        <v>0</v>
      </c>
      <c r="F36" s="132">
        <f>SAM_billion!F36*1000</f>
        <v>0</v>
      </c>
      <c r="G36" s="132">
        <f>SAM_billion!G36*1000</f>
        <v>0</v>
      </c>
      <c r="H36" s="132">
        <f>SAM_billion!H36*1000</f>
        <v>0</v>
      </c>
      <c r="I36" s="132">
        <f>SAM_billion!I36*1000</f>
        <v>0</v>
      </c>
      <c r="J36" s="132">
        <f>SAM_billion!J36*1000</f>
        <v>0</v>
      </c>
      <c r="K36" s="132">
        <f>SAM_billion!K36*1000</f>
        <v>0</v>
      </c>
      <c r="L36" s="132">
        <f>SAM_billion!L36*1000</f>
        <v>0</v>
      </c>
      <c r="M36" s="132">
        <f>SAM_billion!M36*1000</f>
        <v>0</v>
      </c>
      <c r="N36" s="132">
        <f>SAM_billion!N36*1000</f>
        <v>0</v>
      </c>
      <c r="O36" s="132">
        <f>SAM_billion!O36*1000</f>
        <v>0</v>
      </c>
      <c r="P36" s="132">
        <f>SAM_billion!P36*1000</f>
        <v>0</v>
      </c>
      <c r="Q36" s="132">
        <f>SAM_billion!Q36*1000</f>
        <v>0</v>
      </c>
      <c r="R36" s="132">
        <f>SAM_billion!R36*1000</f>
        <v>0</v>
      </c>
      <c r="S36" s="132">
        <f>SAM_billion!S36*1000</f>
        <v>0</v>
      </c>
      <c r="T36" s="132">
        <f>SAM_billion!T36*1000</f>
        <v>0</v>
      </c>
      <c r="U36" s="132">
        <f>SAM_billion!U36*1000</f>
        <v>0</v>
      </c>
      <c r="V36" s="132">
        <f>SAM_billion!V36*1000</f>
        <v>0</v>
      </c>
      <c r="W36" s="132">
        <f>SAM_billion!W36*1000</f>
        <v>0</v>
      </c>
      <c r="X36" s="132">
        <f>SAM_billion!X36*1000</f>
        <v>0</v>
      </c>
      <c r="Y36" s="132">
        <f>SAM_billion!Y36*1000</f>
        <v>0</v>
      </c>
      <c r="Z36" s="132">
        <f>SAM_billion!Z36*1000</f>
        <v>0</v>
      </c>
      <c r="AA36" s="132">
        <f>SAM_billion!AA36*1000</f>
        <v>0</v>
      </c>
      <c r="AB36" s="132">
        <f>SAM_billion!AB36*1000</f>
        <v>0</v>
      </c>
      <c r="AC36" s="132">
        <f>SAM_billion!AC36*1000</f>
        <v>0</v>
      </c>
      <c r="AD36" s="132">
        <f>SAM_billion!AD36*1000</f>
        <v>0</v>
      </c>
      <c r="AE36" s="132">
        <f>SAM_billion!AE36*1000</f>
        <v>0</v>
      </c>
      <c r="AF36" s="132">
        <f>SAM_billion!AF36*1000</f>
        <v>0</v>
      </c>
      <c r="AG36" s="132">
        <f>SAM_billion!AG36*1000</f>
        <v>0</v>
      </c>
      <c r="AH36" s="132">
        <f>SAM_billion!AH36*1000</f>
        <v>0</v>
      </c>
      <c r="AI36" s="132">
        <f>SAM_billion!AI36*1000</f>
        <v>0</v>
      </c>
      <c r="AJ36" s="132">
        <f>SAM_billion!AJ36*1000</f>
        <v>0</v>
      </c>
      <c r="AK36" s="132">
        <f>SAM_billion!AK36*1000</f>
        <v>0</v>
      </c>
      <c r="AL36" s="132">
        <f>SAM_billion!AL36*1000</f>
        <v>0</v>
      </c>
      <c r="AM36" s="132">
        <f>SAM_billion!AM36*1000</f>
        <v>0</v>
      </c>
      <c r="AN36" s="132">
        <f>SAM_billion!AN36*1000</f>
        <v>0</v>
      </c>
      <c r="AO36" s="132">
        <f>SAM_billion!AO36*1000</f>
        <v>0</v>
      </c>
      <c r="AP36" s="132">
        <f>SAM_billion!AP36*1000</f>
        <v>0</v>
      </c>
      <c r="AQ36" s="132">
        <f>SAM_billion!AQ36*1000</f>
        <v>0</v>
      </c>
      <c r="AR36" s="132">
        <f>SAM_billion!AR36*1000</f>
        <v>0</v>
      </c>
      <c r="AS36" s="132">
        <f>SAM_billion!AS36*1000</f>
        <v>0</v>
      </c>
      <c r="AT36" s="132">
        <f>SAM_billion!AT36*1000</f>
        <v>0</v>
      </c>
      <c r="AU36" s="132">
        <f>SAM_billion!AU36*1000</f>
        <v>0</v>
      </c>
      <c r="AV36" s="132">
        <f>SAM_billion!AV36*1000</f>
        <v>0</v>
      </c>
      <c r="AW36" s="132">
        <f>SAM_billion!AW36*1000</f>
        <v>0</v>
      </c>
      <c r="AX36" s="132">
        <f>SAM_billion!AX36*1000</f>
        <v>0</v>
      </c>
      <c r="AY36" s="132">
        <f>SAM_billion!AY36*1000</f>
        <v>0</v>
      </c>
      <c r="AZ36" s="132">
        <f>SAM_billion!AZ36*1000</f>
        <v>0</v>
      </c>
      <c r="BA36" s="132">
        <f>SAM_billion!BA36*1000</f>
        <v>0</v>
      </c>
      <c r="BB36" s="132">
        <f>SAM_billion!BB36*1000</f>
        <v>0</v>
      </c>
      <c r="BC36" s="132">
        <f>SAM_billion!BC36*1000</f>
        <v>0</v>
      </c>
      <c r="BD36" s="132">
        <f>SAM_billion!BD36*1000</f>
        <v>0</v>
      </c>
      <c r="BE36" s="132">
        <f>SAM_billion!BE36*1000</f>
        <v>0</v>
      </c>
      <c r="BF36" s="132">
        <f>SAM_billion!BF36*1000</f>
        <v>0</v>
      </c>
      <c r="BG36" s="132">
        <f>SAM_billion!BG36*1000</f>
        <v>0</v>
      </c>
      <c r="BH36" s="132">
        <f>SAM_billion!BH36*1000</f>
        <v>0</v>
      </c>
      <c r="BI36" s="132">
        <f>SAM_billion!BI36*1000</f>
        <v>0</v>
      </c>
      <c r="BJ36" s="132">
        <f>SAM_billion!BJ36*1000</f>
        <v>0</v>
      </c>
      <c r="BK36" s="132">
        <f>SAM_billion!BK36*1000</f>
        <v>0</v>
      </c>
      <c r="BL36" s="132">
        <f>SAM_billion!BL36*1000</f>
        <v>0</v>
      </c>
      <c r="BM36" s="132">
        <f>SAM_billion!BM36*1000</f>
        <v>0</v>
      </c>
      <c r="BN36" s="132">
        <f>SAM_billion!BN36*1000</f>
        <v>0</v>
      </c>
      <c r="BO36" s="132">
        <f>SAM_billion!BO36*1000</f>
        <v>0</v>
      </c>
      <c r="BP36" s="132">
        <f>SAM_billion!BP36*1000</f>
        <v>0</v>
      </c>
      <c r="BQ36" s="132">
        <f>SAM_billion!BQ36*1000</f>
        <v>0</v>
      </c>
      <c r="BR36" s="132">
        <f>SAM_billion!BR36*1000</f>
        <v>0</v>
      </c>
      <c r="BS36" s="132">
        <f>SAM_billion!BS36*1000</f>
        <v>0</v>
      </c>
      <c r="BT36" s="132">
        <f>SAM_billion!BT36*1000</f>
        <v>0</v>
      </c>
      <c r="BU36" s="132">
        <f>SAM_billion!BU36*1000</f>
        <v>0</v>
      </c>
      <c r="BV36" s="132">
        <f>SAM_billion!BV36*1000</f>
        <v>0</v>
      </c>
      <c r="BW36" s="132">
        <f>SAM_billion!BW36*1000</f>
        <v>0</v>
      </c>
      <c r="BX36" s="132">
        <f>SAM_billion!BX36*1000</f>
        <v>0</v>
      </c>
      <c r="BY36" s="132">
        <f>SAM_billion!BY36*1000</f>
        <v>0</v>
      </c>
      <c r="BZ36" s="132">
        <f>SAM_billion!BZ36*1000</f>
        <v>0</v>
      </c>
      <c r="CA36" s="132">
        <f>SAM_billion!CA36*1000</f>
        <v>0</v>
      </c>
      <c r="CB36" s="132">
        <f>SAM_billion!CB36*1000</f>
        <v>0</v>
      </c>
      <c r="CC36" s="132">
        <f>SAM_billion!CC36*1000</f>
        <v>0</v>
      </c>
      <c r="CD36" s="132">
        <f>SAM_billion!CD36*1000</f>
        <v>0</v>
      </c>
      <c r="CE36" s="132">
        <f>SAM_billion!CE36*1000</f>
        <v>0</v>
      </c>
      <c r="CF36" s="132">
        <f>SAM_billion!CF36*1000</f>
        <v>0</v>
      </c>
      <c r="CG36" s="132">
        <f>SAM_billion!CG36*1000</f>
        <v>0</v>
      </c>
      <c r="CH36" s="132">
        <f>SAM_billion!CH36*1000</f>
        <v>0</v>
      </c>
      <c r="CI36" s="132">
        <f>SAM_billion!CI36*1000</f>
        <v>0</v>
      </c>
      <c r="CJ36" s="132">
        <f>SAM_billion!CJ36*1000</f>
        <v>0</v>
      </c>
      <c r="CK36" s="132">
        <f>SAM_billion!CK36*1000</f>
        <v>0</v>
      </c>
      <c r="CL36" s="132">
        <f>SAM_billion!CL36*1000</f>
        <v>0</v>
      </c>
      <c r="CM36" s="132">
        <f>SAM_billion!CM36*1000</f>
        <v>0</v>
      </c>
      <c r="CN36" s="132">
        <f>SAM_billion!CN36*1000</f>
        <v>0</v>
      </c>
      <c r="CO36" s="132">
        <f>SAM_billion!CO36*1000</f>
        <v>0</v>
      </c>
      <c r="CP36" s="132">
        <f>SAM_billion!CP36*1000</f>
        <v>0</v>
      </c>
      <c r="CQ36" s="132">
        <f>SAM_billion!CQ36*1000</f>
        <v>0</v>
      </c>
      <c r="CR36" s="132">
        <f>SAM_billion!CR36*1000</f>
        <v>0</v>
      </c>
      <c r="CS36" s="132">
        <f>SAM_billion!CS36*1000</f>
        <v>0</v>
      </c>
      <c r="CT36" s="132">
        <f>SAM_billion!CT36*1000</f>
        <v>0</v>
      </c>
      <c r="CU36" s="132">
        <f>SAM_billion!CU36*1000</f>
        <v>0</v>
      </c>
      <c r="CV36" s="132">
        <f>SAM_billion!CV36*1000</f>
        <v>0</v>
      </c>
      <c r="CW36" s="132">
        <f>SAM_billion!CW36*1000</f>
        <v>0</v>
      </c>
      <c r="CX36" s="132">
        <f>SAM_billion!CX36*1000</f>
        <v>0</v>
      </c>
      <c r="CY36" s="132">
        <f>SAM_billion!CY36*1000</f>
        <v>0</v>
      </c>
      <c r="CZ36" s="132">
        <f>SAM_billion!CZ36*1000</f>
        <v>0</v>
      </c>
      <c r="DA36" s="132">
        <f>SAM_billion!DA36*1000</f>
        <v>0</v>
      </c>
      <c r="DB36" s="132">
        <f>SAM_billion!DB36*1000</f>
        <v>0</v>
      </c>
      <c r="DC36" s="132">
        <f>SAM_billion!DC36*1000</f>
        <v>0</v>
      </c>
      <c r="DD36" s="132">
        <f>SAM_billion!DD36*1000</f>
        <v>92745.149632597997</v>
      </c>
      <c r="DE36" s="132">
        <f>SAM_billion!DE36*1000</f>
        <v>0</v>
      </c>
      <c r="DF36" s="132">
        <f>SAM_billion!DF36*1000</f>
        <v>0</v>
      </c>
      <c r="DG36" s="132">
        <f>SAM_billion!DG36*1000</f>
        <v>0</v>
      </c>
      <c r="DH36" s="132">
        <f>SAM_billion!DH36*1000</f>
        <v>0</v>
      </c>
      <c r="DI36" s="132">
        <f>SAM_billion!DI36*1000</f>
        <v>0</v>
      </c>
      <c r="DJ36" s="132">
        <f>SAM_billion!DJ36*1000</f>
        <v>0</v>
      </c>
      <c r="DK36" s="132">
        <f>SAM_billion!DK36*1000</f>
        <v>0</v>
      </c>
      <c r="DL36" s="132">
        <f>SAM_billion!DL36*1000</f>
        <v>0</v>
      </c>
      <c r="DM36" s="132">
        <f>SAM_billion!DM36*1000</f>
        <v>0</v>
      </c>
      <c r="DN36" s="132">
        <f>SAM_billion!DN36*1000</f>
        <v>0</v>
      </c>
      <c r="DO36" s="132">
        <f>SAM_billion!DO36*1000</f>
        <v>0</v>
      </c>
      <c r="DP36" s="132">
        <f>SAM_billion!DP36*1000</f>
        <v>0</v>
      </c>
      <c r="DQ36" s="132">
        <f>SAM_billion!DQ36*1000</f>
        <v>0</v>
      </c>
      <c r="DR36" s="132">
        <f>SAM_billion!DR36*1000</f>
        <v>0</v>
      </c>
      <c r="DS36" s="132">
        <f>SAM_billion!DS36*1000</f>
        <v>0</v>
      </c>
      <c r="DT36" s="132">
        <f>SAM_billion!DT36*1000</f>
        <v>0</v>
      </c>
      <c r="DU36" s="132">
        <f>SAM_billion!DU36*1000</f>
        <v>0</v>
      </c>
      <c r="DV36" s="132">
        <f>SAM_billion!DV36*1000</f>
        <v>0</v>
      </c>
      <c r="DW36" s="132">
        <f>SAM_billion!DW36*1000</f>
        <v>0</v>
      </c>
      <c r="DX36" s="132">
        <f>SAM_billion!DX36*1000</f>
        <v>0</v>
      </c>
      <c r="DY36" s="132">
        <f>SAM_billion!DY36*1000</f>
        <v>0</v>
      </c>
      <c r="DZ36" s="132">
        <f>SAM_billion!DZ36*1000</f>
        <v>0</v>
      </c>
      <c r="EA36" s="132">
        <f>SAM_billion!EA36*1000</f>
        <v>0</v>
      </c>
      <c r="EB36" s="132">
        <f>SAM_billion!EB36*1000</f>
        <v>0</v>
      </c>
      <c r="EC36" s="132">
        <f>SAM_billion!EC36*1000</f>
        <v>0</v>
      </c>
      <c r="ED36" s="132">
        <f>SAM_billion!ED36*1000</f>
        <v>0</v>
      </c>
      <c r="EE36" s="132">
        <f>SAM_billion!EE36*1000</f>
        <v>0</v>
      </c>
      <c r="EF36" s="132">
        <f>SAM_billion!EF36*1000</f>
        <v>0</v>
      </c>
      <c r="EG36" s="132">
        <f>SAM_billion!EG36*1000</f>
        <v>0</v>
      </c>
      <c r="EH36" s="132">
        <f>SAM_billion!EH36*1000</f>
        <v>0</v>
      </c>
      <c r="EI36" s="132">
        <f>SAM_billion!EI36*1000</f>
        <v>0</v>
      </c>
      <c r="EJ36" s="132">
        <f>SAM_billion!EJ36*1000</f>
        <v>0</v>
      </c>
      <c r="EK36" s="132">
        <f>SAM_billion!EK36*1000</f>
        <v>0</v>
      </c>
      <c r="EL36" s="132">
        <f>SAM_billion!EL36*1000</f>
        <v>0</v>
      </c>
      <c r="EM36" s="132">
        <f>SAM_billion!EM36*1000</f>
        <v>0</v>
      </c>
      <c r="EN36" s="132">
        <f>SAM_billion!EN36*1000</f>
        <v>0</v>
      </c>
      <c r="EO36" s="132">
        <f>SAM_billion!EO36*1000</f>
        <v>0</v>
      </c>
      <c r="EP36" s="132">
        <f>SAM_billion!EP36*1000</f>
        <v>0</v>
      </c>
      <c r="EQ36" s="132">
        <f>SAM_billion!EQ36*1000</f>
        <v>0</v>
      </c>
      <c r="ER36" s="132">
        <f>SAM_billion!ER36*1000</f>
        <v>0</v>
      </c>
      <c r="ES36" s="132">
        <f>SAM_billion!ES36*1000</f>
        <v>0</v>
      </c>
      <c r="ET36" s="132">
        <f>SAM_billion!ET36*1000</f>
        <v>0</v>
      </c>
      <c r="EU36" s="132">
        <f>SAM_billion!EU36*1000</f>
        <v>0</v>
      </c>
      <c r="EV36" s="132">
        <f>SAM_billion!EV36*1000</f>
        <v>0</v>
      </c>
      <c r="EW36" s="132">
        <f>SAM_billion!EW36*1000</f>
        <v>0</v>
      </c>
      <c r="EX36" s="132">
        <f>SAM_billion!EX36*1000</f>
        <v>0</v>
      </c>
      <c r="EY36" s="132">
        <f>SAM_billion!EY36*1000</f>
        <v>0</v>
      </c>
      <c r="EZ36" s="132">
        <f>SAM_billion!EZ36*1000</f>
        <v>0</v>
      </c>
      <c r="FA36" s="132">
        <f>SAM_billion!FA36*1000</f>
        <v>0</v>
      </c>
      <c r="FB36" s="132">
        <f>SAM_billion!FB36*1000</f>
        <v>0</v>
      </c>
      <c r="FC36" s="132">
        <f>SAM_billion!FC36*1000</f>
        <v>0</v>
      </c>
      <c r="FD36" s="132">
        <f>SAM_billion!FD36*1000</f>
        <v>0</v>
      </c>
      <c r="FE36" s="132">
        <f>SAM_billion!FE36*1000</f>
        <v>0</v>
      </c>
      <c r="FF36" s="132">
        <f>SAM_billion!FF36*1000</f>
        <v>0</v>
      </c>
      <c r="FG36" s="132">
        <f>SAM_billion!FG36*1000</f>
        <v>0</v>
      </c>
      <c r="FH36" s="132">
        <f>SAM_billion!FH36*1000</f>
        <v>0</v>
      </c>
      <c r="FI36" s="132">
        <f>SAM_billion!FI36*1000</f>
        <v>0</v>
      </c>
      <c r="FJ36" s="132">
        <f>SAM_billion!FJ36*1000</f>
        <v>0</v>
      </c>
      <c r="FK36" s="132">
        <f>SAM_billion!FK36*1000</f>
        <v>0</v>
      </c>
      <c r="FL36" s="132">
        <f>SAM_billion!FL36*1000</f>
        <v>0</v>
      </c>
      <c r="FM36" s="132">
        <f>SAM_billion!FM36*1000</f>
        <v>0</v>
      </c>
      <c r="FN36" s="132">
        <f>SAM_billion!FN36*1000</f>
        <v>0</v>
      </c>
      <c r="FO36" s="132">
        <f>SAM_billion!FO36*1000</f>
        <v>0</v>
      </c>
      <c r="FP36" s="132">
        <f>SAM_billion!FP36*1000</f>
        <v>0</v>
      </c>
      <c r="FQ36" s="132">
        <f>SAM_billion!FQ36*1000</f>
        <v>0</v>
      </c>
      <c r="FR36" s="132">
        <f>SAM_billion!FR36*1000</f>
        <v>0</v>
      </c>
      <c r="FS36" s="132">
        <f>SAM_billion!FS36*1000</f>
        <v>0</v>
      </c>
      <c r="FT36" s="132">
        <f>SAM_billion!FT36*1000</f>
        <v>0</v>
      </c>
      <c r="FU36" s="132">
        <f>SAM_billion!FU36*1000</f>
        <v>0</v>
      </c>
      <c r="FV36" s="132">
        <f>SAM_billion!FV36*1000</f>
        <v>0</v>
      </c>
      <c r="FW36" s="132">
        <f>SAM_billion!FW36*1000</f>
        <v>0</v>
      </c>
      <c r="FX36" s="132">
        <f>SAM_billion!FX36*1000</f>
        <v>0</v>
      </c>
      <c r="FY36" s="132">
        <f>SAM_billion!FY36*1000</f>
        <v>0</v>
      </c>
      <c r="FZ36" s="132">
        <f>SAM_billion!FZ36*1000</f>
        <v>0</v>
      </c>
      <c r="GA36" s="132">
        <f>SAM_billion!GA36*1000</f>
        <v>0</v>
      </c>
      <c r="GB36" s="132">
        <f>SAM_billion!GB36*1000</f>
        <v>0</v>
      </c>
      <c r="GC36" s="132">
        <f>SAM_billion!GC36*1000</f>
        <v>0</v>
      </c>
      <c r="GD36" s="132">
        <f>SAM_billion!GD36*1000</f>
        <v>0</v>
      </c>
      <c r="GE36" s="132">
        <f>SAM_billion!GE36*1000</f>
        <v>0</v>
      </c>
      <c r="GF36" s="132">
        <f>SAM_billion!GF36*1000</f>
        <v>0</v>
      </c>
      <c r="GG36" s="132">
        <f>SAM_billion!GG36*1000</f>
        <v>0</v>
      </c>
      <c r="GH36" s="132">
        <f>SAM_billion!GH36*1000</f>
        <v>0</v>
      </c>
      <c r="GI36" s="132">
        <f>SAM_billion!GI36*1000</f>
        <v>0</v>
      </c>
      <c r="GJ36" s="132">
        <f>SAM_billion!GJ36*1000</f>
        <v>92745.149632597997</v>
      </c>
    </row>
    <row r="37" spans="1:192" x14ac:dyDescent="0.25">
      <c r="A37" s="133" t="s">
        <v>744</v>
      </c>
      <c r="B37" s="132">
        <f>SAM_billion!B37*1000</f>
        <v>0</v>
      </c>
      <c r="C37" s="132">
        <f>SAM_billion!C37*1000</f>
        <v>0</v>
      </c>
      <c r="D37" s="132">
        <f>SAM_billion!D37*1000</f>
        <v>0</v>
      </c>
      <c r="E37" s="132">
        <f>SAM_billion!E37*1000</f>
        <v>0</v>
      </c>
      <c r="F37" s="132">
        <f>SAM_billion!F37*1000</f>
        <v>0</v>
      </c>
      <c r="G37" s="132">
        <f>SAM_billion!G37*1000</f>
        <v>0</v>
      </c>
      <c r="H37" s="132">
        <f>SAM_billion!H37*1000</f>
        <v>0</v>
      </c>
      <c r="I37" s="132">
        <f>SAM_billion!I37*1000</f>
        <v>0</v>
      </c>
      <c r="J37" s="132">
        <f>SAM_billion!J37*1000</f>
        <v>0</v>
      </c>
      <c r="K37" s="132">
        <f>SAM_billion!K37*1000</f>
        <v>0</v>
      </c>
      <c r="L37" s="132">
        <f>SAM_billion!L37*1000</f>
        <v>0</v>
      </c>
      <c r="M37" s="132">
        <f>SAM_billion!M37*1000</f>
        <v>0</v>
      </c>
      <c r="N37" s="132">
        <f>SAM_billion!N37*1000</f>
        <v>0</v>
      </c>
      <c r="O37" s="132">
        <f>SAM_billion!O37*1000</f>
        <v>0</v>
      </c>
      <c r="P37" s="132">
        <f>SAM_billion!P37*1000</f>
        <v>0</v>
      </c>
      <c r="Q37" s="132">
        <f>SAM_billion!Q37*1000</f>
        <v>0</v>
      </c>
      <c r="R37" s="132">
        <f>SAM_billion!R37*1000</f>
        <v>0</v>
      </c>
      <c r="S37" s="132">
        <f>SAM_billion!S37*1000</f>
        <v>0</v>
      </c>
      <c r="T37" s="132">
        <f>SAM_billion!T37*1000</f>
        <v>0</v>
      </c>
      <c r="U37" s="132">
        <f>SAM_billion!U37*1000</f>
        <v>0</v>
      </c>
      <c r="V37" s="132">
        <f>SAM_billion!V37*1000</f>
        <v>0</v>
      </c>
      <c r="W37" s="132">
        <f>SAM_billion!W37*1000</f>
        <v>0</v>
      </c>
      <c r="X37" s="132">
        <f>SAM_billion!X37*1000</f>
        <v>0</v>
      </c>
      <c r="Y37" s="132">
        <f>SAM_billion!Y37*1000</f>
        <v>0</v>
      </c>
      <c r="Z37" s="132">
        <f>SAM_billion!Z37*1000</f>
        <v>0</v>
      </c>
      <c r="AA37" s="132">
        <f>SAM_billion!AA37*1000</f>
        <v>0</v>
      </c>
      <c r="AB37" s="132">
        <f>SAM_billion!AB37*1000</f>
        <v>0</v>
      </c>
      <c r="AC37" s="132">
        <f>SAM_billion!AC37*1000</f>
        <v>0</v>
      </c>
      <c r="AD37" s="132">
        <f>SAM_billion!AD37*1000</f>
        <v>0</v>
      </c>
      <c r="AE37" s="132">
        <f>SAM_billion!AE37*1000</f>
        <v>0</v>
      </c>
      <c r="AF37" s="132">
        <f>SAM_billion!AF37*1000</f>
        <v>0</v>
      </c>
      <c r="AG37" s="132">
        <f>SAM_billion!AG37*1000</f>
        <v>0</v>
      </c>
      <c r="AH37" s="132">
        <f>SAM_billion!AH37*1000</f>
        <v>0</v>
      </c>
      <c r="AI37" s="132">
        <f>SAM_billion!AI37*1000</f>
        <v>0</v>
      </c>
      <c r="AJ37" s="132">
        <f>SAM_billion!AJ37*1000</f>
        <v>0</v>
      </c>
      <c r="AK37" s="132">
        <f>SAM_billion!AK37*1000</f>
        <v>0</v>
      </c>
      <c r="AL37" s="132">
        <f>SAM_billion!AL37*1000</f>
        <v>0</v>
      </c>
      <c r="AM37" s="132">
        <f>SAM_billion!AM37*1000</f>
        <v>0</v>
      </c>
      <c r="AN37" s="132">
        <f>SAM_billion!AN37*1000</f>
        <v>0</v>
      </c>
      <c r="AO37" s="132">
        <f>SAM_billion!AO37*1000</f>
        <v>0</v>
      </c>
      <c r="AP37" s="132">
        <f>SAM_billion!AP37*1000</f>
        <v>0</v>
      </c>
      <c r="AQ37" s="132">
        <f>SAM_billion!AQ37*1000</f>
        <v>0</v>
      </c>
      <c r="AR37" s="132">
        <f>SAM_billion!AR37*1000</f>
        <v>0</v>
      </c>
      <c r="AS37" s="132">
        <f>SAM_billion!AS37*1000</f>
        <v>0</v>
      </c>
      <c r="AT37" s="132">
        <f>SAM_billion!AT37*1000</f>
        <v>0</v>
      </c>
      <c r="AU37" s="132">
        <f>SAM_billion!AU37*1000</f>
        <v>0</v>
      </c>
      <c r="AV37" s="132">
        <f>SAM_billion!AV37*1000</f>
        <v>0</v>
      </c>
      <c r="AW37" s="132">
        <f>SAM_billion!AW37*1000</f>
        <v>0</v>
      </c>
      <c r="AX37" s="132">
        <f>SAM_billion!AX37*1000</f>
        <v>0</v>
      </c>
      <c r="AY37" s="132">
        <f>SAM_billion!AY37*1000</f>
        <v>0</v>
      </c>
      <c r="AZ37" s="132">
        <f>SAM_billion!AZ37*1000</f>
        <v>0</v>
      </c>
      <c r="BA37" s="132">
        <f>SAM_billion!BA37*1000</f>
        <v>0</v>
      </c>
      <c r="BB37" s="132">
        <f>SAM_billion!BB37*1000</f>
        <v>0</v>
      </c>
      <c r="BC37" s="132">
        <f>SAM_billion!BC37*1000</f>
        <v>0</v>
      </c>
      <c r="BD37" s="132">
        <f>SAM_billion!BD37*1000</f>
        <v>0</v>
      </c>
      <c r="BE37" s="132">
        <f>SAM_billion!BE37*1000</f>
        <v>0</v>
      </c>
      <c r="BF37" s="132">
        <f>SAM_billion!BF37*1000</f>
        <v>0</v>
      </c>
      <c r="BG37" s="132">
        <f>SAM_billion!BG37*1000</f>
        <v>0</v>
      </c>
      <c r="BH37" s="132">
        <f>SAM_billion!BH37*1000</f>
        <v>0</v>
      </c>
      <c r="BI37" s="132">
        <f>SAM_billion!BI37*1000</f>
        <v>0</v>
      </c>
      <c r="BJ37" s="132">
        <f>SAM_billion!BJ37*1000</f>
        <v>0</v>
      </c>
      <c r="BK37" s="132">
        <f>SAM_billion!BK37*1000</f>
        <v>0</v>
      </c>
      <c r="BL37" s="132">
        <f>SAM_billion!BL37*1000</f>
        <v>0</v>
      </c>
      <c r="BM37" s="132">
        <f>SAM_billion!BM37*1000</f>
        <v>0</v>
      </c>
      <c r="BN37" s="132">
        <f>SAM_billion!BN37*1000</f>
        <v>0</v>
      </c>
      <c r="BO37" s="132">
        <f>SAM_billion!BO37*1000</f>
        <v>0</v>
      </c>
      <c r="BP37" s="132">
        <f>SAM_billion!BP37*1000</f>
        <v>0</v>
      </c>
      <c r="BQ37" s="132">
        <f>SAM_billion!BQ37*1000</f>
        <v>0</v>
      </c>
      <c r="BR37" s="132">
        <f>SAM_billion!BR37*1000</f>
        <v>0</v>
      </c>
      <c r="BS37" s="132">
        <f>SAM_billion!BS37*1000</f>
        <v>0</v>
      </c>
      <c r="BT37" s="132">
        <f>SAM_billion!BT37*1000</f>
        <v>0</v>
      </c>
      <c r="BU37" s="132">
        <f>SAM_billion!BU37*1000</f>
        <v>0</v>
      </c>
      <c r="BV37" s="132">
        <f>SAM_billion!BV37*1000</f>
        <v>0</v>
      </c>
      <c r="BW37" s="132">
        <f>SAM_billion!BW37*1000</f>
        <v>0</v>
      </c>
      <c r="BX37" s="132">
        <f>SAM_billion!BX37*1000</f>
        <v>0</v>
      </c>
      <c r="BY37" s="132">
        <f>SAM_billion!BY37*1000</f>
        <v>0</v>
      </c>
      <c r="BZ37" s="132">
        <f>SAM_billion!BZ37*1000</f>
        <v>0</v>
      </c>
      <c r="CA37" s="132">
        <f>SAM_billion!CA37*1000</f>
        <v>0</v>
      </c>
      <c r="CB37" s="132">
        <f>SAM_billion!CB37*1000</f>
        <v>0</v>
      </c>
      <c r="CC37" s="132">
        <f>SAM_billion!CC37*1000</f>
        <v>0</v>
      </c>
      <c r="CD37" s="132">
        <f>SAM_billion!CD37*1000</f>
        <v>0</v>
      </c>
      <c r="CE37" s="132">
        <f>SAM_billion!CE37*1000</f>
        <v>0</v>
      </c>
      <c r="CF37" s="132">
        <f>SAM_billion!CF37*1000</f>
        <v>0</v>
      </c>
      <c r="CG37" s="132">
        <f>SAM_billion!CG37*1000</f>
        <v>0</v>
      </c>
      <c r="CH37" s="132">
        <f>SAM_billion!CH37*1000</f>
        <v>0</v>
      </c>
      <c r="CI37" s="132">
        <f>SAM_billion!CI37*1000</f>
        <v>0</v>
      </c>
      <c r="CJ37" s="132">
        <f>SAM_billion!CJ37*1000</f>
        <v>0</v>
      </c>
      <c r="CK37" s="132">
        <f>SAM_billion!CK37*1000</f>
        <v>0</v>
      </c>
      <c r="CL37" s="132">
        <f>SAM_billion!CL37*1000</f>
        <v>0</v>
      </c>
      <c r="CM37" s="132">
        <f>SAM_billion!CM37*1000</f>
        <v>0</v>
      </c>
      <c r="CN37" s="132">
        <f>SAM_billion!CN37*1000</f>
        <v>0</v>
      </c>
      <c r="CO37" s="132">
        <f>SAM_billion!CO37*1000</f>
        <v>0</v>
      </c>
      <c r="CP37" s="132">
        <f>SAM_billion!CP37*1000</f>
        <v>0</v>
      </c>
      <c r="CQ37" s="132">
        <f>SAM_billion!CQ37*1000</f>
        <v>0</v>
      </c>
      <c r="CR37" s="132">
        <f>SAM_billion!CR37*1000</f>
        <v>0</v>
      </c>
      <c r="CS37" s="132">
        <f>SAM_billion!CS37*1000</f>
        <v>0</v>
      </c>
      <c r="CT37" s="132">
        <f>SAM_billion!CT37*1000</f>
        <v>0</v>
      </c>
      <c r="CU37" s="132">
        <f>SAM_billion!CU37*1000</f>
        <v>0</v>
      </c>
      <c r="CV37" s="132">
        <f>SAM_billion!CV37*1000</f>
        <v>0</v>
      </c>
      <c r="CW37" s="132">
        <f>SAM_billion!CW37*1000</f>
        <v>0</v>
      </c>
      <c r="CX37" s="132">
        <f>SAM_billion!CX37*1000</f>
        <v>0</v>
      </c>
      <c r="CY37" s="132">
        <f>SAM_billion!CY37*1000</f>
        <v>0</v>
      </c>
      <c r="CZ37" s="132">
        <f>SAM_billion!CZ37*1000</f>
        <v>0</v>
      </c>
      <c r="DA37" s="132">
        <f>SAM_billion!DA37*1000</f>
        <v>0</v>
      </c>
      <c r="DB37" s="132">
        <f>SAM_billion!DB37*1000</f>
        <v>0</v>
      </c>
      <c r="DC37" s="132">
        <f>SAM_billion!DC37*1000</f>
        <v>0</v>
      </c>
      <c r="DD37" s="132">
        <f>SAM_billion!DD37*1000</f>
        <v>0</v>
      </c>
      <c r="DE37" s="132">
        <f>SAM_billion!DE37*1000</f>
        <v>21890.99968305225</v>
      </c>
      <c r="DF37" s="132">
        <f>SAM_billion!DF37*1000</f>
        <v>0</v>
      </c>
      <c r="DG37" s="132">
        <f>SAM_billion!DG37*1000</f>
        <v>0</v>
      </c>
      <c r="DH37" s="132">
        <f>SAM_billion!DH37*1000</f>
        <v>0</v>
      </c>
      <c r="DI37" s="132">
        <f>SAM_billion!DI37*1000</f>
        <v>0</v>
      </c>
      <c r="DJ37" s="132">
        <f>SAM_billion!DJ37*1000</f>
        <v>0</v>
      </c>
      <c r="DK37" s="132">
        <f>SAM_billion!DK37*1000</f>
        <v>0</v>
      </c>
      <c r="DL37" s="132">
        <f>SAM_billion!DL37*1000</f>
        <v>0</v>
      </c>
      <c r="DM37" s="132">
        <f>SAM_billion!DM37*1000</f>
        <v>0</v>
      </c>
      <c r="DN37" s="132">
        <f>SAM_billion!DN37*1000</f>
        <v>0</v>
      </c>
      <c r="DO37" s="132">
        <f>SAM_billion!DO37*1000</f>
        <v>0</v>
      </c>
      <c r="DP37" s="132">
        <f>SAM_billion!DP37*1000</f>
        <v>0</v>
      </c>
      <c r="DQ37" s="132">
        <f>SAM_billion!DQ37*1000</f>
        <v>0</v>
      </c>
      <c r="DR37" s="132">
        <f>SAM_billion!DR37*1000</f>
        <v>0</v>
      </c>
      <c r="DS37" s="132">
        <f>SAM_billion!DS37*1000</f>
        <v>0</v>
      </c>
      <c r="DT37" s="132">
        <f>SAM_billion!DT37*1000</f>
        <v>0</v>
      </c>
      <c r="DU37" s="132">
        <f>SAM_billion!DU37*1000</f>
        <v>0</v>
      </c>
      <c r="DV37" s="132">
        <f>SAM_billion!DV37*1000</f>
        <v>0</v>
      </c>
      <c r="DW37" s="132">
        <f>SAM_billion!DW37*1000</f>
        <v>0</v>
      </c>
      <c r="DX37" s="132">
        <f>SAM_billion!DX37*1000</f>
        <v>0</v>
      </c>
      <c r="DY37" s="132">
        <f>SAM_billion!DY37*1000</f>
        <v>0</v>
      </c>
      <c r="DZ37" s="132">
        <f>SAM_billion!DZ37*1000</f>
        <v>0</v>
      </c>
      <c r="EA37" s="132">
        <f>SAM_billion!EA37*1000</f>
        <v>0</v>
      </c>
      <c r="EB37" s="132">
        <f>SAM_billion!EB37*1000</f>
        <v>0</v>
      </c>
      <c r="EC37" s="132">
        <f>SAM_billion!EC37*1000</f>
        <v>0</v>
      </c>
      <c r="ED37" s="132">
        <f>SAM_billion!ED37*1000</f>
        <v>0</v>
      </c>
      <c r="EE37" s="132">
        <f>SAM_billion!EE37*1000</f>
        <v>0</v>
      </c>
      <c r="EF37" s="132">
        <f>SAM_billion!EF37*1000</f>
        <v>0</v>
      </c>
      <c r="EG37" s="132">
        <f>SAM_billion!EG37*1000</f>
        <v>0</v>
      </c>
      <c r="EH37" s="132">
        <f>SAM_billion!EH37*1000</f>
        <v>0</v>
      </c>
      <c r="EI37" s="132">
        <f>SAM_billion!EI37*1000</f>
        <v>0</v>
      </c>
      <c r="EJ37" s="132">
        <f>SAM_billion!EJ37*1000</f>
        <v>0</v>
      </c>
      <c r="EK37" s="132">
        <f>SAM_billion!EK37*1000</f>
        <v>0</v>
      </c>
      <c r="EL37" s="132">
        <f>SAM_billion!EL37*1000</f>
        <v>0</v>
      </c>
      <c r="EM37" s="132">
        <f>SAM_billion!EM37*1000</f>
        <v>0</v>
      </c>
      <c r="EN37" s="132">
        <f>SAM_billion!EN37*1000</f>
        <v>0</v>
      </c>
      <c r="EO37" s="132">
        <f>SAM_billion!EO37*1000</f>
        <v>0</v>
      </c>
      <c r="EP37" s="132">
        <f>SAM_billion!EP37*1000</f>
        <v>0</v>
      </c>
      <c r="EQ37" s="132">
        <f>SAM_billion!EQ37*1000</f>
        <v>0</v>
      </c>
      <c r="ER37" s="132">
        <f>SAM_billion!ER37*1000</f>
        <v>0</v>
      </c>
      <c r="ES37" s="132">
        <f>SAM_billion!ES37*1000</f>
        <v>0</v>
      </c>
      <c r="ET37" s="132">
        <f>SAM_billion!ET37*1000</f>
        <v>0</v>
      </c>
      <c r="EU37" s="132">
        <f>SAM_billion!EU37*1000</f>
        <v>0</v>
      </c>
      <c r="EV37" s="132">
        <f>SAM_billion!EV37*1000</f>
        <v>0</v>
      </c>
      <c r="EW37" s="132">
        <f>SAM_billion!EW37*1000</f>
        <v>0</v>
      </c>
      <c r="EX37" s="132">
        <f>SAM_billion!EX37*1000</f>
        <v>0</v>
      </c>
      <c r="EY37" s="132">
        <f>SAM_billion!EY37*1000</f>
        <v>0</v>
      </c>
      <c r="EZ37" s="132">
        <f>SAM_billion!EZ37*1000</f>
        <v>0</v>
      </c>
      <c r="FA37" s="132">
        <f>SAM_billion!FA37*1000</f>
        <v>0</v>
      </c>
      <c r="FB37" s="132">
        <f>SAM_billion!FB37*1000</f>
        <v>0</v>
      </c>
      <c r="FC37" s="132">
        <f>SAM_billion!FC37*1000</f>
        <v>0</v>
      </c>
      <c r="FD37" s="132">
        <f>SAM_billion!FD37*1000</f>
        <v>0</v>
      </c>
      <c r="FE37" s="132">
        <f>SAM_billion!FE37*1000</f>
        <v>0</v>
      </c>
      <c r="FF37" s="132">
        <f>SAM_billion!FF37*1000</f>
        <v>0</v>
      </c>
      <c r="FG37" s="132">
        <f>SAM_billion!FG37*1000</f>
        <v>0</v>
      </c>
      <c r="FH37" s="132">
        <f>SAM_billion!FH37*1000</f>
        <v>0</v>
      </c>
      <c r="FI37" s="132">
        <f>SAM_billion!FI37*1000</f>
        <v>0</v>
      </c>
      <c r="FJ37" s="132">
        <f>SAM_billion!FJ37*1000</f>
        <v>0</v>
      </c>
      <c r="FK37" s="132">
        <f>SAM_billion!FK37*1000</f>
        <v>0</v>
      </c>
      <c r="FL37" s="132">
        <f>SAM_billion!FL37*1000</f>
        <v>0</v>
      </c>
      <c r="FM37" s="132">
        <f>SAM_billion!FM37*1000</f>
        <v>0</v>
      </c>
      <c r="FN37" s="132">
        <f>SAM_billion!FN37*1000</f>
        <v>0</v>
      </c>
      <c r="FO37" s="132">
        <f>SAM_billion!FO37*1000</f>
        <v>0</v>
      </c>
      <c r="FP37" s="132">
        <f>SAM_billion!FP37*1000</f>
        <v>0</v>
      </c>
      <c r="FQ37" s="132">
        <f>SAM_billion!FQ37*1000</f>
        <v>0</v>
      </c>
      <c r="FR37" s="132">
        <f>SAM_billion!FR37*1000</f>
        <v>0</v>
      </c>
      <c r="FS37" s="132">
        <f>SAM_billion!FS37*1000</f>
        <v>0</v>
      </c>
      <c r="FT37" s="132">
        <f>SAM_billion!FT37*1000</f>
        <v>0</v>
      </c>
      <c r="FU37" s="132">
        <f>SAM_billion!FU37*1000</f>
        <v>0</v>
      </c>
      <c r="FV37" s="132">
        <f>SAM_billion!FV37*1000</f>
        <v>0</v>
      </c>
      <c r="FW37" s="132">
        <f>SAM_billion!FW37*1000</f>
        <v>0</v>
      </c>
      <c r="FX37" s="132">
        <f>SAM_billion!FX37*1000</f>
        <v>0</v>
      </c>
      <c r="FY37" s="132">
        <f>SAM_billion!FY37*1000</f>
        <v>0</v>
      </c>
      <c r="FZ37" s="132">
        <f>SAM_billion!FZ37*1000</f>
        <v>0</v>
      </c>
      <c r="GA37" s="132">
        <f>SAM_billion!GA37*1000</f>
        <v>0</v>
      </c>
      <c r="GB37" s="132">
        <f>SAM_billion!GB37*1000</f>
        <v>0</v>
      </c>
      <c r="GC37" s="132">
        <f>SAM_billion!GC37*1000</f>
        <v>0</v>
      </c>
      <c r="GD37" s="132">
        <f>SAM_billion!GD37*1000</f>
        <v>0</v>
      </c>
      <c r="GE37" s="132">
        <f>SAM_billion!GE37*1000</f>
        <v>0</v>
      </c>
      <c r="GF37" s="132">
        <f>SAM_billion!GF37*1000</f>
        <v>0</v>
      </c>
      <c r="GG37" s="132">
        <f>SAM_billion!GG37*1000</f>
        <v>0</v>
      </c>
      <c r="GH37" s="132">
        <f>SAM_billion!GH37*1000</f>
        <v>0</v>
      </c>
      <c r="GI37" s="132">
        <f>SAM_billion!GI37*1000</f>
        <v>0</v>
      </c>
      <c r="GJ37" s="132">
        <f>SAM_billion!GJ37*1000</f>
        <v>21890.99968305225</v>
      </c>
    </row>
    <row r="38" spans="1:192" x14ac:dyDescent="0.25">
      <c r="A38" s="133" t="s">
        <v>745</v>
      </c>
      <c r="B38" s="132">
        <f>SAM_billion!B38*1000</f>
        <v>0</v>
      </c>
      <c r="C38" s="132">
        <f>SAM_billion!C38*1000</f>
        <v>0</v>
      </c>
      <c r="D38" s="132">
        <f>SAM_billion!D38*1000</f>
        <v>0</v>
      </c>
      <c r="E38" s="132">
        <f>SAM_billion!E38*1000</f>
        <v>0</v>
      </c>
      <c r="F38" s="132">
        <f>SAM_billion!F38*1000</f>
        <v>0</v>
      </c>
      <c r="G38" s="132">
        <f>SAM_billion!G38*1000</f>
        <v>0</v>
      </c>
      <c r="H38" s="132">
        <f>SAM_billion!H38*1000</f>
        <v>0</v>
      </c>
      <c r="I38" s="132">
        <f>SAM_billion!I38*1000</f>
        <v>0</v>
      </c>
      <c r="J38" s="132">
        <f>SAM_billion!J38*1000</f>
        <v>0</v>
      </c>
      <c r="K38" s="132">
        <f>SAM_billion!K38*1000</f>
        <v>0</v>
      </c>
      <c r="L38" s="132">
        <f>SAM_billion!L38*1000</f>
        <v>0</v>
      </c>
      <c r="M38" s="132">
        <f>SAM_billion!M38*1000</f>
        <v>0</v>
      </c>
      <c r="N38" s="132">
        <f>SAM_billion!N38*1000</f>
        <v>0</v>
      </c>
      <c r="O38" s="132">
        <f>SAM_billion!O38*1000</f>
        <v>0</v>
      </c>
      <c r="P38" s="132">
        <f>SAM_billion!P38*1000</f>
        <v>0</v>
      </c>
      <c r="Q38" s="132">
        <f>SAM_billion!Q38*1000</f>
        <v>0</v>
      </c>
      <c r="R38" s="132">
        <f>SAM_billion!R38*1000</f>
        <v>0</v>
      </c>
      <c r="S38" s="132">
        <f>SAM_billion!S38*1000</f>
        <v>0</v>
      </c>
      <c r="T38" s="132">
        <f>SAM_billion!T38*1000</f>
        <v>0</v>
      </c>
      <c r="U38" s="132">
        <f>SAM_billion!U38*1000</f>
        <v>0</v>
      </c>
      <c r="V38" s="132">
        <f>SAM_billion!V38*1000</f>
        <v>0</v>
      </c>
      <c r="W38" s="132">
        <f>SAM_billion!W38*1000</f>
        <v>0</v>
      </c>
      <c r="X38" s="132">
        <f>SAM_billion!X38*1000</f>
        <v>0</v>
      </c>
      <c r="Y38" s="132">
        <f>SAM_billion!Y38*1000</f>
        <v>0</v>
      </c>
      <c r="Z38" s="132">
        <f>SAM_billion!Z38*1000</f>
        <v>0</v>
      </c>
      <c r="AA38" s="132">
        <f>SAM_billion!AA38*1000</f>
        <v>0</v>
      </c>
      <c r="AB38" s="132">
        <f>SAM_billion!AB38*1000</f>
        <v>0</v>
      </c>
      <c r="AC38" s="132">
        <f>SAM_billion!AC38*1000</f>
        <v>0</v>
      </c>
      <c r="AD38" s="132">
        <f>SAM_billion!AD38*1000</f>
        <v>0</v>
      </c>
      <c r="AE38" s="132">
        <f>SAM_billion!AE38*1000</f>
        <v>0</v>
      </c>
      <c r="AF38" s="132">
        <f>SAM_billion!AF38*1000</f>
        <v>0</v>
      </c>
      <c r="AG38" s="132">
        <f>SAM_billion!AG38*1000</f>
        <v>0</v>
      </c>
      <c r="AH38" s="132">
        <f>SAM_billion!AH38*1000</f>
        <v>0</v>
      </c>
      <c r="AI38" s="132">
        <f>SAM_billion!AI38*1000</f>
        <v>0</v>
      </c>
      <c r="AJ38" s="132">
        <f>SAM_billion!AJ38*1000</f>
        <v>0</v>
      </c>
      <c r="AK38" s="132">
        <f>SAM_billion!AK38*1000</f>
        <v>0</v>
      </c>
      <c r="AL38" s="132">
        <f>SAM_billion!AL38*1000</f>
        <v>0</v>
      </c>
      <c r="AM38" s="132">
        <f>SAM_billion!AM38*1000</f>
        <v>0</v>
      </c>
      <c r="AN38" s="132">
        <f>SAM_billion!AN38*1000</f>
        <v>0</v>
      </c>
      <c r="AO38" s="132">
        <f>SAM_billion!AO38*1000</f>
        <v>0</v>
      </c>
      <c r="AP38" s="132">
        <f>SAM_billion!AP38*1000</f>
        <v>0</v>
      </c>
      <c r="AQ38" s="132">
        <f>SAM_billion!AQ38*1000</f>
        <v>0</v>
      </c>
      <c r="AR38" s="132">
        <f>SAM_billion!AR38*1000</f>
        <v>0</v>
      </c>
      <c r="AS38" s="132">
        <f>SAM_billion!AS38*1000</f>
        <v>0</v>
      </c>
      <c r="AT38" s="132">
        <f>SAM_billion!AT38*1000</f>
        <v>0</v>
      </c>
      <c r="AU38" s="132">
        <f>SAM_billion!AU38*1000</f>
        <v>0</v>
      </c>
      <c r="AV38" s="132">
        <f>SAM_billion!AV38*1000</f>
        <v>0</v>
      </c>
      <c r="AW38" s="132">
        <f>SAM_billion!AW38*1000</f>
        <v>0</v>
      </c>
      <c r="AX38" s="132">
        <f>SAM_billion!AX38*1000</f>
        <v>0</v>
      </c>
      <c r="AY38" s="132">
        <f>SAM_billion!AY38*1000</f>
        <v>0</v>
      </c>
      <c r="AZ38" s="132">
        <f>SAM_billion!AZ38*1000</f>
        <v>0</v>
      </c>
      <c r="BA38" s="132">
        <f>SAM_billion!BA38*1000</f>
        <v>0</v>
      </c>
      <c r="BB38" s="132">
        <f>SAM_billion!BB38*1000</f>
        <v>0</v>
      </c>
      <c r="BC38" s="132">
        <f>SAM_billion!BC38*1000</f>
        <v>0</v>
      </c>
      <c r="BD38" s="132">
        <f>SAM_billion!BD38*1000</f>
        <v>0</v>
      </c>
      <c r="BE38" s="132">
        <f>SAM_billion!BE38*1000</f>
        <v>0</v>
      </c>
      <c r="BF38" s="132">
        <f>SAM_billion!BF38*1000</f>
        <v>0</v>
      </c>
      <c r="BG38" s="132">
        <f>SAM_billion!BG38*1000</f>
        <v>0</v>
      </c>
      <c r="BH38" s="132">
        <f>SAM_billion!BH38*1000</f>
        <v>0</v>
      </c>
      <c r="BI38" s="132">
        <f>SAM_billion!BI38*1000</f>
        <v>0</v>
      </c>
      <c r="BJ38" s="132">
        <f>SAM_billion!BJ38*1000</f>
        <v>0</v>
      </c>
      <c r="BK38" s="132">
        <f>SAM_billion!BK38*1000</f>
        <v>0</v>
      </c>
      <c r="BL38" s="132">
        <f>SAM_billion!BL38*1000</f>
        <v>0</v>
      </c>
      <c r="BM38" s="132">
        <f>SAM_billion!BM38*1000</f>
        <v>0</v>
      </c>
      <c r="BN38" s="132">
        <f>SAM_billion!BN38*1000</f>
        <v>0</v>
      </c>
      <c r="BO38" s="132">
        <f>SAM_billion!BO38*1000</f>
        <v>0</v>
      </c>
      <c r="BP38" s="132">
        <f>SAM_billion!BP38*1000</f>
        <v>0</v>
      </c>
      <c r="BQ38" s="132">
        <f>SAM_billion!BQ38*1000</f>
        <v>0</v>
      </c>
      <c r="BR38" s="132">
        <f>SAM_billion!BR38*1000</f>
        <v>0</v>
      </c>
      <c r="BS38" s="132">
        <f>SAM_billion!BS38*1000</f>
        <v>0</v>
      </c>
      <c r="BT38" s="132">
        <f>SAM_billion!BT38*1000</f>
        <v>0</v>
      </c>
      <c r="BU38" s="132">
        <f>SAM_billion!BU38*1000</f>
        <v>0</v>
      </c>
      <c r="BV38" s="132">
        <f>SAM_billion!BV38*1000</f>
        <v>0</v>
      </c>
      <c r="BW38" s="132">
        <f>SAM_billion!BW38*1000</f>
        <v>0</v>
      </c>
      <c r="BX38" s="132">
        <f>SAM_billion!BX38*1000</f>
        <v>0</v>
      </c>
      <c r="BY38" s="132">
        <f>SAM_billion!BY38*1000</f>
        <v>0</v>
      </c>
      <c r="BZ38" s="132">
        <f>SAM_billion!BZ38*1000</f>
        <v>0</v>
      </c>
      <c r="CA38" s="132">
        <f>SAM_billion!CA38*1000</f>
        <v>0</v>
      </c>
      <c r="CB38" s="132">
        <f>SAM_billion!CB38*1000</f>
        <v>0</v>
      </c>
      <c r="CC38" s="132">
        <f>SAM_billion!CC38*1000</f>
        <v>0</v>
      </c>
      <c r="CD38" s="132">
        <f>SAM_billion!CD38*1000</f>
        <v>0</v>
      </c>
      <c r="CE38" s="132">
        <f>SAM_billion!CE38*1000</f>
        <v>0</v>
      </c>
      <c r="CF38" s="132">
        <f>SAM_billion!CF38*1000</f>
        <v>0</v>
      </c>
      <c r="CG38" s="132">
        <f>SAM_billion!CG38*1000</f>
        <v>0</v>
      </c>
      <c r="CH38" s="132">
        <f>SAM_billion!CH38*1000</f>
        <v>0</v>
      </c>
      <c r="CI38" s="132">
        <f>SAM_billion!CI38*1000</f>
        <v>0</v>
      </c>
      <c r="CJ38" s="132">
        <f>SAM_billion!CJ38*1000</f>
        <v>0</v>
      </c>
      <c r="CK38" s="132">
        <f>SAM_billion!CK38*1000</f>
        <v>0</v>
      </c>
      <c r="CL38" s="132">
        <f>SAM_billion!CL38*1000</f>
        <v>0</v>
      </c>
      <c r="CM38" s="132">
        <f>SAM_billion!CM38*1000</f>
        <v>0</v>
      </c>
      <c r="CN38" s="132">
        <f>SAM_billion!CN38*1000</f>
        <v>0</v>
      </c>
      <c r="CO38" s="132">
        <f>SAM_billion!CO38*1000</f>
        <v>0</v>
      </c>
      <c r="CP38" s="132">
        <f>SAM_billion!CP38*1000</f>
        <v>0</v>
      </c>
      <c r="CQ38" s="132">
        <f>SAM_billion!CQ38*1000</f>
        <v>0</v>
      </c>
      <c r="CR38" s="132">
        <f>SAM_billion!CR38*1000</f>
        <v>0</v>
      </c>
      <c r="CS38" s="132">
        <f>SAM_billion!CS38*1000</f>
        <v>0</v>
      </c>
      <c r="CT38" s="132">
        <f>SAM_billion!CT38*1000</f>
        <v>0</v>
      </c>
      <c r="CU38" s="132">
        <f>SAM_billion!CU38*1000</f>
        <v>0</v>
      </c>
      <c r="CV38" s="132">
        <f>SAM_billion!CV38*1000</f>
        <v>0</v>
      </c>
      <c r="CW38" s="132">
        <f>SAM_billion!CW38*1000</f>
        <v>0</v>
      </c>
      <c r="CX38" s="132">
        <f>SAM_billion!CX38*1000</f>
        <v>0</v>
      </c>
      <c r="CY38" s="132">
        <f>SAM_billion!CY38*1000</f>
        <v>0</v>
      </c>
      <c r="CZ38" s="132">
        <f>SAM_billion!CZ38*1000</f>
        <v>0</v>
      </c>
      <c r="DA38" s="132">
        <f>SAM_billion!DA38*1000</f>
        <v>0</v>
      </c>
      <c r="DB38" s="132">
        <f>SAM_billion!DB38*1000</f>
        <v>0</v>
      </c>
      <c r="DC38" s="132">
        <f>SAM_billion!DC38*1000</f>
        <v>0</v>
      </c>
      <c r="DD38" s="132">
        <f>SAM_billion!DD38*1000</f>
        <v>0</v>
      </c>
      <c r="DE38" s="132">
        <f>SAM_billion!DE38*1000</f>
        <v>0</v>
      </c>
      <c r="DF38" s="132">
        <f>SAM_billion!DF38*1000</f>
        <v>10705.653956285711</v>
      </c>
      <c r="DG38" s="132">
        <f>SAM_billion!DG38*1000</f>
        <v>0</v>
      </c>
      <c r="DH38" s="132">
        <f>SAM_billion!DH38*1000</f>
        <v>0</v>
      </c>
      <c r="DI38" s="132">
        <f>SAM_billion!DI38*1000</f>
        <v>0</v>
      </c>
      <c r="DJ38" s="132">
        <f>SAM_billion!DJ38*1000</f>
        <v>0</v>
      </c>
      <c r="DK38" s="132">
        <f>SAM_billion!DK38*1000</f>
        <v>0</v>
      </c>
      <c r="DL38" s="132">
        <f>SAM_billion!DL38*1000</f>
        <v>0</v>
      </c>
      <c r="DM38" s="132">
        <f>SAM_billion!DM38*1000</f>
        <v>0</v>
      </c>
      <c r="DN38" s="132">
        <f>SAM_billion!DN38*1000</f>
        <v>0</v>
      </c>
      <c r="DO38" s="132">
        <f>SAM_billion!DO38*1000</f>
        <v>0</v>
      </c>
      <c r="DP38" s="132">
        <f>SAM_billion!DP38*1000</f>
        <v>0</v>
      </c>
      <c r="DQ38" s="132">
        <f>SAM_billion!DQ38*1000</f>
        <v>0</v>
      </c>
      <c r="DR38" s="132">
        <f>SAM_billion!DR38*1000</f>
        <v>0</v>
      </c>
      <c r="DS38" s="132">
        <f>SAM_billion!DS38*1000</f>
        <v>0</v>
      </c>
      <c r="DT38" s="132">
        <f>SAM_billion!DT38*1000</f>
        <v>0</v>
      </c>
      <c r="DU38" s="132">
        <f>SAM_billion!DU38*1000</f>
        <v>0</v>
      </c>
      <c r="DV38" s="132">
        <f>SAM_billion!DV38*1000</f>
        <v>0</v>
      </c>
      <c r="DW38" s="132">
        <f>SAM_billion!DW38*1000</f>
        <v>0</v>
      </c>
      <c r="DX38" s="132">
        <f>SAM_billion!DX38*1000</f>
        <v>0</v>
      </c>
      <c r="DY38" s="132">
        <f>SAM_billion!DY38*1000</f>
        <v>0</v>
      </c>
      <c r="DZ38" s="132">
        <f>SAM_billion!DZ38*1000</f>
        <v>0</v>
      </c>
      <c r="EA38" s="132">
        <f>SAM_billion!EA38*1000</f>
        <v>0</v>
      </c>
      <c r="EB38" s="132">
        <f>SAM_billion!EB38*1000</f>
        <v>0</v>
      </c>
      <c r="EC38" s="132">
        <f>SAM_billion!EC38*1000</f>
        <v>0</v>
      </c>
      <c r="ED38" s="132">
        <f>SAM_billion!ED38*1000</f>
        <v>0</v>
      </c>
      <c r="EE38" s="132">
        <f>SAM_billion!EE38*1000</f>
        <v>0</v>
      </c>
      <c r="EF38" s="132">
        <f>SAM_billion!EF38*1000</f>
        <v>0</v>
      </c>
      <c r="EG38" s="132">
        <f>SAM_billion!EG38*1000</f>
        <v>0</v>
      </c>
      <c r="EH38" s="132">
        <f>SAM_billion!EH38*1000</f>
        <v>0</v>
      </c>
      <c r="EI38" s="132">
        <f>SAM_billion!EI38*1000</f>
        <v>0</v>
      </c>
      <c r="EJ38" s="132">
        <f>SAM_billion!EJ38*1000</f>
        <v>0</v>
      </c>
      <c r="EK38" s="132">
        <f>SAM_billion!EK38*1000</f>
        <v>0</v>
      </c>
      <c r="EL38" s="132">
        <f>SAM_billion!EL38*1000</f>
        <v>0</v>
      </c>
      <c r="EM38" s="132">
        <f>SAM_billion!EM38*1000</f>
        <v>0</v>
      </c>
      <c r="EN38" s="132">
        <f>SAM_billion!EN38*1000</f>
        <v>0</v>
      </c>
      <c r="EO38" s="132">
        <f>SAM_billion!EO38*1000</f>
        <v>0</v>
      </c>
      <c r="EP38" s="132">
        <f>SAM_billion!EP38*1000</f>
        <v>0</v>
      </c>
      <c r="EQ38" s="132">
        <f>SAM_billion!EQ38*1000</f>
        <v>0</v>
      </c>
      <c r="ER38" s="132">
        <f>SAM_billion!ER38*1000</f>
        <v>0</v>
      </c>
      <c r="ES38" s="132">
        <f>SAM_billion!ES38*1000</f>
        <v>0</v>
      </c>
      <c r="ET38" s="132">
        <f>SAM_billion!ET38*1000</f>
        <v>0</v>
      </c>
      <c r="EU38" s="132">
        <f>SAM_billion!EU38*1000</f>
        <v>0</v>
      </c>
      <c r="EV38" s="132">
        <f>SAM_billion!EV38*1000</f>
        <v>0</v>
      </c>
      <c r="EW38" s="132">
        <f>SAM_billion!EW38*1000</f>
        <v>0</v>
      </c>
      <c r="EX38" s="132">
        <f>SAM_billion!EX38*1000</f>
        <v>0</v>
      </c>
      <c r="EY38" s="132">
        <f>SAM_billion!EY38*1000</f>
        <v>0</v>
      </c>
      <c r="EZ38" s="132">
        <f>SAM_billion!EZ38*1000</f>
        <v>0</v>
      </c>
      <c r="FA38" s="132">
        <f>SAM_billion!FA38*1000</f>
        <v>0</v>
      </c>
      <c r="FB38" s="132">
        <f>SAM_billion!FB38*1000</f>
        <v>0</v>
      </c>
      <c r="FC38" s="132">
        <f>SAM_billion!FC38*1000</f>
        <v>0</v>
      </c>
      <c r="FD38" s="132">
        <f>SAM_billion!FD38*1000</f>
        <v>0</v>
      </c>
      <c r="FE38" s="132">
        <f>SAM_billion!FE38*1000</f>
        <v>0</v>
      </c>
      <c r="FF38" s="132">
        <f>SAM_billion!FF38*1000</f>
        <v>0</v>
      </c>
      <c r="FG38" s="132">
        <f>SAM_billion!FG38*1000</f>
        <v>0</v>
      </c>
      <c r="FH38" s="132">
        <f>SAM_billion!FH38*1000</f>
        <v>0</v>
      </c>
      <c r="FI38" s="132">
        <f>SAM_billion!FI38*1000</f>
        <v>0</v>
      </c>
      <c r="FJ38" s="132">
        <f>SAM_billion!FJ38*1000</f>
        <v>0</v>
      </c>
      <c r="FK38" s="132">
        <f>SAM_billion!FK38*1000</f>
        <v>0</v>
      </c>
      <c r="FL38" s="132">
        <f>SAM_billion!FL38*1000</f>
        <v>0</v>
      </c>
      <c r="FM38" s="132">
        <f>SAM_billion!FM38*1000</f>
        <v>0</v>
      </c>
      <c r="FN38" s="132">
        <f>SAM_billion!FN38*1000</f>
        <v>0</v>
      </c>
      <c r="FO38" s="132">
        <f>SAM_billion!FO38*1000</f>
        <v>0</v>
      </c>
      <c r="FP38" s="132">
        <f>SAM_billion!FP38*1000</f>
        <v>0</v>
      </c>
      <c r="FQ38" s="132">
        <f>SAM_billion!FQ38*1000</f>
        <v>0</v>
      </c>
      <c r="FR38" s="132">
        <f>SAM_billion!FR38*1000</f>
        <v>0</v>
      </c>
      <c r="FS38" s="132">
        <f>SAM_billion!FS38*1000</f>
        <v>0</v>
      </c>
      <c r="FT38" s="132">
        <f>SAM_billion!FT38*1000</f>
        <v>0</v>
      </c>
      <c r="FU38" s="132">
        <f>SAM_billion!FU38*1000</f>
        <v>0</v>
      </c>
      <c r="FV38" s="132">
        <f>SAM_billion!FV38*1000</f>
        <v>0</v>
      </c>
      <c r="FW38" s="132">
        <f>SAM_billion!FW38*1000</f>
        <v>0</v>
      </c>
      <c r="FX38" s="132">
        <f>SAM_billion!FX38*1000</f>
        <v>0</v>
      </c>
      <c r="FY38" s="132">
        <f>SAM_billion!FY38*1000</f>
        <v>0</v>
      </c>
      <c r="FZ38" s="132">
        <f>SAM_billion!FZ38*1000</f>
        <v>0</v>
      </c>
      <c r="GA38" s="132">
        <f>SAM_billion!GA38*1000</f>
        <v>0</v>
      </c>
      <c r="GB38" s="132">
        <f>SAM_billion!GB38*1000</f>
        <v>0</v>
      </c>
      <c r="GC38" s="132">
        <f>SAM_billion!GC38*1000</f>
        <v>0</v>
      </c>
      <c r="GD38" s="132">
        <f>SAM_billion!GD38*1000</f>
        <v>0</v>
      </c>
      <c r="GE38" s="132">
        <f>SAM_billion!GE38*1000</f>
        <v>0</v>
      </c>
      <c r="GF38" s="132">
        <f>SAM_billion!GF38*1000</f>
        <v>0</v>
      </c>
      <c r="GG38" s="132">
        <f>SAM_billion!GG38*1000</f>
        <v>0</v>
      </c>
      <c r="GH38" s="132">
        <f>SAM_billion!GH38*1000</f>
        <v>0</v>
      </c>
      <c r="GI38" s="132">
        <f>SAM_billion!GI38*1000</f>
        <v>0</v>
      </c>
      <c r="GJ38" s="132">
        <f>SAM_billion!GJ38*1000</f>
        <v>10705.653956285711</v>
      </c>
    </row>
    <row r="39" spans="1:192" x14ac:dyDescent="0.25">
      <c r="A39" s="133" t="s">
        <v>746</v>
      </c>
      <c r="B39" s="132">
        <f>SAM_billion!B39*1000</f>
        <v>0</v>
      </c>
      <c r="C39" s="132">
        <f>SAM_billion!C39*1000</f>
        <v>0</v>
      </c>
      <c r="D39" s="132">
        <f>SAM_billion!D39*1000</f>
        <v>0</v>
      </c>
      <c r="E39" s="132">
        <f>SAM_billion!E39*1000</f>
        <v>0</v>
      </c>
      <c r="F39" s="132">
        <f>SAM_billion!F39*1000</f>
        <v>0</v>
      </c>
      <c r="G39" s="132">
        <f>SAM_billion!G39*1000</f>
        <v>0</v>
      </c>
      <c r="H39" s="132">
        <f>SAM_billion!H39*1000</f>
        <v>0</v>
      </c>
      <c r="I39" s="132">
        <f>SAM_billion!I39*1000</f>
        <v>0</v>
      </c>
      <c r="J39" s="132">
        <f>SAM_billion!J39*1000</f>
        <v>0</v>
      </c>
      <c r="K39" s="132">
        <f>SAM_billion!K39*1000</f>
        <v>0</v>
      </c>
      <c r="L39" s="132">
        <f>SAM_billion!L39*1000</f>
        <v>0</v>
      </c>
      <c r="M39" s="132">
        <f>SAM_billion!M39*1000</f>
        <v>0</v>
      </c>
      <c r="N39" s="132">
        <f>SAM_billion!N39*1000</f>
        <v>0</v>
      </c>
      <c r="O39" s="132">
        <f>SAM_billion!O39*1000</f>
        <v>0</v>
      </c>
      <c r="P39" s="132">
        <f>SAM_billion!P39*1000</f>
        <v>0</v>
      </c>
      <c r="Q39" s="132">
        <f>SAM_billion!Q39*1000</f>
        <v>0</v>
      </c>
      <c r="R39" s="132">
        <f>SAM_billion!R39*1000</f>
        <v>0</v>
      </c>
      <c r="S39" s="132">
        <f>SAM_billion!S39*1000</f>
        <v>0</v>
      </c>
      <c r="T39" s="132">
        <f>SAM_billion!T39*1000</f>
        <v>0</v>
      </c>
      <c r="U39" s="132">
        <f>SAM_billion!U39*1000</f>
        <v>0</v>
      </c>
      <c r="V39" s="132">
        <f>SAM_billion!V39*1000</f>
        <v>0</v>
      </c>
      <c r="W39" s="132">
        <f>SAM_billion!W39*1000</f>
        <v>0</v>
      </c>
      <c r="X39" s="132">
        <f>SAM_billion!X39*1000</f>
        <v>0</v>
      </c>
      <c r="Y39" s="132">
        <f>SAM_billion!Y39*1000</f>
        <v>0</v>
      </c>
      <c r="Z39" s="132">
        <f>SAM_billion!Z39*1000</f>
        <v>0</v>
      </c>
      <c r="AA39" s="132">
        <f>SAM_billion!AA39*1000</f>
        <v>0</v>
      </c>
      <c r="AB39" s="132">
        <f>SAM_billion!AB39*1000</f>
        <v>0</v>
      </c>
      <c r="AC39" s="132">
        <f>SAM_billion!AC39*1000</f>
        <v>0</v>
      </c>
      <c r="AD39" s="132">
        <f>SAM_billion!AD39*1000</f>
        <v>0</v>
      </c>
      <c r="AE39" s="132">
        <f>SAM_billion!AE39*1000</f>
        <v>0</v>
      </c>
      <c r="AF39" s="132">
        <f>SAM_billion!AF39*1000</f>
        <v>0</v>
      </c>
      <c r="AG39" s="132">
        <f>SAM_billion!AG39*1000</f>
        <v>0</v>
      </c>
      <c r="AH39" s="132">
        <f>SAM_billion!AH39*1000</f>
        <v>0</v>
      </c>
      <c r="AI39" s="132">
        <f>SAM_billion!AI39*1000</f>
        <v>0</v>
      </c>
      <c r="AJ39" s="132">
        <f>SAM_billion!AJ39*1000</f>
        <v>0</v>
      </c>
      <c r="AK39" s="132">
        <f>SAM_billion!AK39*1000</f>
        <v>0</v>
      </c>
      <c r="AL39" s="132">
        <f>SAM_billion!AL39*1000</f>
        <v>0</v>
      </c>
      <c r="AM39" s="132">
        <f>SAM_billion!AM39*1000</f>
        <v>0</v>
      </c>
      <c r="AN39" s="132">
        <f>SAM_billion!AN39*1000</f>
        <v>0</v>
      </c>
      <c r="AO39" s="132">
        <f>SAM_billion!AO39*1000</f>
        <v>0</v>
      </c>
      <c r="AP39" s="132">
        <f>SAM_billion!AP39*1000</f>
        <v>0</v>
      </c>
      <c r="AQ39" s="132">
        <f>SAM_billion!AQ39*1000</f>
        <v>0</v>
      </c>
      <c r="AR39" s="132">
        <f>SAM_billion!AR39*1000</f>
        <v>0</v>
      </c>
      <c r="AS39" s="132">
        <f>SAM_billion!AS39*1000</f>
        <v>0</v>
      </c>
      <c r="AT39" s="132">
        <f>SAM_billion!AT39*1000</f>
        <v>0</v>
      </c>
      <c r="AU39" s="132">
        <f>SAM_billion!AU39*1000</f>
        <v>0</v>
      </c>
      <c r="AV39" s="132">
        <f>SAM_billion!AV39*1000</f>
        <v>0</v>
      </c>
      <c r="AW39" s="132">
        <f>SAM_billion!AW39*1000</f>
        <v>0</v>
      </c>
      <c r="AX39" s="132">
        <f>SAM_billion!AX39*1000</f>
        <v>0</v>
      </c>
      <c r="AY39" s="132">
        <f>SAM_billion!AY39*1000</f>
        <v>0</v>
      </c>
      <c r="AZ39" s="132">
        <f>SAM_billion!AZ39*1000</f>
        <v>0</v>
      </c>
      <c r="BA39" s="132">
        <f>SAM_billion!BA39*1000</f>
        <v>0</v>
      </c>
      <c r="BB39" s="132">
        <f>SAM_billion!BB39*1000</f>
        <v>0</v>
      </c>
      <c r="BC39" s="132">
        <f>SAM_billion!BC39*1000</f>
        <v>0</v>
      </c>
      <c r="BD39" s="132">
        <f>SAM_billion!BD39*1000</f>
        <v>0</v>
      </c>
      <c r="BE39" s="132">
        <f>SAM_billion!BE39*1000</f>
        <v>0</v>
      </c>
      <c r="BF39" s="132">
        <f>SAM_billion!BF39*1000</f>
        <v>0</v>
      </c>
      <c r="BG39" s="132">
        <f>SAM_billion!BG39*1000</f>
        <v>0</v>
      </c>
      <c r="BH39" s="132">
        <f>SAM_billion!BH39*1000</f>
        <v>0</v>
      </c>
      <c r="BI39" s="132">
        <f>SAM_billion!BI39*1000</f>
        <v>0</v>
      </c>
      <c r="BJ39" s="132">
        <f>SAM_billion!BJ39*1000</f>
        <v>0</v>
      </c>
      <c r="BK39" s="132">
        <f>SAM_billion!BK39*1000</f>
        <v>0</v>
      </c>
      <c r="BL39" s="132">
        <f>SAM_billion!BL39*1000</f>
        <v>0</v>
      </c>
      <c r="BM39" s="132">
        <f>SAM_billion!BM39*1000</f>
        <v>0</v>
      </c>
      <c r="BN39" s="132">
        <f>SAM_billion!BN39*1000</f>
        <v>0</v>
      </c>
      <c r="BO39" s="132">
        <f>SAM_billion!BO39*1000</f>
        <v>0</v>
      </c>
      <c r="BP39" s="132">
        <f>SAM_billion!BP39*1000</f>
        <v>0</v>
      </c>
      <c r="BQ39" s="132">
        <f>SAM_billion!BQ39*1000</f>
        <v>0</v>
      </c>
      <c r="BR39" s="132">
        <f>SAM_billion!BR39*1000</f>
        <v>0</v>
      </c>
      <c r="BS39" s="132">
        <f>SAM_billion!BS39*1000</f>
        <v>0</v>
      </c>
      <c r="BT39" s="132">
        <f>SAM_billion!BT39*1000</f>
        <v>0</v>
      </c>
      <c r="BU39" s="132">
        <f>SAM_billion!BU39*1000</f>
        <v>0</v>
      </c>
      <c r="BV39" s="132">
        <f>SAM_billion!BV39*1000</f>
        <v>0</v>
      </c>
      <c r="BW39" s="132">
        <f>SAM_billion!BW39*1000</f>
        <v>0</v>
      </c>
      <c r="BX39" s="132">
        <f>SAM_billion!BX39*1000</f>
        <v>0</v>
      </c>
      <c r="BY39" s="132">
        <f>SAM_billion!BY39*1000</f>
        <v>0</v>
      </c>
      <c r="BZ39" s="132">
        <f>SAM_billion!BZ39*1000</f>
        <v>0</v>
      </c>
      <c r="CA39" s="132">
        <f>SAM_billion!CA39*1000</f>
        <v>0</v>
      </c>
      <c r="CB39" s="132">
        <f>SAM_billion!CB39*1000</f>
        <v>0</v>
      </c>
      <c r="CC39" s="132">
        <f>SAM_billion!CC39*1000</f>
        <v>0</v>
      </c>
      <c r="CD39" s="132">
        <f>SAM_billion!CD39*1000</f>
        <v>0</v>
      </c>
      <c r="CE39" s="132">
        <f>SAM_billion!CE39*1000</f>
        <v>0</v>
      </c>
      <c r="CF39" s="132">
        <f>SAM_billion!CF39*1000</f>
        <v>0</v>
      </c>
      <c r="CG39" s="132">
        <f>SAM_billion!CG39*1000</f>
        <v>0</v>
      </c>
      <c r="CH39" s="132">
        <f>SAM_billion!CH39*1000</f>
        <v>0</v>
      </c>
      <c r="CI39" s="132">
        <f>SAM_billion!CI39*1000</f>
        <v>0</v>
      </c>
      <c r="CJ39" s="132">
        <f>SAM_billion!CJ39*1000</f>
        <v>0</v>
      </c>
      <c r="CK39" s="132">
        <f>SAM_billion!CK39*1000</f>
        <v>0</v>
      </c>
      <c r="CL39" s="132">
        <f>SAM_billion!CL39*1000</f>
        <v>0</v>
      </c>
      <c r="CM39" s="132">
        <f>SAM_billion!CM39*1000</f>
        <v>0</v>
      </c>
      <c r="CN39" s="132">
        <f>SAM_billion!CN39*1000</f>
        <v>0</v>
      </c>
      <c r="CO39" s="132">
        <f>SAM_billion!CO39*1000</f>
        <v>0</v>
      </c>
      <c r="CP39" s="132">
        <f>SAM_billion!CP39*1000</f>
        <v>0</v>
      </c>
      <c r="CQ39" s="132">
        <f>SAM_billion!CQ39*1000</f>
        <v>0</v>
      </c>
      <c r="CR39" s="132">
        <f>SAM_billion!CR39*1000</f>
        <v>0</v>
      </c>
      <c r="CS39" s="132">
        <f>SAM_billion!CS39*1000</f>
        <v>0</v>
      </c>
      <c r="CT39" s="132">
        <f>SAM_billion!CT39*1000</f>
        <v>0</v>
      </c>
      <c r="CU39" s="132">
        <f>SAM_billion!CU39*1000</f>
        <v>0</v>
      </c>
      <c r="CV39" s="132">
        <f>SAM_billion!CV39*1000</f>
        <v>0</v>
      </c>
      <c r="CW39" s="132">
        <f>SAM_billion!CW39*1000</f>
        <v>0</v>
      </c>
      <c r="CX39" s="132">
        <f>SAM_billion!CX39*1000</f>
        <v>0</v>
      </c>
      <c r="CY39" s="132">
        <f>SAM_billion!CY39*1000</f>
        <v>0</v>
      </c>
      <c r="CZ39" s="132">
        <f>SAM_billion!CZ39*1000</f>
        <v>0</v>
      </c>
      <c r="DA39" s="132">
        <f>SAM_billion!DA39*1000</f>
        <v>0</v>
      </c>
      <c r="DB39" s="132">
        <f>SAM_billion!DB39*1000</f>
        <v>0</v>
      </c>
      <c r="DC39" s="132">
        <f>SAM_billion!DC39*1000</f>
        <v>0</v>
      </c>
      <c r="DD39" s="132">
        <f>SAM_billion!DD39*1000</f>
        <v>0</v>
      </c>
      <c r="DE39" s="132">
        <f>SAM_billion!DE39*1000</f>
        <v>0</v>
      </c>
      <c r="DF39" s="132">
        <f>SAM_billion!DF39*1000</f>
        <v>0</v>
      </c>
      <c r="DG39" s="132">
        <f>SAM_billion!DG39*1000</f>
        <v>1287.2063729185838</v>
      </c>
      <c r="DH39" s="132">
        <f>SAM_billion!DH39*1000</f>
        <v>0</v>
      </c>
      <c r="DI39" s="132">
        <f>SAM_billion!DI39*1000</f>
        <v>0</v>
      </c>
      <c r="DJ39" s="132">
        <f>SAM_billion!DJ39*1000</f>
        <v>0</v>
      </c>
      <c r="DK39" s="132">
        <f>SAM_billion!DK39*1000</f>
        <v>0</v>
      </c>
      <c r="DL39" s="132">
        <f>SAM_billion!DL39*1000</f>
        <v>0</v>
      </c>
      <c r="DM39" s="132">
        <f>SAM_billion!DM39*1000</f>
        <v>0</v>
      </c>
      <c r="DN39" s="132">
        <f>SAM_billion!DN39*1000</f>
        <v>0</v>
      </c>
      <c r="DO39" s="132">
        <f>SAM_billion!DO39*1000</f>
        <v>0</v>
      </c>
      <c r="DP39" s="132">
        <f>SAM_billion!DP39*1000</f>
        <v>0</v>
      </c>
      <c r="DQ39" s="132">
        <f>SAM_billion!DQ39*1000</f>
        <v>0</v>
      </c>
      <c r="DR39" s="132">
        <f>SAM_billion!DR39*1000</f>
        <v>0</v>
      </c>
      <c r="DS39" s="132">
        <f>SAM_billion!DS39*1000</f>
        <v>0</v>
      </c>
      <c r="DT39" s="132">
        <f>SAM_billion!DT39*1000</f>
        <v>0</v>
      </c>
      <c r="DU39" s="132">
        <f>SAM_billion!DU39*1000</f>
        <v>0</v>
      </c>
      <c r="DV39" s="132">
        <f>SAM_billion!DV39*1000</f>
        <v>0</v>
      </c>
      <c r="DW39" s="132">
        <f>SAM_billion!DW39*1000</f>
        <v>0</v>
      </c>
      <c r="DX39" s="132">
        <f>SAM_billion!DX39*1000</f>
        <v>0</v>
      </c>
      <c r="DY39" s="132">
        <f>SAM_billion!DY39*1000</f>
        <v>0</v>
      </c>
      <c r="DZ39" s="132">
        <f>SAM_billion!DZ39*1000</f>
        <v>0</v>
      </c>
      <c r="EA39" s="132">
        <f>SAM_billion!EA39*1000</f>
        <v>0</v>
      </c>
      <c r="EB39" s="132">
        <f>SAM_billion!EB39*1000</f>
        <v>0</v>
      </c>
      <c r="EC39" s="132">
        <f>SAM_billion!EC39*1000</f>
        <v>0</v>
      </c>
      <c r="ED39" s="132">
        <f>SAM_billion!ED39*1000</f>
        <v>0</v>
      </c>
      <c r="EE39" s="132">
        <f>SAM_billion!EE39*1000</f>
        <v>0</v>
      </c>
      <c r="EF39" s="132">
        <f>SAM_billion!EF39*1000</f>
        <v>0</v>
      </c>
      <c r="EG39" s="132">
        <f>SAM_billion!EG39*1000</f>
        <v>0</v>
      </c>
      <c r="EH39" s="132">
        <f>SAM_billion!EH39*1000</f>
        <v>0</v>
      </c>
      <c r="EI39" s="132">
        <f>SAM_billion!EI39*1000</f>
        <v>0</v>
      </c>
      <c r="EJ39" s="132">
        <f>SAM_billion!EJ39*1000</f>
        <v>0</v>
      </c>
      <c r="EK39" s="132">
        <f>SAM_billion!EK39*1000</f>
        <v>0</v>
      </c>
      <c r="EL39" s="132">
        <f>SAM_billion!EL39*1000</f>
        <v>0</v>
      </c>
      <c r="EM39" s="132">
        <f>SAM_billion!EM39*1000</f>
        <v>0</v>
      </c>
      <c r="EN39" s="132">
        <f>SAM_billion!EN39*1000</f>
        <v>0</v>
      </c>
      <c r="EO39" s="132">
        <f>SAM_billion!EO39*1000</f>
        <v>0</v>
      </c>
      <c r="EP39" s="132">
        <f>SAM_billion!EP39*1000</f>
        <v>0</v>
      </c>
      <c r="EQ39" s="132">
        <f>SAM_billion!EQ39*1000</f>
        <v>0</v>
      </c>
      <c r="ER39" s="132">
        <f>SAM_billion!ER39*1000</f>
        <v>0</v>
      </c>
      <c r="ES39" s="132">
        <f>SAM_billion!ES39*1000</f>
        <v>0</v>
      </c>
      <c r="ET39" s="132">
        <f>SAM_billion!ET39*1000</f>
        <v>0</v>
      </c>
      <c r="EU39" s="132">
        <f>SAM_billion!EU39*1000</f>
        <v>0</v>
      </c>
      <c r="EV39" s="132">
        <f>SAM_billion!EV39*1000</f>
        <v>0</v>
      </c>
      <c r="EW39" s="132">
        <f>SAM_billion!EW39*1000</f>
        <v>0</v>
      </c>
      <c r="EX39" s="132">
        <f>SAM_billion!EX39*1000</f>
        <v>0</v>
      </c>
      <c r="EY39" s="132">
        <f>SAM_billion!EY39*1000</f>
        <v>0</v>
      </c>
      <c r="EZ39" s="132">
        <f>SAM_billion!EZ39*1000</f>
        <v>0</v>
      </c>
      <c r="FA39" s="132">
        <f>SAM_billion!FA39*1000</f>
        <v>0</v>
      </c>
      <c r="FB39" s="132">
        <f>SAM_billion!FB39*1000</f>
        <v>0</v>
      </c>
      <c r="FC39" s="132">
        <f>SAM_billion!FC39*1000</f>
        <v>0</v>
      </c>
      <c r="FD39" s="132">
        <f>SAM_billion!FD39*1000</f>
        <v>0</v>
      </c>
      <c r="FE39" s="132">
        <f>SAM_billion!FE39*1000</f>
        <v>0</v>
      </c>
      <c r="FF39" s="132">
        <f>SAM_billion!FF39*1000</f>
        <v>0</v>
      </c>
      <c r="FG39" s="132">
        <f>SAM_billion!FG39*1000</f>
        <v>0</v>
      </c>
      <c r="FH39" s="132">
        <f>SAM_billion!FH39*1000</f>
        <v>0</v>
      </c>
      <c r="FI39" s="132">
        <f>SAM_billion!FI39*1000</f>
        <v>0</v>
      </c>
      <c r="FJ39" s="132">
        <f>SAM_billion!FJ39*1000</f>
        <v>0</v>
      </c>
      <c r="FK39" s="132">
        <f>SAM_billion!FK39*1000</f>
        <v>0</v>
      </c>
      <c r="FL39" s="132">
        <f>SAM_billion!FL39*1000</f>
        <v>0</v>
      </c>
      <c r="FM39" s="132">
        <f>SAM_billion!FM39*1000</f>
        <v>0</v>
      </c>
      <c r="FN39" s="132">
        <f>SAM_billion!FN39*1000</f>
        <v>0</v>
      </c>
      <c r="FO39" s="132">
        <f>SAM_billion!FO39*1000</f>
        <v>0</v>
      </c>
      <c r="FP39" s="132">
        <f>SAM_billion!FP39*1000</f>
        <v>0</v>
      </c>
      <c r="FQ39" s="132">
        <f>SAM_billion!FQ39*1000</f>
        <v>0</v>
      </c>
      <c r="FR39" s="132">
        <f>SAM_billion!FR39*1000</f>
        <v>0</v>
      </c>
      <c r="FS39" s="132">
        <f>SAM_billion!FS39*1000</f>
        <v>0</v>
      </c>
      <c r="FT39" s="132">
        <f>SAM_billion!FT39*1000</f>
        <v>0</v>
      </c>
      <c r="FU39" s="132">
        <f>SAM_billion!FU39*1000</f>
        <v>0</v>
      </c>
      <c r="FV39" s="132">
        <f>SAM_billion!FV39*1000</f>
        <v>0</v>
      </c>
      <c r="FW39" s="132">
        <f>SAM_billion!FW39*1000</f>
        <v>0</v>
      </c>
      <c r="FX39" s="132">
        <f>SAM_billion!FX39*1000</f>
        <v>0</v>
      </c>
      <c r="FY39" s="132">
        <f>SAM_billion!FY39*1000</f>
        <v>0</v>
      </c>
      <c r="FZ39" s="132">
        <f>SAM_billion!FZ39*1000</f>
        <v>0</v>
      </c>
      <c r="GA39" s="132">
        <f>SAM_billion!GA39*1000</f>
        <v>0</v>
      </c>
      <c r="GB39" s="132">
        <f>SAM_billion!GB39*1000</f>
        <v>0</v>
      </c>
      <c r="GC39" s="132">
        <f>SAM_billion!GC39*1000</f>
        <v>0</v>
      </c>
      <c r="GD39" s="132">
        <f>SAM_billion!GD39*1000</f>
        <v>0</v>
      </c>
      <c r="GE39" s="132">
        <f>SAM_billion!GE39*1000</f>
        <v>0</v>
      </c>
      <c r="GF39" s="132">
        <f>SAM_billion!GF39*1000</f>
        <v>0</v>
      </c>
      <c r="GG39" s="132">
        <f>SAM_billion!GG39*1000</f>
        <v>0</v>
      </c>
      <c r="GH39" s="132">
        <f>SAM_billion!GH39*1000</f>
        <v>0</v>
      </c>
      <c r="GI39" s="132">
        <f>SAM_billion!GI39*1000</f>
        <v>0</v>
      </c>
      <c r="GJ39" s="132">
        <f>SAM_billion!GJ39*1000</f>
        <v>1287.2063729185838</v>
      </c>
    </row>
    <row r="40" spans="1:192" x14ac:dyDescent="0.25">
      <c r="A40" s="133" t="s">
        <v>747</v>
      </c>
      <c r="B40" s="132">
        <f>SAM_billion!B40*1000</f>
        <v>0</v>
      </c>
      <c r="C40" s="132">
        <f>SAM_billion!C40*1000</f>
        <v>0</v>
      </c>
      <c r="D40" s="132">
        <f>SAM_billion!D40*1000</f>
        <v>0</v>
      </c>
      <c r="E40" s="132">
        <f>SAM_billion!E40*1000</f>
        <v>0</v>
      </c>
      <c r="F40" s="132">
        <f>SAM_billion!F40*1000</f>
        <v>0</v>
      </c>
      <c r="G40" s="132">
        <f>SAM_billion!G40*1000</f>
        <v>0</v>
      </c>
      <c r="H40" s="132">
        <f>SAM_billion!H40*1000</f>
        <v>0</v>
      </c>
      <c r="I40" s="132">
        <f>SAM_billion!I40*1000</f>
        <v>0</v>
      </c>
      <c r="J40" s="132">
        <f>SAM_billion!J40*1000</f>
        <v>0</v>
      </c>
      <c r="K40" s="132">
        <f>SAM_billion!K40*1000</f>
        <v>0</v>
      </c>
      <c r="L40" s="132">
        <f>SAM_billion!L40*1000</f>
        <v>0</v>
      </c>
      <c r="M40" s="132">
        <f>SAM_billion!M40*1000</f>
        <v>0</v>
      </c>
      <c r="N40" s="132">
        <f>SAM_billion!N40*1000</f>
        <v>0</v>
      </c>
      <c r="O40" s="132">
        <f>SAM_billion!O40*1000</f>
        <v>0</v>
      </c>
      <c r="P40" s="132">
        <f>SAM_billion!P40*1000</f>
        <v>0</v>
      </c>
      <c r="Q40" s="132">
        <f>SAM_billion!Q40*1000</f>
        <v>0</v>
      </c>
      <c r="R40" s="132">
        <f>SAM_billion!R40*1000</f>
        <v>0</v>
      </c>
      <c r="S40" s="132">
        <f>SAM_billion!S40*1000</f>
        <v>0</v>
      </c>
      <c r="T40" s="132">
        <f>SAM_billion!T40*1000</f>
        <v>0</v>
      </c>
      <c r="U40" s="132">
        <f>SAM_billion!U40*1000</f>
        <v>0</v>
      </c>
      <c r="V40" s="132">
        <f>SAM_billion!V40*1000</f>
        <v>0</v>
      </c>
      <c r="W40" s="132">
        <f>SAM_billion!W40*1000</f>
        <v>0</v>
      </c>
      <c r="X40" s="132">
        <f>SAM_billion!X40*1000</f>
        <v>0</v>
      </c>
      <c r="Y40" s="132">
        <f>SAM_billion!Y40*1000</f>
        <v>0</v>
      </c>
      <c r="Z40" s="132">
        <f>SAM_billion!Z40*1000</f>
        <v>0</v>
      </c>
      <c r="AA40" s="132">
        <f>SAM_billion!AA40*1000</f>
        <v>0</v>
      </c>
      <c r="AB40" s="132">
        <f>SAM_billion!AB40*1000</f>
        <v>0</v>
      </c>
      <c r="AC40" s="132">
        <f>SAM_billion!AC40*1000</f>
        <v>0</v>
      </c>
      <c r="AD40" s="132">
        <f>SAM_billion!AD40*1000</f>
        <v>0</v>
      </c>
      <c r="AE40" s="132">
        <f>SAM_billion!AE40*1000</f>
        <v>0</v>
      </c>
      <c r="AF40" s="132">
        <f>SAM_billion!AF40*1000</f>
        <v>0</v>
      </c>
      <c r="AG40" s="132">
        <f>SAM_billion!AG40*1000</f>
        <v>0</v>
      </c>
      <c r="AH40" s="132">
        <f>SAM_billion!AH40*1000</f>
        <v>0</v>
      </c>
      <c r="AI40" s="132">
        <f>SAM_billion!AI40*1000</f>
        <v>0</v>
      </c>
      <c r="AJ40" s="132">
        <f>SAM_billion!AJ40*1000</f>
        <v>0</v>
      </c>
      <c r="AK40" s="132">
        <f>SAM_billion!AK40*1000</f>
        <v>0</v>
      </c>
      <c r="AL40" s="132">
        <f>SAM_billion!AL40*1000</f>
        <v>0</v>
      </c>
      <c r="AM40" s="132">
        <f>SAM_billion!AM40*1000</f>
        <v>0</v>
      </c>
      <c r="AN40" s="132">
        <f>SAM_billion!AN40*1000</f>
        <v>0</v>
      </c>
      <c r="AO40" s="132">
        <f>SAM_billion!AO40*1000</f>
        <v>0</v>
      </c>
      <c r="AP40" s="132">
        <f>SAM_billion!AP40*1000</f>
        <v>0</v>
      </c>
      <c r="AQ40" s="132">
        <f>SAM_billion!AQ40*1000</f>
        <v>0</v>
      </c>
      <c r="AR40" s="132">
        <f>SAM_billion!AR40*1000</f>
        <v>0</v>
      </c>
      <c r="AS40" s="132">
        <f>SAM_billion!AS40*1000</f>
        <v>0</v>
      </c>
      <c r="AT40" s="132">
        <f>SAM_billion!AT40*1000</f>
        <v>0</v>
      </c>
      <c r="AU40" s="132">
        <f>SAM_billion!AU40*1000</f>
        <v>0</v>
      </c>
      <c r="AV40" s="132">
        <f>SAM_billion!AV40*1000</f>
        <v>0</v>
      </c>
      <c r="AW40" s="132">
        <f>SAM_billion!AW40*1000</f>
        <v>0</v>
      </c>
      <c r="AX40" s="132">
        <f>SAM_billion!AX40*1000</f>
        <v>0</v>
      </c>
      <c r="AY40" s="132">
        <f>SAM_billion!AY40*1000</f>
        <v>0</v>
      </c>
      <c r="AZ40" s="132">
        <f>SAM_billion!AZ40*1000</f>
        <v>0</v>
      </c>
      <c r="BA40" s="132">
        <f>SAM_billion!BA40*1000</f>
        <v>0</v>
      </c>
      <c r="BB40" s="132">
        <f>SAM_billion!BB40*1000</f>
        <v>0</v>
      </c>
      <c r="BC40" s="132">
        <f>SAM_billion!BC40*1000</f>
        <v>0</v>
      </c>
      <c r="BD40" s="132">
        <f>SAM_billion!BD40*1000</f>
        <v>0</v>
      </c>
      <c r="BE40" s="132">
        <f>SAM_billion!BE40*1000</f>
        <v>0</v>
      </c>
      <c r="BF40" s="132">
        <f>SAM_billion!BF40*1000</f>
        <v>0</v>
      </c>
      <c r="BG40" s="132">
        <f>SAM_billion!BG40*1000</f>
        <v>0</v>
      </c>
      <c r="BH40" s="132">
        <f>SAM_billion!BH40*1000</f>
        <v>0</v>
      </c>
      <c r="BI40" s="132">
        <f>SAM_billion!BI40*1000</f>
        <v>0</v>
      </c>
      <c r="BJ40" s="132">
        <f>SAM_billion!BJ40*1000</f>
        <v>0</v>
      </c>
      <c r="BK40" s="132">
        <f>SAM_billion!BK40*1000</f>
        <v>0</v>
      </c>
      <c r="BL40" s="132">
        <f>SAM_billion!BL40*1000</f>
        <v>0</v>
      </c>
      <c r="BM40" s="132">
        <f>SAM_billion!BM40*1000</f>
        <v>0</v>
      </c>
      <c r="BN40" s="132">
        <f>SAM_billion!BN40*1000</f>
        <v>0</v>
      </c>
      <c r="BO40" s="132">
        <f>SAM_billion!BO40*1000</f>
        <v>0</v>
      </c>
      <c r="BP40" s="132">
        <f>SAM_billion!BP40*1000</f>
        <v>0</v>
      </c>
      <c r="BQ40" s="132">
        <f>SAM_billion!BQ40*1000</f>
        <v>0</v>
      </c>
      <c r="BR40" s="132">
        <f>SAM_billion!BR40*1000</f>
        <v>0</v>
      </c>
      <c r="BS40" s="132">
        <f>SAM_billion!BS40*1000</f>
        <v>0</v>
      </c>
      <c r="BT40" s="132">
        <f>SAM_billion!BT40*1000</f>
        <v>0</v>
      </c>
      <c r="BU40" s="132">
        <f>SAM_billion!BU40*1000</f>
        <v>0</v>
      </c>
      <c r="BV40" s="132">
        <f>SAM_billion!BV40*1000</f>
        <v>0</v>
      </c>
      <c r="BW40" s="132">
        <f>SAM_billion!BW40*1000</f>
        <v>0</v>
      </c>
      <c r="BX40" s="132">
        <f>SAM_billion!BX40*1000</f>
        <v>0</v>
      </c>
      <c r="BY40" s="132">
        <f>SAM_billion!BY40*1000</f>
        <v>0</v>
      </c>
      <c r="BZ40" s="132">
        <f>SAM_billion!BZ40*1000</f>
        <v>0</v>
      </c>
      <c r="CA40" s="132">
        <f>SAM_billion!CA40*1000</f>
        <v>0</v>
      </c>
      <c r="CB40" s="132">
        <f>SAM_billion!CB40*1000</f>
        <v>0</v>
      </c>
      <c r="CC40" s="132">
        <f>SAM_billion!CC40*1000</f>
        <v>0</v>
      </c>
      <c r="CD40" s="132">
        <f>SAM_billion!CD40*1000</f>
        <v>0</v>
      </c>
      <c r="CE40" s="132">
        <f>SAM_billion!CE40*1000</f>
        <v>0</v>
      </c>
      <c r="CF40" s="132">
        <f>SAM_billion!CF40*1000</f>
        <v>0</v>
      </c>
      <c r="CG40" s="132">
        <f>SAM_billion!CG40*1000</f>
        <v>0</v>
      </c>
      <c r="CH40" s="132">
        <f>SAM_billion!CH40*1000</f>
        <v>0</v>
      </c>
      <c r="CI40" s="132">
        <f>SAM_billion!CI40*1000</f>
        <v>0</v>
      </c>
      <c r="CJ40" s="132">
        <f>SAM_billion!CJ40*1000</f>
        <v>0</v>
      </c>
      <c r="CK40" s="132">
        <f>SAM_billion!CK40*1000</f>
        <v>0</v>
      </c>
      <c r="CL40" s="132">
        <f>SAM_billion!CL40*1000</f>
        <v>0</v>
      </c>
      <c r="CM40" s="132">
        <f>SAM_billion!CM40*1000</f>
        <v>0</v>
      </c>
      <c r="CN40" s="132">
        <f>SAM_billion!CN40*1000</f>
        <v>0</v>
      </c>
      <c r="CO40" s="132">
        <f>SAM_billion!CO40*1000</f>
        <v>0</v>
      </c>
      <c r="CP40" s="132">
        <f>SAM_billion!CP40*1000</f>
        <v>0</v>
      </c>
      <c r="CQ40" s="132">
        <f>SAM_billion!CQ40*1000</f>
        <v>0</v>
      </c>
      <c r="CR40" s="132">
        <f>SAM_billion!CR40*1000</f>
        <v>0</v>
      </c>
      <c r="CS40" s="132">
        <f>SAM_billion!CS40*1000</f>
        <v>0</v>
      </c>
      <c r="CT40" s="132">
        <f>SAM_billion!CT40*1000</f>
        <v>0</v>
      </c>
      <c r="CU40" s="132">
        <f>SAM_billion!CU40*1000</f>
        <v>0</v>
      </c>
      <c r="CV40" s="132">
        <f>SAM_billion!CV40*1000</f>
        <v>0</v>
      </c>
      <c r="CW40" s="132">
        <f>SAM_billion!CW40*1000</f>
        <v>0</v>
      </c>
      <c r="CX40" s="132">
        <f>SAM_billion!CX40*1000</f>
        <v>0</v>
      </c>
      <c r="CY40" s="132">
        <f>SAM_billion!CY40*1000</f>
        <v>0</v>
      </c>
      <c r="CZ40" s="132">
        <f>SAM_billion!CZ40*1000</f>
        <v>0</v>
      </c>
      <c r="DA40" s="132">
        <f>SAM_billion!DA40*1000</f>
        <v>0</v>
      </c>
      <c r="DB40" s="132">
        <f>SAM_billion!DB40*1000</f>
        <v>0</v>
      </c>
      <c r="DC40" s="132">
        <f>SAM_billion!DC40*1000</f>
        <v>0</v>
      </c>
      <c r="DD40" s="132">
        <f>SAM_billion!DD40*1000</f>
        <v>0</v>
      </c>
      <c r="DE40" s="132">
        <f>SAM_billion!DE40*1000</f>
        <v>0</v>
      </c>
      <c r="DF40" s="132">
        <f>SAM_billion!DF40*1000</f>
        <v>0</v>
      </c>
      <c r="DG40" s="132">
        <f>SAM_billion!DG40*1000</f>
        <v>0</v>
      </c>
      <c r="DH40" s="132">
        <f>SAM_billion!DH40*1000</f>
        <v>35138.541388718928</v>
      </c>
      <c r="DI40" s="132">
        <f>SAM_billion!DI40*1000</f>
        <v>0</v>
      </c>
      <c r="DJ40" s="132">
        <f>SAM_billion!DJ40*1000</f>
        <v>0</v>
      </c>
      <c r="DK40" s="132">
        <f>SAM_billion!DK40*1000</f>
        <v>0</v>
      </c>
      <c r="DL40" s="132">
        <f>SAM_billion!DL40*1000</f>
        <v>0</v>
      </c>
      <c r="DM40" s="132">
        <f>SAM_billion!DM40*1000</f>
        <v>0</v>
      </c>
      <c r="DN40" s="132">
        <f>SAM_billion!DN40*1000</f>
        <v>0</v>
      </c>
      <c r="DO40" s="132">
        <f>SAM_billion!DO40*1000</f>
        <v>0</v>
      </c>
      <c r="DP40" s="132">
        <f>SAM_billion!DP40*1000</f>
        <v>0</v>
      </c>
      <c r="DQ40" s="132">
        <f>SAM_billion!DQ40*1000</f>
        <v>0</v>
      </c>
      <c r="DR40" s="132">
        <f>SAM_billion!DR40*1000</f>
        <v>0</v>
      </c>
      <c r="DS40" s="132">
        <f>SAM_billion!DS40*1000</f>
        <v>0</v>
      </c>
      <c r="DT40" s="132">
        <f>SAM_billion!DT40*1000</f>
        <v>0</v>
      </c>
      <c r="DU40" s="132">
        <f>SAM_billion!DU40*1000</f>
        <v>0</v>
      </c>
      <c r="DV40" s="132">
        <f>SAM_billion!DV40*1000</f>
        <v>0</v>
      </c>
      <c r="DW40" s="132">
        <f>SAM_billion!DW40*1000</f>
        <v>0</v>
      </c>
      <c r="DX40" s="132">
        <f>SAM_billion!DX40*1000</f>
        <v>0</v>
      </c>
      <c r="DY40" s="132">
        <f>SAM_billion!DY40*1000</f>
        <v>0</v>
      </c>
      <c r="DZ40" s="132">
        <f>SAM_billion!DZ40*1000</f>
        <v>0</v>
      </c>
      <c r="EA40" s="132">
        <f>SAM_billion!EA40*1000</f>
        <v>0</v>
      </c>
      <c r="EB40" s="132">
        <f>SAM_billion!EB40*1000</f>
        <v>0</v>
      </c>
      <c r="EC40" s="132">
        <f>SAM_billion!EC40*1000</f>
        <v>0</v>
      </c>
      <c r="ED40" s="132">
        <f>SAM_billion!ED40*1000</f>
        <v>0</v>
      </c>
      <c r="EE40" s="132">
        <f>SAM_billion!EE40*1000</f>
        <v>0</v>
      </c>
      <c r="EF40" s="132">
        <f>SAM_billion!EF40*1000</f>
        <v>0</v>
      </c>
      <c r="EG40" s="132">
        <f>SAM_billion!EG40*1000</f>
        <v>0</v>
      </c>
      <c r="EH40" s="132">
        <f>SAM_billion!EH40*1000</f>
        <v>0</v>
      </c>
      <c r="EI40" s="132">
        <f>SAM_billion!EI40*1000</f>
        <v>0</v>
      </c>
      <c r="EJ40" s="132">
        <f>SAM_billion!EJ40*1000</f>
        <v>0</v>
      </c>
      <c r="EK40" s="132">
        <f>SAM_billion!EK40*1000</f>
        <v>0</v>
      </c>
      <c r="EL40" s="132">
        <f>SAM_billion!EL40*1000</f>
        <v>0</v>
      </c>
      <c r="EM40" s="132">
        <f>SAM_billion!EM40*1000</f>
        <v>0</v>
      </c>
      <c r="EN40" s="132">
        <f>SAM_billion!EN40*1000</f>
        <v>0</v>
      </c>
      <c r="EO40" s="132">
        <f>SAM_billion!EO40*1000</f>
        <v>0</v>
      </c>
      <c r="EP40" s="132">
        <f>SAM_billion!EP40*1000</f>
        <v>0</v>
      </c>
      <c r="EQ40" s="132">
        <f>SAM_billion!EQ40*1000</f>
        <v>0</v>
      </c>
      <c r="ER40" s="132">
        <f>SAM_billion!ER40*1000</f>
        <v>0</v>
      </c>
      <c r="ES40" s="132">
        <f>SAM_billion!ES40*1000</f>
        <v>0</v>
      </c>
      <c r="ET40" s="132">
        <f>SAM_billion!ET40*1000</f>
        <v>0</v>
      </c>
      <c r="EU40" s="132">
        <f>SAM_billion!EU40*1000</f>
        <v>0</v>
      </c>
      <c r="EV40" s="132">
        <f>SAM_billion!EV40*1000</f>
        <v>0</v>
      </c>
      <c r="EW40" s="132">
        <f>SAM_billion!EW40*1000</f>
        <v>0</v>
      </c>
      <c r="EX40" s="132">
        <f>SAM_billion!EX40*1000</f>
        <v>0</v>
      </c>
      <c r="EY40" s="132">
        <f>SAM_billion!EY40*1000</f>
        <v>0</v>
      </c>
      <c r="EZ40" s="132">
        <f>SAM_billion!EZ40*1000</f>
        <v>0</v>
      </c>
      <c r="FA40" s="132">
        <f>SAM_billion!FA40*1000</f>
        <v>0</v>
      </c>
      <c r="FB40" s="132">
        <f>SAM_billion!FB40*1000</f>
        <v>0</v>
      </c>
      <c r="FC40" s="132">
        <f>SAM_billion!FC40*1000</f>
        <v>0</v>
      </c>
      <c r="FD40" s="132">
        <f>SAM_billion!FD40*1000</f>
        <v>0</v>
      </c>
      <c r="FE40" s="132">
        <f>SAM_billion!FE40*1000</f>
        <v>0</v>
      </c>
      <c r="FF40" s="132">
        <f>SAM_billion!FF40*1000</f>
        <v>0</v>
      </c>
      <c r="FG40" s="132">
        <f>SAM_billion!FG40*1000</f>
        <v>0</v>
      </c>
      <c r="FH40" s="132">
        <f>SAM_billion!FH40*1000</f>
        <v>0</v>
      </c>
      <c r="FI40" s="132">
        <f>SAM_billion!FI40*1000</f>
        <v>0</v>
      </c>
      <c r="FJ40" s="132">
        <f>SAM_billion!FJ40*1000</f>
        <v>0</v>
      </c>
      <c r="FK40" s="132">
        <f>SAM_billion!FK40*1000</f>
        <v>0</v>
      </c>
      <c r="FL40" s="132">
        <f>SAM_billion!FL40*1000</f>
        <v>0</v>
      </c>
      <c r="FM40" s="132">
        <f>SAM_billion!FM40*1000</f>
        <v>0</v>
      </c>
      <c r="FN40" s="132">
        <f>SAM_billion!FN40*1000</f>
        <v>0</v>
      </c>
      <c r="FO40" s="132">
        <f>SAM_billion!FO40*1000</f>
        <v>0</v>
      </c>
      <c r="FP40" s="132">
        <f>SAM_billion!FP40*1000</f>
        <v>0</v>
      </c>
      <c r="FQ40" s="132">
        <f>SAM_billion!FQ40*1000</f>
        <v>0</v>
      </c>
      <c r="FR40" s="132">
        <f>SAM_billion!FR40*1000</f>
        <v>0</v>
      </c>
      <c r="FS40" s="132">
        <f>SAM_billion!FS40*1000</f>
        <v>0</v>
      </c>
      <c r="FT40" s="132">
        <f>SAM_billion!FT40*1000</f>
        <v>0</v>
      </c>
      <c r="FU40" s="132">
        <f>SAM_billion!FU40*1000</f>
        <v>0</v>
      </c>
      <c r="FV40" s="132">
        <f>SAM_billion!FV40*1000</f>
        <v>0</v>
      </c>
      <c r="FW40" s="132">
        <f>SAM_billion!FW40*1000</f>
        <v>0</v>
      </c>
      <c r="FX40" s="132">
        <f>SAM_billion!FX40*1000</f>
        <v>0</v>
      </c>
      <c r="FY40" s="132">
        <f>SAM_billion!FY40*1000</f>
        <v>0</v>
      </c>
      <c r="FZ40" s="132">
        <f>SAM_billion!FZ40*1000</f>
        <v>0</v>
      </c>
      <c r="GA40" s="132">
        <f>SAM_billion!GA40*1000</f>
        <v>0</v>
      </c>
      <c r="GB40" s="132">
        <f>SAM_billion!GB40*1000</f>
        <v>0</v>
      </c>
      <c r="GC40" s="132">
        <f>SAM_billion!GC40*1000</f>
        <v>0</v>
      </c>
      <c r="GD40" s="132">
        <f>SAM_billion!GD40*1000</f>
        <v>0</v>
      </c>
      <c r="GE40" s="132">
        <f>SAM_billion!GE40*1000</f>
        <v>0</v>
      </c>
      <c r="GF40" s="132">
        <f>SAM_billion!GF40*1000</f>
        <v>0</v>
      </c>
      <c r="GG40" s="132">
        <f>SAM_billion!GG40*1000</f>
        <v>0</v>
      </c>
      <c r="GH40" s="132">
        <f>SAM_billion!GH40*1000</f>
        <v>0</v>
      </c>
      <c r="GI40" s="132">
        <f>SAM_billion!GI40*1000</f>
        <v>0</v>
      </c>
      <c r="GJ40" s="132">
        <f>SAM_billion!GJ40*1000</f>
        <v>35138.541388718928</v>
      </c>
    </row>
    <row r="41" spans="1:192" x14ac:dyDescent="0.25">
      <c r="A41" s="133" t="s">
        <v>347</v>
      </c>
      <c r="B41" s="132">
        <f>SAM_billion!B41*1000</f>
        <v>0</v>
      </c>
      <c r="C41" s="132">
        <f>SAM_billion!C41*1000</f>
        <v>0</v>
      </c>
      <c r="D41" s="132">
        <f>SAM_billion!D41*1000</f>
        <v>0</v>
      </c>
      <c r="E41" s="132">
        <f>SAM_billion!E41*1000</f>
        <v>0</v>
      </c>
      <c r="F41" s="132">
        <f>SAM_billion!F41*1000</f>
        <v>0</v>
      </c>
      <c r="G41" s="132">
        <f>SAM_billion!G41*1000</f>
        <v>0</v>
      </c>
      <c r="H41" s="132">
        <f>SAM_billion!H41*1000</f>
        <v>0</v>
      </c>
      <c r="I41" s="132">
        <f>SAM_billion!I41*1000</f>
        <v>0</v>
      </c>
      <c r="J41" s="132">
        <f>SAM_billion!J41*1000</f>
        <v>0</v>
      </c>
      <c r="K41" s="132">
        <f>SAM_billion!K41*1000</f>
        <v>0</v>
      </c>
      <c r="L41" s="132">
        <f>SAM_billion!L41*1000</f>
        <v>0</v>
      </c>
      <c r="M41" s="132">
        <f>SAM_billion!M41*1000</f>
        <v>0</v>
      </c>
      <c r="N41" s="132">
        <f>SAM_billion!N41*1000</f>
        <v>0</v>
      </c>
      <c r="O41" s="132">
        <f>SAM_billion!O41*1000</f>
        <v>0</v>
      </c>
      <c r="P41" s="132">
        <f>SAM_billion!P41*1000</f>
        <v>0</v>
      </c>
      <c r="Q41" s="132">
        <f>SAM_billion!Q41*1000</f>
        <v>0</v>
      </c>
      <c r="R41" s="132">
        <f>SAM_billion!R41*1000</f>
        <v>0</v>
      </c>
      <c r="S41" s="132">
        <f>SAM_billion!S41*1000</f>
        <v>0</v>
      </c>
      <c r="T41" s="132">
        <f>SAM_billion!T41*1000</f>
        <v>0</v>
      </c>
      <c r="U41" s="132">
        <f>SAM_billion!U41*1000</f>
        <v>0</v>
      </c>
      <c r="V41" s="132">
        <f>SAM_billion!V41*1000</f>
        <v>0</v>
      </c>
      <c r="W41" s="132">
        <f>SAM_billion!W41*1000</f>
        <v>0</v>
      </c>
      <c r="X41" s="132">
        <f>SAM_billion!X41*1000</f>
        <v>0</v>
      </c>
      <c r="Y41" s="132">
        <f>SAM_billion!Y41*1000</f>
        <v>0</v>
      </c>
      <c r="Z41" s="132">
        <f>SAM_billion!Z41*1000</f>
        <v>0</v>
      </c>
      <c r="AA41" s="132">
        <f>SAM_billion!AA41*1000</f>
        <v>0</v>
      </c>
      <c r="AB41" s="132">
        <f>SAM_billion!AB41*1000</f>
        <v>0</v>
      </c>
      <c r="AC41" s="132">
        <f>SAM_billion!AC41*1000</f>
        <v>0</v>
      </c>
      <c r="AD41" s="132">
        <f>SAM_billion!AD41*1000</f>
        <v>0</v>
      </c>
      <c r="AE41" s="132">
        <f>SAM_billion!AE41*1000</f>
        <v>0</v>
      </c>
      <c r="AF41" s="132">
        <f>SAM_billion!AF41*1000</f>
        <v>0</v>
      </c>
      <c r="AG41" s="132">
        <f>SAM_billion!AG41*1000</f>
        <v>0</v>
      </c>
      <c r="AH41" s="132">
        <f>SAM_billion!AH41*1000</f>
        <v>0</v>
      </c>
      <c r="AI41" s="132">
        <f>SAM_billion!AI41*1000</f>
        <v>0</v>
      </c>
      <c r="AJ41" s="132">
        <f>SAM_billion!AJ41*1000</f>
        <v>0</v>
      </c>
      <c r="AK41" s="132">
        <f>SAM_billion!AK41*1000</f>
        <v>0</v>
      </c>
      <c r="AL41" s="132">
        <f>SAM_billion!AL41*1000</f>
        <v>0</v>
      </c>
      <c r="AM41" s="132">
        <f>SAM_billion!AM41*1000</f>
        <v>0</v>
      </c>
      <c r="AN41" s="132">
        <f>SAM_billion!AN41*1000</f>
        <v>0</v>
      </c>
      <c r="AO41" s="132">
        <f>SAM_billion!AO41*1000</f>
        <v>0</v>
      </c>
      <c r="AP41" s="132">
        <f>SAM_billion!AP41*1000</f>
        <v>0</v>
      </c>
      <c r="AQ41" s="132">
        <f>SAM_billion!AQ41*1000</f>
        <v>0</v>
      </c>
      <c r="AR41" s="132">
        <f>SAM_billion!AR41*1000</f>
        <v>0</v>
      </c>
      <c r="AS41" s="132">
        <f>SAM_billion!AS41*1000</f>
        <v>0</v>
      </c>
      <c r="AT41" s="132">
        <f>SAM_billion!AT41*1000</f>
        <v>0</v>
      </c>
      <c r="AU41" s="132">
        <f>SAM_billion!AU41*1000</f>
        <v>0</v>
      </c>
      <c r="AV41" s="132">
        <f>SAM_billion!AV41*1000</f>
        <v>0</v>
      </c>
      <c r="AW41" s="132">
        <f>SAM_billion!AW41*1000</f>
        <v>0</v>
      </c>
      <c r="AX41" s="132">
        <f>SAM_billion!AX41*1000</f>
        <v>0</v>
      </c>
      <c r="AY41" s="132">
        <f>SAM_billion!AY41*1000</f>
        <v>0</v>
      </c>
      <c r="AZ41" s="132">
        <f>SAM_billion!AZ41*1000</f>
        <v>0</v>
      </c>
      <c r="BA41" s="132">
        <f>SAM_billion!BA41*1000</f>
        <v>0</v>
      </c>
      <c r="BB41" s="132">
        <f>SAM_billion!BB41*1000</f>
        <v>0</v>
      </c>
      <c r="BC41" s="132">
        <f>SAM_billion!BC41*1000</f>
        <v>0</v>
      </c>
      <c r="BD41" s="132">
        <f>SAM_billion!BD41*1000</f>
        <v>0</v>
      </c>
      <c r="BE41" s="132">
        <f>SAM_billion!BE41*1000</f>
        <v>0</v>
      </c>
      <c r="BF41" s="132">
        <f>SAM_billion!BF41*1000</f>
        <v>0</v>
      </c>
      <c r="BG41" s="132">
        <f>SAM_billion!BG41*1000</f>
        <v>0</v>
      </c>
      <c r="BH41" s="132">
        <f>SAM_billion!BH41*1000</f>
        <v>0</v>
      </c>
      <c r="BI41" s="132">
        <f>SAM_billion!BI41*1000</f>
        <v>0</v>
      </c>
      <c r="BJ41" s="132">
        <f>SAM_billion!BJ41*1000</f>
        <v>0</v>
      </c>
      <c r="BK41" s="132">
        <f>SAM_billion!BK41*1000</f>
        <v>0</v>
      </c>
      <c r="BL41" s="132">
        <f>SAM_billion!BL41*1000</f>
        <v>0</v>
      </c>
      <c r="BM41" s="132">
        <f>SAM_billion!BM41*1000</f>
        <v>0</v>
      </c>
      <c r="BN41" s="132">
        <f>SAM_billion!BN41*1000</f>
        <v>0</v>
      </c>
      <c r="BO41" s="132">
        <f>SAM_billion!BO41*1000</f>
        <v>0</v>
      </c>
      <c r="BP41" s="132">
        <f>SAM_billion!BP41*1000</f>
        <v>0</v>
      </c>
      <c r="BQ41" s="132">
        <f>SAM_billion!BQ41*1000</f>
        <v>0</v>
      </c>
      <c r="BR41" s="132">
        <f>SAM_billion!BR41*1000</f>
        <v>0</v>
      </c>
      <c r="BS41" s="132">
        <f>SAM_billion!BS41*1000</f>
        <v>0</v>
      </c>
      <c r="BT41" s="132">
        <f>SAM_billion!BT41*1000</f>
        <v>0</v>
      </c>
      <c r="BU41" s="132">
        <f>SAM_billion!BU41*1000</f>
        <v>0</v>
      </c>
      <c r="BV41" s="132">
        <f>SAM_billion!BV41*1000</f>
        <v>0</v>
      </c>
      <c r="BW41" s="132">
        <f>SAM_billion!BW41*1000</f>
        <v>0</v>
      </c>
      <c r="BX41" s="132">
        <f>SAM_billion!BX41*1000</f>
        <v>0</v>
      </c>
      <c r="BY41" s="132">
        <f>SAM_billion!BY41*1000</f>
        <v>0</v>
      </c>
      <c r="BZ41" s="132">
        <f>SAM_billion!BZ41*1000</f>
        <v>0</v>
      </c>
      <c r="CA41" s="132">
        <f>SAM_billion!CA41*1000</f>
        <v>0</v>
      </c>
      <c r="CB41" s="132">
        <f>SAM_billion!CB41*1000</f>
        <v>0</v>
      </c>
      <c r="CC41" s="132">
        <f>SAM_billion!CC41*1000</f>
        <v>0</v>
      </c>
      <c r="CD41" s="132">
        <f>SAM_billion!CD41*1000</f>
        <v>0</v>
      </c>
      <c r="CE41" s="132">
        <f>SAM_billion!CE41*1000</f>
        <v>0</v>
      </c>
      <c r="CF41" s="132">
        <f>SAM_billion!CF41*1000</f>
        <v>0</v>
      </c>
      <c r="CG41" s="132">
        <f>SAM_billion!CG41*1000</f>
        <v>0</v>
      </c>
      <c r="CH41" s="132">
        <f>SAM_billion!CH41*1000</f>
        <v>0</v>
      </c>
      <c r="CI41" s="132">
        <f>SAM_billion!CI41*1000</f>
        <v>0</v>
      </c>
      <c r="CJ41" s="132">
        <f>SAM_billion!CJ41*1000</f>
        <v>0</v>
      </c>
      <c r="CK41" s="132">
        <f>SAM_billion!CK41*1000</f>
        <v>0</v>
      </c>
      <c r="CL41" s="132">
        <f>SAM_billion!CL41*1000</f>
        <v>0</v>
      </c>
      <c r="CM41" s="132">
        <f>SAM_billion!CM41*1000</f>
        <v>0</v>
      </c>
      <c r="CN41" s="132">
        <f>SAM_billion!CN41*1000</f>
        <v>0</v>
      </c>
      <c r="CO41" s="132">
        <f>SAM_billion!CO41*1000</f>
        <v>0</v>
      </c>
      <c r="CP41" s="132">
        <f>SAM_billion!CP41*1000</f>
        <v>0</v>
      </c>
      <c r="CQ41" s="132">
        <f>SAM_billion!CQ41*1000</f>
        <v>0</v>
      </c>
      <c r="CR41" s="132">
        <f>SAM_billion!CR41*1000</f>
        <v>0</v>
      </c>
      <c r="CS41" s="132">
        <f>SAM_billion!CS41*1000</f>
        <v>0</v>
      </c>
      <c r="CT41" s="132">
        <f>SAM_billion!CT41*1000</f>
        <v>0</v>
      </c>
      <c r="CU41" s="132">
        <f>SAM_billion!CU41*1000</f>
        <v>0</v>
      </c>
      <c r="CV41" s="132">
        <f>SAM_billion!CV41*1000</f>
        <v>0</v>
      </c>
      <c r="CW41" s="132">
        <f>SAM_billion!CW41*1000</f>
        <v>0</v>
      </c>
      <c r="CX41" s="132">
        <f>SAM_billion!CX41*1000</f>
        <v>0</v>
      </c>
      <c r="CY41" s="132">
        <f>SAM_billion!CY41*1000</f>
        <v>0</v>
      </c>
      <c r="CZ41" s="132">
        <f>SAM_billion!CZ41*1000</f>
        <v>0</v>
      </c>
      <c r="DA41" s="132">
        <f>SAM_billion!DA41*1000</f>
        <v>0</v>
      </c>
      <c r="DB41" s="132">
        <f>SAM_billion!DB41*1000</f>
        <v>0</v>
      </c>
      <c r="DC41" s="132">
        <f>SAM_billion!DC41*1000</f>
        <v>0</v>
      </c>
      <c r="DD41" s="132">
        <f>SAM_billion!DD41*1000</f>
        <v>0</v>
      </c>
      <c r="DE41" s="132">
        <f>SAM_billion!DE41*1000</f>
        <v>0</v>
      </c>
      <c r="DF41" s="132">
        <f>SAM_billion!DF41*1000</f>
        <v>0</v>
      </c>
      <c r="DG41" s="132">
        <f>SAM_billion!DG41*1000</f>
        <v>0</v>
      </c>
      <c r="DH41" s="132">
        <f>SAM_billion!DH41*1000</f>
        <v>0</v>
      </c>
      <c r="DI41" s="132">
        <f>SAM_billion!DI41*1000</f>
        <v>119697.44683872189</v>
      </c>
      <c r="DJ41" s="132">
        <f>SAM_billion!DJ41*1000</f>
        <v>0</v>
      </c>
      <c r="DK41" s="132">
        <f>SAM_billion!DK41*1000</f>
        <v>0</v>
      </c>
      <c r="DL41" s="132">
        <f>SAM_billion!DL41*1000</f>
        <v>0</v>
      </c>
      <c r="DM41" s="132">
        <f>SAM_billion!DM41*1000</f>
        <v>0</v>
      </c>
      <c r="DN41" s="132">
        <f>SAM_billion!DN41*1000</f>
        <v>0</v>
      </c>
      <c r="DO41" s="132">
        <f>SAM_billion!DO41*1000</f>
        <v>0</v>
      </c>
      <c r="DP41" s="132">
        <f>SAM_billion!DP41*1000</f>
        <v>0</v>
      </c>
      <c r="DQ41" s="132">
        <f>SAM_billion!DQ41*1000</f>
        <v>0</v>
      </c>
      <c r="DR41" s="132">
        <f>SAM_billion!DR41*1000</f>
        <v>0</v>
      </c>
      <c r="DS41" s="132">
        <f>SAM_billion!DS41*1000</f>
        <v>0</v>
      </c>
      <c r="DT41" s="132">
        <f>SAM_billion!DT41*1000</f>
        <v>0</v>
      </c>
      <c r="DU41" s="132">
        <f>SAM_billion!DU41*1000</f>
        <v>0</v>
      </c>
      <c r="DV41" s="132">
        <f>SAM_billion!DV41*1000</f>
        <v>0</v>
      </c>
      <c r="DW41" s="132">
        <f>SAM_billion!DW41*1000</f>
        <v>0</v>
      </c>
      <c r="DX41" s="132">
        <f>SAM_billion!DX41*1000</f>
        <v>0</v>
      </c>
      <c r="DY41" s="132">
        <f>SAM_billion!DY41*1000</f>
        <v>0</v>
      </c>
      <c r="DZ41" s="132">
        <f>SAM_billion!DZ41*1000</f>
        <v>0</v>
      </c>
      <c r="EA41" s="132">
        <f>SAM_billion!EA41*1000</f>
        <v>0</v>
      </c>
      <c r="EB41" s="132">
        <f>SAM_billion!EB41*1000</f>
        <v>0</v>
      </c>
      <c r="EC41" s="132">
        <f>SAM_billion!EC41*1000</f>
        <v>0</v>
      </c>
      <c r="ED41" s="132">
        <f>SAM_billion!ED41*1000</f>
        <v>0</v>
      </c>
      <c r="EE41" s="132">
        <f>SAM_billion!EE41*1000</f>
        <v>0</v>
      </c>
      <c r="EF41" s="132">
        <f>SAM_billion!EF41*1000</f>
        <v>0</v>
      </c>
      <c r="EG41" s="132">
        <f>SAM_billion!EG41*1000</f>
        <v>0</v>
      </c>
      <c r="EH41" s="132">
        <f>SAM_billion!EH41*1000</f>
        <v>0</v>
      </c>
      <c r="EI41" s="132">
        <f>SAM_billion!EI41*1000</f>
        <v>0</v>
      </c>
      <c r="EJ41" s="132">
        <f>SAM_billion!EJ41*1000</f>
        <v>0</v>
      </c>
      <c r="EK41" s="132">
        <f>SAM_billion!EK41*1000</f>
        <v>0</v>
      </c>
      <c r="EL41" s="132">
        <f>SAM_billion!EL41*1000</f>
        <v>0</v>
      </c>
      <c r="EM41" s="132">
        <f>SAM_billion!EM41*1000</f>
        <v>0</v>
      </c>
      <c r="EN41" s="132">
        <f>SAM_billion!EN41*1000</f>
        <v>0</v>
      </c>
      <c r="EO41" s="132">
        <f>SAM_billion!EO41*1000</f>
        <v>0</v>
      </c>
      <c r="EP41" s="132">
        <f>SAM_billion!EP41*1000</f>
        <v>0</v>
      </c>
      <c r="EQ41" s="132">
        <f>SAM_billion!EQ41*1000</f>
        <v>0</v>
      </c>
      <c r="ER41" s="132">
        <f>SAM_billion!ER41*1000</f>
        <v>0</v>
      </c>
      <c r="ES41" s="132">
        <f>SAM_billion!ES41*1000</f>
        <v>0</v>
      </c>
      <c r="ET41" s="132">
        <f>SAM_billion!ET41*1000</f>
        <v>0</v>
      </c>
      <c r="EU41" s="132">
        <f>SAM_billion!EU41*1000</f>
        <v>0</v>
      </c>
      <c r="EV41" s="132">
        <f>SAM_billion!EV41*1000</f>
        <v>0</v>
      </c>
      <c r="EW41" s="132">
        <f>SAM_billion!EW41*1000</f>
        <v>0</v>
      </c>
      <c r="EX41" s="132">
        <f>SAM_billion!EX41*1000</f>
        <v>0</v>
      </c>
      <c r="EY41" s="132">
        <f>SAM_billion!EY41*1000</f>
        <v>0</v>
      </c>
      <c r="EZ41" s="132">
        <f>SAM_billion!EZ41*1000</f>
        <v>0</v>
      </c>
      <c r="FA41" s="132">
        <f>SAM_billion!FA41*1000</f>
        <v>0</v>
      </c>
      <c r="FB41" s="132">
        <f>SAM_billion!FB41*1000</f>
        <v>0</v>
      </c>
      <c r="FC41" s="132">
        <f>SAM_billion!FC41*1000</f>
        <v>0</v>
      </c>
      <c r="FD41" s="132">
        <f>SAM_billion!FD41*1000</f>
        <v>0</v>
      </c>
      <c r="FE41" s="132">
        <f>SAM_billion!FE41*1000</f>
        <v>0</v>
      </c>
      <c r="FF41" s="132">
        <f>SAM_billion!FF41*1000</f>
        <v>0</v>
      </c>
      <c r="FG41" s="132">
        <f>SAM_billion!FG41*1000</f>
        <v>0</v>
      </c>
      <c r="FH41" s="132">
        <f>SAM_billion!FH41*1000</f>
        <v>0</v>
      </c>
      <c r="FI41" s="132">
        <f>SAM_billion!FI41*1000</f>
        <v>0</v>
      </c>
      <c r="FJ41" s="132">
        <f>SAM_billion!FJ41*1000</f>
        <v>0</v>
      </c>
      <c r="FK41" s="132">
        <f>SAM_billion!FK41*1000</f>
        <v>0</v>
      </c>
      <c r="FL41" s="132">
        <f>SAM_billion!FL41*1000</f>
        <v>0</v>
      </c>
      <c r="FM41" s="132">
        <f>SAM_billion!FM41*1000</f>
        <v>0</v>
      </c>
      <c r="FN41" s="132">
        <f>SAM_billion!FN41*1000</f>
        <v>0</v>
      </c>
      <c r="FO41" s="132">
        <f>SAM_billion!FO41*1000</f>
        <v>0</v>
      </c>
      <c r="FP41" s="132">
        <f>SAM_billion!FP41*1000</f>
        <v>0</v>
      </c>
      <c r="FQ41" s="132">
        <f>SAM_billion!FQ41*1000</f>
        <v>0</v>
      </c>
      <c r="FR41" s="132">
        <f>SAM_billion!FR41*1000</f>
        <v>0</v>
      </c>
      <c r="FS41" s="132">
        <f>SAM_billion!FS41*1000</f>
        <v>0</v>
      </c>
      <c r="FT41" s="132">
        <f>SAM_billion!FT41*1000</f>
        <v>0</v>
      </c>
      <c r="FU41" s="132">
        <f>SAM_billion!FU41*1000</f>
        <v>0</v>
      </c>
      <c r="FV41" s="132">
        <f>SAM_billion!FV41*1000</f>
        <v>0</v>
      </c>
      <c r="FW41" s="132">
        <f>SAM_billion!FW41*1000</f>
        <v>0</v>
      </c>
      <c r="FX41" s="132">
        <f>SAM_billion!FX41*1000</f>
        <v>0</v>
      </c>
      <c r="FY41" s="132">
        <f>SAM_billion!FY41*1000</f>
        <v>0</v>
      </c>
      <c r="FZ41" s="132">
        <f>SAM_billion!FZ41*1000</f>
        <v>0</v>
      </c>
      <c r="GA41" s="132">
        <f>SAM_billion!GA41*1000</f>
        <v>0</v>
      </c>
      <c r="GB41" s="132">
        <f>SAM_billion!GB41*1000</f>
        <v>0</v>
      </c>
      <c r="GC41" s="132">
        <f>SAM_billion!GC41*1000</f>
        <v>0</v>
      </c>
      <c r="GD41" s="132">
        <f>SAM_billion!GD41*1000</f>
        <v>0</v>
      </c>
      <c r="GE41" s="132">
        <f>SAM_billion!GE41*1000</f>
        <v>0</v>
      </c>
      <c r="GF41" s="132">
        <f>SAM_billion!GF41*1000</f>
        <v>0</v>
      </c>
      <c r="GG41" s="132">
        <f>SAM_billion!GG41*1000</f>
        <v>0</v>
      </c>
      <c r="GH41" s="132">
        <f>SAM_billion!GH41*1000</f>
        <v>0</v>
      </c>
      <c r="GI41" s="132">
        <f>SAM_billion!GI41*1000</f>
        <v>0</v>
      </c>
      <c r="GJ41" s="132">
        <f>SAM_billion!GJ41*1000</f>
        <v>119697.44683872189</v>
      </c>
    </row>
    <row r="42" spans="1:192" x14ac:dyDescent="0.25">
      <c r="A42" s="133" t="s">
        <v>11</v>
      </c>
      <c r="B42" s="132">
        <f>SAM_billion!B42*1000</f>
        <v>0</v>
      </c>
      <c r="C42" s="132">
        <f>SAM_billion!C42*1000</f>
        <v>0</v>
      </c>
      <c r="D42" s="132">
        <f>SAM_billion!D42*1000</f>
        <v>0</v>
      </c>
      <c r="E42" s="132">
        <f>SAM_billion!E42*1000</f>
        <v>0</v>
      </c>
      <c r="F42" s="132">
        <f>SAM_billion!F42*1000</f>
        <v>0</v>
      </c>
      <c r="G42" s="132">
        <f>SAM_billion!G42*1000</f>
        <v>0</v>
      </c>
      <c r="H42" s="132">
        <f>SAM_billion!H42*1000</f>
        <v>0</v>
      </c>
      <c r="I42" s="132">
        <f>SAM_billion!I42*1000</f>
        <v>0</v>
      </c>
      <c r="J42" s="132">
        <f>SAM_billion!J42*1000</f>
        <v>0</v>
      </c>
      <c r="K42" s="132">
        <f>SAM_billion!K42*1000</f>
        <v>0</v>
      </c>
      <c r="L42" s="132">
        <f>SAM_billion!L42*1000</f>
        <v>0</v>
      </c>
      <c r="M42" s="132">
        <f>SAM_billion!M42*1000</f>
        <v>0</v>
      </c>
      <c r="N42" s="132">
        <f>SAM_billion!N42*1000</f>
        <v>0</v>
      </c>
      <c r="O42" s="132">
        <f>SAM_billion!O42*1000</f>
        <v>0</v>
      </c>
      <c r="P42" s="132">
        <f>SAM_billion!P42*1000</f>
        <v>0</v>
      </c>
      <c r="Q42" s="132">
        <f>SAM_billion!Q42*1000</f>
        <v>0</v>
      </c>
      <c r="R42" s="132">
        <f>SAM_billion!R42*1000</f>
        <v>0</v>
      </c>
      <c r="S42" s="132">
        <f>SAM_billion!S42*1000</f>
        <v>0</v>
      </c>
      <c r="T42" s="132">
        <f>SAM_billion!T42*1000</f>
        <v>0</v>
      </c>
      <c r="U42" s="132">
        <f>SAM_billion!U42*1000</f>
        <v>0</v>
      </c>
      <c r="V42" s="132">
        <f>SAM_billion!V42*1000</f>
        <v>0</v>
      </c>
      <c r="W42" s="132">
        <f>SAM_billion!W42*1000</f>
        <v>0</v>
      </c>
      <c r="X42" s="132">
        <f>SAM_billion!X42*1000</f>
        <v>0</v>
      </c>
      <c r="Y42" s="132">
        <f>SAM_billion!Y42*1000</f>
        <v>0</v>
      </c>
      <c r="Z42" s="132">
        <f>SAM_billion!Z42*1000</f>
        <v>0</v>
      </c>
      <c r="AA42" s="132">
        <f>SAM_billion!AA42*1000</f>
        <v>0</v>
      </c>
      <c r="AB42" s="132">
        <f>SAM_billion!AB42*1000</f>
        <v>0</v>
      </c>
      <c r="AC42" s="132">
        <f>SAM_billion!AC42*1000</f>
        <v>0</v>
      </c>
      <c r="AD42" s="132">
        <f>SAM_billion!AD42*1000</f>
        <v>0</v>
      </c>
      <c r="AE42" s="132">
        <f>SAM_billion!AE42*1000</f>
        <v>0</v>
      </c>
      <c r="AF42" s="132">
        <f>SAM_billion!AF42*1000</f>
        <v>0</v>
      </c>
      <c r="AG42" s="132">
        <f>SAM_billion!AG42*1000</f>
        <v>0</v>
      </c>
      <c r="AH42" s="132">
        <f>SAM_billion!AH42*1000</f>
        <v>0</v>
      </c>
      <c r="AI42" s="132">
        <f>SAM_billion!AI42*1000</f>
        <v>0</v>
      </c>
      <c r="AJ42" s="132">
        <f>SAM_billion!AJ42*1000</f>
        <v>0</v>
      </c>
      <c r="AK42" s="132">
        <f>SAM_billion!AK42*1000</f>
        <v>0</v>
      </c>
      <c r="AL42" s="132">
        <f>SAM_billion!AL42*1000</f>
        <v>0</v>
      </c>
      <c r="AM42" s="132">
        <f>SAM_billion!AM42*1000</f>
        <v>0</v>
      </c>
      <c r="AN42" s="132">
        <f>SAM_billion!AN42*1000</f>
        <v>0</v>
      </c>
      <c r="AO42" s="132">
        <f>SAM_billion!AO42*1000</f>
        <v>0</v>
      </c>
      <c r="AP42" s="132">
        <f>SAM_billion!AP42*1000</f>
        <v>0</v>
      </c>
      <c r="AQ42" s="132">
        <f>SAM_billion!AQ42*1000</f>
        <v>0</v>
      </c>
      <c r="AR42" s="132">
        <f>SAM_billion!AR42*1000</f>
        <v>0</v>
      </c>
      <c r="AS42" s="132">
        <f>SAM_billion!AS42*1000</f>
        <v>0</v>
      </c>
      <c r="AT42" s="132">
        <f>SAM_billion!AT42*1000</f>
        <v>0</v>
      </c>
      <c r="AU42" s="132">
        <f>SAM_billion!AU42*1000</f>
        <v>0</v>
      </c>
      <c r="AV42" s="132">
        <f>SAM_billion!AV42*1000</f>
        <v>0</v>
      </c>
      <c r="AW42" s="132">
        <f>SAM_billion!AW42*1000</f>
        <v>0</v>
      </c>
      <c r="AX42" s="132">
        <f>SAM_billion!AX42*1000</f>
        <v>0</v>
      </c>
      <c r="AY42" s="132">
        <f>SAM_billion!AY42*1000</f>
        <v>0</v>
      </c>
      <c r="AZ42" s="132">
        <f>SAM_billion!AZ42*1000</f>
        <v>0</v>
      </c>
      <c r="BA42" s="132">
        <f>SAM_billion!BA42*1000</f>
        <v>0</v>
      </c>
      <c r="BB42" s="132">
        <f>SAM_billion!BB42*1000</f>
        <v>0</v>
      </c>
      <c r="BC42" s="132">
        <f>SAM_billion!BC42*1000</f>
        <v>0</v>
      </c>
      <c r="BD42" s="132">
        <f>SAM_billion!BD42*1000</f>
        <v>0</v>
      </c>
      <c r="BE42" s="132">
        <f>SAM_billion!BE42*1000</f>
        <v>0</v>
      </c>
      <c r="BF42" s="132">
        <f>SAM_billion!BF42*1000</f>
        <v>0</v>
      </c>
      <c r="BG42" s="132">
        <f>SAM_billion!BG42*1000</f>
        <v>0</v>
      </c>
      <c r="BH42" s="132">
        <f>SAM_billion!BH42*1000</f>
        <v>0</v>
      </c>
      <c r="BI42" s="132">
        <f>SAM_billion!BI42*1000</f>
        <v>0</v>
      </c>
      <c r="BJ42" s="132">
        <f>SAM_billion!BJ42*1000</f>
        <v>0</v>
      </c>
      <c r="BK42" s="132">
        <f>SAM_billion!BK42*1000</f>
        <v>0</v>
      </c>
      <c r="BL42" s="132">
        <f>SAM_billion!BL42*1000</f>
        <v>0</v>
      </c>
      <c r="BM42" s="132">
        <f>SAM_billion!BM42*1000</f>
        <v>0</v>
      </c>
      <c r="BN42" s="132">
        <f>SAM_billion!BN42*1000</f>
        <v>0</v>
      </c>
      <c r="BO42" s="132">
        <f>SAM_billion!BO42*1000</f>
        <v>0</v>
      </c>
      <c r="BP42" s="132">
        <f>SAM_billion!BP42*1000</f>
        <v>0</v>
      </c>
      <c r="BQ42" s="132">
        <f>SAM_billion!BQ42*1000</f>
        <v>0</v>
      </c>
      <c r="BR42" s="132">
        <f>SAM_billion!BR42*1000</f>
        <v>0</v>
      </c>
      <c r="BS42" s="132">
        <f>SAM_billion!BS42*1000</f>
        <v>0</v>
      </c>
      <c r="BT42" s="132">
        <f>SAM_billion!BT42*1000</f>
        <v>0</v>
      </c>
      <c r="BU42" s="132">
        <f>SAM_billion!BU42*1000</f>
        <v>0</v>
      </c>
      <c r="BV42" s="132">
        <f>SAM_billion!BV42*1000</f>
        <v>0</v>
      </c>
      <c r="BW42" s="132">
        <f>SAM_billion!BW42*1000</f>
        <v>0</v>
      </c>
      <c r="BX42" s="132">
        <f>SAM_billion!BX42*1000</f>
        <v>0</v>
      </c>
      <c r="BY42" s="132">
        <f>SAM_billion!BY42*1000</f>
        <v>0</v>
      </c>
      <c r="BZ42" s="132">
        <f>SAM_billion!BZ42*1000</f>
        <v>0</v>
      </c>
      <c r="CA42" s="132">
        <f>SAM_billion!CA42*1000</f>
        <v>0</v>
      </c>
      <c r="CB42" s="132">
        <f>SAM_billion!CB42*1000</f>
        <v>0</v>
      </c>
      <c r="CC42" s="132">
        <f>SAM_billion!CC42*1000</f>
        <v>0</v>
      </c>
      <c r="CD42" s="132">
        <f>SAM_billion!CD42*1000</f>
        <v>0</v>
      </c>
      <c r="CE42" s="132">
        <f>SAM_billion!CE42*1000</f>
        <v>0</v>
      </c>
      <c r="CF42" s="132">
        <f>SAM_billion!CF42*1000</f>
        <v>0</v>
      </c>
      <c r="CG42" s="132">
        <f>SAM_billion!CG42*1000</f>
        <v>0</v>
      </c>
      <c r="CH42" s="132">
        <f>SAM_billion!CH42*1000</f>
        <v>0</v>
      </c>
      <c r="CI42" s="132">
        <f>SAM_billion!CI42*1000</f>
        <v>0</v>
      </c>
      <c r="CJ42" s="132">
        <f>SAM_billion!CJ42*1000</f>
        <v>0</v>
      </c>
      <c r="CK42" s="132">
        <f>SAM_billion!CK42*1000</f>
        <v>0</v>
      </c>
      <c r="CL42" s="132">
        <f>SAM_billion!CL42*1000</f>
        <v>0</v>
      </c>
      <c r="CM42" s="132">
        <f>SAM_billion!CM42*1000</f>
        <v>0</v>
      </c>
      <c r="CN42" s="132">
        <f>SAM_billion!CN42*1000</f>
        <v>0</v>
      </c>
      <c r="CO42" s="132">
        <f>SAM_billion!CO42*1000</f>
        <v>0</v>
      </c>
      <c r="CP42" s="132">
        <f>SAM_billion!CP42*1000</f>
        <v>0</v>
      </c>
      <c r="CQ42" s="132">
        <f>SAM_billion!CQ42*1000</f>
        <v>0</v>
      </c>
      <c r="CR42" s="132">
        <f>SAM_billion!CR42*1000</f>
        <v>0</v>
      </c>
      <c r="CS42" s="132">
        <f>SAM_billion!CS42*1000</f>
        <v>0</v>
      </c>
      <c r="CT42" s="132">
        <f>SAM_billion!CT42*1000</f>
        <v>0</v>
      </c>
      <c r="CU42" s="132">
        <f>SAM_billion!CU42*1000</f>
        <v>0</v>
      </c>
      <c r="CV42" s="132">
        <f>SAM_billion!CV42*1000</f>
        <v>0</v>
      </c>
      <c r="CW42" s="132">
        <f>SAM_billion!CW42*1000</f>
        <v>0</v>
      </c>
      <c r="CX42" s="132">
        <f>SAM_billion!CX42*1000</f>
        <v>0</v>
      </c>
      <c r="CY42" s="132">
        <f>SAM_billion!CY42*1000</f>
        <v>0</v>
      </c>
      <c r="CZ42" s="132">
        <f>SAM_billion!CZ42*1000</f>
        <v>0</v>
      </c>
      <c r="DA42" s="132">
        <f>SAM_billion!DA42*1000</f>
        <v>0</v>
      </c>
      <c r="DB42" s="132">
        <f>SAM_billion!DB42*1000</f>
        <v>0</v>
      </c>
      <c r="DC42" s="132">
        <f>SAM_billion!DC42*1000</f>
        <v>0</v>
      </c>
      <c r="DD42" s="132">
        <f>SAM_billion!DD42*1000</f>
        <v>0</v>
      </c>
      <c r="DE42" s="132">
        <f>SAM_billion!DE42*1000</f>
        <v>0</v>
      </c>
      <c r="DF42" s="132">
        <f>SAM_billion!DF42*1000</f>
        <v>0</v>
      </c>
      <c r="DG42" s="132">
        <f>SAM_billion!DG42*1000</f>
        <v>0</v>
      </c>
      <c r="DH42" s="132">
        <f>SAM_billion!DH42*1000</f>
        <v>0</v>
      </c>
      <c r="DI42" s="132">
        <f>SAM_billion!DI42*1000</f>
        <v>0</v>
      </c>
      <c r="DJ42" s="132">
        <f>SAM_billion!DJ42*1000</f>
        <v>44575.607691138335</v>
      </c>
      <c r="DK42" s="132">
        <f>SAM_billion!DK42*1000</f>
        <v>0</v>
      </c>
      <c r="DL42" s="132">
        <f>SAM_billion!DL42*1000</f>
        <v>0</v>
      </c>
      <c r="DM42" s="132">
        <f>SAM_billion!DM42*1000</f>
        <v>0</v>
      </c>
      <c r="DN42" s="132">
        <f>SAM_billion!DN42*1000</f>
        <v>0</v>
      </c>
      <c r="DO42" s="132">
        <f>SAM_billion!DO42*1000</f>
        <v>0</v>
      </c>
      <c r="DP42" s="132">
        <f>SAM_billion!DP42*1000</f>
        <v>0</v>
      </c>
      <c r="DQ42" s="132">
        <f>SAM_billion!DQ42*1000</f>
        <v>0</v>
      </c>
      <c r="DR42" s="132">
        <f>SAM_billion!DR42*1000</f>
        <v>0</v>
      </c>
      <c r="DS42" s="132">
        <f>SAM_billion!DS42*1000</f>
        <v>0</v>
      </c>
      <c r="DT42" s="132">
        <f>SAM_billion!DT42*1000</f>
        <v>0</v>
      </c>
      <c r="DU42" s="132">
        <f>SAM_billion!DU42*1000</f>
        <v>0</v>
      </c>
      <c r="DV42" s="132">
        <f>SAM_billion!DV42*1000</f>
        <v>0</v>
      </c>
      <c r="DW42" s="132">
        <f>SAM_billion!DW42*1000</f>
        <v>0</v>
      </c>
      <c r="DX42" s="132">
        <f>SAM_billion!DX42*1000</f>
        <v>0</v>
      </c>
      <c r="DY42" s="132">
        <f>SAM_billion!DY42*1000</f>
        <v>0</v>
      </c>
      <c r="DZ42" s="132">
        <f>SAM_billion!DZ42*1000</f>
        <v>0</v>
      </c>
      <c r="EA42" s="132">
        <f>SAM_billion!EA42*1000</f>
        <v>0</v>
      </c>
      <c r="EB42" s="132">
        <f>SAM_billion!EB42*1000</f>
        <v>0</v>
      </c>
      <c r="EC42" s="132">
        <f>SAM_billion!EC42*1000</f>
        <v>0</v>
      </c>
      <c r="ED42" s="132">
        <f>SAM_billion!ED42*1000</f>
        <v>0</v>
      </c>
      <c r="EE42" s="132">
        <f>SAM_billion!EE42*1000</f>
        <v>0</v>
      </c>
      <c r="EF42" s="132">
        <f>SAM_billion!EF42*1000</f>
        <v>0</v>
      </c>
      <c r="EG42" s="132">
        <f>SAM_billion!EG42*1000</f>
        <v>0</v>
      </c>
      <c r="EH42" s="132">
        <f>SAM_billion!EH42*1000</f>
        <v>0</v>
      </c>
      <c r="EI42" s="132">
        <f>SAM_billion!EI42*1000</f>
        <v>0</v>
      </c>
      <c r="EJ42" s="132">
        <f>SAM_billion!EJ42*1000</f>
        <v>0</v>
      </c>
      <c r="EK42" s="132">
        <f>SAM_billion!EK42*1000</f>
        <v>0</v>
      </c>
      <c r="EL42" s="132">
        <f>SAM_billion!EL42*1000</f>
        <v>0</v>
      </c>
      <c r="EM42" s="132">
        <f>SAM_billion!EM42*1000</f>
        <v>0</v>
      </c>
      <c r="EN42" s="132">
        <f>SAM_billion!EN42*1000</f>
        <v>0</v>
      </c>
      <c r="EO42" s="132">
        <f>SAM_billion!EO42*1000</f>
        <v>0</v>
      </c>
      <c r="EP42" s="132">
        <f>SAM_billion!EP42*1000</f>
        <v>0</v>
      </c>
      <c r="EQ42" s="132">
        <f>SAM_billion!EQ42*1000</f>
        <v>0</v>
      </c>
      <c r="ER42" s="132">
        <f>SAM_billion!ER42*1000</f>
        <v>0</v>
      </c>
      <c r="ES42" s="132">
        <f>SAM_billion!ES42*1000</f>
        <v>0</v>
      </c>
      <c r="ET42" s="132">
        <f>SAM_billion!ET42*1000</f>
        <v>0</v>
      </c>
      <c r="EU42" s="132">
        <f>SAM_billion!EU42*1000</f>
        <v>0</v>
      </c>
      <c r="EV42" s="132">
        <f>SAM_billion!EV42*1000</f>
        <v>0</v>
      </c>
      <c r="EW42" s="132">
        <f>SAM_billion!EW42*1000</f>
        <v>0</v>
      </c>
      <c r="EX42" s="132">
        <f>SAM_billion!EX42*1000</f>
        <v>0</v>
      </c>
      <c r="EY42" s="132">
        <f>SAM_billion!EY42*1000</f>
        <v>0</v>
      </c>
      <c r="EZ42" s="132">
        <f>SAM_billion!EZ42*1000</f>
        <v>0</v>
      </c>
      <c r="FA42" s="132">
        <f>SAM_billion!FA42*1000</f>
        <v>0</v>
      </c>
      <c r="FB42" s="132">
        <f>SAM_billion!FB42*1000</f>
        <v>0</v>
      </c>
      <c r="FC42" s="132">
        <f>SAM_billion!FC42*1000</f>
        <v>0</v>
      </c>
      <c r="FD42" s="132">
        <f>SAM_billion!FD42*1000</f>
        <v>0</v>
      </c>
      <c r="FE42" s="132">
        <f>SAM_billion!FE42*1000</f>
        <v>0</v>
      </c>
      <c r="FF42" s="132">
        <f>SAM_billion!FF42*1000</f>
        <v>0</v>
      </c>
      <c r="FG42" s="132">
        <f>SAM_billion!FG42*1000</f>
        <v>0</v>
      </c>
      <c r="FH42" s="132">
        <f>SAM_billion!FH42*1000</f>
        <v>0</v>
      </c>
      <c r="FI42" s="132">
        <f>SAM_billion!FI42*1000</f>
        <v>0</v>
      </c>
      <c r="FJ42" s="132">
        <f>SAM_billion!FJ42*1000</f>
        <v>0</v>
      </c>
      <c r="FK42" s="132">
        <f>SAM_billion!FK42*1000</f>
        <v>0</v>
      </c>
      <c r="FL42" s="132">
        <f>SAM_billion!FL42*1000</f>
        <v>0</v>
      </c>
      <c r="FM42" s="132">
        <f>SAM_billion!FM42*1000</f>
        <v>0</v>
      </c>
      <c r="FN42" s="132">
        <f>SAM_billion!FN42*1000</f>
        <v>0</v>
      </c>
      <c r="FO42" s="132">
        <f>SAM_billion!FO42*1000</f>
        <v>0</v>
      </c>
      <c r="FP42" s="132">
        <f>SAM_billion!FP42*1000</f>
        <v>0</v>
      </c>
      <c r="FQ42" s="132">
        <f>SAM_billion!FQ42*1000</f>
        <v>0</v>
      </c>
      <c r="FR42" s="132">
        <f>SAM_billion!FR42*1000</f>
        <v>0</v>
      </c>
      <c r="FS42" s="132">
        <f>SAM_billion!FS42*1000</f>
        <v>0</v>
      </c>
      <c r="FT42" s="132">
        <f>SAM_billion!FT42*1000</f>
        <v>0</v>
      </c>
      <c r="FU42" s="132">
        <f>SAM_billion!FU42*1000</f>
        <v>0</v>
      </c>
      <c r="FV42" s="132">
        <f>SAM_billion!FV42*1000</f>
        <v>0</v>
      </c>
      <c r="FW42" s="132">
        <f>SAM_billion!FW42*1000</f>
        <v>0</v>
      </c>
      <c r="FX42" s="132">
        <f>SAM_billion!FX42*1000</f>
        <v>0</v>
      </c>
      <c r="FY42" s="132">
        <f>SAM_billion!FY42*1000</f>
        <v>0</v>
      </c>
      <c r="FZ42" s="132">
        <f>SAM_billion!FZ42*1000</f>
        <v>0</v>
      </c>
      <c r="GA42" s="132">
        <f>SAM_billion!GA42*1000</f>
        <v>0</v>
      </c>
      <c r="GB42" s="132">
        <f>SAM_billion!GB42*1000</f>
        <v>0</v>
      </c>
      <c r="GC42" s="132">
        <f>SAM_billion!GC42*1000</f>
        <v>0</v>
      </c>
      <c r="GD42" s="132">
        <f>SAM_billion!GD42*1000</f>
        <v>0</v>
      </c>
      <c r="GE42" s="132">
        <f>SAM_billion!GE42*1000</f>
        <v>0</v>
      </c>
      <c r="GF42" s="132">
        <f>SAM_billion!GF42*1000</f>
        <v>0</v>
      </c>
      <c r="GG42" s="132">
        <f>SAM_billion!GG42*1000</f>
        <v>0</v>
      </c>
      <c r="GH42" s="132">
        <f>SAM_billion!GH42*1000</f>
        <v>0</v>
      </c>
      <c r="GI42" s="132">
        <f>SAM_billion!GI42*1000</f>
        <v>0</v>
      </c>
      <c r="GJ42" s="132">
        <f>SAM_billion!GJ42*1000</f>
        <v>44575.607691138335</v>
      </c>
    </row>
    <row r="43" spans="1:192" x14ac:dyDescent="0.25">
      <c r="A43" s="133" t="s">
        <v>348</v>
      </c>
      <c r="B43" s="132">
        <f>SAM_billion!B43*1000</f>
        <v>0</v>
      </c>
      <c r="C43" s="132">
        <f>SAM_billion!C43*1000</f>
        <v>0</v>
      </c>
      <c r="D43" s="132">
        <f>SAM_billion!D43*1000</f>
        <v>0</v>
      </c>
      <c r="E43" s="132">
        <f>SAM_billion!E43*1000</f>
        <v>0</v>
      </c>
      <c r="F43" s="132">
        <f>SAM_billion!F43*1000</f>
        <v>0</v>
      </c>
      <c r="G43" s="132">
        <f>SAM_billion!G43*1000</f>
        <v>0</v>
      </c>
      <c r="H43" s="132">
        <f>SAM_billion!H43*1000</f>
        <v>0</v>
      </c>
      <c r="I43" s="132">
        <f>SAM_billion!I43*1000</f>
        <v>0</v>
      </c>
      <c r="J43" s="132">
        <f>SAM_billion!J43*1000</f>
        <v>0</v>
      </c>
      <c r="K43" s="132">
        <f>SAM_billion!K43*1000</f>
        <v>0</v>
      </c>
      <c r="L43" s="132">
        <f>SAM_billion!L43*1000</f>
        <v>0</v>
      </c>
      <c r="M43" s="132">
        <f>SAM_billion!M43*1000</f>
        <v>0</v>
      </c>
      <c r="N43" s="132">
        <f>SAM_billion!N43*1000</f>
        <v>0</v>
      </c>
      <c r="O43" s="132">
        <f>SAM_billion!O43*1000</f>
        <v>0</v>
      </c>
      <c r="P43" s="132">
        <f>SAM_billion!P43*1000</f>
        <v>0</v>
      </c>
      <c r="Q43" s="132">
        <f>SAM_billion!Q43*1000</f>
        <v>0</v>
      </c>
      <c r="R43" s="132">
        <f>SAM_billion!R43*1000</f>
        <v>0</v>
      </c>
      <c r="S43" s="132">
        <f>SAM_billion!S43*1000</f>
        <v>0</v>
      </c>
      <c r="T43" s="132">
        <f>SAM_billion!T43*1000</f>
        <v>0</v>
      </c>
      <c r="U43" s="132">
        <f>SAM_billion!U43*1000</f>
        <v>0</v>
      </c>
      <c r="V43" s="132">
        <f>SAM_billion!V43*1000</f>
        <v>0</v>
      </c>
      <c r="W43" s="132">
        <f>SAM_billion!W43*1000</f>
        <v>0</v>
      </c>
      <c r="X43" s="132">
        <f>SAM_billion!X43*1000</f>
        <v>0</v>
      </c>
      <c r="Y43" s="132">
        <f>SAM_billion!Y43*1000</f>
        <v>0</v>
      </c>
      <c r="Z43" s="132">
        <f>SAM_billion!Z43*1000</f>
        <v>0</v>
      </c>
      <c r="AA43" s="132">
        <f>SAM_billion!AA43*1000</f>
        <v>0</v>
      </c>
      <c r="AB43" s="132">
        <f>SAM_billion!AB43*1000</f>
        <v>0</v>
      </c>
      <c r="AC43" s="132">
        <f>SAM_billion!AC43*1000</f>
        <v>0</v>
      </c>
      <c r="AD43" s="132">
        <f>SAM_billion!AD43*1000</f>
        <v>0</v>
      </c>
      <c r="AE43" s="132">
        <f>SAM_billion!AE43*1000</f>
        <v>0</v>
      </c>
      <c r="AF43" s="132">
        <f>SAM_billion!AF43*1000</f>
        <v>0</v>
      </c>
      <c r="AG43" s="132">
        <f>SAM_billion!AG43*1000</f>
        <v>0</v>
      </c>
      <c r="AH43" s="132">
        <f>SAM_billion!AH43*1000</f>
        <v>0</v>
      </c>
      <c r="AI43" s="132">
        <f>SAM_billion!AI43*1000</f>
        <v>0</v>
      </c>
      <c r="AJ43" s="132">
        <f>SAM_billion!AJ43*1000</f>
        <v>0</v>
      </c>
      <c r="AK43" s="132">
        <f>SAM_billion!AK43*1000</f>
        <v>0</v>
      </c>
      <c r="AL43" s="132">
        <f>SAM_billion!AL43*1000</f>
        <v>0</v>
      </c>
      <c r="AM43" s="132">
        <f>SAM_billion!AM43*1000</f>
        <v>0</v>
      </c>
      <c r="AN43" s="132">
        <f>SAM_billion!AN43*1000</f>
        <v>0</v>
      </c>
      <c r="AO43" s="132">
        <f>SAM_billion!AO43*1000</f>
        <v>0</v>
      </c>
      <c r="AP43" s="132">
        <f>SAM_billion!AP43*1000</f>
        <v>0</v>
      </c>
      <c r="AQ43" s="132">
        <f>SAM_billion!AQ43*1000</f>
        <v>0</v>
      </c>
      <c r="AR43" s="132">
        <f>SAM_billion!AR43*1000</f>
        <v>0</v>
      </c>
      <c r="AS43" s="132">
        <f>SAM_billion!AS43*1000</f>
        <v>0</v>
      </c>
      <c r="AT43" s="132">
        <f>SAM_billion!AT43*1000</f>
        <v>0</v>
      </c>
      <c r="AU43" s="132">
        <f>SAM_billion!AU43*1000</f>
        <v>0</v>
      </c>
      <c r="AV43" s="132">
        <f>SAM_billion!AV43*1000</f>
        <v>0</v>
      </c>
      <c r="AW43" s="132">
        <f>SAM_billion!AW43*1000</f>
        <v>0</v>
      </c>
      <c r="AX43" s="132">
        <f>SAM_billion!AX43*1000</f>
        <v>0</v>
      </c>
      <c r="AY43" s="132">
        <f>SAM_billion!AY43*1000</f>
        <v>0</v>
      </c>
      <c r="AZ43" s="132">
        <f>SAM_billion!AZ43*1000</f>
        <v>0</v>
      </c>
      <c r="BA43" s="132">
        <f>SAM_billion!BA43*1000</f>
        <v>0</v>
      </c>
      <c r="BB43" s="132">
        <f>SAM_billion!BB43*1000</f>
        <v>0</v>
      </c>
      <c r="BC43" s="132">
        <f>SAM_billion!BC43*1000</f>
        <v>0</v>
      </c>
      <c r="BD43" s="132">
        <f>SAM_billion!BD43*1000</f>
        <v>0</v>
      </c>
      <c r="BE43" s="132">
        <f>SAM_billion!BE43*1000</f>
        <v>0</v>
      </c>
      <c r="BF43" s="132">
        <f>SAM_billion!BF43*1000</f>
        <v>0</v>
      </c>
      <c r="BG43" s="132">
        <f>SAM_billion!BG43*1000</f>
        <v>0</v>
      </c>
      <c r="BH43" s="132">
        <f>SAM_billion!BH43*1000</f>
        <v>0</v>
      </c>
      <c r="BI43" s="132">
        <f>SAM_billion!BI43*1000</f>
        <v>0</v>
      </c>
      <c r="BJ43" s="132">
        <f>SAM_billion!BJ43*1000</f>
        <v>0</v>
      </c>
      <c r="BK43" s="132">
        <f>SAM_billion!BK43*1000</f>
        <v>0</v>
      </c>
      <c r="BL43" s="132">
        <f>SAM_billion!BL43*1000</f>
        <v>0</v>
      </c>
      <c r="BM43" s="132">
        <f>SAM_billion!BM43*1000</f>
        <v>0</v>
      </c>
      <c r="BN43" s="132">
        <f>SAM_billion!BN43*1000</f>
        <v>0</v>
      </c>
      <c r="BO43" s="132">
        <f>SAM_billion!BO43*1000</f>
        <v>0</v>
      </c>
      <c r="BP43" s="132">
        <f>SAM_billion!BP43*1000</f>
        <v>0</v>
      </c>
      <c r="BQ43" s="132">
        <f>SAM_billion!BQ43*1000</f>
        <v>0</v>
      </c>
      <c r="BR43" s="132">
        <f>SAM_billion!BR43*1000</f>
        <v>0</v>
      </c>
      <c r="BS43" s="132">
        <f>SAM_billion!BS43*1000</f>
        <v>0</v>
      </c>
      <c r="BT43" s="132">
        <f>SAM_billion!BT43*1000</f>
        <v>0</v>
      </c>
      <c r="BU43" s="132">
        <f>SAM_billion!BU43*1000</f>
        <v>0</v>
      </c>
      <c r="BV43" s="132">
        <f>SAM_billion!BV43*1000</f>
        <v>0</v>
      </c>
      <c r="BW43" s="132">
        <f>SAM_billion!BW43*1000</f>
        <v>0</v>
      </c>
      <c r="BX43" s="132">
        <f>SAM_billion!BX43*1000</f>
        <v>0</v>
      </c>
      <c r="BY43" s="132">
        <f>SAM_billion!BY43*1000</f>
        <v>0</v>
      </c>
      <c r="BZ43" s="132">
        <f>SAM_billion!BZ43*1000</f>
        <v>0</v>
      </c>
      <c r="CA43" s="132">
        <f>SAM_billion!CA43*1000</f>
        <v>0</v>
      </c>
      <c r="CB43" s="132">
        <f>SAM_billion!CB43*1000</f>
        <v>0</v>
      </c>
      <c r="CC43" s="132">
        <f>SAM_billion!CC43*1000</f>
        <v>0</v>
      </c>
      <c r="CD43" s="132">
        <f>SAM_billion!CD43*1000</f>
        <v>0</v>
      </c>
      <c r="CE43" s="132">
        <f>SAM_billion!CE43*1000</f>
        <v>0</v>
      </c>
      <c r="CF43" s="132">
        <f>SAM_billion!CF43*1000</f>
        <v>0</v>
      </c>
      <c r="CG43" s="132">
        <f>SAM_billion!CG43*1000</f>
        <v>0</v>
      </c>
      <c r="CH43" s="132">
        <f>SAM_billion!CH43*1000</f>
        <v>0</v>
      </c>
      <c r="CI43" s="132">
        <f>SAM_billion!CI43*1000</f>
        <v>0</v>
      </c>
      <c r="CJ43" s="132">
        <f>SAM_billion!CJ43*1000</f>
        <v>0</v>
      </c>
      <c r="CK43" s="132">
        <f>SAM_billion!CK43*1000</f>
        <v>0</v>
      </c>
      <c r="CL43" s="132">
        <f>SAM_billion!CL43*1000</f>
        <v>0</v>
      </c>
      <c r="CM43" s="132">
        <f>SAM_billion!CM43*1000</f>
        <v>0</v>
      </c>
      <c r="CN43" s="132">
        <f>SAM_billion!CN43*1000</f>
        <v>0</v>
      </c>
      <c r="CO43" s="132">
        <f>SAM_billion!CO43*1000</f>
        <v>0</v>
      </c>
      <c r="CP43" s="132">
        <f>SAM_billion!CP43*1000</f>
        <v>0</v>
      </c>
      <c r="CQ43" s="132">
        <f>SAM_billion!CQ43*1000</f>
        <v>0</v>
      </c>
      <c r="CR43" s="132">
        <f>SAM_billion!CR43*1000</f>
        <v>0</v>
      </c>
      <c r="CS43" s="132">
        <f>SAM_billion!CS43*1000</f>
        <v>0</v>
      </c>
      <c r="CT43" s="132">
        <f>SAM_billion!CT43*1000</f>
        <v>0</v>
      </c>
      <c r="CU43" s="132">
        <f>SAM_billion!CU43*1000</f>
        <v>0</v>
      </c>
      <c r="CV43" s="132">
        <f>SAM_billion!CV43*1000</f>
        <v>0</v>
      </c>
      <c r="CW43" s="132">
        <f>SAM_billion!CW43*1000</f>
        <v>0</v>
      </c>
      <c r="CX43" s="132">
        <f>SAM_billion!CX43*1000</f>
        <v>0</v>
      </c>
      <c r="CY43" s="132">
        <f>SAM_billion!CY43*1000</f>
        <v>0</v>
      </c>
      <c r="CZ43" s="132">
        <f>SAM_billion!CZ43*1000</f>
        <v>0</v>
      </c>
      <c r="DA43" s="132">
        <f>SAM_billion!DA43*1000</f>
        <v>0</v>
      </c>
      <c r="DB43" s="132">
        <f>SAM_billion!DB43*1000</f>
        <v>0</v>
      </c>
      <c r="DC43" s="132">
        <f>SAM_billion!DC43*1000</f>
        <v>0</v>
      </c>
      <c r="DD43" s="132">
        <f>SAM_billion!DD43*1000</f>
        <v>0</v>
      </c>
      <c r="DE43" s="132">
        <f>SAM_billion!DE43*1000</f>
        <v>0</v>
      </c>
      <c r="DF43" s="132">
        <f>SAM_billion!DF43*1000</f>
        <v>0</v>
      </c>
      <c r="DG43" s="132">
        <f>SAM_billion!DG43*1000</f>
        <v>0</v>
      </c>
      <c r="DH43" s="132">
        <f>SAM_billion!DH43*1000</f>
        <v>0</v>
      </c>
      <c r="DI43" s="132">
        <f>SAM_billion!DI43*1000</f>
        <v>0</v>
      </c>
      <c r="DJ43" s="132">
        <f>SAM_billion!DJ43*1000</f>
        <v>0</v>
      </c>
      <c r="DK43" s="132">
        <f>SAM_billion!DK43*1000</f>
        <v>46509.134406773017</v>
      </c>
      <c r="DL43" s="132">
        <f>SAM_billion!DL43*1000</f>
        <v>0</v>
      </c>
      <c r="DM43" s="132">
        <f>SAM_billion!DM43*1000</f>
        <v>0</v>
      </c>
      <c r="DN43" s="132">
        <f>SAM_billion!DN43*1000</f>
        <v>0</v>
      </c>
      <c r="DO43" s="132">
        <f>SAM_billion!DO43*1000</f>
        <v>0</v>
      </c>
      <c r="DP43" s="132">
        <f>SAM_billion!DP43*1000</f>
        <v>0</v>
      </c>
      <c r="DQ43" s="132">
        <f>SAM_billion!DQ43*1000</f>
        <v>0</v>
      </c>
      <c r="DR43" s="132">
        <f>SAM_billion!DR43*1000</f>
        <v>0</v>
      </c>
      <c r="DS43" s="132">
        <f>SAM_billion!DS43*1000</f>
        <v>0</v>
      </c>
      <c r="DT43" s="132">
        <f>SAM_billion!DT43*1000</f>
        <v>0</v>
      </c>
      <c r="DU43" s="132">
        <f>SAM_billion!DU43*1000</f>
        <v>0</v>
      </c>
      <c r="DV43" s="132">
        <f>SAM_billion!DV43*1000</f>
        <v>0</v>
      </c>
      <c r="DW43" s="132">
        <f>SAM_billion!DW43*1000</f>
        <v>0</v>
      </c>
      <c r="DX43" s="132">
        <f>SAM_billion!DX43*1000</f>
        <v>0</v>
      </c>
      <c r="DY43" s="132">
        <f>SAM_billion!DY43*1000</f>
        <v>0</v>
      </c>
      <c r="DZ43" s="132">
        <f>SAM_billion!DZ43*1000</f>
        <v>0</v>
      </c>
      <c r="EA43" s="132">
        <f>SAM_billion!EA43*1000</f>
        <v>0</v>
      </c>
      <c r="EB43" s="132">
        <f>SAM_billion!EB43*1000</f>
        <v>0</v>
      </c>
      <c r="EC43" s="132">
        <f>SAM_billion!EC43*1000</f>
        <v>0</v>
      </c>
      <c r="ED43" s="132">
        <f>SAM_billion!ED43*1000</f>
        <v>0</v>
      </c>
      <c r="EE43" s="132">
        <f>SAM_billion!EE43*1000</f>
        <v>0</v>
      </c>
      <c r="EF43" s="132">
        <f>SAM_billion!EF43*1000</f>
        <v>0</v>
      </c>
      <c r="EG43" s="132">
        <f>SAM_billion!EG43*1000</f>
        <v>0</v>
      </c>
      <c r="EH43" s="132">
        <f>SAM_billion!EH43*1000</f>
        <v>0</v>
      </c>
      <c r="EI43" s="132">
        <f>SAM_billion!EI43*1000</f>
        <v>0</v>
      </c>
      <c r="EJ43" s="132">
        <f>SAM_billion!EJ43*1000</f>
        <v>0</v>
      </c>
      <c r="EK43" s="132">
        <f>SAM_billion!EK43*1000</f>
        <v>0</v>
      </c>
      <c r="EL43" s="132">
        <f>SAM_billion!EL43*1000</f>
        <v>0</v>
      </c>
      <c r="EM43" s="132">
        <f>SAM_billion!EM43*1000</f>
        <v>0</v>
      </c>
      <c r="EN43" s="132">
        <f>SAM_billion!EN43*1000</f>
        <v>0</v>
      </c>
      <c r="EO43" s="132">
        <f>SAM_billion!EO43*1000</f>
        <v>0</v>
      </c>
      <c r="EP43" s="132">
        <f>SAM_billion!EP43*1000</f>
        <v>0</v>
      </c>
      <c r="EQ43" s="132">
        <f>SAM_billion!EQ43*1000</f>
        <v>0</v>
      </c>
      <c r="ER43" s="132">
        <f>SAM_billion!ER43*1000</f>
        <v>0</v>
      </c>
      <c r="ES43" s="132">
        <f>SAM_billion!ES43*1000</f>
        <v>0</v>
      </c>
      <c r="ET43" s="132">
        <f>SAM_billion!ET43*1000</f>
        <v>0</v>
      </c>
      <c r="EU43" s="132">
        <f>SAM_billion!EU43*1000</f>
        <v>0</v>
      </c>
      <c r="EV43" s="132">
        <f>SAM_billion!EV43*1000</f>
        <v>0</v>
      </c>
      <c r="EW43" s="132">
        <f>SAM_billion!EW43*1000</f>
        <v>0</v>
      </c>
      <c r="EX43" s="132">
        <f>SAM_billion!EX43*1000</f>
        <v>0</v>
      </c>
      <c r="EY43" s="132">
        <f>SAM_billion!EY43*1000</f>
        <v>0</v>
      </c>
      <c r="EZ43" s="132">
        <f>SAM_billion!EZ43*1000</f>
        <v>0</v>
      </c>
      <c r="FA43" s="132">
        <f>SAM_billion!FA43*1000</f>
        <v>0</v>
      </c>
      <c r="FB43" s="132">
        <f>SAM_billion!FB43*1000</f>
        <v>0</v>
      </c>
      <c r="FC43" s="132">
        <f>SAM_billion!FC43*1000</f>
        <v>0</v>
      </c>
      <c r="FD43" s="132">
        <f>SAM_billion!FD43*1000</f>
        <v>0</v>
      </c>
      <c r="FE43" s="132">
        <f>SAM_billion!FE43*1000</f>
        <v>0</v>
      </c>
      <c r="FF43" s="132">
        <f>SAM_billion!FF43*1000</f>
        <v>0</v>
      </c>
      <c r="FG43" s="132">
        <f>SAM_billion!FG43*1000</f>
        <v>0</v>
      </c>
      <c r="FH43" s="132">
        <f>SAM_billion!FH43*1000</f>
        <v>0</v>
      </c>
      <c r="FI43" s="132">
        <f>SAM_billion!FI43*1000</f>
        <v>0</v>
      </c>
      <c r="FJ43" s="132">
        <f>SAM_billion!FJ43*1000</f>
        <v>0</v>
      </c>
      <c r="FK43" s="132">
        <f>SAM_billion!FK43*1000</f>
        <v>0</v>
      </c>
      <c r="FL43" s="132">
        <f>SAM_billion!FL43*1000</f>
        <v>0</v>
      </c>
      <c r="FM43" s="132">
        <f>SAM_billion!FM43*1000</f>
        <v>0</v>
      </c>
      <c r="FN43" s="132">
        <f>SAM_billion!FN43*1000</f>
        <v>0</v>
      </c>
      <c r="FO43" s="132">
        <f>SAM_billion!FO43*1000</f>
        <v>0</v>
      </c>
      <c r="FP43" s="132">
        <f>SAM_billion!FP43*1000</f>
        <v>0</v>
      </c>
      <c r="FQ43" s="132">
        <f>SAM_billion!FQ43*1000</f>
        <v>0</v>
      </c>
      <c r="FR43" s="132">
        <f>SAM_billion!FR43*1000</f>
        <v>0</v>
      </c>
      <c r="FS43" s="132">
        <f>SAM_billion!FS43*1000</f>
        <v>0</v>
      </c>
      <c r="FT43" s="132">
        <f>SAM_billion!FT43*1000</f>
        <v>0</v>
      </c>
      <c r="FU43" s="132">
        <f>SAM_billion!FU43*1000</f>
        <v>0</v>
      </c>
      <c r="FV43" s="132">
        <f>SAM_billion!FV43*1000</f>
        <v>0</v>
      </c>
      <c r="FW43" s="132">
        <f>SAM_billion!FW43*1000</f>
        <v>0</v>
      </c>
      <c r="FX43" s="132">
        <f>SAM_billion!FX43*1000</f>
        <v>0</v>
      </c>
      <c r="FY43" s="132">
        <f>SAM_billion!FY43*1000</f>
        <v>0</v>
      </c>
      <c r="FZ43" s="132">
        <f>SAM_billion!FZ43*1000</f>
        <v>0</v>
      </c>
      <c r="GA43" s="132">
        <f>SAM_billion!GA43*1000</f>
        <v>0</v>
      </c>
      <c r="GB43" s="132">
        <f>SAM_billion!GB43*1000</f>
        <v>0</v>
      </c>
      <c r="GC43" s="132">
        <f>SAM_billion!GC43*1000</f>
        <v>0</v>
      </c>
      <c r="GD43" s="132">
        <f>SAM_billion!GD43*1000</f>
        <v>0</v>
      </c>
      <c r="GE43" s="132">
        <f>SAM_billion!GE43*1000</f>
        <v>0</v>
      </c>
      <c r="GF43" s="132">
        <f>SAM_billion!GF43*1000</f>
        <v>0</v>
      </c>
      <c r="GG43" s="132">
        <f>SAM_billion!GG43*1000</f>
        <v>0</v>
      </c>
      <c r="GH43" s="132">
        <f>SAM_billion!GH43*1000</f>
        <v>0</v>
      </c>
      <c r="GI43" s="132">
        <f>SAM_billion!GI43*1000</f>
        <v>0</v>
      </c>
      <c r="GJ43" s="132">
        <f>SAM_billion!GJ43*1000</f>
        <v>46509.134406773017</v>
      </c>
    </row>
    <row r="44" spans="1:192" x14ac:dyDescent="0.25">
      <c r="A44" s="133" t="s">
        <v>349</v>
      </c>
      <c r="B44" s="132">
        <f>SAM_billion!B44*1000</f>
        <v>0</v>
      </c>
      <c r="C44" s="132">
        <f>SAM_billion!C44*1000</f>
        <v>0</v>
      </c>
      <c r="D44" s="132">
        <f>SAM_billion!D44*1000</f>
        <v>0</v>
      </c>
      <c r="E44" s="132">
        <f>SAM_billion!E44*1000</f>
        <v>0</v>
      </c>
      <c r="F44" s="132">
        <f>SAM_billion!F44*1000</f>
        <v>0</v>
      </c>
      <c r="G44" s="132">
        <f>SAM_billion!G44*1000</f>
        <v>0</v>
      </c>
      <c r="H44" s="132">
        <f>SAM_billion!H44*1000</f>
        <v>0</v>
      </c>
      <c r="I44" s="132">
        <f>SAM_billion!I44*1000</f>
        <v>0</v>
      </c>
      <c r="J44" s="132">
        <f>SAM_billion!J44*1000</f>
        <v>0</v>
      </c>
      <c r="K44" s="132">
        <f>SAM_billion!K44*1000</f>
        <v>0</v>
      </c>
      <c r="L44" s="132">
        <f>SAM_billion!L44*1000</f>
        <v>0</v>
      </c>
      <c r="M44" s="132">
        <f>SAM_billion!M44*1000</f>
        <v>0</v>
      </c>
      <c r="N44" s="132">
        <f>SAM_billion!N44*1000</f>
        <v>0</v>
      </c>
      <c r="O44" s="132">
        <f>SAM_billion!O44*1000</f>
        <v>0</v>
      </c>
      <c r="P44" s="132">
        <f>SAM_billion!P44*1000</f>
        <v>0</v>
      </c>
      <c r="Q44" s="132">
        <f>SAM_billion!Q44*1000</f>
        <v>0</v>
      </c>
      <c r="R44" s="132">
        <f>SAM_billion!R44*1000</f>
        <v>0</v>
      </c>
      <c r="S44" s="132">
        <f>SAM_billion!S44*1000</f>
        <v>0</v>
      </c>
      <c r="T44" s="132">
        <f>SAM_billion!T44*1000</f>
        <v>0</v>
      </c>
      <c r="U44" s="132">
        <f>SAM_billion!U44*1000</f>
        <v>0</v>
      </c>
      <c r="V44" s="132">
        <f>SAM_billion!V44*1000</f>
        <v>0</v>
      </c>
      <c r="W44" s="132">
        <f>SAM_billion!W44*1000</f>
        <v>0</v>
      </c>
      <c r="X44" s="132">
        <f>SAM_billion!X44*1000</f>
        <v>0</v>
      </c>
      <c r="Y44" s="132">
        <f>SAM_billion!Y44*1000</f>
        <v>0</v>
      </c>
      <c r="Z44" s="132">
        <f>SAM_billion!Z44*1000</f>
        <v>0</v>
      </c>
      <c r="AA44" s="132">
        <f>SAM_billion!AA44*1000</f>
        <v>0</v>
      </c>
      <c r="AB44" s="132">
        <f>SAM_billion!AB44*1000</f>
        <v>0</v>
      </c>
      <c r="AC44" s="132">
        <f>SAM_billion!AC44*1000</f>
        <v>0</v>
      </c>
      <c r="AD44" s="132">
        <f>SAM_billion!AD44*1000</f>
        <v>0</v>
      </c>
      <c r="AE44" s="132">
        <f>SAM_billion!AE44*1000</f>
        <v>0</v>
      </c>
      <c r="AF44" s="132">
        <f>SAM_billion!AF44*1000</f>
        <v>0</v>
      </c>
      <c r="AG44" s="132">
        <f>SAM_billion!AG44*1000</f>
        <v>0</v>
      </c>
      <c r="AH44" s="132">
        <f>SAM_billion!AH44*1000</f>
        <v>0</v>
      </c>
      <c r="AI44" s="132">
        <f>SAM_billion!AI44*1000</f>
        <v>0</v>
      </c>
      <c r="AJ44" s="132">
        <f>SAM_billion!AJ44*1000</f>
        <v>0</v>
      </c>
      <c r="AK44" s="132">
        <f>SAM_billion!AK44*1000</f>
        <v>0</v>
      </c>
      <c r="AL44" s="132">
        <f>SAM_billion!AL44*1000</f>
        <v>0</v>
      </c>
      <c r="AM44" s="132">
        <f>SAM_billion!AM44*1000</f>
        <v>0</v>
      </c>
      <c r="AN44" s="132">
        <f>SAM_billion!AN44*1000</f>
        <v>0</v>
      </c>
      <c r="AO44" s="132">
        <f>SAM_billion!AO44*1000</f>
        <v>0</v>
      </c>
      <c r="AP44" s="132">
        <f>SAM_billion!AP44*1000</f>
        <v>0</v>
      </c>
      <c r="AQ44" s="132">
        <f>SAM_billion!AQ44*1000</f>
        <v>0</v>
      </c>
      <c r="AR44" s="132">
        <f>SAM_billion!AR44*1000</f>
        <v>0</v>
      </c>
      <c r="AS44" s="132">
        <f>SAM_billion!AS44*1000</f>
        <v>0</v>
      </c>
      <c r="AT44" s="132">
        <f>SAM_billion!AT44*1000</f>
        <v>0</v>
      </c>
      <c r="AU44" s="132">
        <f>SAM_billion!AU44*1000</f>
        <v>0</v>
      </c>
      <c r="AV44" s="132">
        <f>SAM_billion!AV44*1000</f>
        <v>0</v>
      </c>
      <c r="AW44" s="132">
        <f>SAM_billion!AW44*1000</f>
        <v>0</v>
      </c>
      <c r="AX44" s="132">
        <f>SAM_billion!AX44*1000</f>
        <v>0</v>
      </c>
      <c r="AY44" s="132">
        <f>SAM_billion!AY44*1000</f>
        <v>0</v>
      </c>
      <c r="AZ44" s="132">
        <f>SAM_billion!AZ44*1000</f>
        <v>0</v>
      </c>
      <c r="BA44" s="132">
        <f>SAM_billion!BA44*1000</f>
        <v>0</v>
      </c>
      <c r="BB44" s="132">
        <f>SAM_billion!BB44*1000</f>
        <v>0</v>
      </c>
      <c r="BC44" s="132">
        <f>SAM_billion!BC44*1000</f>
        <v>0</v>
      </c>
      <c r="BD44" s="132">
        <f>SAM_billion!BD44*1000</f>
        <v>0</v>
      </c>
      <c r="BE44" s="132">
        <f>SAM_billion!BE44*1000</f>
        <v>0</v>
      </c>
      <c r="BF44" s="132">
        <f>SAM_billion!BF44*1000</f>
        <v>0</v>
      </c>
      <c r="BG44" s="132">
        <f>SAM_billion!BG44*1000</f>
        <v>0</v>
      </c>
      <c r="BH44" s="132">
        <f>SAM_billion!BH44*1000</f>
        <v>0</v>
      </c>
      <c r="BI44" s="132">
        <f>SAM_billion!BI44*1000</f>
        <v>0</v>
      </c>
      <c r="BJ44" s="132">
        <f>SAM_billion!BJ44*1000</f>
        <v>0</v>
      </c>
      <c r="BK44" s="132">
        <f>SAM_billion!BK44*1000</f>
        <v>0</v>
      </c>
      <c r="BL44" s="132">
        <f>SAM_billion!BL44*1000</f>
        <v>0</v>
      </c>
      <c r="BM44" s="132">
        <f>SAM_billion!BM44*1000</f>
        <v>0</v>
      </c>
      <c r="BN44" s="132">
        <f>SAM_billion!BN44*1000</f>
        <v>0</v>
      </c>
      <c r="BO44" s="132">
        <f>SAM_billion!BO44*1000</f>
        <v>0</v>
      </c>
      <c r="BP44" s="132">
        <f>SAM_billion!BP44*1000</f>
        <v>0</v>
      </c>
      <c r="BQ44" s="132">
        <f>SAM_billion!BQ44*1000</f>
        <v>0</v>
      </c>
      <c r="BR44" s="132">
        <f>SAM_billion!BR44*1000</f>
        <v>0</v>
      </c>
      <c r="BS44" s="132">
        <f>SAM_billion!BS44*1000</f>
        <v>0</v>
      </c>
      <c r="BT44" s="132">
        <f>SAM_billion!BT44*1000</f>
        <v>0</v>
      </c>
      <c r="BU44" s="132">
        <f>SAM_billion!BU44*1000</f>
        <v>0</v>
      </c>
      <c r="BV44" s="132">
        <f>SAM_billion!BV44*1000</f>
        <v>0</v>
      </c>
      <c r="BW44" s="132">
        <f>SAM_billion!BW44*1000</f>
        <v>0</v>
      </c>
      <c r="BX44" s="132">
        <f>SAM_billion!BX44*1000</f>
        <v>0</v>
      </c>
      <c r="BY44" s="132">
        <f>SAM_billion!BY44*1000</f>
        <v>0</v>
      </c>
      <c r="BZ44" s="132">
        <f>SAM_billion!BZ44*1000</f>
        <v>0</v>
      </c>
      <c r="CA44" s="132">
        <f>SAM_billion!CA44*1000</f>
        <v>0</v>
      </c>
      <c r="CB44" s="132">
        <f>SAM_billion!CB44*1000</f>
        <v>0</v>
      </c>
      <c r="CC44" s="132">
        <f>SAM_billion!CC44*1000</f>
        <v>0</v>
      </c>
      <c r="CD44" s="132">
        <f>SAM_billion!CD44*1000</f>
        <v>0</v>
      </c>
      <c r="CE44" s="132">
        <f>SAM_billion!CE44*1000</f>
        <v>0</v>
      </c>
      <c r="CF44" s="132">
        <f>SAM_billion!CF44*1000</f>
        <v>0</v>
      </c>
      <c r="CG44" s="132">
        <f>SAM_billion!CG44*1000</f>
        <v>0</v>
      </c>
      <c r="CH44" s="132">
        <f>SAM_billion!CH44*1000</f>
        <v>0</v>
      </c>
      <c r="CI44" s="132">
        <f>SAM_billion!CI44*1000</f>
        <v>0</v>
      </c>
      <c r="CJ44" s="132">
        <f>SAM_billion!CJ44*1000</f>
        <v>0</v>
      </c>
      <c r="CK44" s="132">
        <f>SAM_billion!CK44*1000</f>
        <v>0</v>
      </c>
      <c r="CL44" s="132">
        <f>SAM_billion!CL44*1000</f>
        <v>0</v>
      </c>
      <c r="CM44" s="132">
        <f>SAM_billion!CM44*1000</f>
        <v>0</v>
      </c>
      <c r="CN44" s="132">
        <f>SAM_billion!CN44*1000</f>
        <v>0</v>
      </c>
      <c r="CO44" s="132">
        <f>SAM_billion!CO44*1000</f>
        <v>0</v>
      </c>
      <c r="CP44" s="132">
        <f>SAM_billion!CP44*1000</f>
        <v>0</v>
      </c>
      <c r="CQ44" s="132">
        <f>SAM_billion!CQ44*1000</f>
        <v>0</v>
      </c>
      <c r="CR44" s="132">
        <f>SAM_billion!CR44*1000</f>
        <v>0</v>
      </c>
      <c r="CS44" s="132">
        <f>SAM_billion!CS44*1000</f>
        <v>0</v>
      </c>
      <c r="CT44" s="132">
        <f>SAM_billion!CT44*1000</f>
        <v>0</v>
      </c>
      <c r="CU44" s="132">
        <f>SAM_billion!CU44*1000</f>
        <v>0</v>
      </c>
      <c r="CV44" s="132">
        <f>SAM_billion!CV44*1000</f>
        <v>0</v>
      </c>
      <c r="CW44" s="132">
        <f>SAM_billion!CW44*1000</f>
        <v>0</v>
      </c>
      <c r="CX44" s="132">
        <f>SAM_billion!CX44*1000</f>
        <v>0</v>
      </c>
      <c r="CY44" s="132">
        <f>SAM_billion!CY44*1000</f>
        <v>0</v>
      </c>
      <c r="CZ44" s="132">
        <f>SAM_billion!CZ44*1000</f>
        <v>0</v>
      </c>
      <c r="DA44" s="132">
        <f>SAM_billion!DA44*1000</f>
        <v>0</v>
      </c>
      <c r="DB44" s="132">
        <f>SAM_billion!DB44*1000</f>
        <v>0</v>
      </c>
      <c r="DC44" s="132">
        <f>SAM_billion!DC44*1000</f>
        <v>0</v>
      </c>
      <c r="DD44" s="132">
        <f>SAM_billion!DD44*1000</f>
        <v>0</v>
      </c>
      <c r="DE44" s="132">
        <f>SAM_billion!DE44*1000</f>
        <v>0</v>
      </c>
      <c r="DF44" s="132">
        <f>SAM_billion!DF44*1000</f>
        <v>0</v>
      </c>
      <c r="DG44" s="132">
        <f>SAM_billion!DG44*1000</f>
        <v>0</v>
      </c>
      <c r="DH44" s="132">
        <f>SAM_billion!DH44*1000</f>
        <v>0</v>
      </c>
      <c r="DI44" s="132">
        <f>SAM_billion!DI44*1000</f>
        <v>0</v>
      </c>
      <c r="DJ44" s="132">
        <f>SAM_billion!DJ44*1000</f>
        <v>0</v>
      </c>
      <c r="DK44" s="132">
        <f>SAM_billion!DK44*1000</f>
        <v>0</v>
      </c>
      <c r="DL44" s="132">
        <f>SAM_billion!DL44*1000</f>
        <v>13582.718946505014</v>
      </c>
      <c r="DM44" s="132">
        <f>SAM_billion!DM44*1000</f>
        <v>0</v>
      </c>
      <c r="DN44" s="132">
        <f>SAM_billion!DN44*1000</f>
        <v>0</v>
      </c>
      <c r="DO44" s="132">
        <f>SAM_billion!DO44*1000</f>
        <v>0</v>
      </c>
      <c r="DP44" s="132">
        <f>SAM_billion!DP44*1000</f>
        <v>0</v>
      </c>
      <c r="DQ44" s="132">
        <f>SAM_billion!DQ44*1000</f>
        <v>0</v>
      </c>
      <c r="DR44" s="132">
        <f>SAM_billion!DR44*1000</f>
        <v>0</v>
      </c>
      <c r="DS44" s="132">
        <f>SAM_billion!DS44*1000</f>
        <v>0</v>
      </c>
      <c r="DT44" s="132">
        <f>SAM_billion!DT44*1000</f>
        <v>0</v>
      </c>
      <c r="DU44" s="132">
        <f>SAM_billion!DU44*1000</f>
        <v>0</v>
      </c>
      <c r="DV44" s="132">
        <f>SAM_billion!DV44*1000</f>
        <v>0</v>
      </c>
      <c r="DW44" s="132">
        <f>SAM_billion!DW44*1000</f>
        <v>0</v>
      </c>
      <c r="DX44" s="132">
        <f>SAM_billion!DX44*1000</f>
        <v>0</v>
      </c>
      <c r="DY44" s="132">
        <f>SAM_billion!DY44*1000</f>
        <v>0</v>
      </c>
      <c r="DZ44" s="132">
        <f>SAM_billion!DZ44*1000</f>
        <v>0</v>
      </c>
      <c r="EA44" s="132">
        <f>SAM_billion!EA44*1000</f>
        <v>0</v>
      </c>
      <c r="EB44" s="132">
        <f>SAM_billion!EB44*1000</f>
        <v>0</v>
      </c>
      <c r="EC44" s="132">
        <f>SAM_billion!EC44*1000</f>
        <v>0</v>
      </c>
      <c r="ED44" s="132">
        <f>SAM_billion!ED44*1000</f>
        <v>0</v>
      </c>
      <c r="EE44" s="132">
        <f>SAM_billion!EE44*1000</f>
        <v>0</v>
      </c>
      <c r="EF44" s="132">
        <f>SAM_billion!EF44*1000</f>
        <v>0</v>
      </c>
      <c r="EG44" s="132">
        <f>SAM_billion!EG44*1000</f>
        <v>0</v>
      </c>
      <c r="EH44" s="132">
        <f>SAM_billion!EH44*1000</f>
        <v>0</v>
      </c>
      <c r="EI44" s="132">
        <f>SAM_billion!EI44*1000</f>
        <v>0</v>
      </c>
      <c r="EJ44" s="132">
        <f>SAM_billion!EJ44*1000</f>
        <v>0</v>
      </c>
      <c r="EK44" s="132">
        <f>SAM_billion!EK44*1000</f>
        <v>0</v>
      </c>
      <c r="EL44" s="132">
        <f>SAM_billion!EL44*1000</f>
        <v>0</v>
      </c>
      <c r="EM44" s="132">
        <f>SAM_billion!EM44*1000</f>
        <v>0</v>
      </c>
      <c r="EN44" s="132">
        <f>SAM_billion!EN44*1000</f>
        <v>0</v>
      </c>
      <c r="EO44" s="132">
        <f>SAM_billion!EO44*1000</f>
        <v>0</v>
      </c>
      <c r="EP44" s="132">
        <f>SAM_billion!EP44*1000</f>
        <v>0</v>
      </c>
      <c r="EQ44" s="132">
        <f>SAM_billion!EQ44*1000</f>
        <v>0</v>
      </c>
      <c r="ER44" s="132">
        <f>SAM_billion!ER44*1000</f>
        <v>0</v>
      </c>
      <c r="ES44" s="132">
        <f>SAM_billion!ES44*1000</f>
        <v>0</v>
      </c>
      <c r="ET44" s="132">
        <f>SAM_billion!ET44*1000</f>
        <v>0</v>
      </c>
      <c r="EU44" s="132">
        <f>SAM_billion!EU44*1000</f>
        <v>0</v>
      </c>
      <c r="EV44" s="132">
        <f>SAM_billion!EV44*1000</f>
        <v>0</v>
      </c>
      <c r="EW44" s="132">
        <f>SAM_billion!EW44*1000</f>
        <v>0</v>
      </c>
      <c r="EX44" s="132">
        <f>SAM_billion!EX44*1000</f>
        <v>0</v>
      </c>
      <c r="EY44" s="132">
        <f>SAM_billion!EY44*1000</f>
        <v>0</v>
      </c>
      <c r="EZ44" s="132">
        <f>SAM_billion!EZ44*1000</f>
        <v>0</v>
      </c>
      <c r="FA44" s="132">
        <f>SAM_billion!FA44*1000</f>
        <v>0</v>
      </c>
      <c r="FB44" s="132">
        <f>SAM_billion!FB44*1000</f>
        <v>0</v>
      </c>
      <c r="FC44" s="132">
        <f>SAM_billion!FC44*1000</f>
        <v>0</v>
      </c>
      <c r="FD44" s="132">
        <f>SAM_billion!FD44*1000</f>
        <v>0</v>
      </c>
      <c r="FE44" s="132">
        <f>SAM_billion!FE44*1000</f>
        <v>0</v>
      </c>
      <c r="FF44" s="132">
        <f>SAM_billion!FF44*1000</f>
        <v>0</v>
      </c>
      <c r="FG44" s="132">
        <f>SAM_billion!FG44*1000</f>
        <v>0</v>
      </c>
      <c r="FH44" s="132">
        <f>SAM_billion!FH44*1000</f>
        <v>0</v>
      </c>
      <c r="FI44" s="132">
        <f>SAM_billion!FI44*1000</f>
        <v>0</v>
      </c>
      <c r="FJ44" s="132">
        <f>SAM_billion!FJ44*1000</f>
        <v>0</v>
      </c>
      <c r="FK44" s="132">
        <f>SAM_billion!FK44*1000</f>
        <v>0</v>
      </c>
      <c r="FL44" s="132">
        <f>SAM_billion!FL44*1000</f>
        <v>0</v>
      </c>
      <c r="FM44" s="132">
        <f>SAM_billion!FM44*1000</f>
        <v>0</v>
      </c>
      <c r="FN44" s="132">
        <f>SAM_billion!FN44*1000</f>
        <v>0</v>
      </c>
      <c r="FO44" s="132">
        <f>SAM_billion!FO44*1000</f>
        <v>0</v>
      </c>
      <c r="FP44" s="132">
        <f>SAM_billion!FP44*1000</f>
        <v>0</v>
      </c>
      <c r="FQ44" s="132">
        <f>SAM_billion!FQ44*1000</f>
        <v>0</v>
      </c>
      <c r="FR44" s="132">
        <f>SAM_billion!FR44*1000</f>
        <v>0</v>
      </c>
      <c r="FS44" s="132">
        <f>SAM_billion!FS44*1000</f>
        <v>0</v>
      </c>
      <c r="FT44" s="132">
        <f>SAM_billion!FT44*1000</f>
        <v>0</v>
      </c>
      <c r="FU44" s="132">
        <f>SAM_billion!FU44*1000</f>
        <v>0</v>
      </c>
      <c r="FV44" s="132">
        <f>SAM_billion!FV44*1000</f>
        <v>0</v>
      </c>
      <c r="FW44" s="132">
        <f>SAM_billion!FW44*1000</f>
        <v>0</v>
      </c>
      <c r="FX44" s="132">
        <f>SAM_billion!FX44*1000</f>
        <v>0</v>
      </c>
      <c r="FY44" s="132">
        <f>SAM_billion!FY44*1000</f>
        <v>0</v>
      </c>
      <c r="FZ44" s="132">
        <f>SAM_billion!FZ44*1000</f>
        <v>0</v>
      </c>
      <c r="GA44" s="132">
        <f>SAM_billion!GA44*1000</f>
        <v>0</v>
      </c>
      <c r="GB44" s="132">
        <f>SAM_billion!GB44*1000</f>
        <v>0</v>
      </c>
      <c r="GC44" s="132">
        <f>SAM_billion!GC44*1000</f>
        <v>0</v>
      </c>
      <c r="GD44" s="132">
        <f>SAM_billion!GD44*1000</f>
        <v>0</v>
      </c>
      <c r="GE44" s="132">
        <f>SAM_billion!GE44*1000</f>
        <v>0</v>
      </c>
      <c r="GF44" s="132">
        <f>SAM_billion!GF44*1000</f>
        <v>0</v>
      </c>
      <c r="GG44" s="132">
        <f>SAM_billion!GG44*1000</f>
        <v>0</v>
      </c>
      <c r="GH44" s="132">
        <f>SAM_billion!GH44*1000</f>
        <v>0</v>
      </c>
      <c r="GI44" s="132">
        <f>SAM_billion!GI44*1000</f>
        <v>0</v>
      </c>
      <c r="GJ44" s="132">
        <f>SAM_billion!GJ44*1000</f>
        <v>13582.718946505014</v>
      </c>
    </row>
    <row r="45" spans="1:192" x14ac:dyDescent="0.25">
      <c r="A45" s="133" t="s">
        <v>350</v>
      </c>
      <c r="B45" s="132">
        <f>SAM_billion!B45*1000</f>
        <v>0</v>
      </c>
      <c r="C45" s="132">
        <f>SAM_billion!C45*1000</f>
        <v>0</v>
      </c>
      <c r="D45" s="132">
        <f>SAM_billion!D45*1000</f>
        <v>0</v>
      </c>
      <c r="E45" s="132">
        <f>SAM_billion!E45*1000</f>
        <v>0</v>
      </c>
      <c r="F45" s="132">
        <f>SAM_billion!F45*1000</f>
        <v>0</v>
      </c>
      <c r="G45" s="132">
        <f>SAM_billion!G45*1000</f>
        <v>0</v>
      </c>
      <c r="H45" s="132">
        <f>SAM_billion!H45*1000</f>
        <v>0</v>
      </c>
      <c r="I45" s="132">
        <f>SAM_billion!I45*1000</f>
        <v>0</v>
      </c>
      <c r="J45" s="132">
        <f>SAM_billion!J45*1000</f>
        <v>0</v>
      </c>
      <c r="K45" s="132">
        <f>SAM_billion!K45*1000</f>
        <v>0</v>
      </c>
      <c r="L45" s="132">
        <f>SAM_billion!L45*1000</f>
        <v>0</v>
      </c>
      <c r="M45" s="132">
        <f>SAM_billion!M45*1000</f>
        <v>0</v>
      </c>
      <c r="N45" s="132">
        <f>SAM_billion!N45*1000</f>
        <v>0</v>
      </c>
      <c r="O45" s="132">
        <f>SAM_billion!O45*1000</f>
        <v>0</v>
      </c>
      <c r="P45" s="132">
        <f>SAM_billion!P45*1000</f>
        <v>0</v>
      </c>
      <c r="Q45" s="132">
        <f>SAM_billion!Q45*1000</f>
        <v>0</v>
      </c>
      <c r="R45" s="132">
        <f>SAM_billion!R45*1000</f>
        <v>0</v>
      </c>
      <c r="S45" s="132">
        <f>SAM_billion!S45*1000</f>
        <v>0</v>
      </c>
      <c r="T45" s="132">
        <f>SAM_billion!T45*1000</f>
        <v>0</v>
      </c>
      <c r="U45" s="132">
        <f>SAM_billion!U45*1000</f>
        <v>0</v>
      </c>
      <c r="V45" s="132">
        <f>SAM_billion!V45*1000</f>
        <v>0</v>
      </c>
      <c r="W45" s="132">
        <f>SAM_billion!W45*1000</f>
        <v>0</v>
      </c>
      <c r="X45" s="132">
        <f>SAM_billion!X45*1000</f>
        <v>0</v>
      </c>
      <c r="Y45" s="132">
        <f>SAM_billion!Y45*1000</f>
        <v>0</v>
      </c>
      <c r="Z45" s="132">
        <f>SAM_billion!Z45*1000</f>
        <v>0</v>
      </c>
      <c r="AA45" s="132">
        <f>SAM_billion!AA45*1000</f>
        <v>0</v>
      </c>
      <c r="AB45" s="132">
        <f>SAM_billion!AB45*1000</f>
        <v>0</v>
      </c>
      <c r="AC45" s="132">
        <f>SAM_billion!AC45*1000</f>
        <v>0</v>
      </c>
      <c r="AD45" s="132">
        <f>SAM_billion!AD45*1000</f>
        <v>0</v>
      </c>
      <c r="AE45" s="132">
        <f>SAM_billion!AE45*1000</f>
        <v>0</v>
      </c>
      <c r="AF45" s="132">
        <f>SAM_billion!AF45*1000</f>
        <v>0</v>
      </c>
      <c r="AG45" s="132">
        <f>SAM_billion!AG45*1000</f>
        <v>0</v>
      </c>
      <c r="AH45" s="132">
        <f>SAM_billion!AH45*1000</f>
        <v>0</v>
      </c>
      <c r="AI45" s="132">
        <f>SAM_billion!AI45*1000</f>
        <v>0</v>
      </c>
      <c r="AJ45" s="132">
        <f>SAM_billion!AJ45*1000</f>
        <v>0</v>
      </c>
      <c r="AK45" s="132">
        <f>SAM_billion!AK45*1000</f>
        <v>0</v>
      </c>
      <c r="AL45" s="132">
        <f>SAM_billion!AL45*1000</f>
        <v>0</v>
      </c>
      <c r="AM45" s="132">
        <f>SAM_billion!AM45*1000</f>
        <v>0</v>
      </c>
      <c r="AN45" s="132">
        <f>SAM_billion!AN45*1000</f>
        <v>0</v>
      </c>
      <c r="AO45" s="132">
        <f>SAM_billion!AO45*1000</f>
        <v>0</v>
      </c>
      <c r="AP45" s="132">
        <f>SAM_billion!AP45*1000</f>
        <v>0</v>
      </c>
      <c r="AQ45" s="132">
        <f>SAM_billion!AQ45*1000</f>
        <v>0</v>
      </c>
      <c r="AR45" s="132">
        <f>SAM_billion!AR45*1000</f>
        <v>0</v>
      </c>
      <c r="AS45" s="132">
        <f>SAM_billion!AS45*1000</f>
        <v>0</v>
      </c>
      <c r="AT45" s="132">
        <f>SAM_billion!AT45*1000</f>
        <v>0</v>
      </c>
      <c r="AU45" s="132">
        <f>SAM_billion!AU45*1000</f>
        <v>0</v>
      </c>
      <c r="AV45" s="132">
        <f>SAM_billion!AV45*1000</f>
        <v>0</v>
      </c>
      <c r="AW45" s="132">
        <f>SAM_billion!AW45*1000</f>
        <v>0</v>
      </c>
      <c r="AX45" s="132">
        <f>SAM_billion!AX45*1000</f>
        <v>0</v>
      </c>
      <c r="AY45" s="132">
        <f>SAM_billion!AY45*1000</f>
        <v>0</v>
      </c>
      <c r="AZ45" s="132">
        <f>SAM_billion!AZ45*1000</f>
        <v>0</v>
      </c>
      <c r="BA45" s="132">
        <f>SAM_billion!BA45*1000</f>
        <v>0</v>
      </c>
      <c r="BB45" s="132">
        <f>SAM_billion!BB45*1000</f>
        <v>0</v>
      </c>
      <c r="BC45" s="132">
        <f>SAM_billion!BC45*1000</f>
        <v>0</v>
      </c>
      <c r="BD45" s="132">
        <f>SAM_billion!BD45*1000</f>
        <v>0</v>
      </c>
      <c r="BE45" s="132">
        <f>SAM_billion!BE45*1000</f>
        <v>0</v>
      </c>
      <c r="BF45" s="132">
        <f>SAM_billion!BF45*1000</f>
        <v>0</v>
      </c>
      <c r="BG45" s="132">
        <f>SAM_billion!BG45*1000</f>
        <v>0</v>
      </c>
      <c r="BH45" s="132">
        <f>SAM_billion!BH45*1000</f>
        <v>0</v>
      </c>
      <c r="BI45" s="132">
        <f>SAM_billion!BI45*1000</f>
        <v>0</v>
      </c>
      <c r="BJ45" s="132">
        <f>SAM_billion!BJ45*1000</f>
        <v>0</v>
      </c>
      <c r="BK45" s="132">
        <f>SAM_billion!BK45*1000</f>
        <v>0</v>
      </c>
      <c r="BL45" s="132">
        <f>SAM_billion!BL45*1000</f>
        <v>0</v>
      </c>
      <c r="BM45" s="132">
        <f>SAM_billion!BM45*1000</f>
        <v>0</v>
      </c>
      <c r="BN45" s="132">
        <f>SAM_billion!BN45*1000</f>
        <v>0</v>
      </c>
      <c r="BO45" s="132">
        <f>SAM_billion!BO45*1000</f>
        <v>0</v>
      </c>
      <c r="BP45" s="132">
        <f>SAM_billion!BP45*1000</f>
        <v>0</v>
      </c>
      <c r="BQ45" s="132">
        <f>SAM_billion!BQ45*1000</f>
        <v>0</v>
      </c>
      <c r="BR45" s="132">
        <f>SAM_billion!BR45*1000</f>
        <v>0</v>
      </c>
      <c r="BS45" s="132">
        <f>SAM_billion!BS45*1000</f>
        <v>0</v>
      </c>
      <c r="BT45" s="132">
        <f>SAM_billion!BT45*1000</f>
        <v>0</v>
      </c>
      <c r="BU45" s="132">
        <f>SAM_billion!BU45*1000</f>
        <v>0</v>
      </c>
      <c r="BV45" s="132">
        <f>SAM_billion!BV45*1000</f>
        <v>0</v>
      </c>
      <c r="BW45" s="132">
        <f>SAM_billion!BW45*1000</f>
        <v>0</v>
      </c>
      <c r="BX45" s="132">
        <f>SAM_billion!BX45*1000</f>
        <v>0</v>
      </c>
      <c r="BY45" s="132">
        <f>SAM_billion!BY45*1000</f>
        <v>0</v>
      </c>
      <c r="BZ45" s="132">
        <f>SAM_billion!BZ45*1000</f>
        <v>0</v>
      </c>
      <c r="CA45" s="132">
        <f>SAM_billion!CA45*1000</f>
        <v>0</v>
      </c>
      <c r="CB45" s="132">
        <f>SAM_billion!CB45*1000</f>
        <v>0</v>
      </c>
      <c r="CC45" s="132">
        <f>SAM_billion!CC45*1000</f>
        <v>0</v>
      </c>
      <c r="CD45" s="132">
        <f>SAM_billion!CD45*1000</f>
        <v>0</v>
      </c>
      <c r="CE45" s="132">
        <f>SAM_billion!CE45*1000</f>
        <v>0</v>
      </c>
      <c r="CF45" s="132">
        <f>SAM_billion!CF45*1000</f>
        <v>0</v>
      </c>
      <c r="CG45" s="132">
        <f>SAM_billion!CG45*1000</f>
        <v>0</v>
      </c>
      <c r="CH45" s="132">
        <f>SAM_billion!CH45*1000</f>
        <v>0</v>
      </c>
      <c r="CI45" s="132">
        <f>SAM_billion!CI45*1000</f>
        <v>0</v>
      </c>
      <c r="CJ45" s="132">
        <f>SAM_billion!CJ45*1000</f>
        <v>0</v>
      </c>
      <c r="CK45" s="132">
        <f>SAM_billion!CK45*1000</f>
        <v>0</v>
      </c>
      <c r="CL45" s="132">
        <f>SAM_billion!CL45*1000</f>
        <v>0</v>
      </c>
      <c r="CM45" s="132">
        <f>SAM_billion!CM45*1000</f>
        <v>0</v>
      </c>
      <c r="CN45" s="132">
        <f>SAM_billion!CN45*1000</f>
        <v>0</v>
      </c>
      <c r="CO45" s="132">
        <f>SAM_billion!CO45*1000</f>
        <v>0</v>
      </c>
      <c r="CP45" s="132">
        <f>SAM_billion!CP45*1000</f>
        <v>0</v>
      </c>
      <c r="CQ45" s="132">
        <f>SAM_billion!CQ45*1000</f>
        <v>0</v>
      </c>
      <c r="CR45" s="132">
        <f>SAM_billion!CR45*1000</f>
        <v>0</v>
      </c>
      <c r="CS45" s="132">
        <f>SAM_billion!CS45*1000</f>
        <v>0</v>
      </c>
      <c r="CT45" s="132">
        <f>SAM_billion!CT45*1000</f>
        <v>0</v>
      </c>
      <c r="CU45" s="132">
        <f>SAM_billion!CU45*1000</f>
        <v>0</v>
      </c>
      <c r="CV45" s="132">
        <f>SAM_billion!CV45*1000</f>
        <v>0</v>
      </c>
      <c r="CW45" s="132">
        <f>SAM_billion!CW45*1000</f>
        <v>0</v>
      </c>
      <c r="CX45" s="132">
        <f>SAM_billion!CX45*1000</f>
        <v>0</v>
      </c>
      <c r="CY45" s="132">
        <f>SAM_billion!CY45*1000</f>
        <v>0</v>
      </c>
      <c r="CZ45" s="132">
        <f>SAM_billion!CZ45*1000</f>
        <v>0</v>
      </c>
      <c r="DA45" s="132">
        <f>SAM_billion!DA45*1000</f>
        <v>0</v>
      </c>
      <c r="DB45" s="132">
        <f>SAM_billion!DB45*1000</f>
        <v>0</v>
      </c>
      <c r="DC45" s="132">
        <f>SAM_billion!DC45*1000</f>
        <v>0</v>
      </c>
      <c r="DD45" s="132">
        <f>SAM_billion!DD45*1000</f>
        <v>0</v>
      </c>
      <c r="DE45" s="132">
        <f>SAM_billion!DE45*1000</f>
        <v>0</v>
      </c>
      <c r="DF45" s="132">
        <f>SAM_billion!DF45*1000</f>
        <v>0</v>
      </c>
      <c r="DG45" s="132">
        <f>SAM_billion!DG45*1000</f>
        <v>0</v>
      </c>
      <c r="DH45" s="132">
        <f>SAM_billion!DH45*1000</f>
        <v>0</v>
      </c>
      <c r="DI45" s="132">
        <f>SAM_billion!DI45*1000</f>
        <v>0</v>
      </c>
      <c r="DJ45" s="132">
        <f>SAM_billion!DJ45*1000</f>
        <v>0</v>
      </c>
      <c r="DK45" s="132">
        <f>SAM_billion!DK45*1000</f>
        <v>0</v>
      </c>
      <c r="DL45" s="132">
        <f>SAM_billion!DL45*1000</f>
        <v>0</v>
      </c>
      <c r="DM45" s="132">
        <f>SAM_billion!DM45*1000</f>
        <v>11505.006965169257</v>
      </c>
      <c r="DN45" s="132">
        <f>SAM_billion!DN45*1000</f>
        <v>0</v>
      </c>
      <c r="DO45" s="132">
        <f>SAM_billion!DO45*1000</f>
        <v>0</v>
      </c>
      <c r="DP45" s="132">
        <f>SAM_billion!DP45*1000</f>
        <v>0</v>
      </c>
      <c r="DQ45" s="132">
        <f>SAM_billion!DQ45*1000</f>
        <v>0</v>
      </c>
      <c r="DR45" s="132">
        <f>SAM_billion!DR45*1000</f>
        <v>0</v>
      </c>
      <c r="DS45" s="132">
        <f>SAM_billion!DS45*1000</f>
        <v>0</v>
      </c>
      <c r="DT45" s="132">
        <f>SAM_billion!DT45*1000</f>
        <v>0</v>
      </c>
      <c r="DU45" s="132">
        <f>SAM_billion!DU45*1000</f>
        <v>0</v>
      </c>
      <c r="DV45" s="132">
        <f>SAM_billion!DV45*1000</f>
        <v>0</v>
      </c>
      <c r="DW45" s="132">
        <f>SAM_billion!DW45*1000</f>
        <v>0</v>
      </c>
      <c r="DX45" s="132">
        <f>SAM_billion!DX45*1000</f>
        <v>0</v>
      </c>
      <c r="DY45" s="132">
        <f>SAM_billion!DY45*1000</f>
        <v>0</v>
      </c>
      <c r="DZ45" s="132">
        <f>SAM_billion!DZ45*1000</f>
        <v>0</v>
      </c>
      <c r="EA45" s="132">
        <f>SAM_billion!EA45*1000</f>
        <v>0</v>
      </c>
      <c r="EB45" s="132">
        <f>SAM_billion!EB45*1000</f>
        <v>0</v>
      </c>
      <c r="EC45" s="132">
        <f>SAM_billion!EC45*1000</f>
        <v>0</v>
      </c>
      <c r="ED45" s="132">
        <f>SAM_billion!ED45*1000</f>
        <v>0</v>
      </c>
      <c r="EE45" s="132">
        <f>SAM_billion!EE45*1000</f>
        <v>0</v>
      </c>
      <c r="EF45" s="132">
        <f>SAM_billion!EF45*1000</f>
        <v>0</v>
      </c>
      <c r="EG45" s="132">
        <f>SAM_billion!EG45*1000</f>
        <v>0</v>
      </c>
      <c r="EH45" s="132">
        <f>SAM_billion!EH45*1000</f>
        <v>0</v>
      </c>
      <c r="EI45" s="132">
        <f>SAM_billion!EI45*1000</f>
        <v>0</v>
      </c>
      <c r="EJ45" s="132">
        <f>SAM_billion!EJ45*1000</f>
        <v>0</v>
      </c>
      <c r="EK45" s="132">
        <f>SAM_billion!EK45*1000</f>
        <v>0</v>
      </c>
      <c r="EL45" s="132">
        <f>SAM_billion!EL45*1000</f>
        <v>0</v>
      </c>
      <c r="EM45" s="132">
        <f>SAM_billion!EM45*1000</f>
        <v>0</v>
      </c>
      <c r="EN45" s="132">
        <f>SAM_billion!EN45*1000</f>
        <v>0</v>
      </c>
      <c r="EO45" s="132">
        <f>SAM_billion!EO45*1000</f>
        <v>0</v>
      </c>
      <c r="EP45" s="132">
        <f>SAM_billion!EP45*1000</f>
        <v>0</v>
      </c>
      <c r="EQ45" s="132">
        <f>SAM_billion!EQ45*1000</f>
        <v>0</v>
      </c>
      <c r="ER45" s="132">
        <f>SAM_billion!ER45*1000</f>
        <v>0</v>
      </c>
      <c r="ES45" s="132">
        <f>SAM_billion!ES45*1000</f>
        <v>0</v>
      </c>
      <c r="ET45" s="132">
        <f>SAM_billion!ET45*1000</f>
        <v>0</v>
      </c>
      <c r="EU45" s="132">
        <f>SAM_billion!EU45*1000</f>
        <v>0</v>
      </c>
      <c r="EV45" s="132">
        <f>SAM_billion!EV45*1000</f>
        <v>0</v>
      </c>
      <c r="EW45" s="132">
        <f>SAM_billion!EW45*1000</f>
        <v>0</v>
      </c>
      <c r="EX45" s="132">
        <f>SAM_billion!EX45*1000</f>
        <v>0</v>
      </c>
      <c r="EY45" s="132">
        <f>SAM_billion!EY45*1000</f>
        <v>0</v>
      </c>
      <c r="EZ45" s="132">
        <f>SAM_billion!EZ45*1000</f>
        <v>0</v>
      </c>
      <c r="FA45" s="132">
        <f>SAM_billion!FA45*1000</f>
        <v>0</v>
      </c>
      <c r="FB45" s="132">
        <f>SAM_billion!FB45*1000</f>
        <v>0</v>
      </c>
      <c r="FC45" s="132">
        <f>SAM_billion!FC45*1000</f>
        <v>0</v>
      </c>
      <c r="FD45" s="132">
        <f>SAM_billion!FD45*1000</f>
        <v>0</v>
      </c>
      <c r="FE45" s="132">
        <f>SAM_billion!FE45*1000</f>
        <v>0</v>
      </c>
      <c r="FF45" s="132">
        <f>SAM_billion!FF45*1000</f>
        <v>0</v>
      </c>
      <c r="FG45" s="132">
        <f>SAM_billion!FG45*1000</f>
        <v>0</v>
      </c>
      <c r="FH45" s="132">
        <f>SAM_billion!FH45*1000</f>
        <v>0</v>
      </c>
      <c r="FI45" s="132">
        <f>SAM_billion!FI45*1000</f>
        <v>0</v>
      </c>
      <c r="FJ45" s="132">
        <f>SAM_billion!FJ45*1000</f>
        <v>0</v>
      </c>
      <c r="FK45" s="132">
        <f>SAM_billion!FK45*1000</f>
        <v>0</v>
      </c>
      <c r="FL45" s="132">
        <f>SAM_billion!FL45*1000</f>
        <v>0</v>
      </c>
      <c r="FM45" s="132">
        <f>SAM_billion!FM45*1000</f>
        <v>0</v>
      </c>
      <c r="FN45" s="132">
        <f>SAM_billion!FN45*1000</f>
        <v>0</v>
      </c>
      <c r="FO45" s="132">
        <f>SAM_billion!FO45*1000</f>
        <v>0</v>
      </c>
      <c r="FP45" s="132">
        <f>SAM_billion!FP45*1000</f>
        <v>0</v>
      </c>
      <c r="FQ45" s="132">
        <f>SAM_billion!FQ45*1000</f>
        <v>0</v>
      </c>
      <c r="FR45" s="132">
        <f>SAM_billion!FR45*1000</f>
        <v>0</v>
      </c>
      <c r="FS45" s="132">
        <f>SAM_billion!FS45*1000</f>
        <v>0</v>
      </c>
      <c r="FT45" s="132">
        <f>SAM_billion!FT45*1000</f>
        <v>0</v>
      </c>
      <c r="FU45" s="132">
        <f>SAM_billion!FU45*1000</f>
        <v>0</v>
      </c>
      <c r="FV45" s="132">
        <f>SAM_billion!FV45*1000</f>
        <v>0</v>
      </c>
      <c r="FW45" s="132">
        <f>SAM_billion!FW45*1000</f>
        <v>0</v>
      </c>
      <c r="FX45" s="132">
        <f>SAM_billion!FX45*1000</f>
        <v>0</v>
      </c>
      <c r="FY45" s="132">
        <f>SAM_billion!FY45*1000</f>
        <v>0</v>
      </c>
      <c r="FZ45" s="132">
        <f>SAM_billion!FZ45*1000</f>
        <v>0</v>
      </c>
      <c r="GA45" s="132">
        <f>SAM_billion!GA45*1000</f>
        <v>0</v>
      </c>
      <c r="GB45" s="132">
        <f>SAM_billion!GB45*1000</f>
        <v>0</v>
      </c>
      <c r="GC45" s="132">
        <f>SAM_billion!GC45*1000</f>
        <v>0</v>
      </c>
      <c r="GD45" s="132">
        <f>SAM_billion!GD45*1000</f>
        <v>0</v>
      </c>
      <c r="GE45" s="132">
        <f>SAM_billion!GE45*1000</f>
        <v>0</v>
      </c>
      <c r="GF45" s="132">
        <f>SAM_billion!GF45*1000</f>
        <v>0</v>
      </c>
      <c r="GG45" s="132">
        <f>SAM_billion!GG45*1000</f>
        <v>0</v>
      </c>
      <c r="GH45" s="132">
        <f>SAM_billion!GH45*1000</f>
        <v>0</v>
      </c>
      <c r="GI45" s="132">
        <f>SAM_billion!GI45*1000</f>
        <v>0</v>
      </c>
      <c r="GJ45" s="132">
        <f>SAM_billion!GJ45*1000</f>
        <v>11505.006965169257</v>
      </c>
    </row>
    <row r="46" spans="1:192" x14ac:dyDescent="0.25">
      <c r="A46" s="133" t="s">
        <v>351</v>
      </c>
      <c r="B46" s="132">
        <f>SAM_billion!B46*1000</f>
        <v>0</v>
      </c>
      <c r="C46" s="132">
        <f>SAM_billion!C46*1000</f>
        <v>0</v>
      </c>
      <c r="D46" s="132">
        <f>SAM_billion!D46*1000</f>
        <v>0</v>
      </c>
      <c r="E46" s="132">
        <f>SAM_billion!E46*1000</f>
        <v>0</v>
      </c>
      <c r="F46" s="132">
        <f>SAM_billion!F46*1000</f>
        <v>0</v>
      </c>
      <c r="G46" s="132">
        <f>SAM_billion!G46*1000</f>
        <v>0</v>
      </c>
      <c r="H46" s="132">
        <f>SAM_billion!H46*1000</f>
        <v>0</v>
      </c>
      <c r="I46" s="132">
        <f>SAM_billion!I46*1000</f>
        <v>0</v>
      </c>
      <c r="J46" s="132">
        <f>SAM_billion!J46*1000</f>
        <v>0</v>
      </c>
      <c r="K46" s="132">
        <f>SAM_billion!K46*1000</f>
        <v>0</v>
      </c>
      <c r="L46" s="132">
        <f>SAM_billion!L46*1000</f>
        <v>0</v>
      </c>
      <c r="M46" s="132">
        <f>SAM_billion!M46*1000</f>
        <v>0</v>
      </c>
      <c r="N46" s="132">
        <f>SAM_billion!N46*1000</f>
        <v>0</v>
      </c>
      <c r="O46" s="132">
        <f>SAM_billion!O46*1000</f>
        <v>0</v>
      </c>
      <c r="P46" s="132">
        <f>SAM_billion!P46*1000</f>
        <v>0</v>
      </c>
      <c r="Q46" s="132">
        <f>SAM_billion!Q46*1000</f>
        <v>0</v>
      </c>
      <c r="R46" s="132">
        <f>SAM_billion!R46*1000</f>
        <v>0</v>
      </c>
      <c r="S46" s="132">
        <f>SAM_billion!S46*1000</f>
        <v>0</v>
      </c>
      <c r="T46" s="132">
        <f>SAM_billion!T46*1000</f>
        <v>0</v>
      </c>
      <c r="U46" s="132">
        <f>SAM_billion!U46*1000</f>
        <v>0</v>
      </c>
      <c r="V46" s="132">
        <f>SAM_billion!V46*1000</f>
        <v>0</v>
      </c>
      <c r="W46" s="132">
        <f>SAM_billion!W46*1000</f>
        <v>0</v>
      </c>
      <c r="X46" s="132">
        <f>SAM_billion!X46*1000</f>
        <v>0</v>
      </c>
      <c r="Y46" s="132">
        <f>SAM_billion!Y46*1000</f>
        <v>0</v>
      </c>
      <c r="Z46" s="132">
        <f>SAM_billion!Z46*1000</f>
        <v>0</v>
      </c>
      <c r="AA46" s="132">
        <f>SAM_billion!AA46*1000</f>
        <v>0</v>
      </c>
      <c r="AB46" s="132">
        <f>SAM_billion!AB46*1000</f>
        <v>0</v>
      </c>
      <c r="AC46" s="132">
        <f>SAM_billion!AC46*1000</f>
        <v>0</v>
      </c>
      <c r="AD46" s="132">
        <f>SAM_billion!AD46*1000</f>
        <v>0</v>
      </c>
      <c r="AE46" s="132">
        <f>SAM_billion!AE46*1000</f>
        <v>0</v>
      </c>
      <c r="AF46" s="132">
        <f>SAM_billion!AF46*1000</f>
        <v>0</v>
      </c>
      <c r="AG46" s="132">
        <f>SAM_billion!AG46*1000</f>
        <v>0</v>
      </c>
      <c r="AH46" s="132">
        <f>SAM_billion!AH46*1000</f>
        <v>0</v>
      </c>
      <c r="AI46" s="132">
        <f>SAM_billion!AI46*1000</f>
        <v>0</v>
      </c>
      <c r="AJ46" s="132">
        <f>SAM_billion!AJ46*1000</f>
        <v>0</v>
      </c>
      <c r="AK46" s="132">
        <f>SAM_billion!AK46*1000</f>
        <v>0</v>
      </c>
      <c r="AL46" s="132">
        <f>SAM_billion!AL46*1000</f>
        <v>0</v>
      </c>
      <c r="AM46" s="132">
        <f>SAM_billion!AM46*1000</f>
        <v>0</v>
      </c>
      <c r="AN46" s="132">
        <f>SAM_billion!AN46*1000</f>
        <v>0</v>
      </c>
      <c r="AO46" s="132">
        <f>SAM_billion!AO46*1000</f>
        <v>0</v>
      </c>
      <c r="AP46" s="132">
        <f>SAM_billion!AP46*1000</f>
        <v>0</v>
      </c>
      <c r="AQ46" s="132">
        <f>SAM_billion!AQ46*1000</f>
        <v>0</v>
      </c>
      <c r="AR46" s="132">
        <f>SAM_billion!AR46*1000</f>
        <v>0</v>
      </c>
      <c r="AS46" s="132">
        <f>SAM_billion!AS46*1000</f>
        <v>0</v>
      </c>
      <c r="AT46" s="132">
        <f>SAM_billion!AT46*1000</f>
        <v>0</v>
      </c>
      <c r="AU46" s="132">
        <f>SAM_billion!AU46*1000</f>
        <v>0</v>
      </c>
      <c r="AV46" s="132">
        <f>SAM_billion!AV46*1000</f>
        <v>0</v>
      </c>
      <c r="AW46" s="132">
        <f>SAM_billion!AW46*1000</f>
        <v>0</v>
      </c>
      <c r="AX46" s="132">
        <f>SAM_billion!AX46*1000</f>
        <v>0</v>
      </c>
      <c r="AY46" s="132">
        <f>SAM_billion!AY46*1000</f>
        <v>0</v>
      </c>
      <c r="AZ46" s="132">
        <f>SAM_billion!AZ46*1000</f>
        <v>0</v>
      </c>
      <c r="BA46" s="132">
        <f>SAM_billion!BA46*1000</f>
        <v>0</v>
      </c>
      <c r="BB46" s="132">
        <f>SAM_billion!BB46*1000</f>
        <v>0</v>
      </c>
      <c r="BC46" s="132">
        <f>SAM_billion!BC46*1000</f>
        <v>0</v>
      </c>
      <c r="BD46" s="132">
        <f>SAM_billion!BD46*1000</f>
        <v>0</v>
      </c>
      <c r="BE46" s="132">
        <f>SAM_billion!BE46*1000</f>
        <v>0</v>
      </c>
      <c r="BF46" s="132">
        <f>SAM_billion!BF46*1000</f>
        <v>0</v>
      </c>
      <c r="BG46" s="132">
        <f>SAM_billion!BG46*1000</f>
        <v>0</v>
      </c>
      <c r="BH46" s="132">
        <f>SAM_billion!BH46*1000</f>
        <v>0</v>
      </c>
      <c r="BI46" s="132">
        <f>SAM_billion!BI46*1000</f>
        <v>0</v>
      </c>
      <c r="BJ46" s="132">
        <f>SAM_billion!BJ46*1000</f>
        <v>0</v>
      </c>
      <c r="BK46" s="132">
        <f>SAM_billion!BK46*1000</f>
        <v>0</v>
      </c>
      <c r="BL46" s="132">
        <f>SAM_billion!BL46*1000</f>
        <v>0</v>
      </c>
      <c r="BM46" s="132">
        <f>SAM_billion!BM46*1000</f>
        <v>0</v>
      </c>
      <c r="BN46" s="132">
        <f>SAM_billion!BN46*1000</f>
        <v>0</v>
      </c>
      <c r="BO46" s="132">
        <f>SAM_billion!BO46*1000</f>
        <v>0</v>
      </c>
      <c r="BP46" s="132">
        <f>SAM_billion!BP46*1000</f>
        <v>0</v>
      </c>
      <c r="BQ46" s="132">
        <f>SAM_billion!BQ46*1000</f>
        <v>0</v>
      </c>
      <c r="BR46" s="132">
        <f>SAM_billion!BR46*1000</f>
        <v>0</v>
      </c>
      <c r="BS46" s="132">
        <f>SAM_billion!BS46*1000</f>
        <v>0</v>
      </c>
      <c r="BT46" s="132">
        <f>SAM_billion!BT46*1000</f>
        <v>0</v>
      </c>
      <c r="BU46" s="132">
        <f>SAM_billion!BU46*1000</f>
        <v>0</v>
      </c>
      <c r="BV46" s="132">
        <f>SAM_billion!BV46*1000</f>
        <v>0</v>
      </c>
      <c r="BW46" s="132">
        <f>SAM_billion!BW46*1000</f>
        <v>0</v>
      </c>
      <c r="BX46" s="132">
        <f>SAM_billion!BX46*1000</f>
        <v>0</v>
      </c>
      <c r="BY46" s="132">
        <f>SAM_billion!BY46*1000</f>
        <v>0</v>
      </c>
      <c r="BZ46" s="132">
        <f>SAM_billion!BZ46*1000</f>
        <v>0</v>
      </c>
      <c r="CA46" s="132">
        <f>SAM_billion!CA46*1000</f>
        <v>0</v>
      </c>
      <c r="CB46" s="132">
        <f>SAM_billion!CB46*1000</f>
        <v>0</v>
      </c>
      <c r="CC46" s="132">
        <f>SAM_billion!CC46*1000</f>
        <v>0</v>
      </c>
      <c r="CD46" s="132">
        <f>SAM_billion!CD46*1000</f>
        <v>0</v>
      </c>
      <c r="CE46" s="132">
        <f>SAM_billion!CE46*1000</f>
        <v>0</v>
      </c>
      <c r="CF46" s="132">
        <f>SAM_billion!CF46*1000</f>
        <v>0</v>
      </c>
      <c r="CG46" s="132">
        <f>SAM_billion!CG46*1000</f>
        <v>0</v>
      </c>
      <c r="CH46" s="132">
        <f>SAM_billion!CH46*1000</f>
        <v>0</v>
      </c>
      <c r="CI46" s="132">
        <f>SAM_billion!CI46*1000</f>
        <v>0</v>
      </c>
      <c r="CJ46" s="132">
        <f>SAM_billion!CJ46*1000</f>
        <v>0</v>
      </c>
      <c r="CK46" s="132">
        <f>SAM_billion!CK46*1000</f>
        <v>0</v>
      </c>
      <c r="CL46" s="132">
        <f>SAM_billion!CL46*1000</f>
        <v>0</v>
      </c>
      <c r="CM46" s="132">
        <f>SAM_billion!CM46*1000</f>
        <v>0</v>
      </c>
      <c r="CN46" s="132">
        <f>SAM_billion!CN46*1000</f>
        <v>0</v>
      </c>
      <c r="CO46" s="132">
        <f>SAM_billion!CO46*1000</f>
        <v>0</v>
      </c>
      <c r="CP46" s="132">
        <f>SAM_billion!CP46*1000</f>
        <v>0</v>
      </c>
      <c r="CQ46" s="132">
        <f>SAM_billion!CQ46*1000</f>
        <v>0</v>
      </c>
      <c r="CR46" s="132">
        <f>SAM_billion!CR46*1000</f>
        <v>0</v>
      </c>
      <c r="CS46" s="132">
        <f>SAM_billion!CS46*1000</f>
        <v>0</v>
      </c>
      <c r="CT46" s="132">
        <f>SAM_billion!CT46*1000</f>
        <v>0</v>
      </c>
      <c r="CU46" s="132">
        <f>SAM_billion!CU46*1000</f>
        <v>0</v>
      </c>
      <c r="CV46" s="132">
        <f>SAM_billion!CV46*1000</f>
        <v>0</v>
      </c>
      <c r="CW46" s="132">
        <f>SAM_billion!CW46*1000</f>
        <v>0</v>
      </c>
      <c r="CX46" s="132">
        <f>SAM_billion!CX46*1000</f>
        <v>0</v>
      </c>
      <c r="CY46" s="132">
        <f>SAM_billion!CY46*1000</f>
        <v>0</v>
      </c>
      <c r="CZ46" s="132">
        <f>SAM_billion!CZ46*1000</f>
        <v>0</v>
      </c>
      <c r="DA46" s="132">
        <f>SAM_billion!DA46*1000</f>
        <v>0</v>
      </c>
      <c r="DB46" s="132">
        <f>SAM_billion!DB46*1000</f>
        <v>0</v>
      </c>
      <c r="DC46" s="132">
        <f>SAM_billion!DC46*1000</f>
        <v>0</v>
      </c>
      <c r="DD46" s="132">
        <f>SAM_billion!DD46*1000</f>
        <v>0</v>
      </c>
      <c r="DE46" s="132">
        <f>SAM_billion!DE46*1000</f>
        <v>0</v>
      </c>
      <c r="DF46" s="132">
        <f>SAM_billion!DF46*1000</f>
        <v>0</v>
      </c>
      <c r="DG46" s="132">
        <f>SAM_billion!DG46*1000</f>
        <v>0</v>
      </c>
      <c r="DH46" s="132">
        <f>SAM_billion!DH46*1000</f>
        <v>0</v>
      </c>
      <c r="DI46" s="132">
        <f>SAM_billion!DI46*1000</f>
        <v>0</v>
      </c>
      <c r="DJ46" s="132">
        <f>SAM_billion!DJ46*1000</f>
        <v>0</v>
      </c>
      <c r="DK46" s="132">
        <f>SAM_billion!DK46*1000</f>
        <v>0</v>
      </c>
      <c r="DL46" s="132">
        <f>SAM_billion!DL46*1000</f>
        <v>0</v>
      </c>
      <c r="DM46" s="132">
        <f>SAM_billion!DM46*1000</f>
        <v>0</v>
      </c>
      <c r="DN46" s="132">
        <f>SAM_billion!DN46*1000</f>
        <v>65942.750912065894</v>
      </c>
      <c r="DO46" s="132">
        <f>SAM_billion!DO46*1000</f>
        <v>0</v>
      </c>
      <c r="DP46" s="132">
        <f>SAM_billion!DP46*1000</f>
        <v>0</v>
      </c>
      <c r="DQ46" s="132">
        <f>SAM_billion!DQ46*1000</f>
        <v>0</v>
      </c>
      <c r="DR46" s="132">
        <f>SAM_billion!DR46*1000</f>
        <v>0</v>
      </c>
      <c r="DS46" s="132">
        <f>SAM_billion!DS46*1000</f>
        <v>0</v>
      </c>
      <c r="DT46" s="132">
        <f>SAM_billion!DT46*1000</f>
        <v>0</v>
      </c>
      <c r="DU46" s="132">
        <f>SAM_billion!DU46*1000</f>
        <v>0</v>
      </c>
      <c r="DV46" s="132">
        <f>SAM_billion!DV46*1000</f>
        <v>0</v>
      </c>
      <c r="DW46" s="132">
        <f>SAM_billion!DW46*1000</f>
        <v>0</v>
      </c>
      <c r="DX46" s="132">
        <f>SAM_billion!DX46*1000</f>
        <v>0</v>
      </c>
      <c r="DY46" s="132">
        <f>SAM_billion!DY46*1000</f>
        <v>0</v>
      </c>
      <c r="DZ46" s="132">
        <f>SAM_billion!DZ46*1000</f>
        <v>0</v>
      </c>
      <c r="EA46" s="132">
        <f>SAM_billion!EA46*1000</f>
        <v>0</v>
      </c>
      <c r="EB46" s="132">
        <f>SAM_billion!EB46*1000</f>
        <v>0</v>
      </c>
      <c r="EC46" s="132">
        <f>SAM_billion!EC46*1000</f>
        <v>0</v>
      </c>
      <c r="ED46" s="132">
        <f>SAM_billion!ED46*1000</f>
        <v>0</v>
      </c>
      <c r="EE46" s="132">
        <f>SAM_billion!EE46*1000</f>
        <v>0</v>
      </c>
      <c r="EF46" s="132">
        <f>SAM_billion!EF46*1000</f>
        <v>0</v>
      </c>
      <c r="EG46" s="132">
        <f>SAM_billion!EG46*1000</f>
        <v>0</v>
      </c>
      <c r="EH46" s="132">
        <f>SAM_billion!EH46*1000</f>
        <v>0</v>
      </c>
      <c r="EI46" s="132">
        <f>SAM_billion!EI46*1000</f>
        <v>0</v>
      </c>
      <c r="EJ46" s="132">
        <f>SAM_billion!EJ46*1000</f>
        <v>0</v>
      </c>
      <c r="EK46" s="132">
        <f>SAM_billion!EK46*1000</f>
        <v>0</v>
      </c>
      <c r="EL46" s="132">
        <f>SAM_billion!EL46*1000</f>
        <v>0</v>
      </c>
      <c r="EM46" s="132">
        <f>SAM_billion!EM46*1000</f>
        <v>0</v>
      </c>
      <c r="EN46" s="132">
        <f>SAM_billion!EN46*1000</f>
        <v>0</v>
      </c>
      <c r="EO46" s="132">
        <f>SAM_billion!EO46*1000</f>
        <v>0</v>
      </c>
      <c r="EP46" s="132">
        <f>SAM_billion!EP46*1000</f>
        <v>0</v>
      </c>
      <c r="EQ46" s="132">
        <f>SAM_billion!EQ46*1000</f>
        <v>0</v>
      </c>
      <c r="ER46" s="132">
        <f>SAM_billion!ER46*1000</f>
        <v>0</v>
      </c>
      <c r="ES46" s="132">
        <f>SAM_billion!ES46*1000</f>
        <v>0</v>
      </c>
      <c r="ET46" s="132">
        <f>SAM_billion!ET46*1000</f>
        <v>0</v>
      </c>
      <c r="EU46" s="132">
        <f>SAM_billion!EU46*1000</f>
        <v>0</v>
      </c>
      <c r="EV46" s="132">
        <f>SAM_billion!EV46*1000</f>
        <v>0</v>
      </c>
      <c r="EW46" s="132">
        <f>SAM_billion!EW46*1000</f>
        <v>0</v>
      </c>
      <c r="EX46" s="132">
        <f>SAM_billion!EX46*1000</f>
        <v>0</v>
      </c>
      <c r="EY46" s="132">
        <f>SAM_billion!EY46*1000</f>
        <v>0</v>
      </c>
      <c r="EZ46" s="132">
        <f>SAM_billion!EZ46*1000</f>
        <v>0</v>
      </c>
      <c r="FA46" s="132">
        <f>SAM_billion!FA46*1000</f>
        <v>0</v>
      </c>
      <c r="FB46" s="132">
        <f>SAM_billion!FB46*1000</f>
        <v>0</v>
      </c>
      <c r="FC46" s="132">
        <f>SAM_billion!FC46*1000</f>
        <v>0</v>
      </c>
      <c r="FD46" s="132">
        <f>SAM_billion!FD46*1000</f>
        <v>0</v>
      </c>
      <c r="FE46" s="132">
        <f>SAM_billion!FE46*1000</f>
        <v>0</v>
      </c>
      <c r="FF46" s="132">
        <f>SAM_billion!FF46*1000</f>
        <v>0</v>
      </c>
      <c r="FG46" s="132">
        <f>SAM_billion!FG46*1000</f>
        <v>0</v>
      </c>
      <c r="FH46" s="132">
        <f>SAM_billion!FH46*1000</f>
        <v>0</v>
      </c>
      <c r="FI46" s="132">
        <f>SAM_billion!FI46*1000</f>
        <v>0</v>
      </c>
      <c r="FJ46" s="132">
        <f>SAM_billion!FJ46*1000</f>
        <v>0</v>
      </c>
      <c r="FK46" s="132">
        <f>SAM_billion!FK46*1000</f>
        <v>0</v>
      </c>
      <c r="FL46" s="132">
        <f>SAM_billion!FL46*1000</f>
        <v>0</v>
      </c>
      <c r="FM46" s="132">
        <f>SAM_billion!FM46*1000</f>
        <v>0</v>
      </c>
      <c r="FN46" s="132">
        <f>SAM_billion!FN46*1000</f>
        <v>0</v>
      </c>
      <c r="FO46" s="132">
        <f>SAM_billion!FO46*1000</f>
        <v>0</v>
      </c>
      <c r="FP46" s="132">
        <f>SAM_billion!FP46*1000</f>
        <v>0</v>
      </c>
      <c r="FQ46" s="132">
        <f>SAM_billion!FQ46*1000</f>
        <v>0</v>
      </c>
      <c r="FR46" s="132">
        <f>SAM_billion!FR46*1000</f>
        <v>0</v>
      </c>
      <c r="FS46" s="132">
        <f>SAM_billion!FS46*1000</f>
        <v>0</v>
      </c>
      <c r="FT46" s="132">
        <f>SAM_billion!FT46*1000</f>
        <v>0</v>
      </c>
      <c r="FU46" s="132">
        <f>SAM_billion!FU46*1000</f>
        <v>0</v>
      </c>
      <c r="FV46" s="132">
        <f>SAM_billion!FV46*1000</f>
        <v>0</v>
      </c>
      <c r="FW46" s="132">
        <f>SAM_billion!FW46*1000</f>
        <v>0</v>
      </c>
      <c r="FX46" s="132">
        <f>SAM_billion!FX46*1000</f>
        <v>0</v>
      </c>
      <c r="FY46" s="132">
        <f>SAM_billion!FY46*1000</f>
        <v>0</v>
      </c>
      <c r="FZ46" s="132">
        <f>SAM_billion!FZ46*1000</f>
        <v>0</v>
      </c>
      <c r="GA46" s="132">
        <f>SAM_billion!GA46*1000</f>
        <v>0</v>
      </c>
      <c r="GB46" s="132">
        <f>SAM_billion!GB46*1000</f>
        <v>0</v>
      </c>
      <c r="GC46" s="132">
        <f>SAM_billion!GC46*1000</f>
        <v>0</v>
      </c>
      <c r="GD46" s="132">
        <f>SAM_billion!GD46*1000</f>
        <v>0</v>
      </c>
      <c r="GE46" s="132">
        <f>SAM_billion!GE46*1000</f>
        <v>0</v>
      </c>
      <c r="GF46" s="132">
        <f>SAM_billion!GF46*1000</f>
        <v>0</v>
      </c>
      <c r="GG46" s="132">
        <f>SAM_billion!GG46*1000</f>
        <v>0</v>
      </c>
      <c r="GH46" s="132">
        <f>SAM_billion!GH46*1000</f>
        <v>0</v>
      </c>
      <c r="GI46" s="132">
        <f>SAM_billion!GI46*1000</f>
        <v>0</v>
      </c>
      <c r="GJ46" s="132">
        <f>SAM_billion!GJ46*1000</f>
        <v>65942.750912065894</v>
      </c>
    </row>
    <row r="47" spans="1:192" x14ac:dyDescent="0.25">
      <c r="A47" s="133" t="s">
        <v>352</v>
      </c>
      <c r="B47" s="132">
        <f>SAM_billion!B47*1000</f>
        <v>0</v>
      </c>
      <c r="C47" s="132">
        <f>SAM_billion!C47*1000</f>
        <v>0</v>
      </c>
      <c r="D47" s="132">
        <f>SAM_billion!D47*1000</f>
        <v>0</v>
      </c>
      <c r="E47" s="132">
        <f>SAM_billion!E47*1000</f>
        <v>0</v>
      </c>
      <c r="F47" s="132">
        <f>SAM_billion!F47*1000</f>
        <v>0</v>
      </c>
      <c r="G47" s="132">
        <f>SAM_billion!G47*1000</f>
        <v>0</v>
      </c>
      <c r="H47" s="132">
        <f>SAM_billion!H47*1000</f>
        <v>0</v>
      </c>
      <c r="I47" s="132">
        <f>SAM_billion!I47*1000</f>
        <v>0</v>
      </c>
      <c r="J47" s="132">
        <f>SAM_billion!J47*1000</f>
        <v>0</v>
      </c>
      <c r="K47" s="132">
        <f>SAM_billion!K47*1000</f>
        <v>0</v>
      </c>
      <c r="L47" s="132">
        <f>SAM_billion!L47*1000</f>
        <v>0</v>
      </c>
      <c r="M47" s="132">
        <f>SAM_billion!M47*1000</f>
        <v>0</v>
      </c>
      <c r="N47" s="132">
        <f>SAM_billion!N47*1000</f>
        <v>0</v>
      </c>
      <c r="O47" s="132">
        <f>SAM_billion!O47*1000</f>
        <v>0</v>
      </c>
      <c r="P47" s="132">
        <f>SAM_billion!P47*1000</f>
        <v>0</v>
      </c>
      <c r="Q47" s="132">
        <f>SAM_billion!Q47*1000</f>
        <v>0</v>
      </c>
      <c r="R47" s="132">
        <f>SAM_billion!R47*1000</f>
        <v>0</v>
      </c>
      <c r="S47" s="132">
        <f>SAM_billion!S47*1000</f>
        <v>0</v>
      </c>
      <c r="T47" s="132">
        <f>SAM_billion!T47*1000</f>
        <v>0</v>
      </c>
      <c r="U47" s="132">
        <f>SAM_billion!U47*1000</f>
        <v>0</v>
      </c>
      <c r="V47" s="132">
        <f>SAM_billion!V47*1000</f>
        <v>0</v>
      </c>
      <c r="W47" s="132">
        <f>SAM_billion!W47*1000</f>
        <v>0</v>
      </c>
      <c r="X47" s="132">
        <f>SAM_billion!X47*1000</f>
        <v>0</v>
      </c>
      <c r="Y47" s="132">
        <f>SAM_billion!Y47*1000</f>
        <v>0</v>
      </c>
      <c r="Z47" s="132">
        <f>SAM_billion!Z47*1000</f>
        <v>0</v>
      </c>
      <c r="AA47" s="132">
        <f>SAM_billion!AA47*1000</f>
        <v>0</v>
      </c>
      <c r="AB47" s="132">
        <f>SAM_billion!AB47*1000</f>
        <v>0</v>
      </c>
      <c r="AC47" s="132">
        <f>SAM_billion!AC47*1000</f>
        <v>0</v>
      </c>
      <c r="AD47" s="132">
        <f>SAM_billion!AD47*1000</f>
        <v>0</v>
      </c>
      <c r="AE47" s="132">
        <f>SAM_billion!AE47*1000</f>
        <v>0</v>
      </c>
      <c r="AF47" s="132">
        <f>SAM_billion!AF47*1000</f>
        <v>0</v>
      </c>
      <c r="AG47" s="132">
        <f>SAM_billion!AG47*1000</f>
        <v>0</v>
      </c>
      <c r="AH47" s="132">
        <f>SAM_billion!AH47*1000</f>
        <v>0</v>
      </c>
      <c r="AI47" s="132">
        <f>SAM_billion!AI47*1000</f>
        <v>0</v>
      </c>
      <c r="AJ47" s="132">
        <f>SAM_billion!AJ47*1000</f>
        <v>0</v>
      </c>
      <c r="AK47" s="132">
        <f>SAM_billion!AK47*1000</f>
        <v>0</v>
      </c>
      <c r="AL47" s="132">
        <f>SAM_billion!AL47*1000</f>
        <v>0</v>
      </c>
      <c r="AM47" s="132">
        <f>SAM_billion!AM47*1000</f>
        <v>0</v>
      </c>
      <c r="AN47" s="132">
        <f>SAM_billion!AN47*1000</f>
        <v>0</v>
      </c>
      <c r="AO47" s="132">
        <f>SAM_billion!AO47*1000</f>
        <v>0</v>
      </c>
      <c r="AP47" s="132">
        <f>SAM_billion!AP47*1000</f>
        <v>0</v>
      </c>
      <c r="AQ47" s="132">
        <f>SAM_billion!AQ47*1000</f>
        <v>0</v>
      </c>
      <c r="AR47" s="132">
        <f>SAM_billion!AR47*1000</f>
        <v>0</v>
      </c>
      <c r="AS47" s="132">
        <f>SAM_billion!AS47*1000</f>
        <v>0</v>
      </c>
      <c r="AT47" s="132">
        <f>SAM_billion!AT47*1000</f>
        <v>0</v>
      </c>
      <c r="AU47" s="132">
        <f>SAM_billion!AU47*1000</f>
        <v>0</v>
      </c>
      <c r="AV47" s="132">
        <f>SAM_billion!AV47*1000</f>
        <v>0</v>
      </c>
      <c r="AW47" s="132">
        <f>SAM_billion!AW47*1000</f>
        <v>0</v>
      </c>
      <c r="AX47" s="132">
        <f>SAM_billion!AX47*1000</f>
        <v>0</v>
      </c>
      <c r="AY47" s="132">
        <f>SAM_billion!AY47*1000</f>
        <v>0</v>
      </c>
      <c r="AZ47" s="132">
        <f>SAM_billion!AZ47*1000</f>
        <v>0</v>
      </c>
      <c r="BA47" s="132">
        <f>SAM_billion!BA47*1000</f>
        <v>0</v>
      </c>
      <c r="BB47" s="132">
        <f>SAM_billion!BB47*1000</f>
        <v>0</v>
      </c>
      <c r="BC47" s="132">
        <f>SAM_billion!BC47*1000</f>
        <v>0</v>
      </c>
      <c r="BD47" s="132">
        <f>SAM_billion!BD47*1000</f>
        <v>0</v>
      </c>
      <c r="BE47" s="132">
        <f>SAM_billion!BE47*1000</f>
        <v>0</v>
      </c>
      <c r="BF47" s="132">
        <f>SAM_billion!BF47*1000</f>
        <v>0</v>
      </c>
      <c r="BG47" s="132">
        <f>SAM_billion!BG47*1000</f>
        <v>0</v>
      </c>
      <c r="BH47" s="132">
        <f>SAM_billion!BH47*1000</f>
        <v>0</v>
      </c>
      <c r="BI47" s="132">
        <f>SAM_billion!BI47*1000</f>
        <v>0</v>
      </c>
      <c r="BJ47" s="132">
        <f>SAM_billion!BJ47*1000</f>
        <v>0</v>
      </c>
      <c r="BK47" s="132">
        <f>SAM_billion!BK47*1000</f>
        <v>0</v>
      </c>
      <c r="BL47" s="132">
        <f>SAM_billion!BL47*1000</f>
        <v>0</v>
      </c>
      <c r="BM47" s="132">
        <f>SAM_billion!BM47*1000</f>
        <v>0</v>
      </c>
      <c r="BN47" s="132">
        <f>SAM_billion!BN47*1000</f>
        <v>0</v>
      </c>
      <c r="BO47" s="132">
        <f>SAM_billion!BO47*1000</f>
        <v>0</v>
      </c>
      <c r="BP47" s="132">
        <f>SAM_billion!BP47*1000</f>
        <v>0</v>
      </c>
      <c r="BQ47" s="132">
        <f>SAM_billion!BQ47*1000</f>
        <v>0</v>
      </c>
      <c r="BR47" s="132">
        <f>SAM_billion!BR47*1000</f>
        <v>0</v>
      </c>
      <c r="BS47" s="132">
        <f>SAM_billion!BS47*1000</f>
        <v>0</v>
      </c>
      <c r="BT47" s="132">
        <f>SAM_billion!BT47*1000</f>
        <v>0</v>
      </c>
      <c r="BU47" s="132">
        <f>SAM_billion!BU47*1000</f>
        <v>0</v>
      </c>
      <c r="BV47" s="132">
        <f>SAM_billion!BV47*1000</f>
        <v>0</v>
      </c>
      <c r="BW47" s="132">
        <f>SAM_billion!BW47*1000</f>
        <v>0</v>
      </c>
      <c r="BX47" s="132">
        <f>SAM_billion!BX47*1000</f>
        <v>0</v>
      </c>
      <c r="BY47" s="132">
        <f>SAM_billion!BY47*1000</f>
        <v>0</v>
      </c>
      <c r="BZ47" s="132">
        <f>SAM_billion!BZ47*1000</f>
        <v>0</v>
      </c>
      <c r="CA47" s="132">
        <f>SAM_billion!CA47*1000</f>
        <v>0</v>
      </c>
      <c r="CB47" s="132">
        <f>SAM_billion!CB47*1000</f>
        <v>0</v>
      </c>
      <c r="CC47" s="132">
        <f>SAM_billion!CC47*1000</f>
        <v>0</v>
      </c>
      <c r="CD47" s="132">
        <f>SAM_billion!CD47*1000</f>
        <v>0</v>
      </c>
      <c r="CE47" s="132">
        <f>SAM_billion!CE47*1000</f>
        <v>0</v>
      </c>
      <c r="CF47" s="132">
        <f>SAM_billion!CF47*1000</f>
        <v>0</v>
      </c>
      <c r="CG47" s="132">
        <f>SAM_billion!CG47*1000</f>
        <v>0</v>
      </c>
      <c r="CH47" s="132">
        <f>SAM_billion!CH47*1000</f>
        <v>0</v>
      </c>
      <c r="CI47" s="132">
        <f>SAM_billion!CI47*1000</f>
        <v>0</v>
      </c>
      <c r="CJ47" s="132">
        <f>SAM_billion!CJ47*1000</f>
        <v>0</v>
      </c>
      <c r="CK47" s="132">
        <f>SAM_billion!CK47*1000</f>
        <v>0</v>
      </c>
      <c r="CL47" s="132">
        <f>SAM_billion!CL47*1000</f>
        <v>0</v>
      </c>
      <c r="CM47" s="132">
        <f>SAM_billion!CM47*1000</f>
        <v>0</v>
      </c>
      <c r="CN47" s="132">
        <f>SAM_billion!CN47*1000</f>
        <v>0</v>
      </c>
      <c r="CO47" s="132">
        <f>SAM_billion!CO47*1000</f>
        <v>0</v>
      </c>
      <c r="CP47" s="132">
        <f>SAM_billion!CP47*1000</f>
        <v>0</v>
      </c>
      <c r="CQ47" s="132">
        <f>SAM_billion!CQ47*1000</f>
        <v>0</v>
      </c>
      <c r="CR47" s="132">
        <f>SAM_billion!CR47*1000</f>
        <v>0</v>
      </c>
      <c r="CS47" s="132">
        <f>SAM_billion!CS47*1000</f>
        <v>0</v>
      </c>
      <c r="CT47" s="132">
        <f>SAM_billion!CT47*1000</f>
        <v>0</v>
      </c>
      <c r="CU47" s="132">
        <f>SAM_billion!CU47*1000</f>
        <v>0</v>
      </c>
      <c r="CV47" s="132">
        <f>SAM_billion!CV47*1000</f>
        <v>0</v>
      </c>
      <c r="CW47" s="132">
        <f>SAM_billion!CW47*1000</f>
        <v>0</v>
      </c>
      <c r="CX47" s="132">
        <f>SAM_billion!CX47*1000</f>
        <v>0</v>
      </c>
      <c r="CY47" s="132">
        <f>SAM_billion!CY47*1000</f>
        <v>0</v>
      </c>
      <c r="CZ47" s="132">
        <f>SAM_billion!CZ47*1000</f>
        <v>0</v>
      </c>
      <c r="DA47" s="132">
        <f>SAM_billion!DA47*1000</f>
        <v>0</v>
      </c>
      <c r="DB47" s="132">
        <f>SAM_billion!DB47*1000</f>
        <v>0</v>
      </c>
      <c r="DC47" s="132">
        <f>SAM_billion!DC47*1000</f>
        <v>0</v>
      </c>
      <c r="DD47" s="132">
        <f>SAM_billion!DD47*1000</f>
        <v>0</v>
      </c>
      <c r="DE47" s="132">
        <f>SAM_billion!DE47*1000</f>
        <v>0</v>
      </c>
      <c r="DF47" s="132">
        <f>SAM_billion!DF47*1000</f>
        <v>0</v>
      </c>
      <c r="DG47" s="132">
        <f>SAM_billion!DG47*1000</f>
        <v>0</v>
      </c>
      <c r="DH47" s="132">
        <f>SAM_billion!DH47*1000</f>
        <v>0</v>
      </c>
      <c r="DI47" s="132">
        <f>SAM_billion!DI47*1000</f>
        <v>0</v>
      </c>
      <c r="DJ47" s="132">
        <f>SAM_billion!DJ47*1000</f>
        <v>0</v>
      </c>
      <c r="DK47" s="132">
        <f>SAM_billion!DK47*1000</f>
        <v>0</v>
      </c>
      <c r="DL47" s="132">
        <f>SAM_billion!DL47*1000</f>
        <v>0</v>
      </c>
      <c r="DM47" s="132">
        <f>SAM_billion!DM47*1000</f>
        <v>0</v>
      </c>
      <c r="DN47" s="132">
        <f>SAM_billion!DN47*1000</f>
        <v>0</v>
      </c>
      <c r="DO47" s="132">
        <f>SAM_billion!DO47*1000</f>
        <v>102340.18922979545</v>
      </c>
      <c r="DP47" s="132">
        <f>SAM_billion!DP47*1000</f>
        <v>0</v>
      </c>
      <c r="DQ47" s="132">
        <f>SAM_billion!DQ47*1000</f>
        <v>0</v>
      </c>
      <c r="DR47" s="132">
        <f>SAM_billion!DR47*1000</f>
        <v>0</v>
      </c>
      <c r="DS47" s="132">
        <f>SAM_billion!DS47*1000</f>
        <v>0</v>
      </c>
      <c r="DT47" s="132">
        <f>SAM_billion!DT47*1000</f>
        <v>0</v>
      </c>
      <c r="DU47" s="132">
        <f>SAM_billion!DU47*1000</f>
        <v>0</v>
      </c>
      <c r="DV47" s="132">
        <f>SAM_billion!DV47*1000</f>
        <v>0</v>
      </c>
      <c r="DW47" s="132">
        <f>SAM_billion!DW47*1000</f>
        <v>0</v>
      </c>
      <c r="DX47" s="132">
        <f>SAM_billion!DX47*1000</f>
        <v>0</v>
      </c>
      <c r="DY47" s="132">
        <f>SAM_billion!DY47*1000</f>
        <v>0</v>
      </c>
      <c r="DZ47" s="132">
        <f>SAM_billion!DZ47*1000</f>
        <v>0</v>
      </c>
      <c r="EA47" s="132">
        <f>SAM_billion!EA47*1000</f>
        <v>0</v>
      </c>
      <c r="EB47" s="132">
        <f>SAM_billion!EB47*1000</f>
        <v>0</v>
      </c>
      <c r="EC47" s="132">
        <f>SAM_billion!EC47*1000</f>
        <v>0</v>
      </c>
      <c r="ED47" s="132">
        <f>SAM_billion!ED47*1000</f>
        <v>0</v>
      </c>
      <c r="EE47" s="132">
        <f>SAM_billion!EE47*1000</f>
        <v>0</v>
      </c>
      <c r="EF47" s="132">
        <f>SAM_billion!EF47*1000</f>
        <v>0</v>
      </c>
      <c r="EG47" s="132">
        <f>SAM_billion!EG47*1000</f>
        <v>0</v>
      </c>
      <c r="EH47" s="132">
        <f>SAM_billion!EH47*1000</f>
        <v>0</v>
      </c>
      <c r="EI47" s="132">
        <f>SAM_billion!EI47*1000</f>
        <v>0</v>
      </c>
      <c r="EJ47" s="132">
        <f>SAM_billion!EJ47*1000</f>
        <v>0</v>
      </c>
      <c r="EK47" s="132">
        <f>SAM_billion!EK47*1000</f>
        <v>0</v>
      </c>
      <c r="EL47" s="132">
        <f>SAM_billion!EL47*1000</f>
        <v>0</v>
      </c>
      <c r="EM47" s="132">
        <f>SAM_billion!EM47*1000</f>
        <v>0</v>
      </c>
      <c r="EN47" s="132">
        <f>SAM_billion!EN47*1000</f>
        <v>0</v>
      </c>
      <c r="EO47" s="132">
        <f>SAM_billion!EO47*1000</f>
        <v>0</v>
      </c>
      <c r="EP47" s="132">
        <f>SAM_billion!EP47*1000</f>
        <v>0</v>
      </c>
      <c r="EQ47" s="132">
        <f>SAM_billion!EQ47*1000</f>
        <v>0</v>
      </c>
      <c r="ER47" s="132">
        <f>SAM_billion!ER47*1000</f>
        <v>0</v>
      </c>
      <c r="ES47" s="132">
        <f>SAM_billion!ES47*1000</f>
        <v>0</v>
      </c>
      <c r="ET47" s="132">
        <f>SAM_billion!ET47*1000</f>
        <v>0</v>
      </c>
      <c r="EU47" s="132">
        <f>SAM_billion!EU47*1000</f>
        <v>0</v>
      </c>
      <c r="EV47" s="132">
        <f>SAM_billion!EV47*1000</f>
        <v>0</v>
      </c>
      <c r="EW47" s="132">
        <f>SAM_billion!EW47*1000</f>
        <v>0</v>
      </c>
      <c r="EX47" s="132">
        <f>SAM_billion!EX47*1000</f>
        <v>0</v>
      </c>
      <c r="EY47" s="132">
        <f>SAM_billion!EY47*1000</f>
        <v>0</v>
      </c>
      <c r="EZ47" s="132">
        <f>SAM_billion!EZ47*1000</f>
        <v>0</v>
      </c>
      <c r="FA47" s="132">
        <f>SAM_billion!FA47*1000</f>
        <v>0</v>
      </c>
      <c r="FB47" s="132">
        <f>SAM_billion!FB47*1000</f>
        <v>0</v>
      </c>
      <c r="FC47" s="132">
        <f>SAM_billion!FC47*1000</f>
        <v>0</v>
      </c>
      <c r="FD47" s="132">
        <f>SAM_billion!FD47*1000</f>
        <v>0</v>
      </c>
      <c r="FE47" s="132">
        <f>SAM_billion!FE47*1000</f>
        <v>0</v>
      </c>
      <c r="FF47" s="132">
        <f>SAM_billion!FF47*1000</f>
        <v>0</v>
      </c>
      <c r="FG47" s="132">
        <f>SAM_billion!FG47*1000</f>
        <v>0</v>
      </c>
      <c r="FH47" s="132">
        <f>SAM_billion!FH47*1000</f>
        <v>0</v>
      </c>
      <c r="FI47" s="132">
        <f>SAM_billion!FI47*1000</f>
        <v>0</v>
      </c>
      <c r="FJ47" s="132">
        <f>SAM_billion!FJ47*1000</f>
        <v>0</v>
      </c>
      <c r="FK47" s="132">
        <f>SAM_billion!FK47*1000</f>
        <v>0</v>
      </c>
      <c r="FL47" s="132">
        <f>SAM_billion!FL47*1000</f>
        <v>0</v>
      </c>
      <c r="FM47" s="132">
        <f>SAM_billion!FM47*1000</f>
        <v>0</v>
      </c>
      <c r="FN47" s="132">
        <f>SAM_billion!FN47*1000</f>
        <v>0</v>
      </c>
      <c r="FO47" s="132">
        <f>SAM_billion!FO47*1000</f>
        <v>0</v>
      </c>
      <c r="FP47" s="132">
        <f>SAM_billion!FP47*1000</f>
        <v>0</v>
      </c>
      <c r="FQ47" s="132">
        <f>SAM_billion!FQ47*1000</f>
        <v>0</v>
      </c>
      <c r="FR47" s="132">
        <f>SAM_billion!FR47*1000</f>
        <v>0</v>
      </c>
      <c r="FS47" s="132">
        <f>SAM_billion!FS47*1000</f>
        <v>0</v>
      </c>
      <c r="FT47" s="132">
        <f>SAM_billion!FT47*1000</f>
        <v>0</v>
      </c>
      <c r="FU47" s="132">
        <f>SAM_billion!FU47*1000</f>
        <v>0</v>
      </c>
      <c r="FV47" s="132">
        <f>SAM_billion!FV47*1000</f>
        <v>0</v>
      </c>
      <c r="FW47" s="132">
        <f>SAM_billion!FW47*1000</f>
        <v>0</v>
      </c>
      <c r="FX47" s="132">
        <f>SAM_billion!FX47*1000</f>
        <v>0</v>
      </c>
      <c r="FY47" s="132">
        <f>SAM_billion!FY47*1000</f>
        <v>0</v>
      </c>
      <c r="FZ47" s="132">
        <f>SAM_billion!FZ47*1000</f>
        <v>0</v>
      </c>
      <c r="GA47" s="132">
        <f>SAM_billion!GA47*1000</f>
        <v>0</v>
      </c>
      <c r="GB47" s="132">
        <f>SAM_billion!GB47*1000</f>
        <v>0</v>
      </c>
      <c r="GC47" s="132">
        <f>SAM_billion!GC47*1000</f>
        <v>0</v>
      </c>
      <c r="GD47" s="132">
        <f>SAM_billion!GD47*1000</f>
        <v>0</v>
      </c>
      <c r="GE47" s="132">
        <f>SAM_billion!GE47*1000</f>
        <v>0</v>
      </c>
      <c r="GF47" s="132">
        <f>SAM_billion!GF47*1000</f>
        <v>0</v>
      </c>
      <c r="GG47" s="132">
        <f>SAM_billion!GG47*1000</f>
        <v>0</v>
      </c>
      <c r="GH47" s="132">
        <f>SAM_billion!GH47*1000</f>
        <v>0</v>
      </c>
      <c r="GI47" s="132">
        <f>SAM_billion!GI47*1000</f>
        <v>0</v>
      </c>
      <c r="GJ47" s="132">
        <f>SAM_billion!GJ47*1000</f>
        <v>102340.18922979545</v>
      </c>
    </row>
    <row r="48" spans="1:192" x14ac:dyDescent="0.25">
      <c r="A48" s="133" t="s">
        <v>353</v>
      </c>
      <c r="B48" s="132">
        <f>SAM_billion!B48*1000</f>
        <v>0</v>
      </c>
      <c r="C48" s="132">
        <f>SAM_billion!C48*1000</f>
        <v>0</v>
      </c>
      <c r="D48" s="132">
        <f>SAM_billion!D48*1000</f>
        <v>0</v>
      </c>
      <c r="E48" s="132">
        <f>SAM_billion!E48*1000</f>
        <v>0</v>
      </c>
      <c r="F48" s="132">
        <f>SAM_billion!F48*1000</f>
        <v>0</v>
      </c>
      <c r="G48" s="132">
        <f>SAM_billion!G48*1000</f>
        <v>0</v>
      </c>
      <c r="H48" s="132">
        <f>SAM_billion!H48*1000</f>
        <v>0</v>
      </c>
      <c r="I48" s="132">
        <f>SAM_billion!I48*1000</f>
        <v>0</v>
      </c>
      <c r="J48" s="132">
        <f>SAM_billion!J48*1000</f>
        <v>0</v>
      </c>
      <c r="K48" s="132">
        <f>SAM_billion!K48*1000</f>
        <v>0</v>
      </c>
      <c r="L48" s="132">
        <f>SAM_billion!L48*1000</f>
        <v>0</v>
      </c>
      <c r="M48" s="132">
        <f>SAM_billion!M48*1000</f>
        <v>0</v>
      </c>
      <c r="N48" s="132">
        <f>SAM_billion!N48*1000</f>
        <v>0</v>
      </c>
      <c r="O48" s="132">
        <f>SAM_billion!O48*1000</f>
        <v>0</v>
      </c>
      <c r="P48" s="132">
        <f>SAM_billion!P48*1000</f>
        <v>0</v>
      </c>
      <c r="Q48" s="132">
        <f>SAM_billion!Q48*1000</f>
        <v>0</v>
      </c>
      <c r="R48" s="132">
        <f>SAM_billion!R48*1000</f>
        <v>0</v>
      </c>
      <c r="S48" s="132">
        <f>SAM_billion!S48*1000</f>
        <v>0</v>
      </c>
      <c r="T48" s="132">
        <f>SAM_billion!T48*1000</f>
        <v>0</v>
      </c>
      <c r="U48" s="132">
        <f>SAM_billion!U48*1000</f>
        <v>0</v>
      </c>
      <c r="V48" s="132">
        <f>SAM_billion!V48*1000</f>
        <v>0</v>
      </c>
      <c r="W48" s="132">
        <f>SAM_billion!W48*1000</f>
        <v>0</v>
      </c>
      <c r="X48" s="132">
        <f>SAM_billion!X48*1000</f>
        <v>0</v>
      </c>
      <c r="Y48" s="132">
        <f>SAM_billion!Y48*1000</f>
        <v>0</v>
      </c>
      <c r="Z48" s="132">
        <f>SAM_billion!Z48*1000</f>
        <v>0</v>
      </c>
      <c r="AA48" s="132">
        <f>SAM_billion!AA48*1000</f>
        <v>0</v>
      </c>
      <c r="AB48" s="132">
        <f>SAM_billion!AB48*1000</f>
        <v>0</v>
      </c>
      <c r="AC48" s="132">
        <f>SAM_billion!AC48*1000</f>
        <v>0</v>
      </c>
      <c r="AD48" s="132">
        <f>SAM_billion!AD48*1000</f>
        <v>0</v>
      </c>
      <c r="AE48" s="132">
        <f>SAM_billion!AE48*1000</f>
        <v>0</v>
      </c>
      <c r="AF48" s="132">
        <f>SAM_billion!AF48*1000</f>
        <v>0</v>
      </c>
      <c r="AG48" s="132">
        <f>SAM_billion!AG48*1000</f>
        <v>0</v>
      </c>
      <c r="AH48" s="132">
        <f>SAM_billion!AH48*1000</f>
        <v>0</v>
      </c>
      <c r="AI48" s="132">
        <f>SAM_billion!AI48*1000</f>
        <v>0</v>
      </c>
      <c r="AJ48" s="132">
        <f>SAM_billion!AJ48*1000</f>
        <v>0</v>
      </c>
      <c r="AK48" s="132">
        <f>SAM_billion!AK48*1000</f>
        <v>0</v>
      </c>
      <c r="AL48" s="132">
        <f>SAM_billion!AL48*1000</f>
        <v>0</v>
      </c>
      <c r="AM48" s="132">
        <f>SAM_billion!AM48*1000</f>
        <v>0</v>
      </c>
      <c r="AN48" s="132">
        <f>SAM_billion!AN48*1000</f>
        <v>0</v>
      </c>
      <c r="AO48" s="132">
        <f>SAM_billion!AO48*1000</f>
        <v>0</v>
      </c>
      <c r="AP48" s="132">
        <f>SAM_billion!AP48*1000</f>
        <v>0</v>
      </c>
      <c r="AQ48" s="132">
        <f>SAM_billion!AQ48*1000</f>
        <v>0</v>
      </c>
      <c r="AR48" s="132">
        <f>SAM_billion!AR48*1000</f>
        <v>0</v>
      </c>
      <c r="AS48" s="132">
        <f>SAM_billion!AS48*1000</f>
        <v>0</v>
      </c>
      <c r="AT48" s="132">
        <f>SAM_billion!AT48*1000</f>
        <v>0</v>
      </c>
      <c r="AU48" s="132">
        <f>SAM_billion!AU48*1000</f>
        <v>0</v>
      </c>
      <c r="AV48" s="132">
        <f>SAM_billion!AV48*1000</f>
        <v>0</v>
      </c>
      <c r="AW48" s="132">
        <f>SAM_billion!AW48*1000</f>
        <v>0</v>
      </c>
      <c r="AX48" s="132">
        <f>SAM_billion!AX48*1000</f>
        <v>0</v>
      </c>
      <c r="AY48" s="132">
        <f>SAM_billion!AY48*1000</f>
        <v>0</v>
      </c>
      <c r="AZ48" s="132">
        <f>SAM_billion!AZ48*1000</f>
        <v>0</v>
      </c>
      <c r="BA48" s="132">
        <f>SAM_billion!BA48*1000</f>
        <v>0</v>
      </c>
      <c r="BB48" s="132">
        <f>SAM_billion!BB48*1000</f>
        <v>0</v>
      </c>
      <c r="BC48" s="132">
        <f>SAM_billion!BC48*1000</f>
        <v>0</v>
      </c>
      <c r="BD48" s="132">
        <f>SAM_billion!BD48*1000</f>
        <v>0</v>
      </c>
      <c r="BE48" s="132">
        <f>SAM_billion!BE48*1000</f>
        <v>0</v>
      </c>
      <c r="BF48" s="132">
        <f>SAM_billion!BF48*1000</f>
        <v>0</v>
      </c>
      <c r="BG48" s="132">
        <f>SAM_billion!BG48*1000</f>
        <v>0</v>
      </c>
      <c r="BH48" s="132">
        <f>SAM_billion!BH48*1000</f>
        <v>0</v>
      </c>
      <c r="BI48" s="132">
        <f>SAM_billion!BI48*1000</f>
        <v>0</v>
      </c>
      <c r="BJ48" s="132">
        <f>SAM_billion!BJ48*1000</f>
        <v>0</v>
      </c>
      <c r="BK48" s="132">
        <f>SAM_billion!BK48*1000</f>
        <v>0</v>
      </c>
      <c r="BL48" s="132">
        <f>SAM_billion!BL48*1000</f>
        <v>0</v>
      </c>
      <c r="BM48" s="132">
        <f>SAM_billion!BM48*1000</f>
        <v>0</v>
      </c>
      <c r="BN48" s="132">
        <f>SAM_billion!BN48*1000</f>
        <v>0</v>
      </c>
      <c r="BO48" s="132">
        <f>SAM_billion!BO48*1000</f>
        <v>0</v>
      </c>
      <c r="BP48" s="132">
        <f>SAM_billion!BP48*1000</f>
        <v>0</v>
      </c>
      <c r="BQ48" s="132">
        <f>SAM_billion!BQ48*1000</f>
        <v>0</v>
      </c>
      <c r="BR48" s="132">
        <f>SAM_billion!BR48*1000</f>
        <v>0</v>
      </c>
      <c r="BS48" s="132">
        <f>SAM_billion!BS48*1000</f>
        <v>0</v>
      </c>
      <c r="BT48" s="132">
        <f>SAM_billion!BT48*1000</f>
        <v>0</v>
      </c>
      <c r="BU48" s="132">
        <f>SAM_billion!BU48*1000</f>
        <v>0</v>
      </c>
      <c r="BV48" s="132">
        <f>SAM_billion!BV48*1000</f>
        <v>0</v>
      </c>
      <c r="BW48" s="132">
        <f>SAM_billion!BW48*1000</f>
        <v>0</v>
      </c>
      <c r="BX48" s="132">
        <f>SAM_billion!BX48*1000</f>
        <v>0</v>
      </c>
      <c r="BY48" s="132">
        <f>SAM_billion!BY48*1000</f>
        <v>0</v>
      </c>
      <c r="BZ48" s="132">
        <f>SAM_billion!BZ48*1000</f>
        <v>0</v>
      </c>
      <c r="CA48" s="132">
        <f>SAM_billion!CA48*1000</f>
        <v>0</v>
      </c>
      <c r="CB48" s="132">
        <f>SAM_billion!CB48*1000</f>
        <v>0</v>
      </c>
      <c r="CC48" s="132">
        <f>SAM_billion!CC48*1000</f>
        <v>0</v>
      </c>
      <c r="CD48" s="132">
        <f>SAM_billion!CD48*1000</f>
        <v>0</v>
      </c>
      <c r="CE48" s="132">
        <f>SAM_billion!CE48*1000</f>
        <v>0</v>
      </c>
      <c r="CF48" s="132">
        <f>SAM_billion!CF48*1000</f>
        <v>0</v>
      </c>
      <c r="CG48" s="132">
        <f>SAM_billion!CG48*1000</f>
        <v>0</v>
      </c>
      <c r="CH48" s="132">
        <f>SAM_billion!CH48*1000</f>
        <v>0</v>
      </c>
      <c r="CI48" s="132">
        <f>SAM_billion!CI48*1000</f>
        <v>0</v>
      </c>
      <c r="CJ48" s="132">
        <f>SAM_billion!CJ48*1000</f>
        <v>0</v>
      </c>
      <c r="CK48" s="132">
        <f>SAM_billion!CK48*1000</f>
        <v>0</v>
      </c>
      <c r="CL48" s="132">
        <f>SAM_billion!CL48*1000</f>
        <v>0</v>
      </c>
      <c r="CM48" s="132">
        <f>SAM_billion!CM48*1000</f>
        <v>0</v>
      </c>
      <c r="CN48" s="132">
        <f>SAM_billion!CN48*1000</f>
        <v>0</v>
      </c>
      <c r="CO48" s="132">
        <f>SAM_billion!CO48*1000</f>
        <v>0</v>
      </c>
      <c r="CP48" s="132">
        <f>SAM_billion!CP48*1000</f>
        <v>0</v>
      </c>
      <c r="CQ48" s="132">
        <f>SAM_billion!CQ48*1000</f>
        <v>0</v>
      </c>
      <c r="CR48" s="132">
        <f>SAM_billion!CR48*1000</f>
        <v>0</v>
      </c>
      <c r="CS48" s="132">
        <f>SAM_billion!CS48*1000</f>
        <v>0</v>
      </c>
      <c r="CT48" s="132">
        <f>SAM_billion!CT48*1000</f>
        <v>0</v>
      </c>
      <c r="CU48" s="132">
        <f>SAM_billion!CU48*1000</f>
        <v>0</v>
      </c>
      <c r="CV48" s="132">
        <f>SAM_billion!CV48*1000</f>
        <v>0</v>
      </c>
      <c r="CW48" s="132">
        <f>SAM_billion!CW48*1000</f>
        <v>0</v>
      </c>
      <c r="CX48" s="132">
        <f>SAM_billion!CX48*1000</f>
        <v>0</v>
      </c>
      <c r="CY48" s="132">
        <f>SAM_billion!CY48*1000</f>
        <v>0</v>
      </c>
      <c r="CZ48" s="132">
        <f>SAM_billion!CZ48*1000</f>
        <v>0</v>
      </c>
      <c r="DA48" s="132">
        <f>SAM_billion!DA48*1000</f>
        <v>0</v>
      </c>
      <c r="DB48" s="132">
        <f>SAM_billion!DB48*1000</f>
        <v>0</v>
      </c>
      <c r="DC48" s="132">
        <f>SAM_billion!DC48*1000</f>
        <v>0</v>
      </c>
      <c r="DD48" s="132">
        <f>SAM_billion!DD48*1000</f>
        <v>0</v>
      </c>
      <c r="DE48" s="132">
        <f>SAM_billion!DE48*1000</f>
        <v>0</v>
      </c>
      <c r="DF48" s="132">
        <f>SAM_billion!DF48*1000</f>
        <v>0</v>
      </c>
      <c r="DG48" s="132">
        <f>SAM_billion!DG48*1000</f>
        <v>0</v>
      </c>
      <c r="DH48" s="132">
        <f>SAM_billion!DH48*1000</f>
        <v>0</v>
      </c>
      <c r="DI48" s="132">
        <f>SAM_billion!DI48*1000</f>
        <v>0</v>
      </c>
      <c r="DJ48" s="132">
        <f>SAM_billion!DJ48*1000</f>
        <v>0</v>
      </c>
      <c r="DK48" s="132">
        <f>SAM_billion!DK48*1000</f>
        <v>0</v>
      </c>
      <c r="DL48" s="132">
        <f>SAM_billion!DL48*1000</f>
        <v>0</v>
      </c>
      <c r="DM48" s="132">
        <f>SAM_billion!DM48*1000</f>
        <v>0</v>
      </c>
      <c r="DN48" s="132">
        <f>SAM_billion!DN48*1000</f>
        <v>0</v>
      </c>
      <c r="DO48" s="132">
        <f>SAM_billion!DO48*1000</f>
        <v>0</v>
      </c>
      <c r="DP48" s="132">
        <f>SAM_billion!DP48*1000</f>
        <v>64743.466658236597</v>
      </c>
      <c r="DQ48" s="132">
        <f>SAM_billion!DQ48*1000</f>
        <v>0</v>
      </c>
      <c r="DR48" s="132">
        <f>SAM_billion!DR48*1000</f>
        <v>0</v>
      </c>
      <c r="DS48" s="132">
        <f>SAM_billion!DS48*1000</f>
        <v>0</v>
      </c>
      <c r="DT48" s="132">
        <f>SAM_billion!DT48*1000</f>
        <v>0</v>
      </c>
      <c r="DU48" s="132">
        <f>SAM_billion!DU48*1000</f>
        <v>0</v>
      </c>
      <c r="DV48" s="132">
        <f>SAM_billion!DV48*1000</f>
        <v>0</v>
      </c>
      <c r="DW48" s="132">
        <f>SAM_billion!DW48*1000</f>
        <v>0</v>
      </c>
      <c r="DX48" s="132">
        <f>SAM_billion!DX48*1000</f>
        <v>0</v>
      </c>
      <c r="DY48" s="132">
        <f>SAM_billion!DY48*1000</f>
        <v>0</v>
      </c>
      <c r="DZ48" s="132">
        <f>SAM_billion!DZ48*1000</f>
        <v>0</v>
      </c>
      <c r="EA48" s="132">
        <f>SAM_billion!EA48*1000</f>
        <v>0</v>
      </c>
      <c r="EB48" s="132">
        <f>SAM_billion!EB48*1000</f>
        <v>0</v>
      </c>
      <c r="EC48" s="132">
        <f>SAM_billion!EC48*1000</f>
        <v>0</v>
      </c>
      <c r="ED48" s="132">
        <f>SAM_billion!ED48*1000</f>
        <v>0</v>
      </c>
      <c r="EE48" s="132">
        <f>SAM_billion!EE48*1000</f>
        <v>0</v>
      </c>
      <c r="EF48" s="132">
        <f>SAM_billion!EF48*1000</f>
        <v>0</v>
      </c>
      <c r="EG48" s="132">
        <f>SAM_billion!EG48*1000</f>
        <v>0</v>
      </c>
      <c r="EH48" s="132">
        <f>SAM_billion!EH48*1000</f>
        <v>0</v>
      </c>
      <c r="EI48" s="132">
        <f>SAM_billion!EI48*1000</f>
        <v>0</v>
      </c>
      <c r="EJ48" s="132">
        <f>SAM_billion!EJ48*1000</f>
        <v>0</v>
      </c>
      <c r="EK48" s="132">
        <f>SAM_billion!EK48*1000</f>
        <v>0</v>
      </c>
      <c r="EL48" s="132">
        <f>SAM_billion!EL48*1000</f>
        <v>0</v>
      </c>
      <c r="EM48" s="132">
        <f>SAM_billion!EM48*1000</f>
        <v>0</v>
      </c>
      <c r="EN48" s="132">
        <f>SAM_billion!EN48*1000</f>
        <v>0</v>
      </c>
      <c r="EO48" s="132">
        <f>SAM_billion!EO48*1000</f>
        <v>0</v>
      </c>
      <c r="EP48" s="132">
        <f>SAM_billion!EP48*1000</f>
        <v>0</v>
      </c>
      <c r="EQ48" s="132">
        <f>SAM_billion!EQ48*1000</f>
        <v>0</v>
      </c>
      <c r="ER48" s="132">
        <f>SAM_billion!ER48*1000</f>
        <v>0</v>
      </c>
      <c r="ES48" s="132">
        <f>SAM_billion!ES48*1000</f>
        <v>0</v>
      </c>
      <c r="ET48" s="132">
        <f>SAM_billion!ET48*1000</f>
        <v>0</v>
      </c>
      <c r="EU48" s="132">
        <f>SAM_billion!EU48*1000</f>
        <v>0</v>
      </c>
      <c r="EV48" s="132">
        <f>SAM_billion!EV48*1000</f>
        <v>0</v>
      </c>
      <c r="EW48" s="132">
        <f>SAM_billion!EW48*1000</f>
        <v>0</v>
      </c>
      <c r="EX48" s="132">
        <f>SAM_billion!EX48*1000</f>
        <v>0</v>
      </c>
      <c r="EY48" s="132">
        <f>SAM_billion!EY48*1000</f>
        <v>0</v>
      </c>
      <c r="EZ48" s="132">
        <f>SAM_billion!EZ48*1000</f>
        <v>0</v>
      </c>
      <c r="FA48" s="132">
        <f>SAM_billion!FA48*1000</f>
        <v>0</v>
      </c>
      <c r="FB48" s="132">
        <f>SAM_billion!FB48*1000</f>
        <v>0</v>
      </c>
      <c r="FC48" s="132">
        <f>SAM_billion!FC48*1000</f>
        <v>0</v>
      </c>
      <c r="FD48" s="132">
        <f>SAM_billion!FD48*1000</f>
        <v>0</v>
      </c>
      <c r="FE48" s="132">
        <f>SAM_billion!FE48*1000</f>
        <v>0</v>
      </c>
      <c r="FF48" s="132">
        <f>SAM_billion!FF48*1000</f>
        <v>0</v>
      </c>
      <c r="FG48" s="132">
        <f>SAM_billion!FG48*1000</f>
        <v>0</v>
      </c>
      <c r="FH48" s="132">
        <f>SAM_billion!FH48*1000</f>
        <v>0</v>
      </c>
      <c r="FI48" s="132">
        <f>SAM_billion!FI48*1000</f>
        <v>0</v>
      </c>
      <c r="FJ48" s="132">
        <f>SAM_billion!FJ48*1000</f>
        <v>0</v>
      </c>
      <c r="FK48" s="132">
        <f>SAM_billion!FK48*1000</f>
        <v>0</v>
      </c>
      <c r="FL48" s="132">
        <f>SAM_billion!FL48*1000</f>
        <v>0</v>
      </c>
      <c r="FM48" s="132">
        <f>SAM_billion!FM48*1000</f>
        <v>0</v>
      </c>
      <c r="FN48" s="132">
        <f>SAM_billion!FN48*1000</f>
        <v>0</v>
      </c>
      <c r="FO48" s="132">
        <f>SAM_billion!FO48*1000</f>
        <v>0</v>
      </c>
      <c r="FP48" s="132">
        <f>SAM_billion!FP48*1000</f>
        <v>0</v>
      </c>
      <c r="FQ48" s="132">
        <f>SAM_billion!FQ48*1000</f>
        <v>0</v>
      </c>
      <c r="FR48" s="132">
        <f>SAM_billion!FR48*1000</f>
        <v>0</v>
      </c>
      <c r="FS48" s="132">
        <f>SAM_billion!FS48*1000</f>
        <v>0</v>
      </c>
      <c r="FT48" s="132">
        <f>SAM_billion!FT48*1000</f>
        <v>0</v>
      </c>
      <c r="FU48" s="132">
        <f>SAM_billion!FU48*1000</f>
        <v>0</v>
      </c>
      <c r="FV48" s="132">
        <f>SAM_billion!FV48*1000</f>
        <v>0</v>
      </c>
      <c r="FW48" s="132">
        <f>SAM_billion!FW48*1000</f>
        <v>0</v>
      </c>
      <c r="FX48" s="132">
        <f>SAM_billion!FX48*1000</f>
        <v>0</v>
      </c>
      <c r="FY48" s="132">
        <f>SAM_billion!FY48*1000</f>
        <v>0</v>
      </c>
      <c r="FZ48" s="132">
        <f>SAM_billion!FZ48*1000</f>
        <v>0</v>
      </c>
      <c r="GA48" s="132">
        <f>SAM_billion!GA48*1000</f>
        <v>0</v>
      </c>
      <c r="GB48" s="132">
        <f>SAM_billion!GB48*1000</f>
        <v>0</v>
      </c>
      <c r="GC48" s="132">
        <f>SAM_billion!GC48*1000</f>
        <v>0</v>
      </c>
      <c r="GD48" s="132">
        <f>SAM_billion!GD48*1000</f>
        <v>0</v>
      </c>
      <c r="GE48" s="132">
        <f>SAM_billion!GE48*1000</f>
        <v>0</v>
      </c>
      <c r="GF48" s="132">
        <f>SAM_billion!GF48*1000</f>
        <v>0</v>
      </c>
      <c r="GG48" s="132">
        <f>SAM_billion!GG48*1000</f>
        <v>0</v>
      </c>
      <c r="GH48" s="132">
        <f>SAM_billion!GH48*1000</f>
        <v>0</v>
      </c>
      <c r="GI48" s="132">
        <f>SAM_billion!GI48*1000</f>
        <v>0</v>
      </c>
      <c r="GJ48" s="132">
        <f>SAM_billion!GJ48*1000</f>
        <v>64743.466658236597</v>
      </c>
    </row>
    <row r="49" spans="1:192" x14ac:dyDescent="0.25">
      <c r="A49" s="133" t="s">
        <v>12</v>
      </c>
      <c r="B49" s="132">
        <f>SAM_billion!B49*1000</f>
        <v>0</v>
      </c>
      <c r="C49" s="132">
        <f>SAM_billion!C49*1000</f>
        <v>0</v>
      </c>
      <c r="D49" s="132">
        <f>SAM_billion!D49*1000</f>
        <v>0</v>
      </c>
      <c r="E49" s="132">
        <f>SAM_billion!E49*1000</f>
        <v>0</v>
      </c>
      <c r="F49" s="132">
        <f>SAM_billion!F49*1000</f>
        <v>0</v>
      </c>
      <c r="G49" s="132">
        <f>SAM_billion!G49*1000</f>
        <v>0</v>
      </c>
      <c r="H49" s="132">
        <f>SAM_billion!H49*1000</f>
        <v>0</v>
      </c>
      <c r="I49" s="132">
        <f>SAM_billion!I49*1000</f>
        <v>0</v>
      </c>
      <c r="J49" s="132">
        <f>SAM_billion!J49*1000</f>
        <v>0</v>
      </c>
      <c r="K49" s="132">
        <f>SAM_billion!K49*1000</f>
        <v>0</v>
      </c>
      <c r="L49" s="132">
        <f>SAM_billion!L49*1000</f>
        <v>0</v>
      </c>
      <c r="M49" s="132">
        <f>SAM_billion!M49*1000</f>
        <v>0</v>
      </c>
      <c r="N49" s="132">
        <f>SAM_billion!N49*1000</f>
        <v>0</v>
      </c>
      <c r="O49" s="132">
        <f>SAM_billion!O49*1000</f>
        <v>0</v>
      </c>
      <c r="P49" s="132">
        <f>SAM_billion!P49*1000</f>
        <v>0</v>
      </c>
      <c r="Q49" s="132">
        <f>SAM_billion!Q49*1000</f>
        <v>0</v>
      </c>
      <c r="R49" s="132">
        <f>SAM_billion!R49*1000</f>
        <v>0</v>
      </c>
      <c r="S49" s="132">
        <f>SAM_billion!S49*1000</f>
        <v>0</v>
      </c>
      <c r="T49" s="132">
        <f>SAM_billion!T49*1000</f>
        <v>0</v>
      </c>
      <c r="U49" s="132">
        <f>SAM_billion!U49*1000</f>
        <v>0</v>
      </c>
      <c r="V49" s="132">
        <f>SAM_billion!V49*1000</f>
        <v>0</v>
      </c>
      <c r="W49" s="132">
        <f>SAM_billion!W49*1000</f>
        <v>0</v>
      </c>
      <c r="X49" s="132">
        <f>SAM_billion!X49*1000</f>
        <v>0</v>
      </c>
      <c r="Y49" s="132">
        <f>SAM_billion!Y49*1000</f>
        <v>0</v>
      </c>
      <c r="Z49" s="132">
        <f>SAM_billion!Z49*1000</f>
        <v>0</v>
      </c>
      <c r="AA49" s="132">
        <f>SAM_billion!AA49*1000</f>
        <v>0</v>
      </c>
      <c r="AB49" s="132">
        <f>SAM_billion!AB49*1000</f>
        <v>0</v>
      </c>
      <c r="AC49" s="132">
        <f>SAM_billion!AC49*1000</f>
        <v>0</v>
      </c>
      <c r="AD49" s="132">
        <f>SAM_billion!AD49*1000</f>
        <v>0</v>
      </c>
      <c r="AE49" s="132">
        <f>SAM_billion!AE49*1000</f>
        <v>0</v>
      </c>
      <c r="AF49" s="132">
        <f>SAM_billion!AF49*1000</f>
        <v>0</v>
      </c>
      <c r="AG49" s="132">
        <f>SAM_billion!AG49*1000</f>
        <v>0</v>
      </c>
      <c r="AH49" s="132">
        <f>SAM_billion!AH49*1000</f>
        <v>0</v>
      </c>
      <c r="AI49" s="132">
        <f>SAM_billion!AI49*1000</f>
        <v>0</v>
      </c>
      <c r="AJ49" s="132">
        <f>SAM_billion!AJ49*1000</f>
        <v>0</v>
      </c>
      <c r="AK49" s="132">
        <f>SAM_billion!AK49*1000</f>
        <v>0</v>
      </c>
      <c r="AL49" s="132">
        <f>SAM_billion!AL49*1000</f>
        <v>0</v>
      </c>
      <c r="AM49" s="132">
        <f>SAM_billion!AM49*1000</f>
        <v>0</v>
      </c>
      <c r="AN49" s="132">
        <f>SAM_billion!AN49*1000</f>
        <v>0</v>
      </c>
      <c r="AO49" s="132">
        <f>SAM_billion!AO49*1000</f>
        <v>0</v>
      </c>
      <c r="AP49" s="132">
        <f>SAM_billion!AP49*1000</f>
        <v>0</v>
      </c>
      <c r="AQ49" s="132">
        <f>SAM_billion!AQ49*1000</f>
        <v>0</v>
      </c>
      <c r="AR49" s="132">
        <f>SAM_billion!AR49*1000</f>
        <v>0</v>
      </c>
      <c r="AS49" s="132">
        <f>SAM_billion!AS49*1000</f>
        <v>0</v>
      </c>
      <c r="AT49" s="132">
        <f>SAM_billion!AT49*1000</f>
        <v>0</v>
      </c>
      <c r="AU49" s="132">
        <f>SAM_billion!AU49*1000</f>
        <v>0</v>
      </c>
      <c r="AV49" s="132">
        <f>SAM_billion!AV49*1000</f>
        <v>0</v>
      </c>
      <c r="AW49" s="132">
        <f>SAM_billion!AW49*1000</f>
        <v>0</v>
      </c>
      <c r="AX49" s="132">
        <f>SAM_billion!AX49*1000</f>
        <v>0</v>
      </c>
      <c r="AY49" s="132">
        <f>SAM_billion!AY49*1000</f>
        <v>0</v>
      </c>
      <c r="AZ49" s="132">
        <f>SAM_billion!AZ49*1000</f>
        <v>0</v>
      </c>
      <c r="BA49" s="132">
        <f>SAM_billion!BA49*1000</f>
        <v>0</v>
      </c>
      <c r="BB49" s="132">
        <f>SAM_billion!BB49*1000</f>
        <v>0</v>
      </c>
      <c r="BC49" s="132">
        <f>SAM_billion!BC49*1000</f>
        <v>0</v>
      </c>
      <c r="BD49" s="132">
        <f>SAM_billion!BD49*1000</f>
        <v>0</v>
      </c>
      <c r="BE49" s="132">
        <f>SAM_billion!BE49*1000</f>
        <v>0</v>
      </c>
      <c r="BF49" s="132">
        <f>SAM_billion!BF49*1000</f>
        <v>0</v>
      </c>
      <c r="BG49" s="132">
        <f>SAM_billion!BG49*1000</f>
        <v>0</v>
      </c>
      <c r="BH49" s="132">
        <f>SAM_billion!BH49*1000</f>
        <v>0</v>
      </c>
      <c r="BI49" s="132">
        <f>SAM_billion!BI49*1000</f>
        <v>0</v>
      </c>
      <c r="BJ49" s="132">
        <f>SAM_billion!BJ49*1000</f>
        <v>0</v>
      </c>
      <c r="BK49" s="132">
        <f>SAM_billion!BK49*1000</f>
        <v>0</v>
      </c>
      <c r="BL49" s="132">
        <f>SAM_billion!BL49*1000</f>
        <v>0</v>
      </c>
      <c r="BM49" s="132">
        <f>SAM_billion!BM49*1000</f>
        <v>0</v>
      </c>
      <c r="BN49" s="132">
        <f>SAM_billion!BN49*1000</f>
        <v>0</v>
      </c>
      <c r="BO49" s="132">
        <f>SAM_billion!BO49*1000</f>
        <v>0</v>
      </c>
      <c r="BP49" s="132">
        <f>SAM_billion!BP49*1000</f>
        <v>0</v>
      </c>
      <c r="BQ49" s="132">
        <f>SAM_billion!BQ49*1000</f>
        <v>0</v>
      </c>
      <c r="BR49" s="132">
        <f>SAM_billion!BR49*1000</f>
        <v>0</v>
      </c>
      <c r="BS49" s="132">
        <f>SAM_billion!BS49*1000</f>
        <v>0</v>
      </c>
      <c r="BT49" s="132">
        <f>SAM_billion!BT49*1000</f>
        <v>0</v>
      </c>
      <c r="BU49" s="132">
        <f>SAM_billion!BU49*1000</f>
        <v>0</v>
      </c>
      <c r="BV49" s="132">
        <f>SAM_billion!BV49*1000</f>
        <v>0</v>
      </c>
      <c r="BW49" s="132">
        <f>SAM_billion!BW49*1000</f>
        <v>0</v>
      </c>
      <c r="BX49" s="132">
        <f>SAM_billion!BX49*1000</f>
        <v>0</v>
      </c>
      <c r="BY49" s="132">
        <f>SAM_billion!BY49*1000</f>
        <v>0</v>
      </c>
      <c r="BZ49" s="132">
        <f>SAM_billion!BZ49*1000</f>
        <v>0</v>
      </c>
      <c r="CA49" s="132">
        <f>SAM_billion!CA49*1000</f>
        <v>0</v>
      </c>
      <c r="CB49" s="132">
        <f>SAM_billion!CB49*1000</f>
        <v>0</v>
      </c>
      <c r="CC49" s="132">
        <f>SAM_billion!CC49*1000</f>
        <v>0</v>
      </c>
      <c r="CD49" s="132">
        <f>SAM_billion!CD49*1000</f>
        <v>0</v>
      </c>
      <c r="CE49" s="132">
        <f>SAM_billion!CE49*1000</f>
        <v>0</v>
      </c>
      <c r="CF49" s="132">
        <f>SAM_billion!CF49*1000</f>
        <v>0</v>
      </c>
      <c r="CG49" s="132">
        <f>SAM_billion!CG49*1000</f>
        <v>0</v>
      </c>
      <c r="CH49" s="132">
        <f>SAM_billion!CH49*1000</f>
        <v>0</v>
      </c>
      <c r="CI49" s="132">
        <f>SAM_billion!CI49*1000</f>
        <v>0</v>
      </c>
      <c r="CJ49" s="132">
        <f>SAM_billion!CJ49*1000</f>
        <v>0</v>
      </c>
      <c r="CK49" s="132">
        <f>SAM_billion!CK49*1000</f>
        <v>0</v>
      </c>
      <c r="CL49" s="132">
        <f>SAM_billion!CL49*1000</f>
        <v>0</v>
      </c>
      <c r="CM49" s="132">
        <f>SAM_billion!CM49*1000</f>
        <v>0</v>
      </c>
      <c r="CN49" s="132">
        <f>SAM_billion!CN49*1000</f>
        <v>0</v>
      </c>
      <c r="CO49" s="132">
        <f>SAM_billion!CO49*1000</f>
        <v>0</v>
      </c>
      <c r="CP49" s="132">
        <f>SAM_billion!CP49*1000</f>
        <v>0</v>
      </c>
      <c r="CQ49" s="132">
        <f>SAM_billion!CQ49*1000</f>
        <v>0</v>
      </c>
      <c r="CR49" s="132">
        <f>SAM_billion!CR49*1000</f>
        <v>0</v>
      </c>
      <c r="CS49" s="132">
        <f>SAM_billion!CS49*1000</f>
        <v>0</v>
      </c>
      <c r="CT49" s="132">
        <f>SAM_billion!CT49*1000</f>
        <v>0</v>
      </c>
      <c r="CU49" s="132">
        <f>SAM_billion!CU49*1000</f>
        <v>0</v>
      </c>
      <c r="CV49" s="132">
        <f>SAM_billion!CV49*1000</f>
        <v>0</v>
      </c>
      <c r="CW49" s="132">
        <f>SAM_billion!CW49*1000</f>
        <v>0</v>
      </c>
      <c r="CX49" s="132">
        <f>SAM_billion!CX49*1000</f>
        <v>0</v>
      </c>
      <c r="CY49" s="132">
        <f>SAM_billion!CY49*1000</f>
        <v>0</v>
      </c>
      <c r="CZ49" s="132">
        <f>SAM_billion!CZ49*1000</f>
        <v>0</v>
      </c>
      <c r="DA49" s="132">
        <f>SAM_billion!DA49*1000</f>
        <v>0</v>
      </c>
      <c r="DB49" s="132">
        <f>SAM_billion!DB49*1000</f>
        <v>0</v>
      </c>
      <c r="DC49" s="132">
        <f>SAM_billion!DC49*1000</f>
        <v>0</v>
      </c>
      <c r="DD49" s="132">
        <f>SAM_billion!DD49*1000</f>
        <v>0</v>
      </c>
      <c r="DE49" s="132">
        <f>SAM_billion!DE49*1000</f>
        <v>0</v>
      </c>
      <c r="DF49" s="132">
        <f>SAM_billion!DF49*1000</f>
        <v>0</v>
      </c>
      <c r="DG49" s="132">
        <f>SAM_billion!DG49*1000</f>
        <v>0</v>
      </c>
      <c r="DH49" s="132">
        <f>SAM_billion!DH49*1000</f>
        <v>0</v>
      </c>
      <c r="DI49" s="132">
        <f>SAM_billion!DI49*1000</f>
        <v>0</v>
      </c>
      <c r="DJ49" s="132">
        <f>SAM_billion!DJ49*1000</f>
        <v>0</v>
      </c>
      <c r="DK49" s="132">
        <f>SAM_billion!DK49*1000</f>
        <v>0</v>
      </c>
      <c r="DL49" s="132">
        <f>SAM_billion!DL49*1000</f>
        <v>0</v>
      </c>
      <c r="DM49" s="132">
        <f>SAM_billion!DM49*1000</f>
        <v>0</v>
      </c>
      <c r="DN49" s="132">
        <f>SAM_billion!DN49*1000</f>
        <v>0</v>
      </c>
      <c r="DO49" s="132">
        <f>SAM_billion!DO49*1000</f>
        <v>0</v>
      </c>
      <c r="DP49" s="132">
        <f>SAM_billion!DP49*1000</f>
        <v>0</v>
      </c>
      <c r="DQ49" s="132">
        <f>SAM_billion!DQ49*1000</f>
        <v>63752.900193158166</v>
      </c>
      <c r="DR49" s="132">
        <f>SAM_billion!DR49*1000</f>
        <v>107647.32927830401</v>
      </c>
      <c r="DS49" s="132">
        <f>SAM_billion!DS49*1000</f>
        <v>33822.992208054071</v>
      </c>
      <c r="DT49" s="132">
        <f>SAM_billion!DT49*1000</f>
        <v>0</v>
      </c>
      <c r="DU49" s="132">
        <f>SAM_billion!DU49*1000</f>
        <v>0</v>
      </c>
      <c r="DV49" s="132">
        <f>SAM_billion!DV49*1000</f>
        <v>0</v>
      </c>
      <c r="DW49" s="132">
        <f>SAM_billion!DW49*1000</f>
        <v>0</v>
      </c>
      <c r="DX49" s="132">
        <f>SAM_billion!DX49*1000</f>
        <v>0</v>
      </c>
      <c r="DY49" s="132">
        <f>SAM_billion!DY49*1000</f>
        <v>0</v>
      </c>
      <c r="DZ49" s="132">
        <f>SAM_billion!DZ49*1000</f>
        <v>0</v>
      </c>
      <c r="EA49" s="132">
        <f>SAM_billion!EA49*1000</f>
        <v>0</v>
      </c>
      <c r="EB49" s="132">
        <f>SAM_billion!EB49*1000</f>
        <v>0</v>
      </c>
      <c r="EC49" s="132">
        <f>SAM_billion!EC49*1000</f>
        <v>0</v>
      </c>
      <c r="ED49" s="132">
        <f>SAM_billion!ED49*1000</f>
        <v>0</v>
      </c>
      <c r="EE49" s="132">
        <f>SAM_billion!EE49*1000</f>
        <v>0</v>
      </c>
      <c r="EF49" s="132">
        <f>SAM_billion!EF49*1000</f>
        <v>0</v>
      </c>
      <c r="EG49" s="132">
        <f>SAM_billion!EG49*1000</f>
        <v>0</v>
      </c>
      <c r="EH49" s="132">
        <f>SAM_billion!EH49*1000</f>
        <v>0</v>
      </c>
      <c r="EI49" s="132">
        <f>SAM_billion!EI49*1000</f>
        <v>0</v>
      </c>
      <c r="EJ49" s="132">
        <f>SAM_billion!EJ49*1000</f>
        <v>0</v>
      </c>
      <c r="EK49" s="132">
        <f>SAM_billion!EK49*1000</f>
        <v>0</v>
      </c>
      <c r="EL49" s="132">
        <f>SAM_billion!EL49*1000</f>
        <v>0</v>
      </c>
      <c r="EM49" s="132">
        <f>SAM_billion!EM49*1000</f>
        <v>0</v>
      </c>
      <c r="EN49" s="132">
        <f>SAM_billion!EN49*1000</f>
        <v>0</v>
      </c>
      <c r="EO49" s="132">
        <f>SAM_billion!EO49*1000</f>
        <v>0</v>
      </c>
      <c r="EP49" s="132">
        <f>SAM_billion!EP49*1000</f>
        <v>0</v>
      </c>
      <c r="EQ49" s="132">
        <f>SAM_billion!EQ49*1000</f>
        <v>0</v>
      </c>
      <c r="ER49" s="132">
        <f>SAM_billion!ER49*1000</f>
        <v>0</v>
      </c>
      <c r="ES49" s="132">
        <f>SAM_billion!ES49*1000</f>
        <v>0</v>
      </c>
      <c r="ET49" s="132">
        <f>SAM_billion!ET49*1000</f>
        <v>0</v>
      </c>
      <c r="EU49" s="132">
        <f>SAM_billion!EU49*1000</f>
        <v>0</v>
      </c>
      <c r="EV49" s="132">
        <f>SAM_billion!EV49*1000</f>
        <v>0</v>
      </c>
      <c r="EW49" s="132">
        <f>SAM_billion!EW49*1000</f>
        <v>0</v>
      </c>
      <c r="EX49" s="132">
        <f>SAM_billion!EX49*1000</f>
        <v>0</v>
      </c>
      <c r="EY49" s="132">
        <f>SAM_billion!EY49*1000</f>
        <v>0</v>
      </c>
      <c r="EZ49" s="132">
        <f>SAM_billion!EZ49*1000</f>
        <v>0</v>
      </c>
      <c r="FA49" s="132">
        <f>SAM_billion!FA49*1000</f>
        <v>0</v>
      </c>
      <c r="FB49" s="132">
        <f>SAM_billion!FB49*1000</f>
        <v>0</v>
      </c>
      <c r="FC49" s="132">
        <f>SAM_billion!FC49*1000</f>
        <v>0</v>
      </c>
      <c r="FD49" s="132">
        <f>SAM_billion!FD49*1000</f>
        <v>0</v>
      </c>
      <c r="FE49" s="132">
        <f>SAM_billion!FE49*1000</f>
        <v>0</v>
      </c>
      <c r="FF49" s="132">
        <f>SAM_billion!FF49*1000</f>
        <v>0</v>
      </c>
      <c r="FG49" s="132">
        <f>SAM_billion!FG49*1000</f>
        <v>0</v>
      </c>
      <c r="FH49" s="132">
        <f>SAM_billion!FH49*1000</f>
        <v>0</v>
      </c>
      <c r="FI49" s="132">
        <f>SAM_billion!FI49*1000</f>
        <v>0</v>
      </c>
      <c r="FJ49" s="132">
        <f>SAM_billion!FJ49*1000</f>
        <v>0</v>
      </c>
      <c r="FK49" s="132">
        <f>SAM_billion!FK49*1000</f>
        <v>0</v>
      </c>
      <c r="FL49" s="132">
        <f>SAM_billion!FL49*1000</f>
        <v>0</v>
      </c>
      <c r="FM49" s="132">
        <f>SAM_billion!FM49*1000</f>
        <v>0</v>
      </c>
      <c r="FN49" s="132">
        <f>SAM_billion!FN49*1000</f>
        <v>0</v>
      </c>
      <c r="FO49" s="132">
        <f>SAM_billion!FO49*1000</f>
        <v>0</v>
      </c>
      <c r="FP49" s="132">
        <f>SAM_billion!FP49*1000</f>
        <v>0</v>
      </c>
      <c r="FQ49" s="132">
        <f>SAM_billion!FQ49*1000</f>
        <v>0</v>
      </c>
      <c r="FR49" s="132">
        <f>SAM_billion!FR49*1000</f>
        <v>0</v>
      </c>
      <c r="FS49" s="132">
        <f>SAM_billion!FS49*1000</f>
        <v>0</v>
      </c>
      <c r="FT49" s="132">
        <f>SAM_billion!FT49*1000</f>
        <v>0</v>
      </c>
      <c r="FU49" s="132">
        <f>SAM_billion!FU49*1000</f>
        <v>0</v>
      </c>
      <c r="FV49" s="132">
        <f>SAM_billion!FV49*1000</f>
        <v>0</v>
      </c>
      <c r="FW49" s="132">
        <f>SAM_billion!FW49*1000</f>
        <v>0</v>
      </c>
      <c r="FX49" s="132">
        <f>SAM_billion!FX49*1000</f>
        <v>0</v>
      </c>
      <c r="FY49" s="132">
        <f>SAM_billion!FY49*1000</f>
        <v>0</v>
      </c>
      <c r="FZ49" s="132">
        <f>SAM_billion!FZ49*1000</f>
        <v>0</v>
      </c>
      <c r="GA49" s="132">
        <f>SAM_billion!GA49*1000</f>
        <v>0</v>
      </c>
      <c r="GB49" s="132">
        <f>SAM_billion!GB49*1000</f>
        <v>0</v>
      </c>
      <c r="GC49" s="132">
        <f>SAM_billion!GC49*1000</f>
        <v>0</v>
      </c>
      <c r="GD49" s="132">
        <f>SAM_billion!GD49*1000</f>
        <v>0</v>
      </c>
      <c r="GE49" s="132">
        <f>SAM_billion!GE49*1000</f>
        <v>0</v>
      </c>
      <c r="GF49" s="132">
        <f>SAM_billion!GF49*1000</f>
        <v>0</v>
      </c>
      <c r="GG49" s="132">
        <f>SAM_billion!GG49*1000</f>
        <v>0</v>
      </c>
      <c r="GH49" s="132">
        <f>SAM_billion!GH49*1000</f>
        <v>0</v>
      </c>
      <c r="GI49" s="132">
        <f>SAM_billion!GI49*1000</f>
        <v>0</v>
      </c>
      <c r="GJ49" s="132">
        <f>SAM_billion!GJ49*1000</f>
        <v>205223.22167951625</v>
      </c>
    </row>
    <row r="50" spans="1:192" x14ac:dyDescent="0.25">
      <c r="A50" s="133" t="s">
        <v>574</v>
      </c>
      <c r="B50" s="132">
        <f>SAM_billion!B50*1000</f>
        <v>0</v>
      </c>
      <c r="C50" s="132">
        <f>SAM_billion!C50*1000</f>
        <v>0</v>
      </c>
      <c r="D50" s="132">
        <f>SAM_billion!D50*1000</f>
        <v>0</v>
      </c>
      <c r="E50" s="132">
        <f>SAM_billion!E50*1000</f>
        <v>0</v>
      </c>
      <c r="F50" s="132">
        <f>SAM_billion!F50*1000</f>
        <v>0</v>
      </c>
      <c r="G50" s="132">
        <f>SAM_billion!G50*1000</f>
        <v>0</v>
      </c>
      <c r="H50" s="132">
        <f>SAM_billion!H50*1000</f>
        <v>0</v>
      </c>
      <c r="I50" s="132">
        <f>SAM_billion!I50*1000</f>
        <v>0</v>
      </c>
      <c r="J50" s="132">
        <f>SAM_billion!J50*1000</f>
        <v>0</v>
      </c>
      <c r="K50" s="132">
        <f>SAM_billion!K50*1000</f>
        <v>0</v>
      </c>
      <c r="L50" s="132">
        <f>SAM_billion!L50*1000</f>
        <v>0</v>
      </c>
      <c r="M50" s="132">
        <f>SAM_billion!M50*1000</f>
        <v>0</v>
      </c>
      <c r="N50" s="132">
        <f>SAM_billion!N50*1000</f>
        <v>0</v>
      </c>
      <c r="O50" s="132">
        <f>SAM_billion!O50*1000</f>
        <v>0</v>
      </c>
      <c r="P50" s="132">
        <f>SAM_billion!P50*1000</f>
        <v>0</v>
      </c>
      <c r="Q50" s="132">
        <f>SAM_billion!Q50*1000</f>
        <v>0</v>
      </c>
      <c r="R50" s="132">
        <f>SAM_billion!R50*1000</f>
        <v>0</v>
      </c>
      <c r="S50" s="132">
        <f>SAM_billion!S50*1000</f>
        <v>0</v>
      </c>
      <c r="T50" s="132">
        <f>SAM_billion!T50*1000</f>
        <v>0</v>
      </c>
      <c r="U50" s="132">
        <f>SAM_billion!U50*1000</f>
        <v>0</v>
      </c>
      <c r="V50" s="132">
        <f>SAM_billion!V50*1000</f>
        <v>0</v>
      </c>
      <c r="W50" s="132">
        <f>SAM_billion!W50*1000</f>
        <v>0</v>
      </c>
      <c r="X50" s="132">
        <f>SAM_billion!X50*1000</f>
        <v>0</v>
      </c>
      <c r="Y50" s="132">
        <f>SAM_billion!Y50*1000</f>
        <v>0</v>
      </c>
      <c r="Z50" s="132">
        <f>SAM_billion!Z50*1000</f>
        <v>0</v>
      </c>
      <c r="AA50" s="132">
        <f>SAM_billion!AA50*1000</f>
        <v>0</v>
      </c>
      <c r="AB50" s="132">
        <f>SAM_billion!AB50*1000</f>
        <v>0</v>
      </c>
      <c r="AC50" s="132">
        <f>SAM_billion!AC50*1000</f>
        <v>0</v>
      </c>
      <c r="AD50" s="132">
        <f>SAM_billion!AD50*1000</f>
        <v>0</v>
      </c>
      <c r="AE50" s="132">
        <f>SAM_billion!AE50*1000</f>
        <v>0</v>
      </c>
      <c r="AF50" s="132">
        <f>SAM_billion!AF50*1000</f>
        <v>0</v>
      </c>
      <c r="AG50" s="132">
        <f>SAM_billion!AG50*1000</f>
        <v>0</v>
      </c>
      <c r="AH50" s="132">
        <f>SAM_billion!AH50*1000</f>
        <v>0</v>
      </c>
      <c r="AI50" s="132">
        <f>SAM_billion!AI50*1000</f>
        <v>0</v>
      </c>
      <c r="AJ50" s="132">
        <f>SAM_billion!AJ50*1000</f>
        <v>0</v>
      </c>
      <c r="AK50" s="132">
        <f>SAM_billion!AK50*1000</f>
        <v>0</v>
      </c>
      <c r="AL50" s="132">
        <f>SAM_billion!AL50*1000</f>
        <v>0</v>
      </c>
      <c r="AM50" s="132">
        <f>SAM_billion!AM50*1000</f>
        <v>0</v>
      </c>
      <c r="AN50" s="132">
        <f>SAM_billion!AN50*1000</f>
        <v>0</v>
      </c>
      <c r="AO50" s="132">
        <f>SAM_billion!AO50*1000</f>
        <v>0</v>
      </c>
      <c r="AP50" s="132">
        <f>SAM_billion!AP50*1000</f>
        <v>0</v>
      </c>
      <c r="AQ50" s="132">
        <f>SAM_billion!AQ50*1000</f>
        <v>0</v>
      </c>
      <c r="AR50" s="132">
        <f>SAM_billion!AR50*1000</f>
        <v>0</v>
      </c>
      <c r="AS50" s="132">
        <f>SAM_billion!AS50*1000</f>
        <v>0</v>
      </c>
      <c r="AT50" s="132">
        <f>SAM_billion!AT50*1000</f>
        <v>0</v>
      </c>
      <c r="AU50" s="132">
        <f>SAM_billion!AU50*1000</f>
        <v>0</v>
      </c>
      <c r="AV50" s="132">
        <f>SAM_billion!AV50*1000</f>
        <v>0</v>
      </c>
      <c r="AW50" s="132">
        <f>SAM_billion!AW50*1000</f>
        <v>0</v>
      </c>
      <c r="AX50" s="132">
        <f>SAM_billion!AX50*1000</f>
        <v>0</v>
      </c>
      <c r="AY50" s="132">
        <f>SAM_billion!AY50*1000</f>
        <v>0</v>
      </c>
      <c r="AZ50" s="132">
        <f>SAM_billion!AZ50*1000</f>
        <v>0</v>
      </c>
      <c r="BA50" s="132">
        <f>SAM_billion!BA50*1000</f>
        <v>0</v>
      </c>
      <c r="BB50" s="132">
        <f>SAM_billion!BB50*1000</f>
        <v>0</v>
      </c>
      <c r="BC50" s="132">
        <f>SAM_billion!BC50*1000</f>
        <v>0</v>
      </c>
      <c r="BD50" s="132">
        <f>SAM_billion!BD50*1000</f>
        <v>0</v>
      </c>
      <c r="BE50" s="132">
        <f>SAM_billion!BE50*1000</f>
        <v>0</v>
      </c>
      <c r="BF50" s="132">
        <f>SAM_billion!BF50*1000</f>
        <v>0</v>
      </c>
      <c r="BG50" s="132">
        <f>SAM_billion!BG50*1000</f>
        <v>0</v>
      </c>
      <c r="BH50" s="132">
        <f>SAM_billion!BH50*1000</f>
        <v>0</v>
      </c>
      <c r="BI50" s="132">
        <f>SAM_billion!BI50*1000</f>
        <v>0</v>
      </c>
      <c r="BJ50" s="132">
        <f>SAM_billion!BJ50*1000</f>
        <v>0</v>
      </c>
      <c r="BK50" s="132">
        <f>SAM_billion!BK50*1000</f>
        <v>0</v>
      </c>
      <c r="BL50" s="132">
        <f>SAM_billion!BL50*1000</f>
        <v>0</v>
      </c>
      <c r="BM50" s="132">
        <f>SAM_billion!BM50*1000</f>
        <v>0</v>
      </c>
      <c r="BN50" s="132">
        <f>SAM_billion!BN50*1000</f>
        <v>0</v>
      </c>
      <c r="BO50" s="132">
        <f>SAM_billion!BO50*1000</f>
        <v>0</v>
      </c>
      <c r="BP50" s="132">
        <f>SAM_billion!BP50*1000</f>
        <v>0</v>
      </c>
      <c r="BQ50" s="132">
        <f>SAM_billion!BQ50*1000</f>
        <v>0</v>
      </c>
      <c r="BR50" s="132">
        <f>SAM_billion!BR50*1000</f>
        <v>0</v>
      </c>
      <c r="BS50" s="132">
        <f>SAM_billion!BS50*1000</f>
        <v>0</v>
      </c>
      <c r="BT50" s="132">
        <f>SAM_billion!BT50*1000</f>
        <v>0</v>
      </c>
      <c r="BU50" s="132">
        <f>SAM_billion!BU50*1000</f>
        <v>0</v>
      </c>
      <c r="BV50" s="132">
        <f>SAM_billion!BV50*1000</f>
        <v>0</v>
      </c>
      <c r="BW50" s="132">
        <f>SAM_billion!BW50*1000</f>
        <v>0</v>
      </c>
      <c r="BX50" s="132">
        <f>SAM_billion!BX50*1000</f>
        <v>0</v>
      </c>
      <c r="BY50" s="132">
        <f>SAM_billion!BY50*1000</f>
        <v>0</v>
      </c>
      <c r="BZ50" s="132">
        <f>SAM_billion!BZ50*1000</f>
        <v>0</v>
      </c>
      <c r="CA50" s="132">
        <f>SAM_billion!CA50*1000</f>
        <v>0</v>
      </c>
      <c r="CB50" s="132">
        <f>SAM_billion!CB50*1000</f>
        <v>0</v>
      </c>
      <c r="CC50" s="132">
        <f>SAM_billion!CC50*1000</f>
        <v>0</v>
      </c>
      <c r="CD50" s="132">
        <f>SAM_billion!CD50*1000</f>
        <v>0</v>
      </c>
      <c r="CE50" s="132">
        <f>SAM_billion!CE50*1000</f>
        <v>0</v>
      </c>
      <c r="CF50" s="132">
        <f>SAM_billion!CF50*1000</f>
        <v>0</v>
      </c>
      <c r="CG50" s="132">
        <f>SAM_billion!CG50*1000</f>
        <v>0</v>
      </c>
      <c r="CH50" s="132">
        <f>SAM_billion!CH50*1000</f>
        <v>0</v>
      </c>
      <c r="CI50" s="132">
        <f>SAM_billion!CI50*1000</f>
        <v>0</v>
      </c>
      <c r="CJ50" s="132">
        <f>SAM_billion!CJ50*1000</f>
        <v>0</v>
      </c>
      <c r="CK50" s="132">
        <f>SAM_billion!CK50*1000</f>
        <v>0</v>
      </c>
      <c r="CL50" s="132">
        <f>SAM_billion!CL50*1000</f>
        <v>0</v>
      </c>
      <c r="CM50" s="132">
        <f>SAM_billion!CM50*1000</f>
        <v>0</v>
      </c>
      <c r="CN50" s="132">
        <f>SAM_billion!CN50*1000</f>
        <v>0</v>
      </c>
      <c r="CO50" s="132">
        <f>SAM_billion!CO50*1000</f>
        <v>0</v>
      </c>
      <c r="CP50" s="132">
        <f>SAM_billion!CP50*1000</f>
        <v>0</v>
      </c>
      <c r="CQ50" s="132">
        <f>SAM_billion!CQ50*1000</f>
        <v>0</v>
      </c>
      <c r="CR50" s="132">
        <f>SAM_billion!CR50*1000</f>
        <v>0</v>
      </c>
      <c r="CS50" s="132">
        <f>SAM_billion!CS50*1000</f>
        <v>0</v>
      </c>
      <c r="CT50" s="132">
        <f>SAM_billion!CT50*1000</f>
        <v>0</v>
      </c>
      <c r="CU50" s="132">
        <f>SAM_billion!CU50*1000</f>
        <v>0</v>
      </c>
      <c r="CV50" s="132">
        <f>SAM_billion!CV50*1000</f>
        <v>0</v>
      </c>
      <c r="CW50" s="132">
        <f>SAM_billion!CW50*1000</f>
        <v>0</v>
      </c>
      <c r="CX50" s="132">
        <f>SAM_billion!CX50*1000</f>
        <v>0</v>
      </c>
      <c r="CY50" s="132">
        <f>SAM_billion!CY50*1000</f>
        <v>0</v>
      </c>
      <c r="CZ50" s="132">
        <f>SAM_billion!CZ50*1000</f>
        <v>0</v>
      </c>
      <c r="DA50" s="132">
        <f>SAM_billion!DA50*1000</f>
        <v>0</v>
      </c>
      <c r="DB50" s="132">
        <f>SAM_billion!DB50*1000</f>
        <v>0</v>
      </c>
      <c r="DC50" s="132">
        <f>SAM_billion!DC50*1000</f>
        <v>0</v>
      </c>
      <c r="DD50" s="132">
        <f>SAM_billion!DD50*1000</f>
        <v>0</v>
      </c>
      <c r="DE50" s="132">
        <f>SAM_billion!DE50*1000</f>
        <v>0</v>
      </c>
      <c r="DF50" s="132">
        <f>SAM_billion!DF50*1000</f>
        <v>0</v>
      </c>
      <c r="DG50" s="132">
        <f>SAM_billion!DG50*1000</f>
        <v>0</v>
      </c>
      <c r="DH50" s="132">
        <f>SAM_billion!DH50*1000</f>
        <v>0</v>
      </c>
      <c r="DI50" s="132">
        <f>SAM_billion!DI50*1000</f>
        <v>0</v>
      </c>
      <c r="DJ50" s="132">
        <f>SAM_billion!DJ50*1000</f>
        <v>0</v>
      </c>
      <c r="DK50" s="132">
        <f>SAM_billion!DK50*1000</f>
        <v>0</v>
      </c>
      <c r="DL50" s="132">
        <f>SAM_billion!DL50*1000</f>
        <v>0</v>
      </c>
      <c r="DM50" s="132">
        <f>SAM_billion!DM50*1000</f>
        <v>0</v>
      </c>
      <c r="DN50" s="132">
        <f>SAM_billion!DN50*1000</f>
        <v>0</v>
      </c>
      <c r="DO50" s="132">
        <f>SAM_billion!DO50*1000</f>
        <v>0</v>
      </c>
      <c r="DP50" s="132">
        <f>SAM_billion!DP50*1000</f>
        <v>0</v>
      </c>
      <c r="DQ50" s="132">
        <f>SAM_billion!DQ50*1000</f>
        <v>0</v>
      </c>
      <c r="DR50" s="132">
        <f>SAM_billion!DR50*1000</f>
        <v>0</v>
      </c>
      <c r="DS50" s="132">
        <f>SAM_billion!DS50*1000</f>
        <v>0</v>
      </c>
      <c r="DT50" s="132">
        <f>SAM_billion!DT50*1000</f>
        <v>1000.0009999999999</v>
      </c>
      <c r="DU50" s="132">
        <f>SAM_billion!DU50*1000</f>
        <v>0</v>
      </c>
      <c r="DV50" s="132">
        <f>SAM_billion!DV50*1000</f>
        <v>0</v>
      </c>
      <c r="DW50" s="132">
        <f>SAM_billion!DW50*1000</f>
        <v>0</v>
      </c>
      <c r="DX50" s="132">
        <f>SAM_billion!DX50*1000</f>
        <v>0</v>
      </c>
      <c r="DY50" s="132">
        <f>SAM_billion!DY50*1000</f>
        <v>0</v>
      </c>
      <c r="DZ50" s="132">
        <f>SAM_billion!DZ50*1000</f>
        <v>0</v>
      </c>
      <c r="EA50" s="132">
        <f>SAM_billion!EA50*1000</f>
        <v>0</v>
      </c>
      <c r="EB50" s="132">
        <f>SAM_billion!EB50*1000</f>
        <v>0</v>
      </c>
      <c r="EC50" s="132">
        <f>SAM_billion!EC50*1000</f>
        <v>0</v>
      </c>
      <c r="ED50" s="132">
        <f>SAM_billion!ED50*1000</f>
        <v>0</v>
      </c>
      <c r="EE50" s="132">
        <f>SAM_billion!EE50*1000</f>
        <v>0</v>
      </c>
      <c r="EF50" s="132">
        <f>SAM_billion!EF50*1000</f>
        <v>0</v>
      </c>
      <c r="EG50" s="132">
        <f>SAM_billion!EG50*1000</f>
        <v>0</v>
      </c>
      <c r="EH50" s="132">
        <f>SAM_billion!EH50*1000</f>
        <v>0</v>
      </c>
      <c r="EI50" s="132">
        <f>SAM_billion!EI50*1000</f>
        <v>0</v>
      </c>
      <c r="EJ50" s="132">
        <f>SAM_billion!EJ50*1000</f>
        <v>0</v>
      </c>
      <c r="EK50" s="132">
        <f>SAM_billion!EK50*1000</f>
        <v>0</v>
      </c>
      <c r="EL50" s="132">
        <f>SAM_billion!EL50*1000</f>
        <v>0</v>
      </c>
      <c r="EM50" s="132">
        <f>SAM_billion!EM50*1000</f>
        <v>0</v>
      </c>
      <c r="EN50" s="132">
        <f>SAM_billion!EN50*1000</f>
        <v>0</v>
      </c>
      <c r="EO50" s="132">
        <f>SAM_billion!EO50*1000</f>
        <v>0</v>
      </c>
      <c r="EP50" s="132">
        <f>SAM_billion!EP50*1000</f>
        <v>0</v>
      </c>
      <c r="EQ50" s="132">
        <f>SAM_billion!EQ50*1000</f>
        <v>0</v>
      </c>
      <c r="ER50" s="132">
        <f>SAM_billion!ER50*1000</f>
        <v>0</v>
      </c>
      <c r="ES50" s="132">
        <f>SAM_billion!ES50*1000</f>
        <v>0</v>
      </c>
      <c r="ET50" s="132">
        <f>SAM_billion!ET50*1000</f>
        <v>0</v>
      </c>
      <c r="EU50" s="132">
        <f>SAM_billion!EU50*1000</f>
        <v>0</v>
      </c>
      <c r="EV50" s="132">
        <f>SAM_billion!EV50*1000</f>
        <v>0</v>
      </c>
      <c r="EW50" s="132">
        <f>SAM_billion!EW50*1000</f>
        <v>0</v>
      </c>
      <c r="EX50" s="132">
        <f>SAM_billion!EX50*1000</f>
        <v>0</v>
      </c>
      <c r="EY50" s="132">
        <f>SAM_billion!EY50*1000</f>
        <v>0</v>
      </c>
      <c r="EZ50" s="132">
        <f>SAM_billion!EZ50*1000</f>
        <v>0</v>
      </c>
      <c r="FA50" s="132">
        <f>SAM_billion!FA50*1000</f>
        <v>0</v>
      </c>
      <c r="FB50" s="132">
        <f>SAM_billion!FB50*1000</f>
        <v>0</v>
      </c>
      <c r="FC50" s="132">
        <f>SAM_billion!FC50*1000</f>
        <v>0</v>
      </c>
      <c r="FD50" s="132">
        <f>SAM_billion!FD50*1000</f>
        <v>0</v>
      </c>
      <c r="FE50" s="132">
        <f>SAM_billion!FE50*1000</f>
        <v>0</v>
      </c>
      <c r="FF50" s="132">
        <f>SAM_billion!FF50*1000</f>
        <v>0</v>
      </c>
      <c r="FG50" s="132">
        <f>SAM_billion!FG50*1000</f>
        <v>0</v>
      </c>
      <c r="FH50" s="132">
        <f>SAM_billion!FH50*1000</f>
        <v>0</v>
      </c>
      <c r="FI50" s="132">
        <f>SAM_billion!FI50*1000</f>
        <v>0</v>
      </c>
      <c r="FJ50" s="132">
        <f>SAM_billion!FJ50*1000</f>
        <v>0</v>
      </c>
      <c r="FK50" s="132">
        <f>SAM_billion!FK50*1000</f>
        <v>0</v>
      </c>
      <c r="FL50" s="132">
        <f>SAM_billion!FL50*1000</f>
        <v>0</v>
      </c>
      <c r="FM50" s="132">
        <f>SAM_billion!FM50*1000</f>
        <v>0</v>
      </c>
      <c r="FN50" s="132">
        <f>SAM_billion!FN50*1000</f>
        <v>0</v>
      </c>
      <c r="FO50" s="132">
        <f>SAM_billion!FO50*1000</f>
        <v>0</v>
      </c>
      <c r="FP50" s="132">
        <f>SAM_billion!FP50*1000</f>
        <v>0</v>
      </c>
      <c r="FQ50" s="132">
        <f>SAM_billion!FQ50*1000</f>
        <v>0</v>
      </c>
      <c r="FR50" s="132">
        <f>SAM_billion!FR50*1000</f>
        <v>0</v>
      </c>
      <c r="FS50" s="132">
        <f>SAM_billion!FS50*1000</f>
        <v>0</v>
      </c>
      <c r="FT50" s="132">
        <f>SAM_billion!FT50*1000</f>
        <v>0</v>
      </c>
      <c r="FU50" s="132">
        <f>SAM_billion!FU50*1000</f>
        <v>0</v>
      </c>
      <c r="FV50" s="132">
        <f>SAM_billion!FV50*1000</f>
        <v>0</v>
      </c>
      <c r="FW50" s="132">
        <f>SAM_billion!FW50*1000</f>
        <v>0</v>
      </c>
      <c r="FX50" s="132">
        <f>SAM_billion!FX50*1000</f>
        <v>0</v>
      </c>
      <c r="FY50" s="132">
        <f>SAM_billion!FY50*1000</f>
        <v>0</v>
      </c>
      <c r="FZ50" s="132">
        <f>SAM_billion!FZ50*1000</f>
        <v>0</v>
      </c>
      <c r="GA50" s="132">
        <f>SAM_billion!GA50*1000</f>
        <v>0</v>
      </c>
      <c r="GB50" s="132">
        <f>SAM_billion!GB50*1000</f>
        <v>0</v>
      </c>
      <c r="GC50" s="132">
        <f>SAM_billion!GC50*1000</f>
        <v>0</v>
      </c>
      <c r="GD50" s="132">
        <f>SAM_billion!GD50*1000</f>
        <v>0</v>
      </c>
      <c r="GE50" s="132">
        <f>SAM_billion!GE50*1000</f>
        <v>0</v>
      </c>
      <c r="GF50" s="132">
        <f>SAM_billion!GF50*1000</f>
        <v>0</v>
      </c>
      <c r="GG50" s="132">
        <f>SAM_billion!GG50*1000</f>
        <v>0</v>
      </c>
      <c r="GH50" s="132">
        <f>SAM_billion!GH50*1000</f>
        <v>0</v>
      </c>
      <c r="GI50" s="132">
        <f>SAM_billion!GI50*1000</f>
        <v>0</v>
      </c>
      <c r="GJ50" s="132">
        <f>SAM_billion!GJ50*1000</f>
        <v>1000.0009999999999</v>
      </c>
    </row>
    <row r="51" spans="1:192" x14ac:dyDescent="0.25">
      <c r="A51" s="133" t="s">
        <v>1352</v>
      </c>
      <c r="B51" s="132">
        <f>SAM_billion!B51*1000</f>
        <v>0</v>
      </c>
      <c r="C51" s="132">
        <f>SAM_billion!C51*1000</f>
        <v>0</v>
      </c>
      <c r="D51" s="132">
        <f>SAM_billion!D51*1000</f>
        <v>0</v>
      </c>
      <c r="E51" s="132">
        <f>SAM_billion!E51*1000</f>
        <v>0</v>
      </c>
      <c r="F51" s="132">
        <f>SAM_billion!F51*1000</f>
        <v>0</v>
      </c>
      <c r="G51" s="132">
        <f>SAM_billion!G51*1000</f>
        <v>0</v>
      </c>
      <c r="H51" s="132">
        <f>SAM_billion!H51*1000</f>
        <v>0</v>
      </c>
      <c r="I51" s="132">
        <f>SAM_billion!I51*1000</f>
        <v>0</v>
      </c>
      <c r="J51" s="132">
        <f>SAM_billion!J51*1000</f>
        <v>0</v>
      </c>
      <c r="K51" s="132">
        <f>SAM_billion!K51*1000</f>
        <v>0</v>
      </c>
      <c r="L51" s="132">
        <f>SAM_billion!L51*1000</f>
        <v>0</v>
      </c>
      <c r="M51" s="132">
        <f>SAM_billion!M51*1000</f>
        <v>0</v>
      </c>
      <c r="N51" s="132">
        <f>SAM_billion!N51*1000</f>
        <v>0</v>
      </c>
      <c r="O51" s="132">
        <f>SAM_billion!O51*1000</f>
        <v>0</v>
      </c>
      <c r="P51" s="132">
        <f>SAM_billion!P51*1000</f>
        <v>0</v>
      </c>
      <c r="Q51" s="132">
        <f>SAM_billion!Q51*1000</f>
        <v>0</v>
      </c>
      <c r="R51" s="132">
        <f>SAM_billion!R51*1000</f>
        <v>0</v>
      </c>
      <c r="S51" s="132">
        <f>SAM_billion!S51*1000</f>
        <v>0</v>
      </c>
      <c r="T51" s="132">
        <f>SAM_billion!T51*1000</f>
        <v>0</v>
      </c>
      <c r="U51" s="132">
        <f>SAM_billion!U51*1000</f>
        <v>0</v>
      </c>
      <c r="V51" s="132">
        <f>SAM_billion!V51*1000</f>
        <v>0</v>
      </c>
      <c r="W51" s="132">
        <f>SAM_billion!W51*1000</f>
        <v>0</v>
      </c>
      <c r="X51" s="132">
        <f>SAM_billion!X51*1000</f>
        <v>0</v>
      </c>
      <c r="Y51" s="132">
        <f>SAM_billion!Y51*1000</f>
        <v>0</v>
      </c>
      <c r="Z51" s="132">
        <f>SAM_billion!Z51*1000</f>
        <v>0</v>
      </c>
      <c r="AA51" s="132">
        <f>SAM_billion!AA51*1000</f>
        <v>0</v>
      </c>
      <c r="AB51" s="132">
        <f>SAM_billion!AB51*1000</f>
        <v>0</v>
      </c>
      <c r="AC51" s="132">
        <f>SAM_billion!AC51*1000</f>
        <v>0</v>
      </c>
      <c r="AD51" s="132">
        <f>SAM_billion!AD51*1000</f>
        <v>0</v>
      </c>
      <c r="AE51" s="132">
        <f>SAM_billion!AE51*1000</f>
        <v>0</v>
      </c>
      <c r="AF51" s="132">
        <f>SAM_billion!AF51*1000</f>
        <v>0</v>
      </c>
      <c r="AG51" s="132">
        <f>SAM_billion!AG51*1000</f>
        <v>0</v>
      </c>
      <c r="AH51" s="132">
        <f>SAM_billion!AH51*1000</f>
        <v>0</v>
      </c>
      <c r="AI51" s="132">
        <f>SAM_billion!AI51*1000</f>
        <v>0</v>
      </c>
      <c r="AJ51" s="132">
        <f>SAM_billion!AJ51*1000</f>
        <v>0</v>
      </c>
      <c r="AK51" s="132">
        <f>SAM_billion!AK51*1000</f>
        <v>0</v>
      </c>
      <c r="AL51" s="132">
        <f>SAM_billion!AL51*1000</f>
        <v>0</v>
      </c>
      <c r="AM51" s="132">
        <f>SAM_billion!AM51*1000</f>
        <v>0</v>
      </c>
      <c r="AN51" s="132">
        <f>SAM_billion!AN51*1000</f>
        <v>0</v>
      </c>
      <c r="AO51" s="132">
        <f>SAM_billion!AO51*1000</f>
        <v>0</v>
      </c>
      <c r="AP51" s="132">
        <f>SAM_billion!AP51*1000</f>
        <v>0</v>
      </c>
      <c r="AQ51" s="132">
        <f>SAM_billion!AQ51*1000</f>
        <v>0</v>
      </c>
      <c r="AR51" s="132">
        <f>SAM_billion!AR51*1000</f>
        <v>0</v>
      </c>
      <c r="AS51" s="132">
        <f>SAM_billion!AS51*1000</f>
        <v>0</v>
      </c>
      <c r="AT51" s="132">
        <f>SAM_billion!AT51*1000</f>
        <v>0</v>
      </c>
      <c r="AU51" s="132">
        <f>SAM_billion!AU51*1000</f>
        <v>0</v>
      </c>
      <c r="AV51" s="132">
        <f>SAM_billion!AV51*1000</f>
        <v>0</v>
      </c>
      <c r="AW51" s="132">
        <f>SAM_billion!AW51*1000</f>
        <v>0</v>
      </c>
      <c r="AX51" s="132">
        <f>SAM_billion!AX51*1000</f>
        <v>0</v>
      </c>
      <c r="AY51" s="132">
        <f>SAM_billion!AY51*1000</f>
        <v>0</v>
      </c>
      <c r="AZ51" s="132">
        <f>SAM_billion!AZ51*1000</f>
        <v>0</v>
      </c>
      <c r="BA51" s="132">
        <f>SAM_billion!BA51*1000</f>
        <v>0</v>
      </c>
      <c r="BB51" s="132">
        <f>SAM_billion!BB51*1000</f>
        <v>0</v>
      </c>
      <c r="BC51" s="132">
        <f>SAM_billion!BC51*1000</f>
        <v>0</v>
      </c>
      <c r="BD51" s="132">
        <f>SAM_billion!BD51*1000</f>
        <v>0</v>
      </c>
      <c r="BE51" s="132">
        <f>SAM_billion!BE51*1000</f>
        <v>0</v>
      </c>
      <c r="BF51" s="132">
        <f>SAM_billion!BF51*1000</f>
        <v>0</v>
      </c>
      <c r="BG51" s="132">
        <f>SAM_billion!BG51*1000</f>
        <v>0</v>
      </c>
      <c r="BH51" s="132">
        <f>SAM_billion!BH51*1000</f>
        <v>0</v>
      </c>
      <c r="BI51" s="132">
        <f>SAM_billion!BI51*1000</f>
        <v>0</v>
      </c>
      <c r="BJ51" s="132">
        <f>SAM_billion!BJ51*1000</f>
        <v>0</v>
      </c>
      <c r="BK51" s="132">
        <f>SAM_billion!BK51*1000</f>
        <v>0</v>
      </c>
      <c r="BL51" s="132">
        <f>SAM_billion!BL51*1000</f>
        <v>0</v>
      </c>
      <c r="BM51" s="132">
        <f>SAM_billion!BM51*1000</f>
        <v>0</v>
      </c>
      <c r="BN51" s="132">
        <f>SAM_billion!BN51*1000</f>
        <v>0</v>
      </c>
      <c r="BO51" s="132">
        <f>SAM_billion!BO51*1000</f>
        <v>0</v>
      </c>
      <c r="BP51" s="132">
        <f>SAM_billion!BP51*1000</f>
        <v>0</v>
      </c>
      <c r="BQ51" s="132">
        <f>SAM_billion!BQ51*1000</f>
        <v>0</v>
      </c>
      <c r="BR51" s="132">
        <f>SAM_billion!BR51*1000</f>
        <v>0</v>
      </c>
      <c r="BS51" s="132">
        <f>SAM_billion!BS51*1000</f>
        <v>0</v>
      </c>
      <c r="BT51" s="132">
        <f>SAM_billion!BT51*1000</f>
        <v>0</v>
      </c>
      <c r="BU51" s="132">
        <f>SAM_billion!BU51*1000</f>
        <v>0</v>
      </c>
      <c r="BV51" s="132">
        <f>SAM_billion!BV51*1000</f>
        <v>0</v>
      </c>
      <c r="BW51" s="132">
        <f>SAM_billion!BW51*1000</f>
        <v>0</v>
      </c>
      <c r="BX51" s="132">
        <f>SAM_billion!BX51*1000</f>
        <v>0</v>
      </c>
      <c r="BY51" s="132">
        <f>SAM_billion!BY51*1000</f>
        <v>0</v>
      </c>
      <c r="BZ51" s="132">
        <f>SAM_billion!BZ51*1000</f>
        <v>0</v>
      </c>
      <c r="CA51" s="132">
        <f>SAM_billion!CA51*1000</f>
        <v>0</v>
      </c>
      <c r="CB51" s="132">
        <f>SAM_billion!CB51*1000</f>
        <v>0</v>
      </c>
      <c r="CC51" s="132">
        <f>SAM_billion!CC51*1000</f>
        <v>0</v>
      </c>
      <c r="CD51" s="132">
        <f>SAM_billion!CD51*1000</f>
        <v>0</v>
      </c>
      <c r="CE51" s="132">
        <f>SAM_billion!CE51*1000</f>
        <v>0</v>
      </c>
      <c r="CF51" s="132">
        <f>SAM_billion!CF51*1000</f>
        <v>0</v>
      </c>
      <c r="CG51" s="132">
        <f>SAM_billion!CG51*1000</f>
        <v>0</v>
      </c>
      <c r="CH51" s="132">
        <f>SAM_billion!CH51*1000</f>
        <v>0</v>
      </c>
      <c r="CI51" s="132">
        <f>SAM_billion!CI51*1000</f>
        <v>0</v>
      </c>
      <c r="CJ51" s="132">
        <f>SAM_billion!CJ51*1000</f>
        <v>0</v>
      </c>
      <c r="CK51" s="132">
        <f>SAM_billion!CK51*1000</f>
        <v>0</v>
      </c>
      <c r="CL51" s="132">
        <f>SAM_billion!CL51*1000</f>
        <v>0</v>
      </c>
      <c r="CM51" s="132">
        <f>SAM_billion!CM51*1000</f>
        <v>0</v>
      </c>
      <c r="CN51" s="132">
        <f>SAM_billion!CN51*1000</f>
        <v>0</v>
      </c>
      <c r="CO51" s="132">
        <f>SAM_billion!CO51*1000</f>
        <v>0</v>
      </c>
      <c r="CP51" s="132">
        <f>SAM_billion!CP51*1000</f>
        <v>0</v>
      </c>
      <c r="CQ51" s="132">
        <f>SAM_billion!CQ51*1000</f>
        <v>0</v>
      </c>
      <c r="CR51" s="132">
        <f>SAM_billion!CR51*1000</f>
        <v>0</v>
      </c>
      <c r="CS51" s="132">
        <f>SAM_billion!CS51*1000</f>
        <v>0</v>
      </c>
      <c r="CT51" s="132">
        <f>SAM_billion!CT51*1000</f>
        <v>0</v>
      </c>
      <c r="CU51" s="132">
        <f>SAM_billion!CU51*1000</f>
        <v>0</v>
      </c>
      <c r="CV51" s="132">
        <f>SAM_billion!CV51*1000</f>
        <v>0</v>
      </c>
      <c r="CW51" s="132">
        <f>SAM_billion!CW51*1000</f>
        <v>0</v>
      </c>
      <c r="CX51" s="132">
        <f>SAM_billion!CX51*1000</f>
        <v>0</v>
      </c>
      <c r="CY51" s="132">
        <f>SAM_billion!CY51*1000</f>
        <v>0</v>
      </c>
      <c r="CZ51" s="132">
        <f>SAM_billion!CZ51*1000</f>
        <v>0</v>
      </c>
      <c r="DA51" s="132">
        <f>SAM_billion!DA51*1000</f>
        <v>0</v>
      </c>
      <c r="DB51" s="132">
        <f>SAM_billion!DB51*1000</f>
        <v>0</v>
      </c>
      <c r="DC51" s="132">
        <f>SAM_billion!DC51*1000</f>
        <v>0</v>
      </c>
      <c r="DD51" s="132">
        <f>SAM_billion!DD51*1000</f>
        <v>0</v>
      </c>
      <c r="DE51" s="132">
        <f>SAM_billion!DE51*1000</f>
        <v>0</v>
      </c>
      <c r="DF51" s="132">
        <f>SAM_billion!DF51*1000</f>
        <v>0</v>
      </c>
      <c r="DG51" s="132">
        <f>SAM_billion!DG51*1000</f>
        <v>0</v>
      </c>
      <c r="DH51" s="132">
        <f>SAM_billion!DH51*1000</f>
        <v>0</v>
      </c>
      <c r="DI51" s="132">
        <f>SAM_billion!DI51*1000</f>
        <v>0</v>
      </c>
      <c r="DJ51" s="132">
        <f>SAM_billion!DJ51*1000</f>
        <v>0</v>
      </c>
      <c r="DK51" s="132">
        <f>SAM_billion!DK51*1000</f>
        <v>0</v>
      </c>
      <c r="DL51" s="132">
        <f>SAM_billion!DL51*1000</f>
        <v>0</v>
      </c>
      <c r="DM51" s="132">
        <f>SAM_billion!DM51*1000</f>
        <v>0</v>
      </c>
      <c r="DN51" s="132">
        <f>SAM_billion!DN51*1000</f>
        <v>0</v>
      </c>
      <c r="DO51" s="132">
        <f>SAM_billion!DO51*1000</f>
        <v>0</v>
      </c>
      <c r="DP51" s="132">
        <f>SAM_billion!DP51*1000</f>
        <v>0</v>
      </c>
      <c r="DQ51" s="132">
        <f>SAM_billion!DQ51*1000</f>
        <v>0</v>
      </c>
      <c r="DR51" s="132">
        <f>SAM_billion!DR51*1000</f>
        <v>0</v>
      </c>
      <c r="DS51" s="132">
        <f>SAM_billion!DS51*1000</f>
        <v>0</v>
      </c>
      <c r="DT51" s="132">
        <f>SAM_billion!DT51*1000</f>
        <v>0</v>
      </c>
      <c r="DU51" s="132">
        <f>SAM_billion!DU51*1000</f>
        <v>15425.287787555724</v>
      </c>
      <c r="DV51" s="132">
        <f>SAM_billion!DV51*1000</f>
        <v>0</v>
      </c>
      <c r="DW51" s="132">
        <f>SAM_billion!DW51*1000</f>
        <v>0</v>
      </c>
      <c r="DX51" s="132">
        <f>SAM_billion!DX51*1000</f>
        <v>0</v>
      </c>
      <c r="DY51" s="132">
        <f>SAM_billion!DY51*1000</f>
        <v>0</v>
      </c>
      <c r="DZ51" s="132">
        <f>SAM_billion!DZ51*1000</f>
        <v>0</v>
      </c>
      <c r="EA51" s="132">
        <f>SAM_billion!EA51*1000</f>
        <v>0</v>
      </c>
      <c r="EB51" s="132">
        <f>SAM_billion!EB51*1000</f>
        <v>0</v>
      </c>
      <c r="EC51" s="132">
        <f>SAM_billion!EC51*1000</f>
        <v>0</v>
      </c>
      <c r="ED51" s="132">
        <f>SAM_billion!ED51*1000</f>
        <v>0</v>
      </c>
      <c r="EE51" s="132">
        <f>SAM_billion!EE51*1000</f>
        <v>0</v>
      </c>
      <c r="EF51" s="132">
        <f>SAM_billion!EF51*1000</f>
        <v>0</v>
      </c>
      <c r="EG51" s="132">
        <f>SAM_billion!EG51*1000</f>
        <v>0</v>
      </c>
      <c r="EH51" s="132">
        <f>SAM_billion!EH51*1000</f>
        <v>0</v>
      </c>
      <c r="EI51" s="132">
        <f>SAM_billion!EI51*1000</f>
        <v>0</v>
      </c>
      <c r="EJ51" s="132">
        <f>SAM_billion!EJ51*1000</f>
        <v>0</v>
      </c>
      <c r="EK51" s="132">
        <f>SAM_billion!EK51*1000</f>
        <v>0</v>
      </c>
      <c r="EL51" s="132">
        <f>SAM_billion!EL51*1000</f>
        <v>0</v>
      </c>
      <c r="EM51" s="132">
        <f>SAM_billion!EM51*1000</f>
        <v>0</v>
      </c>
      <c r="EN51" s="132">
        <f>SAM_billion!EN51*1000</f>
        <v>0</v>
      </c>
      <c r="EO51" s="132">
        <f>SAM_billion!EO51*1000</f>
        <v>0</v>
      </c>
      <c r="EP51" s="132">
        <f>SAM_billion!EP51*1000</f>
        <v>0</v>
      </c>
      <c r="EQ51" s="132">
        <f>SAM_billion!EQ51*1000</f>
        <v>0</v>
      </c>
      <c r="ER51" s="132">
        <f>SAM_billion!ER51*1000</f>
        <v>0</v>
      </c>
      <c r="ES51" s="132">
        <f>SAM_billion!ES51*1000</f>
        <v>0</v>
      </c>
      <c r="ET51" s="132">
        <f>SAM_billion!ET51*1000</f>
        <v>0</v>
      </c>
      <c r="EU51" s="132">
        <f>SAM_billion!EU51*1000</f>
        <v>0</v>
      </c>
      <c r="EV51" s="132">
        <f>SAM_billion!EV51*1000</f>
        <v>0</v>
      </c>
      <c r="EW51" s="132">
        <f>SAM_billion!EW51*1000</f>
        <v>0</v>
      </c>
      <c r="EX51" s="132">
        <f>SAM_billion!EX51*1000</f>
        <v>0</v>
      </c>
      <c r="EY51" s="132">
        <f>SAM_billion!EY51*1000</f>
        <v>0</v>
      </c>
      <c r="EZ51" s="132">
        <f>SAM_billion!EZ51*1000</f>
        <v>0</v>
      </c>
      <c r="FA51" s="132">
        <f>SAM_billion!FA51*1000</f>
        <v>0</v>
      </c>
      <c r="FB51" s="132">
        <f>SAM_billion!FB51*1000</f>
        <v>0</v>
      </c>
      <c r="FC51" s="132">
        <f>SAM_billion!FC51*1000</f>
        <v>0</v>
      </c>
      <c r="FD51" s="132">
        <f>SAM_billion!FD51*1000</f>
        <v>0</v>
      </c>
      <c r="FE51" s="132">
        <f>SAM_billion!FE51*1000</f>
        <v>0</v>
      </c>
      <c r="FF51" s="132">
        <f>SAM_billion!FF51*1000</f>
        <v>0</v>
      </c>
      <c r="FG51" s="132">
        <f>SAM_billion!FG51*1000</f>
        <v>0</v>
      </c>
      <c r="FH51" s="132">
        <f>SAM_billion!FH51*1000</f>
        <v>0</v>
      </c>
      <c r="FI51" s="132">
        <f>SAM_billion!FI51*1000</f>
        <v>0</v>
      </c>
      <c r="FJ51" s="132">
        <f>SAM_billion!FJ51*1000</f>
        <v>0</v>
      </c>
      <c r="FK51" s="132">
        <f>SAM_billion!FK51*1000</f>
        <v>0</v>
      </c>
      <c r="FL51" s="132">
        <f>SAM_billion!FL51*1000</f>
        <v>0</v>
      </c>
      <c r="FM51" s="132">
        <f>SAM_billion!FM51*1000</f>
        <v>0</v>
      </c>
      <c r="FN51" s="132">
        <f>SAM_billion!FN51*1000</f>
        <v>0</v>
      </c>
      <c r="FO51" s="132">
        <f>SAM_billion!FO51*1000</f>
        <v>0</v>
      </c>
      <c r="FP51" s="132">
        <f>SAM_billion!FP51*1000</f>
        <v>0</v>
      </c>
      <c r="FQ51" s="132">
        <f>SAM_billion!FQ51*1000</f>
        <v>0</v>
      </c>
      <c r="FR51" s="132">
        <f>SAM_billion!FR51*1000</f>
        <v>0</v>
      </c>
      <c r="FS51" s="132">
        <f>SAM_billion!FS51*1000</f>
        <v>0</v>
      </c>
      <c r="FT51" s="132">
        <f>SAM_billion!FT51*1000</f>
        <v>0</v>
      </c>
      <c r="FU51" s="132">
        <f>SAM_billion!FU51*1000</f>
        <v>0</v>
      </c>
      <c r="FV51" s="132">
        <f>SAM_billion!FV51*1000</f>
        <v>0</v>
      </c>
      <c r="FW51" s="132">
        <f>SAM_billion!FW51*1000</f>
        <v>0</v>
      </c>
      <c r="FX51" s="132">
        <f>SAM_billion!FX51*1000</f>
        <v>0</v>
      </c>
      <c r="FY51" s="132">
        <f>SAM_billion!FY51*1000</f>
        <v>0</v>
      </c>
      <c r="FZ51" s="132">
        <f>SAM_billion!FZ51*1000</f>
        <v>0</v>
      </c>
      <c r="GA51" s="132">
        <f>SAM_billion!GA51*1000</f>
        <v>0</v>
      </c>
      <c r="GB51" s="132">
        <f>SAM_billion!GB51*1000</f>
        <v>0</v>
      </c>
      <c r="GC51" s="132">
        <f>SAM_billion!GC51*1000</f>
        <v>0</v>
      </c>
      <c r="GD51" s="132">
        <f>SAM_billion!GD51*1000</f>
        <v>0</v>
      </c>
      <c r="GE51" s="132">
        <f>SAM_billion!GE51*1000</f>
        <v>0</v>
      </c>
      <c r="GF51" s="132">
        <f>SAM_billion!GF51*1000</f>
        <v>0</v>
      </c>
      <c r="GG51" s="132">
        <f>SAM_billion!GG51*1000</f>
        <v>0</v>
      </c>
      <c r="GH51" s="132">
        <f>SAM_billion!GH51*1000</f>
        <v>0</v>
      </c>
      <c r="GI51" s="132">
        <f>SAM_billion!GI51*1000</f>
        <v>0</v>
      </c>
      <c r="GJ51" s="132">
        <f>SAM_billion!GJ51*1000</f>
        <v>15425.287787555724</v>
      </c>
    </row>
    <row r="52" spans="1:192" x14ac:dyDescent="0.25">
      <c r="A52" s="133" t="s">
        <v>354</v>
      </c>
      <c r="B52" s="132">
        <f>SAM_billion!B52*1000</f>
        <v>0</v>
      </c>
      <c r="C52" s="132">
        <f>SAM_billion!C52*1000</f>
        <v>0</v>
      </c>
      <c r="D52" s="132">
        <f>SAM_billion!D52*1000</f>
        <v>0</v>
      </c>
      <c r="E52" s="132">
        <f>SAM_billion!E52*1000</f>
        <v>0</v>
      </c>
      <c r="F52" s="132">
        <f>SAM_billion!F52*1000</f>
        <v>0</v>
      </c>
      <c r="G52" s="132">
        <f>SAM_billion!G52*1000</f>
        <v>0</v>
      </c>
      <c r="H52" s="132">
        <f>SAM_billion!H52*1000</f>
        <v>0</v>
      </c>
      <c r="I52" s="132">
        <f>SAM_billion!I52*1000</f>
        <v>0</v>
      </c>
      <c r="J52" s="132">
        <f>SAM_billion!J52*1000</f>
        <v>0</v>
      </c>
      <c r="K52" s="132">
        <f>SAM_billion!K52*1000</f>
        <v>0</v>
      </c>
      <c r="L52" s="132">
        <f>SAM_billion!L52*1000</f>
        <v>0</v>
      </c>
      <c r="M52" s="132">
        <f>SAM_billion!M52*1000</f>
        <v>0</v>
      </c>
      <c r="N52" s="132">
        <f>SAM_billion!N52*1000</f>
        <v>0</v>
      </c>
      <c r="O52" s="132">
        <f>SAM_billion!O52*1000</f>
        <v>0</v>
      </c>
      <c r="P52" s="132">
        <f>SAM_billion!P52*1000</f>
        <v>0</v>
      </c>
      <c r="Q52" s="132">
        <f>SAM_billion!Q52*1000</f>
        <v>0</v>
      </c>
      <c r="R52" s="132">
        <f>SAM_billion!R52*1000</f>
        <v>0</v>
      </c>
      <c r="S52" s="132">
        <f>SAM_billion!S52*1000</f>
        <v>0</v>
      </c>
      <c r="T52" s="132">
        <f>SAM_billion!T52*1000</f>
        <v>0</v>
      </c>
      <c r="U52" s="132">
        <f>SAM_billion!U52*1000</f>
        <v>0</v>
      </c>
      <c r="V52" s="132">
        <f>SAM_billion!V52*1000</f>
        <v>0</v>
      </c>
      <c r="W52" s="132">
        <f>SAM_billion!W52*1000</f>
        <v>0</v>
      </c>
      <c r="X52" s="132">
        <f>SAM_billion!X52*1000</f>
        <v>0</v>
      </c>
      <c r="Y52" s="132">
        <f>SAM_billion!Y52*1000</f>
        <v>0</v>
      </c>
      <c r="Z52" s="132">
        <f>SAM_billion!Z52*1000</f>
        <v>0</v>
      </c>
      <c r="AA52" s="132">
        <f>SAM_billion!AA52*1000</f>
        <v>0</v>
      </c>
      <c r="AB52" s="132">
        <f>SAM_billion!AB52*1000</f>
        <v>0</v>
      </c>
      <c r="AC52" s="132">
        <f>SAM_billion!AC52*1000</f>
        <v>0</v>
      </c>
      <c r="AD52" s="132">
        <f>SAM_billion!AD52*1000</f>
        <v>0</v>
      </c>
      <c r="AE52" s="132">
        <f>SAM_billion!AE52*1000</f>
        <v>0</v>
      </c>
      <c r="AF52" s="132">
        <f>SAM_billion!AF52*1000</f>
        <v>0</v>
      </c>
      <c r="AG52" s="132">
        <f>SAM_billion!AG52*1000</f>
        <v>0</v>
      </c>
      <c r="AH52" s="132">
        <f>SAM_billion!AH52*1000</f>
        <v>0</v>
      </c>
      <c r="AI52" s="132">
        <f>SAM_billion!AI52*1000</f>
        <v>0</v>
      </c>
      <c r="AJ52" s="132">
        <f>SAM_billion!AJ52*1000</f>
        <v>0</v>
      </c>
      <c r="AK52" s="132">
        <f>SAM_billion!AK52*1000</f>
        <v>0</v>
      </c>
      <c r="AL52" s="132">
        <f>SAM_billion!AL52*1000</f>
        <v>0</v>
      </c>
      <c r="AM52" s="132">
        <f>SAM_billion!AM52*1000</f>
        <v>0</v>
      </c>
      <c r="AN52" s="132">
        <f>SAM_billion!AN52*1000</f>
        <v>0</v>
      </c>
      <c r="AO52" s="132">
        <f>SAM_billion!AO52*1000</f>
        <v>0</v>
      </c>
      <c r="AP52" s="132">
        <f>SAM_billion!AP52*1000</f>
        <v>0</v>
      </c>
      <c r="AQ52" s="132">
        <f>SAM_billion!AQ52*1000</f>
        <v>0</v>
      </c>
      <c r="AR52" s="132">
        <f>SAM_billion!AR52*1000</f>
        <v>0</v>
      </c>
      <c r="AS52" s="132">
        <f>SAM_billion!AS52*1000</f>
        <v>0</v>
      </c>
      <c r="AT52" s="132">
        <f>SAM_billion!AT52*1000</f>
        <v>0</v>
      </c>
      <c r="AU52" s="132">
        <f>SAM_billion!AU52*1000</f>
        <v>0</v>
      </c>
      <c r="AV52" s="132">
        <f>SAM_billion!AV52*1000</f>
        <v>0</v>
      </c>
      <c r="AW52" s="132">
        <f>SAM_billion!AW52*1000</f>
        <v>0</v>
      </c>
      <c r="AX52" s="132">
        <f>SAM_billion!AX52*1000</f>
        <v>0</v>
      </c>
      <c r="AY52" s="132">
        <f>SAM_billion!AY52*1000</f>
        <v>0</v>
      </c>
      <c r="AZ52" s="132">
        <f>SAM_billion!AZ52*1000</f>
        <v>0</v>
      </c>
      <c r="BA52" s="132">
        <f>SAM_billion!BA52*1000</f>
        <v>0</v>
      </c>
      <c r="BB52" s="132">
        <f>SAM_billion!BB52*1000</f>
        <v>0</v>
      </c>
      <c r="BC52" s="132">
        <f>SAM_billion!BC52*1000</f>
        <v>0</v>
      </c>
      <c r="BD52" s="132">
        <f>SAM_billion!BD52*1000</f>
        <v>0</v>
      </c>
      <c r="BE52" s="132">
        <f>SAM_billion!BE52*1000</f>
        <v>0</v>
      </c>
      <c r="BF52" s="132">
        <f>SAM_billion!BF52*1000</f>
        <v>0</v>
      </c>
      <c r="BG52" s="132">
        <f>SAM_billion!BG52*1000</f>
        <v>0</v>
      </c>
      <c r="BH52" s="132">
        <f>SAM_billion!BH52*1000</f>
        <v>0</v>
      </c>
      <c r="BI52" s="132">
        <f>SAM_billion!BI52*1000</f>
        <v>0</v>
      </c>
      <c r="BJ52" s="132">
        <f>SAM_billion!BJ52*1000</f>
        <v>0</v>
      </c>
      <c r="BK52" s="132">
        <f>SAM_billion!BK52*1000</f>
        <v>0</v>
      </c>
      <c r="BL52" s="132">
        <f>SAM_billion!BL52*1000</f>
        <v>0</v>
      </c>
      <c r="BM52" s="132">
        <f>SAM_billion!BM52*1000</f>
        <v>0</v>
      </c>
      <c r="BN52" s="132">
        <f>SAM_billion!BN52*1000</f>
        <v>0</v>
      </c>
      <c r="BO52" s="132">
        <f>SAM_billion!BO52*1000</f>
        <v>0</v>
      </c>
      <c r="BP52" s="132">
        <f>SAM_billion!BP52*1000</f>
        <v>0</v>
      </c>
      <c r="BQ52" s="132">
        <f>SAM_billion!BQ52*1000</f>
        <v>0</v>
      </c>
      <c r="BR52" s="132">
        <f>SAM_billion!BR52*1000</f>
        <v>0</v>
      </c>
      <c r="BS52" s="132">
        <f>SAM_billion!BS52*1000</f>
        <v>0</v>
      </c>
      <c r="BT52" s="132">
        <f>SAM_billion!BT52*1000</f>
        <v>0</v>
      </c>
      <c r="BU52" s="132">
        <f>SAM_billion!BU52*1000</f>
        <v>0</v>
      </c>
      <c r="BV52" s="132">
        <f>SAM_billion!BV52*1000</f>
        <v>0</v>
      </c>
      <c r="BW52" s="132">
        <f>SAM_billion!BW52*1000</f>
        <v>0</v>
      </c>
      <c r="BX52" s="132">
        <f>SAM_billion!BX52*1000</f>
        <v>0</v>
      </c>
      <c r="BY52" s="132">
        <f>SAM_billion!BY52*1000</f>
        <v>0</v>
      </c>
      <c r="BZ52" s="132">
        <f>SAM_billion!BZ52*1000</f>
        <v>0</v>
      </c>
      <c r="CA52" s="132">
        <f>SAM_billion!CA52*1000</f>
        <v>0</v>
      </c>
      <c r="CB52" s="132">
        <f>SAM_billion!CB52*1000</f>
        <v>0</v>
      </c>
      <c r="CC52" s="132">
        <f>SAM_billion!CC52*1000</f>
        <v>0</v>
      </c>
      <c r="CD52" s="132">
        <f>SAM_billion!CD52*1000</f>
        <v>0</v>
      </c>
      <c r="CE52" s="132">
        <f>SAM_billion!CE52*1000</f>
        <v>0</v>
      </c>
      <c r="CF52" s="132">
        <f>SAM_billion!CF52*1000</f>
        <v>0</v>
      </c>
      <c r="CG52" s="132">
        <f>SAM_billion!CG52*1000</f>
        <v>0</v>
      </c>
      <c r="CH52" s="132">
        <f>SAM_billion!CH52*1000</f>
        <v>0</v>
      </c>
      <c r="CI52" s="132">
        <f>SAM_billion!CI52*1000</f>
        <v>0</v>
      </c>
      <c r="CJ52" s="132">
        <f>SAM_billion!CJ52*1000</f>
        <v>0</v>
      </c>
      <c r="CK52" s="132">
        <f>SAM_billion!CK52*1000</f>
        <v>0</v>
      </c>
      <c r="CL52" s="132">
        <f>SAM_billion!CL52*1000</f>
        <v>0</v>
      </c>
      <c r="CM52" s="132">
        <f>SAM_billion!CM52*1000</f>
        <v>0</v>
      </c>
      <c r="CN52" s="132">
        <f>SAM_billion!CN52*1000</f>
        <v>0</v>
      </c>
      <c r="CO52" s="132">
        <f>SAM_billion!CO52*1000</f>
        <v>0</v>
      </c>
      <c r="CP52" s="132">
        <f>SAM_billion!CP52*1000</f>
        <v>0</v>
      </c>
      <c r="CQ52" s="132">
        <f>SAM_billion!CQ52*1000</f>
        <v>0</v>
      </c>
      <c r="CR52" s="132">
        <f>SAM_billion!CR52*1000</f>
        <v>0</v>
      </c>
      <c r="CS52" s="132">
        <f>SAM_billion!CS52*1000</f>
        <v>0</v>
      </c>
      <c r="CT52" s="132">
        <f>SAM_billion!CT52*1000</f>
        <v>0</v>
      </c>
      <c r="CU52" s="132">
        <f>SAM_billion!CU52*1000</f>
        <v>0</v>
      </c>
      <c r="CV52" s="132">
        <f>SAM_billion!CV52*1000</f>
        <v>0</v>
      </c>
      <c r="CW52" s="132">
        <f>SAM_billion!CW52*1000</f>
        <v>0</v>
      </c>
      <c r="CX52" s="132">
        <f>SAM_billion!CX52*1000</f>
        <v>0</v>
      </c>
      <c r="CY52" s="132">
        <f>SAM_billion!CY52*1000</f>
        <v>0</v>
      </c>
      <c r="CZ52" s="132">
        <f>SAM_billion!CZ52*1000</f>
        <v>0</v>
      </c>
      <c r="DA52" s="132">
        <f>SAM_billion!DA52*1000</f>
        <v>0</v>
      </c>
      <c r="DB52" s="132">
        <f>SAM_billion!DB52*1000</f>
        <v>0</v>
      </c>
      <c r="DC52" s="132">
        <f>SAM_billion!DC52*1000</f>
        <v>0</v>
      </c>
      <c r="DD52" s="132">
        <f>SAM_billion!DD52*1000</f>
        <v>0</v>
      </c>
      <c r="DE52" s="132">
        <f>SAM_billion!DE52*1000</f>
        <v>0</v>
      </c>
      <c r="DF52" s="132">
        <f>SAM_billion!DF52*1000</f>
        <v>0</v>
      </c>
      <c r="DG52" s="132">
        <f>SAM_billion!DG52*1000</f>
        <v>0</v>
      </c>
      <c r="DH52" s="132">
        <f>SAM_billion!DH52*1000</f>
        <v>0</v>
      </c>
      <c r="DI52" s="132">
        <f>SAM_billion!DI52*1000</f>
        <v>0</v>
      </c>
      <c r="DJ52" s="132">
        <f>SAM_billion!DJ52*1000</f>
        <v>0</v>
      </c>
      <c r="DK52" s="132">
        <f>SAM_billion!DK52*1000</f>
        <v>0</v>
      </c>
      <c r="DL52" s="132">
        <f>SAM_billion!DL52*1000</f>
        <v>0</v>
      </c>
      <c r="DM52" s="132">
        <f>SAM_billion!DM52*1000</f>
        <v>0</v>
      </c>
      <c r="DN52" s="132">
        <f>SAM_billion!DN52*1000</f>
        <v>0</v>
      </c>
      <c r="DO52" s="132">
        <f>SAM_billion!DO52*1000</f>
        <v>0</v>
      </c>
      <c r="DP52" s="132">
        <f>SAM_billion!DP52*1000</f>
        <v>0</v>
      </c>
      <c r="DQ52" s="132">
        <f>SAM_billion!DQ52*1000</f>
        <v>0</v>
      </c>
      <c r="DR52" s="132">
        <f>SAM_billion!DR52*1000</f>
        <v>0</v>
      </c>
      <c r="DS52" s="132">
        <f>SAM_billion!DS52*1000</f>
        <v>0</v>
      </c>
      <c r="DT52" s="132">
        <f>SAM_billion!DT52*1000</f>
        <v>0</v>
      </c>
      <c r="DU52" s="132">
        <f>SAM_billion!DU52*1000</f>
        <v>0</v>
      </c>
      <c r="DV52" s="132">
        <f>SAM_billion!DV52*1000</f>
        <v>138827.59008800151</v>
      </c>
      <c r="DW52" s="132">
        <f>SAM_billion!DW52*1000</f>
        <v>0</v>
      </c>
      <c r="DX52" s="132">
        <f>SAM_billion!DX52*1000</f>
        <v>0</v>
      </c>
      <c r="DY52" s="132">
        <f>SAM_billion!DY52*1000</f>
        <v>0</v>
      </c>
      <c r="DZ52" s="132">
        <f>SAM_billion!DZ52*1000</f>
        <v>0</v>
      </c>
      <c r="EA52" s="132">
        <f>SAM_billion!EA52*1000</f>
        <v>0</v>
      </c>
      <c r="EB52" s="132">
        <f>SAM_billion!EB52*1000</f>
        <v>0</v>
      </c>
      <c r="EC52" s="132">
        <f>SAM_billion!EC52*1000</f>
        <v>0</v>
      </c>
      <c r="ED52" s="132">
        <f>SAM_billion!ED52*1000</f>
        <v>0</v>
      </c>
      <c r="EE52" s="132">
        <f>SAM_billion!EE52*1000</f>
        <v>0</v>
      </c>
      <c r="EF52" s="132">
        <f>SAM_billion!EF52*1000</f>
        <v>0</v>
      </c>
      <c r="EG52" s="132">
        <f>SAM_billion!EG52*1000</f>
        <v>0</v>
      </c>
      <c r="EH52" s="132">
        <f>SAM_billion!EH52*1000</f>
        <v>0</v>
      </c>
      <c r="EI52" s="132">
        <f>SAM_billion!EI52*1000</f>
        <v>0</v>
      </c>
      <c r="EJ52" s="132">
        <f>SAM_billion!EJ52*1000</f>
        <v>0</v>
      </c>
      <c r="EK52" s="132">
        <f>SAM_billion!EK52*1000</f>
        <v>0</v>
      </c>
      <c r="EL52" s="132">
        <f>SAM_billion!EL52*1000</f>
        <v>0</v>
      </c>
      <c r="EM52" s="132">
        <f>SAM_billion!EM52*1000</f>
        <v>0</v>
      </c>
      <c r="EN52" s="132">
        <f>SAM_billion!EN52*1000</f>
        <v>0</v>
      </c>
      <c r="EO52" s="132">
        <f>SAM_billion!EO52*1000</f>
        <v>0</v>
      </c>
      <c r="EP52" s="132">
        <f>SAM_billion!EP52*1000</f>
        <v>0</v>
      </c>
      <c r="EQ52" s="132">
        <f>SAM_billion!EQ52*1000</f>
        <v>0</v>
      </c>
      <c r="ER52" s="132">
        <f>SAM_billion!ER52*1000</f>
        <v>0</v>
      </c>
      <c r="ES52" s="132">
        <f>SAM_billion!ES52*1000</f>
        <v>0</v>
      </c>
      <c r="ET52" s="132">
        <f>SAM_billion!ET52*1000</f>
        <v>0</v>
      </c>
      <c r="EU52" s="132">
        <f>SAM_billion!EU52*1000</f>
        <v>0</v>
      </c>
      <c r="EV52" s="132">
        <f>SAM_billion!EV52*1000</f>
        <v>0</v>
      </c>
      <c r="EW52" s="132">
        <f>SAM_billion!EW52*1000</f>
        <v>0</v>
      </c>
      <c r="EX52" s="132">
        <f>SAM_billion!EX52*1000</f>
        <v>0</v>
      </c>
      <c r="EY52" s="132">
        <f>SAM_billion!EY52*1000</f>
        <v>0</v>
      </c>
      <c r="EZ52" s="132">
        <f>SAM_billion!EZ52*1000</f>
        <v>0</v>
      </c>
      <c r="FA52" s="132">
        <f>SAM_billion!FA52*1000</f>
        <v>0</v>
      </c>
      <c r="FB52" s="132">
        <f>SAM_billion!FB52*1000</f>
        <v>0</v>
      </c>
      <c r="FC52" s="132">
        <f>SAM_billion!FC52*1000</f>
        <v>0</v>
      </c>
      <c r="FD52" s="132">
        <f>SAM_billion!FD52*1000</f>
        <v>0</v>
      </c>
      <c r="FE52" s="132">
        <f>SAM_billion!FE52*1000</f>
        <v>0</v>
      </c>
      <c r="FF52" s="132">
        <f>SAM_billion!FF52*1000</f>
        <v>0</v>
      </c>
      <c r="FG52" s="132">
        <f>SAM_billion!FG52*1000</f>
        <v>0</v>
      </c>
      <c r="FH52" s="132">
        <f>SAM_billion!FH52*1000</f>
        <v>0</v>
      </c>
      <c r="FI52" s="132">
        <f>SAM_billion!FI52*1000</f>
        <v>0</v>
      </c>
      <c r="FJ52" s="132">
        <f>SAM_billion!FJ52*1000</f>
        <v>0</v>
      </c>
      <c r="FK52" s="132">
        <f>SAM_billion!FK52*1000</f>
        <v>0</v>
      </c>
      <c r="FL52" s="132">
        <f>SAM_billion!FL52*1000</f>
        <v>0</v>
      </c>
      <c r="FM52" s="132">
        <f>SAM_billion!FM52*1000</f>
        <v>0</v>
      </c>
      <c r="FN52" s="132">
        <f>SAM_billion!FN52*1000</f>
        <v>0</v>
      </c>
      <c r="FO52" s="132">
        <f>SAM_billion!FO52*1000</f>
        <v>0</v>
      </c>
      <c r="FP52" s="132">
        <f>SAM_billion!FP52*1000</f>
        <v>0</v>
      </c>
      <c r="FQ52" s="132">
        <f>SAM_billion!FQ52*1000</f>
        <v>0</v>
      </c>
      <c r="FR52" s="132">
        <f>SAM_billion!FR52*1000</f>
        <v>0</v>
      </c>
      <c r="FS52" s="132">
        <f>SAM_billion!FS52*1000</f>
        <v>0</v>
      </c>
      <c r="FT52" s="132">
        <f>SAM_billion!FT52*1000</f>
        <v>0</v>
      </c>
      <c r="FU52" s="132">
        <f>SAM_billion!FU52*1000</f>
        <v>0</v>
      </c>
      <c r="FV52" s="132">
        <f>SAM_billion!FV52*1000</f>
        <v>0</v>
      </c>
      <c r="FW52" s="132">
        <f>SAM_billion!FW52*1000</f>
        <v>0</v>
      </c>
      <c r="FX52" s="132">
        <f>SAM_billion!FX52*1000</f>
        <v>0</v>
      </c>
      <c r="FY52" s="132">
        <f>SAM_billion!FY52*1000</f>
        <v>0</v>
      </c>
      <c r="FZ52" s="132">
        <f>SAM_billion!FZ52*1000</f>
        <v>0</v>
      </c>
      <c r="GA52" s="132">
        <f>SAM_billion!GA52*1000</f>
        <v>0</v>
      </c>
      <c r="GB52" s="132">
        <f>SAM_billion!GB52*1000</f>
        <v>0</v>
      </c>
      <c r="GC52" s="132">
        <f>SAM_billion!GC52*1000</f>
        <v>0</v>
      </c>
      <c r="GD52" s="132">
        <f>SAM_billion!GD52*1000</f>
        <v>0</v>
      </c>
      <c r="GE52" s="132">
        <f>SAM_billion!GE52*1000</f>
        <v>0</v>
      </c>
      <c r="GF52" s="132">
        <f>SAM_billion!GF52*1000</f>
        <v>0</v>
      </c>
      <c r="GG52" s="132">
        <f>SAM_billion!GG52*1000</f>
        <v>0</v>
      </c>
      <c r="GH52" s="132">
        <f>SAM_billion!GH52*1000</f>
        <v>0</v>
      </c>
      <c r="GI52" s="132">
        <f>SAM_billion!GI52*1000</f>
        <v>0</v>
      </c>
      <c r="GJ52" s="132">
        <f>SAM_billion!GJ52*1000</f>
        <v>138827.59008800151</v>
      </c>
    </row>
    <row r="53" spans="1:192" x14ac:dyDescent="0.25">
      <c r="A53" s="133" t="s">
        <v>355</v>
      </c>
      <c r="B53" s="132">
        <f>SAM_billion!B53*1000</f>
        <v>0</v>
      </c>
      <c r="C53" s="132">
        <f>SAM_billion!C53*1000</f>
        <v>0</v>
      </c>
      <c r="D53" s="132">
        <f>SAM_billion!D53*1000</f>
        <v>0</v>
      </c>
      <c r="E53" s="132">
        <f>SAM_billion!E53*1000</f>
        <v>0</v>
      </c>
      <c r="F53" s="132">
        <f>SAM_billion!F53*1000</f>
        <v>0</v>
      </c>
      <c r="G53" s="132">
        <f>SAM_billion!G53*1000</f>
        <v>0</v>
      </c>
      <c r="H53" s="132">
        <f>SAM_billion!H53*1000</f>
        <v>0</v>
      </c>
      <c r="I53" s="132">
        <f>SAM_billion!I53*1000</f>
        <v>0</v>
      </c>
      <c r="J53" s="132">
        <f>SAM_billion!J53*1000</f>
        <v>0</v>
      </c>
      <c r="K53" s="132">
        <f>SAM_billion!K53*1000</f>
        <v>0</v>
      </c>
      <c r="L53" s="132">
        <f>SAM_billion!L53*1000</f>
        <v>0</v>
      </c>
      <c r="M53" s="132">
        <f>SAM_billion!M53*1000</f>
        <v>0</v>
      </c>
      <c r="N53" s="132">
        <f>SAM_billion!N53*1000</f>
        <v>0</v>
      </c>
      <c r="O53" s="132">
        <f>SAM_billion!O53*1000</f>
        <v>0</v>
      </c>
      <c r="P53" s="132">
        <f>SAM_billion!P53*1000</f>
        <v>0</v>
      </c>
      <c r="Q53" s="132">
        <f>SAM_billion!Q53*1000</f>
        <v>0</v>
      </c>
      <c r="R53" s="132">
        <f>SAM_billion!R53*1000</f>
        <v>0</v>
      </c>
      <c r="S53" s="132">
        <f>SAM_billion!S53*1000</f>
        <v>0</v>
      </c>
      <c r="T53" s="132">
        <f>SAM_billion!T53*1000</f>
        <v>0</v>
      </c>
      <c r="U53" s="132">
        <f>SAM_billion!U53*1000</f>
        <v>0</v>
      </c>
      <c r="V53" s="132">
        <f>SAM_billion!V53*1000</f>
        <v>0</v>
      </c>
      <c r="W53" s="132">
        <f>SAM_billion!W53*1000</f>
        <v>0</v>
      </c>
      <c r="X53" s="132">
        <f>SAM_billion!X53*1000</f>
        <v>0</v>
      </c>
      <c r="Y53" s="132">
        <f>SAM_billion!Y53*1000</f>
        <v>0</v>
      </c>
      <c r="Z53" s="132">
        <f>SAM_billion!Z53*1000</f>
        <v>0</v>
      </c>
      <c r="AA53" s="132">
        <f>SAM_billion!AA53*1000</f>
        <v>0</v>
      </c>
      <c r="AB53" s="132">
        <f>SAM_billion!AB53*1000</f>
        <v>0</v>
      </c>
      <c r="AC53" s="132">
        <f>SAM_billion!AC53*1000</f>
        <v>0</v>
      </c>
      <c r="AD53" s="132">
        <f>SAM_billion!AD53*1000</f>
        <v>0</v>
      </c>
      <c r="AE53" s="132">
        <f>SAM_billion!AE53*1000</f>
        <v>0</v>
      </c>
      <c r="AF53" s="132">
        <f>SAM_billion!AF53*1000</f>
        <v>0</v>
      </c>
      <c r="AG53" s="132">
        <f>SAM_billion!AG53*1000</f>
        <v>0</v>
      </c>
      <c r="AH53" s="132">
        <f>SAM_billion!AH53*1000</f>
        <v>0</v>
      </c>
      <c r="AI53" s="132">
        <f>SAM_billion!AI53*1000</f>
        <v>0</v>
      </c>
      <c r="AJ53" s="132">
        <f>SAM_billion!AJ53*1000</f>
        <v>0</v>
      </c>
      <c r="AK53" s="132">
        <f>SAM_billion!AK53*1000</f>
        <v>0</v>
      </c>
      <c r="AL53" s="132">
        <f>SAM_billion!AL53*1000</f>
        <v>0</v>
      </c>
      <c r="AM53" s="132">
        <f>SAM_billion!AM53*1000</f>
        <v>0</v>
      </c>
      <c r="AN53" s="132">
        <f>SAM_billion!AN53*1000</f>
        <v>0</v>
      </c>
      <c r="AO53" s="132">
        <f>SAM_billion!AO53*1000</f>
        <v>0</v>
      </c>
      <c r="AP53" s="132">
        <f>SAM_billion!AP53*1000</f>
        <v>0</v>
      </c>
      <c r="AQ53" s="132">
        <f>SAM_billion!AQ53*1000</f>
        <v>0</v>
      </c>
      <c r="AR53" s="132">
        <f>SAM_billion!AR53*1000</f>
        <v>0</v>
      </c>
      <c r="AS53" s="132">
        <f>SAM_billion!AS53*1000</f>
        <v>0</v>
      </c>
      <c r="AT53" s="132">
        <f>SAM_billion!AT53*1000</f>
        <v>0</v>
      </c>
      <c r="AU53" s="132">
        <f>SAM_billion!AU53*1000</f>
        <v>0</v>
      </c>
      <c r="AV53" s="132">
        <f>SAM_billion!AV53*1000</f>
        <v>0</v>
      </c>
      <c r="AW53" s="132">
        <f>SAM_billion!AW53*1000</f>
        <v>0</v>
      </c>
      <c r="AX53" s="132">
        <f>SAM_billion!AX53*1000</f>
        <v>0</v>
      </c>
      <c r="AY53" s="132">
        <f>SAM_billion!AY53*1000</f>
        <v>0</v>
      </c>
      <c r="AZ53" s="132">
        <f>SAM_billion!AZ53*1000</f>
        <v>0</v>
      </c>
      <c r="BA53" s="132">
        <f>SAM_billion!BA53*1000</f>
        <v>0</v>
      </c>
      <c r="BB53" s="132">
        <f>SAM_billion!BB53*1000</f>
        <v>0</v>
      </c>
      <c r="BC53" s="132">
        <f>SAM_billion!BC53*1000</f>
        <v>0</v>
      </c>
      <c r="BD53" s="132">
        <f>SAM_billion!BD53*1000</f>
        <v>0</v>
      </c>
      <c r="BE53" s="132">
        <f>SAM_billion!BE53*1000</f>
        <v>0</v>
      </c>
      <c r="BF53" s="132">
        <f>SAM_billion!BF53*1000</f>
        <v>0</v>
      </c>
      <c r="BG53" s="132">
        <f>SAM_billion!BG53*1000</f>
        <v>0</v>
      </c>
      <c r="BH53" s="132">
        <f>SAM_billion!BH53*1000</f>
        <v>0</v>
      </c>
      <c r="BI53" s="132">
        <f>SAM_billion!BI53*1000</f>
        <v>0</v>
      </c>
      <c r="BJ53" s="132">
        <f>SAM_billion!BJ53*1000</f>
        <v>0</v>
      </c>
      <c r="BK53" s="132">
        <f>SAM_billion!BK53*1000</f>
        <v>0</v>
      </c>
      <c r="BL53" s="132">
        <f>SAM_billion!BL53*1000</f>
        <v>0</v>
      </c>
      <c r="BM53" s="132">
        <f>SAM_billion!BM53*1000</f>
        <v>0</v>
      </c>
      <c r="BN53" s="132">
        <f>SAM_billion!BN53*1000</f>
        <v>0</v>
      </c>
      <c r="BO53" s="132">
        <f>SAM_billion!BO53*1000</f>
        <v>0</v>
      </c>
      <c r="BP53" s="132">
        <f>SAM_billion!BP53*1000</f>
        <v>0</v>
      </c>
      <c r="BQ53" s="132">
        <f>SAM_billion!BQ53*1000</f>
        <v>0</v>
      </c>
      <c r="BR53" s="132">
        <f>SAM_billion!BR53*1000</f>
        <v>0</v>
      </c>
      <c r="BS53" s="132">
        <f>SAM_billion!BS53*1000</f>
        <v>0</v>
      </c>
      <c r="BT53" s="132">
        <f>SAM_billion!BT53*1000</f>
        <v>0</v>
      </c>
      <c r="BU53" s="132">
        <f>SAM_billion!BU53*1000</f>
        <v>0</v>
      </c>
      <c r="BV53" s="132">
        <f>SAM_billion!BV53*1000</f>
        <v>0</v>
      </c>
      <c r="BW53" s="132">
        <f>SAM_billion!BW53*1000</f>
        <v>0</v>
      </c>
      <c r="BX53" s="132">
        <f>SAM_billion!BX53*1000</f>
        <v>0</v>
      </c>
      <c r="BY53" s="132">
        <f>SAM_billion!BY53*1000</f>
        <v>0</v>
      </c>
      <c r="BZ53" s="132">
        <f>SAM_billion!BZ53*1000</f>
        <v>0</v>
      </c>
      <c r="CA53" s="132">
        <f>SAM_billion!CA53*1000</f>
        <v>0</v>
      </c>
      <c r="CB53" s="132">
        <f>SAM_billion!CB53*1000</f>
        <v>0</v>
      </c>
      <c r="CC53" s="132">
        <f>SAM_billion!CC53*1000</f>
        <v>0</v>
      </c>
      <c r="CD53" s="132">
        <f>SAM_billion!CD53*1000</f>
        <v>0</v>
      </c>
      <c r="CE53" s="132">
        <f>SAM_billion!CE53*1000</f>
        <v>0</v>
      </c>
      <c r="CF53" s="132">
        <f>SAM_billion!CF53*1000</f>
        <v>0</v>
      </c>
      <c r="CG53" s="132">
        <f>SAM_billion!CG53*1000</f>
        <v>0</v>
      </c>
      <c r="CH53" s="132">
        <f>SAM_billion!CH53*1000</f>
        <v>0</v>
      </c>
      <c r="CI53" s="132">
        <f>SAM_billion!CI53*1000</f>
        <v>0</v>
      </c>
      <c r="CJ53" s="132">
        <f>SAM_billion!CJ53*1000</f>
        <v>0</v>
      </c>
      <c r="CK53" s="132">
        <f>SAM_billion!CK53*1000</f>
        <v>0</v>
      </c>
      <c r="CL53" s="132">
        <f>SAM_billion!CL53*1000</f>
        <v>0</v>
      </c>
      <c r="CM53" s="132">
        <f>SAM_billion!CM53*1000</f>
        <v>0</v>
      </c>
      <c r="CN53" s="132">
        <f>SAM_billion!CN53*1000</f>
        <v>0</v>
      </c>
      <c r="CO53" s="132">
        <f>SAM_billion!CO53*1000</f>
        <v>0</v>
      </c>
      <c r="CP53" s="132">
        <f>SAM_billion!CP53*1000</f>
        <v>0</v>
      </c>
      <c r="CQ53" s="132">
        <f>SAM_billion!CQ53*1000</f>
        <v>0</v>
      </c>
      <c r="CR53" s="132">
        <f>SAM_billion!CR53*1000</f>
        <v>0</v>
      </c>
      <c r="CS53" s="132">
        <f>SAM_billion!CS53*1000</f>
        <v>0</v>
      </c>
      <c r="CT53" s="132">
        <f>SAM_billion!CT53*1000</f>
        <v>0</v>
      </c>
      <c r="CU53" s="132">
        <f>SAM_billion!CU53*1000</f>
        <v>0</v>
      </c>
      <c r="CV53" s="132">
        <f>SAM_billion!CV53*1000</f>
        <v>0</v>
      </c>
      <c r="CW53" s="132">
        <f>SAM_billion!CW53*1000</f>
        <v>0</v>
      </c>
      <c r="CX53" s="132">
        <f>SAM_billion!CX53*1000</f>
        <v>0</v>
      </c>
      <c r="CY53" s="132">
        <f>SAM_billion!CY53*1000</f>
        <v>0</v>
      </c>
      <c r="CZ53" s="132">
        <f>SAM_billion!CZ53*1000</f>
        <v>0</v>
      </c>
      <c r="DA53" s="132">
        <f>SAM_billion!DA53*1000</f>
        <v>0</v>
      </c>
      <c r="DB53" s="132">
        <f>SAM_billion!DB53*1000</f>
        <v>0</v>
      </c>
      <c r="DC53" s="132">
        <f>SAM_billion!DC53*1000</f>
        <v>0</v>
      </c>
      <c r="DD53" s="132">
        <f>SAM_billion!DD53*1000</f>
        <v>0</v>
      </c>
      <c r="DE53" s="132">
        <f>SAM_billion!DE53*1000</f>
        <v>0</v>
      </c>
      <c r="DF53" s="132">
        <f>SAM_billion!DF53*1000</f>
        <v>0</v>
      </c>
      <c r="DG53" s="132">
        <f>SAM_billion!DG53*1000</f>
        <v>0</v>
      </c>
      <c r="DH53" s="132">
        <f>SAM_billion!DH53*1000</f>
        <v>0</v>
      </c>
      <c r="DI53" s="132">
        <f>SAM_billion!DI53*1000</f>
        <v>0</v>
      </c>
      <c r="DJ53" s="132">
        <f>SAM_billion!DJ53*1000</f>
        <v>0</v>
      </c>
      <c r="DK53" s="132">
        <f>SAM_billion!DK53*1000</f>
        <v>0</v>
      </c>
      <c r="DL53" s="132">
        <f>SAM_billion!DL53*1000</f>
        <v>0</v>
      </c>
      <c r="DM53" s="132">
        <f>SAM_billion!DM53*1000</f>
        <v>0</v>
      </c>
      <c r="DN53" s="132">
        <f>SAM_billion!DN53*1000</f>
        <v>0</v>
      </c>
      <c r="DO53" s="132">
        <f>SAM_billion!DO53*1000</f>
        <v>0</v>
      </c>
      <c r="DP53" s="132">
        <f>SAM_billion!DP53*1000</f>
        <v>0</v>
      </c>
      <c r="DQ53" s="132">
        <f>SAM_billion!DQ53*1000</f>
        <v>0</v>
      </c>
      <c r="DR53" s="132">
        <f>SAM_billion!DR53*1000</f>
        <v>0</v>
      </c>
      <c r="DS53" s="132">
        <f>SAM_billion!DS53*1000</f>
        <v>0</v>
      </c>
      <c r="DT53" s="132">
        <f>SAM_billion!DT53*1000</f>
        <v>0</v>
      </c>
      <c r="DU53" s="132">
        <f>SAM_billion!DU53*1000</f>
        <v>0</v>
      </c>
      <c r="DV53" s="132">
        <f>SAM_billion!DV53*1000</f>
        <v>0</v>
      </c>
      <c r="DW53" s="132">
        <f>SAM_billion!DW53*1000</f>
        <v>184385.82458834088</v>
      </c>
      <c r="DX53" s="132">
        <f>SAM_billion!DX53*1000</f>
        <v>0</v>
      </c>
      <c r="DY53" s="132">
        <f>SAM_billion!DY53*1000</f>
        <v>0</v>
      </c>
      <c r="DZ53" s="132">
        <f>SAM_billion!DZ53*1000</f>
        <v>0</v>
      </c>
      <c r="EA53" s="132">
        <f>SAM_billion!EA53*1000</f>
        <v>0</v>
      </c>
      <c r="EB53" s="132">
        <f>SAM_billion!EB53*1000</f>
        <v>0</v>
      </c>
      <c r="EC53" s="132">
        <f>SAM_billion!EC53*1000</f>
        <v>0</v>
      </c>
      <c r="ED53" s="132">
        <f>SAM_billion!ED53*1000</f>
        <v>0</v>
      </c>
      <c r="EE53" s="132">
        <f>SAM_billion!EE53*1000</f>
        <v>0</v>
      </c>
      <c r="EF53" s="132">
        <f>SAM_billion!EF53*1000</f>
        <v>0</v>
      </c>
      <c r="EG53" s="132">
        <f>SAM_billion!EG53*1000</f>
        <v>0</v>
      </c>
      <c r="EH53" s="132">
        <f>SAM_billion!EH53*1000</f>
        <v>0</v>
      </c>
      <c r="EI53" s="132">
        <f>SAM_billion!EI53*1000</f>
        <v>0</v>
      </c>
      <c r="EJ53" s="132">
        <f>SAM_billion!EJ53*1000</f>
        <v>0</v>
      </c>
      <c r="EK53" s="132">
        <f>SAM_billion!EK53*1000</f>
        <v>0</v>
      </c>
      <c r="EL53" s="132">
        <f>SAM_billion!EL53*1000</f>
        <v>0</v>
      </c>
      <c r="EM53" s="132">
        <f>SAM_billion!EM53*1000</f>
        <v>0</v>
      </c>
      <c r="EN53" s="132">
        <f>SAM_billion!EN53*1000</f>
        <v>0</v>
      </c>
      <c r="EO53" s="132">
        <f>SAM_billion!EO53*1000</f>
        <v>0</v>
      </c>
      <c r="EP53" s="132">
        <f>SAM_billion!EP53*1000</f>
        <v>0</v>
      </c>
      <c r="EQ53" s="132">
        <f>SAM_billion!EQ53*1000</f>
        <v>0</v>
      </c>
      <c r="ER53" s="132">
        <f>SAM_billion!ER53*1000</f>
        <v>0</v>
      </c>
      <c r="ES53" s="132">
        <f>SAM_billion!ES53*1000</f>
        <v>0</v>
      </c>
      <c r="ET53" s="132">
        <f>SAM_billion!ET53*1000</f>
        <v>0</v>
      </c>
      <c r="EU53" s="132">
        <f>SAM_billion!EU53*1000</f>
        <v>0</v>
      </c>
      <c r="EV53" s="132">
        <f>SAM_billion!EV53*1000</f>
        <v>0</v>
      </c>
      <c r="EW53" s="132">
        <f>SAM_billion!EW53*1000</f>
        <v>0</v>
      </c>
      <c r="EX53" s="132">
        <f>SAM_billion!EX53*1000</f>
        <v>0</v>
      </c>
      <c r="EY53" s="132">
        <f>SAM_billion!EY53*1000</f>
        <v>0</v>
      </c>
      <c r="EZ53" s="132">
        <f>SAM_billion!EZ53*1000</f>
        <v>0</v>
      </c>
      <c r="FA53" s="132">
        <f>SAM_billion!FA53*1000</f>
        <v>0</v>
      </c>
      <c r="FB53" s="132">
        <f>SAM_billion!FB53*1000</f>
        <v>0</v>
      </c>
      <c r="FC53" s="132">
        <f>SAM_billion!FC53*1000</f>
        <v>0</v>
      </c>
      <c r="FD53" s="132">
        <f>SAM_billion!FD53*1000</f>
        <v>0</v>
      </c>
      <c r="FE53" s="132">
        <f>SAM_billion!FE53*1000</f>
        <v>0</v>
      </c>
      <c r="FF53" s="132">
        <f>SAM_billion!FF53*1000</f>
        <v>0</v>
      </c>
      <c r="FG53" s="132">
        <f>SAM_billion!FG53*1000</f>
        <v>0</v>
      </c>
      <c r="FH53" s="132">
        <f>SAM_billion!FH53*1000</f>
        <v>0</v>
      </c>
      <c r="FI53" s="132">
        <f>SAM_billion!FI53*1000</f>
        <v>0</v>
      </c>
      <c r="FJ53" s="132">
        <f>SAM_billion!FJ53*1000</f>
        <v>0</v>
      </c>
      <c r="FK53" s="132">
        <f>SAM_billion!FK53*1000</f>
        <v>0</v>
      </c>
      <c r="FL53" s="132">
        <f>SAM_billion!FL53*1000</f>
        <v>0</v>
      </c>
      <c r="FM53" s="132">
        <f>SAM_billion!FM53*1000</f>
        <v>0</v>
      </c>
      <c r="FN53" s="132">
        <f>SAM_billion!FN53*1000</f>
        <v>0</v>
      </c>
      <c r="FO53" s="132">
        <f>SAM_billion!FO53*1000</f>
        <v>0</v>
      </c>
      <c r="FP53" s="132">
        <f>SAM_billion!FP53*1000</f>
        <v>0</v>
      </c>
      <c r="FQ53" s="132">
        <f>SAM_billion!FQ53*1000</f>
        <v>0</v>
      </c>
      <c r="FR53" s="132">
        <f>SAM_billion!FR53*1000</f>
        <v>0</v>
      </c>
      <c r="FS53" s="132">
        <f>SAM_billion!FS53*1000</f>
        <v>0</v>
      </c>
      <c r="FT53" s="132">
        <f>SAM_billion!FT53*1000</f>
        <v>0</v>
      </c>
      <c r="FU53" s="132">
        <f>SAM_billion!FU53*1000</f>
        <v>0</v>
      </c>
      <c r="FV53" s="132">
        <f>SAM_billion!FV53*1000</f>
        <v>0</v>
      </c>
      <c r="FW53" s="132">
        <f>SAM_billion!FW53*1000</f>
        <v>0</v>
      </c>
      <c r="FX53" s="132">
        <f>SAM_billion!FX53*1000</f>
        <v>0</v>
      </c>
      <c r="FY53" s="132">
        <f>SAM_billion!FY53*1000</f>
        <v>0</v>
      </c>
      <c r="FZ53" s="132">
        <f>SAM_billion!FZ53*1000</f>
        <v>0</v>
      </c>
      <c r="GA53" s="132">
        <f>SAM_billion!GA53*1000</f>
        <v>0</v>
      </c>
      <c r="GB53" s="132">
        <f>SAM_billion!GB53*1000</f>
        <v>0</v>
      </c>
      <c r="GC53" s="132">
        <f>SAM_billion!GC53*1000</f>
        <v>0</v>
      </c>
      <c r="GD53" s="132">
        <f>SAM_billion!GD53*1000</f>
        <v>0</v>
      </c>
      <c r="GE53" s="132">
        <f>SAM_billion!GE53*1000</f>
        <v>0</v>
      </c>
      <c r="GF53" s="132">
        <f>SAM_billion!GF53*1000</f>
        <v>0</v>
      </c>
      <c r="GG53" s="132">
        <f>SAM_billion!GG53*1000</f>
        <v>0</v>
      </c>
      <c r="GH53" s="132">
        <f>SAM_billion!GH53*1000</f>
        <v>0</v>
      </c>
      <c r="GI53" s="132">
        <f>SAM_billion!GI53*1000</f>
        <v>0</v>
      </c>
      <c r="GJ53" s="132">
        <f>SAM_billion!GJ53*1000</f>
        <v>184385.82458834088</v>
      </c>
    </row>
    <row r="54" spans="1:192" x14ac:dyDescent="0.25">
      <c r="A54" s="133" t="s">
        <v>356</v>
      </c>
      <c r="B54" s="132">
        <f>SAM_billion!B54*1000</f>
        <v>0</v>
      </c>
      <c r="C54" s="132">
        <f>SAM_billion!C54*1000</f>
        <v>0</v>
      </c>
      <c r="D54" s="132">
        <f>SAM_billion!D54*1000</f>
        <v>0</v>
      </c>
      <c r="E54" s="132">
        <f>SAM_billion!E54*1000</f>
        <v>0</v>
      </c>
      <c r="F54" s="132">
        <f>SAM_billion!F54*1000</f>
        <v>0</v>
      </c>
      <c r="G54" s="132">
        <f>SAM_billion!G54*1000</f>
        <v>0</v>
      </c>
      <c r="H54" s="132">
        <f>SAM_billion!H54*1000</f>
        <v>0</v>
      </c>
      <c r="I54" s="132">
        <f>SAM_billion!I54*1000</f>
        <v>0</v>
      </c>
      <c r="J54" s="132">
        <f>SAM_billion!J54*1000</f>
        <v>0</v>
      </c>
      <c r="K54" s="132">
        <f>SAM_billion!K54*1000</f>
        <v>0</v>
      </c>
      <c r="L54" s="132">
        <f>SAM_billion!L54*1000</f>
        <v>0</v>
      </c>
      <c r="M54" s="132">
        <f>SAM_billion!M54*1000</f>
        <v>0</v>
      </c>
      <c r="N54" s="132">
        <f>SAM_billion!N54*1000</f>
        <v>0</v>
      </c>
      <c r="O54" s="132">
        <f>SAM_billion!O54*1000</f>
        <v>0</v>
      </c>
      <c r="P54" s="132">
        <f>SAM_billion!P54*1000</f>
        <v>0</v>
      </c>
      <c r="Q54" s="132">
        <f>SAM_billion!Q54*1000</f>
        <v>0</v>
      </c>
      <c r="R54" s="132">
        <f>SAM_billion!R54*1000</f>
        <v>0</v>
      </c>
      <c r="S54" s="132">
        <f>SAM_billion!S54*1000</f>
        <v>0</v>
      </c>
      <c r="T54" s="132">
        <f>SAM_billion!T54*1000</f>
        <v>0</v>
      </c>
      <c r="U54" s="132">
        <f>SAM_billion!U54*1000</f>
        <v>0</v>
      </c>
      <c r="V54" s="132">
        <f>SAM_billion!V54*1000</f>
        <v>0</v>
      </c>
      <c r="W54" s="132">
        <f>SAM_billion!W54*1000</f>
        <v>0</v>
      </c>
      <c r="X54" s="132">
        <f>SAM_billion!X54*1000</f>
        <v>0</v>
      </c>
      <c r="Y54" s="132">
        <f>SAM_billion!Y54*1000</f>
        <v>0</v>
      </c>
      <c r="Z54" s="132">
        <f>SAM_billion!Z54*1000</f>
        <v>0</v>
      </c>
      <c r="AA54" s="132">
        <f>SAM_billion!AA54*1000</f>
        <v>0</v>
      </c>
      <c r="AB54" s="132">
        <f>SAM_billion!AB54*1000</f>
        <v>0</v>
      </c>
      <c r="AC54" s="132">
        <f>SAM_billion!AC54*1000</f>
        <v>0</v>
      </c>
      <c r="AD54" s="132">
        <f>SAM_billion!AD54*1000</f>
        <v>0</v>
      </c>
      <c r="AE54" s="132">
        <f>SAM_billion!AE54*1000</f>
        <v>0</v>
      </c>
      <c r="AF54" s="132">
        <f>SAM_billion!AF54*1000</f>
        <v>0</v>
      </c>
      <c r="AG54" s="132">
        <f>SAM_billion!AG54*1000</f>
        <v>0</v>
      </c>
      <c r="AH54" s="132">
        <f>SAM_billion!AH54*1000</f>
        <v>0</v>
      </c>
      <c r="AI54" s="132">
        <f>SAM_billion!AI54*1000</f>
        <v>0</v>
      </c>
      <c r="AJ54" s="132">
        <f>SAM_billion!AJ54*1000</f>
        <v>0</v>
      </c>
      <c r="AK54" s="132">
        <f>SAM_billion!AK54*1000</f>
        <v>0</v>
      </c>
      <c r="AL54" s="132">
        <f>SAM_billion!AL54*1000</f>
        <v>0</v>
      </c>
      <c r="AM54" s="132">
        <f>SAM_billion!AM54*1000</f>
        <v>0</v>
      </c>
      <c r="AN54" s="132">
        <f>SAM_billion!AN54*1000</f>
        <v>0</v>
      </c>
      <c r="AO54" s="132">
        <f>SAM_billion!AO54*1000</f>
        <v>0</v>
      </c>
      <c r="AP54" s="132">
        <f>SAM_billion!AP54*1000</f>
        <v>0</v>
      </c>
      <c r="AQ54" s="132">
        <f>SAM_billion!AQ54*1000</f>
        <v>0</v>
      </c>
      <c r="AR54" s="132">
        <f>SAM_billion!AR54*1000</f>
        <v>0</v>
      </c>
      <c r="AS54" s="132">
        <f>SAM_billion!AS54*1000</f>
        <v>0</v>
      </c>
      <c r="AT54" s="132">
        <f>SAM_billion!AT54*1000</f>
        <v>0</v>
      </c>
      <c r="AU54" s="132">
        <f>SAM_billion!AU54*1000</f>
        <v>0</v>
      </c>
      <c r="AV54" s="132">
        <f>SAM_billion!AV54*1000</f>
        <v>0</v>
      </c>
      <c r="AW54" s="132">
        <f>SAM_billion!AW54*1000</f>
        <v>0</v>
      </c>
      <c r="AX54" s="132">
        <f>SAM_billion!AX54*1000</f>
        <v>0</v>
      </c>
      <c r="AY54" s="132">
        <f>SAM_billion!AY54*1000</f>
        <v>0</v>
      </c>
      <c r="AZ54" s="132">
        <f>SAM_billion!AZ54*1000</f>
        <v>0</v>
      </c>
      <c r="BA54" s="132">
        <f>SAM_billion!BA54*1000</f>
        <v>0</v>
      </c>
      <c r="BB54" s="132">
        <f>SAM_billion!BB54*1000</f>
        <v>0</v>
      </c>
      <c r="BC54" s="132">
        <f>SAM_billion!BC54*1000</f>
        <v>0</v>
      </c>
      <c r="BD54" s="132">
        <f>SAM_billion!BD54*1000</f>
        <v>0</v>
      </c>
      <c r="BE54" s="132">
        <f>SAM_billion!BE54*1000</f>
        <v>0</v>
      </c>
      <c r="BF54" s="132">
        <f>SAM_billion!BF54*1000</f>
        <v>0</v>
      </c>
      <c r="BG54" s="132">
        <f>SAM_billion!BG54*1000</f>
        <v>0</v>
      </c>
      <c r="BH54" s="132">
        <f>SAM_billion!BH54*1000</f>
        <v>0</v>
      </c>
      <c r="BI54" s="132">
        <f>SAM_billion!BI54*1000</f>
        <v>0</v>
      </c>
      <c r="BJ54" s="132">
        <f>SAM_billion!BJ54*1000</f>
        <v>0</v>
      </c>
      <c r="BK54" s="132">
        <f>SAM_billion!BK54*1000</f>
        <v>0</v>
      </c>
      <c r="BL54" s="132">
        <f>SAM_billion!BL54*1000</f>
        <v>0</v>
      </c>
      <c r="BM54" s="132">
        <f>SAM_billion!BM54*1000</f>
        <v>0</v>
      </c>
      <c r="BN54" s="132">
        <f>SAM_billion!BN54*1000</f>
        <v>0</v>
      </c>
      <c r="BO54" s="132">
        <f>SAM_billion!BO54*1000</f>
        <v>0</v>
      </c>
      <c r="BP54" s="132">
        <f>SAM_billion!BP54*1000</f>
        <v>0</v>
      </c>
      <c r="BQ54" s="132">
        <f>SAM_billion!BQ54*1000</f>
        <v>0</v>
      </c>
      <c r="BR54" s="132">
        <f>SAM_billion!BR54*1000</f>
        <v>0</v>
      </c>
      <c r="BS54" s="132">
        <f>SAM_billion!BS54*1000</f>
        <v>0</v>
      </c>
      <c r="BT54" s="132">
        <f>SAM_billion!BT54*1000</f>
        <v>0</v>
      </c>
      <c r="BU54" s="132">
        <f>SAM_billion!BU54*1000</f>
        <v>0</v>
      </c>
      <c r="BV54" s="132">
        <f>SAM_billion!BV54*1000</f>
        <v>0</v>
      </c>
      <c r="BW54" s="132">
        <f>SAM_billion!BW54*1000</f>
        <v>0</v>
      </c>
      <c r="BX54" s="132">
        <f>SAM_billion!BX54*1000</f>
        <v>0</v>
      </c>
      <c r="BY54" s="132">
        <f>SAM_billion!BY54*1000</f>
        <v>0</v>
      </c>
      <c r="BZ54" s="132">
        <f>SAM_billion!BZ54*1000</f>
        <v>0</v>
      </c>
      <c r="CA54" s="132">
        <f>SAM_billion!CA54*1000</f>
        <v>0</v>
      </c>
      <c r="CB54" s="132">
        <f>SAM_billion!CB54*1000</f>
        <v>0</v>
      </c>
      <c r="CC54" s="132">
        <f>SAM_billion!CC54*1000</f>
        <v>0</v>
      </c>
      <c r="CD54" s="132">
        <f>SAM_billion!CD54*1000</f>
        <v>0</v>
      </c>
      <c r="CE54" s="132">
        <f>SAM_billion!CE54*1000</f>
        <v>0</v>
      </c>
      <c r="CF54" s="132">
        <f>SAM_billion!CF54*1000</f>
        <v>0</v>
      </c>
      <c r="CG54" s="132">
        <f>SAM_billion!CG54*1000</f>
        <v>0</v>
      </c>
      <c r="CH54" s="132">
        <f>SAM_billion!CH54*1000</f>
        <v>0</v>
      </c>
      <c r="CI54" s="132">
        <f>SAM_billion!CI54*1000</f>
        <v>0</v>
      </c>
      <c r="CJ54" s="132">
        <f>SAM_billion!CJ54*1000</f>
        <v>0</v>
      </c>
      <c r="CK54" s="132">
        <f>SAM_billion!CK54*1000</f>
        <v>0</v>
      </c>
      <c r="CL54" s="132">
        <f>SAM_billion!CL54*1000</f>
        <v>0</v>
      </c>
      <c r="CM54" s="132">
        <f>SAM_billion!CM54*1000</f>
        <v>0</v>
      </c>
      <c r="CN54" s="132">
        <f>SAM_billion!CN54*1000</f>
        <v>0</v>
      </c>
      <c r="CO54" s="132">
        <f>SAM_billion!CO54*1000</f>
        <v>0</v>
      </c>
      <c r="CP54" s="132">
        <f>SAM_billion!CP54*1000</f>
        <v>0</v>
      </c>
      <c r="CQ54" s="132">
        <f>SAM_billion!CQ54*1000</f>
        <v>0</v>
      </c>
      <c r="CR54" s="132">
        <f>SAM_billion!CR54*1000</f>
        <v>0</v>
      </c>
      <c r="CS54" s="132">
        <f>SAM_billion!CS54*1000</f>
        <v>0</v>
      </c>
      <c r="CT54" s="132">
        <f>SAM_billion!CT54*1000</f>
        <v>0</v>
      </c>
      <c r="CU54" s="132">
        <f>SAM_billion!CU54*1000</f>
        <v>0</v>
      </c>
      <c r="CV54" s="132">
        <f>SAM_billion!CV54*1000</f>
        <v>0</v>
      </c>
      <c r="CW54" s="132">
        <f>SAM_billion!CW54*1000</f>
        <v>0</v>
      </c>
      <c r="CX54" s="132">
        <f>SAM_billion!CX54*1000</f>
        <v>0</v>
      </c>
      <c r="CY54" s="132">
        <f>SAM_billion!CY54*1000</f>
        <v>0</v>
      </c>
      <c r="CZ54" s="132">
        <f>SAM_billion!CZ54*1000</f>
        <v>0</v>
      </c>
      <c r="DA54" s="132">
        <f>SAM_billion!DA54*1000</f>
        <v>0</v>
      </c>
      <c r="DB54" s="132">
        <f>SAM_billion!DB54*1000</f>
        <v>0</v>
      </c>
      <c r="DC54" s="132">
        <f>SAM_billion!DC54*1000</f>
        <v>0</v>
      </c>
      <c r="DD54" s="132">
        <f>SAM_billion!DD54*1000</f>
        <v>0</v>
      </c>
      <c r="DE54" s="132">
        <f>SAM_billion!DE54*1000</f>
        <v>0</v>
      </c>
      <c r="DF54" s="132">
        <f>SAM_billion!DF54*1000</f>
        <v>0</v>
      </c>
      <c r="DG54" s="132">
        <f>SAM_billion!DG54*1000</f>
        <v>0</v>
      </c>
      <c r="DH54" s="132">
        <f>SAM_billion!DH54*1000</f>
        <v>0</v>
      </c>
      <c r="DI54" s="132">
        <f>SAM_billion!DI54*1000</f>
        <v>0</v>
      </c>
      <c r="DJ54" s="132">
        <f>SAM_billion!DJ54*1000</f>
        <v>0</v>
      </c>
      <c r="DK54" s="132">
        <f>SAM_billion!DK54*1000</f>
        <v>0</v>
      </c>
      <c r="DL54" s="132">
        <f>SAM_billion!DL54*1000</f>
        <v>0</v>
      </c>
      <c r="DM54" s="132">
        <f>SAM_billion!DM54*1000</f>
        <v>0</v>
      </c>
      <c r="DN54" s="132">
        <f>SAM_billion!DN54*1000</f>
        <v>0</v>
      </c>
      <c r="DO54" s="132">
        <f>SAM_billion!DO54*1000</f>
        <v>0</v>
      </c>
      <c r="DP54" s="132">
        <f>SAM_billion!DP54*1000</f>
        <v>0</v>
      </c>
      <c r="DQ54" s="132">
        <f>SAM_billion!DQ54*1000</f>
        <v>0</v>
      </c>
      <c r="DR54" s="132">
        <f>SAM_billion!DR54*1000</f>
        <v>0</v>
      </c>
      <c r="DS54" s="132">
        <f>SAM_billion!DS54*1000</f>
        <v>0</v>
      </c>
      <c r="DT54" s="132">
        <f>SAM_billion!DT54*1000</f>
        <v>0</v>
      </c>
      <c r="DU54" s="132">
        <f>SAM_billion!DU54*1000</f>
        <v>0</v>
      </c>
      <c r="DV54" s="132">
        <f>SAM_billion!DV54*1000</f>
        <v>0</v>
      </c>
      <c r="DW54" s="132">
        <f>SAM_billion!DW54*1000</f>
        <v>0</v>
      </c>
      <c r="DX54" s="132">
        <f>SAM_billion!DX54*1000</f>
        <v>23578.408481467941</v>
      </c>
      <c r="DY54" s="132">
        <f>SAM_billion!DY54*1000</f>
        <v>0</v>
      </c>
      <c r="DZ54" s="132">
        <f>SAM_billion!DZ54*1000</f>
        <v>0</v>
      </c>
      <c r="EA54" s="132">
        <f>SAM_billion!EA54*1000</f>
        <v>0</v>
      </c>
      <c r="EB54" s="132">
        <f>SAM_billion!EB54*1000</f>
        <v>0</v>
      </c>
      <c r="EC54" s="132">
        <f>SAM_billion!EC54*1000</f>
        <v>0</v>
      </c>
      <c r="ED54" s="132">
        <f>SAM_billion!ED54*1000</f>
        <v>0</v>
      </c>
      <c r="EE54" s="132">
        <f>SAM_billion!EE54*1000</f>
        <v>0</v>
      </c>
      <c r="EF54" s="132">
        <f>SAM_billion!EF54*1000</f>
        <v>0</v>
      </c>
      <c r="EG54" s="132">
        <f>SAM_billion!EG54*1000</f>
        <v>0</v>
      </c>
      <c r="EH54" s="132">
        <f>SAM_billion!EH54*1000</f>
        <v>0</v>
      </c>
      <c r="EI54" s="132">
        <f>SAM_billion!EI54*1000</f>
        <v>0</v>
      </c>
      <c r="EJ54" s="132">
        <f>SAM_billion!EJ54*1000</f>
        <v>0</v>
      </c>
      <c r="EK54" s="132">
        <f>SAM_billion!EK54*1000</f>
        <v>0</v>
      </c>
      <c r="EL54" s="132">
        <f>SAM_billion!EL54*1000</f>
        <v>0</v>
      </c>
      <c r="EM54" s="132">
        <f>SAM_billion!EM54*1000</f>
        <v>0</v>
      </c>
      <c r="EN54" s="132">
        <f>SAM_billion!EN54*1000</f>
        <v>0</v>
      </c>
      <c r="EO54" s="132">
        <f>SAM_billion!EO54*1000</f>
        <v>0</v>
      </c>
      <c r="EP54" s="132">
        <f>SAM_billion!EP54*1000</f>
        <v>0</v>
      </c>
      <c r="EQ54" s="132">
        <f>SAM_billion!EQ54*1000</f>
        <v>0</v>
      </c>
      <c r="ER54" s="132">
        <f>SAM_billion!ER54*1000</f>
        <v>0</v>
      </c>
      <c r="ES54" s="132">
        <f>SAM_billion!ES54*1000</f>
        <v>0</v>
      </c>
      <c r="ET54" s="132">
        <f>SAM_billion!ET54*1000</f>
        <v>0</v>
      </c>
      <c r="EU54" s="132">
        <f>SAM_billion!EU54*1000</f>
        <v>0</v>
      </c>
      <c r="EV54" s="132">
        <f>SAM_billion!EV54*1000</f>
        <v>0</v>
      </c>
      <c r="EW54" s="132">
        <f>SAM_billion!EW54*1000</f>
        <v>0</v>
      </c>
      <c r="EX54" s="132">
        <f>SAM_billion!EX54*1000</f>
        <v>0</v>
      </c>
      <c r="EY54" s="132">
        <f>SAM_billion!EY54*1000</f>
        <v>0</v>
      </c>
      <c r="EZ54" s="132">
        <f>SAM_billion!EZ54*1000</f>
        <v>0</v>
      </c>
      <c r="FA54" s="132">
        <f>SAM_billion!FA54*1000</f>
        <v>0</v>
      </c>
      <c r="FB54" s="132">
        <f>SAM_billion!FB54*1000</f>
        <v>0</v>
      </c>
      <c r="FC54" s="132">
        <f>SAM_billion!FC54*1000</f>
        <v>0</v>
      </c>
      <c r="FD54" s="132">
        <f>SAM_billion!FD54*1000</f>
        <v>0</v>
      </c>
      <c r="FE54" s="132">
        <f>SAM_billion!FE54*1000</f>
        <v>0</v>
      </c>
      <c r="FF54" s="132">
        <f>SAM_billion!FF54*1000</f>
        <v>0</v>
      </c>
      <c r="FG54" s="132">
        <f>SAM_billion!FG54*1000</f>
        <v>0</v>
      </c>
      <c r="FH54" s="132">
        <f>SAM_billion!FH54*1000</f>
        <v>0</v>
      </c>
      <c r="FI54" s="132">
        <f>SAM_billion!FI54*1000</f>
        <v>0</v>
      </c>
      <c r="FJ54" s="132">
        <f>SAM_billion!FJ54*1000</f>
        <v>0</v>
      </c>
      <c r="FK54" s="132">
        <f>SAM_billion!FK54*1000</f>
        <v>0</v>
      </c>
      <c r="FL54" s="132">
        <f>SAM_billion!FL54*1000</f>
        <v>0</v>
      </c>
      <c r="FM54" s="132">
        <f>SAM_billion!FM54*1000</f>
        <v>0</v>
      </c>
      <c r="FN54" s="132">
        <f>SAM_billion!FN54*1000</f>
        <v>0</v>
      </c>
      <c r="FO54" s="132">
        <f>SAM_billion!FO54*1000</f>
        <v>0</v>
      </c>
      <c r="FP54" s="132">
        <f>SAM_billion!FP54*1000</f>
        <v>0</v>
      </c>
      <c r="FQ54" s="132">
        <f>SAM_billion!FQ54*1000</f>
        <v>0</v>
      </c>
      <c r="FR54" s="132">
        <f>SAM_billion!FR54*1000</f>
        <v>0</v>
      </c>
      <c r="FS54" s="132">
        <f>SAM_billion!FS54*1000</f>
        <v>0</v>
      </c>
      <c r="FT54" s="132">
        <f>SAM_billion!FT54*1000</f>
        <v>0</v>
      </c>
      <c r="FU54" s="132">
        <f>SAM_billion!FU54*1000</f>
        <v>0</v>
      </c>
      <c r="FV54" s="132">
        <f>SAM_billion!FV54*1000</f>
        <v>0</v>
      </c>
      <c r="FW54" s="132">
        <f>SAM_billion!FW54*1000</f>
        <v>0</v>
      </c>
      <c r="FX54" s="132">
        <f>SAM_billion!FX54*1000</f>
        <v>0</v>
      </c>
      <c r="FY54" s="132">
        <f>SAM_billion!FY54*1000</f>
        <v>0</v>
      </c>
      <c r="FZ54" s="132">
        <f>SAM_billion!FZ54*1000</f>
        <v>0</v>
      </c>
      <c r="GA54" s="132">
        <f>SAM_billion!GA54*1000</f>
        <v>0</v>
      </c>
      <c r="GB54" s="132">
        <f>SAM_billion!GB54*1000</f>
        <v>0</v>
      </c>
      <c r="GC54" s="132">
        <f>SAM_billion!GC54*1000</f>
        <v>0</v>
      </c>
      <c r="GD54" s="132">
        <f>SAM_billion!GD54*1000</f>
        <v>0</v>
      </c>
      <c r="GE54" s="132">
        <f>SAM_billion!GE54*1000</f>
        <v>0</v>
      </c>
      <c r="GF54" s="132">
        <f>SAM_billion!GF54*1000</f>
        <v>0</v>
      </c>
      <c r="GG54" s="132">
        <f>SAM_billion!GG54*1000</f>
        <v>0</v>
      </c>
      <c r="GH54" s="132">
        <f>SAM_billion!GH54*1000</f>
        <v>0</v>
      </c>
      <c r="GI54" s="132">
        <f>SAM_billion!GI54*1000</f>
        <v>0</v>
      </c>
      <c r="GJ54" s="132">
        <f>SAM_billion!GJ54*1000</f>
        <v>23578.408481467941</v>
      </c>
    </row>
    <row r="55" spans="1:192" x14ac:dyDescent="0.25">
      <c r="A55" s="133" t="s">
        <v>357</v>
      </c>
      <c r="B55" s="132">
        <f>SAM_billion!B55*1000</f>
        <v>0</v>
      </c>
      <c r="C55" s="132">
        <f>SAM_billion!C55*1000</f>
        <v>0</v>
      </c>
      <c r="D55" s="132">
        <f>SAM_billion!D55*1000</f>
        <v>0</v>
      </c>
      <c r="E55" s="132">
        <f>SAM_billion!E55*1000</f>
        <v>0</v>
      </c>
      <c r="F55" s="132">
        <f>SAM_billion!F55*1000</f>
        <v>0</v>
      </c>
      <c r="G55" s="132">
        <f>SAM_billion!G55*1000</f>
        <v>0</v>
      </c>
      <c r="H55" s="132">
        <f>SAM_billion!H55*1000</f>
        <v>0</v>
      </c>
      <c r="I55" s="132">
        <f>SAM_billion!I55*1000</f>
        <v>0</v>
      </c>
      <c r="J55" s="132">
        <f>SAM_billion!J55*1000</f>
        <v>0</v>
      </c>
      <c r="K55" s="132">
        <f>SAM_billion!K55*1000</f>
        <v>0</v>
      </c>
      <c r="L55" s="132">
        <f>SAM_billion!L55*1000</f>
        <v>0</v>
      </c>
      <c r="M55" s="132">
        <f>SAM_billion!M55*1000</f>
        <v>0</v>
      </c>
      <c r="N55" s="132">
        <f>SAM_billion!N55*1000</f>
        <v>0</v>
      </c>
      <c r="O55" s="132">
        <f>SAM_billion!O55*1000</f>
        <v>0</v>
      </c>
      <c r="P55" s="132">
        <f>SAM_billion!P55*1000</f>
        <v>0</v>
      </c>
      <c r="Q55" s="132">
        <f>SAM_billion!Q55*1000</f>
        <v>0</v>
      </c>
      <c r="R55" s="132">
        <f>SAM_billion!R55*1000</f>
        <v>0</v>
      </c>
      <c r="S55" s="132">
        <f>SAM_billion!S55*1000</f>
        <v>0</v>
      </c>
      <c r="T55" s="132">
        <f>SAM_billion!T55*1000</f>
        <v>0</v>
      </c>
      <c r="U55" s="132">
        <f>SAM_billion!U55*1000</f>
        <v>0</v>
      </c>
      <c r="V55" s="132">
        <f>SAM_billion!V55*1000</f>
        <v>0</v>
      </c>
      <c r="W55" s="132">
        <f>SAM_billion!W55*1000</f>
        <v>0</v>
      </c>
      <c r="X55" s="132">
        <f>SAM_billion!X55*1000</f>
        <v>0</v>
      </c>
      <c r="Y55" s="132">
        <f>SAM_billion!Y55*1000</f>
        <v>0</v>
      </c>
      <c r="Z55" s="132">
        <f>SAM_billion!Z55*1000</f>
        <v>0</v>
      </c>
      <c r="AA55" s="132">
        <f>SAM_billion!AA55*1000</f>
        <v>0</v>
      </c>
      <c r="AB55" s="132">
        <f>SAM_billion!AB55*1000</f>
        <v>0</v>
      </c>
      <c r="AC55" s="132">
        <f>SAM_billion!AC55*1000</f>
        <v>0</v>
      </c>
      <c r="AD55" s="132">
        <f>SAM_billion!AD55*1000</f>
        <v>0</v>
      </c>
      <c r="AE55" s="132">
        <f>SAM_billion!AE55*1000</f>
        <v>0</v>
      </c>
      <c r="AF55" s="132">
        <f>SAM_billion!AF55*1000</f>
        <v>0</v>
      </c>
      <c r="AG55" s="132">
        <f>SAM_billion!AG55*1000</f>
        <v>0</v>
      </c>
      <c r="AH55" s="132">
        <f>SAM_billion!AH55*1000</f>
        <v>0</v>
      </c>
      <c r="AI55" s="132">
        <f>SAM_billion!AI55*1000</f>
        <v>0</v>
      </c>
      <c r="AJ55" s="132">
        <f>SAM_billion!AJ55*1000</f>
        <v>0</v>
      </c>
      <c r="AK55" s="132">
        <f>SAM_billion!AK55*1000</f>
        <v>0</v>
      </c>
      <c r="AL55" s="132">
        <f>SAM_billion!AL55*1000</f>
        <v>0</v>
      </c>
      <c r="AM55" s="132">
        <f>SAM_billion!AM55*1000</f>
        <v>0</v>
      </c>
      <c r="AN55" s="132">
        <f>SAM_billion!AN55*1000</f>
        <v>0</v>
      </c>
      <c r="AO55" s="132">
        <f>SAM_billion!AO55*1000</f>
        <v>0</v>
      </c>
      <c r="AP55" s="132">
        <f>SAM_billion!AP55*1000</f>
        <v>0</v>
      </c>
      <c r="AQ55" s="132">
        <f>SAM_billion!AQ55*1000</f>
        <v>0</v>
      </c>
      <c r="AR55" s="132">
        <f>SAM_billion!AR55*1000</f>
        <v>0</v>
      </c>
      <c r="AS55" s="132">
        <f>SAM_billion!AS55*1000</f>
        <v>0</v>
      </c>
      <c r="AT55" s="132">
        <f>SAM_billion!AT55*1000</f>
        <v>0</v>
      </c>
      <c r="AU55" s="132">
        <f>SAM_billion!AU55*1000</f>
        <v>0</v>
      </c>
      <c r="AV55" s="132">
        <f>SAM_billion!AV55*1000</f>
        <v>0</v>
      </c>
      <c r="AW55" s="132">
        <f>SAM_billion!AW55*1000</f>
        <v>0</v>
      </c>
      <c r="AX55" s="132">
        <f>SAM_billion!AX55*1000</f>
        <v>0</v>
      </c>
      <c r="AY55" s="132">
        <f>SAM_billion!AY55*1000</f>
        <v>0</v>
      </c>
      <c r="AZ55" s="132">
        <f>SAM_billion!AZ55*1000</f>
        <v>0</v>
      </c>
      <c r="BA55" s="132">
        <f>SAM_billion!BA55*1000</f>
        <v>0</v>
      </c>
      <c r="BB55" s="132">
        <f>SAM_billion!BB55*1000</f>
        <v>0</v>
      </c>
      <c r="BC55" s="132">
        <f>SAM_billion!BC55*1000</f>
        <v>0</v>
      </c>
      <c r="BD55" s="132">
        <f>SAM_billion!BD55*1000</f>
        <v>0</v>
      </c>
      <c r="BE55" s="132">
        <f>SAM_billion!BE55*1000</f>
        <v>0</v>
      </c>
      <c r="BF55" s="132">
        <f>SAM_billion!BF55*1000</f>
        <v>0</v>
      </c>
      <c r="BG55" s="132">
        <f>SAM_billion!BG55*1000</f>
        <v>0</v>
      </c>
      <c r="BH55" s="132">
        <f>SAM_billion!BH55*1000</f>
        <v>0</v>
      </c>
      <c r="BI55" s="132">
        <f>SAM_billion!BI55*1000</f>
        <v>0</v>
      </c>
      <c r="BJ55" s="132">
        <f>SAM_billion!BJ55*1000</f>
        <v>0</v>
      </c>
      <c r="BK55" s="132">
        <f>SAM_billion!BK55*1000</f>
        <v>0</v>
      </c>
      <c r="BL55" s="132">
        <f>SAM_billion!BL55*1000</f>
        <v>0</v>
      </c>
      <c r="BM55" s="132">
        <f>SAM_billion!BM55*1000</f>
        <v>0</v>
      </c>
      <c r="BN55" s="132">
        <f>SAM_billion!BN55*1000</f>
        <v>0</v>
      </c>
      <c r="BO55" s="132">
        <f>SAM_billion!BO55*1000</f>
        <v>0</v>
      </c>
      <c r="BP55" s="132">
        <f>SAM_billion!BP55*1000</f>
        <v>0</v>
      </c>
      <c r="BQ55" s="132">
        <f>SAM_billion!BQ55*1000</f>
        <v>0</v>
      </c>
      <c r="BR55" s="132">
        <f>SAM_billion!BR55*1000</f>
        <v>0</v>
      </c>
      <c r="BS55" s="132">
        <f>SAM_billion!BS55*1000</f>
        <v>0</v>
      </c>
      <c r="BT55" s="132">
        <f>SAM_billion!BT55*1000</f>
        <v>0</v>
      </c>
      <c r="BU55" s="132">
        <f>SAM_billion!BU55*1000</f>
        <v>0</v>
      </c>
      <c r="BV55" s="132">
        <f>SAM_billion!BV55*1000</f>
        <v>0</v>
      </c>
      <c r="BW55" s="132">
        <f>SAM_billion!BW55*1000</f>
        <v>0</v>
      </c>
      <c r="BX55" s="132">
        <f>SAM_billion!BX55*1000</f>
        <v>0</v>
      </c>
      <c r="BY55" s="132">
        <f>SAM_billion!BY55*1000</f>
        <v>0</v>
      </c>
      <c r="BZ55" s="132">
        <f>SAM_billion!BZ55*1000</f>
        <v>0</v>
      </c>
      <c r="CA55" s="132">
        <f>SAM_billion!CA55*1000</f>
        <v>0</v>
      </c>
      <c r="CB55" s="132">
        <f>SAM_billion!CB55*1000</f>
        <v>0</v>
      </c>
      <c r="CC55" s="132">
        <f>SAM_billion!CC55*1000</f>
        <v>0</v>
      </c>
      <c r="CD55" s="132">
        <f>SAM_billion!CD55*1000</f>
        <v>0</v>
      </c>
      <c r="CE55" s="132">
        <f>SAM_billion!CE55*1000</f>
        <v>0</v>
      </c>
      <c r="CF55" s="132">
        <f>SAM_billion!CF55*1000</f>
        <v>0</v>
      </c>
      <c r="CG55" s="132">
        <f>SAM_billion!CG55*1000</f>
        <v>0</v>
      </c>
      <c r="CH55" s="132">
        <f>SAM_billion!CH55*1000</f>
        <v>0</v>
      </c>
      <c r="CI55" s="132">
        <f>SAM_billion!CI55*1000</f>
        <v>0</v>
      </c>
      <c r="CJ55" s="132">
        <f>SAM_billion!CJ55*1000</f>
        <v>0</v>
      </c>
      <c r="CK55" s="132">
        <f>SAM_billion!CK55*1000</f>
        <v>0</v>
      </c>
      <c r="CL55" s="132">
        <f>SAM_billion!CL55*1000</f>
        <v>0</v>
      </c>
      <c r="CM55" s="132">
        <f>SAM_billion!CM55*1000</f>
        <v>0</v>
      </c>
      <c r="CN55" s="132">
        <f>SAM_billion!CN55*1000</f>
        <v>0</v>
      </c>
      <c r="CO55" s="132">
        <f>SAM_billion!CO55*1000</f>
        <v>0</v>
      </c>
      <c r="CP55" s="132">
        <f>SAM_billion!CP55*1000</f>
        <v>0</v>
      </c>
      <c r="CQ55" s="132">
        <f>SAM_billion!CQ55*1000</f>
        <v>0</v>
      </c>
      <c r="CR55" s="132">
        <f>SAM_billion!CR55*1000</f>
        <v>0</v>
      </c>
      <c r="CS55" s="132">
        <f>SAM_billion!CS55*1000</f>
        <v>0</v>
      </c>
      <c r="CT55" s="132">
        <f>SAM_billion!CT55*1000</f>
        <v>0</v>
      </c>
      <c r="CU55" s="132">
        <f>SAM_billion!CU55*1000</f>
        <v>0</v>
      </c>
      <c r="CV55" s="132">
        <f>SAM_billion!CV55*1000</f>
        <v>0</v>
      </c>
      <c r="CW55" s="132">
        <f>SAM_billion!CW55*1000</f>
        <v>0</v>
      </c>
      <c r="CX55" s="132">
        <f>SAM_billion!CX55*1000</f>
        <v>0</v>
      </c>
      <c r="CY55" s="132">
        <f>SAM_billion!CY55*1000</f>
        <v>0</v>
      </c>
      <c r="CZ55" s="132">
        <f>SAM_billion!CZ55*1000</f>
        <v>0</v>
      </c>
      <c r="DA55" s="132">
        <f>SAM_billion!DA55*1000</f>
        <v>0</v>
      </c>
      <c r="DB55" s="132">
        <f>SAM_billion!DB55*1000</f>
        <v>0</v>
      </c>
      <c r="DC55" s="132">
        <f>SAM_billion!DC55*1000</f>
        <v>0</v>
      </c>
      <c r="DD55" s="132">
        <f>SAM_billion!DD55*1000</f>
        <v>0</v>
      </c>
      <c r="DE55" s="132">
        <f>SAM_billion!DE55*1000</f>
        <v>0</v>
      </c>
      <c r="DF55" s="132">
        <f>SAM_billion!DF55*1000</f>
        <v>0</v>
      </c>
      <c r="DG55" s="132">
        <f>SAM_billion!DG55*1000</f>
        <v>0</v>
      </c>
      <c r="DH55" s="132">
        <f>SAM_billion!DH55*1000</f>
        <v>0</v>
      </c>
      <c r="DI55" s="132">
        <f>SAM_billion!DI55*1000</f>
        <v>0</v>
      </c>
      <c r="DJ55" s="132">
        <f>SAM_billion!DJ55*1000</f>
        <v>0</v>
      </c>
      <c r="DK55" s="132">
        <f>SAM_billion!DK55*1000</f>
        <v>0</v>
      </c>
      <c r="DL55" s="132">
        <f>SAM_billion!DL55*1000</f>
        <v>0</v>
      </c>
      <c r="DM55" s="132">
        <f>SAM_billion!DM55*1000</f>
        <v>0</v>
      </c>
      <c r="DN55" s="132">
        <f>SAM_billion!DN55*1000</f>
        <v>0</v>
      </c>
      <c r="DO55" s="132">
        <f>SAM_billion!DO55*1000</f>
        <v>0</v>
      </c>
      <c r="DP55" s="132">
        <f>SAM_billion!DP55*1000</f>
        <v>0</v>
      </c>
      <c r="DQ55" s="132">
        <f>SAM_billion!DQ55*1000</f>
        <v>0</v>
      </c>
      <c r="DR55" s="132">
        <f>SAM_billion!DR55*1000</f>
        <v>0</v>
      </c>
      <c r="DS55" s="132">
        <f>SAM_billion!DS55*1000</f>
        <v>0</v>
      </c>
      <c r="DT55" s="132">
        <f>SAM_billion!DT55*1000</f>
        <v>0</v>
      </c>
      <c r="DU55" s="132">
        <f>SAM_billion!DU55*1000</f>
        <v>0</v>
      </c>
      <c r="DV55" s="132">
        <f>SAM_billion!DV55*1000</f>
        <v>0</v>
      </c>
      <c r="DW55" s="132">
        <f>SAM_billion!DW55*1000</f>
        <v>0</v>
      </c>
      <c r="DX55" s="132">
        <f>SAM_billion!DX55*1000</f>
        <v>0</v>
      </c>
      <c r="DY55" s="132">
        <f>SAM_billion!DY55*1000</f>
        <v>53107.81246641653</v>
      </c>
      <c r="DZ55" s="132">
        <f>SAM_billion!DZ55*1000</f>
        <v>0</v>
      </c>
      <c r="EA55" s="132">
        <f>SAM_billion!EA55*1000</f>
        <v>0</v>
      </c>
      <c r="EB55" s="132">
        <f>SAM_billion!EB55*1000</f>
        <v>0</v>
      </c>
      <c r="EC55" s="132">
        <f>SAM_billion!EC55*1000</f>
        <v>0</v>
      </c>
      <c r="ED55" s="132">
        <f>SAM_billion!ED55*1000</f>
        <v>0</v>
      </c>
      <c r="EE55" s="132">
        <f>SAM_billion!EE55*1000</f>
        <v>0</v>
      </c>
      <c r="EF55" s="132">
        <f>SAM_billion!EF55*1000</f>
        <v>0</v>
      </c>
      <c r="EG55" s="132">
        <f>SAM_billion!EG55*1000</f>
        <v>0</v>
      </c>
      <c r="EH55" s="132">
        <f>SAM_billion!EH55*1000</f>
        <v>0</v>
      </c>
      <c r="EI55" s="132">
        <f>SAM_billion!EI55*1000</f>
        <v>0</v>
      </c>
      <c r="EJ55" s="132">
        <f>SAM_billion!EJ55*1000</f>
        <v>0</v>
      </c>
      <c r="EK55" s="132">
        <f>SAM_billion!EK55*1000</f>
        <v>0</v>
      </c>
      <c r="EL55" s="132">
        <f>SAM_billion!EL55*1000</f>
        <v>0</v>
      </c>
      <c r="EM55" s="132">
        <f>SAM_billion!EM55*1000</f>
        <v>0</v>
      </c>
      <c r="EN55" s="132">
        <f>SAM_billion!EN55*1000</f>
        <v>0</v>
      </c>
      <c r="EO55" s="132">
        <f>SAM_billion!EO55*1000</f>
        <v>0</v>
      </c>
      <c r="EP55" s="132">
        <f>SAM_billion!EP55*1000</f>
        <v>0</v>
      </c>
      <c r="EQ55" s="132">
        <f>SAM_billion!EQ55*1000</f>
        <v>0</v>
      </c>
      <c r="ER55" s="132">
        <f>SAM_billion!ER55*1000</f>
        <v>0</v>
      </c>
      <c r="ES55" s="132">
        <f>SAM_billion!ES55*1000</f>
        <v>0</v>
      </c>
      <c r="ET55" s="132">
        <f>SAM_billion!ET55*1000</f>
        <v>0</v>
      </c>
      <c r="EU55" s="132">
        <f>SAM_billion!EU55*1000</f>
        <v>0</v>
      </c>
      <c r="EV55" s="132">
        <f>SAM_billion!EV55*1000</f>
        <v>0</v>
      </c>
      <c r="EW55" s="132">
        <f>SAM_billion!EW55*1000</f>
        <v>0</v>
      </c>
      <c r="EX55" s="132">
        <f>SAM_billion!EX55*1000</f>
        <v>0</v>
      </c>
      <c r="EY55" s="132">
        <f>SAM_billion!EY55*1000</f>
        <v>0</v>
      </c>
      <c r="EZ55" s="132">
        <f>SAM_billion!EZ55*1000</f>
        <v>0</v>
      </c>
      <c r="FA55" s="132">
        <f>SAM_billion!FA55*1000</f>
        <v>0</v>
      </c>
      <c r="FB55" s="132">
        <f>SAM_billion!FB55*1000</f>
        <v>0</v>
      </c>
      <c r="FC55" s="132">
        <f>SAM_billion!FC55*1000</f>
        <v>0</v>
      </c>
      <c r="FD55" s="132">
        <f>SAM_billion!FD55*1000</f>
        <v>0</v>
      </c>
      <c r="FE55" s="132">
        <f>SAM_billion!FE55*1000</f>
        <v>0</v>
      </c>
      <c r="FF55" s="132">
        <f>SAM_billion!FF55*1000</f>
        <v>0</v>
      </c>
      <c r="FG55" s="132">
        <f>SAM_billion!FG55*1000</f>
        <v>0</v>
      </c>
      <c r="FH55" s="132">
        <f>SAM_billion!FH55*1000</f>
        <v>0</v>
      </c>
      <c r="FI55" s="132">
        <f>SAM_billion!FI55*1000</f>
        <v>0</v>
      </c>
      <c r="FJ55" s="132">
        <f>SAM_billion!FJ55*1000</f>
        <v>0</v>
      </c>
      <c r="FK55" s="132">
        <f>SAM_billion!FK55*1000</f>
        <v>0</v>
      </c>
      <c r="FL55" s="132">
        <f>SAM_billion!FL55*1000</f>
        <v>0</v>
      </c>
      <c r="FM55" s="132">
        <f>SAM_billion!FM55*1000</f>
        <v>0</v>
      </c>
      <c r="FN55" s="132">
        <f>SAM_billion!FN55*1000</f>
        <v>0</v>
      </c>
      <c r="FO55" s="132">
        <f>SAM_billion!FO55*1000</f>
        <v>0</v>
      </c>
      <c r="FP55" s="132">
        <f>SAM_billion!FP55*1000</f>
        <v>0</v>
      </c>
      <c r="FQ55" s="132">
        <f>SAM_billion!FQ55*1000</f>
        <v>0</v>
      </c>
      <c r="FR55" s="132">
        <f>SAM_billion!FR55*1000</f>
        <v>0</v>
      </c>
      <c r="FS55" s="132">
        <f>SAM_billion!FS55*1000</f>
        <v>0</v>
      </c>
      <c r="FT55" s="132">
        <f>SAM_billion!FT55*1000</f>
        <v>0</v>
      </c>
      <c r="FU55" s="132">
        <f>SAM_billion!FU55*1000</f>
        <v>0</v>
      </c>
      <c r="FV55" s="132">
        <f>SAM_billion!FV55*1000</f>
        <v>0</v>
      </c>
      <c r="FW55" s="132">
        <f>SAM_billion!FW55*1000</f>
        <v>0</v>
      </c>
      <c r="FX55" s="132">
        <f>SAM_billion!FX55*1000</f>
        <v>0</v>
      </c>
      <c r="FY55" s="132">
        <f>SAM_billion!FY55*1000</f>
        <v>0</v>
      </c>
      <c r="FZ55" s="132">
        <f>SAM_billion!FZ55*1000</f>
        <v>0</v>
      </c>
      <c r="GA55" s="132">
        <f>SAM_billion!GA55*1000</f>
        <v>0</v>
      </c>
      <c r="GB55" s="132">
        <f>SAM_billion!GB55*1000</f>
        <v>0</v>
      </c>
      <c r="GC55" s="132">
        <f>SAM_billion!GC55*1000</f>
        <v>0</v>
      </c>
      <c r="GD55" s="132">
        <f>SAM_billion!GD55*1000</f>
        <v>0</v>
      </c>
      <c r="GE55" s="132">
        <f>SAM_billion!GE55*1000</f>
        <v>0</v>
      </c>
      <c r="GF55" s="132">
        <f>SAM_billion!GF55*1000</f>
        <v>0</v>
      </c>
      <c r="GG55" s="132">
        <f>SAM_billion!GG55*1000</f>
        <v>0</v>
      </c>
      <c r="GH55" s="132">
        <f>SAM_billion!GH55*1000</f>
        <v>0</v>
      </c>
      <c r="GI55" s="132">
        <f>SAM_billion!GI55*1000</f>
        <v>0</v>
      </c>
      <c r="GJ55" s="132">
        <f>SAM_billion!GJ55*1000</f>
        <v>53107.81246641653</v>
      </c>
    </row>
    <row r="56" spans="1:192" x14ac:dyDescent="0.25">
      <c r="A56" s="133" t="s">
        <v>13</v>
      </c>
      <c r="B56" s="132">
        <f>SAM_billion!B56*1000</f>
        <v>0</v>
      </c>
      <c r="C56" s="132">
        <f>SAM_billion!C56*1000</f>
        <v>0</v>
      </c>
      <c r="D56" s="132">
        <f>SAM_billion!D56*1000</f>
        <v>0</v>
      </c>
      <c r="E56" s="132">
        <f>SAM_billion!E56*1000</f>
        <v>0</v>
      </c>
      <c r="F56" s="132">
        <f>SAM_billion!F56*1000</f>
        <v>0</v>
      </c>
      <c r="G56" s="132">
        <f>SAM_billion!G56*1000</f>
        <v>0</v>
      </c>
      <c r="H56" s="132">
        <f>SAM_billion!H56*1000</f>
        <v>0</v>
      </c>
      <c r="I56" s="132">
        <f>SAM_billion!I56*1000</f>
        <v>0</v>
      </c>
      <c r="J56" s="132">
        <f>SAM_billion!J56*1000</f>
        <v>0</v>
      </c>
      <c r="K56" s="132">
        <f>SAM_billion!K56*1000</f>
        <v>0</v>
      </c>
      <c r="L56" s="132">
        <f>SAM_billion!L56*1000</f>
        <v>0</v>
      </c>
      <c r="M56" s="132">
        <f>SAM_billion!M56*1000</f>
        <v>0</v>
      </c>
      <c r="N56" s="132">
        <f>SAM_billion!N56*1000</f>
        <v>0</v>
      </c>
      <c r="O56" s="132">
        <f>SAM_billion!O56*1000</f>
        <v>0</v>
      </c>
      <c r="P56" s="132">
        <f>SAM_billion!P56*1000</f>
        <v>0</v>
      </c>
      <c r="Q56" s="132">
        <f>SAM_billion!Q56*1000</f>
        <v>0</v>
      </c>
      <c r="R56" s="132">
        <f>SAM_billion!R56*1000</f>
        <v>0</v>
      </c>
      <c r="S56" s="132">
        <f>SAM_billion!S56*1000</f>
        <v>0</v>
      </c>
      <c r="T56" s="132">
        <f>SAM_billion!T56*1000</f>
        <v>0</v>
      </c>
      <c r="U56" s="132">
        <f>SAM_billion!U56*1000</f>
        <v>0</v>
      </c>
      <c r="V56" s="132">
        <f>SAM_billion!V56*1000</f>
        <v>0</v>
      </c>
      <c r="W56" s="132">
        <f>SAM_billion!W56*1000</f>
        <v>0</v>
      </c>
      <c r="X56" s="132">
        <f>SAM_billion!X56*1000</f>
        <v>0</v>
      </c>
      <c r="Y56" s="132">
        <f>SAM_billion!Y56*1000</f>
        <v>0</v>
      </c>
      <c r="Z56" s="132">
        <f>SAM_billion!Z56*1000</f>
        <v>0</v>
      </c>
      <c r="AA56" s="132">
        <f>SAM_billion!AA56*1000</f>
        <v>0</v>
      </c>
      <c r="AB56" s="132">
        <f>SAM_billion!AB56*1000</f>
        <v>0</v>
      </c>
      <c r="AC56" s="132">
        <f>SAM_billion!AC56*1000</f>
        <v>0</v>
      </c>
      <c r="AD56" s="132">
        <f>SAM_billion!AD56*1000</f>
        <v>0</v>
      </c>
      <c r="AE56" s="132">
        <f>SAM_billion!AE56*1000</f>
        <v>0</v>
      </c>
      <c r="AF56" s="132">
        <f>SAM_billion!AF56*1000</f>
        <v>0</v>
      </c>
      <c r="AG56" s="132">
        <f>SAM_billion!AG56*1000</f>
        <v>0</v>
      </c>
      <c r="AH56" s="132">
        <f>SAM_billion!AH56*1000</f>
        <v>0</v>
      </c>
      <c r="AI56" s="132">
        <f>SAM_billion!AI56*1000</f>
        <v>0</v>
      </c>
      <c r="AJ56" s="132">
        <f>SAM_billion!AJ56*1000</f>
        <v>0</v>
      </c>
      <c r="AK56" s="132">
        <f>SAM_billion!AK56*1000</f>
        <v>0</v>
      </c>
      <c r="AL56" s="132">
        <f>SAM_billion!AL56*1000</f>
        <v>0</v>
      </c>
      <c r="AM56" s="132">
        <f>SAM_billion!AM56*1000</f>
        <v>0</v>
      </c>
      <c r="AN56" s="132">
        <f>SAM_billion!AN56*1000</f>
        <v>0</v>
      </c>
      <c r="AO56" s="132">
        <f>SAM_billion!AO56*1000</f>
        <v>0</v>
      </c>
      <c r="AP56" s="132">
        <f>SAM_billion!AP56*1000</f>
        <v>0</v>
      </c>
      <c r="AQ56" s="132">
        <f>SAM_billion!AQ56*1000</f>
        <v>0</v>
      </c>
      <c r="AR56" s="132">
        <f>SAM_billion!AR56*1000</f>
        <v>0</v>
      </c>
      <c r="AS56" s="132">
        <f>SAM_billion!AS56*1000</f>
        <v>0</v>
      </c>
      <c r="AT56" s="132">
        <f>SAM_billion!AT56*1000</f>
        <v>0</v>
      </c>
      <c r="AU56" s="132">
        <f>SAM_billion!AU56*1000</f>
        <v>0</v>
      </c>
      <c r="AV56" s="132">
        <f>SAM_billion!AV56*1000</f>
        <v>0</v>
      </c>
      <c r="AW56" s="132">
        <f>SAM_billion!AW56*1000</f>
        <v>0</v>
      </c>
      <c r="AX56" s="132">
        <f>SAM_billion!AX56*1000</f>
        <v>0</v>
      </c>
      <c r="AY56" s="132">
        <f>SAM_billion!AY56*1000</f>
        <v>0</v>
      </c>
      <c r="AZ56" s="132">
        <f>SAM_billion!AZ56*1000</f>
        <v>0</v>
      </c>
      <c r="BA56" s="132">
        <f>SAM_billion!BA56*1000</f>
        <v>0</v>
      </c>
      <c r="BB56" s="132">
        <f>SAM_billion!BB56*1000</f>
        <v>0</v>
      </c>
      <c r="BC56" s="132">
        <f>SAM_billion!BC56*1000</f>
        <v>0</v>
      </c>
      <c r="BD56" s="132">
        <f>SAM_billion!BD56*1000</f>
        <v>0</v>
      </c>
      <c r="BE56" s="132">
        <f>SAM_billion!BE56*1000</f>
        <v>0</v>
      </c>
      <c r="BF56" s="132">
        <f>SAM_billion!BF56*1000</f>
        <v>0</v>
      </c>
      <c r="BG56" s="132">
        <f>SAM_billion!BG56*1000</f>
        <v>0</v>
      </c>
      <c r="BH56" s="132">
        <f>SAM_billion!BH56*1000</f>
        <v>0</v>
      </c>
      <c r="BI56" s="132">
        <f>SAM_billion!BI56*1000</f>
        <v>0</v>
      </c>
      <c r="BJ56" s="132">
        <f>SAM_billion!BJ56*1000</f>
        <v>0</v>
      </c>
      <c r="BK56" s="132">
        <f>SAM_billion!BK56*1000</f>
        <v>0</v>
      </c>
      <c r="BL56" s="132">
        <f>SAM_billion!BL56*1000</f>
        <v>0</v>
      </c>
      <c r="BM56" s="132">
        <f>SAM_billion!BM56*1000</f>
        <v>0</v>
      </c>
      <c r="BN56" s="132">
        <f>SAM_billion!BN56*1000</f>
        <v>0</v>
      </c>
      <c r="BO56" s="132">
        <f>SAM_billion!BO56*1000</f>
        <v>0</v>
      </c>
      <c r="BP56" s="132">
        <f>SAM_billion!BP56*1000</f>
        <v>0</v>
      </c>
      <c r="BQ56" s="132">
        <f>SAM_billion!BQ56*1000</f>
        <v>0</v>
      </c>
      <c r="BR56" s="132">
        <f>SAM_billion!BR56*1000</f>
        <v>0</v>
      </c>
      <c r="BS56" s="132">
        <f>SAM_billion!BS56*1000</f>
        <v>0</v>
      </c>
      <c r="BT56" s="132">
        <f>SAM_billion!BT56*1000</f>
        <v>0</v>
      </c>
      <c r="BU56" s="132">
        <f>SAM_billion!BU56*1000</f>
        <v>0</v>
      </c>
      <c r="BV56" s="132">
        <f>SAM_billion!BV56*1000</f>
        <v>0</v>
      </c>
      <c r="BW56" s="132">
        <f>SAM_billion!BW56*1000</f>
        <v>0</v>
      </c>
      <c r="BX56" s="132">
        <f>SAM_billion!BX56*1000</f>
        <v>0</v>
      </c>
      <c r="BY56" s="132">
        <f>SAM_billion!BY56*1000</f>
        <v>0</v>
      </c>
      <c r="BZ56" s="132">
        <f>SAM_billion!BZ56*1000</f>
        <v>0</v>
      </c>
      <c r="CA56" s="132">
        <f>SAM_billion!CA56*1000</f>
        <v>0</v>
      </c>
      <c r="CB56" s="132">
        <f>SAM_billion!CB56*1000</f>
        <v>0</v>
      </c>
      <c r="CC56" s="132">
        <f>SAM_billion!CC56*1000</f>
        <v>0</v>
      </c>
      <c r="CD56" s="132">
        <f>SAM_billion!CD56*1000</f>
        <v>0</v>
      </c>
      <c r="CE56" s="132">
        <f>SAM_billion!CE56*1000</f>
        <v>0</v>
      </c>
      <c r="CF56" s="132">
        <f>SAM_billion!CF56*1000</f>
        <v>0</v>
      </c>
      <c r="CG56" s="132">
        <f>SAM_billion!CG56*1000</f>
        <v>0</v>
      </c>
      <c r="CH56" s="132">
        <f>SAM_billion!CH56*1000</f>
        <v>0</v>
      </c>
      <c r="CI56" s="132">
        <f>SAM_billion!CI56*1000</f>
        <v>0</v>
      </c>
      <c r="CJ56" s="132">
        <f>SAM_billion!CJ56*1000</f>
        <v>0</v>
      </c>
      <c r="CK56" s="132">
        <f>SAM_billion!CK56*1000</f>
        <v>0</v>
      </c>
      <c r="CL56" s="132">
        <f>SAM_billion!CL56*1000</f>
        <v>0</v>
      </c>
      <c r="CM56" s="132">
        <f>SAM_billion!CM56*1000</f>
        <v>0</v>
      </c>
      <c r="CN56" s="132">
        <f>SAM_billion!CN56*1000</f>
        <v>0</v>
      </c>
      <c r="CO56" s="132">
        <f>SAM_billion!CO56*1000</f>
        <v>0</v>
      </c>
      <c r="CP56" s="132">
        <f>SAM_billion!CP56*1000</f>
        <v>0</v>
      </c>
      <c r="CQ56" s="132">
        <f>SAM_billion!CQ56*1000</f>
        <v>0</v>
      </c>
      <c r="CR56" s="132">
        <f>SAM_billion!CR56*1000</f>
        <v>0</v>
      </c>
      <c r="CS56" s="132">
        <f>SAM_billion!CS56*1000</f>
        <v>0</v>
      </c>
      <c r="CT56" s="132">
        <f>SAM_billion!CT56*1000</f>
        <v>0</v>
      </c>
      <c r="CU56" s="132">
        <f>SAM_billion!CU56*1000</f>
        <v>0</v>
      </c>
      <c r="CV56" s="132">
        <f>SAM_billion!CV56*1000</f>
        <v>0</v>
      </c>
      <c r="CW56" s="132">
        <f>SAM_billion!CW56*1000</f>
        <v>0</v>
      </c>
      <c r="CX56" s="132">
        <f>SAM_billion!CX56*1000</f>
        <v>0</v>
      </c>
      <c r="CY56" s="132">
        <f>SAM_billion!CY56*1000</f>
        <v>0</v>
      </c>
      <c r="CZ56" s="132">
        <f>SAM_billion!CZ56*1000</f>
        <v>0</v>
      </c>
      <c r="DA56" s="132">
        <f>SAM_billion!DA56*1000</f>
        <v>0</v>
      </c>
      <c r="DB56" s="132">
        <f>SAM_billion!DB56*1000</f>
        <v>0</v>
      </c>
      <c r="DC56" s="132">
        <f>SAM_billion!DC56*1000</f>
        <v>0</v>
      </c>
      <c r="DD56" s="132">
        <f>SAM_billion!DD56*1000</f>
        <v>0</v>
      </c>
      <c r="DE56" s="132">
        <f>SAM_billion!DE56*1000</f>
        <v>0</v>
      </c>
      <c r="DF56" s="132">
        <f>SAM_billion!DF56*1000</f>
        <v>0</v>
      </c>
      <c r="DG56" s="132">
        <f>SAM_billion!DG56*1000</f>
        <v>0</v>
      </c>
      <c r="DH56" s="132">
        <f>SAM_billion!DH56*1000</f>
        <v>0</v>
      </c>
      <c r="DI56" s="132">
        <f>SAM_billion!DI56*1000</f>
        <v>0</v>
      </c>
      <c r="DJ56" s="132">
        <f>SAM_billion!DJ56*1000</f>
        <v>0</v>
      </c>
      <c r="DK56" s="132">
        <f>SAM_billion!DK56*1000</f>
        <v>0</v>
      </c>
      <c r="DL56" s="132">
        <f>SAM_billion!DL56*1000</f>
        <v>0</v>
      </c>
      <c r="DM56" s="132">
        <f>SAM_billion!DM56*1000</f>
        <v>0</v>
      </c>
      <c r="DN56" s="132">
        <f>SAM_billion!DN56*1000</f>
        <v>0</v>
      </c>
      <c r="DO56" s="132">
        <f>SAM_billion!DO56*1000</f>
        <v>0</v>
      </c>
      <c r="DP56" s="132">
        <f>SAM_billion!DP56*1000</f>
        <v>0</v>
      </c>
      <c r="DQ56" s="132">
        <f>SAM_billion!DQ56*1000</f>
        <v>0</v>
      </c>
      <c r="DR56" s="132">
        <f>SAM_billion!DR56*1000</f>
        <v>0</v>
      </c>
      <c r="DS56" s="132">
        <f>SAM_billion!DS56*1000</f>
        <v>0</v>
      </c>
      <c r="DT56" s="132">
        <f>SAM_billion!DT56*1000</f>
        <v>0</v>
      </c>
      <c r="DU56" s="132">
        <f>SAM_billion!DU56*1000</f>
        <v>0</v>
      </c>
      <c r="DV56" s="132">
        <f>SAM_billion!DV56*1000</f>
        <v>0</v>
      </c>
      <c r="DW56" s="132">
        <f>SAM_billion!DW56*1000</f>
        <v>0</v>
      </c>
      <c r="DX56" s="132">
        <f>SAM_billion!DX56*1000</f>
        <v>0</v>
      </c>
      <c r="DY56" s="132">
        <f>SAM_billion!DY56*1000</f>
        <v>0</v>
      </c>
      <c r="DZ56" s="132">
        <f>SAM_billion!DZ56*1000</f>
        <v>86919.605249032989</v>
      </c>
      <c r="EA56" s="132">
        <f>SAM_billion!EA56*1000</f>
        <v>0</v>
      </c>
      <c r="EB56" s="132">
        <f>SAM_billion!EB56*1000</f>
        <v>0</v>
      </c>
      <c r="EC56" s="132">
        <f>SAM_billion!EC56*1000</f>
        <v>0</v>
      </c>
      <c r="ED56" s="132">
        <f>SAM_billion!ED56*1000</f>
        <v>0</v>
      </c>
      <c r="EE56" s="132">
        <f>SAM_billion!EE56*1000</f>
        <v>0</v>
      </c>
      <c r="EF56" s="132">
        <f>SAM_billion!EF56*1000</f>
        <v>0</v>
      </c>
      <c r="EG56" s="132">
        <f>SAM_billion!EG56*1000</f>
        <v>0</v>
      </c>
      <c r="EH56" s="132">
        <f>SAM_billion!EH56*1000</f>
        <v>0</v>
      </c>
      <c r="EI56" s="132">
        <f>SAM_billion!EI56*1000</f>
        <v>0</v>
      </c>
      <c r="EJ56" s="132">
        <f>SAM_billion!EJ56*1000</f>
        <v>0</v>
      </c>
      <c r="EK56" s="132">
        <f>SAM_billion!EK56*1000</f>
        <v>0</v>
      </c>
      <c r="EL56" s="132">
        <f>SAM_billion!EL56*1000</f>
        <v>0</v>
      </c>
      <c r="EM56" s="132">
        <f>SAM_billion!EM56*1000</f>
        <v>0</v>
      </c>
      <c r="EN56" s="132">
        <f>SAM_billion!EN56*1000</f>
        <v>0</v>
      </c>
      <c r="EO56" s="132">
        <f>SAM_billion!EO56*1000</f>
        <v>0</v>
      </c>
      <c r="EP56" s="132">
        <f>SAM_billion!EP56*1000</f>
        <v>0</v>
      </c>
      <c r="EQ56" s="132">
        <f>SAM_billion!EQ56*1000</f>
        <v>0</v>
      </c>
      <c r="ER56" s="132">
        <f>SAM_billion!ER56*1000</f>
        <v>0</v>
      </c>
      <c r="ES56" s="132">
        <f>SAM_billion!ES56*1000</f>
        <v>0</v>
      </c>
      <c r="ET56" s="132">
        <f>SAM_billion!ET56*1000</f>
        <v>0</v>
      </c>
      <c r="EU56" s="132">
        <f>SAM_billion!EU56*1000</f>
        <v>0</v>
      </c>
      <c r="EV56" s="132">
        <f>SAM_billion!EV56*1000</f>
        <v>0</v>
      </c>
      <c r="EW56" s="132">
        <f>SAM_billion!EW56*1000</f>
        <v>0</v>
      </c>
      <c r="EX56" s="132">
        <f>SAM_billion!EX56*1000</f>
        <v>0</v>
      </c>
      <c r="EY56" s="132">
        <f>SAM_billion!EY56*1000</f>
        <v>0</v>
      </c>
      <c r="EZ56" s="132">
        <f>SAM_billion!EZ56*1000</f>
        <v>0</v>
      </c>
      <c r="FA56" s="132">
        <f>SAM_billion!FA56*1000</f>
        <v>0</v>
      </c>
      <c r="FB56" s="132">
        <f>SAM_billion!FB56*1000</f>
        <v>0</v>
      </c>
      <c r="FC56" s="132">
        <f>SAM_billion!FC56*1000</f>
        <v>0</v>
      </c>
      <c r="FD56" s="132">
        <f>SAM_billion!FD56*1000</f>
        <v>0</v>
      </c>
      <c r="FE56" s="132">
        <f>SAM_billion!FE56*1000</f>
        <v>0</v>
      </c>
      <c r="FF56" s="132">
        <f>SAM_billion!FF56*1000</f>
        <v>0</v>
      </c>
      <c r="FG56" s="132">
        <f>SAM_billion!FG56*1000</f>
        <v>0</v>
      </c>
      <c r="FH56" s="132">
        <f>SAM_billion!FH56*1000</f>
        <v>0</v>
      </c>
      <c r="FI56" s="132">
        <f>SAM_billion!FI56*1000</f>
        <v>0</v>
      </c>
      <c r="FJ56" s="132">
        <f>SAM_billion!FJ56*1000</f>
        <v>0</v>
      </c>
      <c r="FK56" s="132">
        <f>SAM_billion!FK56*1000</f>
        <v>0</v>
      </c>
      <c r="FL56" s="132">
        <f>SAM_billion!FL56*1000</f>
        <v>0</v>
      </c>
      <c r="FM56" s="132">
        <f>SAM_billion!FM56*1000</f>
        <v>0</v>
      </c>
      <c r="FN56" s="132">
        <f>SAM_billion!FN56*1000</f>
        <v>0</v>
      </c>
      <c r="FO56" s="132">
        <f>SAM_billion!FO56*1000</f>
        <v>0</v>
      </c>
      <c r="FP56" s="132">
        <f>SAM_billion!FP56*1000</f>
        <v>0</v>
      </c>
      <c r="FQ56" s="132">
        <f>SAM_billion!FQ56*1000</f>
        <v>0</v>
      </c>
      <c r="FR56" s="132">
        <f>SAM_billion!FR56*1000</f>
        <v>0</v>
      </c>
      <c r="FS56" s="132">
        <f>SAM_billion!FS56*1000</f>
        <v>0</v>
      </c>
      <c r="FT56" s="132">
        <f>SAM_billion!FT56*1000</f>
        <v>0</v>
      </c>
      <c r="FU56" s="132">
        <f>SAM_billion!FU56*1000</f>
        <v>0</v>
      </c>
      <c r="FV56" s="132">
        <f>SAM_billion!FV56*1000</f>
        <v>0</v>
      </c>
      <c r="FW56" s="132">
        <f>SAM_billion!FW56*1000</f>
        <v>0</v>
      </c>
      <c r="FX56" s="132">
        <f>SAM_billion!FX56*1000</f>
        <v>0</v>
      </c>
      <c r="FY56" s="132">
        <f>SAM_billion!FY56*1000</f>
        <v>0</v>
      </c>
      <c r="FZ56" s="132">
        <f>SAM_billion!FZ56*1000</f>
        <v>0</v>
      </c>
      <c r="GA56" s="132">
        <f>SAM_billion!GA56*1000</f>
        <v>0</v>
      </c>
      <c r="GB56" s="132">
        <f>SAM_billion!GB56*1000</f>
        <v>0</v>
      </c>
      <c r="GC56" s="132">
        <f>SAM_billion!GC56*1000</f>
        <v>0</v>
      </c>
      <c r="GD56" s="132">
        <f>SAM_billion!GD56*1000</f>
        <v>0</v>
      </c>
      <c r="GE56" s="132">
        <f>SAM_billion!GE56*1000</f>
        <v>0</v>
      </c>
      <c r="GF56" s="132">
        <f>SAM_billion!GF56*1000</f>
        <v>0</v>
      </c>
      <c r="GG56" s="132">
        <f>SAM_billion!GG56*1000</f>
        <v>0</v>
      </c>
      <c r="GH56" s="132">
        <f>SAM_billion!GH56*1000</f>
        <v>0</v>
      </c>
      <c r="GI56" s="132">
        <f>SAM_billion!GI56*1000</f>
        <v>0</v>
      </c>
      <c r="GJ56" s="132">
        <f>SAM_billion!GJ56*1000</f>
        <v>86919.605249032989</v>
      </c>
    </row>
    <row r="57" spans="1:192" x14ac:dyDescent="0.25">
      <c r="A57" s="133" t="s">
        <v>359</v>
      </c>
      <c r="B57" s="132">
        <f>SAM_billion!B57*1000</f>
        <v>0</v>
      </c>
      <c r="C57" s="132">
        <f>SAM_billion!C57*1000</f>
        <v>0</v>
      </c>
      <c r="D57" s="132">
        <f>SAM_billion!D57*1000</f>
        <v>0</v>
      </c>
      <c r="E57" s="132">
        <f>SAM_billion!E57*1000</f>
        <v>0</v>
      </c>
      <c r="F57" s="132">
        <f>SAM_billion!F57*1000</f>
        <v>0</v>
      </c>
      <c r="G57" s="132">
        <f>SAM_billion!G57*1000</f>
        <v>0</v>
      </c>
      <c r="H57" s="132">
        <f>SAM_billion!H57*1000</f>
        <v>0</v>
      </c>
      <c r="I57" s="132">
        <f>SAM_billion!I57*1000</f>
        <v>0</v>
      </c>
      <c r="J57" s="132">
        <f>SAM_billion!J57*1000</f>
        <v>0</v>
      </c>
      <c r="K57" s="132">
        <f>SAM_billion!K57*1000</f>
        <v>0</v>
      </c>
      <c r="L57" s="132">
        <f>SAM_billion!L57*1000</f>
        <v>0</v>
      </c>
      <c r="M57" s="132">
        <f>SAM_billion!M57*1000</f>
        <v>0</v>
      </c>
      <c r="N57" s="132">
        <f>SAM_billion!N57*1000</f>
        <v>0</v>
      </c>
      <c r="O57" s="132">
        <f>SAM_billion!O57*1000</f>
        <v>0</v>
      </c>
      <c r="P57" s="132">
        <f>SAM_billion!P57*1000</f>
        <v>0</v>
      </c>
      <c r="Q57" s="132">
        <f>SAM_billion!Q57*1000</f>
        <v>0</v>
      </c>
      <c r="R57" s="132">
        <f>SAM_billion!R57*1000</f>
        <v>0</v>
      </c>
      <c r="S57" s="132">
        <f>SAM_billion!S57*1000</f>
        <v>0</v>
      </c>
      <c r="T57" s="132">
        <f>SAM_billion!T57*1000</f>
        <v>0</v>
      </c>
      <c r="U57" s="132">
        <f>SAM_billion!U57*1000</f>
        <v>0</v>
      </c>
      <c r="V57" s="132">
        <f>SAM_billion!V57*1000</f>
        <v>0</v>
      </c>
      <c r="W57" s="132">
        <f>SAM_billion!W57*1000</f>
        <v>0</v>
      </c>
      <c r="X57" s="132">
        <f>SAM_billion!X57*1000</f>
        <v>0</v>
      </c>
      <c r="Y57" s="132">
        <f>SAM_billion!Y57*1000</f>
        <v>0</v>
      </c>
      <c r="Z57" s="132">
        <f>SAM_billion!Z57*1000</f>
        <v>0</v>
      </c>
      <c r="AA57" s="132">
        <f>SAM_billion!AA57*1000</f>
        <v>0</v>
      </c>
      <c r="AB57" s="132">
        <f>SAM_billion!AB57*1000</f>
        <v>0</v>
      </c>
      <c r="AC57" s="132">
        <f>SAM_billion!AC57*1000</f>
        <v>0</v>
      </c>
      <c r="AD57" s="132">
        <f>SAM_billion!AD57*1000</f>
        <v>0</v>
      </c>
      <c r="AE57" s="132">
        <f>SAM_billion!AE57*1000</f>
        <v>0</v>
      </c>
      <c r="AF57" s="132">
        <f>SAM_billion!AF57*1000</f>
        <v>0</v>
      </c>
      <c r="AG57" s="132">
        <f>SAM_billion!AG57*1000</f>
        <v>0</v>
      </c>
      <c r="AH57" s="132">
        <f>SAM_billion!AH57*1000</f>
        <v>0</v>
      </c>
      <c r="AI57" s="132">
        <f>SAM_billion!AI57*1000</f>
        <v>0</v>
      </c>
      <c r="AJ57" s="132">
        <f>SAM_billion!AJ57*1000</f>
        <v>0</v>
      </c>
      <c r="AK57" s="132">
        <f>SAM_billion!AK57*1000</f>
        <v>0</v>
      </c>
      <c r="AL57" s="132">
        <f>SAM_billion!AL57*1000</f>
        <v>0</v>
      </c>
      <c r="AM57" s="132">
        <f>SAM_billion!AM57*1000</f>
        <v>0</v>
      </c>
      <c r="AN57" s="132">
        <f>SAM_billion!AN57*1000</f>
        <v>0</v>
      </c>
      <c r="AO57" s="132">
        <f>SAM_billion!AO57*1000</f>
        <v>0</v>
      </c>
      <c r="AP57" s="132">
        <f>SAM_billion!AP57*1000</f>
        <v>0</v>
      </c>
      <c r="AQ57" s="132">
        <f>SAM_billion!AQ57*1000</f>
        <v>0</v>
      </c>
      <c r="AR57" s="132">
        <f>SAM_billion!AR57*1000</f>
        <v>0</v>
      </c>
      <c r="AS57" s="132">
        <f>SAM_billion!AS57*1000</f>
        <v>0</v>
      </c>
      <c r="AT57" s="132">
        <f>SAM_billion!AT57*1000</f>
        <v>0</v>
      </c>
      <c r="AU57" s="132">
        <f>SAM_billion!AU57*1000</f>
        <v>0</v>
      </c>
      <c r="AV57" s="132">
        <f>SAM_billion!AV57*1000</f>
        <v>0</v>
      </c>
      <c r="AW57" s="132">
        <f>SAM_billion!AW57*1000</f>
        <v>0</v>
      </c>
      <c r="AX57" s="132">
        <f>SAM_billion!AX57*1000</f>
        <v>0</v>
      </c>
      <c r="AY57" s="132">
        <f>SAM_billion!AY57*1000</f>
        <v>0</v>
      </c>
      <c r="AZ57" s="132">
        <f>SAM_billion!AZ57*1000</f>
        <v>0</v>
      </c>
      <c r="BA57" s="132">
        <f>SAM_billion!BA57*1000</f>
        <v>0</v>
      </c>
      <c r="BB57" s="132">
        <f>SAM_billion!BB57*1000</f>
        <v>0</v>
      </c>
      <c r="BC57" s="132">
        <f>SAM_billion!BC57*1000</f>
        <v>0</v>
      </c>
      <c r="BD57" s="132">
        <f>SAM_billion!BD57*1000</f>
        <v>0</v>
      </c>
      <c r="BE57" s="132">
        <f>SAM_billion!BE57*1000</f>
        <v>0</v>
      </c>
      <c r="BF57" s="132">
        <f>SAM_billion!BF57*1000</f>
        <v>0</v>
      </c>
      <c r="BG57" s="132">
        <f>SAM_billion!BG57*1000</f>
        <v>0</v>
      </c>
      <c r="BH57" s="132">
        <f>SAM_billion!BH57*1000</f>
        <v>0</v>
      </c>
      <c r="BI57" s="132">
        <f>SAM_billion!BI57*1000</f>
        <v>0</v>
      </c>
      <c r="BJ57" s="132">
        <f>SAM_billion!BJ57*1000</f>
        <v>0</v>
      </c>
      <c r="BK57" s="132">
        <f>SAM_billion!BK57*1000</f>
        <v>0</v>
      </c>
      <c r="BL57" s="132">
        <f>SAM_billion!BL57*1000</f>
        <v>0</v>
      </c>
      <c r="BM57" s="132">
        <f>SAM_billion!BM57*1000</f>
        <v>0</v>
      </c>
      <c r="BN57" s="132">
        <f>SAM_billion!BN57*1000</f>
        <v>0</v>
      </c>
      <c r="BO57" s="132">
        <f>SAM_billion!BO57*1000</f>
        <v>0</v>
      </c>
      <c r="BP57" s="132">
        <f>SAM_billion!BP57*1000</f>
        <v>0</v>
      </c>
      <c r="BQ57" s="132">
        <f>SAM_billion!BQ57*1000</f>
        <v>0</v>
      </c>
      <c r="BR57" s="132">
        <f>SAM_billion!BR57*1000</f>
        <v>0</v>
      </c>
      <c r="BS57" s="132">
        <f>SAM_billion!BS57*1000</f>
        <v>0</v>
      </c>
      <c r="BT57" s="132">
        <f>SAM_billion!BT57*1000</f>
        <v>0</v>
      </c>
      <c r="BU57" s="132">
        <f>SAM_billion!BU57*1000</f>
        <v>0</v>
      </c>
      <c r="BV57" s="132">
        <f>SAM_billion!BV57*1000</f>
        <v>0</v>
      </c>
      <c r="BW57" s="132">
        <f>SAM_billion!BW57*1000</f>
        <v>0</v>
      </c>
      <c r="BX57" s="132">
        <f>SAM_billion!BX57*1000</f>
        <v>0</v>
      </c>
      <c r="BY57" s="132">
        <f>SAM_billion!BY57*1000</f>
        <v>0</v>
      </c>
      <c r="BZ57" s="132">
        <f>SAM_billion!BZ57*1000</f>
        <v>0</v>
      </c>
      <c r="CA57" s="132">
        <f>SAM_billion!CA57*1000</f>
        <v>0</v>
      </c>
      <c r="CB57" s="132">
        <f>SAM_billion!CB57*1000</f>
        <v>0</v>
      </c>
      <c r="CC57" s="132">
        <f>SAM_billion!CC57*1000</f>
        <v>0</v>
      </c>
      <c r="CD57" s="132">
        <f>SAM_billion!CD57*1000</f>
        <v>0</v>
      </c>
      <c r="CE57" s="132">
        <f>SAM_billion!CE57*1000</f>
        <v>0</v>
      </c>
      <c r="CF57" s="132">
        <f>SAM_billion!CF57*1000</f>
        <v>0</v>
      </c>
      <c r="CG57" s="132">
        <f>SAM_billion!CG57*1000</f>
        <v>0</v>
      </c>
      <c r="CH57" s="132">
        <f>SAM_billion!CH57*1000</f>
        <v>0</v>
      </c>
      <c r="CI57" s="132">
        <f>SAM_billion!CI57*1000</f>
        <v>0</v>
      </c>
      <c r="CJ57" s="132">
        <f>SAM_billion!CJ57*1000</f>
        <v>0</v>
      </c>
      <c r="CK57" s="132">
        <f>SAM_billion!CK57*1000</f>
        <v>0</v>
      </c>
      <c r="CL57" s="132">
        <f>SAM_billion!CL57*1000</f>
        <v>0</v>
      </c>
      <c r="CM57" s="132">
        <f>SAM_billion!CM57*1000</f>
        <v>0</v>
      </c>
      <c r="CN57" s="132">
        <f>SAM_billion!CN57*1000</f>
        <v>0</v>
      </c>
      <c r="CO57" s="132">
        <f>SAM_billion!CO57*1000</f>
        <v>0</v>
      </c>
      <c r="CP57" s="132">
        <f>SAM_billion!CP57*1000</f>
        <v>0</v>
      </c>
      <c r="CQ57" s="132">
        <f>SAM_billion!CQ57*1000</f>
        <v>0</v>
      </c>
      <c r="CR57" s="132">
        <f>SAM_billion!CR57*1000</f>
        <v>0</v>
      </c>
      <c r="CS57" s="132">
        <f>SAM_billion!CS57*1000</f>
        <v>0</v>
      </c>
      <c r="CT57" s="132">
        <f>SAM_billion!CT57*1000</f>
        <v>0</v>
      </c>
      <c r="CU57" s="132">
        <f>SAM_billion!CU57*1000</f>
        <v>0</v>
      </c>
      <c r="CV57" s="132">
        <f>SAM_billion!CV57*1000</f>
        <v>0</v>
      </c>
      <c r="CW57" s="132">
        <f>SAM_billion!CW57*1000</f>
        <v>0</v>
      </c>
      <c r="CX57" s="132">
        <f>SAM_billion!CX57*1000</f>
        <v>0</v>
      </c>
      <c r="CY57" s="132">
        <f>SAM_billion!CY57*1000</f>
        <v>0</v>
      </c>
      <c r="CZ57" s="132">
        <f>SAM_billion!CZ57*1000</f>
        <v>0</v>
      </c>
      <c r="DA57" s="132">
        <f>SAM_billion!DA57*1000</f>
        <v>0</v>
      </c>
      <c r="DB57" s="132">
        <f>SAM_billion!DB57*1000</f>
        <v>0</v>
      </c>
      <c r="DC57" s="132">
        <f>SAM_billion!DC57*1000</f>
        <v>0</v>
      </c>
      <c r="DD57" s="132">
        <f>SAM_billion!DD57*1000</f>
        <v>0</v>
      </c>
      <c r="DE57" s="132">
        <f>SAM_billion!DE57*1000</f>
        <v>0</v>
      </c>
      <c r="DF57" s="132">
        <f>SAM_billion!DF57*1000</f>
        <v>0</v>
      </c>
      <c r="DG57" s="132">
        <f>SAM_billion!DG57*1000</f>
        <v>0</v>
      </c>
      <c r="DH57" s="132">
        <f>SAM_billion!DH57*1000</f>
        <v>0</v>
      </c>
      <c r="DI57" s="132">
        <f>SAM_billion!DI57*1000</f>
        <v>0</v>
      </c>
      <c r="DJ57" s="132">
        <f>SAM_billion!DJ57*1000</f>
        <v>0</v>
      </c>
      <c r="DK57" s="132">
        <f>SAM_billion!DK57*1000</f>
        <v>0</v>
      </c>
      <c r="DL57" s="132">
        <f>SAM_billion!DL57*1000</f>
        <v>0</v>
      </c>
      <c r="DM57" s="132">
        <f>SAM_billion!DM57*1000</f>
        <v>0</v>
      </c>
      <c r="DN57" s="132">
        <f>SAM_billion!DN57*1000</f>
        <v>0</v>
      </c>
      <c r="DO57" s="132">
        <f>SAM_billion!DO57*1000</f>
        <v>0</v>
      </c>
      <c r="DP57" s="132">
        <f>SAM_billion!DP57*1000</f>
        <v>0</v>
      </c>
      <c r="DQ57" s="132">
        <f>SAM_billion!DQ57*1000</f>
        <v>0</v>
      </c>
      <c r="DR57" s="132">
        <f>SAM_billion!DR57*1000</f>
        <v>0</v>
      </c>
      <c r="DS57" s="132">
        <f>SAM_billion!DS57*1000</f>
        <v>0</v>
      </c>
      <c r="DT57" s="132">
        <f>SAM_billion!DT57*1000</f>
        <v>0</v>
      </c>
      <c r="DU57" s="132">
        <f>SAM_billion!DU57*1000</f>
        <v>0</v>
      </c>
      <c r="DV57" s="132">
        <f>SAM_billion!DV57*1000</f>
        <v>0</v>
      </c>
      <c r="DW57" s="132">
        <f>SAM_billion!DW57*1000</f>
        <v>0</v>
      </c>
      <c r="DX57" s="132">
        <f>SAM_billion!DX57*1000</f>
        <v>0</v>
      </c>
      <c r="DY57" s="132">
        <f>SAM_billion!DY57*1000</f>
        <v>0</v>
      </c>
      <c r="DZ57" s="132">
        <f>SAM_billion!DZ57*1000</f>
        <v>0</v>
      </c>
      <c r="EA57" s="132">
        <f>SAM_billion!EA57*1000</f>
        <v>202940.63695689142</v>
      </c>
      <c r="EB57" s="132">
        <f>SAM_billion!EB57*1000</f>
        <v>0</v>
      </c>
      <c r="EC57" s="132">
        <f>SAM_billion!EC57*1000</f>
        <v>0</v>
      </c>
      <c r="ED57" s="132">
        <f>SAM_billion!ED57*1000</f>
        <v>0</v>
      </c>
      <c r="EE57" s="132">
        <f>SAM_billion!EE57*1000</f>
        <v>0</v>
      </c>
      <c r="EF57" s="132">
        <f>SAM_billion!EF57*1000</f>
        <v>0</v>
      </c>
      <c r="EG57" s="132">
        <f>SAM_billion!EG57*1000</f>
        <v>0</v>
      </c>
      <c r="EH57" s="132">
        <f>SAM_billion!EH57*1000</f>
        <v>0</v>
      </c>
      <c r="EI57" s="132">
        <f>SAM_billion!EI57*1000</f>
        <v>0</v>
      </c>
      <c r="EJ57" s="132">
        <f>SAM_billion!EJ57*1000</f>
        <v>0</v>
      </c>
      <c r="EK57" s="132">
        <f>SAM_billion!EK57*1000</f>
        <v>0</v>
      </c>
      <c r="EL57" s="132">
        <f>SAM_billion!EL57*1000</f>
        <v>0</v>
      </c>
      <c r="EM57" s="132">
        <f>SAM_billion!EM57*1000</f>
        <v>0</v>
      </c>
      <c r="EN57" s="132">
        <f>SAM_billion!EN57*1000</f>
        <v>0</v>
      </c>
      <c r="EO57" s="132">
        <f>SAM_billion!EO57*1000</f>
        <v>0</v>
      </c>
      <c r="EP57" s="132">
        <f>SAM_billion!EP57*1000</f>
        <v>0</v>
      </c>
      <c r="EQ57" s="132">
        <f>SAM_billion!EQ57*1000</f>
        <v>0</v>
      </c>
      <c r="ER57" s="132">
        <f>SAM_billion!ER57*1000</f>
        <v>0</v>
      </c>
      <c r="ES57" s="132">
        <f>SAM_billion!ES57*1000</f>
        <v>0</v>
      </c>
      <c r="ET57" s="132">
        <f>SAM_billion!ET57*1000</f>
        <v>0</v>
      </c>
      <c r="EU57" s="132">
        <f>SAM_billion!EU57*1000</f>
        <v>0</v>
      </c>
      <c r="EV57" s="132">
        <f>SAM_billion!EV57*1000</f>
        <v>0</v>
      </c>
      <c r="EW57" s="132">
        <f>SAM_billion!EW57*1000</f>
        <v>0</v>
      </c>
      <c r="EX57" s="132">
        <f>SAM_billion!EX57*1000</f>
        <v>0</v>
      </c>
      <c r="EY57" s="132">
        <f>SAM_billion!EY57*1000</f>
        <v>0</v>
      </c>
      <c r="EZ57" s="132">
        <f>SAM_billion!EZ57*1000</f>
        <v>0</v>
      </c>
      <c r="FA57" s="132">
        <f>SAM_billion!FA57*1000</f>
        <v>0</v>
      </c>
      <c r="FB57" s="132">
        <f>SAM_billion!FB57*1000</f>
        <v>0</v>
      </c>
      <c r="FC57" s="132">
        <f>SAM_billion!FC57*1000</f>
        <v>0</v>
      </c>
      <c r="FD57" s="132">
        <f>SAM_billion!FD57*1000</f>
        <v>0</v>
      </c>
      <c r="FE57" s="132">
        <f>SAM_billion!FE57*1000</f>
        <v>0</v>
      </c>
      <c r="FF57" s="132">
        <f>SAM_billion!FF57*1000</f>
        <v>0</v>
      </c>
      <c r="FG57" s="132">
        <f>SAM_billion!FG57*1000</f>
        <v>0</v>
      </c>
      <c r="FH57" s="132">
        <f>SAM_billion!FH57*1000</f>
        <v>0</v>
      </c>
      <c r="FI57" s="132">
        <f>SAM_billion!FI57*1000</f>
        <v>0</v>
      </c>
      <c r="FJ57" s="132">
        <f>SAM_billion!FJ57*1000</f>
        <v>0</v>
      </c>
      <c r="FK57" s="132">
        <f>SAM_billion!FK57*1000</f>
        <v>0</v>
      </c>
      <c r="FL57" s="132">
        <f>SAM_billion!FL57*1000</f>
        <v>0</v>
      </c>
      <c r="FM57" s="132">
        <f>SAM_billion!FM57*1000</f>
        <v>0</v>
      </c>
      <c r="FN57" s="132">
        <f>SAM_billion!FN57*1000</f>
        <v>0</v>
      </c>
      <c r="FO57" s="132">
        <f>SAM_billion!FO57*1000</f>
        <v>0</v>
      </c>
      <c r="FP57" s="132">
        <f>SAM_billion!FP57*1000</f>
        <v>0</v>
      </c>
      <c r="FQ57" s="132">
        <f>SAM_billion!FQ57*1000</f>
        <v>0</v>
      </c>
      <c r="FR57" s="132">
        <f>SAM_billion!FR57*1000</f>
        <v>0</v>
      </c>
      <c r="FS57" s="132">
        <f>SAM_billion!FS57*1000</f>
        <v>0</v>
      </c>
      <c r="FT57" s="132">
        <f>SAM_billion!FT57*1000</f>
        <v>0</v>
      </c>
      <c r="FU57" s="132">
        <f>SAM_billion!FU57*1000</f>
        <v>0</v>
      </c>
      <c r="FV57" s="132">
        <f>SAM_billion!FV57*1000</f>
        <v>0</v>
      </c>
      <c r="FW57" s="132">
        <f>SAM_billion!FW57*1000</f>
        <v>0</v>
      </c>
      <c r="FX57" s="132">
        <f>SAM_billion!FX57*1000</f>
        <v>0</v>
      </c>
      <c r="FY57" s="132">
        <f>SAM_billion!FY57*1000</f>
        <v>0</v>
      </c>
      <c r="FZ57" s="132">
        <f>SAM_billion!FZ57*1000</f>
        <v>0</v>
      </c>
      <c r="GA57" s="132">
        <f>SAM_billion!GA57*1000</f>
        <v>0</v>
      </c>
      <c r="GB57" s="132">
        <f>SAM_billion!GB57*1000</f>
        <v>0</v>
      </c>
      <c r="GC57" s="132">
        <f>SAM_billion!GC57*1000</f>
        <v>0</v>
      </c>
      <c r="GD57" s="132">
        <f>SAM_billion!GD57*1000</f>
        <v>0</v>
      </c>
      <c r="GE57" s="132">
        <f>SAM_billion!GE57*1000</f>
        <v>0</v>
      </c>
      <c r="GF57" s="132">
        <f>SAM_billion!GF57*1000</f>
        <v>0</v>
      </c>
      <c r="GG57" s="132">
        <f>SAM_billion!GG57*1000</f>
        <v>0</v>
      </c>
      <c r="GH57" s="132">
        <f>SAM_billion!GH57*1000</f>
        <v>0</v>
      </c>
      <c r="GI57" s="132">
        <f>SAM_billion!GI57*1000</f>
        <v>0</v>
      </c>
      <c r="GJ57" s="132">
        <f>SAM_billion!GJ57*1000</f>
        <v>202940.63695689142</v>
      </c>
    </row>
    <row r="58" spans="1:192" x14ac:dyDescent="0.25">
      <c r="A58" s="133" t="s">
        <v>360</v>
      </c>
      <c r="B58" s="132">
        <f>SAM_billion!B58*1000</f>
        <v>0</v>
      </c>
      <c r="C58" s="132">
        <f>SAM_billion!C58*1000</f>
        <v>0</v>
      </c>
      <c r="D58" s="132">
        <f>SAM_billion!D58*1000</f>
        <v>0</v>
      </c>
      <c r="E58" s="132">
        <f>SAM_billion!E58*1000</f>
        <v>0</v>
      </c>
      <c r="F58" s="132">
        <f>SAM_billion!F58*1000</f>
        <v>0</v>
      </c>
      <c r="G58" s="132">
        <f>SAM_billion!G58*1000</f>
        <v>0</v>
      </c>
      <c r="H58" s="132">
        <f>SAM_billion!H58*1000</f>
        <v>0</v>
      </c>
      <c r="I58" s="132">
        <f>SAM_billion!I58*1000</f>
        <v>0</v>
      </c>
      <c r="J58" s="132">
        <f>SAM_billion!J58*1000</f>
        <v>0</v>
      </c>
      <c r="K58" s="132">
        <f>SAM_billion!K58*1000</f>
        <v>0</v>
      </c>
      <c r="L58" s="132">
        <f>SAM_billion!L58*1000</f>
        <v>0</v>
      </c>
      <c r="M58" s="132">
        <f>SAM_billion!M58*1000</f>
        <v>0</v>
      </c>
      <c r="N58" s="132">
        <f>SAM_billion!N58*1000</f>
        <v>0</v>
      </c>
      <c r="O58" s="132">
        <f>SAM_billion!O58*1000</f>
        <v>0</v>
      </c>
      <c r="P58" s="132">
        <f>SAM_billion!P58*1000</f>
        <v>0</v>
      </c>
      <c r="Q58" s="132">
        <f>SAM_billion!Q58*1000</f>
        <v>0</v>
      </c>
      <c r="R58" s="132">
        <f>SAM_billion!R58*1000</f>
        <v>0</v>
      </c>
      <c r="S58" s="132">
        <f>SAM_billion!S58*1000</f>
        <v>0</v>
      </c>
      <c r="T58" s="132">
        <f>SAM_billion!T58*1000</f>
        <v>0</v>
      </c>
      <c r="U58" s="132">
        <f>SAM_billion!U58*1000</f>
        <v>0</v>
      </c>
      <c r="V58" s="132">
        <f>SAM_billion!V58*1000</f>
        <v>0</v>
      </c>
      <c r="W58" s="132">
        <f>SAM_billion!W58*1000</f>
        <v>0</v>
      </c>
      <c r="X58" s="132">
        <f>SAM_billion!X58*1000</f>
        <v>0</v>
      </c>
      <c r="Y58" s="132">
        <f>SAM_billion!Y58*1000</f>
        <v>0</v>
      </c>
      <c r="Z58" s="132">
        <f>SAM_billion!Z58*1000</f>
        <v>0</v>
      </c>
      <c r="AA58" s="132">
        <f>SAM_billion!AA58*1000</f>
        <v>0</v>
      </c>
      <c r="AB58" s="132">
        <f>SAM_billion!AB58*1000</f>
        <v>0</v>
      </c>
      <c r="AC58" s="132">
        <f>SAM_billion!AC58*1000</f>
        <v>0</v>
      </c>
      <c r="AD58" s="132">
        <f>SAM_billion!AD58*1000</f>
        <v>0</v>
      </c>
      <c r="AE58" s="132">
        <f>SAM_billion!AE58*1000</f>
        <v>0</v>
      </c>
      <c r="AF58" s="132">
        <f>SAM_billion!AF58*1000</f>
        <v>0</v>
      </c>
      <c r="AG58" s="132">
        <f>SAM_billion!AG58*1000</f>
        <v>0</v>
      </c>
      <c r="AH58" s="132">
        <f>SAM_billion!AH58*1000</f>
        <v>0</v>
      </c>
      <c r="AI58" s="132">
        <f>SAM_billion!AI58*1000</f>
        <v>0</v>
      </c>
      <c r="AJ58" s="132">
        <f>SAM_billion!AJ58*1000</f>
        <v>0</v>
      </c>
      <c r="AK58" s="132">
        <f>SAM_billion!AK58*1000</f>
        <v>0</v>
      </c>
      <c r="AL58" s="132">
        <f>SAM_billion!AL58*1000</f>
        <v>0</v>
      </c>
      <c r="AM58" s="132">
        <f>SAM_billion!AM58*1000</f>
        <v>0</v>
      </c>
      <c r="AN58" s="132">
        <f>SAM_billion!AN58*1000</f>
        <v>0</v>
      </c>
      <c r="AO58" s="132">
        <f>SAM_billion!AO58*1000</f>
        <v>0</v>
      </c>
      <c r="AP58" s="132">
        <f>SAM_billion!AP58*1000</f>
        <v>0</v>
      </c>
      <c r="AQ58" s="132">
        <f>SAM_billion!AQ58*1000</f>
        <v>0</v>
      </c>
      <c r="AR58" s="132">
        <f>SAM_billion!AR58*1000</f>
        <v>0</v>
      </c>
      <c r="AS58" s="132">
        <f>SAM_billion!AS58*1000</f>
        <v>0</v>
      </c>
      <c r="AT58" s="132">
        <f>SAM_billion!AT58*1000</f>
        <v>0</v>
      </c>
      <c r="AU58" s="132">
        <f>SAM_billion!AU58*1000</f>
        <v>0</v>
      </c>
      <c r="AV58" s="132">
        <f>SAM_billion!AV58*1000</f>
        <v>0</v>
      </c>
      <c r="AW58" s="132">
        <f>SAM_billion!AW58*1000</f>
        <v>0</v>
      </c>
      <c r="AX58" s="132">
        <f>SAM_billion!AX58*1000</f>
        <v>0</v>
      </c>
      <c r="AY58" s="132">
        <f>SAM_billion!AY58*1000</f>
        <v>0</v>
      </c>
      <c r="AZ58" s="132">
        <f>SAM_billion!AZ58*1000</f>
        <v>0</v>
      </c>
      <c r="BA58" s="132">
        <f>SAM_billion!BA58*1000</f>
        <v>0</v>
      </c>
      <c r="BB58" s="132">
        <f>SAM_billion!BB58*1000</f>
        <v>0</v>
      </c>
      <c r="BC58" s="132">
        <f>SAM_billion!BC58*1000</f>
        <v>0</v>
      </c>
      <c r="BD58" s="132">
        <f>SAM_billion!BD58*1000</f>
        <v>0</v>
      </c>
      <c r="BE58" s="132">
        <f>SAM_billion!BE58*1000</f>
        <v>0</v>
      </c>
      <c r="BF58" s="132">
        <f>SAM_billion!BF58*1000</f>
        <v>0</v>
      </c>
      <c r="BG58" s="132">
        <f>SAM_billion!BG58*1000</f>
        <v>0</v>
      </c>
      <c r="BH58" s="132">
        <f>SAM_billion!BH58*1000</f>
        <v>0</v>
      </c>
      <c r="BI58" s="132">
        <f>SAM_billion!BI58*1000</f>
        <v>0</v>
      </c>
      <c r="BJ58" s="132">
        <f>SAM_billion!BJ58*1000</f>
        <v>0</v>
      </c>
      <c r="BK58" s="132">
        <f>SAM_billion!BK58*1000</f>
        <v>0</v>
      </c>
      <c r="BL58" s="132">
        <f>SAM_billion!BL58*1000</f>
        <v>0</v>
      </c>
      <c r="BM58" s="132">
        <f>SAM_billion!BM58*1000</f>
        <v>0</v>
      </c>
      <c r="BN58" s="132">
        <f>SAM_billion!BN58*1000</f>
        <v>0</v>
      </c>
      <c r="BO58" s="132">
        <f>SAM_billion!BO58*1000</f>
        <v>0</v>
      </c>
      <c r="BP58" s="132">
        <f>SAM_billion!BP58*1000</f>
        <v>0</v>
      </c>
      <c r="BQ58" s="132">
        <f>SAM_billion!BQ58*1000</f>
        <v>0</v>
      </c>
      <c r="BR58" s="132">
        <f>SAM_billion!BR58*1000</f>
        <v>0</v>
      </c>
      <c r="BS58" s="132">
        <f>SAM_billion!BS58*1000</f>
        <v>0</v>
      </c>
      <c r="BT58" s="132">
        <f>SAM_billion!BT58*1000</f>
        <v>0</v>
      </c>
      <c r="BU58" s="132">
        <f>SAM_billion!BU58*1000</f>
        <v>0</v>
      </c>
      <c r="BV58" s="132">
        <f>SAM_billion!BV58*1000</f>
        <v>0</v>
      </c>
      <c r="BW58" s="132">
        <f>SAM_billion!BW58*1000</f>
        <v>0</v>
      </c>
      <c r="BX58" s="132">
        <f>SAM_billion!BX58*1000</f>
        <v>0</v>
      </c>
      <c r="BY58" s="132">
        <f>SAM_billion!BY58*1000</f>
        <v>0</v>
      </c>
      <c r="BZ58" s="132">
        <f>SAM_billion!BZ58*1000</f>
        <v>0</v>
      </c>
      <c r="CA58" s="132">
        <f>SAM_billion!CA58*1000</f>
        <v>0</v>
      </c>
      <c r="CB58" s="132">
        <f>SAM_billion!CB58*1000</f>
        <v>0</v>
      </c>
      <c r="CC58" s="132">
        <f>SAM_billion!CC58*1000</f>
        <v>0</v>
      </c>
      <c r="CD58" s="132">
        <f>SAM_billion!CD58*1000</f>
        <v>0</v>
      </c>
      <c r="CE58" s="132">
        <f>SAM_billion!CE58*1000</f>
        <v>0</v>
      </c>
      <c r="CF58" s="132">
        <f>SAM_billion!CF58*1000</f>
        <v>0</v>
      </c>
      <c r="CG58" s="132">
        <f>SAM_billion!CG58*1000</f>
        <v>0</v>
      </c>
      <c r="CH58" s="132">
        <f>SAM_billion!CH58*1000</f>
        <v>0</v>
      </c>
      <c r="CI58" s="132">
        <f>SAM_billion!CI58*1000</f>
        <v>0</v>
      </c>
      <c r="CJ58" s="132">
        <f>SAM_billion!CJ58*1000</f>
        <v>0</v>
      </c>
      <c r="CK58" s="132">
        <f>SAM_billion!CK58*1000</f>
        <v>0</v>
      </c>
      <c r="CL58" s="132">
        <f>SAM_billion!CL58*1000</f>
        <v>0</v>
      </c>
      <c r="CM58" s="132">
        <f>SAM_billion!CM58*1000</f>
        <v>0</v>
      </c>
      <c r="CN58" s="132">
        <f>SAM_billion!CN58*1000</f>
        <v>0</v>
      </c>
      <c r="CO58" s="132">
        <f>SAM_billion!CO58*1000</f>
        <v>0</v>
      </c>
      <c r="CP58" s="132">
        <f>SAM_billion!CP58*1000</f>
        <v>0</v>
      </c>
      <c r="CQ58" s="132">
        <f>SAM_billion!CQ58*1000</f>
        <v>0</v>
      </c>
      <c r="CR58" s="132">
        <f>SAM_billion!CR58*1000</f>
        <v>0</v>
      </c>
      <c r="CS58" s="132">
        <f>SAM_billion!CS58*1000</f>
        <v>0</v>
      </c>
      <c r="CT58" s="132">
        <f>SAM_billion!CT58*1000</f>
        <v>0</v>
      </c>
      <c r="CU58" s="132">
        <f>SAM_billion!CU58*1000</f>
        <v>0</v>
      </c>
      <c r="CV58" s="132">
        <f>SAM_billion!CV58*1000</f>
        <v>0</v>
      </c>
      <c r="CW58" s="132">
        <f>SAM_billion!CW58*1000</f>
        <v>0</v>
      </c>
      <c r="CX58" s="132">
        <f>SAM_billion!CX58*1000</f>
        <v>0</v>
      </c>
      <c r="CY58" s="132">
        <f>SAM_billion!CY58*1000</f>
        <v>0</v>
      </c>
      <c r="CZ58" s="132">
        <f>SAM_billion!CZ58*1000</f>
        <v>0</v>
      </c>
      <c r="DA58" s="132">
        <f>SAM_billion!DA58*1000</f>
        <v>0</v>
      </c>
      <c r="DB58" s="132">
        <f>SAM_billion!DB58*1000</f>
        <v>0</v>
      </c>
      <c r="DC58" s="132">
        <f>SAM_billion!DC58*1000</f>
        <v>0</v>
      </c>
      <c r="DD58" s="132">
        <f>SAM_billion!DD58*1000</f>
        <v>0</v>
      </c>
      <c r="DE58" s="132">
        <f>SAM_billion!DE58*1000</f>
        <v>0</v>
      </c>
      <c r="DF58" s="132">
        <f>SAM_billion!DF58*1000</f>
        <v>0</v>
      </c>
      <c r="DG58" s="132">
        <f>SAM_billion!DG58*1000</f>
        <v>0</v>
      </c>
      <c r="DH58" s="132">
        <f>SAM_billion!DH58*1000</f>
        <v>0</v>
      </c>
      <c r="DI58" s="132">
        <f>SAM_billion!DI58*1000</f>
        <v>0</v>
      </c>
      <c r="DJ58" s="132">
        <f>SAM_billion!DJ58*1000</f>
        <v>0</v>
      </c>
      <c r="DK58" s="132">
        <f>SAM_billion!DK58*1000</f>
        <v>0</v>
      </c>
      <c r="DL58" s="132">
        <f>SAM_billion!DL58*1000</f>
        <v>0</v>
      </c>
      <c r="DM58" s="132">
        <f>SAM_billion!DM58*1000</f>
        <v>0</v>
      </c>
      <c r="DN58" s="132">
        <f>SAM_billion!DN58*1000</f>
        <v>0</v>
      </c>
      <c r="DO58" s="132">
        <f>SAM_billion!DO58*1000</f>
        <v>0</v>
      </c>
      <c r="DP58" s="132">
        <f>SAM_billion!DP58*1000</f>
        <v>0</v>
      </c>
      <c r="DQ58" s="132">
        <f>SAM_billion!DQ58*1000</f>
        <v>0</v>
      </c>
      <c r="DR58" s="132">
        <f>SAM_billion!DR58*1000</f>
        <v>0</v>
      </c>
      <c r="DS58" s="132">
        <f>SAM_billion!DS58*1000</f>
        <v>0</v>
      </c>
      <c r="DT58" s="132">
        <f>SAM_billion!DT58*1000</f>
        <v>0</v>
      </c>
      <c r="DU58" s="132">
        <f>SAM_billion!DU58*1000</f>
        <v>0</v>
      </c>
      <c r="DV58" s="132">
        <f>SAM_billion!DV58*1000</f>
        <v>0</v>
      </c>
      <c r="DW58" s="132">
        <f>SAM_billion!DW58*1000</f>
        <v>0</v>
      </c>
      <c r="DX58" s="132">
        <f>SAM_billion!DX58*1000</f>
        <v>0</v>
      </c>
      <c r="DY58" s="132">
        <f>SAM_billion!DY58*1000</f>
        <v>0</v>
      </c>
      <c r="DZ58" s="132">
        <f>SAM_billion!DZ58*1000</f>
        <v>0</v>
      </c>
      <c r="EA58" s="132">
        <f>SAM_billion!EA58*1000</f>
        <v>0</v>
      </c>
      <c r="EB58" s="132">
        <f>SAM_billion!EB58*1000</f>
        <v>76072.770758238825</v>
      </c>
      <c r="EC58" s="132">
        <f>SAM_billion!EC58*1000</f>
        <v>0</v>
      </c>
      <c r="ED58" s="132">
        <f>SAM_billion!ED58*1000</f>
        <v>0</v>
      </c>
      <c r="EE58" s="132">
        <f>SAM_billion!EE58*1000</f>
        <v>0</v>
      </c>
      <c r="EF58" s="132">
        <f>SAM_billion!EF58*1000</f>
        <v>0</v>
      </c>
      <c r="EG58" s="132">
        <f>SAM_billion!EG58*1000</f>
        <v>0</v>
      </c>
      <c r="EH58" s="132">
        <f>SAM_billion!EH58*1000</f>
        <v>0</v>
      </c>
      <c r="EI58" s="132">
        <f>SAM_billion!EI58*1000</f>
        <v>0</v>
      </c>
      <c r="EJ58" s="132">
        <f>SAM_billion!EJ58*1000</f>
        <v>0</v>
      </c>
      <c r="EK58" s="132">
        <f>SAM_billion!EK58*1000</f>
        <v>0</v>
      </c>
      <c r="EL58" s="132">
        <f>SAM_billion!EL58*1000</f>
        <v>0</v>
      </c>
      <c r="EM58" s="132">
        <f>SAM_billion!EM58*1000</f>
        <v>0</v>
      </c>
      <c r="EN58" s="132">
        <f>SAM_billion!EN58*1000</f>
        <v>0</v>
      </c>
      <c r="EO58" s="132">
        <f>SAM_billion!EO58*1000</f>
        <v>0</v>
      </c>
      <c r="EP58" s="132">
        <f>SAM_billion!EP58*1000</f>
        <v>0</v>
      </c>
      <c r="EQ58" s="132">
        <f>SAM_billion!EQ58*1000</f>
        <v>0</v>
      </c>
      <c r="ER58" s="132">
        <f>SAM_billion!ER58*1000</f>
        <v>0</v>
      </c>
      <c r="ES58" s="132">
        <f>SAM_billion!ES58*1000</f>
        <v>0</v>
      </c>
      <c r="ET58" s="132">
        <f>SAM_billion!ET58*1000</f>
        <v>0</v>
      </c>
      <c r="EU58" s="132">
        <f>SAM_billion!EU58*1000</f>
        <v>0</v>
      </c>
      <c r="EV58" s="132">
        <f>SAM_billion!EV58*1000</f>
        <v>0</v>
      </c>
      <c r="EW58" s="132">
        <f>SAM_billion!EW58*1000</f>
        <v>0</v>
      </c>
      <c r="EX58" s="132">
        <f>SAM_billion!EX58*1000</f>
        <v>0</v>
      </c>
      <c r="EY58" s="132">
        <f>SAM_billion!EY58*1000</f>
        <v>0</v>
      </c>
      <c r="EZ58" s="132">
        <f>SAM_billion!EZ58*1000</f>
        <v>0</v>
      </c>
      <c r="FA58" s="132">
        <f>SAM_billion!FA58*1000</f>
        <v>0</v>
      </c>
      <c r="FB58" s="132">
        <f>SAM_billion!FB58*1000</f>
        <v>0</v>
      </c>
      <c r="FC58" s="132">
        <f>SAM_billion!FC58*1000</f>
        <v>0</v>
      </c>
      <c r="FD58" s="132">
        <f>SAM_billion!FD58*1000</f>
        <v>0</v>
      </c>
      <c r="FE58" s="132">
        <f>SAM_billion!FE58*1000</f>
        <v>0</v>
      </c>
      <c r="FF58" s="132">
        <f>SAM_billion!FF58*1000</f>
        <v>0</v>
      </c>
      <c r="FG58" s="132">
        <f>SAM_billion!FG58*1000</f>
        <v>0</v>
      </c>
      <c r="FH58" s="132">
        <f>SAM_billion!FH58*1000</f>
        <v>0</v>
      </c>
      <c r="FI58" s="132">
        <f>SAM_billion!FI58*1000</f>
        <v>0</v>
      </c>
      <c r="FJ58" s="132">
        <f>SAM_billion!FJ58*1000</f>
        <v>0</v>
      </c>
      <c r="FK58" s="132">
        <f>SAM_billion!FK58*1000</f>
        <v>0</v>
      </c>
      <c r="FL58" s="132">
        <f>SAM_billion!FL58*1000</f>
        <v>0</v>
      </c>
      <c r="FM58" s="132">
        <f>SAM_billion!FM58*1000</f>
        <v>0</v>
      </c>
      <c r="FN58" s="132">
        <f>SAM_billion!FN58*1000</f>
        <v>0</v>
      </c>
      <c r="FO58" s="132">
        <f>SAM_billion!FO58*1000</f>
        <v>0</v>
      </c>
      <c r="FP58" s="132">
        <f>SAM_billion!FP58*1000</f>
        <v>0</v>
      </c>
      <c r="FQ58" s="132">
        <f>SAM_billion!FQ58*1000</f>
        <v>0</v>
      </c>
      <c r="FR58" s="132">
        <f>SAM_billion!FR58*1000</f>
        <v>0</v>
      </c>
      <c r="FS58" s="132">
        <f>SAM_billion!FS58*1000</f>
        <v>0</v>
      </c>
      <c r="FT58" s="132">
        <f>SAM_billion!FT58*1000</f>
        <v>0</v>
      </c>
      <c r="FU58" s="132">
        <f>SAM_billion!FU58*1000</f>
        <v>0</v>
      </c>
      <c r="FV58" s="132">
        <f>SAM_billion!FV58*1000</f>
        <v>0</v>
      </c>
      <c r="FW58" s="132">
        <f>SAM_billion!FW58*1000</f>
        <v>0</v>
      </c>
      <c r="FX58" s="132">
        <f>SAM_billion!FX58*1000</f>
        <v>0</v>
      </c>
      <c r="FY58" s="132">
        <f>SAM_billion!FY58*1000</f>
        <v>0</v>
      </c>
      <c r="FZ58" s="132">
        <f>SAM_billion!FZ58*1000</f>
        <v>0</v>
      </c>
      <c r="GA58" s="132">
        <f>SAM_billion!GA58*1000</f>
        <v>0</v>
      </c>
      <c r="GB58" s="132">
        <f>SAM_billion!GB58*1000</f>
        <v>0</v>
      </c>
      <c r="GC58" s="132">
        <f>SAM_billion!GC58*1000</f>
        <v>0</v>
      </c>
      <c r="GD58" s="132">
        <f>SAM_billion!GD58*1000</f>
        <v>0</v>
      </c>
      <c r="GE58" s="132">
        <f>SAM_billion!GE58*1000</f>
        <v>0</v>
      </c>
      <c r="GF58" s="132">
        <f>SAM_billion!GF58*1000</f>
        <v>0</v>
      </c>
      <c r="GG58" s="132">
        <f>SAM_billion!GG58*1000</f>
        <v>0</v>
      </c>
      <c r="GH58" s="132">
        <f>SAM_billion!GH58*1000</f>
        <v>0</v>
      </c>
      <c r="GI58" s="132">
        <f>SAM_billion!GI58*1000</f>
        <v>0</v>
      </c>
      <c r="GJ58" s="132">
        <f>SAM_billion!GJ58*1000</f>
        <v>76072.770758238825</v>
      </c>
    </row>
    <row r="59" spans="1:192" x14ac:dyDescent="0.25">
      <c r="A59" s="133" t="s">
        <v>361</v>
      </c>
      <c r="B59" s="132">
        <f>SAM_billion!B59*1000</f>
        <v>0</v>
      </c>
      <c r="C59" s="132">
        <f>SAM_billion!C59*1000</f>
        <v>0</v>
      </c>
      <c r="D59" s="132">
        <f>SAM_billion!D59*1000</f>
        <v>0</v>
      </c>
      <c r="E59" s="132">
        <f>SAM_billion!E59*1000</f>
        <v>0</v>
      </c>
      <c r="F59" s="132">
        <f>SAM_billion!F59*1000</f>
        <v>0</v>
      </c>
      <c r="G59" s="132">
        <f>SAM_billion!G59*1000</f>
        <v>0</v>
      </c>
      <c r="H59" s="132">
        <f>SAM_billion!H59*1000</f>
        <v>0</v>
      </c>
      <c r="I59" s="132">
        <f>SAM_billion!I59*1000</f>
        <v>0</v>
      </c>
      <c r="J59" s="132">
        <f>SAM_billion!J59*1000</f>
        <v>0</v>
      </c>
      <c r="K59" s="132">
        <f>SAM_billion!K59*1000</f>
        <v>0</v>
      </c>
      <c r="L59" s="132">
        <f>SAM_billion!L59*1000</f>
        <v>0</v>
      </c>
      <c r="M59" s="132">
        <f>SAM_billion!M59*1000</f>
        <v>0</v>
      </c>
      <c r="N59" s="132">
        <f>SAM_billion!N59*1000</f>
        <v>0</v>
      </c>
      <c r="O59" s="132">
        <f>SAM_billion!O59*1000</f>
        <v>0</v>
      </c>
      <c r="P59" s="132">
        <f>SAM_billion!P59*1000</f>
        <v>0</v>
      </c>
      <c r="Q59" s="132">
        <f>SAM_billion!Q59*1000</f>
        <v>0</v>
      </c>
      <c r="R59" s="132">
        <f>SAM_billion!R59*1000</f>
        <v>0</v>
      </c>
      <c r="S59" s="132">
        <f>SAM_billion!S59*1000</f>
        <v>0</v>
      </c>
      <c r="T59" s="132">
        <f>SAM_billion!T59*1000</f>
        <v>0</v>
      </c>
      <c r="U59" s="132">
        <f>SAM_billion!U59*1000</f>
        <v>0</v>
      </c>
      <c r="V59" s="132">
        <f>SAM_billion!V59*1000</f>
        <v>0</v>
      </c>
      <c r="W59" s="132">
        <f>SAM_billion!W59*1000</f>
        <v>0</v>
      </c>
      <c r="X59" s="132">
        <f>SAM_billion!X59*1000</f>
        <v>0</v>
      </c>
      <c r="Y59" s="132">
        <f>SAM_billion!Y59*1000</f>
        <v>0</v>
      </c>
      <c r="Z59" s="132">
        <f>SAM_billion!Z59*1000</f>
        <v>0</v>
      </c>
      <c r="AA59" s="132">
        <f>SAM_billion!AA59*1000</f>
        <v>0</v>
      </c>
      <c r="AB59" s="132">
        <f>SAM_billion!AB59*1000</f>
        <v>0</v>
      </c>
      <c r="AC59" s="132">
        <f>SAM_billion!AC59*1000</f>
        <v>0</v>
      </c>
      <c r="AD59" s="132">
        <f>SAM_billion!AD59*1000</f>
        <v>0</v>
      </c>
      <c r="AE59" s="132">
        <f>SAM_billion!AE59*1000</f>
        <v>0</v>
      </c>
      <c r="AF59" s="132">
        <f>SAM_billion!AF59*1000</f>
        <v>0</v>
      </c>
      <c r="AG59" s="132">
        <f>SAM_billion!AG59*1000</f>
        <v>0</v>
      </c>
      <c r="AH59" s="132">
        <f>SAM_billion!AH59*1000</f>
        <v>0</v>
      </c>
      <c r="AI59" s="132">
        <f>SAM_billion!AI59*1000</f>
        <v>0</v>
      </c>
      <c r="AJ59" s="132">
        <f>SAM_billion!AJ59*1000</f>
        <v>0</v>
      </c>
      <c r="AK59" s="132">
        <f>SAM_billion!AK59*1000</f>
        <v>0</v>
      </c>
      <c r="AL59" s="132">
        <f>SAM_billion!AL59*1000</f>
        <v>0</v>
      </c>
      <c r="AM59" s="132">
        <f>SAM_billion!AM59*1000</f>
        <v>0</v>
      </c>
      <c r="AN59" s="132">
        <f>SAM_billion!AN59*1000</f>
        <v>0</v>
      </c>
      <c r="AO59" s="132">
        <f>SAM_billion!AO59*1000</f>
        <v>0</v>
      </c>
      <c r="AP59" s="132">
        <f>SAM_billion!AP59*1000</f>
        <v>0</v>
      </c>
      <c r="AQ59" s="132">
        <f>SAM_billion!AQ59*1000</f>
        <v>0</v>
      </c>
      <c r="AR59" s="132">
        <f>SAM_billion!AR59*1000</f>
        <v>0</v>
      </c>
      <c r="AS59" s="132">
        <f>SAM_billion!AS59*1000</f>
        <v>0</v>
      </c>
      <c r="AT59" s="132">
        <f>SAM_billion!AT59*1000</f>
        <v>0</v>
      </c>
      <c r="AU59" s="132">
        <f>SAM_billion!AU59*1000</f>
        <v>0</v>
      </c>
      <c r="AV59" s="132">
        <f>SAM_billion!AV59*1000</f>
        <v>0</v>
      </c>
      <c r="AW59" s="132">
        <f>SAM_billion!AW59*1000</f>
        <v>0</v>
      </c>
      <c r="AX59" s="132">
        <f>SAM_billion!AX59*1000</f>
        <v>0</v>
      </c>
      <c r="AY59" s="132">
        <f>SAM_billion!AY59*1000</f>
        <v>0</v>
      </c>
      <c r="AZ59" s="132">
        <f>SAM_billion!AZ59*1000</f>
        <v>0</v>
      </c>
      <c r="BA59" s="132">
        <f>SAM_billion!BA59*1000</f>
        <v>0</v>
      </c>
      <c r="BB59" s="132">
        <f>SAM_billion!BB59*1000</f>
        <v>0</v>
      </c>
      <c r="BC59" s="132">
        <f>SAM_billion!BC59*1000</f>
        <v>0</v>
      </c>
      <c r="BD59" s="132">
        <f>SAM_billion!BD59*1000</f>
        <v>0</v>
      </c>
      <c r="BE59" s="132">
        <f>SAM_billion!BE59*1000</f>
        <v>0</v>
      </c>
      <c r="BF59" s="132">
        <f>SAM_billion!BF59*1000</f>
        <v>0</v>
      </c>
      <c r="BG59" s="132">
        <f>SAM_billion!BG59*1000</f>
        <v>0</v>
      </c>
      <c r="BH59" s="132">
        <f>SAM_billion!BH59*1000</f>
        <v>0</v>
      </c>
      <c r="BI59" s="132">
        <f>SAM_billion!BI59*1000</f>
        <v>0</v>
      </c>
      <c r="BJ59" s="132">
        <f>SAM_billion!BJ59*1000</f>
        <v>0</v>
      </c>
      <c r="BK59" s="132">
        <f>SAM_billion!BK59*1000</f>
        <v>0</v>
      </c>
      <c r="BL59" s="132">
        <f>SAM_billion!BL59*1000</f>
        <v>0</v>
      </c>
      <c r="BM59" s="132">
        <f>SAM_billion!BM59*1000</f>
        <v>0</v>
      </c>
      <c r="BN59" s="132">
        <f>SAM_billion!BN59*1000</f>
        <v>0</v>
      </c>
      <c r="BO59" s="132">
        <f>SAM_billion!BO59*1000</f>
        <v>0</v>
      </c>
      <c r="BP59" s="132">
        <f>SAM_billion!BP59*1000</f>
        <v>0</v>
      </c>
      <c r="BQ59" s="132">
        <f>SAM_billion!BQ59*1000</f>
        <v>0</v>
      </c>
      <c r="BR59" s="132">
        <f>SAM_billion!BR59*1000</f>
        <v>0</v>
      </c>
      <c r="BS59" s="132">
        <f>SAM_billion!BS59*1000</f>
        <v>0</v>
      </c>
      <c r="BT59" s="132">
        <f>SAM_billion!BT59*1000</f>
        <v>0</v>
      </c>
      <c r="BU59" s="132">
        <f>SAM_billion!BU59*1000</f>
        <v>0</v>
      </c>
      <c r="BV59" s="132">
        <f>SAM_billion!BV59*1000</f>
        <v>0</v>
      </c>
      <c r="BW59" s="132">
        <f>SAM_billion!BW59*1000</f>
        <v>0</v>
      </c>
      <c r="BX59" s="132">
        <f>SAM_billion!BX59*1000</f>
        <v>0</v>
      </c>
      <c r="BY59" s="132">
        <f>SAM_billion!BY59*1000</f>
        <v>0</v>
      </c>
      <c r="BZ59" s="132">
        <f>SAM_billion!BZ59*1000</f>
        <v>0</v>
      </c>
      <c r="CA59" s="132">
        <f>SAM_billion!CA59*1000</f>
        <v>0</v>
      </c>
      <c r="CB59" s="132">
        <f>SAM_billion!CB59*1000</f>
        <v>0</v>
      </c>
      <c r="CC59" s="132">
        <f>SAM_billion!CC59*1000</f>
        <v>0</v>
      </c>
      <c r="CD59" s="132">
        <f>SAM_billion!CD59*1000</f>
        <v>0</v>
      </c>
      <c r="CE59" s="132">
        <f>SAM_billion!CE59*1000</f>
        <v>0</v>
      </c>
      <c r="CF59" s="132">
        <f>SAM_billion!CF59*1000</f>
        <v>0</v>
      </c>
      <c r="CG59" s="132">
        <f>SAM_billion!CG59*1000</f>
        <v>0</v>
      </c>
      <c r="CH59" s="132">
        <f>SAM_billion!CH59*1000</f>
        <v>0</v>
      </c>
      <c r="CI59" s="132">
        <f>SAM_billion!CI59*1000</f>
        <v>0</v>
      </c>
      <c r="CJ59" s="132">
        <f>SAM_billion!CJ59*1000</f>
        <v>0</v>
      </c>
      <c r="CK59" s="132">
        <f>SAM_billion!CK59*1000</f>
        <v>0</v>
      </c>
      <c r="CL59" s="132">
        <f>SAM_billion!CL59*1000</f>
        <v>0</v>
      </c>
      <c r="CM59" s="132">
        <f>SAM_billion!CM59*1000</f>
        <v>0</v>
      </c>
      <c r="CN59" s="132">
        <f>SAM_billion!CN59*1000</f>
        <v>0</v>
      </c>
      <c r="CO59" s="132">
        <f>SAM_billion!CO59*1000</f>
        <v>0</v>
      </c>
      <c r="CP59" s="132">
        <f>SAM_billion!CP59*1000</f>
        <v>0</v>
      </c>
      <c r="CQ59" s="132">
        <f>SAM_billion!CQ59*1000</f>
        <v>0</v>
      </c>
      <c r="CR59" s="132">
        <f>SAM_billion!CR59*1000</f>
        <v>0</v>
      </c>
      <c r="CS59" s="132">
        <f>SAM_billion!CS59*1000</f>
        <v>0</v>
      </c>
      <c r="CT59" s="132">
        <f>SAM_billion!CT59*1000</f>
        <v>0</v>
      </c>
      <c r="CU59" s="132">
        <f>SAM_billion!CU59*1000</f>
        <v>0</v>
      </c>
      <c r="CV59" s="132">
        <f>SAM_billion!CV59*1000</f>
        <v>0</v>
      </c>
      <c r="CW59" s="132">
        <f>SAM_billion!CW59*1000</f>
        <v>0</v>
      </c>
      <c r="CX59" s="132">
        <f>SAM_billion!CX59*1000</f>
        <v>0</v>
      </c>
      <c r="CY59" s="132">
        <f>SAM_billion!CY59*1000</f>
        <v>0</v>
      </c>
      <c r="CZ59" s="132">
        <f>SAM_billion!CZ59*1000</f>
        <v>0</v>
      </c>
      <c r="DA59" s="132">
        <f>SAM_billion!DA59*1000</f>
        <v>0</v>
      </c>
      <c r="DB59" s="132">
        <f>SAM_billion!DB59*1000</f>
        <v>0</v>
      </c>
      <c r="DC59" s="132">
        <f>SAM_billion!DC59*1000</f>
        <v>0</v>
      </c>
      <c r="DD59" s="132">
        <f>SAM_billion!DD59*1000</f>
        <v>0</v>
      </c>
      <c r="DE59" s="132">
        <f>SAM_billion!DE59*1000</f>
        <v>0</v>
      </c>
      <c r="DF59" s="132">
        <f>SAM_billion!DF59*1000</f>
        <v>0</v>
      </c>
      <c r="DG59" s="132">
        <f>SAM_billion!DG59*1000</f>
        <v>0</v>
      </c>
      <c r="DH59" s="132">
        <f>SAM_billion!DH59*1000</f>
        <v>0</v>
      </c>
      <c r="DI59" s="132">
        <f>SAM_billion!DI59*1000</f>
        <v>0</v>
      </c>
      <c r="DJ59" s="132">
        <f>SAM_billion!DJ59*1000</f>
        <v>0</v>
      </c>
      <c r="DK59" s="132">
        <f>SAM_billion!DK59*1000</f>
        <v>0</v>
      </c>
      <c r="DL59" s="132">
        <f>SAM_billion!DL59*1000</f>
        <v>0</v>
      </c>
      <c r="DM59" s="132">
        <f>SAM_billion!DM59*1000</f>
        <v>0</v>
      </c>
      <c r="DN59" s="132">
        <f>SAM_billion!DN59*1000</f>
        <v>0</v>
      </c>
      <c r="DO59" s="132">
        <f>SAM_billion!DO59*1000</f>
        <v>0</v>
      </c>
      <c r="DP59" s="132">
        <f>SAM_billion!DP59*1000</f>
        <v>0</v>
      </c>
      <c r="DQ59" s="132">
        <f>SAM_billion!DQ59*1000</f>
        <v>0</v>
      </c>
      <c r="DR59" s="132">
        <f>SAM_billion!DR59*1000</f>
        <v>0</v>
      </c>
      <c r="DS59" s="132">
        <f>SAM_billion!DS59*1000</f>
        <v>0</v>
      </c>
      <c r="DT59" s="132">
        <f>SAM_billion!DT59*1000</f>
        <v>0</v>
      </c>
      <c r="DU59" s="132">
        <f>SAM_billion!DU59*1000</f>
        <v>0</v>
      </c>
      <c r="DV59" s="132">
        <f>SAM_billion!DV59*1000</f>
        <v>0</v>
      </c>
      <c r="DW59" s="132">
        <f>SAM_billion!DW59*1000</f>
        <v>0</v>
      </c>
      <c r="DX59" s="132">
        <f>SAM_billion!DX59*1000</f>
        <v>0</v>
      </c>
      <c r="DY59" s="132">
        <f>SAM_billion!DY59*1000</f>
        <v>0</v>
      </c>
      <c r="DZ59" s="132">
        <f>SAM_billion!DZ59*1000</f>
        <v>0</v>
      </c>
      <c r="EA59" s="132">
        <f>SAM_billion!EA59*1000</f>
        <v>0</v>
      </c>
      <c r="EB59" s="132">
        <f>SAM_billion!EB59*1000</f>
        <v>0</v>
      </c>
      <c r="EC59" s="132">
        <f>SAM_billion!EC59*1000</f>
        <v>116840.66479662691</v>
      </c>
      <c r="ED59" s="132">
        <f>SAM_billion!ED59*1000</f>
        <v>0</v>
      </c>
      <c r="EE59" s="132">
        <f>SAM_billion!EE59*1000</f>
        <v>0</v>
      </c>
      <c r="EF59" s="132">
        <f>SAM_billion!EF59*1000</f>
        <v>0</v>
      </c>
      <c r="EG59" s="132">
        <f>SAM_billion!EG59*1000</f>
        <v>0</v>
      </c>
      <c r="EH59" s="132">
        <f>SAM_billion!EH59*1000</f>
        <v>0</v>
      </c>
      <c r="EI59" s="132">
        <f>SAM_billion!EI59*1000</f>
        <v>0</v>
      </c>
      <c r="EJ59" s="132">
        <f>SAM_billion!EJ59*1000</f>
        <v>0</v>
      </c>
      <c r="EK59" s="132">
        <f>SAM_billion!EK59*1000</f>
        <v>0</v>
      </c>
      <c r="EL59" s="132">
        <f>SAM_billion!EL59*1000</f>
        <v>0</v>
      </c>
      <c r="EM59" s="132">
        <f>SAM_billion!EM59*1000</f>
        <v>0</v>
      </c>
      <c r="EN59" s="132">
        <f>SAM_billion!EN59*1000</f>
        <v>0</v>
      </c>
      <c r="EO59" s="132">
        <f>SAM_billion!EO59*1000</f>
        <v>0</v>
      </c>
      <c r="EP59" s="132">
        <f>SAM_billion!EP59*1000</f>
        <v>0</v>
      </c>
      <c r="EQ59" s="132">
        <f>SAM_billion!EQ59*1000</f>
        <v>0</v>
      </c>
      <c r="ER59" s="132">
        <f>SAM_billion!ER59*1000</f>
        <v>0</v>
      </c>
      <c r="ES59" s="132">
        <f>SAM_billion!ES59*1000</f>
        <v>0</v>
      </c>
      <c r="ET59" s="132">
        <f>SAM_billion!ET59*1000</f>
        <v>0</v>
      </c>
      <c r="EU59" s="132">
        <f>SAM_billion!EU59*1000</f>
        <v>0</v>
      </c>
      <c r="EV59" s="132">
        <f>SAM_billion!EV59*1000</f>
        <v>0</v>
      </c>
      <c r="EW59" s="132">
        <f>SAM_billion!EW59*1000</f>
        <v>0</v>
      </c>
      <c r="EX59" s="132">
        <f>SAM_billion!EX59*1000</f>
        <v>0</v>
      </c>
      <c r="EY59" s="132">
        <f>SAM_billion!EY59*1000</f>
        <v>0</v>
      </c>
      <c r="EZ59" s="132">
        <f>SAM_billion!EZ59*1000</f>
        <v>0</v>
      </c>
      <c r="FA59" s="132">
        <f>SAM_billion!FA59*1000</f>
        <v>0</v>
      </c>
      <c r="FB59" s="132">
        <f>SAM_billion!FB59*1000</f>
        <v>0</v>
      </c>
      <c r="FC59" s="132">
        <f>SAM_billion!FC59*1000</f>
        <v>0</v>
      </c>
      <c r="FD59" s="132">
        <f>SAM_billion!FD59*1000</f>
        <v>0</v>
      </c>
      <c r="FE59" s="132">
        <f>SAM_billion!FE59*1000</f>
        <v>0</v>
      </c>
      <c r="FF59" s="132">
        <f>SAM_billion!FF59*1000</f>
        <v>0</v>
      </c>
      <c r="FG59" s="132">
        <f>SAM_billion!FG59*1000</f>
        <v>0</v>
      </c>
      <c r="FH59" s="132">
        <f>SAM_billion!FH59*1000</f>
        <v>0</v>
      </c>
      <c r="FI59" s="132">
        <f>SAM_billion!FI59*1000</f>
        <v>0</v>
      </c>
      <c r="FJ59" s="132">
        <f>SAM_billion!FJ59*1000</f>
        <v>0</v>
      </c>
      <c r="FK59" s="132">
        <f>SAM_billion!FK59*1000</f>
        <v>0</v>
      </c>
      <c r="FL59" s="132">
        <f>SAM_billion!FL59*1000</f>
        <v>0</v>
      </c>
      <c r="FM59" s="132">
        <f>SAM_billion!FM59*1000</f>
        <v>0</v>
      </c>
      <c r="FN59" s="132">
        <f>SAM_billion!FN59*1000</f>
        <v>0</v>
      </c>
      <c r="FO59" s="132">
        <f>SAM_billion!FO59*1000</f>
        <v>0</v>
      </c>
      <c r="FP59" s="132">
        <f>SAM_billion!FP59*1000</f>
        <v>0</v>
      </c>
      <c r="FQ59" s="132">
        <f>SAM_billion!FQ59*1000</f>
        <v>0</v>
      </c>
      <c r="FR59" s="132">
        <f>SAM_billion!FR59*1000</f>
        <v>0</v>
      </c>
      <c r="FS59" s="132">
        <f>SAM_billion!FS59*1000</f>
        <v>0</v>
      </c>
      <c r="FT59" s="132">
        <f>SAM_billion!FT59*1000</f>
        <v>0</v>
      </c>
      <c r="FU59" s="132">
        <f>SAM_billion!FU59*1000</f>
        <v>0</v>
      </c>
      <c r="FV59" s="132">
        <f>SAM_billion!FV59*1000</f>
        <v>0</v>
      </c>
      <c r="FW59" s="132">
        <f>SAM_billion!FW59*1000</f>
        <v>0</v>
      </c>
      <c r="FX59" s="132">
        <f>SAM_billion!FX59*1000</f>
        <v>0</v>
      </c>
      <c r="FY59" s="132">
        <f>SAM_billion!FY59*1000</f>
        <v>0</v>
      </c>
      <c r="FZ59" s="132">
        <f>SAM_billion!FZ59*1000</f>
        <v>0</v>
      </c>
      <c r="GA59" s="132">
        <f>SAM_billion!GA59*1000</f>
        <v>0</v>
      </c>
      <c r="GB59" s="132">
        <f>SAM_billion!GB59*1000</f>
        <v>0</v>
      </c>
      <c r="GC59" s="132">
        <f>SAM_billion!GC59*1000</f>
        <v>0</v>
      </c>
      <c r="GD59" s="132">
        <f>SAM_billion!GD59*1000</f>
        <v>0</v>
      </c>
      <c r="GE59" s="132">
        <f>SAM_billion!GE59*1000</f>
        <v>0</v>
      </c>
      <c r="GF59" s="132">
        <f>SAM_billion!GF59*1000</f>
        <v>0</v>
      </c>
      <c r="GG59" s="132">
        <f>SAM_billion!GG59*1000</f>
        <v>0</v>
      </c>
      <c r="GH59" s="132">
        <f>SAM_billion!GH59*1000</f>
        <v>0</v>
      </c>
      <c r="GI59" s="132">
        <f>SAM_billion!GI59*1000</f>
        <v>0</v>
      </c>
      <c r="GJ59" s="132">
        <f>SAM_billion!GJ59*1000</f>
        <v>116840.66479662691</v>
      </c>
    </row>
    <row r="60" spans="1:192" x14ac:dyDescent="0.25">
      <c r="A60" s="133" t="s">
        <v>14</v>
      </c>
      <c r="B60" s="132">
        <f>SAM_billion!B60*1000</f>
        <v>0</v>
      </c>
      <c r="C60" s="132">
        <f>SAM_billion!C60*1000</f>
        <v>0</v>
      </c>
      <c r="D60" s="132">
        <f>SAM_billion!D60*1000</f>
        <v>0</v>
      </c>
      <c r="E60" s="132">
        <f>SAM_billion!E60*1000</f>
        <v>0</v>
      </c>
      <c r="F60" s="132">
        <f>SAM_billion!F60*1000</f>
        <v>0</v>
      </c>
      <c r="G60" s="132">
        <f>SAM_billion!G60*1000</f>
        <v>0</v>
      </c>
      <c r="H60" s="132">
        <f>SAM_billion!H60*1000</f>
        <v>0</v>
      </c>
      <c r="I60" s="132">
        <f>SAM_billion!I60*1000</f>
        <v>0</v>
      </c>
      <c r="J60" s="132">
        <f>SAM_billion!J60*1000</f>
        <v>0</v>
      </c>
      <c r="K60" s="132">
        <f>SAM_billion!K60*1000</f>
        <v>0</v>
      </c>
      <c r="L60" s="132">
        <f>SAM_billion!L60*1000</f>
        <v>0</v>
      </c>
      <c r="M60" s="132">
        <f>SAM_billion!M60*1000</f>
        <v>0</v>
      </c>
      <c r="N60" s="132">
        <f>SAM_billion!N60*1000</f>
        <v>0</v>
      </c>
      <c r="O60" s="132">
        <f>SAM_billion!O60*1000</f>
        <v>0</v>
      </c>
      <c r="P60" s="132">
        <f>SAM_billion!P60*1000</f>
        <v>0</v>
      </c>
      <c r="Q60" s="132">
        <f>SAM_billion!Q60*1000</f>
        <v>0</v>
      </c>
      <c r="R60" s="132">
        <f>SAM_billion!R60*1000</f>
        <v>0</v>
      </c>
      <c r="S60" s="132">
        <f>SAM_billion!S60*1000</f>
        <v>0</v>
      </c>
      <c r="T60" s="132">
        <f>SAM_billion!T60*1000</f>
        <v>0</v>
      </c>
      <c r="U60" s="132">
        <f>SAM_billion!U60*1000</f>
        <v>0</v>
      </c>
      <c r="V60" s="132">
        <f>SAM_billion!V60*1000</f>
        <v>0</v>
      </c>
      <c r="W60" s="132">
        <f>SAM_billion!W60*1000</f>
        <v>0</v>
      </c>
      <c r="X60" s="132">
        <f>SAM_billion!X60*1000</f>
        <v>0</v>
      </c>
      <c r="Y60" s="132">
        <f>SAM_billion!Y60*1000</f>
        <v>0</v>
      </c>
      <c r="Z60" s="132">
        <f>SAM_billion!Z60*1000</f>
        <v>0</v>
      </c>
      <c r="AA60" s="132">
        <f>SAM_billion!AA60*1000</f>
        <v>0</v>
      </c>
      <c r="AB60" s="132">
        <f>SAM_billion!AB60*1000</f>
        <v>0</v>
      </c>
      <c r="AC60" s="132">
        <f>SAM_billion!AC60*1000</f>
        <v>0</v>
      </c>
      <c r="AD60" s="132">
        <f>SAM_billion!AD60*1000</f>
        <v>0</v>
      </c>
      <c r="AE60" s="132">
        <f>SAM_billion!AE60*1000</f>
        <v>0</v>
      </c>
      <c r="AF60" s="132">
        <f>SAM_billion!AF60*1000</f>
        <v>0</v>
      </c>
      <c r="AG60" s="132">
        <f>SAM_billion!AG60*1000</f>
        <v>0</v>
      </c>
      <c r="AH60" s="132">
        <f>SAM_billion!AH60*1000</f>
        <v>0</v>
      </c>
      <c r="AI60" s="132">
        <f>SAM_billion!AI60*1000</f>
        <v>0</v>
      </c>
      <c r="AJ60" s="132">
        <f>SAM_billion!AJ60*1000</f>
        <v>0</v>
      </c>
      <c r="AK60" s="132">
        <f>SAM_billion!AK60*1000</f>
        <v>0</v>
      </c>
      <c r="AL60" s="132">
        <f>SAM_billion!AL60*1000</f>
        <v>0</v>
      </c>
      <c r="AM60" s="132">
        <f>SAM_billion!AM60*1000</f>
        <v>0</v>
      </c>
      <c r="AN60" s="132">
        <f>SAM_billion!AN60*1000</f>
        <v>0</v>
      </c>
      <c r="AO60" s="132">
        <f>SAM_billion!AO60*1000</f>
        <v>0</v>
      </c>
      <c r="AP60" s="132">
        <f>SAM_billion!AP60*1000</f>
        <v>0</v>
      </c>
      <c r="AQ60" s="132">
        <f>SAM_billion!AQ60*1000</f>
        <v>0</v>
      </c>
      <c r="AR60" s="132">
        <f>SAM_billion!AR60*1000</f>
        <v>0</v>
      </c>
      <c r="AS60" s="132">
        <f>SAM_billion!AS60*1000</f>
        <v>0</v>
      </c>
      <c r="AT60" s="132">
        <f>SAM_billion!AT60*1000</f>
        <v>0</v>
      </c>
      <c r="AU60" s="132">
        <f>SAM_billion!AU60*1000</f>
        <v>0</v>
      </c>
      <c r="AV60" s="132">
        <f>SAM_billion!AV60*1000</f>
        <v>0</v>
      </c>
      <c r="AW60" s="132">
        <f>SAM_billion!AW60*1000</f>
        <v>0</v>
      </c>
      <c r="AX60" s="132">
        <f>SAM_billion!AX60*1000</f>
        <v>0</v>
      </c>
      <c r="AY60" s="132">
        <f>SAM_billion!AY60*1000</f>
        <v>0</v>
      </c>
      <c r="AZ60" s="132">
        <f>SAM_billion!AZ60*1000</f>
        <v>0</v>
      </c>
      <c r="BA60" s="132">
        <f>SAM_billion!BA60*1000</f>
        <v>0</v>
      </c>
      <c r="BB60" s="132">
        <f>SAM_billion!BB60*1000</f>
        <v>0</v>
      </c>
      <c r="BC60" s="132">
        <f>SAM_billion!BC60*1000</f>
        <v>0</v>
      </c>
      <c r="BD60" s="132">
        <f>SAM_billion!BD60*1000</f>
        <v>0</v>
      </c>
      <c r="BE60" s="132">
        <f>SAM_billion!BE60*1000</f>
        <v>0</v>
      </c>
      <c r="BF60" s="132">
        <f>SAM_billion!BF60*1000</f>
        <v>0</v>
      </c>
      <c r="BG60" s="132">
        <f>SAM_billion!BG60*1000</f>
        <v>0</v>
      </c>
      <c r="BH60" s="132">
        <f>SAM_billion!BH60*1000</f>
        <v>0</v>
      </c>
      <c r="BI60" s="132">
        <f>SAM_billion!BI60*1000</f>
        <v>0</v>
      </c>
      <c r="BJ60" s="132">
        <f>SAM_billion!BJ60*1000</f>
        <v>0</v>
      </c>
      <c r="BK60" s="132">
        <f>SAM_billion!BK60*1000</f>
        <v>0</v>
      </c>
      <c r="BL60" s="132">
        <f>SAM_billion!BL60*1000</f>
        <v>0</v>
      </c>
      <c r="BM60" s="132">
        <f>SAM_billion!BM60*1000</f>
        <v>0</v>
      </c>
      <c r="BN60" s="132">
        <f>SAM_billion!BN60*1000</f>
        <v>0</v>
      </c>
      <c r="BO60" s="132">
        <f>SAM_billion!BO60*1000</f>
        <v>0</v>
      </c>
      <c r="BP60" s="132">
        <f>SAM_billion!BP60*1000</f>
        <v>0</v>
      </c>
      <c r="BQ60" s="132">
        <f>SAM_billion!BQ60*1000</f>
        <v>0</v>
      </c>
      <c r="BR60" s="132">
        <f>SAM_billion!BR60*1000</f>
        <v>0</v>
      </c>
      <c r="BS60" s="132">
        <f>SAM_billion!BS60*1000</f>
        <v>0</v>
      </c>
      <c r="BT60" s="132">
        <f>SAM_billion!BT60*1000</f>
        <v>0</v>
      </c>
      <c r="BU60" s="132">
        <f>SAM_billion!BU60*1000</f>
        <v>0</v>
      </c>
      <c r="BV60" s="132">
        <f>SAM_billion!BV60*1000</f>
        <v>0</v>
      </c>
      <c r="BW60" s="132">
        <f>SAM_billion!BW60*1000</f>
        <v>0</v>
      </c>
      <c r="BX60" s="132">
        <f>SAM_billion!BX60*1000</f>
        <v>0</v>
      </c>
      <c r="BY60" s="132">
        <f>SAM_billion!BY60*1000</f>
        <v>0</v>
      </c>
      <c r="BZ60" s="132">
        <f>SAM_billion!BZ60*1000</f>
        <v>0</v>
      </c>
      <c r="CA60" s="132">
        <f>SAM_billion!CA60*1000</f>
        <v>0</v>
      </c>
      <c r="CB60" s="132">
        <f>SAM_billion!CB60*1000</f>
        <v>0</v>
      </c>
      <c r="CC60" s="132">
        <f>SAM_billion!CC60*1000</f>
        <v>0</v>
      </c>
      <c r="CD60" s="132">
        <f>SAM_billion!CD60*1000</f>
        <v>0</v>
      </c>
      <c r="CE60" s="132">
        <f>SAM_billion!CE60*1000</f>
        <v>0</v>
      </c>
      <c r="CF60" s="132">
        <f>SAM_billion!CF60*1000</f>
        <v>0</v>
      </c>
      <c r="CG60" s="132">
        <f>SAM_billion!CG60*1000</f>
        <v>0</v>
      </c>
      <c r="CH60" s="132">
        <f>SAM_billion!CH60*1000</f>
        <v>0</v>
      </c>
      <c r="CI60" s="132">
        <f>SAM_billion!CI60*1000</f>
        <v>0</v>
      </c>
      <c r="CJ60" s="132">
        <f>SAM_billion!CJ60*1000</f>
        <v>0</v>
      </c>
      <c r="CK60" s="132">
        <f>SAM_billion!CK60*1000</f>
        <v>0</v>
      </c>
      <c r="CL60" s="132">
        <f>SAM_billion!CL60*1000</f>
        <v>0</v>
      </c>
      <c r="CM60" s="132">
        <f>SAM_billion!CM60*1000</f>
        <v>0</v>
      </c>
      <c r="CN60" s="132">
        <f>SAM_billion!CN60*1000</f>
        <v>0</v>
      </c>
      <c r="CO60" s="132">
        <f>SAM_billion!CO60*1000</f>
        <v>0</v>
      </c>
      <c r="CP60" s="132">
        <f>SAM_billion!CP60*1000</f>
        <v>0</v>
      </c>
      <c r="CQ60" s="132">
        <f>SAM_billion!CQ60*1000</f>
        <v>0</v>
      </c>
      <c r="CR60" s="132">
        <f>SAM_billion!CR60*1000</f>
        <v>0</v>
      </c>
      <c r="CS60" s="132">
        <f>SAM_billion!CS60*1000</f>
        <v>0</v>
      </c>
      <c r="CT60" s="132">
        <f>SAM_billion!CT60*1000</f>
        <v>0</v>
      </c>
      <c r="CU60" s="132">
        <f>SAM_billion!CU60*1000</f>
        <v>0</v>
      </c>
      <c r="CV60" s="132">
        <f>SAM_billion!CV60*1000</f>
        <v>0</v>
      </c>
      <c r="CW60" s="132">
        <f>SAM_billion!CW60*1000</f>
        <v>0</v>
      </c>
      <c r="CX60" s="132">
        <f>SAM_billion!CX60*1000</f>
        <v>0</v>
      </c>
      <c r="CY60" s="132">
        <f>SAM_billion!CY60*1000</f>
        <v>0</v>
      </c>
      <c r="CZ60" s="132">
        <f>SAM_billion!CZ60*1000</f>
        <v>0</v>
      </c>
      <c r="DA60" s="132">
        <f>SAM_billion!DA60*1000</f>
        <v>0</v>
      </c>
      <c r="DB60" s="132">
        <f>SAM_billion!DB60*1000</f>
        <v>0</v>
      </c>
      <c r="DC60" s="132">
        <f>SAM_billion!DC60*1000</f>
        <v>0</v>
      </c>
      <c r="DD60" s="132">
        <f>SAM_billion!DD60*1000</f>
        <v>0</v>
      </c>
      <c r="DE60" s="132">
        <f>SAM_billion!DE60*1000</f>
        <v>0</v>
      </c>
      <c r="DF60" s="132">
        <f>SAM_billion!DF60*1000</f>
        <v>0</v>
      </c>
      <c r="DG60" s="132">
        <f>SAM_billion!DG60*1000</f>
        <v>0</v>
      </c>
      <c r="DH60" s="132">
        <f>SAM_billion!DH60*1000</f>
        <v>0</v>
      </c>
      <c r="DI60" s="132">
        <f>SAM_billion!DI60*1000</f>
        <v>0</v>
      </c>
      <c r="DJ60" s="132">
        <f>SAM_billion!DJ60*1000</f>
        <v>0</v>
      </c>
      <c r="DK60" s="132">
        <f>SAM_billion!DK60*1000</f>
        <v>0</v>
      </c>
      <c r="DL60" s="132">
        <f>SAM_billion!DL60*1000</f>
        <v>0</v>
      </c>
      <c r="DM60" s="132">
        <f>SAM_billion!DM60*1000</f>
        <v>0</v>
      </c>
      <c r="DN60" s="132">
        <f>SAM_billion!DN60*1000</f>
        <v>0</v>
      </c>
      <c r="DO60" s="132">
        <f>SAM_billion!DO60*1000</f>
        <v>0</v>
      </c>
      <c r="DP60" s="132">
        <f>SAM_billion!DP60*1000</f>
        <v>0</v>
      </c>
      <c r="DQ60" s="132">
        <f>SAM_billion!DQ60*1000</f>
        <v>0</v>
      </c>
      <c r="DR60" s="132">
        <f>SAM_billion!DR60*1000</f>
        <v>0</v>
      </c>
      <c r="DS60" s="132">
        <f>SAM_billion!DS60*1000</f>
        <v>0</v>
      </c>
      <c r="DT60" s="132">
        <f>SAM_billion!DT60*1000</f>
        <v>0</v>
      </c>
      <c r="DU60" s="132">
        <f>SAM_billion!DU60*1000</f>
        <v>0</v>
      </c>
      <c r="DV60" s="132">
        <f>SAM_billion!DV60*1000</f>
        <v>0</v>
      </c>
      <c r="DW60" s="132">
        <f>SAM_billion!DW60*1000</f>
        <v>0</v>
      </c>
      <c r="DX60" s="132">
        <f>SAM_billion!DX60*1000</f>
        <v>0</v>
      </c>
      <c r="DY60" s="132">
        <f>SAM_billion!DY60*1000</f>
        <v>0</v>
      </c>
      <c r="DZ60" s="132">
        <f>SAM_billion!DZ60*1000</f>
        <v>0</v>
      </c>
      <c r="EA60" s="132">
        <f>SAM_billion!EA60*1000</f>
        <v>0</v>
      </c>
      <c r="EB60" s="132">
        <f>SAM_billion!EB60*1000</f>
        <v>0</v>
      </c>
      <c r="EC60" s="132">
        <f>SAM_billion!EC60*1000</f>
        <v>0</v>
      </c>
      <c r="ED60" s="132">
        <f>SAM_billion!ED60*1000</f>
        <v>133703.80247176546</v>
      </c>
      <c r="EE60" s="132">
        <f>SAM_billion!EE60*1000</f>
        <v>0</v>
      </c>
      <c r="EF60" s="132">
        <f>SAM_billion!EF60*1000</f>
        <v>0</v>
      </c>
      <c r="EG60" s="132">
        <f>SAM_billion!EG60*1000</f>
        <v>0</v>
      </c>
      <c r="EH60" s="132">
        <f>SAM_billion!EH60*1000</f>
        <v>0</v>
      </c>
      <c r="EI60" s="132">
        <f>SAM_billion!EI60*1000</f>
        <v>0</v>
      </c>
      <c r="EJ60" s="132">
        <f>SAM_billion!EJ60*1000</f>
        <v>0</v>
      </c>
      <c r="EK60" s="132">
        <f>SAM_billion!EK60*1000</f>
        <v>0</v>
      </c>
      <c r="EL60" s="132">
        <f>SAM_billion!EL60*1000</f>
        <v>0</v>
      </c>
      <c r="EM60" s="132">
        <f>SAM_billion!EM60*1000</f>
        <v>0</v>
      </c>
      <c r="EN60" s="132">
        <f>SAM_billion!EN60*1000</f>
        <v>0</v>
      </c>
      <c r="EO60" s="132">
        <f>SAM_billion!EO60*1000</f>
        <v>0</v>
      </c>
      <c r="EP60" s="132">
        <f>SAM_billion!EP60*1000</f>
        <v>0</v>
      </c>
      <c r="EQ60" s="132">
        <f>SAM_billion!EQ60*1000</f>
        <v>0</v>
      </c>
      <c r="ER60" s="132">
        <f>SAM_billion!ER60*1000</f>
        <v>0</v>
      </c>
      <c r="ES60" s="132">
        <f>SAM_billion!ES60*1000</f>
        <v>0</v>
      </c>
      <c r="ET60" s="132">
        <f>SAM_billion!ET60*1000</f>
        <v>0</v>
      </c>
      <c r="EU60" s="132">
        <f>SAM_billion!EU60*1000</f>
        <v>0</v>
      </c>
      <c r="EV60" s="132">
        <f>SAM_billion!EV60*1000</f>
        <v>0</v>
      </c>
      <c r="EW60" s="132">
        <f>SAM_billion!EW60*1000</f>
        <v>0</v>
      </c>
      <c r="EX60" s="132">
        <f>SAM_billion!EX60*1000</f>
        <v>0</v>
      </c>
      <c r="EY60" s="132">
        <f>SAM_billion!EY60*1000</f>
        <v>0</v>
      </c>
      <c r="EZ60" s="132">
        <f>SAM_billion!EZ60*1000</f>
        <v>0</v>
      </c>
      <c r="FA60" s="132">
        <f>SAM_billion!FA60*1000</f>
        <v>0</v>
      </c>
      <c r="FB60" s="132">
        <f>SAM_billion!FB60*1000</f>
        <v>0</v>
      </c>
      <c r="FC60" s="132">
        <f>SAM_billion!FC60*1000</f>
        <v>0</v>
      </c>
      <c r="FD60" s="132">
        <f>SAM_billion!FD60*1000</f>
        <v>0</v>
      </c>
      <c r="FE60" s="132">
        <f>SAM_billion!FE60*1000</f>
        <v>0</v>
      </c>
      <c r="FF60" s="132">
        <f>SAM_billion!FF60*1000</f>
        <v>0</v>
      </c>
      <c r="FG60" s="132">
        <f>SAM_billion!FG60*1000</f>
        <v>0</v>
      </c>
      <c r="FH60" s="132">
        <f>SAM_billion!FH60*1000</f>
        <v>0</v>
      </c>
      <c r="FI60" s="132">
        <f>SAM_billion!FI60*1000</f>
        <v>0</v>
      </c>
      <c r="FJ60" s="132">
        <f>SAM_billion!FJ60*1000</f>
        <v>0</v>
      </c>
      <c r="FK60" s="132">
        <f>SAM_billion!FK60*1000</f>
        <v>0</v>
      </c>
      <c r="FL60" s="132">
        <f>SAM_billion!FL60*1000</f>
        <v>0</v>
      </c>
      <c r="FM60" s="132">
        <f>SAM_billion!FM60*1000</f>
        <v>0</v>
      </c>
      <c r="FN60" s="132">
        <f>SAM_billion!FN60*1000</f>
        <v>0</v>
      </c>
      <c r="FO60" s="132">
        <f>SAM_billion!FO60*1000</f>
        <v>0</v>
      </c>
      <c r="FP60" s="132">
        <f>SAM_billion!FP60*1000</f>
        <v>0</v>
      </c>
      <c r="FQ60" s="132">
        <f>SAM_billion!FQ60*1000</f>
        <v>0</v>
      </c>
      <c r="FR60" s="132">
        <f>SAM_billion!FR60*1000</f>
        <v>0</v>
      </c>
      <c r="FS60" s="132">
        <f>SAM_billion!FS60*1000</f>
        <v>0</v>
      </c>
      <c r="FT60" s="132">
        <f>SAM_billion!FT60*1000</f>
        <v>0</v>
      </c>
      <c r="FU60" s="132">
        <f>SAM_billion!FU60*1000</f>
        <v>0</v>
      </c>
      <c r="FV60" s="132">
        <f>SAM_billion!FV60*1000</f>
        <v>0</v>
      </c>
      <c r="FW60" s="132">
        <f>SAM_billion!FW60*1000</f>
        <v>0</v>
      </c>
      <c r="FX60" s="132">
        <f>SAM_billion!FX60*1000</f>
        <v>0</v>
      </c>
      <c r="FY60" s="132">
        <f>SAM_billion!FY60*1000</f>
        <v>0</v>
      </c>
      <c r="FZ60" s="132">
        <f>SAM_billion!FZ60*1000</f>
        <v>0</v>
      </c>
      <c r="GA60" s="132">
        <f>SAM_billion!GA60*1000</f>
        <v>0</v>
      </c>
      <c r="GB60" s="132">
        <f>SAM_billion!GB60*1000</f>
        <v>0</v>
      </c>
      <c r="GC60" s="132">
        <f>SAM_billion!GC60*1000</f>
        <v>0</v>
      </c>
      <c r="GD60" s="132">
        <f>SAM_billion!GD60*1000</f>
        <v>0</v>
      </c>
      <c r="GE60" s="132">
        <f>SAM_billion!GE60*1000</f>
        <v>0</v>
      </c>
      <c r="GF60" s="132">
        <f>SAM_billion!GF60*1000</f>
        <v>0</v>
      </c>
      <c r="GG60" s="132">
        <f>SAM_billion!GG60*1000</f>
        <v>0</v>
      </c>
      <c r="GH60" s="132">
        <f>SAM_billion!GH60*1000</f>
        <v>0</v>
      </c>
      <c r="GI60" s="132">
        <f>SAM_billion!GI60*1000</f>
        <v>0</v>
      </c>
      <c r="GJ60" s="132">
        <f>SAM_billion!GJ60*1000</f>
        <v>133703.80247176546</v>
      </c>
    </row>
    <row r="61" spans="1:192" x14ac:dyDescent="0.25">
      <c r="A61" s="133" t="s">
        <v>1353</v>
      </c>
      <c r="B61" s="132">
        <f>SAM_billion!B61*1000</f>
        <v>0</v>
      </c>
      <c r="C61" s="132">
        <f>SAM_billion!C61*1000</f>
        <v>0</v>
      </c>
      <c r="D61" s="132">
        <f>SAM_billion!D61*1000</f>
        <v>0</v>
      </c>
      <c r="E61" s="132">
        <f>SAM_billion!E61*1000</f>
        <v>0</v>
      </c>
      <c r="F61" s="132">
        <f>SAM_billion!F61*1000</f>
        <v>0</v>
      </c>
      <c r="G61" s="132">
        <f>SAM_billion!G61*1000</f>
        <v>0</v>
      </c>
      <c r="H61" s="132">
        <f>SAM_billion!H61*1000</f>
        <v>0</v>
      </c>
      <c r="I61" s="132">
        <f>SAM_billion!I61*1000</f>
        <v>0</v>
      </c>
      <c r="J61" s="132">
        <f>SAM_billion!J61*1000</f>
        <v>0</v>
      </c>
      <c r="K61" s="132">
        <f>SAM_billion!K61*1000</f>
        <v>0</v>
      </c>
      <c r="L61" s="132">
        <f>SAM_billion!L61*1000</f>
        <v>0</v>
      </c>
      <c r="M61" s="132">
        <f>SAM_billion!M61*1000</f>
        <v>0</v>
      </c>
      <c r="N61" s="132">
        <f>SAM_billion!N61*1000</f>
        <v>0</v>
      </c>
      <c r="O61" s="132">
        <f>SAM_billion!O61*1000</f>
        <v>0</v>
      </c>
      <c r="P61" s="132">
        <f>SAM_billion!P61*1000</f>
        <v>0</v>
      </c>
      <c r="Q61" s="132">
        <f>SAM_billion!Q61*1000</f>
        <v>0</v>
      </c>
      <c r="R61" s="132">
        <f>SAM_billion!R61*1000</f>
        <v>0</v>
      </c>
      <c r="S61" s="132">
        <f>SAM_billion!S61*1000</f>
        <v>0</v>
      </c>
      <c r="T61" s="132">
        <f>SAM_billion!T61*1000</f>
        <v>0</v>
      </c>
      <c r="U61" s="132">
        <f>SAM_billion!U61*1000</f>
        <v>0</v>
      </c>
      <c r="V61" s="132">
        <f>SAM_billion!V61*1000</f>
        <v>0</v>
      </c>
      <c r="W61" s="132">
        <f>SAM_billion!W61*1000</f>
        <v>0</v>
      </c>
      <c r="X61" s="132">
        <f>SAM_billion!X61*1000</f>
        <v>0</v>
      </c>
      <c r="Y61" s="132">
        <f>SAM_billion!Y61*1000</f>
        <v>0</v>
      </c>
      <c r="Z61" s="132">
        <f>SAM_billion!Z61*1000</f>
        <v>0</v>
      </c>
      <c r="AA61" s="132">
        <f>SAM_billion!AA61*1000</f>
        <v>0</v>
      </c>
      <c r="AB61" s="132">
        <f>SAM_billion!AB61*1000</f>
        <v>0</v>
      </c>
      <c r="AC61" s="132">
        <f>SAM_billion!AC61*1000</f>
        <v>0</v>
      </c>
      <c r="AD61" s="132">
        <f>SAM_billion!AD61*1000</f>
        <v>0</v>
      </c>
      <c r="AE61" s="132">
        <f>SAM_billion!AE61*1000</f>
        <v>0</v>
      </c>
      <c r="AF61" s="132">
        <f>SAM_billion!AF61*1000</f>
        <v>0</v>
      </c>
      <c r="AG61" s="132">
        <f>SAM_billion!AG61*1000</f>
        <v>0</v>
      </c>
      <c r="AH61" s="132">
        <f>SAM_billion!AH61*1000</f>
        <v>0</v>
      </c>
      <c r="AI61" s="132">
        <f>SAM_billion!AI61*1000</f>
        <v>0</v>
      </c>
      <c r="AJ61" s="132">
        <f>SAM_billion!AJ61*1000</f>
        <v>0</v>
      </c>
      <c r="AK61" s="132">
        <f>SAM_billion!AK61*1000</f>
        <v>0</v>
      </c>
      <c r="AL61" s="132">
        <f>SAM_billion!AL61*1000</f>
        <v>0</v>
      </c>
      <c r="AM61" s="132">
        <f>SAM_billion!AM61*1000</f>
        <v>0</v>
      </c>
      <c r="AN61" s="132">
        <f>SAM_billion!AN61*1000</f>
        <v>0</v>
      </c>
      <c r="AO61" s="132">
        <f>SAM_billion!AO61*1000</f>
        <v>0</v>
      </c>
      <c r="AP61" s="132">
        <f>SAM_billion!AP61*1000</f>
        <v>0</v>
      </c>
      <c r="AQ61" s="132">
        <f>SAM_billion!AQ61*1000</f>
        <v>0</v>
      </c>
      <c r="AR61" s="132">
        <f>SAM_billion!AR61*1000</f>
        <v>0</v>
      </c>
      <c r="AS61" s="132">
        <f>SAM_billion!AS61*1000</f>
        <v>0</v>
      </c>
      <c r="AT61" s="132">
        <f>SAM_billion!AT61*1000</f>
        <v>0</v>
      </c>
      <c r="AU61" s="132">
        <f>SAM_billion!AU61*1000</f>
        <v>0</v>
      </c>
      <c r="AV61" s="132">
        <f>SAM_billion!AV61*1000</f>
        <v>0</v>
      </c>
      <c r="AW61" s="132">
        <f>SAM_billion!AW61*1000</f>
        <v>0</v>
      </c>
      <c r="AX61" s="132">
        <f>SAM_billion!AX61*1000</f>
        <v>0</v>
      </c>
      <c r="AY61" s="132">
        <f>SAM_billion!AY61*1000</f>
        <v>0</v>
      </c>
      <c r="AZ61" s="132">
        <f>SAM_billion!AZ61*1000</f>
        <v>0</v>
      </c>
      <c r="BA61" s="132">
        <f>SAM_billion!BA61*1000</f>
        <v>0</v>
      </c>
      <c r="BB61" s="132">
        <f>SAM_billion!BB61*1000</f>
        <v>0</v>
      </c>
      <c r="BC61" s="132">
        <f>SAM_billion!BC61*1000</f>
        <v>0</v>
      </c>
      <c r="BD61" s="132">
        <f>SAM_billion!BD61*1000</f>
        <v>0</v>
      </c>
      <c r="BE61" s="132">
        <f>SAM_billion!BE61*1000</f>
        <v>0</v>
      </c>
      <c r="BF61" s="132">
        <f>SAM_billion!BF61*1000</f>
        <v>0</v>
      </c>
      <c r="BG61" s="132">
        <f>SAM_billion!BG61*1000</f>
        <v>0</v>
      </c>
      <c r="BH61" s="132">
        <f>SAM_billion!BH61*1000</f>
        <v>0</v>
      </c>
      <c r="BI61" s="132">
        <f>SAM_billion!BI61*1000</f>
        <v>0</v>
      </c>
      <c r="BJ61" s="132">
        <f>SAM_billion!BJ61*1000</f>
        <v>0</v>
      </c>
      <c r="BK61" s="132">
        <f>SAM_billion!BK61*1000</f>
        <v>0</v>
      </c>
      <c r="BL61" s="132">
        <f>SAM_billion!BL61*1000</f>
        <v>0</v>
      </c>
      <c r="BM61" s="132">
        <f>SAM_billion!BM61*1000</f>
        <v>0</v>
      </c>
      <c r="BN61" s="132">
        <f>SAM_billion!BN61*1000</f>
        <v>0</v>
      </c>
      <c r="BO61" s="132">
        <f>SAM_billion!BO61*1000</f>
        <v>0</v>
      </c>
      <c r="BP61" s="132">
        <f>SAM_billion!BP61*1000</f>
        <v>0</v>
      </c>
      <c r="BQ61" s="132">
        <f>SAM_billion!BQ61*1000</f>
        <v>0</v>
      </c>
      <c r="BR61" s="132">
        <f>SAM_billion!BR61*1000</f>
        <v>0</v>
      </c>
      <c r="BS61" s="132">
        <f>SAM_billion!BS61*1000</f>
        <v>0</v>
      </c>
      <c r="BT61" s="132">
        <f>SAM_billion!BT61*1000</f>
        <v>0</v>
      </c>
      <c r="BU61" s="132">
        <f>SAM_billion!BU61*1000</f>
        <v>0</v>
      </c>
      <c r="BV61" s="132">
        <f>SAM_billion!BV61*1000</f>
        <v>0</v>
      </c>
      <c r="BW61" s="132">
        <f>SAM_billion!BW61*1000</f>
        <v>0</v>
      </c>
      <c r="BX61" s="132">
        <f>SAM_billion!BX61*1000</f>
        <v>0</v>
      </c>
      <c r="BY61" s="132">
        <f>SAM_billion!BY61*1000</f>
        <v>0</v>
      </c>
      <c r="BZ61" s="132">
        <f>SAM_billion!BZ61*1000</f>
        <v>0</v>
      </c>
      <c r="CA61" s="132">
        <f>SAM_billion!CA61*1000</f>
        <v>0</v>
      </c>
      <c r="CB61" s="132">
        <f>SAM_billion!CB61*1000</f>
        <v>0</v>
      </c>
      <c r="CC61" s="132">
        <f>SAM_billion!CC61*1000</f>
        <v>0</v>
      </c>
      <c r="CD61" s="132">
        <f>SAM_billion!CD61*1000</f>
        <v>0</v>
      </c>
      <c r="CE61" s="132">
        <f>SAM_billion!CE61*1000</f>
        <v>0</v>
      </c>
      <c r="CF61" s="132">
        <f>SAM_billion!CF61*1000</f>
        <v>0</v>
      </c>
      <c r="CG61" s="132">
        <f>SAM_billion!CG61*1000</f>
        <v>0</v>
      </c>
      <c r="CH61" s="132">
        <f>SAM_billion!CH61*1000</f>
        <v>0</v>
      </c>
      <c r="CI61" s="132">
        <f>SAM_billion!CI61*1000</f>
        <v>0</v>
      </c>
      <c r="CJ61" s="132">
        <f>SAM_billion!CJ61*1000</f>
        <v>0</v>
      </c>
      <c r="CK61" s="132">
        <f>SAM_billion!CK61*1000</f>
        <v>0</v>
      </c>
      <c r="CL61" s="132">
        <f>SAM_billion!CL61*1000</f>
        <v>0</v>
      </c>
      <c r="CM61" s="132">
        <f>SAM_billion!CM61*1000</f>
        <v>0</v>
      </c>
      <c r="CN61" s="132">
        <f>SAM_billion!CN61*1000</f>
        <v>0</v>
      </c>
      <c r="CO61" s="132">
        <f>SAM_billion!CO61*1000</f>
        <v>0</v>
      </c>
      <c r="CP61" s="132">
        <f>SAM_billion!CP61*1000</f>
        <v>0</v>
      </c>
      <c r="CQ61" s="132">
        <f>SAM_billion!CQ61*1000</f>
        <v>0</v>
      </c>
      <c r="CR61" s="132">
        <f>SAM_billion!CR61*1000</f>
        <v>0</v>
      </c>
      <c r="CS61" s="132">
        <f>SAM_billion!CS61*1000</f>
        <v>0</v>
      </c>
      <c r="CT61" s="132">
        <f>SAM_billion!CT61*1000</f>
        <v>0</v>
      </c>
      <c r="CU61" s="132">
        <f>SAM_billion!CU61*1000</f>
        <v>0</v>
      </c>
      <c r="CV61" s="132">
        <f>SAM_billion!CV61*1000</f>
        <v>0</v>
      </c>
      <c r="CW61" s="132">
        <f>SAM_billion!CW61*1000</f>
        <v>0</v>
      </c>
      <c r="CX61" s="132">
        <f>SAM_billion!CX61*1000</f>
        <v>0</v>
      </c>
      <c r="CY61" s="132">
        <f>SAM_billion!CY61*1000</f>
        <v>0</v>
      </c>
      <c r="CZ61" s="132">
        <f>SAM_billion!CZ61*1000</f>
        <v>0</v>
      </c>
      <c r="DA61" s="132">
        <f>SAM_billion!DA61*1000</f>
        <v>0</v>
      </c>
      <c r="DB61" s="132">
        <f>SAM_billion!DB61*1000</f>
        <v>0</v>
      </c>
      <c r="DC61" s="132">
        <f>SAM_billion!DC61*1000</f>
        <v>0</v>
      </c>
      <c r="DD61" s="132">
        <f>SAM_billion!DD61*1000</f>
        <v>0</v>
      </c>
      <c r="DE61" s="132">
        <f>SAM_billion!DE61*1000</f>
        <v>0</v>
      </c>
      <c r="DF61" s="132">
        <f>SAM_billion!DF61*1000</f>
        <v>0</v>
      </c>
      <c r="DG61" s="132">
        <f>SAM_billion!DG61*1000</f>
        <v>0</v>
      </c>
      <c r="DH61" s="132">
        <f>SAM_billion!DH61*1000</f>
        <v>0</v>
      </c>
      <c r="DI61" s="132">
        <f>SAM_billion!DI61*1000</f>
        <v>0</v>
      </c>
      <c r="DJ61" s="132">
        <f>SAM_billion!DJ61*1000</f>
        <v>0</v>
      </c>
      <c r="DK61" s="132">
        <f>SAM_billion!DK61*1000</f>
        <v>0</v>
      </c>
      <c r="DL61" s="132">
        <f>SAM_billion!DL61*1000</f>
        <v>0</v>
      </c>
      <c r="DM61" s="132">
        <f>SAM_billion!DM61*1000</f>
        <v>0</v>
      </c>
      <c r="DN61" s="132">
        <f>SAM_billion!DN61*1000</f>
        <v>0</v>
      </c>
      <c r="DO61" s="132">
        <f>SAM_billion!DO61*1000</f>
        <v>0</v>
      </c>
      <c r="DP61" s="132">
        <f>SAM_billion!DP61*1000</f>
        <v>0</v>
      </c>
      <c r="DQ61" s="132">
        <f>SAM_billion!DQ61*1000</f>
        <v>0</v>
      </c>
      <c r="DR61" s="132">
        <f>SAM_billion!DR61*1000</f>
        <v>0</v>
      </c>
      <c r="DS61" s="132">
        <f>SAM_billion!DS61*1000</f>
        <v>0</v>
      </c>
      <c r="DT61" s="132">
        <f>SAM_billion!DT61*1000</f>
        <v>0</v>
      </c>
      <c r="DU61" s="132">
        <f>SAM_billion!DU61*1000</f>
        <v>0</v>
      </c>
      <c r="DV61" s="132">
        <f>SAM_billion!DV61*1000</f>
        <v>0</v>
      </c>
      <c r="DW61" s="132">
        <f>SAM_billion!DW61*1000</f>
        <v>0</v>
      </c>
      <c r="DX61" s="132">
        <f>SAM_billion!DX61*1000</f>
        <v>0</v>
      </c>
      <c r="DY61" s="132">
        <f>SAM_billion!DY61*1000</f>
        <v>0</v>
      </c>
      <c r="DZ61" s="132">
        <f>SAM_billion!DZ61*1000</f>
        <v>0</v>
      </c>
      <c r="EA61" s="132">
        <f>SAM_billion!EA61*1000</f>
        <v>0</v>
      </c>
      <c r="EB61" s="132">
        <f>SAM_billion!EB61*1000</f>
        <v>0</v>
      </c>
      <c r="EC61" s="132">
        <f>SAM_billion!EC61*1000</f>
        <v>0</v>
      </c>
      <c r="ED61" s="132">
        <f>SAM_billion!ED61*1000</f>
        <v>0</v>
      </c>
      <c r="EE61" s="132">
        <f>SAM_billion!EE61*1000</f>
        <v>1000</v>
      </c>
      <c r="EF61" s="132">
        <f>SAM_billion!EF61*1000</f>
        <v>0</v>
      </c>
      <c r="EG61" s="132">
        <f>SAM_billion!EG61*1000</f>
        <v>0</v>
      </c>
      <c r="EH61" s="132">
        <f>SAM_billion!EH61*1000</f>
        <v>0</v>
      </c>
      <c r="EI61" s="132">
        <f>SAM_billion!EI61*1000</f>
        <v>0</v>
      </c>
      <c r="EJ61" s="132">
        <f>SAM_billion!EJ61*1000</f>
        <v>0</v>
      </c>
      <c r="EK61" s="132">
        <f>SAM_billion!EK61*1000</f>
        <v>0</v>
      </c>
      <c r="EL61" s="132">
        <f>SAM_billion!EL61*1000</f>
        <v>0</v>
      </c>
      <c r="EM61" s="132">
        <f>SAM_billion!EM61*1000</f>
        <v>0</v>
      </c>
      <c r="EN61" s="132">
        <f>SAM_billion!EN61*1000</f>
        <v>0</v>
      </c>
      <c r="EO61" s="132">
        <f>SAM_billion!EO61*1000</f>
        <v>0</v>
      </c>
      <c r="EP61" s="132">
        <f>SAM_billion!EP61*1000</f>
        <v>0</v>
      </c>
      <c r="EQ61" s="132">
        <f>SAM_billion!EQ61*1000</f>
        <v>0</v>
      </c>
      <c r="ER61" s="132">
        <f>SAM_billion!ER61*1000</f>
        <v>0</v>
      </c>
      <c r="ES61" s="132">
        <f>SAM_billion!ES61*1000</f>
        <v>0</v>
      </c>
      <c r="ET61" s="132">
        <f>SAM_billion!ET61*1000</f>
        <v>0</v>
      </c>
      <c r="EU61" s="132">
        <f>SAM_billion!EU61*1000</f>
        <v>0</v>
      </c>
      <c r="EV61" s="132">
        <f>SAM_billion!EV61*1000</f>
        <v>0</v>
      </c>
      <c r="EW61" s="132">
        <f>SAM_billion!EW61*1000</f>
        <v>0</v>
      </c>
      <c r="EX61" s="132">
        <f>SAM_billion!EX61*1000</f>
        <v>0</v>
      </c>
      <c r="EY61" s="132">
        <f>SAM_billion!EY61*1000</f>
        <v>0</v>
      </c>
      <c r="EZ61" s="132">
        <f>SAM_billion!EZ61*1000</f>
        <v>0</v>
      </c>
      <c r="FA61" s="132">
        <f>SAM_billion!FA61*1000</f>
        <v>0</v>
      </c>
      <c r="FB61" s="132">
        <f>SAM_billion!FB61*1000</f>
        <v>0</v>
      </c>
      <c r="FC61" s="132">
        <f>SAM_billion!FC61*1000</f>
        <v>0</v>
      </c>
      <c r="FD61" s="132">
        <f>SAM_billion!FD61*1000</f>
        <v>0</v>
      </c>
      <c r="FE61" s="132">
        <f>SAM_billion!FE61*1000</f>
        <v>0</v>
      </c>
      <c r="FF61" s="132">
        <f>SAM_billion!FF61*1000</f>
        <v>0</v>
      </c>
      <c r="FG61" s="132">
        <f>SAM_billion!FG61*1000</f>
        <v>0</v>
      </c>
      <c r="FH61" s="132">
        <f>SAM_billion!FH61*1000</f>
        <v>0</v>
      </c>
      <c r="FI61" s="132">
        <f>SAM_billion!FI61*1000</f>
        <v>0</v>
      </c>
      <c r="FJ61" s="132">
        <f>SAM_billion!FJ61*1000</f>
        <v>0</v>
      </c>
      <c r="FK61" s="132">
        <f>SAM_billion!FK61*1000</f>
        <v>0</v>
      </c>
      <c r="FL61" s="132">
        <f>SAM_billion!FL61*1000</f>
        <v>0</v>
      </c>
      <c r="FM61" s="132">
        <f>SAM_billion!FM61*1000</f>
        <v>0</v>
      </c>
      <c r="FN61" s="132">
        <f>SAM_billion!FN61*1000</f>
        <v>0</v>
      </c>
      <c r="FO61" s="132">
        <f>SAM_billion!FO61*1000</f>
        <v>0</v>
      </c>
      <c r="FP61" s="132">
        <f>SAM_billion!FP61*1000</f>
        <v>0</v>
      </c>
      <c r="FQ61" s="132">
        <f>SAM_billion!FQ61*1000</f>
        <v>0</v>
      </c>
      <c r="FR61" s="132">
        <f>SAM_billion!FR61*1000</f>
        <v>0</v>
      </c>
      <c r="FS61" s="132">
        <f>SAM_billion!FS61*1000</f>
        <v>0</v>
      </c>
      <c r="FT61" s="132">
        <f>SAM_billion!FT61*1000</f>
        <v>0</v>
      </c>
      <c r="FU61" s="132">
        <f>SAM_billion!FU61*1000</f>
        <v>0</v>
      </c>
      <c r="FV61" s="132">
        <f>SAM_billion!FV61*1000</f>
        <v>0</v>
      </c>
      <c r="FW61" s="132">
        <f>SAM_billion!FW61*1000</f>
        <v>0</v>
      </c>
      <c r="FX61" s="132">
        <f>SAM_billion!FX61*1000</f>
        <v>0</v>
      </c>
      <c r="FY61" s="132">
        <f>SAM_billion!FY61*1000</f>
        <v>0</v>
      </c>
      <c r="FZ61" s="132">
        <f>SAM_billion!FZ61*1000</f>
        <v>0</v>
      </c>
      <c r="GA61" s="132">
        <f>SAM_billion!GA61*1000</f>
        <v>0</v>
      </c>
      <c r="GB61" s="132">
        <f>SAM_billion!GB61*1000</f>
        <v>0</v>
      </c>
      <c r="GC61" s="132">
        <f>SAM_billion!GC61*1000</f>
        <v>0</v>
      </c>
      <c r="GD61" s="132">
        <f>SAM_billion!GD61*1000</f>
        <v>0</v>
      </c>
      <c r="GE61" s="132">
        <f>SAM_billion!GE61*1000</f>
        <v>0</v>
      </c>
      <c r="GF61" s="132">
        <f>SAM_billion!GF61*1000</f>
        <v>0</v>
      </c>
      <c r="GG61" s="132">
        <f>SAM_billion!GG61*1000</f>
        <v>0</v>
      </c>
      <c r="GH61" s="132">
        <f>SAM_billion!GH61*1000</f>
        <v>0</v>
      </c>
      <c r="GI61" s="132">
        <f>SAM_billion!GI61*1000</f>
        <v>0</v>
      </c>
      <c r="GJ61" s="132">
        <f>SAM_billion!GJ61*1000</f>
        <v>1000</v>
      </c>
    </row>
    <row r="62" spans="1:192" x14ac:dyDescent="0.25">
      <c r="A62" s="133" t="s">
        <v>1354</v>
      </c>
      <c r="B62" s="132">
        <f>SAM_billion!B62*1000</f>
        <v>0</v>
      </c>
      <c r="C62" s="132">
        <f>SAM_billion!C62*1000</f>
        <v>0</v>
      </c>
      <c r="D62" s="132">
        <f>SAM_billion!D62*1000</f>
        <v>0</v>
      </c>
      <c r="E62" s="132">
        <f>SAM_billion!E62*1000</f>
        <v>0</v>
      </c>
      <c r="F62" s="132">
        <f>SAM_billion!F62*1000</f>
        <v>0</v>
      </c>
      <c r="G62" s="132">
        <f>SAM_billion!G62*1000</f>
        <v>0</v>
      </c>
      <c r="H62" s="132">
        <f>SAM_billion!H62*1000</f>
        <v>0</v>
      </c>
      <c r="I62" s="132">
        <f>SAM_billion!I62*1000</f>
        <v>0</v>
      </c>
      <c r="J62" s="132">
        <f>SAM_billion!J62*1000</f>
        <v>0</v>
      </c>
      <c r="K62" s="132">
        <f>SAM_billion!K62*1000</f>
        <v>0</v>
      </c>
      <c r="L62" s="132">
        <f>SAM_billion!L62*1000</f>
        <v>0</v>
      </c>
      <c r="M62" s="132">
        <f>SAM_billion!M62*1000</f>
        <v>0</v>
      </c>
      <c r="N62" s="132">
        <f>SAM_billion!N62*1000</f>
        <v>0</v>
      </c>
      <c r="O62" s="132">
        <f>SAM_billion!O62*1000</f>
        <v>0</v>
      </c>
      <c r="P62" s="132">
        <f>SAM_billion!P62*1000</f>
        <v>0</v>
      </c>
      <c r="Q62" s="132">
        <f>SAM_billion!Q62*1000</f>
        <v>0</v>
      </c>
      <c r="R62" s="132">
        <f>SAM_billion!R62*1000</f>
        <v>0</v>
      </c>
      <c r="S62" s="132">
        <f>SAM_billion!S62*1000</f>
        <v>0</v>
      </c>
      <c r="T62" s="132">
        <f>SAM_billion!T62*1000</f>
        <v>0</v>
      </c>
      <c r="U62" s="132">
        <f>SAM_billion!U62*1000</f>
        <v>0</v>
      </c>
      <c r="V62" s="132">
        <f>SAM_billion!V62*1000</f>
        <v>0</v>
      </c>
      <c r="W62" s="132">
        <f>SAM_billion!W62*1000</f>
        <v>0</v>
      </c>
      <c r="X62" s="132">
        <f>SAM_billion!X62*1000</f>
        <v>0</v>
      </c>
      <c r="Y62" s="132">
        <f>SAM_billion!Y62*1000</f>
        <v>0</v>
      </c>
      <c r="Z62" s="132">
        <f>SAM_billion!Z62*1000</f>
        <v>0</v>
      </c>
      <c r="AA62" s="132">
        <f>SAM_billion!AA62*1000</f>
        <v>0</v>
      </c>
      <c r="AB62" s="132">
        <f>SAM_billion!AB62*1000</f>
        <v>0</v>
      </c>
      <c r="AC62" s="132">
        <f>SAM_billion!AC62*1000</f>
        <v>0</v>
      </c>
      <c r="AD62" s="132">
        <f>SAM_billion!AD62*1000</f>
        <v>0</v>
      </c>
      <c r="AE62" s="132">
        <f>SAM_billion!AE62*1000</f>
        <v>0</v>
      </c>
      <c r="AF62" s="132">
        <f>SAM_billion!AF62*1000</f>
        <v>0</v>
      </c>
      <c r="AG62" s="132">
        <f>SAM_billion!AG62*1000</f>
        <v>0</v>
      </c>
      <c r="AH62" s="132">
        <f>SAM_billion!AH62*1000</f>
        <v>0</v>
      </c>
      <c r="AI62" s="132">
        <f>SAM_billion!AI62*1000</f>
        <v>0</v>
      </c>
      <c r="AJ62" s="132">
        <f>SAM_billion!AJ62*1000</f>
        <v>0</v>
      </c>
      <c r="AK62" s="132">
        <f>SAM_billion!AK62*1000</f>
        <v>0</v>
      </c>
      <c r="AL62" s="132">
        <f>SAM_billion!AL62*1000</f>
        <v>0</v>
      </c>
      <c r="AM62" s="132">
        <f>SAM_billion!AM62*1000</f>
        <v>0</v>
      </c>
      <c r="AN62" s="132">
        <f>SAM_billion!AN62*1000</f>
        <v>0</v>
      </c>
      <c r="AO62" s="132">
        <f>SAM_billion!AO62*1000</f>
        <v>0</v>
      </c>
      <c r="AP62" s="132">
        <f>SAM_billion!AP62*1000</f>
        <v>0</v>
      </c>
      <c r="AQ62" s="132">
        <f>SAM_billion!AQ62*1000</f>
        <v>0</v>
      </c>
      <c r="AR62" s="132">
        <f>SAM_billion!AR62*1000</f>
        <v>0</v>
      </c>
      <c r="AS62" s="132">
        <f>SAM_billion!AS62*1000</f>
        <v>0</v>
      </c>
      <c r="AT62" s="132">
        <f>SAM_billion!AT62*1000</f>
        <v>0</v>
      </c>
      <c r="AU62" s="132">
        <f>SAM_billion!AU62*1000</f>
        <v>0</v>
      </c>
      <c r="AV62" s="132">
        <f>SAM_billion!AV62*1000</f>
        <v>0</v>
      </c>
      <c r="AW62" s="132">
        <f>SAM_billion!AW62*1000</f>
        <v>0</v>
      </c>
      <c r="AX62" s="132">
        <f>SAM_billion!AX62*1000</f>
        <v>0</v>
      </c>
      <c r="AY62" s="132">
        <f>SAM_billion!AY62*1000</f>
        <v>0</v>
      </c>
      <c r="AZ62" s="132">
        <f>SAM_billion!AZ62*1000</f>
        <v>0</v>
      </c>
      <c r="BA62" s="132">
        <f>SAM_billion!BA62*1000</f>
        <v>0</v>
      </c>
      <c r="BB62" s="132">
        <f>SAM_billion!BB62*1000</f>
        <v>0</v>
      </c>
      <c r="BC62" s="132">
        <f>SAM_billion!BC62*1000</f>
        <v>0</v>
      </c>
      <c r="BD62" s="132">
        <f>SAM_billion!BD62*1000</f>
        <v>0</v>
      </c>
      <c r="BE62" s="132">
        <f>SAM_billion!BE62*1000</f>
        <v>0</v>
      </c>
      <c r="BF62" s="132">
        <f>SAM_billion!BF62*1000</f>
        <v>0</v>
      </c>
      <c r="BG62" s="132">
        <f>SAM_billion!BG62*1000</f>
        <v>0</v>
      </c>
      <c r="BH62" s="132">
        <f>SAM_billion!BH62*1000</f>
        <v>0</v>
      </c>
      <c r="BI62" s="132">
        <f>SAM_billion!BI62*1000</f>
        <v>0</v>
      </c>
      <c r="BJ62" s="132">
        <f>SAM_billion!BJ62*1000</f>
        <v>0</v>
      </c>
      <c r="BK62" s="132">
        <f>SAM_billion!BK62*1000</f>
        <v>0</v>
      </c>
      <c r="BL62" s="132">
        <f>SAM_billion!BL62*1000</f>
        <v>0</v>
      </c>
      <c r="BM62" s="132">
        <f>SAM_billion!BM62*1000</f>
        <v>0</v>
      </c>
      <c r="BN62" s="132">
        <f>SAM_billion!BN62*1000</f>
        <v>0</v>
      </c>
      <c r="BO62" s="132">
        <f>SAM_billion!BO62*1000</f>
        <v>0</v>
      </c>
      <c r="BP62" s="132">
        <f>SAM_billion!BP62*1000</f>
        <v>0</v>
      </c>
      <c r="BQ62" s="132">
        <f>SAM_billion!BQ62*1000</f>
        <v>0</v>
      </c>
      <c r="BR62" s="132">
        <f>SAM_billion!BR62*1000</f>
        <v>0</v>
      </c>
      <c r="BS62" s="132">
        <f>SAM_billion!BS62*1000</f>
        <v>0</v>
      </c>
      <c r="BT62" s="132">
        <f>SAM_billion!BT62*1000</f>
        <v>0</v>
      </c>
      <c r="BU62" s="132">
        <f>SAM_billion!BU62*1000</f>
        <v>0</v>
      </c>
      <c r="BV62" s="132">
        <f>SAM_billion!BV62*1000</f>
        <v>0</v>
      </c>
      <c r="BW62" s="132">
        <f>SAM_billion!BW62*1000</f>
        <v>0</v>
      </c>
      <c r="BX62" s="132">
        <f>SAM_billion!BX62*1000</f>
        <v>0</v>
      </c>
      <c r="BY62" s="132">
        <f>SAM_billion!BY62*1000</f>
        <v>0</v>
      </c>
      <c r="BZ62" s="132">
        <f>SAM_billion!BZ62*1000</f>
        <v>0</v>
      </c>
      <c r="CA62" s="132">
        <f>SAM_billion!CA62*1000</f>
        <v>0</v>
      </c>
      <c r="CB62" s="132">
        <f>SAM_billion!CB62*1000</f>
        <v>0</v>
      </c>
      <c r="CC62" s="132">
        <f>SAM_billion!CC62*1000</f>
        <v>0</v>
      </c>
      <c r="CD62" s="132">
        <f>SAM_billion!CD62*1000</f>
        <v>0</v>
      </c>
      <c r="CE62" s="132">
        <f>SAM_billion!CE62*1000</f>
        <v>0</v>
      </c>
      <c r="CF62" s="132">
        <f>SAM_billion!CF62*1000</f>
        <v>0</v>
      </c>
      <c r="CG62" s="132">
        <f>SAM_billion!CG62*1000</f>
        <v>0</v>
      </c>
      <c r="CH62" s="132">
        <f>SAM_billion!CH62*1000</f>
        <v>0</v>
      </c>
      <c r="CI62" s="132">
        <f>SAM_billion!CI62*1000</f>
        <v>0</v>
      </c>
      <c r="CJ62" s="132">
        <f>SAM_billion!CJ62*1000</f>
        <v>0</v>
      </c>
      <c r="CK62" s="132">
        <f>SAM_billion!CK62*1000</f>
        <v>0</v>
      </c>
      <c r="CL62" s="132">
        <f>SAM_billion!CL62*1000</f>
        <v>0</v>
      </c>
      <c r="CM62" s="132">
        <f>SAM_billion!CM62*1000</f>
        <v>0</v>
      </c>
      <c r="CN62" s="132">
        <f>SAM_billion!CN62*1000</f>
        <v>0</v>
      </c>
      <c r="CO62" s="132">
        <f>SAM_billion!CO62*1000</f>
        <v>0</v>
      </c>
      <c r="CP62" s="132">
        <f>SAM_billion!CP62*1000</f>
        <v>0</v>
      </c>
      <c r="CQ62" s="132">
        <f>SAM_billion!CQ62*1000</f>
        <v>0</v>
      </c>
      <c r="CR62" s="132">
        <f>SAM_billion!CR62*1000</f>
        <v>0</v>
      </c>
      <c r="CS62" s="132">
        <f>SAM_billion!CS62*1000</f>
        <v>0</v>
      </c>
      <c r="CT62" s="132">
        <f>SAM_billion!CT62*1000</f>
        <v>0</v>
      </c>
      <c r="CU62" s="132">
        <f>SAM_billion!CU62*1000</f>
        <v>0</v>
      </c>
      <c r="CV62" s="132">
        <f>SAM_billion!CV62*1000</f>
        <v>0</v>
      </c>
      <c r="CW62" s="132">
        <f>SAM_billion!CW62*1000</f>
        <v>0</v>
      </c>
      <c r="CX62" s="132">
        <f>SAM_billion!CX62*1000</f>
        <v>0</v>
      </c>
      <c r="CY62" s="132">
        <f>SAM_billion!CY62*1000</f>
        <v>0</v>
      </c>
      <c r="CZ62" s="132">
        <f>SAM_billion!CZ62*1000</f>
        <v>0</v>
      </c>
      <c r="DA62" s="132">
        <f>SAM_billion!DA62*1000</f>
        <v>0</v>
      </c>
      <c r="DB62" s="132">
        <f>SAM_billion!DB62*1000</f>
        <v>0</v>
      </c>
      <c r="DC62" s="132">
        <f>SAM_billion!DC62*1000</f>
        <v>0</v>
      </c>
      <c r="DD62" s="132">
        <f>SAM_billion!DD62*1000</f>
        <v>0</v>
      </c>
      <c r="DE62" s="132">
        <f>SAM_billion!DE62*1000</f>
        <v>0</v>
      </c>
      <c r="DF62" s="132">
        <f>SAM_billion!DF62*1000</f>
        <v>0</v>
      </c>
      <c r="DG62" s="132">
        <f>SAM_billion!DG62*1000</f>
        <v>0</v>
      </c>
      <c r="DH62" s="132">
        <f>SAM_billion!DH62*1000</f>
        <v>0</v>
      </c>
      <c r="DI62" s="132">
        <f>SAM_billion!DI62*1000</f>
        <v>0</v>
      </c>
      <c r="DJ62" s="132">
        <f>SAM_billion!DJ62*1000</f>
        <v>0</v>
      </c>
      <c r="DK62" s="132">
        <f>SAM_billion!DK62*1000</f>
        <v>0</v>
      </c>
      <c r="DL62" s="132">
        <f>SAM_billion!DL62*1000</f>
        <v>0</v>
      </c>
      <c r="DM62" s="132">
        <f>SAM_billion!DM62*1000</f>
        <v>0</v>
      </c>
      <c r="DN62" s="132">
        <f>SAM_billion!DN62*1000</f>
        <v>0</v>
      </c>
      <c r="DO62" s="132">
        <f>SAM_billion!DO62*1000</f>
        <v>0</v>
      </c>
      <c r="DP62" s="132">
        <f>SAM_billion!DP62*1000</f>
        <v>0</v>
      </c>
      <c r="DQ62" s="132">
        <f>SAM_billion!DQ62*1000</f>
        <v>0</v>
      </c>
      <c r="DR62" s="132">
        <f>SAM_billion!DR62*1000</f>
        <v>0</v>
      </c>
      <c r="DS62" s="132">
        <f>SAM_billion!DS62*1000</f>
        <v>0</v>
      </c>
      <c r="DT62" s="132">
        <f>SAM_billion!DT62*1000</f>
        <v>0</v>
      </c>
      <c r="DU62" s="132">
        <f>SAM_billion!DU62*1000</f>
        <v>0</v>
      </c>
      <c r="DV62" s="132">
        <f>SAM_billion!DV62*1000</f>
        <v>0</v>
      </c>
      <c r="DW62" s="132">
        <f>SAM_billion!DW62*1000</f>
        <v>0</v>
      </c>
      <c r="DX62" s="132">
        <f>SAM_billion!DX62*1000</f>
        <v>0</v>
      </c>
      <c r="DY62" s="132">
        <f>SAM_billion!DY62*1000</f>
        <v>0</v>
      </c>
      <c r="DZ62" s="132">
        <f>SAM_billion!DZ62*1000</f>
        <v>0</v>
      </c>
      <c r="EA62" s="132">
        <f>SAM_billion!EA62*1000</f>
        <v>0</v>
      </c>
      <c r="EB62" s="132">
        <f>SAM_billion!EB62*1000</f>
        <v>0</v>
      </c>
      <c r="EC62" s="132">
        <f>SAM_billion!EC62*1000</f>
        <v>0</v>
      </c>
      <c r="ED62" s="132">
        <f>SAM_billion!ED62*1000</f>
        <v>0</v>
      </c>
      <c r="EE62" s="132">
        <f>SAM_billion!EE62*1000</f>
        <v>0</v>
      </c>
      <c r="EF62" s="132">
        <f>SAM_billion!EF62*1000</f>
        <v>252.15834884674521</v>
      </c>
      <c r="EG62" s="132">
        <f>SAM_billion!EG62*1000</f>
        <v>0</v>
      </c>
      <c r="EH62" s="132">
        <f>SAM_billion!EH62*1000</f>
        <v>0</v>
      </c>
      <c r="EI62" s="132">
        <f>SAM_billion!EI62*1000</f>
        <v>0</v>
      </c>
      <c r="EJ62" s="132">
        <f>SAM_billion!EJ62*1000</f>
        <v>0</v>
      </c>
      <c r="EK62" s="132">
        <f>SAM_billion!EK62*1000</f>
        <v>0</v>
      </c>
      <c r="EL62" s="132">
        <f>SAM_billion!EL62*1000</f>
        <v>0</v>
      </c>
      <c r="EM62" s="132">
        <f>SAM_billion!EM62*1000</f>
        <v>0</v>
      </c>
      <c r="EN62" s="132">
        <f>SAM_billion!EN62*1000</f>
        <v>0</v>
      </c>
      <c r="EO62" s="132">
        <f>SAM_billion!EO62*1000</f>
        <v>0</v>
      </c>
      <c r="EP62" s="132">
        <f>SAM_billion!EP62*1000</f>
        <v>0</v>
      </c>
      <c r="EQ62" s="132">
        <f>SAM_billion!EQ62*1000</f>
        <v>0</v>
      </c>
      <c r="ER62" s="132">
        <f>SAM_billion!ER62*1000</f>
        <v>0</v>
      </c>
      <c r="ES62" s="132">
        <f>SAM_billion!ES62*1000</f>
        <v>0</v>
      </c>
      <c r="ET62" s="132">
        <f>SAM_billion!ET62*1000</f>
        <v>0</v>
      </c>
      <c r="EU62" s="132">
        <f>SAM_billion!EU62*1000</f>
        <v>0</v>
      </c>
      <c r="EV62" s="132">
        <f>SAM_billion!EV62*1000</f>
        <v>0</v>
      </c>
      <c r="EW62" s="132">
        <f>SAM_billion!EW62*1000</f>
        <v>0</v>
      </c>
      <c r="EX62" s="132">
        <f>SAM_billion!EX62*1000</f>
        <v>0</v>
      </c>
      <c r="EY62" s="132">
        <f>SAM_billion!EY62*1000</f>
        <v>0</v>
      </c>
      <c r="EZ62" s="132">
        <f>SAM_billion!EZ62*1000</f>
        <v>0</v>
      </c>
      <c r="FA62" s="132">
        <f>SAM_billion!FA62*1000</f>
        <v>0</v>
      </c>
      <c r="FB62" s="132">
        <f>SAM_billion!FB62*1000</f>
        <v>0</v>
      </c>
      <c r="FC62" s="132">
        <f>SAM_billion!FC62*1000</f>
        <v>0</v>
      </c>
      <c r="FD62" s="132">
        <f>SAM_billion!FD62*1000</f>
        <v>0</v>
      </c>
      <c r="FE62" s="132">
        <f>SAM_billion!FE62*1000</f>
        <v>0</v>
      </c>
      <c r="FF62" s="132">
        <f>SAM_billion!FF62*1000</f>
        <v>0</v>
      </c>
      <c r="FG62" s="132">
        <f>SAM_billion!FG62*1000</f>
        <v>0</v>
      </c>
      <c r="FH62" s="132">
        <f>SAM_billion!FH62*1000</f>
        <v>0</v>
      </c>
      <c r="FI62" s="132">
        <f>SAM_billion!FI62*1000</f>
        <v>0</v>
      </c>
      <c r="FJ62" s="132">
        <f>SAM_billion!FJ62*1000</f>
        <v>0</v>
      </c>
      <c r="FK62" s="132">
        <f>SAM_billion!FK62*1000</f>
        <v>0</v>
      </c>
      <c r="FL62" s="132">
        <f>SAM_billion!FL62*1000</f>
        <v>0</v>
      </c>
      <c r="FM62" s="132">
        <f>SAM_billion!FM62*1000</f>
        <v>0</v>
      </c>
      <c r="FN62" s="132">
        <f>SAM_billion!FN62*1000</f>
        <v>0</v>
      </c>
      <c r="FO62" s="132">
        <f>SAM_billion!FO62*1000</f>
        <v>0</v>
      </c>
      <c r="FP62" s="132">
        <f>SAM_billion!FP62*1000</f>
        <v>0</v>
      </c>
      <c r="FQ62" s="132">
        <f>SAM_billion!FQ62*1000</f>
        <v>0</v>
      </c>
      <c r="FR62" s="132">
        <f>SAM_billion!FR62*1000</f>
        <v>0</v>
      </c>
      <c r="FS62" s="132">
        <f>SAM_billion!FS62*1000</f>
        <v>0</v>
      </c>
      <c r="FT62" s="132">
        <f>SAM_billion!FT62*1000</f>
        <v>0</v>
      </c>
      <c r="FU62" s="132">
        <f>SAM_billion!FU62*1000</f>
        <v>0</v>
      </c>
      <c r="FV62" s="132">
        <f>SAM_billion!FV62*1000</f>
        <v>0</v>
      </c>
      <c r="FW62" s="132">
        <f>SAM_billion!FW62*1000</f>
        <v>0</v>
      </c>
      <c r="FX62" s="132">
        <f>SAM_billion!FX62*1000</f>
        <v>0</v>
      </c>
      <c r="FY62" s="132">
        <f>SAM_billion!FY62*1000</f>
        <v>0</v>
      </c>
      <c r="FZ62" s="132">
        <f>SAM_billion!FZ62*1000</f>
        <v>0</v>
      </c>
      <c r="GA62" s="132">
        <f>SAM_billion!GA62*1000</f>
        <v>0</v>
      </c>
      <c r="GB62" s="132">
        <f>SAM_billion!GB62*1000</f>
        <v>0</v>
      </c>
      <c r="GC62" s="132">
        <f>SAM_billion!GC62*1000</f>
        <v>0</v>
      </c>
      <c r="GD62" s="132">
        <f>SAM_billion!GD62*1000</f>
        <v>0</v>
      </c>
      <c r="GE62" s="132">
        <f>SAM_billion!GE62*1000</f>
        <v>0</v>
      </c>
      <c r="GF62" s="132">
        <f>SAM_billion!GF62*1000</f>
        <v>0</v>
      </c>
      <c r="GG62" s="132">
        <f>SAM_billion!GG62*1000</f>
        <v>0</v>
      </c>
      <c r="GH62" s="132">
        <f>SAM_billion!GH62*1000</f>
        <v>0</v>
      </c>
      <c r="GI62" s="132">
        <f>SAM_billion!GI62*1000</f>
        <v>0</v>
      </c>
      <c r="GJ62" s="132">
        <f>SAM_billion!GJ62*1000</f>
        <v>252.15834884674521</v>
      </c>
    </row>
    <row r="63" spans="1:192" x14ac:dyDescent="0.25">
      <c r="A63" s="133" t="s">
        <v>362</v>
      </c>
      <c r="B63" s="132">
        <f>SAM_billion!B63*1000</f>
        <v>0</v>
      </c>
      <c r="C63" s="132">
        <f>SAM_billion!C63*1000</f>
        <v>0</v>
      </c>
      <c r="D63" s="132">
        <f>SAM_billion!D63*1000</f>
        <v>0</v>
      </c>
      <c r="E63" s="132">
        <f>SAM_billion!E63*1000</f>
        <v>0</v>
      </c>
      <c r="F63" s="132">
        <f>SAM_billion!F63*1000</f>
        <v>0</v>
      </c>
      <c r="G63" s="132">
        <f>SAM_billion!G63*1000</f>
        <v>0</v>
      </c>
      <c r="H63" s="132">
        <f>SAM_billion!H63*1000</f>
        <v>0</v>
      </c>
      <c r="I63" s="132">
        <f>SAM_billion!I63*1000</f>
        <v>0</v>
      </c>
      <c r="J63" s="132">
        <f>SAM_billion!J63*1000</f>
        <v>0</v>
      </c>
      <c r="K63" s="132">
        <f>SAM_billion!K63*1000</f>
        <v>0</v>
      </c>
      <c r="L63" s="132">
        <f>SAM_billion!L63*1000</f>
        <v>0</v>
      </c>
      <c r="M63" s="132">
        <f>SAM_billion!M63*1000</f>
        <v>0</v>
      </c>
      <c r="N63" s="132">
        <f>SAM_billion!N63*1000</f>
        <v>0</v>
      </c>
      <c r="O63" s="132">
        <f>SAM_billion!O63*1000</f>
        <v>0</v>
      </c>
      <c r="P63" s="132">
        <f>SAM_billion!P63*1000</f>
        <v>0</v>
      </c>
      <c r="Q63" s="132">
        <f>SAM_billion!Q63*1000</f>
        <v>0</v>
      </c>
      <c r="R63" s="132">
        <f>SAM_billion!R63*1000</f>
        <v>0</v>
      </c>
      <c r="S63" s="132">
        <f>SAM_billion!S63*1000</f>
        <v>0</v>
      </c>
      <c r="T63" s="132">
        <f>SAM_billion!T63*1000</f>
        <v>0</v>
      </c>
      <c r="U63" s="132">
        <f>SAM_billion!U63*1000</f>
        <v>0</v>
      </c>
      <c r="V63" s="132">
        <f>SAM_billion!V63*1000</f>
        <v>0</v>
      </c>
      <c r="W63" s="132">
        <f>SAM_billion!W63*1000</f>
        <v>0</v>
      </c>
      <c r="X63" s="132">
        <f>SAM_billion!X63*1000</f>
        <v>0</v>
      </c>
      <c r="Y63" s="132">
        <f>SAM_billion!Y63*1000</f>
        <v>0</v>
      </c>
      <c r="Z63" s="132">
        <f>SAM_billion!Z63*1000</f>
        <v>0</v>
      </c>
      <c r="AA63" s="132">
        <f>SAM_billion!AA63*1000</f>
        <v>0</v>
      </c>
      <c r="AB63" s="132">
        <f>SAM_billion!AB63*1000</f>
        <v>0</v>
      </c>
      <c r="AC63" s="132">
        <f>SAM_billion!AC63*1000</f>
        <v>0</v>
      </c>
      <c r="AD63" s="132">
        <f>SAM_billion!AD63*1000</f>
        <v>0</v>
      </c>
      <c r="AE63" s="132">
        <f>SAM_billion!AE63*1000</f>
        <v>0</v>
      </c>
      <c r="AF63" s="132">
        <f>SAM_billion!AF63*1000</f>
        <v>0</v>
      </c>
      <c r="AG63" s="132">
        <f>SAM_billion!AG63*1000</f>
        <v>0</v>
      </c>
      <c r="AH63" s="132">
        <f>SAM_billion!AH63*1000</f>
        <v>0</v>
      </c>
      <c r="AI63" s="132">
        <f>SAM_billion!AI63*1000</f>
        <v>0</v>
      </c>
      <c r="AJ63" s="132">
        <f>SAM_billion!AJ63*1000</f>
        <v>0</v>
      </c>
      <c r="AK63" s="132">
        <f>SAM_billion!AK63*1000</f>
        <v>0</v>
      </c>
      <c r="AL63" s="132">
        <f>SAM_billion!AL63*1000</f>
        <v>0</v>
      </c>
      <c r="AM63" s="132">
        <f>SAM_billion!AM63*1000</f>
        <v>0</v>
      </c>
      <c r="AN63" s="132">
        <f>SAM_billion!AN63*1000</f>
        <v>0</v>
      </c>
      <c r="AO63" s="132">
        <f>SAM_billion!AO63*1000</f>
        <v>0</v>
      </c>
      <c r="AP63" s="132">
        <f>SAM_billion!AP63*1000</f>
        <v>0</v>
      </c>
      <c r="AQ63" s="132">
        <f>SAM_billion!AQ63*1000</f>
        <v>0</v>
      </c>
      <c r="AR63" s="132">
        <f>SAM_billion!AR63*1000</f>
        <v>0</v>
      </c>
      <c r="AS63" s="132">
        <f>SAM_billion!AS63*1000</f>
        <v>0</v>
      </c>
      <c r="AT63" s="132">
        <f>SAM_billion!AT63*1000</f>
        <v>0</v>
      </c>
      <c r="AU63" s="132">
        <f>SAM_billion!AU63*1000</f>
        <v>0</v>
      </c>
      <c r="AV63" s="132">
        <f>SAM_billion!AV63*1000</f>
        <v>0</v>
      </c>
      <c r="AW63" s="132">
        <f>SAM_billion!AW63*1000</f>
        <v>0</v>
      </c>
      <c r="AX63" s="132">
        <f>SAM_billion!AX63*1000</f>
        <v>0</v>
      </c>
      <c r="AY63" s="132">
        <f>SAM_billion!AY63*1000</f>
        <v>0</v>
      </c>
      <c r="AZ63" s="132">
        <f>SAM_billion!AZ63*1000</f>
        <v>0</v>
      </c>
      <c r="BA63" s="132">
        <f>SAM_billion!BA63*1000</f>
        <v>0</v>
      </c>
      <c r="BB63" s="132">
        <f>SAM_billion!BB63*1000</f>
        <v>0</v>
      </c>
      <c r="BC63" s="132">
        <f>SAM_billion!BC63*1000</f>
        <v>0</v>
      </c>
      <c r="BD63" s="132">
        <f>SAM_billion!BD63*1000</f>
        <v>0</v>
      </c>
      <c r="BE63" s="132">
        <f>SAM_billion!BE63*1000</f>
        <v>0</v>
      </c>
      <c r="BF63" s="132">
        <f>SAM_billion!BF63*1000</f>
        <v>0</v>
      </c>
      <c r="BG63" s="132">
        <f>SAM_billion!BG63*1000</f>
        <v>0</v>
      </c>
      <c r="BH63" s="132">
        <f>SAM_billion!BH63*1000</f>
        <v>0</v>
      </c>
      <c r="BI63" s="132">
        <f>SAM_billion!BI63*1000</f>
        <v>0</v>
      </c>
      <c r="BJ63" s="132">
        <f>SAM_billion!BJ63*1000</f>
        <v>0</v>
      </c>
      <c r="BK63" s="132">
        <f>SAM_billion!BK63*1000</f>
        <v>0</v>
      </c>
      <c r="BL63" s="132">
        <f>SAM_billion!BL63*1000</f>
        <v>0</v>
      </c>
      <c r="BM63" s="132">
        <f>SAM_billion!BM63*1000</f>
        <v>0</v>
      </c>
      <c r="BN63" s="132">
        <f>SAM_billion!BN63*1000</f>
        <v>0</v>
      </c>
      <c r="BO63" s="132">
        <f>SAM_billion!BO63*1000</f>
        <v>0</v>
      </c>
      <c r="BP63" s="132">
        <f>SAM_billion!BP63*1000</f>
        <v>0</v>
      </c>
      <c r="BQ63" s="132">
        <f>SAM_billion!BQ63*1000</f>
        <v>0</v>
      </c>
      <c r="BR63" s="132">
        <f>SAM_billion!BR63*1000</f>
        <v>0</v>
      </c>
      <c r="BS63" s="132">
        <f>SAM_billion!BS63*1000</f>
        <v>0</v>
      </c>
      <c r="BT63" s="132">
        <f>SAM_billion!BT63*1000</f>
        <v>0</v>
      </c>
      <c r="BU63" s="132">
        <f>SAM_billion!BU63*1000</f>
        <v>0</v>
      </c>
      <c r="BV63" s="132">
        <f>SAM_billion!BV63*1000</f>
        <v>0</v>
      </c>
      <c r="BW63" s="132">
        <f>SAM_billion!BW63*1000</f>
        <v>0</v>
      </c>
      <c r="BX63" s="132">
        <f>SAM_billion!BX63*1000</f>
        <v>0</v>
      </c>
      <c r="BY63" s="132">
        <f>SAM_billion!BY63*1000</f>
        <v>0</v>
      </c>
      <c r="BZ63" s="132">
        <f>SAM_billion!BZ63*1000</f>
        <v>0</v>
      </c>
      <c r="CA63" s="132">
        <f>SAM_billion!CA63*1000</f>
        <v>0</v>
      </c>
      <c r="CB63" s="132">
        <f>SAM_billion!CB63*1000</f>
        <v>0</v>
      </c>
      <c r="CC63" s="132">
        <f>SAM_billion!CC63*1000</f>
        <v>0</v>
      </c>
      <c r="CD63" s="132">
        <f>SAM_billion!CD63*1000</f>
        <v>0</v>
      </c>
      <c r="CE63" s="132">
        <f>SAM_billion!CE63*1000</f>
        <v>0</v>
      </c>
      <c r="CF63" s="132">
        <f>SAM_billion!CF63*1000</f>
        <v>0</v>
      </c>
      <c r="CG63" s="132">
        <f>SAM_billion!CG63*1000</f>
        <v>0</v>
      </c>
      <c r="CH63" s="132">
        <f>SAM_billion!CH63*1000</f>
        <v>0</v>
      </c>
      <c r="CI63" s="132">
        <f>SAM_billion!CI63*1000</f>
        <v>0</v>
      </c>
      <c r="CJ63" s="132">
        <f>SAM_billion!CJ63*1000</f>
        <v>0</v>
      </c>
      <c r="CK63" s="132">
        <f>SAM_billion!CK63*1000</f>
        <v>0</v>
      </c>
      <c r="CL63" s="132">
        <f>SAM_billion!CL63*1000</f>
        <v>0</v>
      </c>
      <c r="CM63" s="132">
        <f>SAM_billion!CM63*1000</f>
        <v>0</v>
      </c>
      <c r="CN63" s="132">
        <f>SAM_billion!CN63*1000</f>
        <v>0</v>
      </c>
      <c r="CO63" s="132">
        <f>SAM_billion!CO63*1000</f>
        <v>0</v>
      </c>
      <c r="CP63" s="132">
        <f>SAM_billion!CP63*1000</f>
        <v>0</v>
      </c>
      <c r="CQ63" s="132">
        <f>SAM_billion!CQ63*1000</f>
        <v>0</v>
      </c>
      <c r="CR63" s="132">
        <f>SAM_billion!CR63*1000</f>
        <v>0</v>
      </c>
      <c r="CS63" s="132">
        <f>SAM_billion!CS63*1000</f>
        <v>0</v>
      </c>
      <c r="CT63" s="132">
        <f>SAM_billion!CT63*1000</f>
        <v>0</v>
      </c>
      <c r="CU63" s="132">
        <f>SAM_billion!CU63*1000</f>
        <v>0</v>
      </c>
      <c r="CV63" s="132">
        <f>SAM_billion!CV63*1000</f>
        <v>0</v>
      </c>
      <c r="CW63" s="132">
        <f>SAM_billion!CW63*1000</f>
        <v>0</v>
      </c>
      <c r="CX63" s="132">
        <f>SAM_billion!CX63*1000</f>
        <v>0</v>
      </c>
      <c r="CY63" s="132">
        <f>SAM_billion!CY63*1000</f>
        <v>0</v>
      </c>
      <c r="CZ63" s="132">
        <f>SAM_billion!CZ63*1000</f>
        <v>0</v>
      </c>
      <c r="DA63" s="132">
        <f>SAM_billion!DA63*1000</f>
        <v>0</v>
      </c>
      <c r="DB63" s="132">
        <f>SAM_billion!DB63*1000</f>
        <v>0</v>
      </c>
      <c r="DC63" s="132">
        <f>SAM_billion!DC63*1000</f>
        <v>0</v>
      </c>
      <c r="DD63" s="132">
        <f>SAM_billion!DD63*1000</f>
        <v>0</v>
      </c>
      <c r="DE63" s="132">
        <f>SAM_billion!DE63*1000</f>
        <v>0</v>
      </c>
      <c r="DF63" s="132">
        <f>SAM_billion!DF63*1000</f>
        <v>0</v>
      </c>
      <c r="DG63" s="132">
        <f>SAM_billion!DG63*1000</f>
        <v>0</v>
      </c>
      <c r="DH63" s="132">
        <f>SAM_billion!DH63*1000</f>
        <v>0</v>
      </c>
      <c r="DI63" s="132">
        <f>SAM_billion!DI63*1000</f>
        <v>0</v>
      </c>
      <c r="DJ63" s="132">
        <f>SAM_billion!DJ63*1000</f>
        <v>0</v>
      </c>
      <c r="DK63" s="132">
        <f>SAM_billion!DK63*1000</f>
        <v>0</v>
      </c>
      <c r="DL63" s="132">
        <f>SAM_billion!DL63*1000</f>
        <v>0</v>
      </c>
      <c r="DM63" s="132">
        <f>SAM_billion!DM63*1000</f>
        <v>0</v>
      </c>
      <c r="DN63" s="132">
        <f>SAM_billion!DN63*1000</f>
        <v>0</v>
      </c>
      <c r="DO63" s="132">
        <f>SAM_billion!DO63*1000</f>
        <v>0</v>
      </c>
      <c r="DP63" s="132">
        <f>SAM_billion!DP63*1000</f>
        <v>0</v>
      </c>
      <c r="DQ63" s="132">
        <f>SAM_billion!DQ63*1000</f>
        <v>0</v>
      </c>
      <c r="DR63" s="132">
        <f>SAM_billion!DR63*1000</f>
        <v>0</v>
      </c>
      <c r="DS63" s="132">
        <f>SAM_billion!DS63*1000</f>
        <v>0</v>
      </c>
      <c r="DT63" s="132">
        <f>SAM_billion!DT63*1000</f>
        <v>0</v>
      </c>
      <c r="DU63" s="132">
        <f>SAM_billion!DU63*1000</f>
        <v>0</v>
      </c>
      <c r="DV63" s="132">
        <f>SAM_billion!DV63*1000</f>
        <v>0</v>
      </c>
      <c r="DW63" s="132">
        <f>SAM_billion!DW63*1000</f>
        <v>0</v>
      </c>
      <c r="DX63" s="132">
        <f>SAM_billion!DX63*1000</f>
        <v>0</v>
      </c>
      <c r="DY63" s="132">
        <f>SAM_billion!DY63*1000</f>
        <v>0</v>
      </c>
      <c r="DZ63" s="132">
        <f>SAM_billion!DZ63*1000</f>
        <v>0</v>
      </c>
      <c r="EA63" s="132">
        <f>SAM_billion!EA63*1000</f>
        <v>0</v>
      </c>
      <c r="EB63" s="132">
        <f>SAM_billion!EB63*1000</f>
        <v>0</v>
      </c>
      <c r="EC63" s="132">
        <f>SAM_billion!EC63*1000</f>
        <v>0</v>
      </c>
      <c r="ED63" s="132">
        <f>SAM_billion!ED63*1000</f>
        <v>0</v>
      </c>
      <c r="EE63" s="132">
        <f>SAM_billion!EE63*1000</f>
        <v>0</v>
      </c>
      <c r="EF63" s="132">
        <f>SAM_billion!EF63*1000</f>
        <v>0</v>
      </c>
      <c r="EG63" s="132">
        <f>SAM_billion!EG63*1000</f>
        <v>67816.811354667618</v>
      </c>
      <c r="EH63" s="132">
        <f>SAM_billion!EH63*1000</f>
        <v>0</v>
      </c>
      <c r="EI63" s="132">
        <f>SAM_billion!EI63*1000</f>
        <v>0</v>
      </c>
      <c r="EJ63" s="132">
        <f>SAM_billion!EJ63*1000</f>
        <v>0</v>
      </c>
      <c r="EK63" s="132">
        <f>SAM_billion!EK63*1000</f>
        <v>0</v>
      </c>
      <c r="EL63" s="132">
        <f>SAM_billion!EL63*1000</f>
        <v>0</v>
      </c>
      <c r="EM63" s="132">
        <f>SAM_billion!EM63*1000</f>
        <v>0</v>
      </c>
      <c r="EN63" s="132">
        <f>SAM_billion!EN63*1000</f>
        <v>0</v>
      </c>
      <c r="EO63" s="132">
        <f>SAM_billion!EO63*1000</f>
        <v>0</v>
      </c>
      <c r="EP63" s="132">
        <f>SAM_billion!EP63*1000</f>
        <v>0</v>
      </c>
      <c r="EQ63" s="132">
        <f>SAM_billion!EQ63*1000</f>
        <v>0</v>
      </c>
      <c r="ER63" s="132">
        <f>SAM_billion!ER63*1000</f>
        <v>0</v>
      </c>
      <c r="ES63" s="132">
        <f>SAM_billion!ES63*1000</f>
        <v>0</v>
      </c>
      <c r="ET63" s="132">
        <f>SAM_billion!ET63*1000</f>
        <v>0</v>
      </c>
      <c r="EU63" s="132">
        <f>SAM_billion!EU63*1000</f>
        <v>0</v>
      </c>
      <c r="EV63" s="132">
        <f>SAM_billion!EV63*1000</f>
        <v>0</v>
      </c>
      <c r="EW63" s="132">
        <f>SAM_billion!EW63*1000</f>
        <v>0</v>
      </c>
      <c r="EX63" s="132">
        <f>SAM_billion!EX63*1000</f>
        <v>0</v>
      </c>
      <c r="EY63" s="132">
        <f>SAM_billion!EY63*1000</f>
        <v>0</v>
      </c>
      <c r="EZ63" s="132">
        <f>SAM_billion!EZ63*1000</f>
        <v>0</v>
      </c>
      <c r="FA63" s="132">
        <f>SAM_billion!FA63*1000</f>
        <v>0</v>
      </c>
      <c r="FB63" s="132">
        <f>SAM_billion!FB63*1000</f>
        <v>0</v>
      </c>
      <c r="FC63" s="132">
        <f>SAM_billion!FC63*1000</f>
        <v>0</v>
      </c>
      <c r="FD63" s="132">
        <f>SAM_billion!FD63*1000</f>
        <v>0</v>
      </c>
      <c r="FE63" s="132">
        <f>SAM_billion!FE63*1000</f>
        <v>0</v>
      </c>
      <c r="FF63" s="132">
        <f>SAM_billion!FF63*1000</f>
        <v>0</v>
      </c>
      <c r="FG63" s="132">
        <f>SAM_billion!FG63*1000</f>
        <v>0</v>
      </c>
      <c r="FH63" s="132">
        <f>SAM_billion!FH63*1000</f>
        <v>0</v>
      </c>
      <c r="FI63" s="132">
        <f>SAM_billion!FI63*1000</f>
        <v>0</v>
      </c>
      <c r="FJ63" s="132">
        <f>SAM_billion!FJ63*1000</f>
        <v>0</v>
      </c>
      <c r="FK63" s="132">
        <f>SAM_billion!FK63*1000</f>
        <v>0</v>
      </c>
      <c r="FL63" s="132">
        <f>SAM_billion!FL63*1000</f>
        <v>0</v>
      </c>
      <c r="FM63" s="132">
        <f>SAM_billion!FM63*1000</f>
        <v>0</v>
      </c>
      <c r="FN63" s="132">
        <f>SAM_billion!FN63*1000</f>
        <v>0</v>
      </c>
      <c r="FO63" s="132">
        <f>SAM_billion!FO63*1000</f>
        <v>0</v>
      </c>
      <c r="FP63" s="132">
        <f>SAM_billion!FP63*1000</f>
        <v>0</v>
      </c>
      <c r="FQ63" s="132">
        <f>SAM_billion!FQ63*1000</f>
        <v>0</v>
      </c>
      <c r="FR63" s="132">
        <f>SAM_billion!FR63*1000</f>
        <v>0</v>
      </c>
      <c r="FS63" s="132">
        <f>SAM_billion!FS63*1000</f>
        <v>0</v>
      </c>
      <c r="FT63" s="132">
        <f>SAM_billion!FT63*1000</f>
        <v>0</v>
      </c>
      <c r="FU63" s="132">
        <f>SAM_billion!FU63*1000</f>
        <v>0</v>
      </c>
      <c r="FV63" s="132">
        <f>SAM_billion!FV63*1000</f>
        <v>0</v>
      </c>
      <c r="FW63" s="132">
        <f>SAM_billion!FW63*1000</f>
        <v>0</v>
      </c>
      <c r="FX63" s="132">
        <f>SAM_billion!FX63*1000</f>
        <v>0</v>
      </c>
      <c r="FY63" s="132">
        <f>SAM_billion!FY63*1000</f>
        <v>0</v>
      </c>
      <c r="FZ63" s="132">
        <f>SAM_billion!FZ63*1000</f>
        <v>0</v>
      </c>
      <c r="GA63" s="132">
        <f>SAM_billion!GA63*1000</f>
        <v>0</v>
      </c>
      <c r="GB63" s="132">
        <f>SAM_billion!GB63*1000</f>
        <v>0</v>
      </c>
      <c r="GC63" s="132">
        <f>SAM_billion!GC63*1000</f>
        <v>0</v>
      </c>
      <c r="GD63" s="132">
        <f>SAM_billion!GD63*1000</f>
        <v>0</v>
      </c>
      <c r="GE63" s="132">
        <f>SAM_billion!GE63*1000</f>
        <v>0</v>
      </c>
      <c r="GF63" s="132">
        <f>SAM_billion!GF63*1000</f>
        <v>0</v>
      </c>
      <c r="GG63" s="132">
        <f>SAM_billion!GG63*1000</f>
        <v>0</v>
      </c>
      <c r="GH63" s="132">
        <f>SAM_billion!GH63*1000</f>
        <v>0</v>
      </c>
      <c r="GI63" s="132">
        <f>SAM_billion!GI63*1000</f>
        <v>0</v>
      </c>
      <c r="GJ63" s="132">
        <f>SAM_billion!GJ63*1000</f>
        <v>67816.811354667618</v>
      </c>
    </row>
    <row r="64" spans="1:192" x14ac:dyDescent="0.25">
      <c r="A64" s="133" t="s">
        <v>363</v>
      </c>
      <c r="B64" s="132">
        <f>SAM_billion!B64*1000</f>
        <v>0</v>
      </c>
      <c r="C64" s="132">
        <f>SAM_billion!C64*1000</f>
        <v>0</v>
      </c>
      <c r="D64" s="132">
        <f>SAM_billion!D64*1000</f>
        <v>0</v>
      </c>
      <c r="E64" s="132">
        <f>SAM_billion!E64*1000</f>
        <v>0</v>
      </c>
      <c r="F64" s="132">
        <f>SAM_billion!F64*1000</f>
        <v>0</v>
      </c>
      <c r="G64" s="132">
        <f>SAM_billion!G64*1000</f>
        <v>0</v>
      </c>
      <c r="H64" s="132">
        <f>SAM_billion!H64*1000</f>
        <v>0</v>
      </c>
      <c r="I64" s="132">
        <f>SAM_billion!I64*1000</f>
        <v>0</v>
      </c>
      <c r="J64" s="132">
        <f>SAM_billion!J64*1000</f>
        <v>0</v>
      </c>
      <c r="K64" s="132">
        <f>SAM_billion!K64*1000</f>
        <v>0</v>
      </c>
      <c r="L64" s="132">
        <f>SAM_billion!L64*1000</f>
        <v>0</v>
      </c>
      <c r="M64" s="132">
        <f>SAM_billion!M64*1000</f>
        <v>0</v>
      </c>
      <c r="N64" s="132">
        <f>SAM_billion!N64*1000</f>
        <v>0</v>
      </c>
      <c r="O64" s="132">
        <f>SAM_billion!O64*1000</f>
        <v>0</v>
      </c>
      <c r="P64" s="132">
        <f>SAM_billion!P64*1000</f>
        <v>0</v>
      </c>
      <c r="Q64" s="132">
        <f>SAM_billion!Q64*1000</f>
        <v>0</v>
      </c>
      <c r="R64" s="132">
        <f>SAM_billion!R64*1000</f>
        <v>0</v>
      </c>
      <c r="S64" s="132">
        <f>SAM_billion!S64*1000</f>
        <v>0</v>
      </c>
      <c r="T64" s="132">
        <f>SAM_billion!T64*1000</f>
        <v>0</v>
      </c>
      <c r="U64" s="132">
        <f>SAM_billion!U64*1000</f>
        <v>0</v>
      </c>
      <c r="V64" s="132">
        <f>SAM_billion!V64*1000</f>
        <v>0</v>
      </c>
      <c r="W64" s="132">
        <f>SAM_billion!W64*1000</f>
        <v>0</v>
      </c>
      <c r="X64" s="132">
        <f>SAM_billion!X64*1000</f>
        <v>0</v>
      </c>
      <c r="Y64" s="132">
        <f>SAM_billion!Y64*1000</f>
        <v>0</v>
      </c>
      <c r="Z64" s="132">
        <f>SAM_billion!Z64*1000</f>
        <v>0</v>
      </c>
      <c r="AA64" s="132">
        <f>SAM_billion!AA64*1000</f>
        <v>0</v>
      </c>
      <c r="AB64" s="132">
        <f>SAM_billion!AB64*1000</f>
        <v>0</v>
      </c>
      <c r="AC64" s="132">
        <f>SAM_billion!AC64*1000</f>
        <v>0</v>
      </c>
      <c r="AD64" s="132">
        <f>SAM_billion!AD64*1000</f>
        <v>0</v>
      </c>
      <c r="AE64" s="132">
        <f>SAM_billion!AE64*1000</f>
        <v>0</v>
      </c>
      <c r="AF64" s="132">
        <f>SAM_billion!AF64*1000</f>
        <v>0</v>
      </c>
      <c r="AG64" s="132">
        <f>SAM_billion!AG64*1000</f>
        <v>0</v>
      </c>
      <c r="AH64" s="132">
        <f>SAM_billion!AH64*1000</f>
        <v>0</v>
      </c>
      <c r="AI64" s="132">
        <f>SAM_billion!AI64*1000</f>
        <v>0</v>
      </c>
      <c r="AJ64" s="132">
        <f>SAM_billion!AJ64*1000</f>
        <v>0</v>
      </c>
      <c r="AK64" s="132">
        <f>SAM_billion!AK64*1000</f>
        <v>0</v>
      </c>
      <c r="AL64" s="132">
        <f>SAM_billion!AL64*1000</f>
        <v>0</v>
      </c>
      <c r="AM64" s="132">
        <f>SAM_billion!AM64*1000</f>
        <v>0</v>
      </c>
      <c r="AN64" s="132">
        <f>SAM_billion!AN64*1000</f>
        <v>0</v>
      </c>
      <c r="AO64" s="132">
        <f>SAM_billion!AO64*1000</f>
        <v>0</v>
      </c>
      <c r="AP64" s="132">
        <f>SAM_billion!AP64*1000</f>
        <v>0</v>
      </c>
      <c r="AQ64" s="132">
        <f>SAM_billion!AQ64*1000</f>
        <v>0</v>
      </c>
      <c r="AR64" s="132">
        <f>SAM_billion!AR64*1000</f>
        <v>0</v>
      </c>
      <c r="AS64" s="132">
        <f>SAM_billion!AS64*1000</f>
        <v>0</v>
      </c>
      <c r="AT64" s="132">
        <f>SAM_billion!AT64*1000</f>
        <v>0</v>
      </c>
      <c r="AU64" s="132">
        <f>SAM_billion!AU64*1000</f>
        <v>0</v>
      </c>
      <c r="AV64" s="132">
        <f>SAM_billion!AV64*1000</f>
        <v>0</v>
      </c>
      <c r="AW64" s="132">
        <f>SAM_billion!AW64*1000</f>
        <v>0</v>
      </c>
      <c r="AX64" s="132">
        <f>SAM_billion!AX64*1000</f>
        <v>0</v>
      </c>
      <c r="AY64" s="132">
        <f>SAM_billion!AY64*1000</f>
        <v>0</v>
      </c>
      <c r="AZ64" s="132">
        <f>SAM_billion!AZ64*1000</f>
        <v>0</v>
      </c>
      <c r="BA64" s="132">
        <f>SAM_billion!BA64*1000</f>
        <v>0</v>
      </c>
      <c r="BB64" s="132">
        <f>SAM_billion!BB64*1000</f>
        <v>0</v>
      </c>
      <c r="BC64" s="132">
        <f>SAM_billion!BC64*1000</f>
        <v>0</v>
      </c>
      <c r="BD64" s="132">
        <f>SAM_billion!BD64*1000</f>
        <v>0</v>
      </c>
      <c r="BE64" s="132">
        <f>SAM_billion!BE64*1000</f>
        <v>0</v>
      </c>
      <c r="BF64" s="132">
        <f>SAM_billion!BF64*1000</f>
        <v>0</v>
      </c>
      <c r="BG64" s="132">
        <f>SAM_billion!BG64*1000</f>
        <v>0</v>
      </c>
      <c r="BH64" s="132">
        <f>SAM_billion!BH64*1000</f>
        <v>0</v>
      </c>
      <c r="BI64" s="132">
        <f>SAM_billion!BI64*1000</f>
        <v>0</v>
      </c>
      <c r="BJ64" s="132">
        <f>SAM_billion!BJ64*1000</f>
        <v>0</v>
      </c>
      <c r="BK64" s="132">
        <f>SAM_billion!BK64*1000</f>
        <v>0</v>
      </c>
      <c r="BL64" s="132">
        <f>SAM_billion!BL64*1000</f>
        <v>0</v>
      </c>
      <c r="BM64" s="132">
        <f>SAM_billion!BM64*1000</f>
        <v>0</v>
      </c>
      <c r="BN64" s="132">
        <f>SAM_billion!BN64*1000</f>
        <v>0</v>
      </c>
      <c r="BO64" s="132">
        <f>SAM_billion!BO64*1000</f>
        <v>0</v>
      </c>
      <c r="BP64" s="132">
        <f>SAM_billion!BP64*1000</f>
        <v>0</v>
      </c>
      <c r="BQ64" s="132">
        <f>SAM_billion!BQ64*1000</f>
        <v>0</v>
      </c>
      <c r="BR64" s="132">
        <f>SAM_billion!BR64*1000</f>
        <v>0</v>
      </c>
      <c r="BS64" s="132">
        <f>SAM_billion!BS64*1000</f>
        <v>0</v>
      </c>
      <c r="BT64" s="132">
        <f>SAM_billion!BT64*1000</f>
        <v>0</v>
      </c>
      <c r="BU64" s="132">
        <f>SAM_billion!BU64*1000</f>
        <v>0</v>
      </c>
      <c r="BV64" s="132">
        <f>SAM_billion!BV64*1000</f>
        <v>0</v>
      </c>
      <c r="BW64" s="132">
        <f>SAM_billion!BW64*1000</f>
        <v>0</v>
      </c>
      <c r="BX64" s="132">
        <f>SAM_billion!BX64*1000</f>
        <v>0</v>
      </c>
      <c r="BY64" s="132">
        <f>SAM_billion!BY64*1000</f>
        <v>0</v>
      </c>
      <c r="BZ64" s="132">
        <f>SAM_billion!BZ64*1000</f>
        <v>0</v>
      </c>
      <c r="CA64" s="132">
        <f>SAM_billion!CA64*1000</f>
        <v>0</v>
      </c>
      <c r="CB64" s="132">
        <f>SAM_billion!CB64*1000</f>
        <v>0</v>
      </c>
      <c r="CC64" s="132">
        <f>SAM_billion!CC64*1000</f>
        <v>0</v>
      </c>
      <c r="CD64" s="132">
        <f>SAM_billion!CD64*1000</f>
        <v>0</v>
      </c>
      <c r="CE64" s="132">
        <f>SAM_billion!CE64*1000</f>
        <v>0</v>
      </c>
      <c r="CF64" s="132">
        <f>SAM_billion!CF64*1000</f>
        <v>0</v>
      </c>
      <c r="CG64" s="132">
        <f>SAM_billion!CG64*1000</f>
        <v>0</v>
      </c>
      <c r="CH64" s="132">
        <f>SAM_billion!CH64*1000</f>
        <v>0</v>
      </c>
      <c r="CI64" s="132">
        <f>SAM_billion!CI64*1000</f>
        <v>0</v>
      </c>
      <c r="CJ64" s="132">
        <f>SAM_billion!CJ64*1000</f>
        <v>0</v>
      </c>
      <c r="CK64" s="132">
        <f>SAM_billion!CK64*1000</f>
        <v>0</v>
      </c>
      <c r="CL64" s="132">
        <f>SAM_billion!CL64*1000</f>
        <v>0</v>
      </c>
      <c r="CM64" s="132">
        <f>SAM_billion!CM64*1000</f>
        <v>0</v>
      </c>
      <c r="CN64" s="132">
        <f>SAM_billion!CN64*1000</f>
        <v>0</v>
      </c>
      <c r="CO64" s="132">
        <f>SAM_billion!CO64*1000</f>
        <v>0</v>
      </c>
      <c r="CP64" s="132">
        <f>SAM_billion!CP64*1000</f>
        <v>0</v>
      </c>
      <c r="CQ64" s="132">
        <f>SAM_billion!CQ64*1000</f>
        <v>0</v>
      </c>
      <c r="CR64" s="132">
        <f>SAM_billion!CR64*1000</f>
        <v>0</v>
      </c>
      <c r="CS64" s="132">
        <f>SAM_billion!CS64*1000</f>
        <v>0</v>
      </c>
      <c r="CT64" s="132">
        <f>SAM_billion!CT64*1000</f>
        <v>0</v>
      </c>
      <c r="CU64" s="132">
        <f>SAM_billion!CU64*1000</f>
        <v>0</v>
      </c>
      <c r="CV64" s="132">
        <f>SAM_billion!CV64*1000</f>
        <v>0</v>
      </c>
      <c r="CW64" s="132">
        <f>SAM_billion!CW64*1000</f>
        <v>0</v>
      </c>
      <c r="CX64" s="132">
        <f>SAM_billion!CX64*1000</f>
        <v>0</v>
      </c>
      <c r="CY64" s="132">
        <f>SAM_billion!CY64*1000</f>
        <v>0</v>
      </c>
      <c r="CZ64" s="132">
        <f>SAM_billion!CZ64*1000</f>
        <v>0</v>
      </c>
      <c r="DA64" s="132">
        <f>SAM_billion!DA64*1000</f>
        <v>0</v>
      </c>
      <c r="DB64" s="132">
        <f>SAM_billion!DB64*1000</f>
        <v>0</v>
      </c>
      <c r="DC64" s="132">
        <f>SAM_billion!DC64*1000</f>
        <v>0</v>
      </c>
      <c r="DD64" s="132">
        <f>SAM_billion!DD64*1000</f>
        <v>0</v>
      </c>
      <c r="DE64" s="132">
        <f>SAM_billion!DE64*1000</f>
        <v>0</v>
      </c>
      <c r="DF64" s="132">
        <f>SAM_billion!DF64*1000</f>
        <v>0</v>
      </c>
      <c r="DG64" s="132">
        <f>SAM_billion!DG64*1000</f>
        <v>0</v>
      </c>
      <c r="DH64" s="132">
        <f>SAM_billion!DH64*1000</f>
        <v>0</v>
      </c>
      <c r="DI64" s="132">
        <f>SAM_billion!DI64*1000</f>
        <v>0</v>
      </c>
      <c r="DJ64" s="132">
        <f>SAM_billion!DJ64*1000</f>
        <v>0</v>
      </c>
      <c r="DK64" s="132">
        <f>SAM_billion!DK64*1000</f>
        <v>0</v>
      </c>
      <c r="DL64" s="132">
        <f>SAM_billion!DL64*1000</f>
        <v>0</v>
      </c>
      <c r="DM64" s="132">
        <f>SAM_billion!DM64*1000</f>
        <v>0</v>
      </c>
      <c r="DN64" s="132">
        <f>SAM_billion!DN64*1000</f>
        <v>0</v>
      </c>
      <c r="DO64" s="132">
        <f>SAM_billion!DO64*1000</f>
        <v>0</v>
      </c>
      <c r="DP64" s="132">
        <f>SAM_billion!DP64*1000</f>
        <v>0</v>
      </c>
      <c r="DQ64" s="132">
        <f>SAM_billion!DQ64*1000</f>
        <v>0</v>
      </c>
      <c r="DR64" s="132">
        <f>SAM_billion!DR64*1000</f>
        <v>0</v>
      </c>
      <c r="DS64" s="132">
        <f>SAM_billion!DS64*1000</f>
        <v>0</v>
      </c>
      <c r="DT64" s="132">
        <f>SAM_billion!DT64*1000</f>
        <v>0</v>
      </c>
      <c r="DU64" s="132">
        <f>SAM_billion!DU64*1000</f>
        <v>0</v>
      </c>
      <c r="DV64" s="132">
        <f>SAM_billion!DV64*1000</f>
        <v>0</v>
      </c>
      <c r="DW64" s="132">
        <f>SAM_billion!DW64*1000</f>
        <v>0</v>
      </c>
      <c r="DX64" s="132">
        <f>SAM_billion!DX64*1000</f>
        <v>0</v>
      </c>
      <c r="DY64" s="132">
        <f>SAM_billion!DY64*1000</f>
        <v>0</v>
      </c>
      <c r="DZ64" s="132">
        <f>SAM_billion!DZ64*1000</f>
        <v>0</v>
      </c>
      <c r="EA64" s="132">
        <f>SAM_billion!EA64*1000</f>
        <v>0</v>
      </c>
      <c r="EB64" s="132">
        <f>SAM_billion!EB64*1000</f>
        <v>0</v>
      </c>
      <c r="EC64" s="132">
        <f>SAM_billion!EC64*1000</f>
        <v>0</v>
      </c>
      <c r="ED64" s="132">
        <f>SAM_billion!ED64*1000</f>
        <v>0</v>
      </c>
      <c r="EE64" s="132">
        <f>SAM_billion!EE64*1000</f>
        <v>0</v>
      </c>
      <c r="EF64" s="132">
        <f>SAM_billion!EF64*1000</f>
        <v>0</v>
      </c>
      <c r="EG64" s="132">
        <f>SAM_billion!EG64*1000</f>
        <v>0</v>
      </c>
      <c r="EH64" s="132">
        <f>SAM_billion!EH64*1000</f>
        <v>53540.540322317931</v>
      </c>
      <c r="EI64" s="132">
        <f>SAM_billion!EI64*1000</f>
        <v>0</v>
      </c>
      <c r="EJ64" s="132">
        <f>SAM_billion!EJ64*1000</f>
        <v>0</v>
      </c>
      <c r="EK64" s="132">
        <f>SAM_billion!EK64*1000</f>
        <v>0</v>
      </c>
      <c r="EL64" s="132">
        <f>SAM_billion!EL64*1000</f>
        <v>0</v>
      </c>
      <c r="EM64" s="132">
        <f>SAM_billion!EM64*1000</f>
        <v>0</v>
      </c>
      <c r="EN64" s="132">
        <f>SAM_billion!EN64*1000</f>
        <v>0</v>
      </c>
      <c r="EO64" s="132">
        <f>SAM_billion!EO64*1000</f>
        <v>0</v>
      </c>
      <c r="EP64" s="132">
        <f>SAM_billion!EP64*1000</f>
        <v>0</v>
      </c>
      <c r="EQ64" s="132">
        <f>SAM_billion!EQ64*1000</f>
        <v>0</v>
      </c>
      <c r="ER64" s="132">
        <f>SAM_billion!ER64*1000</f>
        <v>0</v>
      </c>
      <c r="ES64" s="132">
        <f>SAM_billion!ES64*1000</f>
        <v>0</v>
      </c>
      <c r="ET64" s="132">
        <f>SAM_billion!ET64*1000</f>
        <v>0</v>
      </c>
      <c r="EU64" s="132">
        <f>SAM_billion!EU64*1000</f>
        <v>0</v>
      </c>
      <c r="EV64" s="132">
        <f>SAM_billion!EV64*1000</f>
        <v>0</v>
      </c>
      <c r="EW64" s="132">
        <f>SAM_billion!EW64*1000</f>
        <v>0</v>
      </c>
      <c r="EX64" s="132">
        <f>SAM_billion!EX64*1000</f>
        <v>0</v>
      </c>
      <c r="EY64" s="132">
        <f>SAM_billion!EY64*1000</f>
        <v>0</v>
      </c>
      <c r="EZ64" s="132">
        <f>SAM_billion!EZ64*1000</f>
        <v>0</v>
      </c>
      <c r="FA64" s="132">
        <f>SAM_billion!FA64*1000</f>
        <v>0</v>
      </c>
      <c r="FB64" s="132">
        <f>SAM_billion!FB64*1000</f>
        <v>0</v>
      </c>
      <c r="FC64" s="132">
        <f>SAM_billion!FC64*1000</f>
        <v>0</v>
      </c>
      <c r="FD64" s="132">
        <f>SAM_billion!FD64*1000</f>
        <v>0</v>
      </c>
      <c r="FE64" s="132">
        <f>SAM_billion!FE64*1000</f>
        <v>0</v>
      </c>
      <c r="FF64" s="132">
        <f>SAM_billion!FF64*1000</f>
        <v>0</v>
      </c>
      <c r="FG64" s="132">
        <f>SAM_billion!FG64*1000</f>
        <v>0</v>
      </c>
      <c r="FH64" s="132">
        <f>SAM_billion!FH64*1000</f>
        <v>0</v>
      </c>
      <c r="FI64" s="132">
        <f>SAM_billion!FI64*1000</f>
        <v>0</v>
      </c>
      <c r="FJ64" s="132">
        <f>SAM_billion!FJ64*1000</f>
        <v>0</v>
      </c>
      <c r="FK64" s="132">
        <f>SAM_billion!FK64*1000</f>
        <v>0</v>
      </c>
      <c r="FL64" s="132">
        <f>SAM_billion!FL64*1000</f>
        <v>0</v>
      </c>
      <c r="FM64" s="132">
        <f>SAM_billion!FM64*1000</f>
        <v>0</v>
      </c>
      <c r="FN64" s="132">
        <f>SAM_billion!FN64*1000</f>
        <v>0</v>
      </c>
      <c r="FO64" s="132">
        <f>SAM_billion!FO64*1000</f>
        <v>0</v>
      </c>
      <c r="FP64" s="132">
        <f>SAM_billion!FP64*1000</f>
        <v>0</v>
      </c>
      <c r="FQ64" s="132">
        <f>SAM_billion!FQ64*1000</f>
        <v>0</v>
      </c>
      <c r="FR64" s="132">
        <f>SAM_billion!FR64*1000</f>
        <v>0</v>
      </c>
      <c r="FS64" s="132">
        <f>SAM_billion!FS64*1000</f>
        <v>0</v>
      </c>
      <c r="FT64" s="132">
        <f>SAM_billion!FT64*1000</f>
        <v>0</v>
      </c>
      <c r="FU64" s="132">
        <f>SAM_billion!FU64*1000</f>
        <v>0</v>
      </c>
      <c r="FV64" s="132">
        <f>SAM_billion!FV64*1000</f>
        <v>0</v>
      </c>
      <c r="FW64" s="132">
        <f>SAM_billion!FW64*1000</f>
        <v>0</v>
      </c>
      <c r="FX64" s="132">
        <f>SAM_billion!FX64*1000</f>
        <v>0</v>
      </c>
      <c r="FY64" s="132">
        <f>SAM_billion!FY64*1000</f>
        <v>0</v>
      </c>
      <c r="FZ64" s="132">
        <f>SAM_billion!FZ64*1000</f>
        <v>0</v>
      </c>
      <c r="GA64" s="132">
        <f>SAM_billion!GA64*1000</f>
        <v>0</v>
      </c>
      <c r="GB64" s="132">
        <f>SAM_billion!GB64*1000</f>
        <v>0</v>
      </c>
      <c r="GC64" s="132">
        <f>SAM_billion!GC64*1000</f>
        <v>0</v>
      </c>
      <c r="GD64" s="132">
        <f>SAM_billion!GD64*1000</f>
        <v>0</v>
      </c>
      <c r="GE64" s="132">
        <f>SAM_billion!GE64*1000</f>
        <v>0</v>
      </c>
      <c r="GF64" s="132">
        <f>SAM_billion!GF64*1000</f>
        <v>0</v>
      </c>
      <c r="GG64" s="132">
        <f>SAM_billion!GG64*1000</f>
        <v>0</v>
      </c>
      <c r="GH64" s="132">
        <f>SAM_billion!GH64*1000</f>
        <v>0</v>
      </c>
      <c r="GI64" s="132">
        <f>SAM_billion!GI64*1000</f>
        <v>0</v>
      </c>
      <c r="GJ64" s="132">
        <f>SAM_billion!GJ64*1000</f>
        <v>53540.540322317931</v>
      </c>
    </row>
    <row r="65" spans="1:192" x14ac:dyDescent="0.25">
      <c r="A65" s="133" t="s">
        <v>15</v>
      </c>
      <c r="B65" s="132">
        <f>SAM_billion!B65*1000</f>
        <v>0</v>
      </c>
      <c r="C65" s="132">
        <f>SAM_billion!C65*1000</f>
        <v>0</v>
      </c>
      <c r="D65" s="132">
        <f>SAM_billion!D65*1000</f>
        <v>0</v>
      </c>
      <c r="E65" s="132">
        <f>SAM_billion!E65*1000</f>
        <v>0</v>
      </c>
      <c r="F65" s="132">
        <f>SAM_billion!F65*1000</f>
        <v>0</v>
      </c>
      <c r="G65" s="132">
        <f>SAM_billion!G65*1000</f>
        <v>0</v>
      </c>
      <c r="H65" s="132">
        <f>SAM_billion!H65*1000</f>
        <v>0</v>
      </c>
      <c r="I65" s="132">
        <f>SAM_billion!I65*1000</f>
        <v>0</v>
      </c>
      <c r="J65" s="132">
        <f>SAM_billion!J65*1000</f>
        <v>0</v>
      </c>
      <c r="K65" s="132">
        <f>SAM_billion!K65*1000</f>
        <v>0</v>
      </c>
      <c r="L65" s="132">
        <f>SAM_billion!L65*1000</f>
        <v>0</v>
      </c>
      <c r="M65" s="132">
        <f>SAM_billion!M65*1000</f>
        <v>0</v>
      </c>
      <c r="N65" s="132">
        <f>SAM_billion!N65*1000</f>
        <v>0</v>
      </c>
      <c r="O65" s="132">
        <f>SAM_billion!O65*1000</f>
        <v>0</v>
      </c>
      <c r="P65" s="132">
        <f>SAM_billion!P65*1000</f>
        <v>0</v>
      </c>
      <c r="Q65" s="132">
        <f>SAM_billion!Q65*1000</f>
        <v>0</v>
      </c>
      <c r="R65" s="132">
        <f>SAM_billion!R65*1000</f>
        <v>0</v>
      </c>
      <c r="S65" s="132">
        <f>SAM_billion!S65*1000</f>
        <v>0</v>
      </c>
      <c r="T65" s="132">
        <f>SAM_billion!T65*1000</f>
        <v>0</v>
      </c>
      <c r="U65" s="132">
        <f>SAM_billion!U65*1000</f>
        <v>0</v>
      </c>
      <c r="V65" s="132">
        <f>SAM_billion!V65*1000</f>
        <v>0</v>
      </c>
      <c r="W65" s="132">
        <f>SAM_billion!W65*1000</f>
        <v>0</v>
      </c>
      <c r="X65" s="132">
        <f>SAM_billion!X65*1000</f>
        <v>0</v>
      </c>
      <c r="Y65" s="132">
        <f>SAM_billion!Y65*1000</f>
        <v>0</v>
      </c>
      <c r="Z65" s="132">
        <f>SAM_billion!Z65*1000</f>
        <v>0</v>
      </c>
      <c r="AA65" s="132">
        <f>SAM_billion!AA65*1000</f>
        <v>0</v>
      </c>
      <c r="AB65" s="132">
        <f>SAM_billion!AB65*1000</f>
        <v>0</v>
      </c>
      <c r="AC65" s="132">
        <f>SAM_billion!AC65*1000</f>
        <v>0</v>
      </c>
      <c r="AD65" s="132">
        <f>SAM_billion!AD65*1000</f>
        <v>0</v>
      </c>
      <c r="AE65" s="132">
        <f>SAM_billion!AE65*1000</f>
        <v>0</v>
      </c>
      <c r="AF65" s="132">
        <f>SAM_billion!AF65*1000</f>
        <v>0</v>
      </c>
      <c r="AG65" s="132">
        <f>SAM_billion!AG65*1000</f>
        <v>0</v>
      </c>
      <c r="AH65" s="132">
        <f>SAM_billion!AH65*1000</f>
        <v>0</v>
      </c>
      <c r="AI65" s="132">
        <f>SAM_billion!AI65*1000</f>
        <v>0</v>
      </c>
      <c r="AJ65" s="132">
        <f>SAM_billion!AJ65*1000</f>
        <v>0</v>
      </c>
      <c r="AK65" s="132">
        <f>SAM_billion!AK65*1000</f>
        <v>0</v>
      </c>
      <c r="AL65" s="132">
        <f>SAM_billion!AL65*1000</f>
        <v>0</v>
      </c>
      <c r="AM65" s="132">
        <f>SAM_billion!AM65*1000</f>
        <v>0</v>
      </c>
      <c r="AN65" s="132">
        <f>SAM_billion!AN65*1000</f>
        <v>0</v>
      </c>
      <c r="AO65" s="132">
        <f>SAM_billion!AO65*1000</f>
        <v>0</v>
      </c>
      <c r="AP65" s="132">
        <f>SAM_billion!AP65*1000</f>
        <v>0</v>
      </c>
      <c r="AQ65" s="132">
        <f>SAM_billion!AQ65*1000</f>
        <v>0</v>
      </c>
      <c r="AR65" s="132">
        <f>SAM_billion!AR65*1000</f>
        <v>0</v>
      </c>
      <c r="AS65" s="132">
        <f>SAM_billion!AS65*1000</f>
        <v>0</v>
      </c>
      <c r="AT65" s="132">
        <f>SAM_billion!AT65*1000</f>
        <v>0</v>
      </c>
      <c r="AU65" s="132">
        <f>SAM_billion!AU65*1000</f>
        <v>0</v>
      </c>
      <c r="AV65" s="132">
        <f>SAM_billion!AV65*1000</f>
        <v>0</v>
      </c>
      <c r="AW65" s="132">
        <f>SAM_billion!AW65*1000</f>
        <v>0</v>
      </c>
      <c r="AX65" s="132">
        <f>SAM_billion!AX65*1000</f>
        <v>0</v>
      </c>
      <c r="AY65" s="132">
        <f>SAM_billion!AY65*1000</f>
        <v>0</v>
      </c>
      <c r="AZ65" s="132">
        <f>SAM_billion!AZ65*1000</f>
        <v>0</v>
      </c>
      <c r="BA65" s="132">
        <f>SAM_billion!BA65*1000</f>
        <v>0</v>
      </c>
      <c r="BB65" s="132">
        <f>SAM_billion!BB65*1000</f>
        <v>0</v>
      </c>
      <c r="BC65" s="132">
        <f>SAM_billion!BC65*1000</f>
        <v>0</v>
      </c>
      <c r="BD65" s="132">
        <f>SAM_billion!BD65*1000</f>
        <v>0</v>
      </c>
      <c r="BE65" s="132">
        <f>SAM_billion!BE65*1000</f>
        <v>0</v>
      </c>
      <c r="BF65" s="132">
        <f>SAM_billion!BF65*1000</f>
        <v>0</v>
      </c>
      <c r="BG65" s="132">
        <f>SAM_billion!BG65*1000</f>
        <v>0</v>
      </c>
      <c r="BH65" s="132">
        <f>SAM_billion!BH65*1000</f>
        <v>0</v>
      </c>
      <c r="BI65" s="132">
        <f>SAM_billion!BI65*1000</f>
        <v>0</v>
      </c>
      <c r="BJ65" s="132">
        <f>SAM_billion!BJ65*1000</f>
        <v>0</v>
      </c>
      <c r="BK65" s="132">
        <f>SAM_billion!BK65*1000</f>
        <v>0</v>
      </c>
      <c r="BL65" s="132">
        <f>SAM_billion!BL65*1000</f>
        <v>0</v>
      </c>
      <c r="BM65" s="132">
        <f>SAM_billion!BM65*1000</f>
        <v>0</v>
      </c>
      <c r="BN65" s="132">
        <f>SAM_billion!BN65*1000</f>
        <v>0</v>
      </c>
      <c r="BO65" s="132">
        <f>SAM_billion!BO65*1000</f>
        <v>0</v>
      </c>
      <c r="BP65" s="132">
        <f>SAM_billion!BP65*1000</f>
        <v>0</v>
      </c>
      <c r="BQ65" s="132">
        <f>SAM_billion!BQ65*1000</f>
        <v>0</v>
      </c>
      <c r="BR65" s="132">
        <f>SAM_billion!BR65*1000</f>
        <v>0</v>
      </c>
      <c r="BS65" s="132">
        <f>SAM_billion!BS65*1000</f>
        <v>0</v>
      </c>
      <c r="BT65" s="132">
        <f>SAM_billion!BT65*1000</f>
        <v>0</v>
      </c>
      <c r="BU65" s="132">
        <f>SAM_billion!BU65*1000</f>
        <v>0</v>
      </c>
      <c r="BV65" s="132">
        <f>SAM_billion!BV65*1000</f>
        <v>0</v>
      </c>
      <c r="BW65" s="132">
        <f>SAM_billion!BW65*1000</f>
        <v>0</v>
      </c>
      <c r="BX65" s="132">
        <f>SAM_billion!BX65*1000</f>
        <v>0</v>
      </c>
      <c r="BY65" s="132">
        <f>SAM_billion!BY65*1000</f>
        <v>0</v>
      </c>
      <c r="BZ65" s="132">
        <f>SAM_billion!BZ65*1000</f>
        <v>0</v>
      </c>
      <c r="CA65" s="132">
        <f>SAM_billion!CA65*1000</f>
        <v>0</v>
      </c>
      <c r="CB65" s="132">
        <f>SAM_billion!CB65*1000</f>
        <v>0</v>
      </c>
      <c r="CC65" s="132">
        <f>SAM_billion!CC65*1000</f>
        <v>0</v>
      </c>
      <c r="CD65" s="132">
        <f>SAM_billion!CD65*1000</f>
        <v>0</v>
      </c>
      <c r="CE65" s="132">
        <f>SAM_billion!CE65*1000</f>
        <v>0</v>
      </c>
      <c r="CF65" s="132">
        <f>SAM_billion!CF65*1000</f>
        <v>0</v>
      </c>
      <c r="CG65" s="132">
        <f>SAM_billion!CG65*1000</f>
        <v>0</v>
      </c>
      <c r="CH65" s="132">
        <f>SAM_billion!CH65*1000</f>
        <v>0</v>
      </c>
      <c r="CI65" s="132">
        <f>SAM_billion!CI65*1000</f>
        <v>0</v>
      </c>
      <c r="CJ65" s="132">
        <f>SAM_billion!CJ65*1000</f>
        <v>0</v>
      </c>
      <c r="CK65" s="132">
        <f>SAM_billion!CK65*1000</f>
        <v>0</v>
      </c>
      <c r="CL65" s="132">
        <f>SAM_billion!CL65*1000</f>
        <v>0</v>
      </c>
      <c r="CM65" s="132">
        <f>SAM_billion!CM65*1000</f>
        <v>0</v>
      </c>
      <c r="CN65" s="132">
        <f>SAM_billion!CN65*1000</f>
        <v>0</v>
      </c>
      <c r="CO65" s="132">
        <f>SAM_billion!CO65*1000</f>
        <v>0</v>
      </c>
      <c r="CP65" s="132">
        <f>SAM_billion!CP65*1000</f>
        <v>0</v>
      </c>
      <c r="CQ65" s="132">
        <f>SAM_billion!CQ65*1000</f>
        <v>0</v>
      </c>
      <c r="CR65" s="132">
        <f>SAM_billion!CR65*1000</f>
        <v>0</v>
      </c>
      <c r="CS65" s="132">
        <f>SAM_billion!CS65*1000</f>
        <v>0</v>
      </c>
      <c r="CT65" s="132">
        <f>SAM_billion!CT65*1000</f>
        <v>0</v>
      </c>
      <c r="CU65" s="132">
        <f>SAM_billion!CU65*1000</f>
        <v>0</v>
      </c>
      <c r="CV65" s="132">
        <f>SAM_billion!CV65*1000</f>
        <v>0</v>
      </c>
      <c r="CW65" s="132">
        <f>SAM_billion!CW65*1000</f>
        <v>0</v>
      </c>
      <c r="CX65" s="132">
        <f>SAM_billion!CX65*1000</f>
        <v>0</v>
      </c>
      <c r="CY65" s="132">
        <f>SAM_billion!CY65*1000</f>
        <v>0</v>
      </c>
      <c r="CZ65" s="132">
        <f>SAM_billion!CZ65*1000</f>
        <v>0</v>
      </c>
      <c r="DA65" s="132">
        <f>SAM_billion!DA65*1000</f>
        <v>0</v>
      </c>
      <c r="DB65" s="132">
        <f>SAM_billion!DB65*1000</f>
        <v>0</v>
      </c>
      <c r="DC65" s="132">
        <f>SAM_billion!DC65*1000</f>
        <v>0</v>
      </c>
      <c r="DD65" s="132">
        <f>SAM_billion!DD65*1000</f>
        <v>0</v>
      </c>
      <c r="DE65" s="132">
        <f>SAM_billion!DE65*1000</f>
        <v>0</v>
      </c>
      <c r="DF65" s="132">
        <f>SAM_billion!DF65*1000</f>
        <v>0</v>
      </c>
      <c r="DG65" s="132">
        <f>SAM_billion!DG65*1000</f>
        <v>0</v>
      </c>
      <c r="DH65" s="132">
        <f>SAM_billion!DH65*1000</f>
        <v>0</v>
      </c>
      <c r="DI65" s="132">
        <f>SAM_billion!DI65*1000</f>
        <v>0</v>
      </c>
      <c r="DJ65" s="132">
        <f>SAM_billion!DJ65*1000</f>
        <v>0</v>
      </c>
      <c r="DK65" s="132">
        <f>SAM_billion!DK65*1000</f>
        <v>0</v>
      </c>
      <c r="DL65" s="132">
        <f>SAM_billion!DL65*1000</f>
        <v>0</v>
      </c>
      <c r="DM65" s="132">
        <f>SAM_billion!DM65*1000</f>
        <v>0</v>
      </c>
      <c r="DN65" s="132">
        <f>SAM_billion!DN65*1000</f>
        <v>0</v>
      </c>
      <c r="DO65" s="132">
        <f>SAM_billion!DO65*1000</f>
        <v>0</v>
      </c>
      <c r="DP65" s="132">
        <f>SAM_billion!DP65*1000</f>
        <v>0</v>
      </c>
      <c r="DQ65" s="132">
        <f>SAM_billion!DQ65*1000</f>
        <v>0</v>
      </c>
      <c r="DR65" s="132">
        <f>SAM_billion!DR65*1000</f>
        <v>0</v>
      </c>
      <c r="DS65" s="132">
        <f>SAM_billion!DS65*1000</f>
        <v>0</v>
      </c>
      <c r="DT65" s="132">
        <f>SAM_billion!DT65*1000</f>
        <v>0</v>
      </c>
      <c r="DU65" s="132">
        <f>SAM_billion!DU65*1000</f>
        <v>0</v>
      </c>
      <c r="DV65" s="132">
        <f>SAM_billion!DV65*1000</f>
        <v>0</v>
      </c>
      <c r="DW65" s="132">
        <f>SAM_billion!DW65*1000</f>
        <v>0</v>
      </c>
      <c r="DX65" s="132">
        <f>SAM_billion!DX65*1000</f>
        <v>0</v>
      </c>
      <c r="DY65" s="132">
        <f>SAM_billion!DY65*1000</f>
        <v>0</v>
      </c>
      <c r="DZ65" s="132">
        <f>SAM_billion!DZ65*1000</f>
        <v>0</v>
      </c>
      <c r="EA65" s="132">
        <f>SAM_billion!EA65*1000</f>
        <v>0</v>
      </c>
      <c r="EB65" s="132">
        <f>SAM_billion!EB65*1000</f>
        <v>0</v>
      </c>
      <c r="EC65" s="132">
        <f>SAM_billion!EC65*1000</f>
        <v>0</v>
      </c>
      <c r="ED65" s="132">
        <f>SAM_billion!ED65*1000</f>
        <v>0</v>
      </c>
      <c r="EE65" s="132">
        <f>SAM_billion!EE65*1000</f>
        <v>0</v>
      </c>
      <c r="EF65" s="132">
        <f>SAM_billion!EF65*1000</f>
        <v>0</v>
      </c>
      <c r="EG65" s="132">
        <f>SAM_billion!EG65*1000</f>
        <v>0</v>
      </c>
      <c r="EH65" s="132">
        <f>SAM_billion!EH65*1000</f>
        <v>0</v>
      </c>
      <c r="EI65" s="132">
        <f>SAM_billion!EI65*1000</f>
        <v>236270.87121265961</v>
      </c>
      <c r="EJ65" s="132">
        <f>SAM_billion!EJ65*1000</f>
        <v>0</v>
      </c>
      <c r="EK65" s="132">
        <f>SAM_billion!EK65*1000</f>
        <v>0</v>
      </c>
      <c r="EL65" s="132">
        <f>SAM_billion!EL65*1000</f>
        <v>0</v>
      </c>
      <c r="EM65" s="132">
        <f>SAM_billion!EM65*1000</f>
        <v>0</v>
      </c>
      <c r="EN65" s="132">
        <f>SAM_billion!EN65*1000</f>
        <v>0</v>
      </c>
      <c r="EO65" s="132">
        <f>SAM_billion!EO65*1000</f>
        <v>0</v>
      </c>
      <c r="EP65" s="132">
        <f>SAM_billion!EP65*1000</f>
        <v>0</v>
      </c>
      <c r="EQ65" s="132">
        <f>SAM_billion!EQ65*1000</f>
        <v>0</v>
      </c>
      <c r="ER65" s="132">
        <f>SAM_billion!ER65*1000</f>
        <v>0</v>
      </c>
      <c r="ES65" s="132">
        <f>SAM_billion!ES65*1000</f>
        <v>0</v>
      </c>
      <c r="ET65" s="132">
        <f>SAM_billion!ET65*1000</f>
        <v>0</v>
      </c>
      <c r="EU65" s="132">
        <f>SAM_billion!EU65*1000</f>
        <v>0</v>
      </c>
      <c r="EV65" s="132">
        <f>SAM_billion!EV65*1000</f>
        <v>0</v>
      </c>
      <c r="EW65" s="132">
        <f>SAM_billion!EW65*1000</f>
        <v>0</v>
      </c>
      <c r="EX65" s="132">
        <f>SAM_billion!EX65*1000</f>
        <v>0</v>
      </c>
      <c r="EY65" s="132">
        <f>SAM_billion!EY65*1000</f>
        <v>0</v>
      </c>
      <c r="EZ65" s="132">
        <f>SAM_billion!EZ65*1000</f>
        <v>0</v>
      </c>
      <c r="FA65" s="132">
        <f>SAM_billion!FA65*1000</f>
        <v>0</v>
      </c>
      <c r="FB65" s="132">
        <f>SAM_billion!FB65*1000</f>
        <v>0</v>
      </c>
      <c r="FC65" s="132">
        <f>SAM_billion!FC65*1000</f>
        <v>0</v>
      </c>
      <c r="FD65" s="132">
        <f>SAM_billion!FD65*1000</f>
        <v>0</v>
      </c>
      <c r="FE65" s="132">
        <f>SAM_billion!FE65*1000</f>
        <v>0</v>
      </c>
      <c r="FF65" s="132">
        <f>SAM_billion!FF65*1000</f>
        <v>0</v>
      </c>
      <c r="FG65" s="132">
        <f>SAM_billion!FG65*1000</f>
        <v>0</v>
      </c>
      <c r="FH65" s="132">
        <f>SAM_billion!FH65*1000</f>
        <v>0</v>
      </c>
      <c r="FI65" s="132">
        <f>SAM_billion!FI65*1000</f>
        <v>0</v>
      </c>
      <c r="FJ65" s="132">
        <f>SAM_billion!FJ65*1000</f>
        <v>0</v>
      </c>
      <c r="FK65" s="132">
        <f>SAM_billion!FK65*1000</f>
        <v>0</v>
      </c>
      <c r="FL65" s="132">
        <f>SAM_billion!FL65*1000</f>
        <v>0</v>
      </c>
      <c r="FM65" s="132">
        <f>SAM_billion!FM65*1000</f>
        <v>0</v>
      </c>
      <c r="FN65" s="132">
        <f>SAM_billion!FN65*1000</f>
        <v>0</v>
      </c>
      <c r="FO65" s="132">
        <f>SAM_billion!FO65*1000</f>
        <v>0</v>
      </c>
      <c r="FP65" s="132">
        <f>SAM_billion!FP65*1000</f>
        <v>0</v>
      </c>
      <c r="FQ65" s="132">
        <f>SAM_billion!FQ65*1000</f>
        <v>0</v>
      </c>
      <c r="FR65" s="132">
        <f>SAM_billion!FR65*1000</f>
        <v>0</v>
      </c>
      <c r="FS65" s="132">
        <f>SAM_billion!FS65*1000</f>
        <v>0</v>
      </c>
      <c r="FT65" s="132">
        <f>SAM_billion!FT65*1000</f>
        <v>0</v>
      </c>
      <c r="FU65" s="132">
        <f>SAM_billion!FU65*1000</f>
        <v>0</v>
      </c>
      <c r="FV65" s="132">
        <f>SAM_billion!FV65*1000</f>
        <v>0</v>
      </c>
      <c r="FW65" s="132">
        <f>SAM_billion!FW65*1000</f>
        <v>0</v>
      </c>
      <c r="FX65" s="132">
        <f>SAM_billion!FX65*1000</f>
        <v>0</v>
      </c>
      <c r="FY65" s="132">
        <f>SAM_billion!FY65*1000</f>
        <v>0</v>
      </c>
      <c r="FZ65" s="132">
        <f>SAM_billion!FZ65*1000</f>
        <v>0</v>
      </c>
      <c r="GA65" s="132">
        <f>SAM_billion!GA65*1000</f>
        <v>0</v>
      </c>
      <c r="GB65" s="132">
        <f>SAM_billion!GB65*1000</f>
        <v>0</v>
      </c>
      <c r="GC65" s="132">
        <f>SAM_billion!GC65*1000</f>
        <v>0</v>
      </c>
      <c r="GD65" s="132">
        <f>SAM_billion!GD65*1000</f>
        <v>0</v>
      </c>
      <c r="GE65" s="132">
        <f>SAM_billion!GE65*1000</f>
        <v>0</v>
      </c>
      <c r="GF65" s="132">
        <f>SAM_billion!GF65*1000</f>
        <v>0</v>
      </c>
      <c r="GG65" s="132">
        <f>SAM_billion!GG65*1000</f>
        <v>0</v>
      </c>
      <c r="GH65" s="132">
        <f>SAM_billion!GH65*1000</f>
        <v>0</v>
      </c>
      <c r="GI65" s="132">
        <f>SAM_billion!GI65*1000</f>
        <v>0</v>
      </c>
      <c r="GJ65" s="132">
        <f>SAM_billion!GJ65*1000</f>
        <v>236270.87121265961</v>
      </c>
    </row>
    <row r="66" spans="1:192" x14ac:dyDescent="0.25">
      <c r="A66" s="133" t="s">
        <v>364</v>
      </c>
      <c r="B66" s="132">
        <f>SAM_billion!B66*1000</f>
        <v>0</v>
      </c>
      <c r="C66" s="132">
        <f>SAM_billion!C66*1000</f>
        <v>0</v>
      </c>
      <c r="D66" s="132">
        <f>SAM_billion!D66*1000</f>
        <v>0</v>
      </c>
      <c r="E66" s="132">
        <f>SAM_billion!E66*1000</f>
        <v>0</v>
      </c>
      <c r="F66" s="132">
        <f>SAM_billion!F66*1000</f>
        <v>0</v>
      </c>
      <c r="G66" s="132">
        <f>SAM_billion!G66*1000</f>
        <v>0</v>
      </c>
      <c r="H66" s="132">
        <f>SAM_billion!H66*1000</f>
        <v>0</v>
      </c>
      <c r="I66" s="132">
        <f>SAM_billion!I66*1000</f>
        <v>0</v>
      </c>
      <c r="J66" s="132">
        <f>SAM_billion!J66*1000</f>
        <v>0</v>
      </c>
      <c r="K66" s="132">
        <f>SAM_billion!K66*1000</f>
        <v>0</v>
      </c>
      <c r="L66" s="132">
        <f>SAM_billion!L66*1000</f>
        <v>0</v>
      </c>
      <c r="M66" s="132">
        <f>SAM_billion!M66*1000</f>
        <v>0</v>
      </c>
      <c r="N66" s="132">
        <f>SAM_billion!N66*1000</f>
        <v>0</v>
      </c>
      <c r="O66" s="132">
        <f>SAM_billion!O66*1000</f>
        <v>0</v>
      </c>
      <c r="P66" s="132">
        <f>SAM_billion!P66*1000</f>
        <v>0</v>
      </c>
      <c r="Q66" s="132">
        <f>SAM_billion!Q66*1000</f>
        <v>0</v>
      </c>
      <c r="R66" s="132">
        <f>SAM_billion!R66*1000</f>
        <v>0</v>
      </c>
      <c r="S66" s="132">
        <f>SAM_billion!S66*1000</f>
        <v>0</v>
      </c>
      <c r="T66" s="132">
        <f>SAM_billion!T66*1000</f>
        <v>0</v>
      </c>
      <c r="U66" s="132">
        <f>SAM_billion!U66*1000</f>
        <v>0</v>
      </c>
      <c r="V66" s="132">
        <f>SAM_billion!V66*1000</f>
        <v>0</v>
      </c>
      <c r="W66" s="132">
        <f>SAM_billion!W66*1000</f>
        <v>0</v>
      </c>
      <c r="X66" s="132">
        <f>SAM_billion!X66*1000</f>
        <v>0</v>
      </c>
      <c r="Y66" s="132">
        <f>SAM_billion!Y66*1000</f>
        <v>0</v>
      </c>
      <c r="Z66" s="132">
        <f>SAM_billion!Z66*1000</f>
        <v>0</v>
      </c>
      <c r="AA66" s="132">
        <f>SAM_billion!AA66*1000</f>
        <v>0</v>
      </c>
      <c r="AB66" s="132">
        <f>SAM_billion!AB66*1000</f>
        <v>0</v>
      </c>
      <c r="AC66" s="132">
        <f>SAM_billion!AC66*1000</f>
        <v>0</v>
      </c>
      <c r="AD66" s="132">
        <f>SAM_billion!AD66*1000</f>
        <v>0</v>
      </c>
      <c r="AE66" s="132">
        <f>SAM_billion!AE66*1000</f>
        <v>0</v>
      </c>
      <c r="AF66" s="132">
        <f>SAM_billion!AF66*1000</f>
        <v>0</v>
      </c>
      <c r="AG66" s="132">
        <f>SAM_billion!AG66*1000</f>
        <v>0</v>
      </c>
      <c r="AH66" s="132">
        <f>SAM_billion!AH66*1000</f>
        <v>0</v>
      </c>
      <c r="AI66" s="132">
        <f>SAM_billion!AI66*1000</f>
        <v>0</v>
      </c>
      <c r="AJ66" s="132">
        <f>SAM_billion!AJ66*1000</f>
        <v>0</v>
      </c>
      <c r="AK66" s="132">
        <f>SAM_billion!AK66*1000</f>
        <v>0</v>
      </c>
      <c r="AL66" s="132">
        <f>SAM_billion!AL66*1000</f>
        <v>0</v>
      </c>
      <c r="AM66" s="132">
        <f>SAM_billion!AM66*1000</f>
        <v>0</v>
      </c>
      <c r="AN66" s="132">
        <f>SAM_billion!AN66*1000</f>
        <v>0</v>
      </c>
      <c r="AO66" s="132">
        <f>SAM_billion!AO66*1000</f>
        <v>0</v>
      </c>
      <c r="AP66" s="132">
        <f>SAM_billion!AP66*1000</f>
        <v>0</v>
      </c>
      <c r="AQ66" s="132">
        <f>SAM_billion!AQ66*1000</f>
        <v>0</v>
      </c>
      <c r="AR66" s="132">
        <f>SAM_billion!AR66*1000</f>
        <v>0</v>
      </c>
      <c r="AS66" s="132">
        <f>SAM_billion!AS66*1000</f>
        <v>0</v>
      </c>
      <c r="AT66" s="132">
        <f>SAM_billion!AT66*1000</f>
        <v>0</v>
      </c>
      <c r="AU66" s="132">
        <f>SAM_billion!AU66*1000</f>
        <v>0</v>
      </c>
      <c r="AV66" s="132">
        <f>SAM_billion!AV66*1000</f>
        <v>0</v>
      </c>
      <c r="AW66" s="132">
        <f>SAM_billion!AW66*1000</f>
        <v>0</v>
      </c>
      <c r="AX66" s="132">
        <f>SAM_billion!AX66*1000</f>
        <v>0</v>
      </c>
      <c r="AY66" s="132">
        <f>SAM_billion!AY66*1000</f>
        <v>0</v>
      </c>
      <c r="AZ66" s="132">
        <f>SAM_billion!AZ66*1000</f>
        <v>0</v>
      </c>
      <c r="BA66" s="132">
        <f>SAM_billion!BA66*1000</f>
        <v>0</v>
      </c>
      <c r="BB66" s="132">
        <f>SAM_billion!BB66*1000</f>
        <v>0</v>
      </c>
      <c r="BC66" s="132">
        <f>SAM_billion!BC66*1000</f>
        <v>0</v>
      </c>
      <c r="BD66" s="132">
        <f>SAM_billion!BD66*1000</f>
        <v>0</v>
      </c>
      <c r="BE66" s="132">
        <f>SAM_billion!BE66*1000</f>
        <v>0</v>
      </c>
      <c r="BF66" s="132">
        <f>SAM_billion!BF66*1000</f>
        <v>0</v>
      </c>
      <c r="BG66" s="132">
        <f>SAM_billion!BG66*1000</f>
        <v>0</v>
      </c>
      <c r="BH66" s="132">
        <f>SAM_billion!BH66*1000</f>
        <v>0</v>
      </c>
      <c r="BI66" s="132">
        <f>SAM_billion!BI66*1000</f>
        <v>0</v>
      </c>
      <c r="BJ66" s="132">
        <f>SAM_billion!BJ66*1000</f>
        <v>0</v>
      </c>
      <c r="BK66" s="132">
        <f>SAM_billion!BK66*1000</f>
        <v>0</v>
      </c>
      <c r="BL66" s="132">
        <f>SAM_billion!BL66*1000</f>
        <v>0</v>
      </c>
      <c r="BM66" s="132">
        <f>SAM_billion!BM66*1000</f>
        <v>0</v>
      </c>
      <c r="BN66" s="132">
        <f>SAM_billion!BN66*1000</f>
        <v>0</v>
      </c>
      <c r="BO66" s="132">
        <f>SAM_billion!BO66*1000</f>
        <v>0</v>
      </c>
      <c r="BP66" s="132">
        <f>SAM_billion!BP66*1000</f>
        <v>0</v>
      </c>
      <c r="BQ66" s="132">
        <f>SAM_billion!BQ66*1000</f>
        <v>0</v>
      </c>
      <c r="BR66" s="132">
        <f>SAM_billion!BR66*1000</f>
        <v>0</v>
      </c>
      <c r="BS66" s="132">
        <f>SAM_billion!BS66*1000</f>
        <v>0</v>
      </c>
      <c r="BT66" s="132">
        <f>SAM_billion!BT66*1000</f>
        <v>0</v>
      </c>
      <c r="BU66" s="132">
        <f>SAM_billion!BU66*1000</f>
        <v>0</v>
      </c>
      <c r="BV66" s="132">
        <f>SAM_billion!BV66*1000</f>
        <v>0</v>
      </c>
      <c r="BW66" s="132">
        <f>SAM_billion!BW66*1000</f>
        <v>0</v>
      </c>
      <c r="BX66" s="132">
        <f>SAM_billion!BX66*1000</f>
        <v>0</v>
      </c>
      <c r="BY66" s="132">
        <f>SAM_billion!BY66*1000</f>
        <v>0</v>
      </c>
      <c r="BZ66" s="132">
        <f>SAM_billion!BZ66*1000</f>
        <v>0</v>
      </c>
      <c r="CA66" s="132">
        <f>SAM_billion!CA66*1000</f>
        <v>0</v>
      </c>
      <c r="CB66" s="132">
        <f>SAM_billion!CB66*1000</f>
        <v>0</v>
      </c>
      <c r="CC66" s="132">
        <f>SAM_billion!CC66*1000</f>
        <v>0</v>
      </c>
      <c r="CD66" s="132">
        <f>SAM_billion!CD66*1000</f>
        <v>0</v>
      </c>
      <c r="CE66" s="132">
        <f>SAM_billion!CE66*1000</f>
        <v>0</v>
      </c>
      <c r="CF66" s="132">
        <f>SAM_billion!CF66*1000</f>
        <v>0</v>
      </c>
      <c r="CG66" s="132">
        <f>SAM_billion!CG66*1000</f>
        <v>0</v>
      </c>
      <c r="CH66" s="132">
        <f>SAM_billion!CH66*1000</f>
        <v>0</v>
      </c>
      <c r="CI66" s="132">
        <f>SAM_billion!CI66*1000</f>
        <v>0</v>
      </c>
      <c r="CJ66" s="132">
        <f>SAM_billion!CJ66*1000</f>
        <v>0</v>
      </c>
      <c r="CK66" s="132">
        <f>SAM_billion!CK66*1000</f>
        <v>0</v>
      </c>
      <c r="CL66" s="132">
        <f>SAM_billion!CL66*1000</f>
        <v>0</v>
      </c>
      <c r="CM66" s="132">
        <f>SAM_billion!CM66*1000</f>
        <v>0</v>
      </c>
      <c r="CN66" s="132">
        <f>SAM_billion!CN66*1000</f>
        <v>0</v>
      </c>
      <c r="CO66" s="132">
        <f>SAM_billion!CO66*1000</f>
        <v>0</v>
      </c>
      <c r="CP66" s="132">
        <f>SAM_billion!CP66*1000</f>
        <v>0</v>
      </c>
      <c r="CQ66" s="132">
        <f>SAM_billion!CQ66*1000</f>
        <v>0</v>
      </c>
      <c r="CR66" s="132">
        <f>SAM_billion!CR66*1000</f>
        <v>0</v>
      </c>
      <c r="CS66" s="132">
        <f>SAM_billion!CS66*1000</f>
        <v>0</v>
      </c>
      <c r="CT66" s="132">
        <f>SAM_billion!CT66*1000</f>
        <v>0</v>
      </c>
      <c r="CU66" s="132">
        <f>SAM_billion!CU66*1000</f>
        <v>0</v>
      </c>
      <c r="CV66" s="132">
        <f>SAM_billion!CV66*1000</f>
        <v>0</v>
      </c>
      <c r="CW66" s="132">
        <f>SAM_billion!CW66*1000</f>
        <v>0</v>
      </c>
      <c r="CX66" s="132">
        <f>SAM_billion!CX66*1000</f>
        <v>0</v>
      </c>
      <c r="CY66" s="132">
        <f>SAM_billion!CY66*1000</f>
        <v>0</v>
      </c>
      <c r="CZ66" s="132">
        <f>SAM_billion!CZ66*1000</f>
        <v>0</v>
      </c>
      <c r="DA66" s="132">
        <f>SAM_billion!DA66*1000</f>
        <v>0</v>
      </c>
      <c r="DB66" s="132">
        <f>SAM_billion!DB66*1000</f>
        <v>0</v>
      </c>
      <c r="DC66" s="132">
        <f>SAM_billion!DC66*1000</f>
        <v>0</v>
      </c>
      <c r="DD66" s="132">
        <f>SAM_billion!DD66*1000</f>
        <v>0</v>
      </c>
      <c r="DE66" s="132">
        <f>SAM_billion!DE66*1000</f>
        <v>0</v>
      </c>
      <c r="DF66" s="132">
        <f>SAM_billion!DF66*1000</f>
        <v>0</v>
      </c>
      <c r="DG66" s="132">
        <f>SAM_billion!DG66*1000</f>
        <v>0</v>
      </c>
      <c r="DH66" s="132">
        <f>SAM_billion!DH66*1000</f>
        <v>0</v>
      </c>
      <c r="DI66" s="132">
        <f>SAM_billion!DI66*1000</f>
        <v>0</v>
      </c>
      <c r="DJ66" s="132">
        <f>SAM_billion!DJ66*1000</f>
        <v>0</v>
      </c>
      <c r="DK66" s="132">
        <f>SAM_billion!DK66*1000</f>
        <v>0</v>
      </c>
      <c r="DL66" s="132">
        <f>SAM_billion!DL66*1000</f>
        <v>0</v>
      </c>
      <c r="DM66" s="132">
        <f>SAM_billion!DM66*1000</f>
        <v>0</v>
      </c>
      <c r="DN66" s="132">
        <f>SAM_billion!DN66*1000</f>
        <v>0</v>
      </c>
      <c r="DO66" s="132">
        <f>SAM_billion!DO66*1000</f>
        <v>0</v>
      </c>
      <c r="DP66" s="132">
        <f>SAM_billion!DP66*1000</f>
        <v>0</v>
      </c>
      <c r="DQ66" s="132">
        <f>SAM_billion!DQ66*1000</f>
        <v>0</v>
      </c>
      <c r="DR66" s="132">
        <f>SAM_billion!DR66*1000</f>
        <v>0</v>
      </c>
      <c r="DS66" s="132">
        <f>SAM_billion!DS66*1000</f>
        <v>0</v>
      </c>
      <c r="DT66" s="132">
        <f>SAM_billion!DT66*1000</f>
        <v>0</v>
      </c>
      <c r="DU66" s="132">
        <f>SAM_billion!DU66*1000</f>
        <v>0</v>
      </c>
      <c r="DV66" s="132">
        <f>SAM_billion!DV66*1000</f>
        <v>0</v>
      </c>
      <c r="DW66" s="132">
        <f>SAM_billion!DW66*1000</f>
        <v>0</v>
      </c>
      <c r="DX66" s="132">
        <f>SAM_billion!DX66*1000</f>
        <v>0</v>
      </c>
      <c r="DY66" s="132">
        <f>SAM_billion!DY66*1000</f>
        <v>0</v>
      </c>
      <c r="DZ66" s="132">
        <f>SAM_billion!DZ66*1000</f>
        <v>0</v>
      </c>
      <c r="EA66" s="132">
        <f>SAM_billion!EA66*1000</f>
        <v>0</v>
      </c>
      <c r="EB66" s="132">
        <f>SAM_billion!EB66*1000</f>
        <v>0</v>
      </c>
      <c r="EC66" s="132">
        <f>SAM_billion!EC66*1000</f>
        <v>0</v>
      </c>
      <c r="ED66" s="132">
        <f>SAM_billion!ED66*1000</f>
        <v>0</v>
      </c>
      <c r="EE66" s="132">
        <f>SAM_billion!EE66*1000</f>
        <v>0</v>
      </c>
      <c r="EF66" s="132">
        <f>SAM_billion!EF66*1000</f>
        <v>0</v>
      </c>
      <c r="EG66" s="132">
        <f>SAM_billion!EG66*1000</f>
        <v>0</v>
      </c>
      <c r="EH66" s="132">
        <f>SAM_billion!EH66*1000</f>
        <v>0</v>
      </c>
      <c r="EI66" s="132">
        <f>SAM_billion!EI66*1000</f>
        <v>0</v>
      </c>
      <c r="EJ66" s="132">
        <f>SAM_billion!EJ66*1000</f>
        <v>25948.841759730432</v>
      </c>
      <c r="EK66" s="132">
        <f>SAM_billion!EK66*1000</f>
        <v>0</v>
      </c>
      <c r="EL66" s="132">
        <f>SAM_billion!EL66*1000</f>
        <v>0</v>
      </c>
      <c r="EM66" s="132">
        <f>SAM_billion!EM66*1000</f>
        <v>0</v>
      </c>
      <c r="EN66" s="132">
        <f>SAM_billion!EN66*1000</f>
        <v>0</v>
      </c>
      <c r="EO66" s="132">
        <f>SAM_billion!EO66*1000</f>
        <v>0</v>
      </c>
      <c r="EP66" s="132">
        <f>SAM_billion!EP66*1000</f>
        <v>0</v>
      </c>
      <c r="EQ66" s="132">
        <f>SAM_billion!EQ66*1000</f>
        <v>0</v>
      </c>
      <c r="ER66" s="132">
        <f>SAM_billion!ER66*1000</f>
        <v>0</v>
      </c>
      <c r="ES66" s="132">
        <f>SAM_billion!ES66*1000</f>
        <v>0</v>
      </c>
      <c r="ET66" s="132">
        <f>SAM_billion!ET66*1000</f>
        <v>0</v>
      </c>
      <c r="EU66" s="132">
        <f>SAM_billion!EU66*1000</f>
        <v>0</v>
      </c>
      <c r="EV66" s="132">
        <f>SAM_billion!EV66*1000</f>
        <v>0</v>
      </c>
      <c r="EW66" s="132">
        <f>SAM_billion!EW66*1000</f>
        <v>0</v>
      </c>
      <c r="EX66" s="132">
        <f>SAM_billion!EX66*1000</f>
        <v>0</v>
      </c>
      <c r="EY66" s="132">
        <f>SAM_billion!EY66*1000</f>
        <v>0</v>
      </c>
      <c r="EZ66" s="132">
        <f>SAM_billion!EZ66*1000</f>
        <v>0</v>
      </c>
      <c r="FA66" s="132">
        <f>SAM_billion!FA66*1000</f>
        <v>0</v>
      </c>
      <c r="FB66" s="132">
        <f>SAM_billion!FB66*1000</f>
        <v>0</v>
      </c>
      <c r="FC66" s="132">
        <f>SAM_billion!FC66*1000</f>
        <v>0</v>
      </c>
      <c r="FD66" s="132">
        <f>SAM_billion!FD66*1000</f>
        <v>0</v>
      </c>
      <c r="FE66" s="132">
        <f>SAM_billion!FE66*1000</f>
        <v>0</v>
      </c>
      <c r="FF66" s="132">
        <f>SAM_billion!FF66*1000</f>
        <v>0</v>
      </c>
      <c r="FG66" s="132">
        <f>SAM_billion!FG66*1000</f>
        <v>0</v>
      </c>
      <c r="FH66" s="132">
        <f>SAM_billion!FH66*1000</f>
        <v>0</v>
      </c>
      <c r="FI66" s="132">
        <f>SAM_billion!FI66*1000</f>
        <v>0</v>
      </c>
      <c r="FJ66" s="132">
        <f>SAM_billion!FJ66*1000</f>
        <v>0</v>
      </c>
      <c r="FK66" s="132">
        <f>SAM_billion!FK66*1000</f>
        <v>0</v>
      </c>
      <c r="FL66" s="132">
        <f>SAM_billion!FL66*1000</f>
        <v>0</v>
      </c>
      <c r="FM66" s="132">
        <f>SAM_billion!FM66*1000</f>
        <v>0</v>
      </c>
      <c r="FN66" s="132">
        <f>SAM_billion!FN66*1000</f>
        <v>0</v>
      </c>
      <c r="FO66" s="132">
        <f>SAM_billion!FO66*1000</f>
        <v>0</v>
      </c>
      <c r="FP66" s="132">
        <f>SAM_billion!FP66*1000</f>
        <v>0</v>
      </c>
      <c r="FQ66" s="132">
        <f>SAM_billion!FQ66*1000</f>
        <v>0</v>
      </c>
      <c r="FR66" s="132">
        <f>SAM_billion!FR66*1000</f>
        <v>0</v>
      </c>
      <c r="FS66" s="132">
        <f>SAM_billion!FS66*1000</f>
        <v>0</v>
      </c>
      <c r="FT66" s="132">
        <f>SAM_billion!FT66*1000</f>
        <v>0</v>
      </c>
      <c r="FU66" s="132">
        <f>SAM_billion!FU66*1000</f>
        <v>0</v>
      </c>
      <c r="FV66" s="132">
        <f>SAM_billion!FV66*1000</f>
        <v>0</v>
      </c>
      <c r="FW66" s="132">
        <f>SAM_billion!FW66*1000</f>
        <v>0</v>
      </c>
      <c r="FX66" s="132">
        <f>SAM_billion!FX66*1000</f>
        <v>0</v>
      </c>
      <c r="FY66" s="132">
        <f>SAM_billion!FY66*1000</f>
        <v>0</v>
      </c>
      <c r="FZ66" s="132">
        <f>SAM_billion!FZ66*1000</f>
        <v>0</v>
      </c>
      <c r="GA66" s="132">
        <f>SAM_billion!GA66*1000</f>
        <v>0</v>
      </c>
      <c r="GB66" s="132">
        <f>SAM_billion!GB66*1000</f>
        <v>0</v>
      </c>
      <c r="GC66" s="132">
        <f>SAM_billion!GC66*1000</f>
        <v>0</v>
      </c>
      <c r="GD66" s="132">
        <f>SAM_billion!GD66*1000</f>
        <v>0</v>
      </c>
      <c r="GE66" s="132">
        <f>SAM_billion!GE66*1000</f>
        <v>0</v>
      </c>
      <c r="GF66" s="132">
        <f>SAM_billion!GF66*1000</f>
        <v>0</v>
      </c>
      <c r="GG66" s="132">
        <f>SAM_billion!GG66*1000</f>
        <v>0</v>
      </c>
      <c r="GH66" s="132">
        <f>SAM_billion!GH66*1000</f>
        <v>0</v>
      </c>
      <c r="GI66" s="132">
        <f>SAM_billion!GI66*1000</f>
        <v>0</v>
      </c>
      <c r="GJ66" s="132">
        <f>SAM_billion!GJ66*1000</f>
        <v>25948.841759730432</v>
      </c>
    </row>
    <row r="67" spans="1:192" x14ac:dyDescent="0.25">
      <c r="A67" s="133" t="s">
        <v>365</v>
      </c>
      <c r="B67" s="132">
        <f>SAM_billion!B67*1000</f>
        <v>0</v>
      </c>
      <c r="C67" s="132">
        <f>SAM_billion!C67*1000</f>
        <v>0</v>
      </c>
      <c r="D67" s="132">
        <f>SAM_billion!D67*1000</f>
        <v>0</v>
      </c>
      <c r="E67" s="132">
        <f>SAM_billion!E67*1000</f>
        <v>0</v>
      </c>
      <c r="F67" s="132">
        <f>SAM_billion!F67*1000</f>
        <v>0</v>
      </c>
      <c r="G67" s="132">
        <f>SAM_billion!G67*1000</f>
        <v>0</v>
      </c>
      <c r="H67" s="132">
        <f>SAM_billion!H67*1000</f>
        <v>0</v>
      </c>
      <c r="I67" s="132">
        <f>SAM_billion!I67*1000</f>
        <v>0</v>
      </c>
      <c r="J67" s="132">
        <f>SAM_billion!J67*1000</f>
        <v>0</v>
      </c>
      <c r="K67" s="132">
        <f>SAM_billion!K67*1000</f>
        <v>0</v>
      </c>
      <c r="L67" s="132">
        <f>SAM_billion!L67*1000</f>
        <v>0</v>
      </c>
      <c r="M67" s="132">
        <f>SAM_billion!M67*1000</f>
        <v>0</v>
      </c>
      <c r="N67" s="132">
        <f>SAM_billion!N67*1000</f>
        <v>0</v>
      </c>
      <c r="O67" s="132">
        <f>SAM_billion!O67*1000</f>
        <v>0</v>
      </c>
      <c r="P67" s="132">
        <f>SAM_billion!P67*1000</f>
        <v>0</v>
      </c>
      <c r="Q67" s="132">
        <f>SAM_billion!Q67*1000</f>
        <v>0</v>
      </c>
      <c r="R67" s="132">
        <f>SAM_billion!R67*1000</f>
        <v>0</v>
      </c>
      <c r="S67" s="132">
        <f>SAM_billion!S67*1000</f>
        <v>0</v>
      </c>
      <c r="T67" s="132">
        <f>SAM_billion!T67*1000</f>
        <v>0</v>
      </c>
      <c r="U67" s="132">
        <f>SAM_billion!U67*1000</f>
        <v>0</v>
      </c>
      <c r="V67" s="132">
        <f>SAM_billion!V67*1000</f>
        <v>0</v>
      </c>
      <c r="W67" s="132">
        <f>SAM_billion!W67*1000</f>
        <v>0</v>
      </c>
      <c r="X67" s="132">
        <f>SAM_billion!X67*1000</f>
        <v>0</v>
      </c>
      <c r="Y67" s="132">
        <f>SAM_billion!Y67*1000</f>
        <v>0</v>
      </c>
      <c r="Z67" s="132">
        <f>SAM_billion!Z67*1000</f>
        <v>0</v>
      </c>
      <c r="AA67" s="132">
        <f>SAM_billion!AA67*1000</f>
        <v>0</v>
      </c>
      <c r="AB67" s="132">
        <f>SAM_billion!AB67*1000</f>
        <v>0</v>
      </c>
      <c r="AC67" s="132">
        <f>SAM_billion!AC67*1000</f>
        <v>0</v>
      </c>
      <c r="AD67" s="132">
        <f>SAM_billion!AD67*1000</f>
        <v>0</v>
      </c>
      <c r="AE67" s="132">
        <f>SAM_billion!AE67*1000</f>
        <v>0</v>
      </c>
      <c r="AF67" s="132">
        <f>SAM_billion!AF67*1000</f>
        <v>0</v>
      </c>
      <c r="AG67" s="132">
        <f>SAM_billion!AG67*1000</f>
        <v>0</v>
      </c>
      <c r="AH67" s="132">
        <f>SAM_billion!AH67*1000</f>
        <v>0</v>
      </c>
      <c r="AI67" s="132">
        <f>SAM_billion!AI67*1000</f>
        <v>0</v>
      </c>
      <c r="AJ67" s="132">
        <f>SAM_billion!AJ67*1000</f>
        <v>0</v>
      </c>
      <c r="AK67" s="132">
        <f>SAM_billion!AK67*1000</f>
        <v>0</v>
      </c>
      <c r="AL67" s="132">
        <f>SAM_billion!AL67*1000</f>
        <v>0</v>
      </c>
      <c r="AM67" s="132">
        <f>SAM_billion!AM67*1000</f>
        <v>0</v>
      </c>
      <c r="AN67" s="132">
        <f>SAM_billion!AN67*1000</f>
        <v>0</v>
      </c>
      <c r="AO67" s="132">
        <f>SAM_billion!AO67*1000</f>
        <v>0</v>
      </c>
      <c r="AP67" s="132">
        <f>SAM_billion!AP67*1000</f>
        <v>0</v>
      </c>
      <c r="AQ67" s="132">
        <f>SAM_billion!AQ67*1000</f>
        <v>0</v>
      </c>
      <c r="AR67" s="132">
        <f>SAM_billion!AR67*1000</f>
        <v>0</v>
      </c>
      <c r="AS67" s="132">
        <f>SAM_billion!AS67*1000</f>
        <v>0</v>
      </c>
      <c r="AT67" s="132">
        <f>SAM_billion!AT67*1000</f>
        <v>0</v>
      </c>
      <c r="AU67" s="132">
        <f>SAM_billion!AU67*1000</f>
        <v>0</v>
      </c>
      <c r="AV67" s="132">
        <f>SAM_billion!AV67*1000</f>
        <v>0</v>
      </c>
      <c r="AW67" s="132">
        <f>SAM_billion!AW67*1000</f>
        <v>0</v>
      </c>
      <c r="AX67" s="132">
        <f>SAM_billion!AX67*1000</f>
        <v>0</v>
      </c>
      <c r="AY67" s="132">
        <f>SAM_billion!AY67*1000</f>
        <v>0</v>
      </c>
      <c r="AZ67" s="132">
        <f>SAM_billion!AZ67*1000</f>
        <v>0</v>
      </c>
      <c r="BA67" s="132">
        <f>SAM_billion!BA67*1000</f>
        <v>0</v>
      </c>
      <c r="BB67" s="132">
        <f>SAM_billion!BB67*1000</f>
        <v>0</v>
      </c>
      <c r="BC67" s="132">
        <f>SAM_billion!BC67*1000</f>
        <v>0</v>
      </c>
      <c r="BD67" s="132">
        <f>SAM_billion!BD67*1000</f>
        <v>0</v>
      </c>
      <c r="BE67" s="132">
        <f>SAM_billion!BE67*1000</f>
        <v>0</v>
      </c>
      <c r="BF67" s="132">
        <f>SAM_billion!BF67*1000</f>
        <v>0</v>
      </c>
      <c r="BG67" s="132">
        <f>SAM_billion!BG67*1000</f>
        <v>0</v>
      </c>
      <c r="BH67" s="132">
        <f>SAM_billion!BH67*1000</f>
        <v>0</v>
      </c>
      <c r="BI67" s="132">
        <f>SAM_billion!BI67*1000</f>
        <v>0</v>
      </c>
      <c r="BJ67" s="132">
        <f>SAM_billion!BJ67*1000</f>
        <v>0</v>
      </c>
      <c r="BK67" s="132">
        <f>SAM_billion!BK67*1000</f>
        <v>0</v>
      </c>
      <c r="BL67" s="132">
        <f>SAM_billion!BL67*1000</f>
        <v>0</v>
      </c>
      <c r="BM67" s="132">
        <f>SAM_billion!BM67*1000</f>
        <v>0</v>
      </c>
      <c r="BN67" s="132">
        <f>SAM_billion!BN67*1000</f>
        <v>0</v>
      </c>
      <c r="BO67" s="132">
        <f>SAM_billion!BO67*1000</f>
        <v>0</v>
      </c>
      <c r="BP67" s="132">
        <f>SAM_billion!BP67*1000</f>
        <v>0</v>
      </c>
      <c r="BQ67" s="132">
        <f>SAM_billion!BQ67*1000</f>
        <v>0</v>
      </c>
      <c r="BR67" s="132">
        <f>SAM_billion!BR67*1000</f>
        <v>0</v>
      </c>
      <c r="BS67" s="132">
        <f>SAM_billion!BS67*1000</f>
        <v>0</v>
      </c>
      <c r="BT67" s="132">
        <f>SAM_billion!BT67*1000</f>
        <v>0</v>
      </c>
      <c r="BU67" s="132">
        <f>SAM_billion!BU67*1000</f>
        <v>0</v>
      </c>
      <c r="BV67" s="132">
        <f>SAM_billion!BV67*1000</f>
        <v>0</v>
      </c>
      <c r="BW67" s="132">
        <f>SAM_billion!BW67*1000</f>
        <v>0</v>
      </c>
      <c r="BX67" s="132">
        <f>SAM_billion!BX67*1000</f>
        <v>0</v>
      </c>
      <c r="BY67" s="132">
        <f>SAM_billion!BY67*1000</f>
        <v>0</v>
      </c>
      <c r="BZ67" s="132">
        <f>SAM_billion!BZ67*1000</f>
        <v>0</v>
      </c>
      <c r="CA67" s="132">
        <f>SAM_billion!CA67*1000</f>
        <v>0</v>
      </c>
      <c r="CB67" s="132">
        <f>SAM_billion!CB67*1000</f>
        <v>0</v>
      </c>
      <c r="CC67" s="132">
        <f>SAM_billion!CC67*1000</f>
        <v>0</v>
      </c>
      <c r="CD67" s="132">
        <f>SAM_billion!CD67*1000</f>
        <v>0</v>
      </c>
      <c r="CE67" s="132">
        <f>SAM_billion!CE67*1000</f>
        <v>0</v>
      </c>
      <c r="CF67" s="132">
        <f>SAM_billion!CF67*1000</f>
        <v>0</v>
      </c>
      <c r="CG67" s="132">
        <f>SAM_billion!CG67*1000</f>
        <v>0</v>
      </c>
      <c r="CH67" s="132">
        <f>SAM_billion!CH67*1000</f>
        <v>0</v>
      </c>
      <c r="CI67" s="132">
        <f>SAM_billion!CI67*1000</f>
        <v>0</v>
      </c>
      <c r="CJ67" s="132">
        <f>SAM_billion!CJ67*1000</f>
        <v>0</v>
      </c>
      <c r="CK67" s="132">
        <f>SAM_billion!CK67*1000</f>
        <v>0</v>
      </c>
      <c r="CL67" s="132">
        <f>SAM_billion!CL67*1000</f>
        <v>0</v>
      </c>
      <c r="CM67" s="132">
        <f>SAM_billion!CM67*1000</f>
        <v>0</v>
      </c>
      <c r="CN67" s="132">
        <f>SAM_billion!CN67*1000</f>
        <v>0</v>
      </c>
      <c r="CO67" s="132">
        <f>SAM_billion!CO67*1000</f>
        <v>0</v>
      </c>
      <c r="CP67" s="132">
        <f>SAM_billion!CP67*1000</f>
        <v>0</v>
      </c>
      <c r="CQ67" s="132">
        <f>SAM_billion!CQ67*1000</f>
        <v>0</v>
      </c>
      <c r="CR67" s="132">
        <f>SAM_billion!CR67*1000</f>
        <v>0</v>
      </c>
      <c r="CS67" s="132">
        <f>SAM_billion!CS67*1000</f>
        <v>0</v>
      </c>
      <c r="CT67" s="132">
        <f>SAM_billion!CT67*1000</f>
        <v>0</v>
      </c>
      <c r="CU67" s="132">
        <f>SAM_billion!CU67*1000</f>
        <v>0</v>
      </c>
      <c r="CV67" s="132">
        <f>SAM_billion!CV67*1000</f>
        <v>0</v>
      </c>
      <c r="CW67" s="132">
        <f>SAM_billion!CW67*1000</f>
        <v>0</v>
      </c>
      <c r="CX67" s="132">
        <f>SAM_billion!CX67*1000</f>
        <v>0</v>
      </c>
      <c r="CY67" s="132">
        <f>SAM_billion!CY67*1000</f>
        <v>0</v>
      </c>
      <c r="CZ67" s="132">
        <f>SAM_billion!CZ67*1000</f>
        <v>0</v>
      </c>
      <c r="DA67" s="132">
        <f>SAM_billion!DA67*1000</f>
        <v>0</v>
      </c>
      <c r="DB67" s="132">
        <f>SAM_billion!DB67*1000</f>
        <v>0</v>
      </c>
      <c r="DC67" s="132">
        <f>SAM_billion!DC67*1000</f>
        <v>0</v>
      </c>
      <c r="DD67" s="132">
        <f>SAM_billion!DD67*1000</f>
        <v>0</v>
      </c>
      <c r="DE67" s="132">
        <f>SAM_billion!DE67*1000</f>
        <v>0</v>
      </c>
      <c r="DF67" s="132">
        <f>SAM_billion!DF67*1000</f>
        <v>0</v>
      </c>
      <c r="DG67" s="132">
        <f>SAM_billion!DG67*1000</f>
        <v>0</v>
      </c>
      <c r="DH67" s="132">
        <f>SAM_billion!DH67*1000</f>
        <v>0</v>
      </c>
      <c r="DI67" s="132">
        <f>SAM_billion!DI67*1000</f>
        <v>0</v>
      </c>
      <c r="DJ67" s="132">
        <f>SAM_billion!DJ67*1000</f>
        <v>0</v>
      </c>
      <c r="DK67" s="132">
        <f>SAM_billion!DK67*1000</f>
        <v>0</v>
      </c>
      <c r="DL67" s="132">
        <f>SAM_billion!DL67*1000</f>
        <v>0</v>
      </c>
      <c r="DM67" s="132">
        <f>SAM_billion!DM67*1000</f>
        <v>0</v>
      </c>
      <c r="DN67" s="132">
        <f>SAM_billion!DN67*1000</f>
        <v>0</v>
      </c>
      <c r="DO67" s="132">
        <f>SAM_billion!DO67*1000</f>
        <v>0</v>
      </c>
      <c r="DP67" s="132">
        <f>SAM_billion!DP67*1000</f>
        <v>0</v>
      </c>
      <c r="DQ67" s="132">
        <f>SAM_billion!DQ67*1000</f>
        <v>0</v>
      </c>
      <c r="DR67" s="132">
        <f>SAM_billion!DR67*1000</f>
        <v>0</v>
      </c>
      <c r="DS67" s="132">
        <f>SAM_billion!DS67*1000</f>
        <v>0</v>
      </c>
      <c r="DT67" s="132">
        <f>SAM_billion!DT67*1000</f>
        <v>0</v>
      </c>
      <c r="DU67" s="132">
        <f>SAM_billion!DU67*1000</f>
        <v>0</v>
      </c>
      <c r="DV67" s="132">
        <f>SAM_billion!DV67*1000</f>
        <v>0</v>
      </c>
      <c r="DW67" s="132">
        <f>SAM_billion!DW67*1000</f>
        <v>0</v>
      </c>
      <c r="DX67" s="132">
        <f>SAM_billion!DX67*1000</f>
        <v>0</v>
      </c>
      <c r="DY67" s="132">
        <f>SAM_billion!DY67*1000</f>
        <v>0</v>
      </c>
      <c r="DZ67" s="132">
        <f>SAM_billion!DZ67*1000</f>
        <v>0</v>
      </c>
      <c r="EA67" s="132">
        <f>SAM_billion!EA67*1000</f>
        <v>0</v>
      </c>
      <c r="EB67" s="132">
        <f>SAM_billion!EB67*1000</f>
        <v>0</v>
      </c>
      <c r="EC67" s="132">
        <f>SAM_billion!EC67*1000</f>
        <v>0</v>
      </c>
      <c r="ED67" s="132">
        <f>SAM_billion!ED67*1000</f>
        <v>0</v>
      </c>
      <c r="EE67" s="132">
        <f>SAM_billion!EE67*1000</f>
        <v>0</v>
      </c>
      <c r="EF67" s="132">
        <f>SAM_billion!EF67*1000</f>
        <v>0</v>
      </c>
      <c r="EG67" s="132">
        <f>SAM_billion!EG67*1000</f>
        <v>0</v>
      </c>
      <c r="EH67" s="132">
        <f>SAM_billion!EH67*1000</f>
        <v>0</v>
      </c>
      <c r="EI67" s="132">
        <f>SAM_billion!EI67*1000</f>
        <v>0</v>
      </c>
      <c r="EJ67" s="132">
        <f>SAM_billion!EJ67*1000</f>
        <v>0</v>
      </c>
      <c r="EK67" s="132">
        <f>SAM_billion!EK67*1000</f>
        <v>28228.708004883501</v>
      </c>
      <c r="EL67" s="132">
        <f>SAM_billion!EL67*1000</f>
        <v>0</v>
      </c>
      <c r="EM67" s="132">
        <f>SAM_billion!EM67*1000</f>
        <v>0</v>
      </c>
      <c r="EN67" s="132">
        <f>SAM_billion!EN67*1000</f>
        <v>0</v>
      </c>
      <c r="EO67" s="132">
        <f>SAM_billion!EO67*1000</f>
        <v>0</v>
      </c>
      <c r="EP67" s="132">
        <f>SAM_billion!EP67*1000</f>
        <v>0</v>
      </c>
      <c r="EQ67" s="132">
        <f>SAM_billion!EQ67*1000</f>
        <v>0</v>
      </c>
      <c r="ER67" s="132">
        <f>SAM_billion!ER67*1000</f>
        <v>0</v>
      </c>
      <c r="ES67" s="132">
        <f>SAM_billion!ES67*1000</f>
        <v>0</v>
      </c>
      <c r="ET67" s="132">
        <f>SAM_billion!ET67*1000</f>
        <v>0</v>
      </c>
      <c r="EU67" s="132">
        <f>SAM_billion!EU67*1000</f>
        <v>0</v>
      </c>
      <c r="EV67" s="132">
        <f>SAM_billion!EV67*1000</f>
        <v>0</v>
      </c>
      <c r="EW67" s="132">
        <f>SAM_billion!EW67*1000</f>
        <v>0</v>
      </c>
      <c r="EX67" s="132">
        <f>SAM_billion!EX67*1000</f>
        <v>0</v>
      </c>
      <c r="EY67" s="132">
        <f>SAM_billion!EY67*1000</f>
        <v>0</v>
      </c>
      <c r="EZ67" s="132">
        <f>SAM_billion!EZ67*1000</f>
        <v>0</v>
      </c>
      <c r="FA67" s="132">
        <f>SAM_billion!FA67*1000</f>
        <v>0</v>
      </c>
      <c r="FB67" s="132">
        <f>SAM_billion!FB67*1000</f>
        <v>0</v>
      </c>
      <c r="FC67" s="132">
        <f>SAM_billion!FC67*1000</f>
        <v>0</v>
      </c>
      <c r="FD67" s="132">
        <f>SAM_billion!FD67*1000</f>
        <v>0</v>
      </c>
      <c r="FE67" s="132">
        <f>SAM_billion!FE67*1000</f>
        <v>0</v>
      </c>
      <c r="FF67" s="132">
        <f>SAM_billion!FF67*1000</f>
        <v>0</v>
      </c>
      <c r="FG67" s="132">
        <f>SAM_billion!FG67*1000</f>
        <v>0</v>
      </c>
      <c r="FH67" s="132">
        <f>SAM_billion!FH67*1000</f>
        <v>0</v>
      </c>
      <c r="FI67" s="132">
        <f>SAM_billion!FI67*1000</f>
        <v>0</v>
      </c>
      <c r="FJ67" s="132">
        <f>SAM_billion!FJ67*1000</f>
        <v>0</v>
      </c>
      <c r="FK67" s="132">
        <f>SAM_billion!FK67*1000</f>
        <v>0</v>
      </c>
      <c r="FL67" s="132">
        <f>SAM_billion!FL67*1000</f>
        <v>0</v>
      </c>
      <c r="FM67" s="132">
        <f>SAM_billion!FM67*1000</f>
        <v>0</v>
      </c>
      <c r="FN67" s="132">
        <f>SAM_billion!FN67*1000</f>
        <v>0</v>
      </c>
      <c r="FO67" s="132">
        <f>SAM_billion!FO67*1000</f>
        <v>0</v>
      </c>
      <c r="FP67" s="132">
        <f>SAM_billion!FP67*1000</f>
        <v>0</v>
      </c>
      <c r="FQ67" s="132">
        <f>SAM_billion!FQ67*1000</f>
        <v>0</v>
      </c>
      <c r="FR67" s="132">
        <f>SAM_billion!FR67*1000</f>
        <v>0</v>
      </c>
      <c r="FS67" s="132">
        <f>SAM_billion!FS67*1000</f>
        <v>0</v>
      </c>
      <c r="FT67" s="132">
        <f>SAM_billion!FT67*1000</f>
        <v>0</v>
      </c>
      <c r="FU67" s="132">
        <f>SAM_billion!FU67*1000</f>
        <v>0</v>
      </c>
      <c r="FV67" s="132">
        <f>SAM_billion!FV67*1000</f>
        <v>0</v>
      </c>
      <c r="FW67" s="132">
        <f>SAM_billion!FW67*1000</f>
        <v>0</v>
      </c>
      <c r="FX67" s="132">
        <f>SAM_billion!FX67*1000</f>
        <v>0</v>
      </c>
      <c r="FY67" s="132">
        <f>SAM_billion!FY67*1000</f>
        <v>0</v>
      </c>
      <c r="FZ67" s="132">
        <f>SAM_billion!FZ67*1000</f>
        <v>0</v>
      </c>
      <c r="GA67" s="132">
        <f>SAM_billion!GA67*1000</f>
        <v>0</v>
      </c>
      <c r="GB67" s="132">
        <f>SAM_billion!GB67*1000</f>
        <v>0</v>
      </c>
      <c r="GC67" s="132">
        <f>SAM_billion!GC67*1000</f>
        <v>0</v>
      </c>
      <c r="GD67" s="132">
        <f>SAM_billion!GD67*1000</f>
        <v>0</v>
      </c>
      <c r="GE67" s="132">
        <f>SAM_billion!GE67*1000</f>
        <v>0</v>
      </c>
      <c r="GF67" s="132">
        <f>SAM_billion!GF67*1000</f>
        <v>0</v>
      </c>
      <c r="GG67" s="132">
        <f>SAM_billion!GG67*1000</f>
        <v>0</v>
      </c>
      <c r="GH67" s="132">
        <f>SAM_billion!GH67*1000</f>
        <v>0</v>
      </c>
      <c r="GI67" s="132">
        <f>SAM_billion!GI67*1000</f>
        <v>0</v>
      </c>
      <c r="GJ67" s="132">
        <f>SAM_billion!GJ67*1000</f>
        <v>28228.708004883501</v>
      </c>
    </row>
    <row r="68" spans="1:192" x14ac:dyDescent="0.25">
      <c r="A68" s="133" t="s">
        <v>16</v>
      </c>
      <c r="B68" s="132">
        <f>SAM_billion!B68*1000</f>
        <v>0</v>
      </c>
      <c r="C68" s="132">
        <f>SAM_billion!C68*1000</f>
        <v>0</v>
      </c>
      <c r="D68" s="132">
        <f>SAM_billion!D68*1000</f>
        <v>0</v>
      </c>
      <c r="E68" s="132">
        <f>SAM_billion!E68*1000</f>
        <v>0</v>
      </c>
      <c r="F68" s="132">
        <f>SAM_billion!F68*1000</f>
        <v>0</v>
      </c>
      <c r="G68" s="132">
        <f>SAM_billion!G68*1000</f>
        <v>0</v>
      </c>
      <c r="H68" s="132">
        <f>SAM_billion!H68*1000</f>
        <v>0</v>
      </c>
      <c r="I68" s="132">
        <f>SAM_billion!I68*1000</f>
        <v>0</v>
      </c>
      <c r="J68" s="132">
        <f>SAM_billion!J68*1000</f>
        <v>0</v>
      </c>
      <c r="K68" s="132">
        <f>SAM_billion!K68*1000</f>
        <v>0</v>
      </c>
      <c r="L68" s="132">
        <f>SAM_billion!L68*1000</f>
        <v>0</v>
      </c>
      <c r="M68" s="132">
        <f>SAM_billion!M68*1000</f>
        <v>0</v>
      </c>
      <c r="N68" s="132">
        <f>SAM_billion!N68*1000</f>
        <v>0</v>
      </c>
      <c r="O68" s="132">
        <f>SAM_billion!O68*1000</f>
        <v>0</v>
      </c>
      <c r="P68" s="132">
        <f>SAM_billion!P68*1000</f>
        <v>0</v>
      </c>
      <c r="Q68" s="132">
        <f>SAM_billion!Q68*1000</f>
        <v>0</v>
      </c>
      <c r="R68" s="132">
        <f>SAM_billion!R68*1000</f>
        <v>0</v>
      </c>
      <c r="S68" s="132">
        <f>SAM_billion!S68*1000</f>
        <v>0</v>
      </c>
      <c r="T68" s="132">
        <f>SAM_billion!T68*1000</f>
        <v>0</v>
      </c>
      <c r="U68" s="132">
        <f>SAM_billion!U68*1000</f>
        <v>0</v>
      </c>
      <c r="V68" s="132">
        <f>SAM_billion!V68*1000</f>
        <v>0</v>
      </c>
      <c r="W68" s="132">
        <f>SAM_billion!W68*1000</f>
        <v>0</v>
      </c>
      <c r="X68" s="132">
        <f>SAM_billion!X68*1000</f>
        <v>0</v>
      </c>
      <c r="Y68" s="132">
        <f>SAM_billion!Y68*1000</f>
        <v>0</v>
      </c>
      <c r="Z68" s="132">
        <f>SAM_billion!Z68*1000</f>
        <v>0</v>
      </c>
      <c r="AA68" s="132">
        <f>SAM_billion!AA68*1000</f>
        <v>0</v>
      </c>
      <c r="AB68" s="132">
        <f>SAM_billion!AB68*1000</f>
        <v>0</v>
      </c>
      <c r="AC68" s="132">
        <f>SAM_billion!AC68*1000</f>
        <v>0</v>
      </c>
      <c r="AD68" s="132">
        <f>SAM_billion!AD68*1000</f>
        <v>0</v>
      </c>
      <c r="AE68" s="132">
        <f>SAM_billion!AE68*1000</f>
        <v>0</v>
      </c>
      <c r="AF68" s="132">
        <f>SAM_billion!AF68*1000</f>
        <v>0</v>
      </c>
      <c r="AG68" s="132">
        <f>SAM_billion!AG68*1000</f>
        <v>0</v>
      </c>
      <c r="AH68" s="132">
        <f>SAM_billion!AH68*1000</f>
        <v>0</v>
      </c>
      <c r="AI68" s="132">
        <f>SAM_billion!AI68*1000</f>
        <v>0</v>
      </c>
      <c r="AJ68" s="132">
        <f>SAM_billion!AJ68*1000</f>
        <v>0</v>
      </c>
      <c r="AK68" s="132">
        <f>SAM_billion!AK68*1000</f>
        <v>0</v>
      </c>
      <c r="AL68" s="132">
        <f>SAM_billion!AL68*1000</f>
        <v>0</v>
      </c>
      <c r="AM68" s="132">
        <f>SAM_billion!AM68*1000</f>
        <v>0</v>
      </c>
      <c r="AN68" s="132">
        <f>SAM_billion!AN68*1000</f>
        <v>0</v>
      </c>
      <c r="AO68" s="132">
        <f>SAM_billion!AO68*1000</f>
        <v>0</v>
      </c>
      <c r="AP68" s="132">
        <f>SAM_billion!AP68*1000</f>
        <v>0</v>
      </c>
      <c r="AQ68" s="132">
        <f>SAM_billion!AQ68*1000</f>
        <v>0</v>
      </c>
      <c r="AR68" s="132">
        <f>SAM_billion!AR68*1000</f>
        <v>0</v>
      </c>
      <c r="AS68" s="132">
        <f>SAM_billion!AS68*1000</f>
        <v>0</v>
      </c>
      <c r="AT68" s="132">
        <f>SAM_billion!AT68*1000</f>
        <v>0</v>
      </c>
      <c r="AU68" s="132">
        <f>SAM_billion!AU68*1000</f>
        <v>0</v>
      </c>
      <c r="AV68" s="132">
        <f>SAM_billion!AV68*1000</f>
        <v>0</v>
      </c>
      <c r="AW68" s="132">
        <f>SAM_billion!AW68*1000</f>
        <v>0</v>
      </c>
      <c r="AX68" s="132">
        <f>SAM_billion!AX68*1000</f>
        <v>0</v>
      </c>
      <c r="AY68" s="132">
        <f>SAM_billion!AY68*1000</f>
        <v>0</v>
      </c>
      <c r="AZ68" s="132">
        <f>SAM_billion!AZ68*1000</f>
        <v>0</v>
      </c>
      <c r="BA68" s="132">
        <f>SAM_billion!BA68*1000</f>
        <v>0</v>
      </c>
      <c r="BB68" s="132">
        <f>SAM_billion!BB68*1000</f>
        <v>0</v>
      </c>
      <c r="BC68" s="132">
        <f>SAM_billion!BC68*1000</f>
        <v>0</v>
      </c>
      <c r="BD68" s="132">
        <f>SAM_billion!BD68*1000</f>
        <v>0</v>
      </c>
      <c r="BE68" s="132">
        <f>SAM_billion!BE68*1000</f>
        <v>0</v>
      </c>
      <c r="BF68" s="132">
        <f>SAM_billion!BF68*1000</f>
        <v>0</v>
      </c>
      <c r="BG68" s="132">
        <f>SAM_billion!BG68*1000</f>
        <v>0</v>
      </c>
      <c r="BH68" s="132">
        <f>SAM_billion!BH68*1000</f>
        <v>0</v>
      </c>
      <c r="BI68" s="132">
        <f>SAM_billion!BI68*1000</f>
        <v>0</v>
      </c>
      <c r="BJ68" s="132">
        <f>SAM_billion!BJ68*1000</f>
        <v>0</v>
      </c>
      <c r="BK68" s="132">
        <f>SAM_billion!BK68*1000</f>
        <v>0</v>
      </c>
      <c r="BL68" s="132">
        <f>SAM_billion!BL68*1000</f>
        <v>0</v>
      </c>
      <c r="BM68" s="132">
        <f>SAM_billion!BM68*1000</f>
        <v>0</v>
      </c>
      <c r="BN68" s="132">
        <f>SAM_billion!BN68*1000</f>
        <v>0</v>
      </c>
      <c r="BO68" s="132">
        <f>SAM_billion!BO68*1000</f>
        <v>0</v>
      </c>
      <c r="BP68" s="132">
        <f>SAM_billion!BP68*1000</f>
        <v>0</v>
      </c>
      <c r="BQ68" s="132">
        <f>SAM_billion!BQ68*1000</f>
        <v>0</v>
      </c>
      <c r="BR68" s="132">
        <f>SAM_billion!BR68*1000</f>
        <v>0</v>
      </c>
      <c r="BS68" s="132">
        <f>SAM_billion!BS68*1000</f>
        <v>0</v>
      </c>
      <c r="BT68" s="132">
        <f>SAM_billion!BT68*1000</f>
        <v>0</v>
      </c>
      <c r="BU68" s="132">
        <f>SAM_billion!BU68*1000</f>
        <v>0</v>
      </c>
      <c r="BV68" s="132">
        <f>SAM_billion!BV68*1000</f>
        <v>0</v>
      </c>
      <c r="BW68" s="132">
        <f>SAM_billion!BW68*1000</f>
        <v>0</v>
      </c>
      <c r="BX68" s="132">
        <f>SAM_billion!BX68*1000</f>
        <v>0</v>
      </c>
      <c r="BY68" s="132">
        <f>SAM_billion!BY68*1000</f>
        <v>0</v>
      </c>
      <c r="BZ68" s="132">
        <f>SAM_billion!BZ68*1000</f>
        <v>0</v>
      </c>
      <c r="CA68" s="132">
        <f>SAM_billion!CA68*1000</f>
        <v>0</v>
      </c>
      <c r="CB68" s="132">
        <f>SAM_billion!CB68*1000</f>
        <v>0</v>
      </c>
      <c r="CC68" s="132">
        <f>SAM_billion!CC68*1000</f>
        <v>0</v>
      </c>
      <c r="CD68" s="132">
        <f>SAM_billion!CD68*1000</f>
        <v>0</v>
      </c>
      <c r="CE68" s="132">
        <f>SAM_billion!CE68*1000</f>
        <v>0</v>
      </c>
      <c r="CF68" s="132">
        <f>SAM_billion!CF68*1000</f>
        <v>0</v>
      </c>
      <c r="CG68" s="132">
        <f>SAM_billion!CG68*1000</f>
        <v>0</v>
      </c>
      <c r="CH68" s="132">
        <f>SAM_billion!CH68*1000</f>
        <v>0</v>
      </c>
      <c r="CI68" s="132">
        <f>SAM_billion!CI68*1000</f>
        <v>0</v>
      </c>
      <c r="CJ68" s="132">
        <f>SAM_billion!CJ68*1000</f>
        <v>0</v>
      </c>
      <c r="CK68" s="132">
        <f>SAM_billion!CK68*1000</f>
        <v>0</v>
      </c>
      <c r="CL68" s="132">
        <f>SAM_billion!CL68*1000</f>
        <v>0</v>
      </c>
      <c r="CM68" s="132">
        <f>SAM_billion!CM68*1000</f>
        <v>0</v>
      </c>
      <c r="CN68" s="132">
        <f>SAM_billion!CN68*1000</f>
        <v>0</v>
      </c>
      <c r="CO68" s="132">
        <f>SAM_billion!CO68*1000</f>
        <v>0</v>
      </c>
      <c r="CP68" s="132">
        <f>SAM_billion!CP68*1000</f>
        <v>0</v>
      </c>
      <c r="CQ68" s="132">
        <f>SAM_billion!CQ68*1000</f>
        <v>0</v>
      </c>
      <c r="CR68" s="132">
        <f>SAM_billion!CR68*1000</f>
        <v>0</v>
      </c>
      <c r="CS68" s="132">
        <f>SAM_billion!CS68*1000</f>
        <v>0</v>
      </c>
      <c r="CT68" s="132">
        <f>SAM_billion!CT68*1000</f>
        <v>0</v>
      </c>
      <c r="CU68" s="132">
        <f>SAM_billion!CU68*1000</f>
        <v>0</v>
      </c>
      <c r="CV68" s="132">
        <f>SAM_billion!CV68*1000</f>
        <v>0</v>
      </c>
      <c r="CW68" s="132">
        <f>SAM_billion!CW68*1000</f>
        <v>0</v>
      </c>
      <c r="CX68" s="132">
        <f>SAM_billion!CX68*1000</f>
        <v>0</v>
      </c>
      <c r="CY68" s="132">
        <f>SAM_billion!CY68*1000</f>
        <v>0</v>
      </c>
      <c r="CZ68" s="132">
        <f>SAM_billion!CZ68*1000</f>
        <v>0</v>
      </c>
      <c r="DA68" s="132">
        <f>SAM_billion!DA68*1000</f>
        <v>0</v>
      </c>
      <c r="DB68" s="132">
        <f>SAM_billion!DB68*1000</f>
        <v>0</v>
      </c>
      <c r="DC68" s="132">
        <f>SAM_billion!DC68*1000</f>
        <v>0</v>
      </c>
      <c r="DD68" s="132">
        <f>SAM_billion!DD68*1000</f>
        <v>0</v>
      </c>
      <c r="DE68" s="132">
        <f>SAM_billion!DE68*1000</f>
        <v>0</v>
      </c>
      <c r="DF68" s="132">
        <f>SAM_billion!DF68*1000</f>
        <v>0</v>
      </c>
      <c r="DG68" s="132">
        <f>SAM_billion!DG68*1000</f>
        <v>0</v>
      </c>
      <c r="DH68" s="132">
        <f>SAM_billion!DH68*1000</f>
        <v>0</v>
      </c>
      <c r="DI68" s="132">
        <f>SAM_billion!DI68*1000</f>
        <v>0</v>
      </c>
      <c r="DJ68" s="132">
        <f>SAM_billion!DJ68*1000</f>
        <v>0</v>
      </c>
      <c r="DK68" s="132">
        <f>SAM_billion!DK68*1000</f>
        <v>0</v>
      </c>
      <c r="DL68" s="132">
        <f>SAM_billion!DL68*1000</f>
        <v>0</v>
      </c>
      <c r="DM68" s="132">
        <f>SAM_billion!DM68*1000</f>
        <v>0</v>
      </c>
      <c r="DN68" s="132">
        <f>SAM_billion!DN68*1000</f>
        <v>0</v>
      </c>
      <c r="DO68" s="132">
        <f>SAM_billion!DO68*1000</f>
        <v>0</v>
      </c>
      <c r="DP68" s="132">
        <f>SAM_billion!DP68*1000</f>
        <v>0</v>
      </c>
      <c r="DQ68" s="132">
        <f>SAM_billion!DQ68*1000</f>
        <v>0</v>
      </c>
      <c r="DR68" s="132">
        <f>SAM_billion!DR68*1000</f>
        <v>0</v>
      </c>
      <c r="DS68" s="132">
        <f>SAM_billion!DS68*1000</f>
        <v>0</v>
      </c>
      <c r="DT68" s="132">
        <f>SAM_billion!DT68*1000</f>
        <v>0</v>
      </c>
      <c r="DU68" s="132">
        <f>SAM_billion!DU68*1000</f>
        <v>0</v>
      </c>
      <c r="DV68" s="132">
        <f>SAM_billion!DV68*1000</f>
        <v>0</v>
      </c>
      <c r="DW68" s="132">
        <f>SAM_billion!DW68*1000</f>
        <v>0</v>
      </c>
      <c r="DX68" s="132">
        <f>SAM_billion!DX68*1000</f>
        <v>0</v>
      </c>
      <c r="DY68" s="132">
        <f>SAM_billion!DY68*1000</f>
        <v>0</v>
      </c>
      <c r="DZ68" s="132">
        <f>SAM_billion!DZ68*1000</f>
        <v>0</v>
      </c>
      <c r="EA68" s="132">
        <f>SAM_billion!EA68*1000</f>
        <v>0</v>
      </c>
      <c r="EB68" s="132">
        <f>SAM_billion!EB68*1000</f>
        <v>0</v>
      </c>
      <c r="EC68" s="132">
        <f>SAM_billion!EC68*1000</f>
        <v>0</v>
      </c>
      <c r="ED68" s="132">
        <f>SAM_billion!ED68*1000</f>
        <v>0</v>
      </c>
      <c r="EE68" s="132">
        <f>SAM_billion!EE68*1000</f>
        <v>0</v>
      </c>
      <c r="EF68" s="132">
        <f>SAM_billion!EF68*1000</f>
        <v>0</v>
      </c>
      <c r="EG68" s="132">
        <f>SAM_billion!EG68*1000</f>
        <v>0</v>
      </c>
      <c r="EH68" s="132">
        <f>SAM_billion!EH68*1000</f>
        <v>0</v>
      </c>
      <c r="EI68" s="132">
        <f>SAM_billion!EI68*1000</f>
        <v>0</v>
      </c>
      <c r="EJ68" s="132">
        <f>SAM_billion!EJ68*1000</f>
        <v>0</v>
      </c>
      <c r="EK68" s="132">
        <f>SAM_billion!EK68*1000</f>
        <v>0</v>
      </c>
      <c r="EL68" s="132">
        <f>SAM_billion!EL68*1000</f>
        <v>72177.16114645169</v>
      </c>
      <c r="EM68" s="132">
        <f>SAM_billion!EM68*1000</f>
        <v>0</v>
      </c>
      <c r="EN68" s="132">
        <f>SAM_billion!EN68*1000</f>
        <v>0</v>
      </c>
      <c r="EO68" s="132">
        <f>SAM_billion!EO68*1000</f>
        <v>0</v>
      </c>
      <c r="EP68" s="132">
        <f>SAM_billion!EP68*1000</f>
        <v>0</v>
      </c>
      <c r="EQ68" s="132">
        <f>SAM_billion!EQ68*1000</f>
        <v>0</v>
      </c>
      <c r="ER68" s="132">
        <f>SAM_billion!ER68*1000</f>
        <v>0</v>
      </c>
      <c r="ES68" s="132">
        <f>SAM_billion!ES68*1000</f>
        <v>0</v>
      </c>
      <c r="ET68" s="132">
        <f>SAM_billion!ET68*1000</f>
        <v>0</v>
      </c>
      <c r="EU68" s="132">
        <f>SAM_billion!EU68*1000</f>
        <v>0</v>
      </c>
      <c r="EV68" s="132">
        <f>SAM_billion!EV68*1000</f>
        <v>0</v>
      </c>
      <c r="EW68" s="132">
        <f>SAM_billion!EW68*1000</f>
        <v>0</v>
      </c>
      <c r="EX68" s="132">
        <f>SAM_billion!EX68*1000</f>
        <v>0</v>
      </c>
      <c r="EY68" s="132">
        <f>SAM_billion!EY68*1000</f>
        <v>0</v>
      </c>
      <c r="EZ68" s="132">
        <f>SAM_billion!EZ68*1000</f>
        <v>0</v>
      </c>
      <c r="FA68" s="132">
        <f>SAM_billion!FA68*1000</f>
        <v>0</v>
      </c>
      <c r="FB68" s="132">
        <f>SAM_billion!FB68*1000</f>
        <v>0</v>
      </c>
      <c r="FC68" s="132">
        <f>SAM_billion!FC68*1000</f>
        <v>0</v>
      </c>
      <c r="FD68" s="132">
        <f>SAM_billion!FD68*1000</f>
        <v>0</v>
      </c>
      <c r="FE68" s="132">
        <f>SAM_billion!FE68*1000</f>
        <v>0</v>
      </c>
      <c r="FF68" s="132">
        <f>SAM_billion!FF68*1000</f>
        <v>0</v>
      </c>
      <c r="FG68" s="132">
        <f>SAM_billion!FG68*1000</f>
        <v>0</v>
      </c>
      <c r="FH68" s="132">
        <f>SAM_billion!FH68*1000</f>
        <v>0</v>
      </c>
      <c r="FI68" s="132">
        <f>SAM_billion!FI68*1000</f>
        <v>0</v>
      </c>
      <c r="FJ68" s="132">
        <f>SAM_billion!FJ68*1000</f>
        <v>0</v>
      </c>
      <c r="FK68" s="132">
        <f>SAM_billion!FK68*1000</f>
        <v>0</v>
      </c>
      <c r="FL68" s="132">
        <f>SAM_billion!FL68*1000</f>
        <v>0</v>
      </c>
      <c r="FM68" s="132">
        <f>SAM_billion!FM68*1000</f>
        <v>0</v>
      </c>
      <c r="FN68" s="132">
        <f>SAM_billion!FN68*1000</f>
        <v>0</v>
      </c>
      <c r="FO68" s="132">
        <f>SAM_billion!FO68*1000</f>
        <v>0</v>
      </c>
      <c r="FP68" s="132">
        <f>SAM_billion!FP68*1000</f>
        <v>0</v>
      </c>
      <c r="FQ68" s="132">
        <f>SAM_billion!FQ68*1000</f>
        <v>0</v>
      </c>
      <c r="FR68" s="132">
        <f>SAM_billion!FR68*1000</f>
        <v>0</v>
      </c>
      <c r="FS68" s="132">
        <f>SAM_billion!FS68*1000</f>
        <v>0</v>
      </c>
      <c r="FT68" s="132">
        <f>SAM_billion!FT68*1000</f>
        <v>0</v>
      </c>
      <c r="FU68" s="132">
        <f>SAM_billion!FU68*1000</f>
        <v>0</v>
      </c>
      <c r="FV68" s="132">
        <f>SAM_billion!FV68*1000</f>
        <v>0</v>
      </c>
      <c r="FW68" s="132">
        <f>SAM_billion!FW68*1000</f>
        <v>0</v>
      </c>
      <c r="FX68" s="132">
        <f>SAM_billion!FX68*1000</f>
        <v>0</v>
      </c>
      <c r="FY68" s="132">
        <f>SAM_billion!FY68*1000</f>
        <v>0</v>
      </c>
      <c r="FZ68" s="132">
        <f>SAM_billion!FZ68*1000</f>
        <v>0</v>
      </c>
      <c r="GA68" s="132">
        <f>SAM_billion!GA68*1000</f>
        <v>0</v>
      </c>
      <c r="GB68" s="132">
        <f>SAM_billion!GB68*1000</f>
        <v>0</v>
      </c>
      <c r="GC68" s="132">
        <f>SAM_billion!GC68*1000</f>
        <v>0</v>
      </c>
      <c r="GD68" s="132">
        <f>SAM_billion!GD68*1000</f>
        <v>0</v>
      </c>
      <c r="GE68" s="132">
        <f>SAM_billion!GE68*1000</f>
        <v>0</v>
      </c>
      <c r="GF68" s="132">
        <f>SAM_billion!GF68*1000</f>
        <v>0</v>
      </c>
      <c r="GG68" s="132">
        <f>SAM_billion!GG68*1000</f>
        <v>0</v>
      </c>
      <c r="GH68" s="132">
        <f>SAM_billion!GH68*1000</f>
        <v>0</v>
      </c>
      <c r="GI68" s="132">
        <f>SAM_billion!GI68*1000</f>
        <v>0</v>
      </c>
      <c r="GJ68" s="132">
        <f>SAM_billion!GJ68*1000</f>
        <v>72177.16114645169</v>
      </c>
    </row>
    <row r="69" spans="1:192" x14ac:dyDescent="0.25">
      <c r="A69" s="133" t="s">
        <v>17</v>
      </c>
      <c r="B69" s="132">
        <f>SAM_billion!B69*1000</f>
        <v>0</v>
      </c>
      <c r="C69" s="132">
        <f>SAM_billion!C69*1000</f>
        <v>0</v>
      </c>
      <c r="D69" s="132">
        <f>SAM_billion!D69*1000</f>
        <v>0</v>
      </c>
      <c r="E69" s="132">
        <f>SAM_billion!E69*1000</f>
        <v>0</v>
      </c>
      <c r="F69" s="132">
        <f>SAM_billion!F69*1000</f>
        <v>0</v>
      </c>
      <c r="G69" s="132">
        <f>SAM_billion!G69*1000</f>
        <v>0</v>
      </c>
      <c r="H69" s="132">
        <f>SAM_billion!H69*1000</f>
        <v>0</v>
      </c>
      <c r="I69" s="132">
        <f>SAM_billion!I69*1000</f>
        <v>0</v>
      </c>
      <c r="J69" s="132">
        <f>SAM_billion!J69*1000</f>
        <v>0</v>
      </c>
      <c r="K69" s="132">
        <f>SAM_billion!K69*1000</f>
        <v>0</v>
      </c>
      <c r="L69" s="132">
        <f>SAM_billion!L69*1000</f>
        <v>0</v>
      </c>
      <c r="M69" s="132">
        <f>SAM_billion!M69*1000</f>
        <v>0</v>
      </c>
      <c r="N69" s="132">
        <f>SAM_billion!N69*1000</f>
        <v>0</v>
      </c>
      <c r="O69" s="132">
        <f>SAM_billion!O69*1000</f>
        <v>0</v>
      </c>
      <c r="P69" s="132">
        <f>SAM_billion!P69*1000</f>
        <v>0</v>
      </c>
      <c r="Q69" s="132">
        <f>SAM_billion!Q69*1000</f>
        <v>0</v>
      </c>
      <c r="R69" s="132">
        <f>SAM_billion!R69*1000</f>
        <v>0</v>
      </c>
      <c r="S69" s="132">
        <f>SAM_billion!S69*1000</f>
        <v>0</v>
      </c>
      <c r="T69" s="132">
        <f>SAM_billion!T69*1000</f>
        <v>0</v>
      </c>
      <c r="U69" s="132">
        <f>SAM_billion!U69*1000</f>
        <v>0</v>
      </c>
      <c r="V69" s="132">
        <f>SAM_billion!V69*1000</f>
        <v>0</v>
      </c>
      <c r="W69" s="132">
        <f>SAM_billion!W69*1000</f>
        <v>0</v>
      </c>
      <c r="X69" s="132">
        <f>SAM_billion!X69*1000</f>
        <v>0</v>
      </c>
      <c r="Y69" s="132">
        <f>SAM_billion!Y69*1000</f>
        <v>0</v>
      </c>
      <c r="Z69" s="132">
        <f>SAM_billion!Z69*1000</f>
        <v>0</v>
      </c>
      <c r="AA69" s="132">
        <f>SAM_billion!AA69*1000</f>
        <v>0</v>
      </c>
      <c r="AB69" s="132">
        <f>SAM_billion!AB69*1000</f>
        <v>0</v>
      </c>
      <c r="AC69" s="132">
        <f>SAM_billion!AC69*1000</f>
        <v>0</v>
      </c>
      <c r="AD69" s="132">
        <f>SAM_billion!AD69*1000</f>
        <v>0</v>
      </c>
      <c r="AE69" s="132">
        <f>SAM_billion!AE69*1000</f>
        <v>0</v>
      </c>
      <c r="AF69" s="132">
        <f>SAM_billion!AF69*1000</f>
        <v>0</v>
      </c>
      <c r="AG69" s="132">
        <f>SAM_billion!AG69*1000</f>
        <v>0</v>
      </c>
      <c r="AH69" s="132">
        <f>SAM_billion!AH69*1000</f>
        <v>0</v>
      </c>
      <c r="AI69" s="132">
        <f>SAM_billion!AI69*1000</f>
        <v>0</v>
      </c>
      <c r="AJ69" s="132">
        <f>SAM_billion!AJ69*1000</f>
        <v>0</v>
      </c>
      <c r="AK69" s="132">
        <f>SAM_billion!AK69*1000</f>
        <v>0</v>
      </c>
      <c r="AL69" s="132">
        <f>SAM_billion!AL69*1000</f>
        <v>0</v>
      </c>
      <c r="AM69" s="132">
        <f>SAM_billion!AM69*1000</f>
        <v>0</v>
      </c>
      <c r="AN69" s="132">
        <f>SAM_billion!AN69*1000</f>
        <v>0</v>
      </c>
      <c r="AO69" s="132">
        <f>SAM_billion!AO69*1000</f>
        <v>0</v>
      </c>
      <c r="AP69" s="132">
        <f>SAM_billion!AP69*1000</f>
        <v>0</v>
      </c>
      <c r="AQ69" s="132">
        <f>SAM_billion!AQ69*1000</f>
        <v>0</v>
      </c>
      <c r="AR69" s="132">
        <f>SAM_billion!AR69*1000</f>
        <v>0</v>
      </c>
      <c r="AS69" s="132">
        <f>SAM_billion!AS69*1000</f>
        <v>0</v>
      </c>
      <c r="AT69" s="132">
        <f>SAM_billion!AT69*1000</f>
        <v>0</v>
      </c>
      <c r="AU69" s="132">
        <f>SAM_billion!AU69*1000</f>
        <v>0</v>
      </c>
      <c r="AV69" s="132">
        <f>SAM_billion!AV69*1000</f>
        <v>0</v>
      </c>
      <c r="AW69" s="132">
        <f>SAM_billion!AW69*1000</f>
        <v>0</v>
      </c>
      <c r="AX69" s="132">
        <f>SAM_billion!AX69*1000</f>
        <v>0</v>
      </c>
      <c r="AY69" s="132">
        <f>SAM_billion!AY69*1000</f>
        <v>0</v>
      </c>
      <c r="AZ69" s="132">
        <f>SAM_billion!AZ69*1000</f>
        <v>0</v>
      </c>
      <c r="BA69" s="132">
        <f>SAM_billion!BA69*1000</f>
        <v>0</v>
      </c>
      <c r="BB69" s="132">
        <f>SAM_billion!BB69*1000</f>
        <v>0</v>
      </c>
      <c r="BC69" s="132">
        <f>SAM_billion!BC69*1000</f>
        <v>0</v>
      </c>
      <c r="BD69" s="132">
        <f>SAM_billion!BD69*1000</f>
        <v>0</v>
      </c>
      <c r="BE69" s="132">
        <f>SAM_billion!BE69*1000</f>
        <v>0</v>
      </c>
      <c r="BF69" s="132">
        <f>SAM_billion!BF69*1000</f>
        <v>0</v>
      </c>
      <c r="BG69" s="132">
        <f>SAM_billion!BG69*1000</f>
        <v>0</v>
      </c>
      <c r="BH69" s="132">
        <f>SAM_billion!BH69*1000</f>
        <v>0</v>
      </c>
      <c r="BI69" s="132">
        <f>SAM_billion!BI69*1000</f>
        <v>0</v>
      </c>
      <c r="BJ69" s="132">
        <f>SAM_billion!BJ69*1000</f>
        <v>0</v>
      </c>
      <c r="BK69" s="132">
        <f>SAM_billion!BK69*1000</f>
        <v>0</v>
      </c>
      <c r="BL69" s="132">
        <f>SAM_billion!BL69*1000</f>
        <v>0</v>
      </c>
      <c r="BM69" s="132">
        <f>SAM_billion!BM69*1000</f>
        <v>0</v>
      </c>
      <c r="BN69" s="132">
        <f>SAM_billion!BN69*1000</f>
        <v>0</v>
      </c>
      <c r="BO69" s="132">
        <f>SAM_billion!BO69*1000</f>
        <v>0</v>
      </c>
      <c r="BP69" s="132">
        <f>SAM_billion!BP69*1000</f>
        <v>0</v>
      </c>
      <c r="BQ69" s="132">
        <f>SAM_billion!BQ69*1000</f>
        <v>0</v>
      </c>
      <c r="BR69" s="132">
        <f>SAM_billion!BR69*1000</f>
        <v>0</v>
      </c>
      <c r="BS69" s="132">
        <f>SAM_billion!BS69*1000</f>
        <v>0</v>
      </c>
      <c r="BT69" s="132">
        <f>SAM_billion!BT69*1000</f>
        <v>0</v>
      </c>
      <c r="BU69" s="132">
        <f>SAM_billion!BU69*1000</f>
        <v>0</v>
      </c>
      <c r="BV69" s="132">
        <f>SAM_billion!BV69*1000</f>
        <v>0</v>
      </c>
      <c r="BW69" s="132">
        <f>SAM_billion!BW69*1000</f>
        <v>0</v>
      </c>
      <c r="BX69" s="132">
        <f>SAM_billion!BX69*1000</f>
        <v>0</v>
      </c>
      <c r="BY69" s="132">
        <f>SAM_billion!BY69*1000</f>
        <v>0</v>
      </c>
      <c r="BZ69" s="132">
        <f>SAM_billion!BZ69*1000</f>
        <v>0</v>
      </c>
      <c r="CA69" s="132">
        <f>SAM_billion!CA69*1000</f>
        <v>0</v>
      </c>
      <c r="CB69" s="132">
        <f>SAM_billion!CB69*1000</f>
        <v>0</v>
      </c>
      <c r="CC69" s="132">
        <f>SAM_billion!CC69*1000</f>
        <v>0</v>
      </c>
      <c r="CD69" s="132">
        <f>SAM_billion!CD69*1000</f>
        <v>0</v>
      </c>
      <c r="CE69" s="132">
        <f>SAM_billion!CE69*1000</f>
        <v>0</v>
      </c>
      <c r="CF69" s="132">
        <f>SAM_billion!CF69*1000</f>
        <v>0</v>
      </c>
      <c r="CG69" s="132">
        <f>SAM_billion!CG69*1000</f>
        <v>0</v>
      </c>
      <c r="CH69" s="132">
        <f>SAM_billion!CH69*1000</f>
        <v>0</v>
      </c>
      <c r="CI69" s="132">
        <f>SAM_billion!CI69*1000</f>
        <v>0</v>
      </c>
      <c r="CJ69" s="132">
        <f>SAM_billion!CJ69*1000</f>
        <v>0</v>
      </c>
      <c r="CK69" s="132">
        <f>SAM_billion!CK69*1000</f>
        <v>0</v>
      </c>
      <c r="CL69" s="132">
        <f>SAM_billion!CL69*1000</f>
        <v>0</v>
      </c>
      <c r="CM69" s="132">
        <f>SAM_billion!CM69*1000</f>
        <v>0</v>
      </c>
      <c r="CN69" s="132">
        <f>SAM_billion!CN69*1000</f>
        <v>0</v>
      </c>
      <c r="CO69" s="132">
        <f>SAM_billion!CO69*1000</f>
        <v>0</v>
      </c>
      <c r="CP69" s="132">
        <f>SAM_billion!CP69*1000</f>
        <v>0</v>
      </c>
      <c r="CQ69" s="132">
        <f>SAM_billion!CQ69*1000</f>
        <v>0</v>
      </c>
      <c r="CR69" s="132">
        <f>SAM_billion!CR69*1000</f>
        <v>0</v>
      </c>
      <c r="CS69" s="132">
        <f>SAM_billion!CS69*1000</f>
        <v>0</v>
      </c>
      <c r="CT69" s="132">
        <f>SAM_billion!CT69*1000</f>
        <v>0</v>
      </c>
      <c r="CU69" s="132">
        <f>SAM_billion!CU69*1000</f>
        <v>0</v>
      </c>
      <c r="CV69" s="132">
        <f>SAM_billion!CV69*1000</f>
        <v>0</v>
      </c>
      <c r="CW69" s="132">
        <f>SAM_billion!CW69*1000</f>
        <v>0</v>
      </c>
      <c r="CX69" s="132">
        <f>SAM_billion!CX69*1000</f>
        <v>0</v>
      </c>
      <c r="CY69" s="132">
        <f>SAM_billion!CY69*1000</f>
        <v>0</v>
      </c>
      <c r="CZ69" s="132">
        <f>SAM_billion!CZ69*1000</f>
        <v>0</v>
      </c>
      <c r="DA69" s="132">
        <f>SAM_billion!DA69*1000</f>
        <v>0</v>
      </c>
      <c r="DB69" s="132">
        <f>SAM_billion!DB69*1000</f>
        <v>0</v>
      </c>
      <c r="DC69" s="132">
        <f>SAM_billion!DC69*1000</f>
        <v>0</v>
      </c>
      <c r="DD69" s="132">
        <f>SAM_billion!DD69*1000</f>
        <v>0</v>
      </c>
      <c r="DE69" s="132">
        <f>SAM_billion!DE69*1000</f>
        <v>0</v>
      </c>
      <c r="DF69" s="132">
        <f>SAM_billion!DF69*1000</f>
        <v>0</v>
      </c>
      <c r="DG69" s="132">
        <f>SAM_billion!DG69*1000</f>
        <v>0</v>
      </c>
      <c r="DH69" s="132">
        <f>SAM_billion!DH69*1000</f>
        <v>0</v>
      </c>
      <c r="DI69" s="132">
        <f>SAM_billion!DI69*1000</f>
        <v>0</v>
      </c>
      <c r="DJ69" s="132">
        <f>SAM_billion!DJ69*1000</f>
        <v>0</v>
      </c>
      <c r="DK69" s="132">
        <f>SAM_billion!DK69*1000</f>
        <v>0</v>
      </c>
      <c r="DL69" s="132">
        <f>SAM_billion!DL69*1000</f>
        <v>0</v>
      </c>
      <c r="DM69" s="132">
        <f>SAM_billion!DM69*1000</f>
        <v>0</v>
      </c>
      <c r="DN69" s="132">
        <f>SAM_billion!DN69*1000</f>
        <v>0</v>
      </c>
      <c r="DO69" s="132">
        <f>SAM_billion!DO69*1000</f>
        <v>0</v>
      </c>
      <c r="DP69" s="132">
        <f>SAM_billion!DP69*1000</f>
        <v>0</v>
      </c>
      <c r="DQ69" s="132">
        <f>SAM_billion!DQ69*1000</f>
        <v>0</v>
      </c>
      <c r="DR69" s="132">
        <f>SAM_billion!DR69*1000</f>
        <v>0</v>
      </c>
      <c r="DS69" s="132">
        <f>SAM_billion!DS69*1000</f>
        <v>0</v>
      </c>
      <c r="DT69" s="132">
        <f>SAM_billion!DT69*1000</f>
        <v>0</v>
      </c>
      <c r="DU69" s="132">
        <f>SAM_billion!DU69*1000</f>
        <v>0</v>
      </c>
      <c r="DV69" s="132">
        <f>SAM_billion!DV69*1000</f>
        <v>0</v>
      </c>
      <c r="DW69" s="132">
        <f>SAM_billion!DW69*1000</f>
        <v>0</v>
      </c>
      <c r="DX69" s="132">
        <f>SAM_billion!DX69*1000</f>
        <v>0</v>
      </c>
      <c r="DY69" s="132">
        <f>SAM_billion!DY69*1000</f>
        <v>0</v>
      </c>
      <c r="DZ69" s="132">
        <f>SAM_billion!DZ69*1000</f>
        <v>0</v>
      </c>
      <c r="EA69" s="132">
        <f>SAM_billion!EA69*1000</f>
        <v>0</v>
      </c>
      <c r="EB69" s="132">
        <f>SAM_billion!EB69*1000</f>
        <v>0</v>
      </c>
      <c r="EC69" s="132">
        <f>SAM_billion!EC69*1000</f>
        <v>0</v>
      </c>
      <c r="ED69" s="132">
        <f>SAM_billion!ED69*1000</f>
        <v>0</v>
      </c>
      <c r="EE69" s="132">
        <f>SAM_billion!EE69*1000</f>
        <v>0</v>
      </c>
      <c r="EF69" s="132">
        <f>SAM_billion!EF69*1000</f>
        <v>0</v>
      </c>
      <c r="EG69" s="132">
        <f>SAM_billion!EG69*1000</f>
        <v>0</v>
      </c>
      <c r="EH69" s="132">
        <f>SAM_billion!EH69*1000</f>
        <v>0</v>
      </c>
      <c r="EI69" s="132">
        <f>SAM_billion!EI69*1000</f>
        <v>0</v>
      </c>
      <c r="EJ69" s="132">
        <f>SAM_billion!EJ69*1000</f>
        <v>0</v>
      </c>
      <c r="EK69" s="132">
        <f>SAM_billion!EK69*1000</f>
        <v>0</v>
      </c>
      <c r="EL69" s="132">
        <f>SAM_billion!EL69*1000</f>
        <v>0</v>
      </c>
      <c r="EM69" s="132">
        <f>SAM_billion!EM69*1000</f>
        <v>254706.50711748263</v>
      </c>
      <c r="EN69" s="132">
        <f>SAM_billion!EN69*1000</f>
        <v>0</v>
      </c>
      <c r="EO69" s="132">
        <f>SAM_billion!EO69*1000</f>
        <v>0</v>
      </c>
      <c r="EP69" s="132">
        <f>SAM_billion!EP69*1000</f>
        <v>0</v>
      </c>
      <c r="EQ69" s="132">
        <f>SAM_billion!EQ69*1000</f>
        <v>0</v>
      </c>
      <c r="ER69" s="132">
        <f>SAM_billion!ER69*1000</f>
        <v>0</v>
      </c>
      <c r="ES69" s="132">
        <f>SAM_billion!ES69*1000</f>
        <v>0</v>
      </c>
      <c r="ET69" s="132">
        <f>SAM_billion!ET69*1000</f>
        <v>0</v>
      </c>
      <c r="EU69" s="132">
        <f>SAM_billion!EU69*1000</f>
        <v>0</v>
      </c>
      <c r="EV69" s="132">
        <f>SAM_billion!EV69*1000</f>
        <v>0</v>
      </c>
      <c r="EW69" s="132">
        <f>SAM_billion!EW69*1000</f>
        <v>0</v>
      </c>
      <c r="EX69" s="132">
        <f>SAM_billion!EX69*1000</f>
        <v>0</v>
      </c>
      <c r="EY69" s="132">
        <f>SAM_billion!EY69*1000</f>
        <v>0</v>
      </c>
      <c r="EZ69" s="132">
        <f>SAM_billion!EZ69*1000</f>
        <v>0</v>
      </c>
      <c r="FA69" s="132">
        <f>SAM_billion!FA69*1000</f>
        <v>0</v>
      </c>
      <c r="FB69" s="132">
        <f>SAM_billion!FB69*1000</f>
        <v>0</v>
      </c>
      <c r="FC69" s="132">
        <f>SAM_billion!FC69*1000</f>
        <v>0</v>
      </c>
      <c r="FD69" s="132">
        <f>SAM_billion!FD69*1000</f>
        <v>0</v>
      </c>
      <c r="FE69" s="132">
        <f>SAM_billion!FE69*1000</f>
        <v>0</v>
      </c>
      <c r="FF69" s="132">
        <f>SAM_billion!FF69*1000</f>
        <v>0</v>
      </c>
      <c r="FG69" s="132">
        <f>SAM_billion!FG69*1000</f>
        <v>0</v>
      </c>
      <c r="FH69" s="132">
        <f>SAM_billion!FH69*1000</f>
        <v>0</v>
      </c>
      <c r="FI69" s="132">
        <f>SAM_billion!FI69*1000</f>
        <v>0</v>
      </c>
      <c r="FJ69" s="132">
        <f>SAM_billion!FJ69*1000</f>
        <v>0</v>
      </c>
      <c r="FK69" s="132">
        <f>SAM_billion!FK69*1000</f>
        <v>0</v>
      </c>
      <c r="FL69" s="132">
        <f>SAM_billion!FL69*1000</f>
        <v>0</v>
      </c>
      <c r="FM69" s="132">
        <f>SAM_billion!FM69*1000</f>
        <v>0</v>
      </c>
      <c r="FN69" s="132">
        <f>SAM_billion!FN69*1000</f>
        <v>0</v>
      </c>
      <c r="FO69" s="132">
        <f>SAM_billion!FO69*1000</f>
        <v>0</v>
      </c>
      <c r="FP69" s="132">
        <f>SAM_billion!FP69*1000</f>
        <v>0</v>
      </c>
      <c r="FQ69" s="132">
        <f>SAM_billion!FQ69*1000</f>
        <v>0</v>
      </c>
      <c r="FR69" s="132">
        <f>SAM_billion!FR69*1000</f>
        <v>0</v>
      </c>
      <c r="FS69" s="132">
        <f>SAM_billion!FS69*1000</f>
        <v>0</v>
      </c>
      <c r="FT69" s="132">
        <f>SAM_billion!FT69*1000</f>
        <v>0</v>
      </c>
      <c r="FU69" s="132">
        <f>SAM_billion!FU69*1000</f>
        <v>0</v>
      </c>
      <c r="FV69" s="132">
        <f>SAM_billion!FV69*1000</f>
        <v>0</v>
      </c>
      <c r="FW69" s="132">
        <f>SAM_billion!FW69*1000</f>
        <v>0</v>
      </c>
      <c r="FX69" s="132">
        <f>SAM_billion!FX69*1000</f>
        <v>0</v>
      </c>
      <c r="FY69" s="132">
        <f>SAM_billion!FY69*1000</f>
        <v>0</v>
      </c>
      <c r="FZ69" s="132">
        <f>SAM_billion!FZ69*1000</f>
        <v>0</v>
      </c>
      <c r="GA69" s="132">
        <f>SAM_billion!GA69*1000</f>
        <v>0</v>
      </c>
      <c r="GB69" s="132">
        <f>SAM_billion!GB69*1000</f>
        <v>0</v>
      </c>
      <c r="GC69" s="132">
        <f>SAM_billion!GC69*1000</f>
        <v>0</v>
      </c>
      <c r="GD69" s="132">
        <f>SAM_billion!GD69*1000</f>
        <v>0</v>
      </c>
      <c r="GE69" s="132">
        <f>SAM_billion!GE69*1000</f>
        <v>0</v>
      </c>
      <c r="GF69" s="132">
        <f>SAM_billion!GF69*1000</f>
        <v>0</v>
      </c>
      <c r="GG69" s="132">
        <f>SAM_billion!GG69*1000</f>
        <v>0</v>
      </c>
      <c r="GH69" s="132">
        <f>SAM_billion!GH69*1000</f>
        <v>0</v>
      </c>
      <c r="GI69" s="132">
        <f>SAM_billion!GI69*1000</f>
        <v>0</v>
      </c>
      <c r="GJ69" s="132">
        <f>SAM_billion!GJ69*1000</f>
        <v>254706.50711748263</v>
      </c>
    </row>
    <row r="70" spans="1:192" x14ac:dyDescent="0.25">
      <c r="A70" s="133" t="s">
        <v>18</v>
      </c>
      <c r="B70" s="132">
        <f>SAM_billion!B70*1000</f>
        <v>0</v>
      </c>
      <c r="C70" s="132">
        <f>SAM_billion!C70*1000</f>
        <v>0</v>
      </c>
      <c r="D70" s="132">
        <f>SAM_billion!D70*1000</f>
        <v>0</v>
      </c>
      <c r="E70" s="132">
        <f>SAM_billion!E70*1000</f>
        <v>0</v>
      </c>
      <c r="F70" s="132">
        <f>SAM_billion!F70*1000</f>
        <v>0</v>
      </c>
      <c r="G70" s="132">
        <f>SAM_billion!G70*1000</f>
        <v>0</v>
      </c>
      <c r="H70" s="132">
        <f>SAM_billion!H70*1000</f>
        <v>0</v>
      </c>
      <c r="I70" s="132">
        <f>SAM_billion!I70*1000</f>
        <v>0</v>
      </c>
      <c r="J70" s="132">
        <f>SAM_billion!J70*1000</f>
        <v>0</v>
      </c>
      <c r="K70" s="132">
        <f>SAM_billion!K70*1000</f>
        <v>0</v>
      </c>
      <c r="L70" s="132">
        <f>SAM_billion!L70*1000</f>
        <v>0</v>
      </c>
      <c r="M70" s="132">
        <f>SAM_billion!M70*1000</f>
        <v>0</v>
      </c>
      <c r="N70" s="132">
        <f>SAM_billion!N70*1000</f>
        <v>0</v>
      </c>
      <c r="O70" s="132">
        <f>SAM_billion!O70*1000</f>
        <v>0</v>
      </c>
      <c r="P70" s="132">
        <f>SAM_billion!P70*1000</f>
        <v>0</v>
      </c>
      <c r="Q70" s="132">
        <f>SAM_billion!Q70*1000</f>
        <v>0</v>
      </c>
      <c r="R70" s="132">
        <f>SAM_billion!R70*1000</f>
        <v>0</v>
      </c>
      <c r="S70" s="132">
        <f>SAM_billion!S70*1000</f>
        <v>0</v>
      </c>
      <c r="T70" s="132">
        <f>SAM_billion!T70*1000</f>
        <v>0</v>
      </c>
      <c r="U70" s="132">
        <f>SAM_billion!U70*1000</f>
        <v>0</v>
      </c>
      <c r="V70" s="132">
        <f>SAM_billion!V70*1000</f>
        <v>0</v>
      </c>
      <c r="W70" s="132">
        <f>SAM_billion!W70*1000</f>
        <v>0</v>
      </c>
      <c r="X70" s="132">
        <f>SAM_billion!X70*1000</f>
        <v>0</v>
      </c>
      <c r="Y70" s="132">
        <f>SAM_billion!Y70*1000</f>
        <v>0</v>
      </c>
      <c r="Z70" s="132">
        <f>SAM_billion!Z70*1000</f>
        <v>0</v>
      </c>
      <c r="AA70" s="132">
        <f>SAM_billion!AA70*1000</f>
        <v>0</v>
      </c>
      <c r="AB70" s="132">
        <f>SAM_billion!AB70*1000</f>
        <v>0</v>
      </c>
      <c r="AC70" s="132">
        <f>SAM_billion!AC70*1000</f>
        <v>0</v>
      </c>
      <c r="AD70" s="132">
        <f>SAM_billion!AD70*1000</f>
        <v>0</v>
      </c>
      <c r="AE70" s="132">
        <f>SAM_billion!AE70*1000</f>
        <v>0</v>
      </c>
      <c r="AF70" s="132">
        <f>SAM_billion!AF70*1000</f>
        <v>0</v>
      </c>
      <c r="AG70" s="132">
        <f>SAM_billion!AG70*1000</f>
        <v>0</v>
      </c>
      <c r="AH70" s="132">
        <f>SAM_billion!AH70*1000</f>
        <v>0</v>
      </c>
      <c r="AI70" s="132">
        <f>SAM_billion!AI70*1000</f>
        <v>0</v>
      </c>
      <c r="AJ70" s="132">
        <f>SAM_billion!AJ70*1000</f>
        <v>0</v>
      </c>
      <c r="AK70" s="132">
        <f>SAM_billion!AK70*1000</f>
        <v>0</v>
      </c>
      <c r="AL70" s="132">
        <f>SAM_billion!AL70*1000</f>
        <v>0</v>
      </c>
      <c r="AM70" s="132">
        <f>SAM_billion!AM70*1000</f>
        <v>0</v>
      </c>
      <c r="AN70" s="132">
        <f>SAM_billion!AN70*1000</f>
        <v>0</v>
      </c>
      <c r="AO70" s="132">
        <f>SAM_billion!AO70*1000</f>
        <v>0</v>
      </c>
      <c r="AP70" s="132">
        <f>SAM_billion!AP70*1000</f>
        <v>0</v>
      </c>
      <c r="AQ70" s="132">
        <f>SAM_billion!AQ70*1000</f>
        <v>0</v>
      </c>
      <c r="AR70" s="132">
        <f>SAM_billion!AR70*1000</f>
        <v>0</v>
      </c>
      <c r="AS70" s="132">
        <f>SAM_billion!AS70*1000</f>
        <v>0</v>
      </c>
      <c r="AT70" s="132">
        <f>SAM_billion!AT70*1000</f>
        <v>0</v>
      </c>
      <c r="AU70" s="132">
        <f>SAM_billion!AU70*1000</f>
        <v>0</v>
      </c>
      <c r="AV70" s="132">
        <f>SAM_billion!AV70*1000</f>
        <v>0</v>
      </c>
      <c r="AW70" s="132">
        <f>SAM_billion!AW70*1000</f>
        <v>0</v>
      </c>
      <c r="AX70" s="132">
        <f>SAM_billion!AX70*1000</f>
        <v>0</v>
      </c>
      <c r="AY70" s="132">
        <f>SAM_billion!AY70*1000</f>
        <v>0</v>
      </c>
      <c r="AZ70" s="132">
        <f>SAM_billion!AZ70*1000</f>
        <v>0</v>
      </c>
      <c r="BA70" s="132">
        <f>SAM_billion!BA70*1000</f>
        <v>0</v>
      </c>
      <c r="BB70" s="132">
        <f>SAM_billion!BB70*1000</f>
        <v>0</v>
      </c>
      <c r="BC70" s="132">
        <f>SAM_billion!BC70*1000</f>
        <v>0</v>
      </c>
      <c r="BD70" s="132">
        <f>SAM_billion!BD70*1000</f>
        <v>0</v>
      </c>
      <c r="BE70" s="132">
        <f>SAM_billion!BE70*1000</f>
        <v>0</v>
      </c>
      <c r="BF70" s="132">
        <f>SAM_billion!BF70*1000</f>
        <v>0</v>
      </c>
      <c r="BG70" s="132">
        <f>SAM_billion!BG70*1000</f>
        <v>0</v>
      </c>
      <c r="BH70" s="132">
        <f>SAM_billion!BH70*1000</f>
        <v>0</v>
      </c>
      <c r="BI70" s="132">
        <f>SAM_billion!BI70*1000</f>
        <v>0</v>
      </c>
      <c r="BJ70" s="132">
        <f>SAM_billion!BJ70*1000</f>
        <v>0</v>
      </c>
      <c r="BK70" s="132">
        <f>SAM_billion!BK70*1000</f>
        <v>0</v>
      </c>
      <c r="BL70" s="132">
        <f>SAM_billion!BL70*1000</f>
        <v>0</v>
      </c>
      <c r="BM70" s="132">
        <f>SAM_billion!BM70*1000</f>
        <v>0</v>
      </c>
      <c r="BN70" s="132">
        <f>SAM_billion!BN70*1000</f>
        <v>0</v>
      </c>
      <c r="BO70" s="132">
        <f>SAM_billion!BO70*1000</f>
        <v>0</v>
      </c>
      <c r="BP70" s="132">
        <f>SAM_billion!BP70*1000</f>
        <v>0</v>
      </c>
      <c r="BQ70" s="132">
        <f>SAM_billion!BQ70*1000</f>
        <v>0</v>
      </c>
      <c r="BR70" s="132">
        <f>SAM_billion!BR70*1000</f>
        <v>0</v>
      </c>
      <c r="BS70" s="132">
        <f>SAM_billion!BS70*1000</f>
        <v>0</v>
      </c>
      <c r="BT70" s="132">
        <f>SAM_billion!BT70*1000</f>
        <v>0</v>
      </c>
      <c r="BU70" s="132">
        <f>SAM_billion!BU70*1000</f>
        <v>0</v>
      </c>
      <c r="BV70" s="132">
        <f>SAM_billion!BV70*1000</f>
        <v>0</v>
      </c>
      <c r="BW70" s="132">
        <f>SAM_billion!BW70*1000</f>
        <v>0</v>
      </c>
      <c r="BX70" s="132">
        <f>SAM_billion!BX70*1000</f>
        <v>0</v>
      </c>
      <c r="BY70" s="132">
        <f>SAM_billion!BY70*1000</f>
        <v>0</v>
      </c>
      <c r="BZ70" s="132">
        <f>SAM_billion!BZ70*1000</f>
        <v>0</v>
      </c>
      <c r="CA70" s="132">
        <f>SAM_billion!CA70*1000</f>
        <v>0</v>
      </c>
      <c r="CB70" s="132">
        <f>SAM_billion!CB70*1000</f>
        <v>0</v>
      </c>
      <c r="CC70" s="132">
        <f>SAM_billion!CC70*1000</f>
        <v>0</v>
      </c>
      <c r="CD70" s="132">
        <f>SAM_billion!CD70*1000</f>
        <v>0</v>
      </c>
      <c r="CE70" s="132">
        <f>SAM_billion!CE70*1000</f>
        <v>0</v>
      </c>
      <c r="CF70" s="132">
        <f>SAM_billion!CF70*1000</f>
        <v>0</v>
      </c>
      <c r="CG70" s="132">
        <f>SAM_billion!CG70*1000</f>
        <v>0</v>
      </c>
      <c r="CH70" s="132">
        <f>SAM_billion!CH70*1000</f>
        <v>0</v>
      </c>
      <c r="CI70" s="132">
        <f>SAM_billion!CI70*1000</f>
        <v>0</v>
      </c>
      <c r="CJ70" s="132">
        <f>SAM_billion!CJ70*1000</f>
        <v>0</v>
      </c>
      <c r="CK70" s="132">
        <f>SAM_billion!CK70*1000</f>
        <v>0</v>
      </c>
      <c r="CL70" s="132">
        <f>SAM_billion!CL70*1000</f>
        <v>0</v>
      </c>
      <c r="CM70" s="132">
        <f>SAM_billion!CM70*1000</f>
        <v>0</v>
      </c>
      <c r="CN70" s="132">
        <f>SAM_billion!CN70*1000</f>
        <v>0</v>
      </c>
      <c r="CO70" s="132">
        <f>SAM_billion!CO70*1000</f>
        <v>0</v>
      </c>
      <c r="CP70" s="132">
        <f>SAM_billion!CP70*1000</f>
        <v>0</v>
      </c>
      <c r="CQ70" s="132">
        <f>SAM_billion!CQ70*1000</f>
        <v>0</v>
      </c>
      <c r="CR70" s="132">
        <f>SAM_billion!CR70*1000</f>
        <v>0</v>
      </c>
      <c r="CS70" s="132">
        <f>SAM_billion!CS70*1000</f>
        <v>0</v>
      </c>
      <c r="CT70" s="132">
        <f>SAM_billion!CT70*1000</f>
        <v>0</v>
      </c>
      <c r="CU70" s="132">
        <f>SAM_billion!CU70*1000</f>
        <v>0</v>
      </c>
      <c r="CV70" s="132">
        <f>SAM_billion!CV70*1000</f>
        <v>0</v>
      </c>
      <c r="CW70" s="132">
        <f>SAM_billion!CW70*1000</f>
        <v>0</v>
      </c>
      <c r="CX70" s="132">
        <f>SAM_billion!CX70*1000</f>
        <v>0</v>
      </c>
      <c r="CY70" s="132">
        <f>SAM_billion!CY70*1000</f>
        <v>0</v>
      </c>
      <c r="CZ70" s="132">
        <f>SAM_billion!CZ70*1000</f>
        <v>0</v>
      </c>
      <c r="DA70" s="132">
        <f>SAM_billion!DA70*1000</f>
        <v>0</v>
      </c>
      <c r="DB70" s="132">
        <f>SAM_billion!DB70*1000</f>
        <v>0</v>
      </c>
      <c r="DC70" s="132">
        <f>SAM_billion!DC70*1000</f>
        <v>0</v>
      </c>
      <c r="DD70" s="132">
        <f>SAM_billion!DD70*1000</f>
        <v>0</v>
      </c>
      <c r="DE70" s="132">
        <f>SAM_billion!DE70*1000</f>
        <v>0</v>
      </c>
      <c r="DF70" s="132">
        <f>SAM_billion!DF70*1000</f>
        <v>0</v>
      </c>
      <c r="DG70" s="132">
        <f>SAM_billion!DG70*1000</f>
        <v>0</v>
      </c>
      <c r="DH70" s="132">
        <f>SAM_billion!DH70*1000</f>
        <v>0</v>
      </c>
      <c r="DI70" s="132">
        <f>SAM_billion!DI70*1000</f>
        <v>0</v>
      </c>
      <c r="DJ70" s="132">
        <f>SAM_billion!DJ70*1000</f>
        <v>0</v>
      </c>
      <c r="DK70" s="132">
        <f>SAM_billion!DK70*1000</f>
        <v>0</v>
      </c>
      <c r="DL70" s="132">
        <f>SAM_billion!DL70*1000</f>
        <v>0</v>
      </c>
      <c r="DM70" s="132">
        <f>SAM_billion!DM70*1000</f>
        <v>0</v>
      </c>
      <c r="DN70" s="132">
        <f>SAM_billion!DN70*1000</f>
        <v>0</v>
      </c>
      <c r="DO70" s="132">
        <f>SAM_billion!DO70*1000</f>
        <v>0</v>
      </c>
      <c r="DP70" s="132">
        <f>SAM_billion!DP70*1000</f>
        <v>0</v>
      </c>
      <c r="DQ70" s="132">
        <f>SAM_billion!DQ70*1000</f>
        <v>0</v>
      </c>
      <c r="DR70" s="132">
        <f>SAM_billion!DR70*1000</f>
        <v>0</v>
      </c>
      <c r="DS70" s="132">
        <f>SAM_billion!DS70*1000</f>
        <v>0</v>
      </c>
      <c r="DT70" s="132">
        <f>SAM_billion!DT70*1000</f>
        <v>0</v>
      </c>
      <c r="DU70" s="132">
        <f>SAM_billion!DU70*1000</f>
        <v>0</v>
      </c>
      <c r="DV70" s="132">
        <f>SAM_billion!DV70*1000</f>
        <v>0</v>
      </c>
      <c r="DW70" s="132">
        <f>SAM_billion!DW70*1000</f>
        <v>0</v>
      </c>
      <c r="DX70" s="132">
        <f>SAM_billion!DX70*1000</f>
        <v>0</v>
      </c>
      <c r="DY70" s="132">
        <f>SAM_billion!DY70*1000</f>
        <v>0</v>
      </c>
      <c r="DZ70" s="132">
        <f>SAM_billion!DZ70*1000</f>
        <v>0</v>
      </c>
      <c r="EA70" s="132">
        <f>SAM_billion!EA70*1000</f>
        <v>0</v>
      </c>
      <c r="EB70" s="132">
        <f>SAM_billion!EB70*1000</f>
        <v>0</v>
      </c>
      <c r="EC70" s="132">
        <f>SAM_billion!EC70*1000</f>
        <v>0</v>
      </c>
      <c r="ED70" s="132">
        <f>SAM_billion!ED70*1000</f>
        <v>0</v>
      </c>
      <c r="EE70" s="132">
        <f>SAM_billion!EE70*1000</f>
        <v>0</v>
      </c>
      <c r="EF70" s="132">
        <f>SAM_billion!EF70*1000</f>
        <v>0</v>
      </c>
      <c r="EG70" s="132">
        <f>SAM_billion!EG70*1000</f>
        <v>0</v>
      </c>
      <c r="EH70" s="132">
        <f>SAM_billion!EH70*1000</f>
        <v>0</v>
      </c>
      <c r="EI70" s="132">
        <f>SAM_billion!EI70*1000</f>
        <v>0</v>
      </c>
      <c r="EJ70" s="132">
        <f>SAM_billion!EJ70*1000</f>
        <v>0</v>
      </c>
      <c r="EK70" s="132">
        <f>SAM_billion!EK70*1000</f>
        <v>0</v>
      </c>
      <c r="EL70" s="132">
        <f>SAM_billion!EL70*1000</f>
        <v>0</v>
      </c>
      <c r="EM70" s="132">
        <f>SAM_billion!EM70*1000</f>
        <v>0</v>
      </c>
      <c r="EN70" s="132">
        <f>SAM_billion!EN70*1000</f>
        <v>86708.24921608658</v>
      </c>
      <c r="EO70" s="132">
        <f>SAM_billion!EO70*1000</f>
        <v>0</v>
      </c>
      <c r="EP70" s="132">
        <f>SAM_billion!EP70*1000</f>
        <v>0</v>
      </c>
      <c r="EQ70" s="132">
        <f>SAM_billion!EQ70*1000</f>
        <v>0</v>
      </c>
      <c r="ER70" s="132">
        <f>SAM_billion!ER70*1000</f>
        <v>0</v>
      </c>
      <c r="ES70" s="132">
        <f>SAM_billion!ES70*1000</f>
        <v>0</v>
      </c>
      <c r="ET70" s="132">
        <f>SAM_billion!ET70*1000</f>
        <v>0</v>
      </c>
      <c r="EU70" s="132">
        <f>SAM_billion!EU70*1000</f>
        <v>0</v>
      </c>
      <c r="EV70" s="132">
        <f>SAM_billion!EV70*1000</f>
        <v>0</v>
      </c>
      <c r="EW70" s="132">
        <f>SAM_billion!EW70*1000</f>
        <v>0</v>
      </c>
      <c r="EX70" s="132">
        <f>SAM_billion!EX70*1000</f>
        <v>0</v>
      </c>
      <c r="EY70" s="132">
        <f>SAM_billion!EY70*1000</f>
        <v>0</v>
      </c>
      <c r="EZ70" s="132">
        <f>SAM_billion!EZ70*1000</f>
        <v>0</v>
      </c>
      <c r="FA70" s="132">
        <f>SAM_billion!FA70*1000</f>
        <v>0</v>
      </c>
      <c r="FB70" s="132">
        <f>SAM_billion!FB70*1000</f>
        <v>0</v>
      </c>
      <c r="FC70" s="132">
        <f>SAM_billion!FC70*1000</f>
        <v>0</v>
      </c>
      <c r="FD70" s="132">
        <f>SAM_billion!FD70*1000</f>
        <v>0</v>
      </c>
      <c r="FE70" s="132">
        <f>SAM_billion!FE70*1000</f>
        <v>0</v>
      </c>
      <c r="FF70" s="132">
        <f>SAM_billion!FF70*1000</f>
        <v>0</v>
      </c>
      <c r="FG70" s="132">
        <f>SAM_billion!FG70*1000</f>
        <v>0</v>
      </c>
      <c r="FH70" s="132">
        <f>SAM_billion!FH70*1000</f>
        <v>0</v>
      </c>
      <c r="FI70" s="132">
        <f>SAM_billion!FI70*1000</f>
        <v>0</v>
      </c>
      <c r="FJ70" s="132">
        <f>SAM_billion!FJ70*1000</f>
        <v>0</v>
      </c>
      <c r="FK70" s="132">
        <f>SAM_billion!FK70*1000</f>
        <v>0</v>
      </c>
      <c r="FL70" s="132">
        <f>SAM_billion!FL70*1000</f>
        <v>0</v>
      </c>
      <c r="FM70" s="132">
        <f>SAM_billion!FM70*1000</f>
        <v>0</v>
      </c>
      <c r="FN70" s="132">
        <f>SAM_billion!FN70*1000</f>
        <v>0</v>
      </c>
      <c r="FO70" s="132">
        <f>SAM_billion!FO70*1000</f>
        <v>0</v>
      </c>
      <c r="FP70" s="132">
        <f>SAM_billion!FP70*1000</f>
        <v>0</v>
      </c>
      <c r="FQ70" s="132">
        <f>SAM_billion!FQ70*1000</f>
        <v>0</v>
      </c>
      <c r="FR70" s="132">
        <f>SAM_billion!FR70*1000</f>
        <v>0</v>
      </c>
      <c r="FS70" s="132">
        <f>SAM_billion!FS70*1000</f>
        <v>0</v>
      </c>
      <c r="FT70" s="132">
        <f>SAM_billion!FT70*1000</f>
        <v>0</v>
      </c>
      <c r="FU70" s="132">
        <f>SAM_billion!FU70*1000</f>
        <v>0</v>
      </c>
      <c r="FV70" s="132">
        <f>SAM_billion!FV70*1000</f>
        <v>0</v>
      </c>
      <c r="FW70" s="132">
        <f>SAM_billion!FW70*1000</f>
        <v>0</v>
      </c>
      <c r="FX70" s="132">
        <f>SAM_billion!FX70*1000</f>
        <v>0</v>
      </c>
      <c r="FY70" s="132">
        <f>SAM_billion!FY70*1000</f>
        <v>0</v>
      </c>
      <c r="FZ70" s="132">
        <f>SAM_billion!FZ70*1000</f>
        <v>0</v>
      </c>
      <c r="GA70" s="132">
        <f>SAM_billion!GA70*1000</f>
        <v>0</v>
      </c>
      <c r="GB70" s="132">
        <f>SAM_billion!GB70*1000</f>
        <v>0</v>
      </c>
      <c r="GC70" s="132">
        <f>SAM_billion!GC70*1000</f>
        <v>0</v>
      </c>
      <c r="GD70" s="132">
        <f>SAM_billion!GD70*1000</f>
        <v>0</v>
      </c>
      <c r="GE70" s="132">
        <f>SAM_billion!GE70*1000</f>
        <v>0</v>
      </c>
      <c r="GF70" s="132">
        <f>SAM_billion!GF70*1000</f>
        <v>0</v>
      </c>
      <c r="GG70" s="132">
        <f>SAM_billion!GG70*1000</f>
        <v>0</v>
      </c>
      <c r="GH70" s="132">
        <f>SAM_billion!GH70*1000</f>
        <v>0</v>
      </c>
      <c r="GI70" s="132">
        <f>SAM_billion!GI70*1000</f>
        <v>0</v>
      </c>
      <c r="GJ70" s="132">
        <f>SAM_billion!GJ70*1000</f>
        <v>86708.24921608658</v>
      </c>
    </row>
    <row r="71" spans="1:192" x14ac:dyDescent="0.25">
      <c r="A71" s="133" t="s">
        <v>19</v>
      </c>
      <c r="B71" s="132">
        <f>SAM_billion!B71*1000</f>
        <v>0</v>
      </c>
      <c r="C71" s="132">
        <f>SAM_billion!C71*1000</f>
        <v>0</v>
      </c>
      <c r="D71" s="132">
        <f>SAM_billion!D71*1000</f>
        <v>0</v>
      </c>
      <c r="E71" s="132">
        <f>SAM_billion!E71*1000</f>
        <v>0</v>
      </c>
      <c r="F71" s="132">
        <f>SAM_billion!F71*1000</f>
        <v>0</v>
      </c>
      <c r="G71" s="132">
        <f>SAM_billion!G71*1000</f>
        <v>0</v>
      </c>
      <c r="H71" s="132">
        <f>SAM_billion!H71*1000</f>
        <v>0</v>
      </c>
      <c r="I71" s="132">
        <f>SAM_billion!I71*1000</f>
        <v>0</v>
      </c>
      <c r="J71" s="132">
        <f>SAM_billion!J71*1000</f>
        <v>0</v>
      </c>
      <c r="K71" s="132">
        <f>SAM_billion!K71*1000</f>
        <v>0</v>
      </c>
      <c r="L71" s="132">
        <f>SAM_billion!L71*1000</f>
        <v>0</v>
      </c>
      <c r="M71" s="132">
        <f>SAM_billion!M71*1000</f>
        <v>0</v>
      </c>
      <c r="N71" s="132">
        <f>SAM_billion!N71*1000</f>
        <v>0</v>
      </c>
      <c r="O71" s="132">
        <f>SAM_billion!O71*1000</f>
        <v>0</v>
      </c>
      <c r="P71" s="132">
        <f>SAM_billion!P71*1000</f>
        <v>0</v>
      </c>
      <c r="Q71" s="132">
        <f>SAM_billion!Q71*1000</f>
        <v>0</v>
      </c>
      <c r="R71" s="132">
        <f>SAM_billion!R71*1000</f>
        <v>0</v>
      </c>
      <c r="S71" s="132">
        <f>SAM_billion!S71*1000</f>
        <v>0</v>
      </c>
      <c r="T71" s="132">
        <f>SAM_billion!T71*1000</f>
        <v>0</v>
      </c>
      <c r="U71" s="132">
        <f>SAM_billion!U71*1000</f>
        <v>0</v>
      </c>
      <c r="V71" s="132">
        <f>SAM_billion!V71*1000</f>
        <v>0</v>
      </c>
      <c r="W71" s="132">
        <f>SAM_billion!W71*1000</f>
        <v>0</v>
      </c>
      <c r="X71" s="132">
        <f>SAM_billion!X71*1000</f>
        <v>0</v>
      </c>
      <c r="Y71" s="132">
        <f>SAM_billion!Y71*1000</f>
        <v>0</v>
      </c>
      <c r="Z71" s="132">
        <f>SAM_billion!Z71*1000</f>
        <v>0</v>
      </c>
      <c r="AA71" s="132">
        <f>SAM_billion!AA71*1000</f>
        <v>0</v>
      </c>
      <c r="AB71" s="132">
        <f>SAM_billion!AB71*1000</f>
        <v>0</v>
      </c>
      <c r="AC71" s="132">
        <f>SAM_billion!AC71*1000</f>
        <v>0</v>
      </c>
      <c r="AD71" s="132">
        <f>SAM_billion!AD71*1000</f>
        <v>0</v>
      </c>
      <c r="AE71" s="132">
        <f>SAM_billion!AE71*1000</f>
        <v>0</v>
      </c>
      <c r="AF71" s="132">
        <f>SAM_billion!AF71*1000</f>
        <v>0</v>
      </c>
      <c r="AG71" s="132">
        <f>SAM_billion!AG71*1000</f>
        <v>0</v>
      </c>
      <c r="AH71" s="132">
        <f>SAM_billion!AH71*1000</f>
        <v>0</v>
      </c>
      <c r="AI71" s="132">
        <f>SAM_billion!AI71*1000</f>
        <v>0</v>
      </c>
      <c r="AJ71" s="132">
        <f>SAM_billion!AJ71*1000</f>
        <v>0</v>
      </c>
      <c r="AK71" s="132">
        <f>SAM_billion!AK71*1000</f>
        <v>0</v>
      </c>
      <c r="AL71" s="132">
        <f>SAM_billion!AL71*1000</f>
        <v>0</v>
      </c>
      <c r="AM71" s="132">
        <f>SAM_billion!AM71*1000</f>
        <v>0</v>
      </c>
      <c r="AN71" s="132">
        <f>SAM_billion!AN71*1000</f>
        <v>0</v>
      </c>
      <c r="AO71" s="132">
        <f>SAM_billion!AO71*1000</f>
        <v>0</v>
      </c>
      <c r="AP71" s="132">
        <f>SAM_billion!AP71*1000</f>
        <v>0</v>
      </c>
      <c r="AQ71" s="132">
        <f>SAM_billion!AQ71*1000</f>
        <v>0</v>
      </c>
      <c r="AR71" s="132">
        <f>SAM_billion!AR71*1000</f>
        <v>0</v>
      </c>
      <c r="AS71" s="132">
        <f>SAM_billion!AS71*1000</f>
        <v>0</v>
      </c>
      <c r="AT71" s="132">
        <f>SAM_billion!AT71*1000</f>
        <v>0</v>
      </c>
      <c r="AU71" s="132">
        <f>SAM_billion!AU71*1000</f>
        <v>0</v>
      </c>
      <c r="AV71" s="132">
        <f>SAM_billion!AV71*1000</f>
        <v>0</v>
      </c>
      <c r="AW71" s="132">
        <f>SAM_billion!AW71*1000</f>
        <v>0</v>
      </c>
      <c r="AX71" s="132">
        <f>SAM_billion!AX71*1000</f>
        <v>0</v>
      </c>
      <c r="AY71" s="132">
        <f>SAM_billion!AY71*1000</f>
        <v>0</v>
      </c>
      <c r="AZ71" s="132">
        <f>SAM_billion!AZ71*1000</f>
        <v>0</v>
      </c>
      <c r="BA71" s="132">
        <f>SAM_billion!BA71*1000</f>
        <v>0</v>
      </c>
      <c r="BB71" s="132">
        <f>SAM_billion!BB71*1000</f>
        <v>0</v>
      </c>
      <c r="BC71" s="132">
        <f>SAM_billion!BC71*1000</f>
        <v>0</v>
      </c>
      <c r="BD71" s="132">
        <f>SAM_billion!BD71*1000</f>
        <v>0</v>
      </c>
      <c r="BE71" s="132">
        <f>SAM_billion!BE71*1000</f>
        <v>0</v>
      </c>
      <c r="BF71" s="132">
        <f>SAM_billion!BF71*1000</f>
        <v>0</v>
      </c>
      <c r="BG71" s="132">
        <f>SAM_billion!BG71*1000</f>
        <v>0</v>
      </c>
      <c r="BH71" s="132">
        <f>SAM_billion!BH71*1000</f>
        <v>0</v>
      </c>
      <c r="BI71" s="132">
        <f>SAM_billion!BI71*1000</f>
        <v>0</v>
      </c>
      <c r="BJ71" s="132">
        <f>SAM_billion!BJ71*1000</f>
        <v>0</v>
      </c>
      <c r="BK71" s="132">
        <f>SAM_billion!BK71*1000</f>
        <v>0</v>
      </c>
      <c r="BL71" s="132">
        <f>SAM_billion!BL71*1000</f>
        <v>0</v>
      </c>
      <c r="BM71" s="132">
        <f>SAM_billion!BM71*1000</f>
        <v>0</v>
      </c>
      <c r="BN71" s="132">
        <f>SAM_billion!BN71*1000</f>
        <v>0</v>
      </c>
      <c r="BO71" s="132">
        <f>SAM_billion!BO71*1000</f>
        <v>0</v>
      </c>
      <c r="BP71" s="132">
        <f>SAM_billion!BP71*1000</f>
        <v>0</v>
      </c>
      <c r="BQ71" s="132">
        <f>SAM_billion!BQ71*1000</f>
        <v>0</v>
      </c>
      <c r="BR71" s="132">
        <f>SAM_billion!BR71*1000</f>
        <v>0</v>
      </c>
      <c r="BS71" s="132">
        <f>SAM_billion!BS71*1000</f>
        <v>0</v>
      </c>
      <c r="BT71" s="132">
        <f>SAM_billion!BT71*1000</f>
        <v>0</v>
      </c>
      <c r="BU71" s="132">
        <f>SAM_billion!BU71*1000</f>
        <v>0</v>
      </c>
      <c r="BV71" s="132">
        <f>SAM_billion!BV71*1000</f>
        <v>0</v>
      </c>
      <c r="BW71" s="132">
        <f>SAM_billion!BW71*1000</f>
        <v>0</v>
      </c>
      <c r="BX71" s="132">
        <f>SAM_billion!BX71*1000</f>
        <v>0</v>
      </c>
      <c r="BY71" s="132">
        <f>SAM_billion!BY71*1000</f>
        <v>0</v>
      </c>
      <c r="BZ71" s="132">
        <f>SAM_billion!BZ71*1000</f>
        <v>0</v>
      </c>
      <c r="CA71" s="132">
        <f>SAM_billion!CA71*1000</f>
        <v>0</v>
      </c>
      <c r="CB71" s="132">
        <f>SAM_billion!CB71*1000</f>
        <v>0</v>
      </c>
      <c r="CC71" s="132">
        <f>SAM_billion!CC71*1000</f>
        <v>0</v>
      </c>
      <c r="CD71" s="132">
        <f>SAM_billion!CD71*1000</f>
        <v>0</v>
      </c>
      <c r="CE71" s="132">
        <f>SAM_billion!CE71*1000</f>
        <v>0</v>
      </c>
      <c r="CF71" s="132">
        <f>SAM_billion!CF71*1000</f>
        <v>0</v>
      </c>
      <c r="CG71" s="132">
        <f>SAM_billion!CG71*1000</f>
        <v>0</v>
      </c>
      <c r="CH71" s="132">
        <f>SAM_billion!CH71*1000</f>
        <v>0</v>
      </c>
      <c r="CI71" s="132">
        <f>SAM_billion!CI71*1000</f>
        <v>0</v>
      </c>
      <c r="CJ71" s="132">
        <f>SAM_billion!CJ71*1000</f>
        <v>0</v>
      </c>
      <c r="CK71" s="132">
        <f>SAM_billion!CK71*1000</f>
        <v>0</v>
      </c>
      <c r="CL71" s="132">
        <f>SAM_billion!CL71*1000</f>
        <v>0</v>
      </c>
      <c r="CM71" s="132">
        <f>SAM_billion!CM71*1000</f>
        <v>0</v>
      </c>
      <c r="CN71" s="132">
        <f>SAM_billion!CN71*1000</f>
        <v>0</v>
      </c>
      <c r="CO71" s="132">
        <f>SAM_billion!CO71*1000</f>
        <v>0</v>
      </c>
      <c r="CP71" s="132">
        <f>SAM_billion!CP71*1000</f>
        <v>0</v>
      </c>
      <c r="CQ71" s="132">
        <f>SAM_billion!CQ71*1000</f>
        <v>0</v>
      </c>
      <c r="CR71" s="132">
        <f>SAM_billion!CR71*1000</f>
        <v>0</v>
      </c>
      <c r="CS71" s="132">
        <f>SAM_billion!CS71*1000</f>
        <v>0</v>
      </c>
      <c r="CT71" s="132">
        <f>SAM_billion!CT71*1000</f>
        <v>0</v>
      </c>
      <c r="CU71" s="132">
        <f>SAM_billion!CU71*1000</f>
        <v>0</v>
      </c>
      <c r="CV71" s="132">
        <f>SAM_billion!CV71*1000</f>
        <v>0</v>
      </c>
      <c r="CW71" s="132">
        <f>SAM_billion!CW71*1000</f>
        <v>0</v>
      </c>
      <c r="CX71" s="132">
        <f>SAM_billion!CX71*1000</f>
        <v>0</v>
      </c>
      <c r="CY71" s="132">
        <f>SAM_billion!CY71*1000</f>
        <v>0</v>
      </c>
      <c r="CZ71" s="132">
        <f>SAM_billion!CZ71*1000</f>
        <v>0</v>
      </c>
      <c r="DA71" s="132">
        <f>SAM_billion!DA71*1000</f>
        <v>0</v>
      </c>
      <c r="DB71" s="132">
        <f>SAM_billion!DB71*1000</f>
        <v>0</v>
      </c>
      <c r="DC71" s="132">
        <f>SAM_billion!DC71*1000</f>
        <v>0</v>
      </c>
      <c r="DD71" s="132">
        <f>SAM_billion!DD71*1000</f>
        <v>0</v>
      </c>
      <c r="DE71" s="132">
        <f>SAM_billion!DE71*1000</f>
        <v>0</v>
      </c>
      <c r="DF71" s="132">
        <f>SAM_billion!DF71*1000</f>
        <v>0</v>
      </c>
      <c r="DG71" s="132">
        <f>SAM_billion!DG71*1000</f>
        <v>0</v>
      </c>
      <c r="DH71" s="132">
        <f>SAM_billion!DH71*1000</f>
        <v>0</v>
      </c>
      <c r="DI71" s="132">
        <f>SAM_billion!DI71*1000</f>
        <v>0</v>
      </c>
      <c r="DJ71" s="132">
        <f>SAM_billion!DJ71*1000</f>
        <v>0</v>
      </c>
      <c r="DK71" s="132">
        <f>SAM_billion!DK71*1000</f>
        <v>0</v>
      </c>
      <c r="DL71" s="132">
        <f>SAM_billion!DL71*1000</f>
        <v>0</v>
      </c>
      <c r="DM71" s="132">
        <f>SAM_billion!DM71*1000</f>
        <v>0</v>
      </c>
      <c r="DN71" s="132">
        <f>SAM_billion!DN71*1000</f>
        <v>0</v>
      </c>
      <c r="DO71" s="132">
        <f>SAM_billion!DO71*1000</f>
        <v>0</v>
      </c>
      <c r="DP71" s="132">
        <f>SAM_billion!DP71*1000</f>
        <v>0</v>
      </c>
      <c r="DQ71" s="132">
        <f>SAM_billion!DQ71*1000</f>
        <v>0</v>
      </c>
      <c r="DR71" s="132">
        <f>SAM_billion!DR71*1000</f>
        <v>0</v>
      </c>
      <c r="DS71" s="132">
        <f>SAM_billion!DS71*1000</f>
        <v>0</v>
      </c>
      <c r="DT71" s="132">
        <f>SAM_billion!DT71*1000</f>
        <v>0</v>
      </c>
      <c r="DU71" s="132">
        <f>SAM_billion!DU71*1000</f>
        <v>0</v>
      </c>
      <c r="DV71" s="132">
        <f>SAM_billion!DV71*1000</f>
        <v>0</v>
      </c>
      <c r="DW71" s="132">
        <f>SAM_billion!DW71*1000</f>
        <v>0</v>
      </c>
      <c r="DX71" s="132">
        <f>SAM_billion!DX71*1000</f>
        <v>0</v>
      </c>
      <c r="DY71" s="132">
        <f>SAM_billion!DY71*1000</f>
        <v>0</v>
      </c>
      <c r="DZ71" s="132">
        <f>SAM_billion!DZ71*1000</f>
        <v>0</v>
      </c>
      <c r="EA71" s="132">
        <f>SAM_billion!EA71*1000</f>
        <v>0</v>
      </c>
      <c r="EB71" s="132">
        <f>SAM_billion!EB71*1000</f>
        <v>0</v>
      </c>
      <c r="EC71" s="132">
        <f>SAM_billion!EC71*1000</f>
        <v>0</v>
      </c>
      <c r="ED71" s="132">
        <f>SAM_billion!ED71*1000</f>
        <v>0</v>
      </c>
      <c r="EE71" s="132">
        <f>SAM_billion!EE71*1000</f>
        <v>0</v>
      </c>
      <c r="EF71" s="132">
        <f>SAM_billion!EF71*1000</f>
        <v>0</v>
      </c>
      <c r="EG71" s="132">
        <f>SAM_billion!EG71*1000</f>
        <v>0</v>
      </c>
      <c r="EH71" s="132">
        <f>SAM_billion!EH71*1000</f>
        <v>0</v>
      </c>
      <c r="EI71" s="132">
        <f>SAM_billion!EI71*1000</f>
        <v>0</v>
      </c>
      <c r="EJ71" s="132">
        <f>SAM_billion!EJ71*1000</f>
        <v>0</v>
      </c>
      <c r="EK71" s="132">
        <f>SAM_billion!EK71*1000</f>
        <v>0</v>
      </c>
      <c r="EL71" s="132">
        <f>SAM_billion!EL71*1000</f>
        <v>0</v>
      </c>
      <c r="EM71" s="132">
        <f>SAM_billion!EM71*1000</f>
        <v>0</v>
      </c>
      <c r="EN71" s="132">
        <f>SAM_billion!EN71*1000</f>
        <v>0</v>
      </c>
      <c r="EO71" s="132">
        <f>SAM_billion!EO71*1000</f>
        <v>553557.68312417169</v>
      </c>
      <c r="EP71" s="132">
        <f>SAM_billion!EP71*1000</f>
        <v>0</v>
      </c>
      <c r="EQ71" s="132">
        <f>SAM_billion!EQ71*1000</f>
        <v>0</v>
      </c>
      <c r="ER71" s="132">
        <f>SAM_billion!ER71*1000</f>
        <v>0</v>
      </c>
      <c r="ES71" s="132">
        <f>SAM_billion!ES71*1000</f>
        <v>0</v>
      </c>
      <c r="ET71" s="132">
        <f>SAM_billion!ET71*1000</f>
        <v>0</v>
      </c>
      <c r="EU71" s="132">
        <f>SAM_billion!EU71*1000</f>
        <v>0</v>
      </c>
      <c r="EV71" s="132">
        <f>SAM_billion!EV71*1000</f>
        <v>0</v>
      </c>
      <c r="EW71" s="132">
        <f>SAM_billion!EW71*1000</f>
        <v>0</v>
      </c>
      <c r="EX71" s="132">
        <f>SAM_billion!EX71*1000</f>
        <v>0</v>
      </c>
      <c r="EY71" s="132">
        <f>SAM_billion!EY71*1000</f>
        <v>0</v>
      </c>
      <c r="EZ71" s="132">
        <f>SAM_billion!EZ71*1000</f>
        <v>0</v>
      </c>
      <c r="FA71" s="132">
        <f>SAM_billion!FA71*1000</f>
        <v>0</v>
      </c>
      <c r="FB71" s="132">
        <f>SAM_billion!FB71*1000</f>
        <v>0</v>
      </c>
      <c r="FC71" s="132">
        <f>SAM_billion!FC71*1000</f>
        <v>0</v>
      </c>
      <c r="FD71" s="132">
        <f>SAM_billion!FD71*1000</f>
        <v>0</v>
      </c>
      <c r="FE71" s="132">
        <f>SAM_billion!FE71*1000</f>
        <v>0</v>
      </c>
      <c r="FF71" s="132">
        <f>SAM_billion!FF71*1000</f>
        <v>0</v>
      </c>
      <c r="FG71" s="132">
        <f>SAM_billion!FG71*1000</f>
        <v>0</v>
      </c>
      <c r="FH71" s="132">
        <f>SAM_billion!FH71*1000</f>
        <v>0</v>
      </c>
      <c r="FI71" s="132">
        <f>SAM_billion!FI71*1000</f>
        <v>0</v>
      </c>
      <c r="FJ71" s="132">
        <f>SAM_billion!FJ71*1000</f>
        <v>0</v>
      </c>
      <c r="FK71" s="132">
        <f>SAM_billion!FK71*1000</f>
        <v>0</v>
      </c>
      <c r="FL71" s="132">
        <f>SAM_billion!FL71*1000</f>
        <v>0</v>
      </c>
      <c r="FM71" s="132">
        <f>SAM_billion!FM71*1000</f>
        <v>0</v>
      </c>
      <c r="FN71" s="132">
        <f>SAM_billion!FN71*1000</f>
        <v>0</v>
      </c>
      <c r="FO71" s="132">
        <f>SAM_billion!FO71*1000</f>
        <v>0</v>
      </c>
      <c r="FP71" s="132">
        <f>SAM_billion!FP71*1000</f>
        <v>0</v>
      </c>
      <c r="FQ71" s="132">
        <f>SAM_billion!FQ71*1000</f>
        <v>0</v>
      </c>
      <c r="FR71" s="132">
        <f>SAM_billion!FR71*1000</f>
        <v>0</v>
      </c>
      <c r="FS71" s="132">
        <f>SAM_billion!FS71*1000</f>
        <v>0</v>
      </c>
      <c r="FT71" s="132">
        <f>SAM_billion!FT71*1000</f>
        <v>0</v>
      </c>
      <c r="FU71" s="132">
        <f>SAM_billion!FU71*1000</f>
        <v>0</v>
      </c>
      <c r="FV71" s="132">
        <f>SAM_billion!FV71*1000</f>
        <v>0</v>
      </c>
      <c r="FW71" s="132">
        <f>SAM_billion!FW71*1000</f>
        <v>0</v>
      </c>
      <c r="FX71" s="132">
        <f>SAM_billion!FX71*1000</f>
        <v>0</v>
      </c>
      <c r="FY71" s="132">
        <f>SAM_billion!FY71*1000</f>
        <v>0</v>
      </c>
      <c r="FZ71" s="132">
        <f>SAM_billion!FZ71*1000</f>
        <v>0</v>
      </c>
      <c r="GA71" s="132">
        <f>SAM_billion!GA71*1000</f>
        <v>0</v>
      </c>
      <c r="GB71" s="132">
        <f>SAM_billion!GB71*1000</f>
        <v>0</v>
      </c>
      <c r="GC71" s="132">
        <f>SAM_billion!GC71*1000</f>
        <v>0</v>
      </c>
      <c r="GD71" s="132">
        <f>SAM_billion!GD71*1000</f>
        <v>0</v>
      </c>
      <c r="GE71" s="132">
        <f>SAM_billion!GE71*1000</f>
        <v>0</v>
      </c>
      <c r="GF71" s="132">
        <f>SAM_billion!GF71*1000</f>
        <v>0</v>
      </c>
      <c r="GG71" s="132">
        <f>SAM_billion!GG71*1000</f>
        <v>0</v>
      </c>
      <c r="GH71" s="132">
        <f>SAM_billion!GH71*1000</f>
        <v>0</v>
      </c>
      <c r="GI71" s="132">
        <f>SAM_billion!GI71*1000</f>
        <v>0</v>
      </c>
      <c r="GJ71" s="132">
        <f>SAM_billion!GJ71*1000</f>
        <v>553557.68312417169</v>
      </c>
    </row>
    <row r="72" spans="1:192" x14ac:dyDescent="0.25">
      <c r="A72" s="133" t="s">
        <v>20</v>
      </c>
      <c r="B72" s="132">
        <f>SAM_billion!B72*1000</f>
        <v>0</v>
      </c>
      <c r="C72" s="132">
        <f>SAM_billion!C72*1000</f>
        <v>0</v>
      </c>
      <c r="D72" s="132">
        <f>SAM_billion!D72*1000</f>
        <v>0</v>
      </c>
      <c r="E72" s="132">
        <f>SAM_billion!E72*1000</f>
        <v>0</v>
      </c>
      <c r="F72" s="132">
        <f>SAM_billion!F72*1000</f>
        <v>0</v>
      </c>
      <c r="G72" s="132">
        <f>SAM_billion!G72*1000</f>
        <v>0</v>
      </c>
      <c r="H72" s="132">
        <f>SAM_billion!H72*1000</f>
        <v>0</v>
      </c>
      <c r="I72" s="132">
        <f>SAM_billion!I72*1000</f>
        <v>0</v>
      </c>
      <c r="J72" s="132">
        <f>SAM_billion!J72*1000</f>
        <v>0</v>
      </c>
      <c r="K72" s="132">
        <f>SAM_billion!K72*1000</f>
        <v>0</v>
      </c>
      <c r="L72" s="132">
        <f>SAM_billion!L72*1000</f>
        <v>0</v>
      </c>
      <c r="M72" s="132">
        <f>SAM_billion!M72*1000</f>
        <v>0</v>
      </c>
      <c r="N72" s="132">
        <f>SAM_billion!N72*1000</f>
        <v>0</v>
      </c>
      <c r="O72" s="132">
        <f>SAM_billion!O72*1000</f>
        <v>0</v>
      </c>
      <c r="P72" s="132">
        <f>SAM_billion!P72*1000</f>
        <v>0</v>
      </c>
      <c r="Q72" s="132">
        <f>SAM_billion!Q72*1000</f>
        <v>0</v>
      </c>
      <c r="R72" s="132">
        <f>SAM_billion!R72*1000</f>
        <v>0</v>
      </c>
      <c r="S72" s="132">
        <f>SAM_billion!S72*1000</f>
        <v>0</v>
      </c>
      <c r="T72" s="132">
        <f>SAM_billion!T72*1000</f>
        <v>0</v>
      </c>
      <c r="U72" s="132">
        <f>SAM_billion!U72*1000</f>
        <v>0</v>
      </c>
      <c r="V72" s="132">
        <f>SAM_billion!V72*1000</f>
        <v>0</v>
      </c>
      <c r="W72" s="132">
        <f>SAM_billion!W72*1000</f>
        <v>0</v>
      </c>
      <c r="X72" s="132">
        <f>SAM_billion!X72*1000</f>
        <v>0</v>
      </c>
      <c r="Y72" s="132">
        <f>SAM_billion!Y72*1000</f>
        <v>0</v>
      </c>
      <c r="Z72" s="132">
        <f>SAM_billion!Z72*1000</f>
        <v>0</v>
      </c>
      <c r="AA72" s="132">
        <f>SAM_billion!AA72*1000</f>
        <v>0</v>
      </c>
      <c r="AB72" s="132">
        <f>SAM_billion!AB72*1000</f>
        <v>0</v>
      </c>
      <c r="AC72" s="132">
        <f>SAM_billion!AC72*1000</f>
        <v>0</v>
      </c>
      <c r="AD72" s="132">
        <f>SAM_billion!AD72*1000</f>
        <v>0</v>
      </c>
      <c r="AE72" s="132">
        <f>SAM_billion!AE72*1000</f>
        <v>0</v>
      </c>
      <c r="AF72" s="132">
        <f>SAM_billion!AF72*1000</f>
        <v>0</v>
      </c>
      <c r="AG72" s="132">
        <f>SAM_billion!AG72*1000</f>
        <v>0</v>
      </c>
      <c r="AH72" s="132">
        <f>SAM_billion!AH72*1000</f>
        <v>0</v>
      </c>
      <c r="AI72" s="132">
        <f>SAM_billion!AI72*1000</f>
        <v>0</v>
      </c>
      <c r="AJ72" s="132">
        <f>SAM_billion!AJ72*1000</f>
        <v>0</v>
      </c>
      <c r="AK72" s="132">
        <f>SAM_billion!AK72*1000</f>
        <v>0</v>
      </c>
      <c r="AL72" s="132">
        <f>SAM_billion!AL72*1000</f>
        <v>0</v>
      </c>
      <c r="AM72" s="132">
        <f>SAM_billion!AM72*1000</f>
        <v>0</v>
      </c>
      <c r="AN72" s="132">
        <f>SAM_billion!AN72*1000</f>
        <v>0</v>
      </c>
      <c r="AO72" s="132">
        <f>SAM_billion!AO72*1000</f>
        <v>0</v>
      </c>
      <c r="AP72" s="132">
        <f>SAM_billion!AP72*1000</f>
        <v>0</v>
      </c>
      <c r="AQ72" s="132">
        <f>SAM_billion!AQ72*1000</f>
        <v>0</v>
      </c>
      <c r="AR72" s="132">
        <f>SAM_billion!AR72*1000</f>
        <v>0</v>
      </c>
      <c r="AS72" s="132">
        <f>SAM_billion!AS72*1000</f>
        <v>0</v>
      </c>
      <c r="AT72" s="132">
        <f>SAM_billion!AT72*1000</f>
        <v>0</v>
      </c>
      <c r="AU72" s="132">
        <f>SAM_billion!AU72*1000</f>
        <v>0</v>
      </c>
      <c r="AV72" s="132">
        <f>SAM_billion!AV72*1000</f>
        <v>0</v>
      </c>
      <c r="AW72" s="132">
        <f>SAM_billion!AW72*1000</f>
        <v>0</v>
      </c>
      <c r="AX72" s="132">
        <f>SAM_billion!AX72*1000</f>
        <v>0</v>
      </c>
      <c r="AY72" s="132">
        <f>SAM_billion!AY72*1000</f>
        <v>0</v>
      </c>
      <c r="AZ72" s="132">
        <f>SAM_billion!AZ72*1000</f>
        <v>0</v>
      </c>
      <c r="BA72" s="132">
        <f>SAM_billion!BA72*1000</f>
        <v>0</v>
      </c>
      <c r="BB72" s="132">
        <f>SAM_billion!BB72*1000</f>
        <v>0</v>
      </c>
      <c r="BC72" s="132">
        <f>SAM_billion!BC72*1000</f>
        <v>0</v>
      </c>
      <c r="BD72" s="132">
        <f>SAM_billion!BD72*1000</f>
        <v>0</v>
      </c>
      <c r="BE72" s="132">
        <f>SAM_billion!BE72*1000</f>
        <v>0</v>
      </c>
      <c r="BF72" s="132">
        <f>SAM_billion!BF72*1000</f>
        <v>0</v>
      </c>
      <c r="BG72" s="132">
        <f>SAM_billion!BG72*1000</f>
        <v>0</v>
      </c>
      <c r="BH72" s="132">
        <f>SAM_billion!BH72*1000</f>
        <v>0</v>
      </c>
      <c r="BI72" s="132">
        <f>SAM_billion!BI72*1000</f>
        <v>0</v>
      </c>
      <c r="BJ72" s="132">
        <f>SAM_billion!BJ72*1000</f>
        <v>0</v>
      </c>
      <c r="BK72" s="132">
        <f>SAM_billion!BK72*1000</f>
        <v>0</v>
      </c>
      <c r="BL72" s="132">
        <f>SAM_billion!BL72*1000</f>
        <v>0</v>
      </c>
      <c r="BM72" s="132">
        <f>SAM_billion!BM72*1000</f>
        <v>0</v>
      </c>
      <c r="BN72" s="132">
        <f>SAM_billion!BN72*1000</f>
        <v>0</v>
      </c>
      <c r="BO72" s="132">
        <f>SAM_billion!BO72*1000</f>
        <v>0</v>
      </c>
      <c r="BP72" s="132">
        <f>SAM_billion!BP72*1000</f>
        <v>0</v>
      </c>
      <c r="BQ72" s="132">
        <f>SAM_billion!BQ72*1000</f>
        <v>0</v>
      </c>
      <c r="BR72" s="132">
        <f>SAM_billion!BR72*1000</f>
        <v>0</v>
      </c>
      <c r="BS72" s="132">
        <f>SAM_billion!BS72*1000</f>
        <v>0</v>
      </c>
      <c r="BT72" s="132">
        <f>SAM_billion!BT72*1000</f>
        <v>0</v>
      </c>
      <c r="BU72" s="132">
        <f>SAM_billion!BU72*1000</f>
        <v>0</v>
      </c>
      <c r="BV72" s="132">
        <f>SAM_billion!BV72*1000</f>
        <v>0</v>
      </c>
      <c r="BW72" s="132">
        <f>SAM_billion!BW72*1000</f>
        <v>0</v>
      </c>
      <c r="BX72" s="132">
        <f>SAM_billion!BX72*1000</f>
        <v>0</v>
      </c>
      <c r="BY72" s="132">
        <f>SAM_billion!BY72*1000</f>
        <v>0</v>
      </c>
      <c r="BZ72" s="132">
        <f>SAM_billion!BZ72*1000</f>
        <v>0</v>
      </c>
      <c r="CA72" s="132">
        <f>SAM_billion!CA72*1000</f>
        <v>0</v>
      </c>
      <c r="CB72" s="132">
        <f>SAM_billion!CB72*1000</f>
        <v>0</v>
      </c>
      <c r="CC72" s="132">
        <f>SAM_billion!CC72*1000</f>
        <v>0</v>
      </c>
      <c r="CD72" s="132">
        <f>SAM_billion!CD72*1000</f>
        <v>0</v>
      </c>
      <c r="CE72" s="132">
        <f>SAM_billion!CE72*1000</f>
        <v>0</v>
      </c>
      <c r="CF72" s="132">
        <f>SAM_billion!CF72*1000</f>
        <v>0</v>
      </c>
      <c r="CG72" s="132">
        <f>SAM_billion!CG72*1000</f>
        <v>0</v>
      </c>
      <c r="CH72" s="132">
        <f>SAM_billion!CH72*1000</f>
        <v>0</v>
      </c>
      <c r="CI72" s="132">
        <f>SAM_billion!CI72*1000</f>
        <v>0</v>
      </c>
      <c r="CJ72" s="132">
        <f>SAM_billion!CJ72*1000</f>
        <v>0</v>
      </c>
      <c r="CK72" s="132">
        <f>SAM_billion!CK72*1000</f>
        <v>0</v>
      </c>
      <c r="CL72" s="132">
        <f>SAM_billion!CL72*1000</f>
        <v>0</v>
      </c>
      <c r="CM72" s="132">
        <f>SAM_billion!CM72*1000</f>
        <v>0</v>
      </c>
      <c r="CN72" s="132">
        <f>SAM_billion!CN72*1000</f>
        <v>0</v>
      </c>
      <c r="CO72" s="132">
        <f>SAM_billion!CO72*1000</f>
        <v>0</v>
      </c>
      <c r="CP72" s="132">
        <f>SAM_billion!CP72*1000</f>
        <v>0</v>
      </c>
      <c r="CQ72" s="132">
        <f>SAM_billion!CQ72*1000</f>
        <v>0</v>
      </c>
      <c r="CR72" s="132">
        <f>SAM_billion!CR72*1000</f>
        <v>0</v>
      </c>
      <c r="CS72" s="132">
        <f>SAM_billion!CS72*1000</f>
        <v>0</v>
      </c>
      <c r="CT72" s="132">
        <f>SAM_billion!CT72*1000</f>
        <v>0</v>
      </c>
      <c r="CU72" s="132">
        <f>SAM_billion!CU72*1000</f>
        <v>0</v>
      </c>
      <c r="CV72" s="132">
        <f>SAM_billion!CV72*1000</f>
        <v>0</v>
      </c>
      <c r="CW72" s="132">
        <f>SAM_billion!CW72*1000</f>
        <v>0</v>
      </c>
      <c r="CX72" s="132">
        <f>SAM_billion!CX72*1000</f>
        <v>0</v>
      </c>
      <c r="CY72" s="132">
        <f>SAM_billion!CY72*1000</f>
        <v>0</v>
      </c>
      <c r="CZ72" s="132">
        <f>SAM_billion!CZ72*1000</f>
        <v>0</v>
      </c>
      <c r="DA72" s="132">
        <f>SAM_billion!DA72*1000</f>
        <v>0</v>
      </c>
      <c r="DB72" s="132">
        <f>SAM_billion!DB72*1000</f>
        <v>0</v>
      </c>
      <c r="DC72" s="132">
        <f>SAM_billion!DC72*1000</f>
        <v>0</v>
      </c>
      <c r="DD72" s="132">
        <f>SAM_billion!DD72*1000</f>
        <v>0</v>
      </c>
      <c r="DE72" s="132">
        <f>SAM_billion!DE72*1000</f>
        <v>0</v>
      </c>
      <c r="DF72" s="132">
        <f>SAM_billion!DF72*1000</f>
        <v>0</v>
      </c>
      <c r="DG72" s="132">
        <f>SAM_billion!DG72*1000</f>
        <v>0</v>
      </c>
      <c r="DH72" s="132">
        <f>SAM_billion!DH72*1000</f>
        <v>0</v>
      </c>
      <c r="DI72" s="132">
        <f>SAM_billion!DI72*1000</f>
        <v>0</v>
      </c>
      <c r="DJ72" s="132">
        <f>SAM_billion!DJ72*1000</f>
        <v>0</v>
      </c>
      <c r="DK72" s="132">
        <f>SAM_billion!DK72*1000</f>
        <v>0</v>
      </c>
      <c r="DL72" s="132">
        <f>SAM_billion!DL72*1000</f>
        <v>0</v>
      </c>
      <c r="DM72" s="132">
        <f>SAM_billion!DM72*1000</f>
        <v>0</v>
      </c>
      <c r="DN72" s="132">
        <f>SAM_billion!DN72*1000</f>
        <v>0</v>
      </c>
      <c r="DO72" s="132">
        <f>SAM_billion!DO72*1000</f>
        <v>0</v>
      </c>
      <c r="DP72" s="132">
        <f>SAM_billion!DP72*1000</f>
        <v>0</v>
      </c>
      <c r="DQ72" s="132">
        <f>SAM_billion!DQ72*1000</f>
        <v>0</v>
      </c>
      <c r="DR72" s="132">
        <f>SAM_billion!DR72*1000</f>
        <v>0</v>
      </c>
      <c r="DS72" s="132">
        <f>SAM_billion!DS72*1000</f>
        <v>0</v>
      </c>
      <c r="DT72" s="132">
        <f>SAM_billion!DT72*1000</f>
        <v>0</v>
      </c>
      <c r="DU72" s="132">
        <f>SAM_billion!DU72*1000</f>
        <v>0</v>
      </c>
      <c r="DV72" s="132">
        <f>SAM_billion!DV72*1000</f>
        <v>0</v>
      </c>
      <c r="DW72" s="132">
        <f>SAM_billion!DW72*1000</f>
        <v>0</v>
      </c>
      <c r="DX72" s="132">
        <f>SAM_billion!DX72*1000</f>
        <v>0</v>
      </c>
      <c r="DY72" s="132">
        <f>SAM_billion!DY72*1000</f>
        <v>0</v>
      </c>
      <c r="DZ72" s="132">
        <f>SAM_billion!DZ72*1000</f>
        <v>0</v>
      </c>
      <c r="EA72" s="132">
        <f>SAM_billion!EA72*1000</f>
        <v>0</v>
      </c>
      <c r="EB72" s="132">
        <f>SAM_billion!EB72*1000</f>
        <v>0</v>
      </c>
      <c r="EC72" s="132">
        <f>SAM_billion!EC72*1000</f>
        <v>0</v>
      </c>
      <c r="ED72" s="132">
        <f>SAM_billion!ED72*1000</f>
        <v>0</v>
      </c>
      <c r="EE72" s="132">
        <f>SAM_billion!EE72*1000</f>
        <v>0</v>
      </c>
      <c r="EF72" s="132">
        <f>SAM_billion!EF72*1000</f>
        <v>0</v>
      </c>
      <c r="EG72" s="132">
        <f>SAM_billion!EG72*1000</f>
        <v>0</v>
      </c>
      <c r="EH72" s="132">
        <f>SAM_billion!EH72*1000</f>
        <v>0</v>
      </c>
      <c r="EI72" s="132">
        <f>SAM_billion!EI72*1000</f>
        <v>0</v>
      </c>
      <c r="EJ72" s="132">
        <f>SAM_billion!EJ72*1000</f>
        <v>0</v>
      </c>
      <c r="EK72" s="132">
        <f>SAM_billion!EK72*1000</f>
        <v>0</v>
      </c>
      <c r="EL72" s="132">
        <f>SAM_billion!EL72*1000</f>
        <v>0</v>
      </c>
      <c r="EM72" s="132">
        <f>SAM_billion!EM72*1000</f>
        <v>0</v>
      </c>
      <c r="EN72" s="132">
        <f>SAM_billion!EN72*1000</f>
        <v>0</v>
      </c>
      <c r="EO72" s="132">
        <f>SAM_billion!EO72*1000</f>
        <v>0</v>
      </c>
      <c r="EP72" s="132">
        <f>SAM_billion!EP72*1000</f>
        <v>1044726.0764405323</v>
      </c>
      <c r="EQ72" s="132">
        <f>SAM_billion!EQ72*1000</f>
        <v>0</v>
      </c>
      <c r="ER72" s="132">
        <f>SAM_billion!ER72*1000</f>
        <v>0</v>
      </c>
      <c r="ES72" s="132">
        <f>SAM_billion!ES72*1000</f>
        <v>0</v>
      </c>
      <c r="ET72" s="132">
        <f>SAM_billion!ET72*1000</f>
        <v>0</v>
      </c>
      <c r="EU72" s="132">
        <f>SAM_billion!EU72*1000</f>
        <v>0</v>
      </c>
      <c r="EV72" s="132">
        <f>SAM_billion!EV72*1000</f>
        <v>0</v>
      </c>
      <c r="EW72" s="132">
        <f>SAM_billion!EW72*1000</f>
        <v>0</v>
      </c>
      <c r="EX72" s="132">
        <f>SAM_billion!EX72*1000</f>
        <v>0</v>
      </c>
      <c r="EY72" s="132">
        <f>SAM_billion!EY72*1000</f>
        <v>0</v>
      </c>
      <c r="EZ72" s="132">
        <f>SAM_billion!EZ72*1000</f>
        <v>0</v>
      </c>
      <c r="FA72" s="132">
        <f>SAM_billion!FA72*1000</f>
        <v>0</v>
      </c>
      <c r="FB72" s="132">
        <f>SAM_billion!FB72*1000</f>
        <v>0</v>
      </c>
      <c r="FC72" s="132">
        <f>SAM_billion!FC72*1000</f>
        <v>0</v>
      </c>
      <c r="FD72" s="132">
        <f>SAM_billion!FD72*1000</f>
        <v>0</v>
      </c>
      <c r="FE72" s="132">
        <f>SAM_billion!FE72*1000</f>
        <v>0</v>
      </c>
      <c r="FF72" s="132">
        <f>SAM_billion!FF72*1000</f>
        <v>0</v>
      </c>
      <c r="FG72" s="132">
        <f>SAM_billion!FG72*1000</f>
        <v>0</v>
      </c>
      <c r="FH72" s="132">
        <f>SAM_billion!FH72*1000</f>
        <v>0</v>
      </c>
      <c r="FI72" s="132">
        <f>SAM_billion!FI72*1000</f>
        <v>0</v>
      </c>
      <c r="FJ72" s="132">
        <f>SAM_billion!FJ72*1000</f>
        <v>0</v>
      </c>
      <c r="FK72" s="132">
        <f>SAM_billion!FK72*1000</f>
        <v>0</v>
      </c>
      <c r="FL72" s="132">
        <f>SAM_billion!FL72*1000</f>
        <v>0</v>
      </c>
      <c r="FM72" s="132">
        <f>SAM_billion!FM72*1000</f>
        <v>0</v>
      </c>
      <c r="FN72" s="132">
        <f>SAM_billion!FN72*1000</f>
        <v>0</v>
      </c>
      <c r="FO72" s="132">
        <f>SAM_billion!FO72*1000</f>
        <v>0</v>
      </c>
      <c r="FP72" s="132">
        <f>SAM_billion!FP72*1000</f>
        <v>0</v>
      </c>
      <c r="FQ72" s="132">
        <f>SAM_billion!FQ72*1000</f>
        <v>0</v>
      </c>
      <c r="FR72" s="132">
        <f>SAM_billion!FR72*1000</f>
        <v>0</v>
      </c>
      <c r="FS72" s="132">
        <f>SAM_billion!FS72*1000</f>
        <v>0</v>
      </c>
      <c r="FT72" s="132">
        <f>SAM_billion!FT72*1000</f>
        <v>0</v>
      </c>
      <c r="FU72" s="132">
        <f>SAM_billion!FU72*1000</f>
        <v>0</v>
      </c>
      <c r="FV72" s="132">
        <f>SAM_billion!FV72*1000</f>
        <v>0</v>
      </c>
      <c r="FW72" s="132">
        <f>SAM_billion!FW72*1000</f>
        <v>0</v>
      </c>
      <c r="FX72" s="132">
        <f>SAM_billion!FX72*1000</f>
        <v>0</v>
      </c>
      <c r="FY72" s="132">
        <f>SAM_billion!FY72*1000</f>
        <v>0</v>
      </c>
      <c r="FZ72" s="132">
        <f>SAM_billion!FZ72*1000</f>
        <v>0</v>
      </c>
      <c r="GA72" s="132">
        <f>SAM_billion!GA72*1000</f>
        <v>0</v>
      </c>
      <c r="GB72" s="132">
        <f>SAM_billion!GB72*1000</f>
        <v>0</v>
      </c>
      <c r="GC72" s="132">
        <f>SAM_billion!GC72*1000</f>
        <v>0</v>
      </c>
      <c r="GD72" s="132">
        <f>SAM_billion!GD72*1000</f>
        <v>0</v>
      </c>
      <c r="GE72" s="132">
        <f>SAM_billion!GE72*1000</f>
        <v>0</v>
      </c>
      <c r="GF72" s="132">
        <f>SAM_billion!GF72*1000</f>
        <v>0</v>
      </c>
      <c r="GG72" s="132">
        <f>SAM_billion!GG72*1000</f>
        <v>0</v>
      </c>
      <c r="GH72" s="132">
        <f>SAM_billion!GH72*1000</f>
        <v>0</v>
      </c>
      <c r="GI72" s="132">
        <f>SAM_billion!GI72*1000</f>
        <v>0</v>
      </c>
      <c r="GJ72" s="132">
        <f>SAM_billion!GJ72*1000</f>
        <v>1044726.0764405323</v>
      </c>
    </row>
    <row r="73" spans="1:192" x14ac:dyDescent="0.25">
      <c r="A73" s="133" t="s">
        <v>366</v>
      </c>
      <c r="B73" s="132">
        <f>SAM_billion!B73*1000</f>
        <v>0</v>
      </c>
      <c r="C73" s="132">
        <f>SAM_billion!C73*1000</f>
        <v>0</v>
      </c>
      <c r="D73" s="132">
        <f>SAM_billion!D73*1000</f>
        <v>0</v>
      </c>
      <c r="E73" s="132">
        <f>SAM_billion!E73*1000</f>
        <v>0</v>
      </c>
      <c r="F73" s="132">
        <f>SAM_billion!F73*1000</f>
        <v>0</v>
      </c>
      <c r="G73" s="132">
        <f>SAM_billion!G73*1000</f>
        <v>0</v>
      </c>
      <c r="H73" s="132">
        <f>SAM_billion!H73*1000</f>
        <v>0</v>
      </c>
      <c r="I73" s="132">
        <f>SAM_billion!I73*1000</f>
        <v>0</v>
      </c>
      <c r="J73" s="132">
        <f>SAM_billion!J73*1000</f>
        <v>0</v>
      </c>
      <c r="K73" s="132">
        <f>SAM_billion!K73*1000</f>
        <v>0</v>
      </c>
      <c r="L73" s="132">
        <f>SAM_billion!L73*1000</f>
        <v>0</v>
      </c>
      <c r="M73" s="132">
        <f>SAM_billion!M73*1000</f>
        <v>0</v>
      </c>
      <c r="N73" s="132">
        <f>SAM_billion!N73*1000</f>
        <v>0</v>
      </c>
      <c r="O73" s="132">
        <f>SAM_billion!O73*1000</f>
        <v>0</v>
      </c>
      <c r="P73" s="132">
        <f>SAM_billion!P73*1000</f>
        <v>0</v>
      </c>
      <c r="Q73" s="132">
        <f>SAM_billion!Q73*1000</f>
        <v>0</v>
      </c>
      <c r="R73" s="132">
        <f>SAM_billion!R73*1000</f>
        <v>0</v>
      </c>
      <c r="S73" s="132">
        <f>SAM_billion!S73*1000</f>
        <v>0</v>
      </c>
      <c r="T73" s="132">
        <f>SAM_billion!T73*1000</f>
        <v>0</v>
      </c>
      <c r="U73" s="132">
        <f>SAM_billion!U73*1000</f>
        <v>0</v>
      </c>
      <c r="V73" s="132">
        <f>SAM_billion!V73*1000</f>
        <v>0</v>
      </c>
      <c r="W73" s="132">
        <f>SAM_billion!W73*1000</f>
        <v>0</v>
      </c>
      <c r="X73" s="132">
        <f>SAM_billion!X73*1000</f>
        <v>0</v>
      </c>
      <c r="Y73" s="132">
        <f>SAM_billion!Y73*1000</f>
        <v>0</v>
      </c>
      <c r="Z73" s="132">
        <f>SAM_billion!Z73*1000</f>
        <v>0</v>
      </c>
      <c r="AA73" s="132">
        <f>SAM_billion!AA73*1000</f>
        <v>0</v>
      </c>
      <c r="AB73" s="132">
        <f>SAM_billion!AB73*1000</f>
        <v>0</v>
      </c>
      <c r="AC73" s="132">
        <f>SAM_billion!AC73*1000</f>
        <v>0</v>
      </c>
      <c r="AD73" s="132">
        <f>SAM_billion!AD73*1000</f>
        <v>0</v>
      </c>
      <c r="AE73" s="132">
        <f>SAM_billion!AE73*1000</f>
        <v>0</v>
      </c>
      <c r="AF73" s="132">
        <f>SAM_billion!AF73*1000</f>
        <v>0</v>
      </c>
      <c r="AG73" s="132">
        <f>SAM_billion!AG73*1000</f>
        <v>0</v>
      </c>
      <c r="AH73" s="132">
        <f>SAM_billion!AH73*1000</f>
        <v>0</v>
      </c>
      <c r="AI73" s="132">
        <f>SAM_billion!AI73*1000</f>
        <v>0</v>
      </c>
      <c r="AJ73" s="132">
        <f>SAM_billion!AJ73*1000</f>
        <v>0</v>
      </c>
      <c r="AK73" s="132">
        <f>SAM_billion!AK73*1000</f>
        <v>0</v>
      </c>
      <c r="AL73" s="132">
        <f>SAM_billion!AL73*1000</f>
        <v>0</v>
      </c>
      <c r="AM73" s="132">
        <f>SAM_billion!AM73*1000</f>
        <v>0</v>
      </c>
      <c r="AN73" s="132">
        <f>SAM_billion!AN73*1000</f>
        <v>0</v>
      </c>
      <c r="AO73" s="132">
        <f>SAM_billion!AO73*1000</f>
        <v>0</v>
      </c>
      <c r="AP73" s="132">
        <f>SAM_billion!AP73*1000</f>
        <v>0</v>
      </c>
      <c r="AQ73" s="132">
        <f>SAM_billion!AQ73*1000</f>
        <v>0</v>
      </c>
      <c r="AR73" s="132">
        <f>SAM_billion!AR73*1000</f>
        <v>0</v>
      </c>
      <c r="AS73" s="132">
        <f>SAM_billion!AS73*1000</f>
        <v>0</v>
      </c>
      <c r="AT73" s="132">
        <f>SAM_billion!AT73*1000</f>
        <v>0</v>
      </c>
      <c r="AU73" s="132">
        <f>SAM_billion!AU73*1000</f>
        <v>0</v>
      </c>
      <c r="AV73" s="132">
        <f>SAM_billion!AV73*1000</f>
        <v>0</v>
      </c>
      <c r="AW73" s="132">
        <f>SAM_billion!AW73*1000</f>
        <v>0</v>
      </c>
      <c r="AX73" s="132">
        <f>SAM_billion!AX73*1000</f>
        <v>0</v>
      </c>
      <c r="AY73" s="132">
        <f>SAM_billion!AY73*1000</f>
        <v>0</v>
      </c>
      <c r="AZ73" s="132">
        <f>SAM_billion!AZ73*1000</f>
        <v>0</v>
      </c>
      <c r="BA73" s="132">
        <f>SAM_billion!BA73*1000</f>
        <v>0</v>
      </c>
      <c r="BB73" s="132">
        <f>SAM_billion!BB73*1000</f>
        <v>0</v>
      </c>
      <c r="BC73" s="132">
        <f>SAM_billion!BC73*1000</f>
        <v>0</v>
      </c>
      <c r="BD73" s="132">
        <f>SAM_billion!BD73*1000</f>
        <v>0</v>
      </c>
      <c r="BE73" s="132">
        <f>SAM_billion!BE73*1000</f>
        <v>0</v>
      </c>
      <c r="BF73" s="132">
        <f>SAM_billion!BF73*1000</f>
        <v>0</v>
      </c>
      <c r="BG73" s="132">
        <f>SAM_billion!BG73*1000</f>
        <v>0</v>
      </c>
      <c r="BH73" s="132">
        <f>SAM_billion!BH73*1000</f>
        <v>0</v>
      </c>
      <c r="BI73" s="132">
        <f>SAM_billion!BI73*1000</f>
        <v>0</v>
      </c>
      <c r="BJ73" s="132">
        <f>SAM_billion!BJ73*1000</f>
        <v>0</v>
      </c>
      <c r="BK73" s="132">
        <f>SAM_billion!BK73*1000</f>
        <v>0</v>
      </c>
      <c r="BL73" s="132">
        <f>SAM_billion!BL73*1000</f>
        <v>0</v>
      </c>
      <c r="BM73" s="132">
        <f>SAM_billion!BM73*1000</f>
        <v>0</v>
      </c>
      <c r="BN73" s="132">
        <f>SAM_billion!BN73*1000</f>
        <v>0</v>
      </c>
      <c r="BO73" s="132">
        <f>SAM_billion!BO73*1000</f>
        <v>0</v>
      </c>
      <c r="BP73" s="132">
        <f>SAM_billion!BP73*1000</f>
        <v>0</v>
      </c>
      <c r="BQ73" s="132">
        <f>SAM_billion!BQ73*1000</f>
        <v>0</v>
      </c>
      <c r="BR73" s="132">
        <f>SAM_billion!BR73*1000</f>
        <v>0</v>
      </c>
      <c r="BS73" s="132">
        <f>SAM_billion!BS73*1000</f>
        <v>0</v>
      </c>
      <c r="BT73" s="132">
        <f>SAM_billion!BT73*1000</f>
        <v>0</v>
      </c>
      <c r="BU73" s="132">
        <f>SAM_billion!BU73*1000</f>
        <v>0</v>
      </c>
      <c r="BV73" s="132">
        <f>SAM_billion!BV73*1000</f>
        <v>0</v>
      </c>
      <c r="BW73" s="132">
        <f>SAM_billion!BW73*1000</f>
        <v>0</v>
      </c>
      <c r="BX73" s="132">
        <f>SAM_billion!BX73*1000</f>
        <v>0</v>
      </c>
      <c r="BY73" s="132">
        <f>SAM_billion!BY73*1000</f>
        <v>0</v>
      </c>
      <c r="BZ73" s="132">
        <f>SAM_billion!BZ73*1000</f>
        <v>0</v>
      </c>
      <c r="CA73" s="132">
        <f>SAM_billion!CA73*1000</f>
        <v>0</v>
      </c>
      <c r="CB73" s="132">
        <f>SAM_billion!CB73*1000</f>
        <v>0</v>
      </c>
      <c r="CC73" s="132">
        <f>SAM_billion!CC73*1000</f>
        <v>0</v>
      </c>
      <c r="CD73" s="132">
        <f>SAM_billion!CD73*1000</f>
        <v>0</v>
      </c>
      <c r="CE73" s="132">
        <f>SAM_billion!CE73*1000</f>
        <v>0</v>
      </c>
      <c r="CF73" s="132">
        <f>SAM_billion!CF73*1000</f>
        <v>0</v>
      </c>
      <c r="CG73" s="132">
        <f>SAM_billion!CG73*1000</f>
        <v>0</v>
      </c>
      <c r="CH73" s="132">
        <f>SAM_billion!CH73*1000</f>
        <v>0</v>
      </c>
      <c r="CI73" s="132">
        <f>SAM_billion!CI73*1000</f>
        <v>0</v>
      </c>
      <c r="CJ73" s="132">
        <f>SAM_billion!CJ73*1000</f>
        <v>0</v>
      </c>
      <c r="CK73" s="132">
        <f>SAM_billion!CK73*1000</f>
        <v>0</v>
      </c>
      <c r="CL73" s="132">
        <f>SAM_billion!CL73*1000</f>
        <v>0</v>
      </c>
      <c r="CM73" s="132">
        <f>SAM_billion!CM73*1000</f>
        <v>0</v>
      </c>
      <c r="CN73" s="132">
        <f>SAM_billion!CN73*1000</f>
        <v>0</v>
      </c>
      <c r="CO73" s="132">
        <f>SAM_billion!CO73*1000</f>
        <v>0</v>
      </c>
      <c r="CP73" s="132">
        <f>SAM_billion!CP73*1000</f>
        <v>0</v>
      </c>
      <c r="CQ73" s="132">
        <f>SAM_billion!CQ73*1000</f>
        <v>0</v>
      </c>
      <c r="CR73" s="132">
        <f>SAM_billion!CR73*1000</f>
        <v>0</v>
      </c>
      <c r="CS73" s="132">
        <f>SAM_billion!CS73*1000</f>
        <v>0</v>
      </c>
      <c r="CT73" s="132">
        <f>SAM_billion!CT73*1000</f>
        <v>0</v>
      </c>
      <c r="CU73" s="132">
        <f>SAM_billion!CU73*1000</f>
        <v>0</v>
      </c>
      <c r="CV73" s="132">
        <f>SAM_billion!CV73*1000</f>
        <v>0</v>
      </c>
      <c r="CW73" s="132">
        <f>SAM_billion!CW73*1000</f>
        <v>0</v>
      </c>
      <c r="CX73" s="132">
        <f>SAM_billion!CX73*1000</f>
        <v>0</v>
      </c>
      <c r="CY73" s="132">
        <f>SAM_billion!CY73*1000</f>
        <v>0</v>
      </c>
      <c r="CZ73" s="132">
        <f>SAM_billion!CZ73*1000</f>
        <v>0</v>
      </c>
      <c r="DA73" s="132">
        <f>SAM_billion!DA73*1000</f>
        <v>0</v>
      </c>
      <c r="DB73" s="132">
        <f>SAM_billion!DB73*1000</f>
        <v>0</v>
      </c>
      <c r="DC73" s="132">
        <f>SAM_billion!DC73*1000</f>
        <v>0</v>
      </c>
      <c r="DD73" s="132">
        <f>SAM_billion!DD73*1000</f>
        <v>0</v>
      </c>
      <c r="DE73" s="132">
        <f>SAM_billion!DE73*1000</f>
        <v>0</v>
      </c>
      <c r="DF73" s="132">
        <f>SAM_billion!DF73*1000</f>
        <v>0</v>
      </c>
      <c r="DG73" s="132">
        <f>SAM_billion!DG73*1000</f>
        <v>0</v>
      </c>
      <c r="DH73" s="132">
        <f>SAM_billion!DH73*1000</f>
        <v>0</v>
      </c>
      <c r="DI73" s="132">
        <f>SAM_billion!DI73*1000</f>
        <v>0</v>
      </c>
      <c r="DJ73" s="132">
        <f>SAM_billion!DJ73*1000</f>
        <v>0</v>
      </c>
      <c r="DK73" s="132">
        <f>SAM_billion!DK73*1000</f>
        <v>0</v>
      </c>
      <c r="DL73" s="132">
        <f>SAM_billion!DL73*1000</f>
        <v>0</v>
      </c>
      <c r="DM73" s="132">
        <f>SAM_billion!DM73*1000</f>
        <v>0</v>
      </c>
      <c r="DN73" s="132">
        <f>SAM_billion!DN73*1000</f>
        <v>0</v>
      </c>
      <c r="DO73" s="132">
        <f>SAM_billion!DO73*1000</f>
        <v>0</v>
      </c>
      <c r="DP73" s="132">
        <f>SAM_billion!DP73*1000</f>
        <v>0</v>
      </c>
      <c r="DQ73" s="132">
        <f>SAM_billion!DQ73*1000</f>
        <v>0</v>
      </c>
      <c r="DR73" s="132">
        <f>SAM_billion!DR73*1000</f>
        <v>0</v>
      </c>
      <c r="DS73" s="132">
        <f>SAM_billion!DS73*1000</f>
        <v>0</v>
      </c>
      <c r="DT73" s="132">
        <f>SAM_billion!DT73*1000</f>
        <v>0</v>
      </c>
      <c r="DU73" s="132">
        <f>SAM_billion!DU73*1000</f>
        <v>0</v>
      </c>
      <c r="DV73" s="132">
        <f>SAM_billion!DV73*1000</f>
        <v>0</v>
      </c>
      <c r="DW73" s="132">
        <f>SAM_billion!DW73*1000</f>
        <v>0</v>
      </c>
      <c r="DX73" s="132">
        <f>SAM_billion!DX73*1000</f>
        <v>0</v>
      </c>
      <c r="DY73" s="132">
        <f>SAM_billion!DY73*1000</f>
        <v>0</v>
      </c>
      <c r="DZ73" s="132">
        <f>SAM_billion!DZ73*1000</f>
        <v>0</v>
      </c>
      <c r="EA73" s="132">
        <f>SAM_billion!EA73*1000</f>
        <v>0</v>
      </c>
      <c r="EB73" s="132">
        <f>SAM_billion!EB73*1000</f>
        <v>0</v>
      </c>
      <c r="EC73" s="132">
        <f>SAM_billion!EC73*1000</f>
        <v>0</v>
      </c>
      <c r="ED73" s="132">
        <f>SAM_billion!ED73*1000</f>
        <v>0</v>
      </c>
      <c r="EE73" s="132">
        <f>SAM_billion!EE73*1000</f>
        <v>0</v>
      </c>
      <c r="EF73" s="132">
        <f>SAM_billion!EF73*1000</f>
        <v>0</v>
      </c>
      <c r="EG73" s="132">
        <f>SAM_billion!EG73*1000</f>
        <v>0</v>
      </c>
      <c r="EH73" s="132">
        <f>SAM_billion!EH73*1000</f>
        <v>0</v>
      </c>
      <c r="EI73" s="132">
        <f>SAM_billion!EI73*1000</f>
        <v>0</v>
      </c>
      <c r="EJ73" s="132">
        <f>SAM_billion!EJ73*1000</f>
        <v>0</v>
      </c>
      <c r="EK73" s="132">
        <f>SAM_billion!EK73*1000</f>
        <v>0</v>
      </c>
      <c r="EL73" s="132">
        <f>SAM_billion!EL73*1000</f>
        <v>0</v>
      </c>
      <c r="EM73" s="132">
        <f>SAM_billion!EM73*1000</f>
        <v>0</v>
      </c>
      <c r="EN73" s="132">
        <f>SAM_billion!EN73*1000</f>
        <v>0</v>
      </c>
      <c r="EO73" s="132">
        <f>SAM_billion!EO73*1000</f>
        <v>0</v>
      </c>
      <c r="EP73" s="132">
        <f>SAM_billion!EP73*1000</f>
        <v>0</v>
      </c>
      <c r="EQ73" s="132">
        <f>SAM_billion!EQ73*1000</f>
        <v>117736.3765722778</v>
      </c>
      <c r="ER73" s="132">
        <f>SAM_billion!ER73*1000</f>
        <v>0</v>
      </c>
      <c r="ES73" s="132">
        <f>SAM_billion!ES73*1000</f>
        <v>0</v>
      </c>
      <c r="ET73" s="132">
        <f>SAM_billion!ET73*1000</f>
        <v>0</v>
      </c>
      <c r="EU73" s="132">
        <f>SAM_billion!EU73*1000</f>
        <v>0</v>
      </c>
      <c r="EV73" s="132">
        <f>SAM_billion!EV73*1000</f>
        <v>0</v>
      </c>
      <c r="EW73" s="132">
        <f>SAM_billion!EW73*1000</f>
        <v>0</v>
      </c>
      <c r="EX73" s="132">
        <f>SAM_billion!EX73*1000</f>
        <v>0</v>
      </c>
      <c r="EY73" s="132">
        <f>SAM_billion!EY73*1000</f>
        <v>0</v>
      </c>
      <c r="EZ73" s="132">
        <f>SAM_billion!EZ73*1000</f>
        <v>0</v>
      </c>
      <c r="FA73" s="132">
        <f>SAM_billion!FA73*1000</f>
        <v>0</v>
      </c>
      <c r="FB73" s="132">
        <f>SAM_billion!FB73*1000</f>
        <v>0</v>
      </c>
      <c r="FC73" s="132">
        <f>SAM_billion!FC73*1000</f>
        <v>0</v>
      </c>
      <c r="FD73" s="132">
        <f>SAM_billion!FD73*1000</f>
        <v>0</v>
      </c>
      <c r="FE73" s="132">
        <f>SAM_billion!FE73*1000</f>
        <v>0</v>
      </c>
      <c r="FF73" s="132">
        <f>SAM_billion!FF73*1000</f>
        <v>0</v>
      </c>
      <c r="FG73" s="132">
        <f>SAM_billion!FG73*1000</f>
        <v>0</v>
      </c>
      <c r="FH73" s="132">
        <f>SAM_billion!FH73*1000</f>
        <v>0</v>
      </c>
      <c r="FI73" s="132">
        <f>SAM_billion!FI73*1000</f>
        <v>0</v>
      </c>
      <c r="FJ73" s="132">
        <f>SAM_billion!FJ73*1000</f>
        <v>0</v>
      </c>
      <c r="FK73" s="132">
        <f>SAM_billion!FK73*1000</f>
        <v>0</v>
      </c>
      <c r="FL73" s="132">
        <f>SAM_billion!FL73*1000</f>
        <v>0</v>
      </c>
      <c r="FM73" s="132">
        <f>SAM_billion!FM73*1000</f>
        <v>0</v>
      </c>
      <c r="FN73" s="132">
        <f>SAM_billion!FN73*1000</f>
        <v>0</v>
      </c>
      <c r="FO73" s="132">
        <f>SAM_billion!FO73*1000</f>
        <v>0</v>
      </c>
      <c r="FP73" s="132">
        <f>SAM_billion!FP73*1000</f>
        <v>0</v>
      </c>
      <c r="FQ73" s="132">
        <f>SAM_billion!FQ73*1000</f>
        <v>0</v>
      </c>
      <c r="FR73" s="132">
        <f>SAM_billion!FR73*1000</f>
        <v>0</v>
      </c>
      <c r="FS73" s="132">
        <f>SAM_billion!FS73*1000</f>
        <v>0</v>
      </c>
      <c r="FT73" s="132">
        <f>SAM_billion!FT73*1000</f>
        <v>0</v>
      </c>
      <c r="FU73" s="132">
        <f>SAM_billion!FU73*1000</f>
        <v>0</v>
      </c>
      <c r="FV73" s="132">
        <f>SAM_billion!FV73*1000</f>
        <v>0</v>
      </c>
      <c r="FW73" s="132">
        <f>SAM_billion!FW73*1000</f>
        <v>0</v>
      </c>
      <c r="FX73" s="132">
        <f>SAM_billion!FX73*1000</f>
        <v>0</v>
      </c>
      <c r="FY73" s="132">
        <f>SAM_billion!FY73*1000</f>
        <v>0</v>
      </c>
      <c r="FZ73" s="132">
        <f>SAM_billion!FZ73*1000</f>
        <v>0</v>
      </c>
      <c r="GA73" s="132">
        <f>SAM_billion!GA73*1000</f>
        <v>0</v>
      </c>
      <c r="GB73" s="132">
        <f>SAM_billion!GB73*1000</f>
        <v>0</v>
      </c>
      <c r="GC73" s="132">
        <f>SAM_billion!GC73*1000</f>
        <v>0</v>
      </c>
      <c r="GD73" s="132">
        <f>SAM_billion!GD73*1000</f>
        <v>0</v>
      </c>
      <c r="GE73" s="132">
        <f>SAM_billion!GE73*1000</f>
        <v>0</v>
      </c>
      <c r="GF73" s="132">
        <f>SAM_billion!GF73*1000</f>
        <v>0</v>
      </c>
      <c r="GG73" s="132">
        <f>SAM_billion!GG73*1000</f>
        <v>0</v>
      </c>
      <c r="GH73" s="132">
        <f>SAM_billion!GH73*1000</f>
        <v>0</v>
      </c>
      <c r="GI73" s="132">
        <f>SAM_billion!GI73*1000</f>
        <v>0</v>
      </c>
      <c r="GJ73" s="132">
        <f>SAM_billion!GJ73*1000</f>
        <v>117736.3765722778</v>
      </c>
    </row>
    <row r="74" spans="1:192" x14ac:dyDescent="0.25">
      <c r="A74" s="133" t="s">
        <v>704</v>
      </c>
      <c r="B74" s="132">
        <f>SAM_billion!B74*1000</f>
        <v>0</v>
      </c>
      <c r="C74" s="132">
        <f>SAM_billion!C74*1000</f>
        <v>0</v>
      </c>
      <c r="D74" s="132">
        <f>SAM_billion!D74*1000</f>
        <v>0</v>
      </c>
      <c r="E74" s="132">
        <f>SAM_billion!E74*1000</f>
        <v>0</v>
      </c>
      <c r="F74" s="132">
        <f>SAM_billion!F74*1000</f>
        <v>0</v>
      </c>
      <c r="G74" s="132">
        <f>SAM_billion!G74*1000</f>
        <v>0</v>
      </c>
      <c r="H74" s="132">
        <f>SAM_billion!H74*1000</f>
        <v>0</v>
      </c>
      <c r="I74" s="132">
        <f>SAM_billion!I74*1000</f>
        <v>0</v>
      </c>
      <c r="J74" s="132">
        <f>SAM_billion!J74*1000</f>
        <v>0</v>
      </c>
      <c r="K74" s="132">
        <f>SAM_billion!K74*1000</f>
        <v>0</v>
      </c>
      <c r="L74" s="132">
        <f>SAM_billion!L74*1000</f>
        <v>0</v>
      </c>
      <c r="M74" s="132">
        <f>SAM_billion!M74*1000</f>
        <v>0</v>
      </c>
      <c r="N74" s="132">
        <f>SAM_billion!N74*1000</f>
        <v>0</v>
      </c>
      <c r="O74" s="132">
        <f>SAM_billion!O74*1000</f>
        <v>0</v>
      </c>
      <c r="P74" s="132">
        <f>SAM_billion!P74*1000</f>
        <v>0</v>
      </c>
      <c r="Q74" s="132">
        <f>SAM_billion!Q74*1000</f>
        <v>0</v>
      </c>
      <c r="R74" s="132">
        <f>SAM_billion!R74*1000</f>
        <v>0</v>
      </c>
      <c r="S74" s="132">
        <f>SAM_billion!S74*1000</f>
        <v>0</v>
      </c>
      <c r="T74" s="132">
        <f>SAM_billion!T74*1000</f>
        <v>0</v>
      </c>
      <c r="U74" s="132">
        <f>SAM_billion!U74*1000</f>
        <v>0</v>
      </c>
      <c r="V74" s="132">
        <f>SAM_billion!V74*1000</f>
        <v>0</v>
      </c>
      <c r="W74" s="132">
        <f>SAM_billion!W74*1000</f>
        <v>0</v>
      </c>
      <c r="X74" s="132">
        <f>SAM_billion!X74*1000</f>
        <v>0</v>
      </c>
      <c r="Y74" s="132">
        <f>SAM_billion!Y74*1000</f>
        <v>0</v>
      </c>
      <c r="Z74" s="132">
        <f>SAM_billion!Z74*1000</f>
        <v>0</v>
      </c>
      <c r="AA74" s="132">
        <f>SAM_billion!AA74*1000</f>
        <v>0</v>
      </c>
      <c r="AB74" s="132">
        <f>SAM_billion!AB74*1000</f>
        <v>0</v>
      </c>
      <c r="AC74" s="132">
        <f>SAM_billion!AC74*1000</f>
        <v>0</v>
      </c>
      <c r="AD74" s="132">
        <f>SAM_billion!AD74*1000</f>
        <v>0</v>
      </c>
      <c r="AE74" s="132">
        <f>SAM_billion!AE74*1000</f>
        <v>0</v>
      </c>
      <c r="AF74" s="132">
        <f>SAM_billion!AF74*1000</f>
        <v>0</v>
      </c>
      <c r="AG74" s="132">
        <f>SAM_billion!AG74*1000</f>
        <v>0</v>
      </c>
      <c r="AH74" s="132">
        <f>SAM_billion!AH74*1000</f>
        <v>0</v>
      </c>
      <c r="AI74" s="132">
        <f>SAM_billion!AI74*1000</f>
        <v>0</v>
      </c>
      <c r="AJ74" s="132">
        <f>SAM_billion!AJ74*1000</f>
        <v>0</v>
      </c>
      <c r="AK74" s="132">
        <f>SAM_billion!AK74*1000</f>
        <v>0</v>
      </c>
      <c r="AL74" s="132">
        <f>SAM_billion!AL74*1000</f>
        <v>0</v>
      </c>
      <c r="AM74" s="132">
        <f>SAM_billion!AM74*1000</f>
        <v>0</v>
      </c>
      <c r="AN74" s="132">
        <f>SAM_billion!AN74*1000</f>
        <v>0</v>
      </c>
      <c r="AO74" s="132">
        <f>SAM_billion!AO74*1000</f>
        <v>0</v>
      </c>
      <c r="AP74" s="132">
        <f>SAM_billion!AP74*1000</f>
        <v>0</v>
      </c>
      <c r="AQ74" s="132">
        <f>SAM_billion!AQ74*1000</f>
        <v>0</v>
      </c>
      <c r="AR74" s="132">
        <f>SAM_billion!AR74*1000</f>
        <v>0</v>
      </c>
      <c r="AS74" s="132">
        <f>SAM_billion!AS74*1000</f>
        <v>0</v>
      </c>
      <c r="AT74" s="132">
        <f>SAM_billion!AT74*1000</f>
        <v>0</v>
      </c>
      <c r="AU74" s="132">
        <f>SAM_billion!AU74*1000</f>
        <v>0</v>
      </c>
      <c r="AV74" s="132">
        <f>SAM_billion!AV74*1000</f>
        <v>0</v>
      </c>
      <c r="AW74" s="132">
        <f>SAM_billion!AW74*1000</f>
        <v>0</v>
      </c>
      <c r="AX74" s="132">
        <f>SAM_billion!AX74*1000</f>
        <v>0</v>
      </c>
      <c r="AY74" s="132">
        <f>SAM_billion!AY74*1000</f>
        <v>0</v>
      </c>
      <c r="AZ74" s="132">
        <f>SAM_billion!AZ74*1000</f>
        <v>0</v>
      </c>
      <c r="BA74" s="132">
        <f>SAM_billion!BA74*1000</f>
        <v>0</v>
      </c>
      <c r="BB74" s="132">
        <f>SAM_billion!BB74*1000</f>
        <v>0</v>
      </c>
      <c r="BC74" s="132">
        <f>SAM_billion!BC74*1000</f>
        <v>0</v>
      </c>
      <c r="BD74" s="132">
        <f>SAM_billion!BD74*1000</f>
        <v>0</v>
      </c>
      <c r="BE74" s="132">
        <f>SAM_billion!BE74*1000</f>
        <v>0</v>
      </c>
      <c r="BF74" s="132">
        <f>SAM_billion!BF74*1000</f>
        <v>0</v>
      </c>
      <c r="BG74" s="132">
        <f>SAM_billion!BG74*1000</f>
        <v>0</v>
      </c>
      <c r="BH74" s="132">
        <f>SAM_billion!BH74*1000</f>
        <v>0</v>
      </c>
      <c r="BI74" s="132">
        <f>SAM_billion!BI74*1000</f>
        <v>0</v>
      </c>
      <c r="BJ74" s="132">
        <f>SAM_billion!BJ74*1000</f>
        <v>0</v>
      </c>
      <c r="BK74" s="132">
        <f>SAM_billion!BK74*1000</f>
        <v>0</v>
      </c>
      <c r="BL74" s="132">
        <f>SAM_billion!BL74*1000</f>
        <v>0</v>
      </c>
      <c r="BM74" s="132">
        <f>SAM_billion!BM74*1000</f>
        <v>0</v>
      </c>
      <c r="BN74" s="132">
        <f>SAM_billion!BN74*1000</f>
        <v>0</v>
      </c>
      <c r="BO74" s="132">
        <f>SAM_billion!BO74*1000</f>
        <v>0</v>
      </c>
      <c r="BP74" s="132">
        <f>SAM_billion!BP74*1000</f>
        <v>0</v>
      </c>
      <c r="BQ74" s="132">
        <f>SAM_billion!BQ74*1000</f>
        <v>0</v>
      </c>
      <c r="BR74" s="132">
        <f>SAM_billion!BR74*1000</f>
        <v>0</v>
      </c>
      <c r="BS74" s="132">
        <f>SAM_billion!BS74*1000</f>
        <v>0</v>
      </c>
      <c r="BT74" s="132">
        <f>SAM_billion!BT74*1000</f>
        <v>0</v>
      </c>
      <c r="BU74" s="132">
        <f>SAM_billion!BU74*1000</f>
        <v>0</v>
      </c>
      <c r="BV74" s="132">
        <f>SAM_billion!BV74*1000</f>
        <v>0</v>
      </c>
      <c r="BW74" s="132">
        <f>SAM_billion!BW74*1000</f>
        <v>0</v>
      </c>
      <c r="BX74" s="132">
        <f>SAM_billion!BX74*1000</f>
        <v>0</v>
      </c>
      <c r="BY74" s="132">
        <f>SAM_billion!BY74*1000</f>
        <v>0</v>
      </c>
      <c r="BZ74" s="132">
        <f>SAM_billion!BZ74*1000</f>
        <v>0</v>
      </c>
      <c r="CA74" s="132">
        <f>SAM_billion!CA74*1000</f>
        <v>0</v>
      </c>
      <c r="CB74" s="132">
        <f>SAM_billion!CB74*1000</f>
        <v>0</v>
      </c>
      <c r="CC74" s="132">
        <f>SAM_billion!CC74*1000</f>
        <v>0</v>
      </c>
      <c r="CD74" s="132">
        <f>SAM_billion!CD74*1000</f>
        <v>0</v>
      </c>
      <c r="CE74" s="132">
        <f>SAM_billion!CE74*1000</f>
        <v>0</v>
      </c>
      <c r="CF74" s="132">
        <f>SAM_billion!CF74*1000</f>
        <v>0</v>
      </c>
      <c r="CG74" s="132">
        <f>SAM_billion!CG74*1000</f>
        <v>0</v>
      </c>
      <c r="CH74" s="132">
        <f>SAM_billion!CH74*1000</f>
        <v>0</v>
      </c>
      <c r="CI74" s="132">
        <f>SAM_billion!CI74*1000</f>
        <v>0</v>
      </c>
      <c r="CJ74" s="132">
        <f>SAM_billion!CJ74*1000</f>
        <v>0</v>
      </c>
      <c r="CK74" s="132">
        <f>SAM_billion!CK74*1000</f>
        <v>0</v>
      </c>
      <c r="CL74" s="132">
        <f>SAM_billion!CL74*1000</f>
        <v>0</v>
      </c>
      <c r="CM74" s="132">
        <f>SAM_billion!CM74*1000</f>
        <v>0</v>
      </c>
      <c r="CN74" s="132">
        <f>SAM_billion!CN74*1000</f>
        <v>0</v>
      </c>
      <c r="CO74" s="132">
        <f>SAM_billion!CO74*1000</f>
        <v>0</v>
      </c>
      <c r="CP74" s="132">
        <f>SAM_billion!CP74*1000</f>
        <v>0</v>
      </c>
      <c r="CQ74" s="132">
        <f>SAM_billion!CQ74*1000</f>
        <v>0</v>
      </c>
      <c r="CR74" s="132">
        <f>SAM_billion!CR74*1000</f>
        <v>0</v>
      </c>
      <c r="CS74" s="132">
        <f>SAM_billion!CS74*1000</f>
        <v>0</v>
      </c>
      <c r="CT74" s="132">
        <f>SAM_billion!CT74*1000</f>
        <v>0</v>
      </c>
      <c r="CU74" s="132">
        <f>SAM_billion!CU74*1000</f>
        <v>0</v>
      </c>
      <c r="CV74" s="132">
        <f>SAM_billion!CV74*1000</f>
        <v>0</v>
      </c>
      <c r="CW74" s="132">
        <f>SAM_billion!CW74*1000</f>
        <v>0</v>
      </c>
      <c r="CX74" s="132">
        <f>SAM_billion!CX74*1000</f>
        <v>0</v>
      </c>
      <c r="CY74" s="132">
        <f>SAM_billion!CY74*1000</f>
        <v>0</v>
      </c>
      <c r="CZ74" s="132">
        <f>SAM_billion!CZ74*1000</f>
        <v>0</v>
      </c>
      <c r="DA74" s="132">
        <f>SAM_billion!DA74*1000</f>
        <v>0</v>
      </c>
      <c r="DB74" s="132">
        <f>SAM_billion!DB74*1000</f>
        <v>0</v>
      </c>
      <c r="DC74" s="132">
        <f>SAM_billion!DC74*1000</f>
        <v>0</v>
      </c>
      <c r="DD74" s="132">
        <f>SAM_billion!DD74*1000</f>
        <v>0</v>
      </c>
      <c r="DE74" s="132">
        <f>SAM_billion!DE74*1000</f>
        <v>0</v>
      </c>
      <c r="DF74" s="132">
        <f>SAM_billion!DF74*1000</f>
        <v>0</v>
      </c>
      <c r="DG74" s="132">
        <f>SAM_billion!DG74*1000</f>
        <v>0</v>
      </c>
      <c r="DH74" s="132">
        <f>SAM_billion!DH74*1000</f>
        <v>0</v>
      </c>
      <c r="DI74" s="132">
        <f>SAM_billion!DI74*1000</f>
        <v>0</v>
      </c>
      <c r="DJ74" s="132">
        <f>SAM_billion!DJ74*1000</f>
        <v>0</v>
      </c>
      <c r="DK74" s="132">
        <f>SAM_billion!DK74*1000</f>
        <v>0</v>
      </c>
      <c r="DL74" s="132">
        <f>SAM_billion!DL74*1000</f>
        <v>0</v>
      </c>
      <c r="DM74" s="132">
        <f>SAM_billion!DM74*1000</f>
        <v>0</v>
      </c>
      <c r="DN74" s="132">
        <f>SAM_billion!DN74*1000</f>
        <v>0</v>
      </c>
      <c r="DO74" s="132">
        <f>SAM_billion!DO74*1000</f>
        <v>0</v>
      </c>
      <c r="DP74" s="132">
        <f>SAM_billion!DP74*1000</f>
        <v>0</v>
      </c>
      <c r="DQ74" s="132">
        <f>SAM_billion!DQ74*1000</f>
        <v>0</v>
      </c>
      <c r="DR74" s="132">
        <f>SAM_billion!DR74*1000</f>
        <v>0</v>
      </c>
      <c r="DS74" s="132">
        <f>SAM_billion!DS74*1000</f>
        <v>0</v>
      </c>
      <c r="DT74" s="132">
        <f>SAM_billion!DT74*1000</f>
        <v>0</v>
      </c>
      <c r="DU74" s="132">
        <f>SAM_billion!DU74*1000</f>
        <v>0</v>
      </c>
      <c r="DV74" s="132">
        <f>SAM_billion!DV74*1000</f>
        <v>0</v>
      </c>
      <c r="DW74" s="132">
        <f>SAM_billion!DW74*1000</f>
        <v>0</v>
      </c>
      <c r="DX74" s="132">
        <f>SAM_billion!DX74*1000</f>
        <v>0</v>
      </c>
      <c r="DY74" s="132">
        <f>SAM_billion!DY74*1000</f>
        <v>0</v>
      </c>
      <c r="DZ74" s="132">
        <f>SAM_billion!DZ74*1000</f>
        <v>0</v>
      </c>
      <c r="EA74" s="132">
        <f>SAM_billion!EA74*1000</f>
        <v>0</v>
      </c>
      <c r="EB74" s="132">
        <f>SAM_billion!EB74*1000</f>
        <v>0</v>
      </c>
      <c r="EC74" s="132">
        <f>SAM_billion!EC74*1000</f>
        <v>0</v>
      </c>
      <c r="ED74" s="132">
        <f>SAM_billion!ED74*1000</f>
        <v>0</v>
      </c>
      <c r="EE74" s="132">
        <f>SAM_billion!EE74*1000</f>
        <v>0</v>
      </c>
      <c r="EF74" s="132">
        <f>SAM_billion!EF74*1000</f>
        <v>0</v>
      </c>
      <c r="EG74" s="132">
        <f>SAM_billion!EG74*1000</f>
        <v>0</v>
      </c>
      <c r="EH74" s="132">
        <f>SAM_billion!EH74*1000</f>
        <v>0</v>
      </c>
      <c r="EI74" s="132">
        <f>SAM_billion!EI74*1000</f>
        <v>0</v>
      </c>
      <c r="EJ74" s="132">
        <f>SAM_billion!EJ74*1000</f>
        <v>0</v>
      </c>
      <c r="EK74" s="132">
        <f>SAM_billion!EK74*1000</f>
        <v>0</v>
      </c>
      <c r="EL74" s="132">
        <f>SAM_billion!EL74*1000</f>
        <v>0</v>
      </c>
      <c r="EM74" s="132">
        <f>SAM_billion!EM74*1000</f>
        <v>0</v>
      </c>
      <c r="EN74" s="132">
        <f>SAM_billion!EN74*1000</f>
        <v>0</v>
      </c>
      <c r="EO74" s="132">
        <f>SAM_billion!EO74*1000</f>
        <v>0</v>
      </c>
      <c r="EP74" s="132">
        <f>SAM_billion!EP74*1000</f>
        <v>0</v>
      </c>
      <c r="EQ74" s="132">
        <f>SAM_billion!EQ74*1000</f>
        <v>0</v>
      </c>
      <c r="ER74" s="132">
        <f>SAM_billion!ER74*1000</f>
        <v>124424.94295407587</v>
      </c>
      <c r="ES74" s="132">
        <f>SAM_billion!ES74*1000</f>
        <v>0</v>
      </c>
      <c r="ET74" s="132">
        <f>SAM_billion!ET74*1000</f>
        <v>0</v>
      </c>
      <c r="EU74" s="132">
        <f>SAM_billion!EU74*1000</f>
        <v>0</v>
      </c>
      <c r="EV74" s="132">
        <f>SAM_billion!EV74*1000</f>
        <v>0</v>
      </c>
      <c r="EW74" s="132">
        <f>SAM_billion!EW74*1000</f>
        <v>0</v>
      </c>
      <c r="EX74" s="132">
        <f>SAM_billion!EX74*1000</f>
        <v>0</v>
      </c>
      <c r="EY74" s="132">
        <f>SAM_billion!EY74*1000</f>
        <v>0</v>
      </c>
      <c r="EZ74" s="132">
        <f>SAM_billion!EZ74*1000</f>
        <v>0</v>
      </c>
      <c r="FA74" s="132">
        <f>SAM_billion!FA74*1000</f>
        <v>0</v>
      </c>
      <c r="FB74" s="132">
        <f>SAM_billion!FB74*1000</f>
        <v>0</v>
      </c>
      <c r="FC74" s="132">
        <f>SAM_billion!FC74*1000</f>
        <v>0</v>
      </c>
      <c r="FD74" s="132">
        <f>SAM_billion!FD74*1000</f>
        <v>0</v>
      </c>
      <c r="FE74" s="132">
        <f>SAM_billion!FE74*1000</f>
        <v>0</v>
      </c>
      <c r="FF74" s="132">
        <f>SAM_billion!FF74*1000</f>
        <v>0</v>
      </c>
      <c r="FG74" s="132">
        <f>SAM_billion!FG74*1000</f>
        <v>0</v>
      </c>
      <c r="FH74" s="132">
        <f>SAM_billion!FH74*1000</f>
        <v>0</v>
      </c>
      <c r="FI74" s="132">
        <f>SAM_billion!FI74*1000</f>
        <v>0</v>
      </c>
      <c r="FJ74" s="132">
        <f>SAM_billion!FJ74*1000</f>
        <v>0</v>
      </c>
      <c r="FK74" s="132">
        <f>SAM_billion!FK74*1000</f>
        <v>0</v>
      </c>
      <c r="FL74" s="132">
        <f>SAM_billion!FL74*1000</f>
        <v>0</v>
      </c>
      <c r="FM74" s="132">
        <f>SAM_billion!FM74*1000</f>
        <v>0</v>
      </c>
      <c r="FN74" s="132">
        <f>SAM_billion!FN74*1000</f>
        <v>0</v>
      </c>
      <c r="FO74" s="132">
        <f>SAM_billion!FO74*1000</f>
        <v>0</v>
      </c>
      <c r="FP74" s="132">
        <f>SAM_billion!FP74*1000</f>
        <v>0</v>
      </c>
      <c r="FQ74" s="132">
        <f>SAM_billion!FQ74*1000</f>
        <v>0</v>
      </c>
      <c r="FR74" s="132">
        <f>SAM_billion!FR74*1000</f>
        <v>0</v>
      </c>
      <c r="FS74" s="132">
        <f>SAM_billion!FS74*1000</f>
        <v>0</v>
      </c>
      <c r="FT74" s="132">
        <f>SAM_billion!FT74*1000</f>
        <v>0</v>
      </c>
      <c r="FU74" s="132">
        <f>SAM_billion!FU74*1000</f>
        <v>0</v>
      </c>
      <c r="FV74" s="132">
        <f>SAM_billion!FV74*1000</f>
        <v>0</v>
      </c>
      <c r="FW74" s="132">
        <f>SAM_billion!FW74*1000</f>
        <v>0</v>
      </c>
      <c r="FX74" s="132">
        <f>SAM_billion!FX74*1000</f>
        <v>0</v>
      </c>
      <c r="FY74" s="132">
        <f>SAM_billion!FY74*1000</f>
        <v>0</v>
      </c>
      <c r="FZ74" s="132">
        <f>SAM_billion!FZ74*1000</f>
        <v>0</v>
      </c>
      <c r="GA74" s="132">
        <f>SAM_billion!GA74*1000</f>
        <v>0</v>
      </c>
      <c r="GB74" s="132">
        <f>SAM_billion!GB74*1000</f>
        <v>0</v>
      </c>
      <c r="GC74" s="132">
        <f>SAM_billion!GC74*1000</f>
        <v>0</v>
      </c>
      <c r="GD74" s="132">
        <f>SAM_billion!GD74*1000</f>
        <v>0</v>
      </c>
      <c r="GE74" s="132">
        <f>SAM_billion!GE74*1000</f>
        <v>0</v>
      </c>
      <c r="GF74" s="132">
        <f>SAM_billion!GF74*1000</f>
        <v>0</v>
      </c>
      <c r="GG74" s="132">
        <f>SAM_billion!GG74*1000</f>
        <v>0</v>
      </c>
      <c r="GH74" s="132">
        <f>SAM_billion!GH74*1000</f>
        <v>0</v>
      </c>
      <c r="GI74" s="132">
        <f>SAM_billion!GI74*1000</f>
        <v>0</v>
      </c>
      <c r="GJ74" s="132">
        <f>SAM_billion!GJ74*1000</f>
        <v>124424.94295407587</v>
      </c>
    </row>
    <row r="75" spans="1:192" x14ac:dyDescent="0.25">
      <c r="A75" s="133" t="s">
        <v>705</v>
      </c>
      <c r="B75" s="132">
        <f>SAM_billion!B75*1000</f>
        <v>0</v>
      </c>
      <c r="C75" s="132">
        <f>SAM_billion!C75*1000</f>
        <v>0</v>
      </c>
      <c r="D75" s="132">
        <f>SAM_billion!D75*1000</f>
        <v>0</v>
      </c>
      <c r="E75" s="132">
        <f>SAM_billion!E75*1000</f>
        <v>0</v>
      </c>
      <c r="F75" s="132">
        <f>SAM_billion!F75*1000</f>
        <v>0</v>
      </c>
      <c r="G75" s="132">
        <f>SAM_billion!G75*1000</f>
        <v>0</v>
      </c>
      <c r="H75" s="132">
        <f>SAM_billion!H75*1000</f>
        <v>0</v>
      </c>
      <c r="I75" s="132">
        <f>SAM_billion!I75*1000</f>
        <v>0</v>
      </c>
      <c r="J75" s="132">
        <f>SAM_billion!J75*1000</f>
        <v>0</v>
      </c>
      <c r="K75" s="132">
        <f>SAM_billion!K75*1000</f>
        <v>0</v>
      </c>
      <c r="L75" s="132">
        <f>SAM_billion!L75*1000</f>
        <v>0</v>
      </c>
      <c r="M75" s="132">
        <f>SAM_billion!M75*1000</f>
        <v>0</v>
      </c>
      <c r="N75" s="132">
        <f>SAM_billion!N75*1000</f>
        <v>0</v>
      </c>
      <c r="O75" s="132">
        <f>SAM_billion!O75*1000</f>
        <v>0</v>
      </c>
      <c r="P75" s="132">
        <f>SAM_billion!P75*1000</f>
        <v>0</v>
      </c>
      <c r="Q75" s="132">
        <f>SAM_billion!Q75*1000</f>
        <v>0</v>
      </c>
      <c r="R75" s="132">
        <f>SAM_billion!R75*1000</f>
        <v>0</v>
      </c>
      <c r="S75" s="132">
        <f>SAM_billion!S75*1000</f>
        <v>0</v>
      </c>
      <c r="T75" s="132">
        <f>SAM_billion!T75*1000</f>
        <v>0</v>
      </c>
      <c r="U75" s="132">
        <f>SAM_billion!U75*1000</f>
        <v>0</v>
      </c>
      <c r="V75" s="132">
        <f>SAM_billion!V75*1000</f>
        <v>0</v>
      </c>
      <c r="W75" s="132">
        <f>SAM_billion!W75*1000</f>
        <v>0</v>
      </c>
      <c r="X75" s="132">
        <f>SAM_billion!X75*1000</f>
        <v>0</v>
      </c>
      <c r="Y75" s="132">
        <f>SAM_billion!Y75*1000</f>
        <v>0</v>
      </c>
      <c r="Z75" s="132">
        <f>SAM_billion!Z75*1000</f>
        <v>0</v>
      </c>
      <c r="AA75" s="132">
        <f>SAM_billion!AA75*1000</f>
        <v>0</v>
      </c>
      <c r="AB75" s="132">
        <f>SAM_billion!AB75*1000</f>
        <v>0</v>
      </c>
      <c r="AC75" s="132">
        <f>SAM_billion!AC75*1000</f>
        <v>0</v>
      </c>
      <c r="AD75" s="132">
        <f>SAM_billion!AD75*1000</f>
        <v>0</v>
      </c>
      <c r="AE75" s="132">
        <f>SAM_billion!AE75*1000</f>
        <v>0</v>
      </c>
      <c r="AF75" s="132">
        <f>SAM_billion!AF75*1000</f>
        <v>0</v>
      </c>
      <c r="AG75" s="132">
        <f>SAM_billion!AG75*1000</f>
        <v>0</v>
      </c>
      <c r="AH75" s="132">
        <f>SAM_billion!AH75*1000</f>
        <v>0</v>
      </c>
      <c r="AI75" s="132">
        <f>SAM_billion!AI75*1000</f>
        <v>0</v>
      </c>
      <c r="AJ75" s="132">
        <f>SAM_billion!AJ75*1000</f>
        <v>0</v>
      </c>
      <c r="AK75" s="132">
        <f>SAM_billion!AK75*1000</f>
        <v>0</v>
      </c>
      <c r="AL75" s="132">
        <f>SAM_billion!AL75*1000</f>
        <v>0</v>
      </c>
      <c r="AM75" s="132">
        <f>SAM_billion!AM75*1000</f>
        <v>0</v>
      </c>
      <c r="AN75" s="132">
        <f>SAM_billion!AN75*1000</f>
        <v>0</v>
      </c>
      <c r="AO75" s="132">
        <f>SAM_billion!AO75*1000</f>
        <v>0</v>
      </c>
      <c r="AP75" s="132">
        <f>SAM_billion!AP75*1000</f>
        <v>0</v>
      </c>
      <c r="AQ75" s="132">
        <f>SAM_billion!AQ75*1000</f>
        <v>0</v>
      </c>
      <c r="AR75" s="132">
        <f>SAM_billion!AR75*1000</f>
        <v>0</v>
      </c>
      <c r="AS75" s="132">
        <f>SAM_billion!AS75*1000</f>
        <v>0</v>
      </c>
      <c r="AT75" s="132">
        <f>SAM_billion!AT75*1000</f>
        <v>0</v>
      </c>
      <c r="AU75" s="132">
        <f>SAM_billion!AU75*1000</f>
        <v>0</v>
      </c>
      <c r="AV75" s="132">
        <f>SAM_billion!AV75*1000</f>
        <v>0</v>
      </c>
      <c r="AW75" s="132">
        <f>SAM_billion!AW75*1000</f>
        <v>0</v>
      </c>
      <c r="AX75" s="132">
        <f>SAM_billion!AX75*1000</f>
        <v>0</v>
      </c>
      <c r="AY75" s="132">
        <f>SAM_billion!AY75*1000</f>
        <v>0</v>
      </c>
      <c r="AZ75" s="132">
        <f>SAM_billion!AZ75*1000</f>
        <v>0</v>
      </c>
      <c r="BA75" s="132">
        <f>SAM_billion!BA75*1000</f>
        <v>0</v>
      </c>
      <c r="BB75" s="132">
        <f>SAM_billion!BB75*1000</f>
        <v>0</v>
      </c>
      <c r="BC75" s="132">
        <f>SAM_billion!BC75*1000</f>
        <v>0</v>
      </c>
      <c r="BD75" s="132">
        <f>SAM_billion!BD75*1000</f>
        <v>0</v>
      </c>
      <c r="BE75" s="132">
        <f>SAM_billion!BE75*1000</f>
        <v>0</v>
      </c>
      <c r="BF75" s="132">
        <f>SAM_billion!BF75*1000</f>
        <v>0</v>
      </c>
      <c r="BG75" s="132">
        <f>SAM_billion!BG75*1000</f>
        <v>0</v>
      </c>
      <c r="BH75" s="132">
        <f>SAM_billion!BH75*1000</f>
        <v>0</v>
      </c>
      <c r="BI75" s="132">
        <f>SAM_billion!BI75*1000</f>
        <v>0</v>
      </c>
      <c r="BJ75" s="132">
        <f>SAM_billion!BJ75*1000</f>
        <v>0</v>
      </c>
      <c r="BK75" s="132">
        <f>SAM_billion!BK75*1000</f>
        <v>0</v>
      </c>
      <c r="BL75" s="132">
        <f>SAM_billion!BL75*1000</f>
        <v>0</v>
      </c>
      <c r="BM75" s="132">
        <f>SAM_billion!BM75*1000</f>
        <v>0</v>
      </c>
      <c r="BN75" s="132">
        <f>SAM_billion!BN75*1000</f>
        <v>0</v>
      </c>
      <c r="BO75" s="132">
        <f>SAM_billion!BO75*1000</f>
        <v>0</v>
      </c>
      <c r="BP75" s="132">
        <f>SAM_billion!BP75*1000</f>
        <v>0</v>
      </c>
      <c r="BQ75" s="132">
        <f>SAM_billion!BQ75*1000</f>
        <v>0</v>
      </c>
      <c r="BR75" s="132">
        <f>SAM_billion!BR75*1000</f>
        <v>0</v>
      </c>
      <c r="BS75" s="132">
        <f>SAM_billion!BS75*1000</f>
        <v>0</v>
      </c>
      <c r="BT75" s="132">
        <f>SAM_billion!BT75*1000</f>
        <v>0</v>
      </c>
      <c r="BU75" s="132">
        <f>SAM_billion!BU75*1000</f>
        <v>0</v>
      </c>
      <c r="BV75" s="132">
        <f>SAM_billion!BV75*1000</f>
        <v>0</v>
      </c>
      <c r="BW75" s="132">
        <f>SAM_billion!BW75*1000</f>
        <v>0</v>
      </c>
      <c r="BX75" s="132">
        <f>SAM_billion!BX75*1000</f>
        <v>0</v>
      </c>
      <c r="BY75" s="132">
        <f>SAM_billion!BY75*1000</f>
        <v>0</v>
      </c>
      <c r="BZ75" s="132">
        <f>SAM_billion!BZ75*1000</f>
        <v>0</v>
      </c>
      <c r="CA75" s="132">
        <f>SAM_billion!CA75*1000</f>
        <v>0</v>
      </c>
      <c r="CB75" s="132">
        <f>SAM_billion!CB75*1000</f>
        <v>0</v>
      </c>
      <c r="CC75" s="132">
        <f>SAM_billion!CC75*1000</f>
        <v>0</v>
      </c>
      <c r="CD75" s="132">
        <f>SAM_billion!CD75*1000</f>
        <v>0</v>
      </c>
      <c r="CE75" s="132">
        <f>SAM_billion!CE75*1000</f>
        <v>0</v>
      </c>
      <c r="CF75" s="132">
        <f>SAM_billion!CF75*1000</f>
        <v>0</v>
      </c>
      <c r="CG75" s="132">
        <f>SAM_billion!CG75*1000</f>
        <v>0</v>
      </c>
      <c r="CH75" s="132">
        <f>SAM_billion!CH75*1000</f>
        <v>0</v>
      </c>
      <c r="CI75" s="132">
        <f>SAM_billion!CI75*1000</f>
        <v>0</v>
      </c>
      <c r="CJ75" s="132">
        <f>SAM_billion!CJ75*1000</f>
        <v>0</v>
      </c>
      <c r="CK75" s="132">
        <f>SAM_billion!CK75*1000</f>
        <v>0</v>
      </c>
      <c r="CL75" s="132">
        <f>SAM_billion!CL75*1000</f>
        <v>0</v>
      </c>
      <c r="CM75" s="132">
        <f>SAM_billion!CM75*1000</f>
        <v>0</v>
      </c>
      <c r="CN75" s="132">
        <f>SAM_billion!CN75*1000</f>
        <v>0</v>
      </c>
      <c r="CO75" s="132">
        <f>SAM_billion!CO75*1000</f>
        <v>0</v>
      </c>
      <c r="CP75" s="132">
        <f>SAM_billion!CP75*1000</f>
        <v>0</v>
      </c>
      <c r="CQ75" s="132">
        <f>SAM_billion!CQ75*1000</f>
        <v>0</v>
      </c>
      <c r="CR75" s="132">
        <f>SAM_billion!CR75*1000</f>
        <v>0</v>
      </c>
      <c r="CS75" s="132">
        <f>SAM_billion!CS75*1000</f>
        <v>0</v>
      </c>
      <c r="CT75" s="132">
        <f>SAM_billion!CT75*1000</f>
        <v>0</v>
      </c>
      <c r="CU75" s="132">
        <f>SAM_billion!CU75*1000</f>
        <v>0</v>
      </c>
      <c r="CV75" s="132">
        <f>SAM_billion!CV75*1000</f>
        <v>0</v>
      </c>
      <c r="CW75" s="132">
        <f>SAM_billion!CW75*1000</f>
        <v>0</v>
      </c>
      <c r="CX75" s="132">
        <f>SAM_billion!CX75*1000</f>
        <v>0</v>
      </c>
      <c r="CY75" s="132">
        <f>SAM_billion!CY75*1000</f>
        <v>0</v>
      </c>
      <c r="CZ75" s="132">
        <f>SAM_billion!CZ75*1000</f>
        <v>0</v>
      </c>
      <c r="DA75" s="132">
        <f>SAM_billion!DA75*1000</f>
        <v>0</v>
      </c>
      <c r="DB75" s="132">
        <f>SAM_billion!DB75*1000</f>
        <v>0</v>
      </c>
      <c r="DC75" s="132">
        <f>SAM_billion!DC75*1000</f>
        <v>0</v>
      </c>
      <c r="DD75" s="132">
        <f>SAM_billion!DD75*1000</f>
        <v>0</v>
      </c>
      <c r="DE75" s="132">
        <f>SAM_billion!DE75*1000</f>
        <v>0</v>
      </c>
      <c r="DF75" s="132">
        <f>SAM_billion!DF75*1000</f>
        <v>0</v>
      </c>
      <c r="DG75" s="132">
        <f>SAM_billion!DG75*1000</f>
        <v>0</v>
      </c>
      <c r="DH75" s="132">
        <f>SAM_billion!DH75*1000</f>
        <v>0</v>
      </c>
      <c r="DI75" s="132">
        <f>SAM_billion!DI75*1000</f>
        <v>0</v>
      </c>
      <c r="DJ75" s="132">
        <f>SAM_billion!DJ75*1000</f>
        <v>0</v>
      </c>
      <c r="DK75" s="132">
        <f>SAM_billion!DK75*1000</f>
        <v>0</v>
      </c>
      <c r="DL75" s="132">
        <f>SAM_billion!DL75*1000</f>
        <v>0</v>
      </c>
      <c r="DM75" s="132">
        <f>SAM_billion!DM75*1000</f>
        <v>0</v>
      </c>
      <c r="DN75" s="132">
        <f>SAM_billion!DN75*1000</f>
        <v>0</v>
      </c>
      <c r="DO75" s="132">
        <f>SAM_billion!DO75*1000</f>
        <v>0</v>
      </c>
      <c r="DP75" s="132">
        <f>SAM_billion!DP75*1000</f>
        <v>0</v>
      </c>
      <c r="DQ75" s="132">
        <f>SAM_billion!DQ75*1000</f>
        <v>0</v>
      </c>
      <c r="DR75" s="132">
        <f>SAM_billion!DR75*1000</f>
        <v>0</v>
      </c>
      <c r="DS75" s="132">
        <f>SAM_billion!DS75*1000</f>
        <v>0</v>
      </c>
      <c r="DT75" s="132">
        <f>SAM_billion!DT75*1000</f>
        <v>0</v>
      </c>
      <c r="DU75" s="132">
        <f>SAM_billion!DU75*1000</f>
        <v>0</v>
      </c>
      <c r="DV75" s="132">
        <f>SAM_billion!DV75*1000</f>
        <v>0</v>
      </c>
      <c r="DW75" s="132">
        <f>SAM_billion!DW75*1000</f>
        <v>0</v>
      </c>
      <c r="DX75" s="132">
        <f>SAM_billion!DX75*1000</f>
        <v>0</v>
      </c>
      <c r="DY75" s="132">
        <f>SAM_billion!DY75*1000</f>
        <v>0</v>
      </c>
      <c r="DZ75" s="132">
        <f>SAM_billion!DZ75*1000</f>
        <v>0</v>
      </c>
      <c r="EA75" s="132">
        <f>SAM_billion!EA75*1000</f>
        <v>0</v>
      </c>
      <c r="EB75" s="132">
        <f>SAM_billion!EB75*1000</f>
        <v>0</v>
      </c>
      <c r="EC75" s="132">
        <f>SAM_billion!EC75*1000</f>
        <v>0</v>
      </c>
      <c r="ED75" s="132">
        <f>SAM_billion!ED75*1000</f>
        <v>0</v>
      </c>
      <c r="EE75" s="132">
        <f>SAM_billion!EE75*1000</f>
        <v>0</v>
      </c>
      <c r="EF75" s="132">
        <f>SAM_billion!EF75*1000</f>
        <v>0</v>
      </c>
      <c r="EG75" s="132">
        <f>SAM_billion!EG75*1000</f>
        <v>0</v>
      </c>
      <c r="EH75" s="132">
        <f>SAM_billion!EH75*1000</f>
        <v>0</v>
      </c>
      <c r="EI75" s="132">
        <f>SAM_billion!EI75*1000</f>
        <v>0</v>
      </c>
      <c r="EJ75" s="132">
        <f>SAM_billion!EJ75*1000</f>
        <v>0</v>
      </c>
      <c r="EK75" s="132">
        <f>SAM_billion!EK75*1000</f>
        <v>0</v>
      </c>
      <c r="EL75" s="132">
        <f>SAM_billion!EL75*1000</f>
        <v>0</v>
      </c>
      <c r="EM75" s="132">
        <f>SAM_billion!EM75*1000</f>
        <v>0</v>
      </c>
      <c r="EN75" s="132">
        <f>SAM_billion!EN75*1000</f>
        <v>0</v>
      </c>
      <c r="EO75" s="132">
        <f>SAM_billion!EO75*1000</f>
        <v>0</v>
      </c>
      <c r="EP75" s="132">
        <f>SAM_billion!EP75*1000</f>
        <v>0</v>
      </c>
      <c r="EQ75" s="132">
        <f>SAM_billion!EQ75*1000</f>
        <v>0</v>
      </c>
      <c r="ER75" s="132">
        <f>SAM_billion!ER75*1000</f>
        <v>0</v>
      </c>
      <c r="ES75" s="132">
        <f>SAM_billion!ES75*1000</f>
        <v>0</v>
      </c>
      <c r="ET75" s="132">
        <f>SAM_billion!ET75*1000</f>
        <v>638578.8038624482</v>
      </c>
      <c r="EU75" s="132">
        <f>SAM_billion!EU75*1000</f>
        <v>0</v>
      </c>
      <c r="EV75" s="132">
        <f>SAM_billion!EV75*1000</f>
        <v>0</v>
      </c>
      <c r="EW75" s="132">
        <f>SAM_billion!EW75*1000</f>
        <v>0</v>
      </c>
      <c r="EX75" s="132">
        <f>SAM_billion!EX75*1000</f>
        <v>0</v>
      </c>
      <c r="EY75" s="132">
        <f>SAM_billion!EY75*1000</f>
        <v>0</v>
      </c>
      <c r="EZ75" s="132">
        <f>SAM_billion!EZ75*1000</f>
        <v>0</v>
      </c>
      <c r="FA75" s="132">
        <f>SAM_billion!FA75*1000</f>
        <v>0</v>
      </c>
      <c r="FB75" s="132">
        <f>SAM_billion!FB75*1000</f>
        <v>0</v>
      </c>
      <c r="FC75" s="132">
        <f>SAM_billion!FC75*1000</f>
        <v>0</v>
      </c>
      <c r="FD75" s="132">
        <f>SAM_billion!FD75*1000</f>
        <v>0</v>
      </c>
      <c r="FE75" s="132">
        <f>SAM_billion!FE75*1000</f>
        <v>0</v>
      </c>
      <c r="FF75" s="132">
        <f>SAM_billion!FF75*1000</f>
        <v>0</v>
      </c>
      <c r="FG75" s="132">
        <f>SAM_billion!FG75*1000</f>
        <v>0</v>
      </c>
      <c r="FH75" s="132">
        <f>SAM_billion!FH75*1000</f>
        <v>0</v>
      </c>
      <c r="FI75" s="132">
        <f>SAM_billion!FI75*1000</f>
        <v>0</v>
      </c>
      <c r="FJ75" s="132">
        <f>SAM_billion!FJ75*1000</f>
        <v>0</v>
      </c>
      <c r="FK75" s="132">
        <f>SAM_billion!FK75*1000</f>
        <v>0</v>
      </c>
      <c r="FL75" s="132">
        <f>SAM_billion!FL75*1000</f>
        <v>0</v>
      </c>
      <c r="FM75" s="132">
        <f>SAM_billion!FM75*1000</f>
        <v>0</v>
      </c>
      <c r="FN75" s="132">
        <f>SAM_billion!FN75*1000</f>
        <v>0</v>
      </c>
      <c r="FO75" s="132">
        <f>SAM_billion!FO75*1000</f>
        <v>0</v>
      </c>
      <c r="FP75" s="132">
        <f>SAM_billion!FP75*1000</f>
        <v>0</v>
      </c>
      <c r="FQ75" s="132">
        <f>SAM_billion!FQ75*1000</f>
        <v>0</v>
      </c>
      <c r="FR75" s="132">
        <f>SAM_billion!FR75*1000</f>
        <v>0</v>
      </c>
      <c r="FS75" s="132">
        <f>SAM_billion!FS75*1000</f>
        <v>0</v>
      </c>
      <c r="FT75" s="132">
        <f>SAM_billion!FT75*1000</f>
        <v>0</v>
      </c>
      <c r="FU75" s="132">
        <f>SAM_billion!FU75*1000</f>
        <v>0</v>
      </c>
      <c r="FV75" s="132">
        <f>SAM_billion!FV75*1000</f>
        <v>0</v>
      </c>
      <c r="FW75" s="132">
        <f>SAM_billion!FW75*1000</f>
        <v>0</v>
      </c>
      <c r="FX75" s="132">
        <f>SAM_billion!FX75*1000</f>
        <v>0</v>
      </c>
      <c r="FY75" s="132">
        <f>SAM_billion!FY75*1000</f>
        <v>0</v>
      </c>
      <c r="FZ75" s="132">
        <f>SAM_billion!FZ75*1000</f>
        <v>0</v>
      </c>
      <c r="GA75" s="132">
        <f>SAM_billion!GA75*1000</f>
        <v>0</v>
      </c>
      <c r="GB75" s="132">
        <f>SAM_billion!GB75*1000</f>
        <v>0</v>
      </c>
      <c r="GC75" s="132">
        <f>SAM_billion!GC75*1000</f>
        <v>0</v>
      </c>
      <c r="GD75" s="132">
        <f>SAM_billion!GD75*1000</f>
        <v>0</v>
      </c>
      <c r="GE75" s="132">
        <f>SAM_billion!GE75*1000</f>
        <v>0</v>
      </c>
      <c r="GF75" s="132">
        <f>SAM_billion!GF75*1000</f>
        <v>0</v>
      </c>
      <c r="GG75" s="132">
        <f>SAM_billion!GG75*1000</f>
        <v>0</v>
      </c>
      <c r="GH75" s="132">
        <f>SAM_billion!GH75*1000</f>
        <v>0</v>
      </c>
      <c r="GI75" s="132">
        <f>SAM_billion!GI75*1000</f>
        <v>0</v>
      </c>
      <c r="GJ75" s="132">
        <f>SAM_billion!GJ75*1000</f>
        <v>638578.8038624482</v>
      </c>
    </row>
    <row r="76" spans="1:192" x14ac:dyDescent="0.25">
      <c r="A76" s="133" t="s">
        <v>748</v>
      </c>
      <c r="B76" s="132">
        <f>SAM_billion!B76*1000</f>
        <v>0</v>
      </c>
      <c r="C76" s="132">
        <f>SAM_billion!C76*1000</f>
        <v>0</v>
      </c>
      <c r="D76" s="132">
        <f>SAM_billion!D76*1000</f>
        <v>0</v>
      </c>
      <c r="E76" s="132">
        <f>SAM_billion!E76*1000</f>
        <v>0</v>
      </c>
      <c r="F76" s="132">
        <f>SAM_billion!F76*1000</f>
        <v>0</v>
      </c>
      <c r="G76" s="132">
        <f>SAM_billion!G76*1000</f>
        <v>0</v>
      </c>
      <c r="H76" s="132">
        <f>SAM_billion!H76*1000</f>
        <v>0</v>
      </c>
      <c r="I76" s="132">
        <f>SAM_billion!I76*1000</f>
        <v>0</v>
      </c>
      <c r="J76" s="132">
        <f>SAM_billion!J76*1000</f>
        <v>0</v>
      </c>
      <c r="K76" s="132">
        <f>SAM_billion!K76*1000</f>
        <v>0</v>
      </c>
      <c r="L76" s="132">
        <f>SAM_billion!L76*1000</f>
        <v>0</v>
      </c>
      <c r="M76" s="132">
        <f>SAM_billion!M76*1000</f>
        <v>0</v>
      </c>
      <c r="N76" s="132">
        <f>SAM_billion!N76*1000</f>
        <v>0</v>
      </c>
      <c r="O76" s="132">
        <f>SAM_billion!O76*1000</f>
        <v>0</v>
      </c>
      <c r="P76" s="132">
        <f>SAM_billion!P76*1000</f>
        <v>0</v>
      </c>
      <c r="Q76" s="132">
        <f>SAM_billion!Q76*1000</f>
        <v>0</v>
      </c>
      <c r="R76" s="132">
        <f>SAM_billion!R76*1000</f>
        <v>0</v>
      </c>
      <c r="S76" s="132">
        <f>SAM_billion!S76*1000</f>
        <v>0</v>
      </c>
      <c r="T76" s="132">
        <f>SAM_billion!T76*1000</f>
        <v>0</v>
      </c>
      <c r="U76" s="132">
        <f>SAM_billion!U76*1000</f>
        <v>0</v>
      </c>
      <c r="V76" s="132">
        <f>SAM_billion!V76*1000</f>
        <v>0</v>
      </c>
      <c r="W76" s="132">
        <f>SAM_billion!W76*1000</f>
        <v>0</v>
      </c>
      <c r="X76" s="132">
        <f>SAM_billion!X76*1000</f>
        <v>0</v>
      </c>
      <c r="Y76" s="132">
        <f>SAM_billion!Y76*1000</f>
        <v>0</v>
      </c>
      <c r="Z76" s="132">
        <f>SAM_billion!Z76*1000</f>
        <v>0</v>
      </c>
      <c r="AA76" s="132">
        <f>SAM_billion!AA76*1000</f>
        <v>0</v>
      </c>
      <c r="AB76" s="132">
        <f>SAM_billion!AB76*1000</f>
        <v>0</v>
      </c>
      <c r="AC76" s="132">
        <f>SAM_billion!AC76*1000</f>
        <v>0</v>
      </c>
      <c r="AD76" s="132">
        <f>SAM_billion!AD76*1000</f>
        <v>0</v>
      </c>
      <c r="AE76" s="132">
        <f>SAM_billion!AE76*1000</f>
        <v>0</v>
      </c>
      <c r="AF76" s="132">
        <f>SAM_billion!AF76*1000</f>
        <v>0</v>
      </c>
      <c r="AG76" s="132">
        <f>SAM_billion!AG76*1000</f>
        <v>0</v>
      </c>
      <c r="AH76" s="132">
        <f>SAM_billion!AH76*1000</f>
        <v>0</v>
      </c>
      <c r="AI76" s="132">
        <f>SAM_billion!AI76*1000</f>
        <v>0</v>
      </c>
      <c r="AJ76" s="132">
        <f>SAM_billion!AJ76*1000</f>
        <v>0</v>
      </c>
      <c r="AK76" s="132">
        <f>SAM_billion!AK76*1000</f>
        <v>0</v>
      </c>
      <c r="AL76" s="132">
        <f>SAM_billion!AL76*1000</f>
        <v>0</v>
      </c>
      <c r="AM76" s="132">
        <f>SAM_billion!AM76*1000</f>
        <v>0</v>
      </c>
      <c r="AN76" s="132">
        <f>SAM_billion!AN76*1000</f>
        <v>0</v>
      </c>
      <c r="AO76" s="132">
        <f>SAM_billion!AO76*1000</f>
        <v>0</v>
      </c>
      <c r="AP76" s="132">
        <f>SAM_billion!AP76*1000</f>
        <v>0</v>
      </c>
      <c r="AQ76" s="132">
        <f>SAM_billion!AQ76*1000</f>
        <v>0</v>
      </c>
      <c r="AR76" s="132">
        <f>SAM_billion!AR76*1000</f>
        <v>0</v>
      </c>
      <c r="AS76" s="132">
        <f>SAM_billion!AS76*1000</f>
        <v>0</v>
      </c>
      <c r="AT76" s="132">
        <f>SAM_billion!AT76*1000</f>
        <v>0</v>
      </c>
      <c r="AU76" s="132">
        <f>SAM_billion!AU76*1000</f>
        <v>0</v>
      </c>
      <c r="AV76" s="132">
        <f>SAM_billion!AV76*1000</f>
        <v>0</v>
      </c>
      <c r="AW76" s="132">
        <f>SAM_billion!AW76*1000</f>
        <v>0</v>
      </c>
      <c r="AX76" s="132">
        <f>SAM_billion!AX76*1000</f>
        <v>0</v>
      </c>
      <c r="AY76" s="132">
        <f>SAM_billion!AY76*1000</f>
        <v>0</v>
      </c>
      <c r="AZ76" s="132">
        <f>SAM_billion!AZ76*1000</f>
        <v>0</v>
      </c>
      <c r="BA76" s="132">
        <f>SAM_billion!BA76*1000</f>
        <v>0</v>
      </c>
      <c r="BB76" s="132">
        <f>SAM_billion!BB76*1000</f>
        <v>0</v>
      </c>
      <c r="BC76" s="132">
        <f>SAM_billion!BC76*1000</f>
        <v>0</v>
      </c>
      <c r="BD76" s="132">
        <f>SAM_billion!BD76*1000</f>
        <v>0</v>
      </c>
      <c r="BE76" s="132">
        <f>SAM_billion!BE76*1000</f>
        <v>0</v>
      </c>
      <c r="BF76" s="132">
        <f>SAM_billion!BF76*1000</f>
        <v>0</v>
      </c>
      <c r="BG76" s="132">
        <f>SAM_billion!BG76*1000</f>
        <v>0</v>
      </c>
      <c r="BH76" s="132">
        <f>SAM_billion!BH76*1000</f>
        <v>0</v>
      </c>
      <c r="BI76" s="132">
        <f>SAM_billion!BI76*1000</f>
        <v>0</v>
      </c>
      <c r="BJ76" s="132">
        <f>SAM_billion!BJ76*1000</f>
        <v>0</v>
      </c>
      <c r="BK76" s="132">
        <f>SAM_billion!BK76*1000</f>
        <v>0</v>
      </c>
      <c r="BL76" s="132">
        <f>SAM_billion!BL76*1000</f>
        <v>0</v>
      </c>
      <c r="BM76" s="132">
        <f>SAM_billion!BM76*1000</f>
        <v>0</v>
      </c>
      <c r="BN76" s="132">
        <f>SAM_billion!BN76*1000</f>
        <v>0</v>
      </c>
      <c r="BO76" s="132">
        <f>SAM_billion!BO76*1000</f>
        <v>0</v>
      </c>
      <c r="BP76" s="132">
        <f>SAM_billion!BP76*1000</f>
        <v>0</v>
      </c>
      <c r="BQ76" s="132">
        <f>SAM_billion!BQ76*1000</f>
        <v>0</v>
      </c>
      <c r="BR76" s="132">
        <f>SAM_billion!BR76*1000</f>
        <v>0</v>
      </c>
      <c r="BS76" s="132">
        <f>SAM_billion!BS76*1000</f>
        <v>0</v>
      </c>
      <c r="BT76" s="132">
        <f>SAM_billion!BT76*1000</f>
        <v>0</v>
      </c>
      <c r="BU76" s="132">
        <f>SAM_billion!BU76*1000</f>
        <v>0</v>
      </c>
      <c r="BV76" s="132">
        <f>SAM_billion!BV76*1000</f>
        <v>0</v>
      </c>
      <c r="BW76" s="132">
        <f>SAM_billion!BW76*1000</f>
        <v>0</v>
      </c>
      <c r="BX76" s="132">
        <f>SAM_billion!BX76*1000</f>
        <v>0</v>
      </c>
      <c r="BY76" s="132">
        <f>SAM_billion!BY76*1000</f>
        <v>0</v>
      </c>
      <c r="BZ76" s="132">
        <f>SAM_billion!BZ76*1000</f>
        <v>0</v>
      </c>
      <c r="CA76" s="132">
        <f>SAM_billion!CA76*1000</f>
        <v>0</v>
      </c>
      <c r="CB76" s="132">
        <f>SAM_billion!CB76*1000</f>
        <v>0</v>
      </c>
      <c r="CC76" s="132">
        <f>SAM_billion!CC76*1000</f>
        <v>0</v>
      </c>
      <c r="CD76" s="132">
        <f>SAM_billion!CD76*1000</f>
        <v>0</v>
      </c>
      <c r="CE76" s="132">
        <f>SAM_billion!CE76*1000</f>
        <v>0</v>
      </c>
      <c r="CF76" s="132">
        <f>SAM_billion!CF76*1000</f>
        <v>0</v>
      </c>
      <c r="CG76" s="132">
        <f>SAM_billion!CG76*1000</f>
        <v>0</v>
      </c>
      <c r="CH76" s="132">
        <f>SAM_billion!CH76*1000</f>
        <v>0</v>
      </c>
      <c r="CI76" s="132">
        <f>SAM_billion!CI76*1000</f>
        <v>0</v>
      </c>
      <c r="CJ76" s="132">
        <f>SAM_billion!CJ76*1000</f>
        <v>0</v>
      </c>
      <c r="CK76" s="132">
        <f>SAM_billion!CK76*1000</f>
        <v>0</v>
      </c>
      <c r="CL76" s="132">
        <f>SAM_billion!CL76*1000</f>
        <v>0</v>
      </c>
      <c r="CM76" s="132">
        <f>SAM_billion!CM76*1000</f>
        <v>0</v>
      </c>
      <c r="CN76" s="132">
        <f>SAM_billion!CN76*1000</f>
        <v>0</v>
      </c>
      <c r="CO76" s="132">
        <f>SAM_billion!CO76*1000</f>
        <v>0</v>
      </c>
      <c r="CP76" s="132">
        <f>SAM_billion!CP76*1000</f>
        <v>0</v>
      </c>
      <c r="CQ76" s="132">
        <f>SAM_billion!CQ76*1000</f>
        <v>0</v>
      </c>
      <c r="CR76" s="132">
        <f>SAM_billion!CR76*1000</f>
        <v>0</v>
      </c>
      <c r="CS76" s="132">
        <f>SAM_billion!CS76*1000</f>
        <v>0</v>
      </c>
      <c r="CT76" s="132">
        <f>SAM_billion!CT76*1000</f>
        <v>0</v>
      </c>
      <c r="CU76" s="132">
        <f>SAM_billion!CU76*1000</f>
        <v>0</v>
      </c>
      <c r="CV76" s="132">
        <f>SAM_billion!CV76*1000</f>
        <v>0</v>
      </c>
      <c r="CW76" s="132">
        <f>SAM_billion!CW76*1000</f>
        <v>0</v>
      </c>
      <c r="CX76" s="132">
        <f>SAM_billion!CX76*1000</f>
        <v>0</v>
      </c>
      <c r="CY76" s="132">
        <f>SAM_billion!CY76*1000</f>
        <v>0</v>
      </c>
      <c r="CZ76" s="132">
        <f>SAM_billion!CZ76*1000</f>
        <v>0</v>
      </c>
      <c r="DA76" s="132">
        <f>SAM_billion!DA76*1000</f>
        <v>0</v>
      </c>
      <c r="DB76" s="132">
        <f>SAM_billion!DB76*1000</f>
        <v>0</v>
      </c>
      <c r="DC76" s="132">
        <f>SAM_billion!DC76*1000</f>
        <v>0</v>
      </c>
      <c r="DD76" s="132">
        <f>SAM_billion!DD76*1000</f>
        <v>0</v>
      </c>
      <c r="DE76" s="132">
        <f>SAM_billion!DE76*1000</f>
        <v>0</v>
      </c>
      <c r="DF76" s="132">
        <f>SAM_billion!DF76*1000</f>
        <v>0</v>
      </c>
      <c r="DG76" s="132">
        <f>SAM_billion!DG76*1000</f>
        <v>0</v>
      </c>
      <c r="DH76" s="132">
        <f>SAM_billion!DH76*1000</f>
        <v>0</v>
      </c>
      <c r="DI76" s="132">
        <f>SAM_billion!DI76*1000</f>
        <v>0</v>
      </c>
      <c r="DJ76" s="132">
        <f>SAM_billion!DJ76*1000</f>
        <v>0</v>
      </c>
      <c r="DK76" s="132">
        <f>SAM_billion!DK76*1000</f>
        <v>0</v>
      </c>
      <c r="DL76" s="132">
        <f>SAM_billion!DL76*1000</f>
        <v>0</v>
      </c>
      <c r="DM76" s="132">
        <f>SAM_billion!DM76*1000</f>
        <v>0</v>
      </c>
      <c r="DN76" s="132">
        <f>SAM_billion!DN76*1000</f>
        <v>0</v>
      </c>
      <c r="DO76" s="132">
        <f>SAM_billion!DO76*1000</f>
        <v>0</v>
      </c>
      <c r="DP76" s="132">
        <f>SAM_billion!DP76*1000</f>
        <v>0</v>
      </c>
      <c r="DQ76" s="132">
        <f>SAM_billion!DQ76*1000</f>
        <v>0</v>
      </c>
      <c r="DR76" s="132">
        <f>SAM_billion!DR76*1000</f>
        <v>0</v>
      </c>
      <c r="DS76" s="132">
        <f>SAM_billion!DS76*1000</f>
        <v>0</v>
      </c>
      <c r="DT76" s="132">
        <f>SAM_billion!DT76*1000</f>
        <v>0</v>
      </c>
      <c r="DU76" s="132">
        <f>SAM_billion!DU76*1000</f>
        <v>0</v>
      </c>
      <c r="DV76" s="132">
        <f>SAM_billion!DV76*1000</f>
        <v>0</v>
      </c>
      <c r="DW76" s="132">
        <f>SAM_billion!DW76*1000</f>
        <v>0</v>
      </c>
      <c r="DX76" s="132">
        <f>SAM_billion!DX76*1000</f>
        <v>0</v>
      </c>
      <c r="DY76" s="132">
        <f>SAM_billion!DY76*1000</f>
        <v>0</v>
      </c>
      <c r="DZ76" s="132">
        <f>SAM_billion!DZ76*1000</f>
        <v>0</v>
      </c>
      <c r="EA76" s="132">
        <f>SAM_billion!EA76*1000</f>
        <v>0</v>
      </c>
      <c r="EB76" s="132">
        <f>SAM_billion!EB76*1000</f>
        <v>0</v>
      </c>
      <c r="EC76" s="132">
        <f>SAM_billion!EC76*1000</f>
        <v>0</v>
      </c>
      <c r="ED76" s="132">
        <f>SAM_billion!ED76*1000</f>
        <v>0</v>
      </c>
      <c r="EE76" s="132">
        <f>SAM_billion!EE76*1000</f>
        <v>0</v>
      </c>
      <c r="EF76" s="132">
        <f>SAM_billion!EF76*1000</f>
        <v>0</v>
      </c>
      <c r="EG76" s="132">
        <f>SAM_billion!EG76*1000</f>
        <v>0</v>
      </c>
      <c r="EH76" s="132">
        <f>SAM_billion!EH76*1000</f>
        <v>0</v>
      </c>
      <c r="EI76" s="132">
        <f>SAM_billion!EI76*1000</f>
        <v>0</v>
      </c>
      <c r="EJ76" s="132">
        <f>SAM_billion!EJ76*1000</f>
        <v>0</v>
      </c>
      <c r="EK76" s="132">
        <f>SAM_billion!EK76*1000</f>
        <v>0</v>
      </c>
      <c r="EL76" s="132">
        <f>SAM_billion!EL76*1000</f>
        <v>0</v>
      </c>
      <c r="EM76" s="132">
        <f>SAM_billion!EM76*1000</f>
        <v>0</v>
      </c>
      <c r="EN76" s="132">
        <f>SAM_billion!EN76*1000</f>
        <v>0</v>
      </c>
      <c r="EO76" s="132">
        <f>SAM_billion!EO76*1000</f>
        <v>0</v>
      </c>
      <c r="EP76" s="132">
        <f>SAM_billion!EP76*1000</f>
        <v>0</v>
      </c>
      <c r="EQ76" s="132">
        <f>SAM_billion!EQ76*1000</f>
        <v>0</v>
      </c>
      <c r="ER76" s="132">
        <f>SAM_billion!ER76*1000</f>
        <v>0</v>
      </c>
      <c r="ES76" s="132">
        <f>SAM_billion!ES76*1000</f>
        <v>30153.357900447303</v>
      </c>
      <c r="ET76" s="132">
        <f>SAM_billion!ET76*1000</f>
        <v>0</v>
      </c>
      <c r="EU76" s="132">
        <f>SAM_billion!EU76*1000</f>
        <v>0</v>
      </c>
      <c r="EV76" s="132">
        <f>SAM_billion!EV76*1000</f>
        <v>0</v>
      </c>
      <c r="EW76" s="132">
        <f>SAM_billion!EW76*1000</f>
        <v>0</v>
      </c>
      <c r="EX76" s="132">
        <f>SAM_billion!EX76*1000</f>
        <v>0</v>
      </c>
      <c r="EY76" s="132">
        <f>SAM_billion!EY76*1000</f>
        <v>0</v>
      </c>
      <c r="EZ76" s="132">
        <f>SAM_billion!EZ76*1000</f>
        <v>0</v>
      </c>
      <c r="FA76" s="132">
        <f>SAM_billion!FA76*1000</f>
        <v>0</v>
      </c>
      <c r="FB76" s="132">
        <f>SAM_billion!FB76*1000</f>
        <v>0</v>
      </c>
      <c r="FC76" s="132">
        <f>SAM_billion!FC76*1000</f>
        <v>0</v>
      </c>
      <c r="FD76" s="132">
        <f>SAM_billion!FD76*1000</f>
        <v>0</v>
      </c>
      <c r="FE76" s="132">
        <f>SAM_billion!FE76*1000</f>
        <v>0</v>
      </c>
      <c r="FF76" s="132">
        <f>SAM_billion!FF76*1000</f>
        <v>0</v>
      </c>
      <c r="FG76" s="132">
        <f>SAM_billion!FG76*1000</f>
        <v>0</v>
      </c>
      <c r="FH76" s="132">
        <f>SAM_billion!FH76*1000</f>
        <v>0</v>
      </c>
      <c r="FI76" s="132">
        <f>SAM_billion!FI76*1000</f>
        <v>0</v>
      </c>
      <c r="FJ76" s="132">
        <f>SAM_billion!FJ76*1000</f>
        <v>0</v>
      </c>
      <c r="FK76" s="132">
        <f>SAM_billion!FK76*1000</f>
        <v>0</v>
      </c>
      <c r="FL76" s="132">
        <f>SAM_billion!FL76*1000</f>
        <v>0</v>
      </c>
      <c r="FM76" s="132">
        <f>SAM_billion!FM76*1000</f>
        <v>0</v>
      </c>
      <c r="FN76" s="132">
        <f>SAM_billion!FN76*1000</f>
        <v>0</v>
      </c>
      <c r="FO76" s="132">
        <f>SAM_billion!FO76*1000</f>
        <v>0</v>
      </c>
      <c r="FP76" s="132">
        <f>SAM_billion!FP76*1000</f>
        <v>0</v>
      </c>
      <c r="FQ76" s="132">
        <f>SAM_billion!FQ76*1000</f>
        <v>0</v>
      </c>
      <c r="FR76" s="132">
        <f>SAM_billion!FR76*1000</f>
        <v>0</v>
      </c>
      <c r="FS76" s="132">
        <f>SAM_billion!FS76*1000</f>
        <v>0</v>
      </c>
      <c r="FT76" s="132">
        <f>SAM_billion!FT76*1000</f>
        <v>0</v>
      </c>
      <c r="FU76" s="132">
        <f>SAM_billion!FU76*1000</f>
        <v>0</v>
      </c>
      <c r="FV76" s="132">
        <f>SAM_billion!FV76*1000</f>
        <v>0</v>
      </c>
      <c r="FW76" s="132">
        <f>SAM_billion!FW76*1000</f>
        <v>0</v>
      </c>
      <c r="FX76" s="132">
        <f>SAM_billion!FX76*1000</f>
        <v>0</v>
      </c>
      <c r="FY76" s="132">
        <f>SAM_billion!FY76*1000</f>
        <v>0</v>
      </c>
      <c r="FZ76" s="132">
        <f>SAM_billion!FZ76*1000</f>
        <v>0</v>
      </c>
      <c r="GA76" s="132">
        <f>SAM_billion!GA76*1000</f>
        <v>0</v>
      </c>
      <c r="GB76" s="132">
        <f>SAM_billion!GB76*1000</f>
        <v>0</v>
      </c>
      <c r="GC76" s="132">
        <f>SAM_billion!GC76*1000</f>
        <v>0</v>
      </c>
      <c r="GD76" s="132">
        <f>SAM_billion!GD76*1000</f>
        <v>0</v>
      </c>
      <c r="GE76" s="132">
        <f>SAM_billion!GE76*1000</f>
        <v>0</v>
      </c>
      <c r="GF76" s="132">
        <f>SAM_billion!GF76*1000</f>
        <v>0</v>
      </c>
      <c r="GG76" s="132">
        <f>SAM_billion!GG76*1000</f>
        <v>0</v>
      </c>
      <c r="GH76" s="132">
        <f>SAM_billion!GH76*1000</f>
        <v>0</v>
      </c>
      <c r="GI76" s="132">
        <f>SAM_billion!GI76*1000</f>
        <v>0</v>
      </c>
      <c r="GJ76" s="132">
        <f>SAM_billion!GJ76*1000</f>
        <v>30153.357900447303</v>
      </c>
    </row>
    <row r="77" spans="1:192" x14ac:dyDescent="0.25">
      <c r="A77" s="133" t="s">
        <v>749</v>
      </c>
      <c r="B77" s="132">
        <f>SAM_billion!B77*1000</f>
        <v>0</v>
      </c>
      <c r="C77" s="132">
        <f>SAM_billion!C77*1000</f>
        <v>0</v>
      </c>
      <c r="D77" s="132">
        <f>SAM_billion!D77*1000</f>
        <v>0</v>
      </c>
      <c r="E77" s="132">
        <f>SAM_billion!E77*1000</f>
        <v>0</v>
      </c>
      <c r="F77" s="132">
        <f>SAM_billion!F77*1000</f>
        <v>0</v>
      </c>
      <c r="G77" s="132">
        <f>SAM_billion!G77*1000</f>
        <v>0</v>
      </c>
      <c r="H77" s="132">
        <f>SAM_billion!H77*1000</f>
        <v>0</v>
      </c>
      <c r="I77" s="132">
        <f>SAM_billion!I77*1000</f>
        <v>0</v>
      </c>
      <c r="J77" s="132">
        <f>SAM_billion!J77*1000</f>
        <v>0</v>
      </c>
      <c r="K77" s="132">
        <f>SAM_billion!K77*1000</f>
        <v>0</v>
      </c>
      <c r="L77" s="132">
        <f>SAM_billion!L77*1000</f>
        <v>0</v>
      </c>
      <c r="M77" s="132">
        <f>SAM_billion!M77*1000</f>
        <v>0</v>
      </c>
      <c r="N77" s="132">
        <f>SAM_billion!N77*1000</f>
        <v>0</v>
      </c>
      <c r="O77" s="132">
        <f>SAM_billion!O77*1000</f>
        <v>0</v>
      </c>
      <c r="P77" s="132">
        <f>SAM_billion!P77*1000</f>
        <v>0</v>
      </c>
      <c r="Q77" s="132">
        <f>SAM_billion!Q77*1000</f>
        <v>0</v>
      </c>
      <c r="R77" s="132">
        <f>SAM_billion!R77*1000</f>
        <v>0</v>
      </c>
      <c r="S77" s="132">
        <f>SAM_billion!S77*1000</f>
        <v>0</v>
      </c>
      <c r="T77" s="132">
        <f>SAM_billion!T77*1000</f>
        <v>0</v>
      </c>
      <c r="U77" s="132">
        <f>SAM_billion!U77*1000</f>
        <v>0</v>
      </c>
      <c r="V77" s="132">
        <f>SAM_billion!V77*1000</f>
        <v>0</v>
      </c>
      <c r="W77" s="132">
        <f>SAM_billion!W77*1000</f>
        <v>0</v>
      </c>
      <c r="X77" s="132">
        <f>SAM_billion!X77*1000</f>
        <v>0</v>
      </c>
      <c r="Y77" s="132">
        <f>SAM_billion!Y77*1000</f>
        <v>0</v>
      </c>
      <c r="Z77" s="132">
        <f>SAM_billion!Z77*1000</f>
        <v>0</v>
      </c>
      <c r="AA77" s="132">
        <f>SAM_billion!AA77*1000</f>
        <v>0</v>
      </c>
      <c r="AB77" s="132">
        <f>SAM_billion!AB77*1000</f>
        <v>0</v>
      </c>
      <c r="AC77" s="132">
        <f>SAM_billion!AC77*1000</f>
        <v>0</v>
      </c>
      <c r="AD77" s="132">
        <f>SAM_billion!AD77*1000</f>
        <v>0</v>
      </c>
      <c r="AE77" s="132">
        <f>SAM_billion!AE77*1000</f>
        <v>0</v>
      </c>
      <c r="AF77" s="132">
        <f>SAM_billion!AF77*1000</f>
        <v>0</v>
      </c>
      <c r="AG77" s="132">
        <f>SAM_billion!AG77*1000</f>
        <v>0</v>
      </c>
      <c r="AH77" s="132">
        <f>SAM_billion!AH77*1000</f>
        <v>0</v>
      </c>
      <c r="AI77" s="132">
        <f>SAM_billion!AI77*1000</f>
        <v>0</v>
      </c>
      <c r="AJ77" s="132">
        <f>SAM_billion!AJ77*1000</f>
        <v>0</v>
      </c>
      <c r="AK77" s="132">
        <f>SAM_billion!AK77*1000</f>
        <v>0</v>
      </c>
      <c r="AL77" s="132">
        <f>SAM_billion!AL77*1000</f>
        <v>0</v>
      </c>
      <c r="AM77" s="132">
        <f>SAM_billion!AM77*1000</f>
        <v>0</v>
      </c>
      <c r="AN77" s="132">
        <f>SAM_billion!AN77*1000</f>
        <v>0</v>
      </c>
      <c r="AO77" s="132">
        <f>SAM_billion!AO77*1000</f>
        <v>0</v>
      </c>
      <c r="AP77" s="132">
        <f>SAM_billion!AP77*1000</f>
        <v>0</v>
      </c>
      <c r="AQ77" s="132">
        <f>SAM_billion!AQ77*1000</f>
        <v>0</v>
      </c>
      <c r="AR77" s="132">
        <f>SAM_billion!AR77*1000</f>
        <v>0</v>
      </c>
      <c r="AS77" s="132">
        <f>SAM_billion!AS77*1000</f>
        <v>0</v>
      </c>
      <c r="AT77" s="132">
        <f>SAM_billion!AT77*1000</f>
        <v>0</v>
      </c>
      <c r="AU77" s="132">
        <f>SAM_billion!AU77*1000</f>
        <v>0</v>
      </c>
      <c r="AV77" s="132">
        <f>SAM_billion!AV77*1000</f>
        <v>0</v>
      </c>
      <c r="AW77" s="132">
        <f>SAM_billion!AW77*1000</f>
        <v>0</v>
      </c>
      <c r="AX77" s="132">
        <f>SAM_billion!AX77*1000</f>
        <v>0</v>
      </c>
      <c r="AY77" s="132">
        <f>SAM_billion!AY77*1000</f>
        <v>0</v>
      </c>
      <c r="AZ77" s="132">
        <f>SAM_billion!AZ77*1000</f>
        <v>0</v>
      </c>
      <c r="BA77" s="132">
        <f>SAM_billion!BA77*1000</f>
        <v>0</v>
      </c>
      <c r="BB77" s="132">
        <f>SAM_billion!BB77*1000</f>
        <v>0</v>
      </c>
      <c r="BC77" s="132">
        <f>SAM_billion!BC77*1000</f>
        <v>0</v>
      </c>
      <c r="BD77" s="132">
        <f>SAM_billion!BD77*1000</f>
        <v>0</v>
      </c>
      <c r="BE77" s="132">
        <f>SAM_billion!BE77*1000</f>
        <v>0</v>
      </c>
      <c r="BF77" s="132">
        <f>SAM_billion!BF77*1000</f>
        <v>0</v>
      </c>
      <c r="BG77" s="132">
        <f>SAM_billion!BG77*1000</f>
        <v>0</v>
      </c>
      <c r="BH77" s="132">
        <f>SAM_billion!BH77*1000</f>
        <v>0</v>
      </c>
      <c r="BI77" s="132">
        <f>SAM_billion!BI77*1000</f>
        <v>0</v>
      </c>
      <c r="BJ77" s="132">
        <f>SAM_billion!BJ77*1000</f>
        <v>0</v>
      </c>
      <c r="BK77" s="132">
        <f>SAM_billion!BK77*1000</f>
        <v>0</v>
      </c>
      <c r="BL77" s="132">
        <f>SAM_billion!BL77*1000</f>
        <v>0</v>
      </c>
      <c r="BM77" s="132">
        <f>SAM_billion!BM77*1000</f>
        <v>0</v>
      </c>
      <c r="BN77" s="132">
        <f>SAM_billion!BN77*1000</f>
        <v>0</v>
      </c>
      <c r="BO77" s="132">
        <f>SAM_billion!BO77*1000</f>
        <v>0</v>
      </c>
      <c r="BP77" s="132">
        <f>SAM_billion!BP77*1000</f>
        <v>0</v>
      </c>
      <c r="BQ77" s="132">
        <f>SAM_billion!BQ77*1000</f>
        <v>0</v>
      </c>
      <c r="BR77" s="132">
        <f>SAM_billion!BR77*1000</f>
        <v>0</v>
      </c>
      <c r="BS77" s="132">
        <f>SAM_billion!BS77*1000</f>
        <v>0</v>
      </c>
      <c r="BT77" s="132">
        <f>SAM_billion!BT77*1000</f>
        <v>0</v>
      </c>
      <c r="BU77" s="132">
        <f>SAM_billion!BU77*1000</f>
        <v>0</v>
      </c>
      <c r="BV77" s="132">
        <f>SAM_billion!BV77*1000</f>
        <v>0</v>
      </c>
      <c r="BW77" s="132">
        <f>SAM_billion!BW77*1000</f>
        <v>0</v>
      </c>
      <c r="BX77" s="132">
        <f>SAM_billion!BX77*1000</f>
        <v>0</v>
      </c>
      <c r="BY77" s="132">
        <f>SAM_billion!BY77*1000</f>
        <v>0</v>
      </c>
      <c r="BZ77" s="132">
        <f>SAM_billion!BZ77*1000</f>
        <v>0</v>
      </c>
      <c r="CA77" s="132">
        <f>SAM_billion!CA77*1000</f>
        <v>0</v>
      </c>
      <c r="CB77" s="132">
        <f>SAM_billion!CB77*1000</f>
        <v>0</v>
      </c>
      <c r="CC77" s="132">
        <f>SAM_billion!CC77*1000</f>
        <v>0</v>
      </c>
      <c r="CD77" s="132">
        <f>SAM_billion!CD77*1000</f>
        <v>0</v>
      </c>
      <c r="CE77" s="132">
        <f>SAM_billion!CE77*1000</f>
        <v>0</v>
      </c>
      <c r="CF77" s="132">
        <f>SAM_billion!CF77*1000</f>
        <v>0</v>
      </c>
      <c r="CG77" s="132">
        <f>SAM_billion!CG77*1000</f>
        <v>0</v>
      </c>
      <c r="CH77" s="132">
        <f>SAM_billion!CH77*1000</f>
        <v>0</v>
      </c>
      <c r="CI77" s="132">
        <f>SAM_billion!CI77*1000</f>
        <v>0</v>
      </c>
      <c r="CJ77" s="132">
        <f>SAM_billion!CJ77*1000</f>
        <v>0</v>
      </c>
      <c r="CK77" s="132">
        <f>SAM_billion!CK77*1000</f>
        <v>0</v>
      </c>
      <c r="CL77" s="132">
        <f>SAM_billion!CL77*1000</f>
        <v>0</v>
      </c>
      <c r="CM77" s="132">
        <f>SAM_billion!CM77*1000</f>
        <v>0</v>
      </c>
      <c r="CN77" s="132">
        <f>SAM_billion!CN77*1000</f>
        <v>0</v>
      </c>
      <c r="CO77" s="132">
        <f>SAM_billion!CO77*1000</f>
        <v>0</v>
      </c>
      <c r="CP77" s="132">
        <f>SAM_billion!CP77*1000</f>
        <v>0</v>
      </c>
      <c r="CQ77" s="132">
        <f>SAM_billion!CQ77*1000</f>
        <v>0</v>
      </c>
      <c r="CR77" s="132">
        <f>SAM_billion!CR77*1000</f>
        <v>0</v>
      </c>
      <c r="CS77" s="132">
        <f>SAM_billion!CS77*1000</f>
        <v>0</v>
      </c>
      <c r="CT77" s="132">
        <f>SAM_billion!CT77*1000</f>
        <v>0</v>
      </c>
      <c r="CU77" s="132">
        <f>SAM_billion!CU77*1000</f>
        <v>0</v>
      </c>
      <c r="CV77" s="132">
        <f>SAM_billion!CV77*1000</f>
        <v>0</v>
      </c>
      <c r="CW77" s="132">
        <f>SAM_billion!CW77*1000</f>
        <v>0</v>
      </c>
      <c r="CX77" s="132">
        <f>SAM_billion!CX77*1000</f>
        <v>0</v>
      </c>
      <c r="CY77" s="132">
        <f>SAM_billion!CY77*1000</f>
        <v>0</v>
      </c>
      <c r="CZ77" s="132">
        <f>SAM_billion!CZ77*1000</f>
        <v>0</v>
      </c>
      <c r="DA77" s="132">
        <f>SAM_billion!DA77*1000</f>
        <v>0</v>
      </c>
      <c r="DB77" s="132">
        <f>SAM_billion!DB77*1000</f>
        <v>0</v>
      </c>
      <c r="DC77" s="132">
        <f>SAM_billion!DC77*1000</f>
        <v>0</v>
      </c>
      <c r="DD77" s="132">
        <f>SAM_billion!DD77*1000</f>
        <v>0</v>
      </c>
      <c r="DE77" s="132">
        <f>SAM_billion!DE77*1000</f>
        <v>0</v>
      </c>
      <c r="DF77" s="132">
        <f>SAM_billion!DF77*1000</f>
        <v>0</v>
      </c>
      <c r="DG77" s="132">
        <f>SAM_billion!DG77*1000</f>
        <v>0</v>
      </c>
      <c r="DH77" s="132">
        <f>SAM_billion!DH77*1000</f>
        <v>0</v>
      </c>
      <c r="DI77" s="132">
        <f>SAM_billion!DI77*1000</f>
        <v>0</v>
      </c>
      <c r="DJ77" s="132">
        <f>SAM_billion!DJ77*1000</f>
        <v>0</v>
      </c>
      <c r="DK77" s="132">
        <f>SAM_billion!DK77*1000</f>
        <v>0</v>
      </c>
      <c r="DL77" s="132">
        <f>SAM_billion!DL77*1000</f>
        <v>0</v>
      </c>
      <c r="DM77" s="132">
        <f>SAM_billion!DM77*1000</f>
        <v>0</v>
      </c>
      <c r="DN77" s="132">
        <f>SAM_billion!DN77*1000</f>
        <v>0</v>
      </c>
      <c r="DO77" s="132">
        <f>SAM_billion!DO77*1000</f>
        <v>0</v>
      </c>
      <c r="DP77" s="132">
        <f>SAM_billion!DP77*1000</f>
        <v>0</v>
      </c>
      <c r="DQ77" s="132">
        <f>SAM_billion!DQ77*1000</f>
        <v>0</v>
      </c>
      <c r="DR77" s="132">
        <f>SAM_billion!DR77*1000</f>
        <v>0</v>
      </c>
      <c r="DS77" s="132">
        <f>SAM_billion!DS77*1000</f>
        <v>0</v>
      </c>
      <c r="DT77" s="132">
        <f>SAM_billion!DT77*1000</f>
        <v>0</v>
      </c>
      <c r="DU77" s="132">
        <f>SAM_billion!DU77*1000</f>
        <v>0</v>
      </c>
      <c r="DV77" s="132">
        <f>SAM_billion!DV77*1000</f>
        <v>0</v>
      </c>
      <c r="DW77" s="132">
        <f>SAM_billion!DW77*1000</f>
        <v>0</v>
      </c>
      <c r="DX77" s="132">
        <f>SAM_billion!DX77*1000</f>
        <v>0</v>
      </c>
      <c r="DY77" s="132">
        <f>SAM_billion!DY77*1000</f>
        <v>0</v>
      </c>
      <c r="DZ77" s="132">
        <f>SAM_billion!DZ77*1000</f>
        <v>0</v>
      </c>
      <c r="EA77" s="132">
        <f>SAM_billion!EA77*1000</f>
        <v>0</v>
      </c>
      <c r="EB77" s="132">
        <f>SAM_billion!EB77*1000</f>
        <v>0</v>
      </c>
      <c r="EC77" s="132">
        <f>SAM_billion!EC77*1000</f>
        <v>0</v>
      </c>
      <c r="ED77" s="132">
        <f>SAM_billion!ED77*1000</f>
        <v>0</v>
      </c>
      <c r="EE77" s="132">
        <f>SAM_billion!EE77*1000</f>
        <v>0</v>
      </c>
      <c r="EF77" s="132">
        <f>SAM_billion!EF77*1000</f>
        <v>0</v>
      </c>
      <c r="EG77" s="132">
        <f>SAM_billion!EG77*1000</f>
        <v>0</v>
      </c>
      <c r="EH77" s="132">
        <f>SAM_billion!EH77*1000</f>
        <v>0</v>
      </c>
      <c r="EI77" s="132">
        <f>SAM_billion!EI77*1000</f>
        <v>0</v>
      </c>
      <c r="EJ77" s="132">
        <f>SAM_billion!EJ77*1000</f>
        <v>0</v>
      </c>
      <c r="EK77" s="132">
        <f>SAM_billion!EK77*1000</f>
        <v>0</v>
      </c>
      <c r="EL77" s="132">
        <f>SAM_billion!EL77*1000</f>
        <v>0</v>
      </c>
      <c r="EM77" s="132">
        <f>SAM_billion!EM77*1000</f>
        <v>0</v>
      </c>
      <c r="EN77" s="132">
        <f>SAM_billion!EN77*1000</f>
        <v>0</v>
      </c>
      <c r="EO77" s="132">
        <f>SAM_billion!EO77*1000</f>
        <v>0</v>
      </c>
      <c r="EP77" s="132">
        <f>SAM_billion!EP77*1000</f>
        <v>0</v>
      </c>
      <c r="EQ77" s="132">
        <f>SAM_billion!EQ77*1000</f>
        <v>0</v>
      </c>
      <c r="ER77" s="132">
        <f>SAM_billion!ER77*1000</f>
        <v>0</v>
      </c>
      <c r="ES77" s="132">
        <f>SAM_billion!ES77*1000</f>
        <v>0</v>
      </c>
      <c r="ET77" s="132">
        <f>SAM_billion!ET77*1000</f>
        <v>0</v>
      </c>
      <c r="EU77" s="132">
        <f>SAM_billion!EU77*1000</f>
        <v>27779.590813839004</v>
      </c>
      <c r="EV77" s="132">
        <f>SAM_billion!EV77*1000</f>
        <v>0</v>
      </c>
      <c r="EW77" s="132">
        <f>SAM_billion!EW77*1000</f>
        <v>0</v>
      </c>
      <c r="EX77" s="132">
        <f>SAM_billion!EX77*1000</f>
        <v>0</v>
      </c>
      <c r="EY77" s="132">
        <f>SAM_billion!EY77*1000</f>
        <v>0</v>
      </c>
      <c r="EZ77" s="132">
        <f>SAM_billion!EZ77*1000</f>
        <v>0</v>
      </c>
      <c r="FA77" s="132">
        <f>SAM_billion!FA77*1000</f>
        <v>0</v>
      </c>
      <c r="FB77" s="132">
        <f>SAM_billion!FB77*1000</f>
        <v>0</v>
      </c>
      <c r="FC77" s="132">
        <f>SAM_billion!FC77*1000</f>
        <v>0</v>
      </c>
      <c r="FD77" s="132">
        <f>SAM_billion!FD77*1000</f>
        <v>0</v>
      </c>
      <c r="FE77" s="132">
        <f>SAM_billion!FE77*1000</f>
        <v>0</v>
      </c>
      <c r="FF77" s="132">
        <f>SAM_billion!FF77*1000</f>
        <v>0</v>
      </c>
      <c r="FG77" s="132">
        <f>SAM_billion!FG77*1000</f>
        <v>0</v>
      </c>
      <c r="FH77" s="132">
        <f>SAM_billion!FH77*1000</f>
        <v>0</v>
      </c>
      <c r="FI77" s="132">
        <f>SAM_billion!FI77*1000</f>
        <v>0</v>
      </c>
      <c r="FJ77" s="132">
        <f>SAM_billion!FJ77*1000</f>
        <v>0</v>
      </c>
      <c r="FK77" s="132">
        <f>SAM_billion!FK77*1000</f>
        <v>0</v>
      </c>
      <c r="FL77" s="132">
        <f>SAM_billion!FL77*1000</f>
        <v>0</v>
      </c>
      <c r="FM77" s="132">
        <f>SAM_billion!FM77*1000</f>
        <v>0</v>
      </c>
      <c r="FN77" s="132">
        <f>SAM_billion!FN77*1000</f>
        <v>0</v>
      </c>
      <c r="FO77" s="132">
        <f>SAM_billion!FO77*1000</f>
        <v>0</v>
      </c>
      <c r="FP77" s="132">
        <f>SAM_billion!FP77*1000</f>
        <v>0</v>
      </c>
      <c r="FQ77" s="132">
        <f>SAM_billion!FQ77*1000</f>
        <v>0</v>
      </c>
      <c r="FR77" s="132">
        <f>SAM_billion!FR77*1000</f>
        <v>0</v>
      </c>
      <c r="FS77" s="132">
        <f>SAM_billion!FS77*1000</f>
        <v>0</v>
      </c>
      <c r="FT77" s="132">
        <f>SAM_billion!FT77*1000</f>
        <v>0</v>
      </c>
      <c r="FU77" s="132">
        <f>SAM_billion!FU77*1000</f>
        <v>0</v>
      </c>
      <c r="FV77" s="132">
        <f>SAM_billion!FV77*1000</f>
        <v>0</v>
      </c>
      <c r="FW77" s="132">
        <f>SAM_billion!FW77*1000</f>
        <v>0</v>
      </c>
      <c r="FX77" s="132">
        <f>SAM_billion!FX77*1000</f>
        <v>0</v>
      </c>
      <c r="FY77" s="132">
        <f>SAM_billion!FY77*1000</f>
        <v>0</v>
      </c>
      <c r="FZ77" s="132">
        <f>SAM_billion!FZ77*1000</f>
        <v>0</v>
      </c>
      <c r="GA77" s="132">
        <f>SAM_billion!GA77*1000</f>
        <v>0</v>
      </c>
      <c r="GB77" s="132">
        <f>SAM_billion!GB77*1000</f>
        <v>0</v>
      </c>
      <c r="GC77" s="132">
        <f>SAM_billion!GC77*1000</f>
        <v>0</v>
      </c>
      <c r="GD77" s="132">
        <f>SAM_billion!GD77*1000</f>
        <v>0</v>
      </c>
      <c r="GE77" s="132">
        <f>SAM_billion!GE77*1000</f>
        <v>0</v>
      </c>
      <c r="GF77" s="132">
        <f>SAM_billion!GF77*1000</f>
        <v>0</v>
      </c>
      <c r="GG77" s="132">
        <f>SAM_billion!GG77*1000</f>
        <v>0</v>
      </c>
      <c r="GH77" s="132">
        <f>SAM_billion!GH77*1000</f>
        <v>0</v>
      </c>
      <c r="GI77" s="132">
        <f>SAM_billion!GI77*1000</f>
        <v>0</v>
      </c>
      <c r="GJ77" s="132">
        <f>SAM_billion!GJ77*1000</f>
        <v>27779.590813839004</v>
      </c>
    </row>
    <row r="78" spans="1:192" x14ac:dyDescent="0.25">
      <c r="A78" s="133" t="s">
        <v>721</v>
      </c>
      <c r="B78" s="132">
        <f>SAM_billion!B78*1000</f>
        <v>0</v>
      </c>
      <c r="C78" s="132">
        <f>SAM_billion!C78*1000</f>
        <v>0</v>
      </c>
      <c r="D78" s="132">
        <f>SAM_billion!D78*1000</f>
        <v>0</v>
      </c>
      <c r="E78" s="132">
        <f>SAM_billion!E78*1000</f>
        <v>0</v>
      </c>
      <c r="F78" s="132">
        <f>SAM_billion!F78*1000</f>
        <v>0</v>
      </c>
      <c r="G78" s="132">
        <f>SAM_billion!G78*1000</f>
        <v>0</v>
      </c>
      <c r="H78" s="132">
        <f>SAM_billion!H78*1000</f>
        <v>0</v>
      </c>
      <c r="I78" s="132">
        <f>SAM_billion!I78*1000</f>
        <v>0</v>
      </c>
      <c r="J78" s="132">
        <f>SAM_billion!J78*1000</f>
        <v>0</v>
      </c>
      <c r="K78" s="132">
        <f>SAM_billion!K78*1000</f>
        <v>0</v>
      </c>
      <c r="L78" s="132">
        <f>SAM_billion!L78*1000</f>
        <v>0</v>
      </c>
      <c r="M78" s="132">
        <f>SAM_billion!M78*1000</f>
        <v>0</v>
      </c>
      <c r="N78" s="132">
        <f>SAM_billion!N78*1000</f>
        <v>0</v>
      </c>
      <c r="O78" s="132">
        <f>SAM_billion!O78*1000</f>
        <v>0</v>
      </c>
      <c r="P78" s="132">
        <f>SAM_billion!P78*1000</f>
        <v>0</v>
      </c>
      <c r="Q78" s="132">
        <f>SAM_billion!Q78*1000</f>
        <v>0</v>
      </c>
      <c r="R78" s="132">
        <f>SAM_billion!R78*1000</f>
        <v>0</v>
      </c>
      <c r="S78" s="132">
        <f>SAM_billion!S78*1000</f>
        <v>0</v>
      </c>
      <c r="T78" s="132">
        <f>SAM_billion!T78*1000</f>
        <v>0</v>
      </c>
      <c r="U78" s="132">
        <f>SAM_billion!U78*1000</f>
        <v>0</v>
      </c>
      <c r="V78" s="132">
        <f>SAM_billion!V78*1000</f>
        <v>0</v>
      </c>
      <c r="W78" s="132">
        <f>SAM_billion!W78*1000</f>
        <v>0</v>
      </c>
      <c r="X78" s="132">
        <f>SAM_billion!X78*1000</f>
        <v>0</v>
      </c>
      <c r="Y78" s="132">
        <f>SAM_billion!Y78*1000</f>
        <v>0</v>
      </c>
      <c r="Z78" s="132">
        <f>SAM_billion!Z78*1000</f>
        <v>0</v>
      </c>
      <c r="AA78" s="132">
        <f>SAM_billion!AA78*1000</f>
        <v>0</v>
      </c>
      <c r="AB78" s="132">
        <f>SAM_billion!AB78*1000</f>
        <v>0</v>
      </c>
      <c r="AC78" s="132">
        <f>SAM_billion!AC78*1000</f>
        <v>0</v>
      </c>
      <c r="AD78" s="132">
        <f>SAM_billion!AD78*1000</f>
        <v>0</v>
      </c>
      <c r="AE78" s="132">
        <f>SAM_billion!AE78*1000</f>
        <v>0</v>
      </c>
      <c r="AF78" s="132">
        <f>SAM_billion!AF78*1000</f>
        <v>0</v>
      </c>
      <c r="AG78" s="132">
        <f>SAM_billion!AG78*1000</f>
        <v>0</v>
      </c>
      <c r="AH78" s="132">
        <f>SAM_billion!AH78*1000</f>
        <v>0</v>
      </c>
      <c r="AI78" s="132">
        <f>SAM_billion!AI78*1000</f>
        <v>0</v>
      </c>
      <c r="AJ78" s="132">
        <f>SAM_billion!AJ78*1000</f>
        <v>0</v>
      </c>
      <c r="AK78" s="132">
        <f>SAM_billion!AK78*1000</f>
        <v>0</v>
      </c>
      <c r="AL78" s="132">
        <f>SAM_billion!AL78*1000</f>
        <v>0</v>
      </c>
      <c r="AM78" s="132">
        <f>SAM_billion!AM78*1000</f>
        <v>0</v>
      </c>
      <c r="AN78" s="132">
        <f>SAM_billion!AN78*1000</f>
        <v>0</v>
      </c>
      <c r="AO78" s="132">
        <f>SAM_billion!AO78*1000</f>
        <v>0</v>
      </c>
      <c r="AP78" s="132">
        <f>SAM_billion!AP78*1000</f>
        <v>0</v>
      </c>
      <c r="AQ78" s="132">
        <f>SAM_billion!AQ78*1000</f>
        <v>0</v>
      </c>
      <c r="AR78" s="132">
        <f>SAM_billion!AR78*1000</f>
        <v>0</v>
      </c>
      <c r="AS78" s="132">
        <f>SAM_billion!AS78*1000</f>
        <v>0</v>
      </c>
      <c r="AT78" s="132">
        <f>SAM_billion!AT78*1000</f>
        <v>0</v>
      </c>
      <c r="AU78" s="132">
        <f>SAM_billion!AU78*1000</f>
        <v>0</v>
      </c>
      <c r="AV78" s="132">
        <f>SAM_billion!AV78*1000</f>
        <v>0</v>
      </c>
      <c r="AW78" s="132">
        <f>SAM_billion!AW78*1000</f>
        <v>0</v>
      </c>
      <c r="AX78" s="132">
        <f>SAM_billion!AX78*1000</f>
        <v>0</v>
      </c>
      <c r="AY78" s="132">
        <f>SAM_billion!AY78*1000</f>
        <v>0</v>
      </c>
      <c r="AZ78" s="132">
        <f>SAM_billion!AZ78*1000</f>
        <v>0</v>
      </c>
      <c r="BA78" s="132">
        <f>SAM_billion!BA78*1000</f>
        <v>0</v>
      </c>
      <c r="BB78" s="132">
        <f>SAM_billion!BB78*1000</f>
        <v>0</v>
      </c>
      <c r="BC78" s="132">
        <f>SAM_billion!BC78*1000</f>
        <v>0</v>
      </c>
      <c r="BD78" s="132">
        <f>SAM_billion!BD78*1000</f>
        <v>0</v>
      </c>
      <c r="BE78" s="132">
        <f>SAM_billion!BE78*1000</f>
        <v>0</v>
      </c>
      <c r="BF78" s="132">
        <f>SAM_billion!BF78*1000</f>
        <v>0</v>
      </c>
      <c r="BG78" s="132">
        <f>SAM_billion!BG78*1000</f>
        <v>0</v>
      </c>
      <c r="BH78" s="132">
        <f>SAM_billion!BH78*1000</f>
        <v>0</v>
      </c>
      <c r="BI78" s="132">
        <f>SAM_billion!BI78*1000</f>
        <v>0</v>
      </c>
      <c r="BJ78" s="132">
        <f>SAM_billion!BJ78*1000</f>
        <v>0</v>
      </c>
      <c r="BK78" s="132">
        <f>SAM_billion!BK78*1000</f>
        <v>0</v>
      </c>
      <c r="BL78" s="132">
        <f>SAM_billion!BL78*1000</f>
        <v>0</v>
      </c>
      <c r="BM78" s="132">
        <f>SAM_billion!BM78*1000</f>
        <v>0</v>
      </c>
      <c r="BN78" s="132">
        <f>SAM_billion!BN78*1000</f>
        <v>0</v>
      </c>
      <c r="BO78" s="132">
        <f>SAM_billion!BO78*1000</f>
        <v>0</v>
      </c>
      <c r="BP78" s="132">
        <f>SAM_billion!BP78*1000</f>
        <v>0</v>
      </c>
      <c r="BQ78" s="132">
        <f>SAM_billion!BQ78*1000</f>
        <v>0</v>
      </c>
      <c r="BR78" s="132">
        <f>SAM_billion!BR78*1000</f>
        <v>0</v>
      </c>
      <c r="BS78" s="132">
        <f>SAM_billion!BS78*1000</f>
        <v>0</v>
      </c>
      <c r="BT78" s="132">
        <f>SAM_billion!BT78*1000</f>
        <v>0</v>
      </c>
      <c r="BU78" s="132">
        <f>SAM_billion!BU78*1000</f>
        <v>0</v>
      </c>
      <c r="BV78" s="132">
        <f>SAM_billion!BV78*1000</f>
        <v>0</v>
      </c>
      <c r="BW78" s="132">
        <f>SAM_billion!BW78*1000</f>
        <v>0</v>
      </c>
      <c r="BX78" s="132">
        <f>SAM_billion!BX78*1000</f>
        <v>0</v>
      </c>
      <c r="BY78" s="132">
        <f>SAM_billion!BY78*1000</f>
        <v>0</v>
      </c>
      <c r="BZ78" s="132">
        <f>SAM_billion!BZ78*1000</f>
        <v>0</v>
      </c>
      <c r="CA78" s="132">
        <f>SAM_billion!CA78*1000</f>
        <v>0</v>
      </c>
      <c r="CB78" s="132">
        <f>SAM_billion!CB78*1000</f>
        <v>0</v>
      </c>
      <c r="CC78" s="132">
        <f>SAM_billion!CC78*1000</f>
        <v>0</v>
      </c>
      <c r="CD78" s="132">
        <f>SAM_billion!CD78*1000</f>
        <v>0</v>
      </c>
      <c r="CE78" s="132">
        <f>SAM_billion!CE78*1000</f>
        <v>0</v>
      </c>
      <c r="CF78" s="132">
        <f>SAM_billion!CF78*1000</f>
        <v>0</v>
      </c>
      <c r="CG78" s="132">
        <f>SAM_billion!CG78*1000</f>
        <v>0</v>
      </c>
      <c r="CH78" s="132">
        <f>SAM_billion!CH78*1000</f>
        <v>0</v>
      </c>
      <c r="CI78" s="132">
        <f>SAM_billion!CI78*1000</f>
        <v>0</v>
      </c>
      <c r="CJ78" s="132">
        <f>SAM_billion!CJ78*1000</f>
        <v>0</v>
      </c>
      <c r="CK78" s="132">
        <f>SAM_billion!CK78*1000</f>
        <v>0</v>
      </c>
      <c r="CL78" s="132">
        <f>SAM_billion!CL78*1000</f>
        <v>0</v>
      </c>
      <c r="CM78" s="132">
        <f>SAM_billion!CM78*1000</f>
        <v>0</v>
      </c>
      <c r="CN78" s="132">
        <f>SAM_billion!CN78*1000</f>
        <v>0</v>
      </c>
      <c r="CO78" s="132">
        <f>SAM_billion!CO78*1000</f>
        <v>0</v>
      </c>
      <c r="CP78" s="132">
        <f>SAM_billion!CP78*1000</f>
        <v>0</v>
      </c>
      <c r="CQ78" s="132">
        <f>SAM_billion!CQ78*1000</f>
        <v>0</v>
      </c>
      <c r="CR78" s="132">
        <f>SAM_billion!CR78*1000</f>
        <v>0</v>
      </c>
      <c r="CS78" s="132">
        <f>SAM_billion!CS78*1000</f>
        <v>0</v>
      </c>
      <c r="CT78" s="132">
        <f>SAM_billion!CT78*1000</f>
        <v>0</v>
      </c>
      <c r="CU78" s="132">
        <f>SAM_billion!CU78*1000</f>
        <v>0</v>
      </c>
      <c r="CV78" s="132">
        <f>SAM_billion!CV78*1000</f>
        <v>0</v>
      </c>
      <c r="CW78" s="132">
        <f>SAM_billion!CW78*1000</f>
        <v>0</v>
      </c>
      <c r="CX78" s="132">
        <f>SAM_billion!CX78*1000</f>
        <v>0</v>
      </c>
      <c r="CY78" s="132">
        <f>SAM_billion!CY78*1000</f>
        <v>0</v>
      </c>
      <c r="CZ78" s="132">
        <f>SAM_billion!CZ78*1000</f>
        <v>0</v>
      </c>
      <c r="DA78" s="132">
        <f>SAM_billion!DA78*1000</f>
        <v>0</v>
      </c>
      <c r="DB78" s="132">
        <f>SAM_billion!DB78*1000</f>
        <v>0</v>
      </c>
      <c r="DC78" s="132">
        <f>SAM_billion!DC78*1000</f>
        <v>0</v>
      </c>
      <c r="DD78" s="132">
        <f>SAM_billion!DD78*1000</f>
        <v>0</v>
      </c>
      <c r="DE78" s="132">
        <f>SAM_billion!DE78*1000</f>
        <v>0</v>
      </c>
      <c r="DF78" s="132">
        <f>SAM_billion!DF78*1000</f>
        <v>0</v>
      </c>
      <c r="DG78" s="132">
        <f>SAM_billion!DG78*1000</f>
        <v>0</v>
      </c>
      <c r="DH78" s="132">
        <f>SAM_billion!DH78*1000</f>
        <v>0</v>
      </c>
      <c r="DI78" s="132">
        <f>SAM_billion!DI78*1000</f>
        <v>0</v>
      </c>
      <c r="DJ78" s="132">
        <f>SAM_billion!DJ78*1000</f>
        <v>0</v>
      </c>
      <c r="DK78" s="132">
        <f>SAM_billion!DK78*1000</f>
        <v>0</v>
      </c>
      <c r="DL78" s="132">
        <f>SAM_billion!DL78*1000</f>
        <v>0</v>
      </c>
      <c r="DM78" s="132">
        <f>SAM_billion!DM78*1000</f>
        <v>0</v>
      </c>
      <c r="DN78" s="132">
        <f>SAM_billion!DN78*1000</f>
        <v>0</v>
      </c>
      <c r="DO78" s="132">
        <f>SAM_billion!DO78*1000</f>
        <v>0</v>
      </c>
      <c r="DP78" s="132">
        <f>SAM_billion!DP78*1000</f>
        <v>0</v>
      </c>
      <c r="DQ78" s="132">
        <f>SAM_billion!DQ78*1000</f>
        <v>0</v>
      </c>
      <c r="DR78" s="132">
        <f>SAM_billion!DR78*1000</f>
        <v>0</v>
      </c>
      <c r="DS78" s="132">
        <f>SAM_billion!DS78*1000</f>
        <v>0</v>
      </c>
      <c r="DT78" s="132">
        <f>SAM_billion!DT78*1000</f>
        <v>0</v>
      </c>
      <c r="DU78" s="132">
        <f>SAM_billion!DU78*1000</f>
        <v>0</v>
      </c>
      <c r="DV78" s="132">
        <f>SAM_billion!DV78*1000</f>
        <v>0</v>
      </c>
      <c r="DW78" s="132">
        <f>SAM_billion!DW78*1000</f>
        <v>0</v>
      </c>
      <c r="DX78" s="132">
        <f>SAM_billion!DX78*1000</f>
        <v>0</v>
      </c>
      <c r="DY78" s="132">
        <f>SAM_billion!DY78*1000</f>
        <v>0</v>
      </c>
      <c r="DZ78" s="132">
        <f>SAM_billion!DZ78*1000</f>
        <v>0</v>
      </c>
      <c r="EA78" s="132">
        <f>SAM_billion!EA78*1000</f>
        <v>0</v>
      </c>
      <c r="EB78" s="132">
        <f>SAM_billion!EB78*1000</f>
        <v>0</v>
      </c>
      <c r="EC78" s="132">
        <f>SAM_billion!EC78*1000</f>
        <v>0</v>
      </c>
      <c r="ED78" s="132">
        <f>SAM_billion!ED78*1000</f>
        <v>0</v>
      </c>
      <c r="EE78" s="132">
        <f>SAM_billion!EE78*1000</f>
        <v>0</v>
      </c>
      <c r="EF78" s="132">
        <f>SAM_billion!EF78*1000</f>
        <v>0</v>
      </c>
      <c r="EG78" s="132">
        <f>SAM_billion!EG78*1000</f>
        <v>0</v>
      </c>
      <c r="EH78" s="132">
        <f>SAM_billion!EH78*1000</f>
        <v>0</v>
      </c>
      <c r="EI78" s="132">
        <f>SAM_billion!EI78*1000</f>
        <v>0</v>
      </c>
      <c r="EJ78" s="132">
        <f>SAM_billion!EJ78*1000</f>
        <v>0</v>
      </c>
      <c r="EK78" s="132">
        <f>SAM_billion!EK78*1000</f>
        <v>0</v>
      </c>
      <c r="EL78" s="132">
        <f>SAM_billion!EL78*1000</f>
        <v>0</v>
      </c>
      <c r="EM78" s="132">
        <f>SAM_billion!EM78*1000</f>
        <v>0</v>
      </c>
      <c r="EN78" s="132">
        <f>SAM_billion!EN78*1000</f>
        <v>0</v>
      </c>
      <c r="EO78" s="132">
        <f>SAM_billion!EO78*1000</f>
        <v>0</v>
      </c>
      <c r="EP78" s="132">
        <f>SAM_billion!EP78*1000</f>
        <v>0</v>
      </c>
      <c r="EQ78" s="132">
        <f>SAM_billion!EQ78*1000</f>
        <v>0</v>
      </c>
      <c r="ER78" s="132">
        <f>SAM_billion!ER78*1000</f>
        <v>0</v>
      </c>
      <c r="ES78" s="132">
        <f>SAM_billion!ES78*1000</f>
        <v>0</v>
      </c>
      <c r="ET78" s="132">
        <f>SAM_billion!ET78*1000</f>
        <v>0</v>
      </c>
      <c r="EU78" s="132">
        <f>SAM_billion!EU78*1000</f>
        <v>0</v>
      </c>
      <c r="EV78" s="132">
        <f>SAM_billion!EV78*1000</f>
        <v>74525.044099775361</v>
      </c>
      <c r="EW78" s="132">
        <f>SAM_billion!EW78*1000</f>
        <v>0</v>
      </c>
      <c r="EX78" s="132">
        <f>SAM_billion!EX78*1000</f>
        <v>0</v>
      </c>
      <c r="EY78" s="132">
        <f>SAM_billion!EY78*1000</f>
        <v>0</v>
      </c>
      <c r="EZ78" s="132">
        <f>SAM_billion!EZ78*1000</f>
        <v>0</v>
      </c>
      <c r="FA78" s="132">
        <f>SAM_billion!FA78*1000</f>
        <v>0</v>
      </c>
      <c r="FB78" s="132">
        <f>SAM_billion!FB78*1000</f>
        <v>0</v>
      </c>
      <c r="FC78" s="132">
        <f>SAM_billion!FC78*1000</f>
        <v>0</v>
      </c>
      <c r="FD78" s="132">
        <f>SAM_billion!FD78*1000</f>
        <v>0</v>
      </c>
      <c r="FE78" s="132">
        <f>SAM_billion!FE78*1000</f>
        <v>0</v>
      </c>
      <c r="FF78" s="132">
        <f>SAM_billion!FF78*1000</f>
        <v>0</v>
      </c>
      <c r="FG78" s="132">
        <f>SAM_billion!FG78*1000</f>
        <v>0</v>
      </c>
      <c r="FH78" s="132">
        <f>SAM_billion!FH78*1000</f>
        <v>0</v>
      </c>
      <c r="FI78" s="132">
        <f>SAM_billion!FI78*1000</f>
        <v>0</v>
      </c>
      <c r="FJ78" s="132">
        <f>SAM_billion!FJ78*1000</f>
        <v>0</v>
      </c>
      <c r="FK78" s="132">
        <f>SAM_billion!FK78*1000</f>
        <v>0</v>
      </c>
      <c r="FL78" s="132">
        <f>SAM_billion!FL78*1000</f>
        <v>0</v>
      </c>
      <c r="FM78" s="132">
        <f>SAM_billion!FM78*1000</f>
        <v>0</v>
      </c>
      <c r="FN78" s="132">
        <f>SAM_billion!FN78*1000</f>
        <v>0</v>
      </c>
      <c r="FO78" s="132">
        <f>SAM_billion!FO78*1000</f>
        <v>0</v>
      </c>
      <c r="FP78" s="132">
        <f>SAM_billion!FP78*1000</f>
        <v>0</v>
      </c>
      <c r="FQ78" s="132">
        <f>SAM_billion!FQ78*1000</f>
        <v>0</v>
      </c>
      <c r="FR78" s="132">
        <f>SAM_billion!FR78*1000</f>
        <v>0</v>
      </c>
      <c r="FS78" s="132">
        <f>SAM_billion!FS78*1000</f>
        <v>0</v>
      </c>
      <c r="FT78" s="132">
        <f>SAM_billion!FT78*1000</f>
        <v>0</v>
      </c>
      <c r="FU78" s="132">
        <f>SAM_billion!FU78*1000</f>
        <v>0</v>
      </c>
      <c r="FV78" s="132">
        <f>SAM_billion!FV78*1000</f>
        <v>0</v>
      </c>
      <c r="FW78" s="132">
        <f>SAM_billion!FW78*1000</f>
        <v>0</v>
      </c>
      <c r="FX78" s="132">
        <f>SAM_billion!FX78*1000</f>
        <v>0</v>
      </c>
      <c r="FY78" s="132">
        <f>SAM_billion!FY78*1000</f>
        <v>0</v>
      </c>
      <c r="FZ78" s="132">
        <f>SAM_billion!FZ78*1000</f>
        <v>0</v>
      </c>
      <c r="GA78" s="132">
        <f>SAM_billion!GA78*1000</f>
        <v>0</v>
      </c>
      <c r="GB78" s="132">
        <f>SAM_billion!GB78*1000</f>
        <v>0</v>
      </c>
      <c r="GC78" s="132">
        <f>SAM_billion!GC78*1000</f>
        <v>0</v>
      </c>
      <c r="GD78" s="132">
        <f>SAM_billion!GD78*1000</f>
        <v>0</v>
      </c>
      <c r="GE78" s="132">
        <f>SAM_billion!GE78*1000</f>
        <v>0</v>
      </c>
      <c r="GF78" s="132">
        <f>SAM_billion!GF78*1000</f>
        <v>0</v>
      </c>
      <c r="GG78" s="132">
        <f>SAM_billion!GG78*1000</f>
        <v>0</v>
      </c>
      <c r="GH78" s="132">
        <f>SAM_billion!GH78*1000</f>
        <v>0</v>
      </c>
      <c r="GI78" s="132">
        <f>SAM_billion!GI78*1000</f>
        <v>0</v>
      </c>
      <c r="GJ78" s="132">
        <f>SAM_billion!GJ78*1000</f>
        <v>74525.044099775361</v>
      </c>
    </row>
    <row r="79" spans="1:192" x14ac:dyDescent="0.25">
      <c r="A79" s="133" t="s">
        <v>562</v>
      </c>
      <c r="B79" s="132">
        <f>SAM_billion!B79*1000</f>
        <v>0</v>
      </c>
      <c r="C79" s="132">
        <f>SAM_billion!C79*1000</f>
        <v>0</v>
      </c>
      <c r="D79" s="132">
        <f>SAM_billion!D79*1000</f>
        <v>0</v>
      </c>
      <c r="E79" s="132">
        <f>SAM_billion!E79*1000</f>
        <v>0</v>
      </c>
      <c r="F79" s="132">
        <f>SAM_billion!F79*1000</f>
        <v>0</v>
      </c>
      <c r="G79" s="132">
        <f>SAM_billion!G79*1000</f>
        <v>0</v>
      </c>
      <c r="H79" s="132">
        <f>SAM_billion!H79*1000</f>
        <v>0</v>
      </c>
      <c r="I79" s="132">
        <f>SAM_billion!I79*1000</f>
        <v>0</v>
      </c>
      <c r="J79" s="132">
        <f>SAM_billion!J79*1000</f>
        <v>0</v>
      </c>
      <c r="K79" s="132">
        <f>SAM_billion!K79*1000</f>
        <v>0</v>
      </c>
      <c r="L79" s="132">
        <f>SAM_billion!L79*1000</f>
        <v>0</v>
      </c>
      <c r="M79" s="132">
        <f>SAM_billion!M79*1000</f>
        <v>0</v>
      </c>
      <c r="N79" s="132">
        <f>SAM_billion!N79*1000</f>
        <v>0</v>
      </c>
      <c r="O79" s="132">
        <f>SAM_billion!O79*1000</f>
        <v>0</v>
      </c>
      <c r="P79" s="132">
        <f>SAM_billion!P79*1000</f>
        <v>0</v>
      </c>
      <c r="Q79" s="132">
        <f>SAM_billion!Q79*1000</f>
        <v>0</v>
      </c>
      <c r="R79" s="132">
        <f>SAM_billion!R79*1000</f>
        <v>0</v>
      </c>
      <c r="S79" s="132">
        <f>SAM_billion!S79*1000</f>
        <v>0</v>
      </c>
      <c r="T79" s="132">
        <f>SAM_billion!T79*1000</f>
        <v>0</v>
      </c>
      <c r="U79" s="132">
        <f>SAM_billion!U79*1000</f>
        <v>0</v>
      </c>
      <c r="V79" s="132">
        <f>SAM_billion!V79*1000</f>
        <v>0</v>
      </c>
      <c r="W79" s="132">
        <f>SAM_billion!W79*1000</f>
        <v>0</v>
      </c>
      <c r="X79" s="132">
        <f>SAM_billion!X79*1000</f>
        <v>0</v>
      </c>
      <c r="Y79" s="132">
        <f>SAM_billion!Y79*1000</f>
        <v>0</v>
      </c>
      <c r="Z79" s="132">
        <f>SAM_billion!Z79*1000</f>
        <v>0</v>
      </c>
      <c r="AA79" s="132">
        <f>SAM_billion!AA79*1000</f>
        <v>0</v>
      </c>
      <c r="AB79" s="132">
        <f>SAM_billion!AB79*1000</f>
        <v>0</v>
      </c>
      <c r="AC79" s="132">
        <f>SAM_billion!AC79*1000</f>
        <v>0</v>
      </c>
      <c r="AD79" s="132">
        <f>SAM_billion!AD79*1000</f>
        <v>0</v>
      </c>
      <c r="AE79" s="132">
        <f>SAM_billion!AE79*1000</f>
        <v>0</v>
      </c>
      <c r="AF79" s="132">
        <f>SAM_billion!AF79*1000</f>
        <v>0</v>
      </c>
      <c r="AG79" s="132">
        <f>SAM_billion!AG79*1000</f>
        <v>0</v>
      </c>
      <c r="AH79" s="132">
        <f>SAM_billion!AH79*1000</f>
        <v>0</v>
      </c>
      <c r="AI79" s="132">
        <f>SAM_billion!AI79*1000</f>
        <v>0</v>
      </c>
      <c r="AJ79" s="132">
        <f>SAM_billion!AJ79*1000</f>
        <v>0</v>
      </c>
      <c r="AK79" s="132">
        <f>SAM_billion!AK79*1000</f>
        <v>0</v>
      </c>
      <c r="AL79" s="132">
        <f>SAM_billion!AL79*1000</f>
        <v>0</v>
      </c>
      <c r="AM79" s="132">
        <f>SAM_billion!AM79*1000</f>
        <v>0</v>
      </c>
      <c r="AN79" s="132">
        <f>SAM_billion!AN79*1000</f>
        <v>0</v>
      </c>
      <c r="AO79" s="132">
        <f>SAM_billion!AO79*1000</f>
        <v>0</v>
      </c>
      <c r="AP79" s="132">
        <f>SAM_billion!AP79*1000</f>
        <v>0</v>
      </c>
      <c r="AQ79" s="132">
        <f>SAM_billion!AQ79*1000</f>
        <v>0</v>
      </c>
      <c r="AR79" s="132">
        <f>SAM_billion!AR79*1000</f>
        <v>0</v>
      </c>
      <c r="AS79" s="132">
        <f>SAM_billion!AS79*1000</f>
        <v>0</v>
      </c>
      <c r="AT79" s="132">
        <f>SAM_billion!AT79*1000</f>
        <v>0</v>
      </c>
      <c r="AU79" s="132">
        <f>SAM_billion!AU79*1000</f>
        <v>0</v>
      </c>
      <c r="AV79" s="132">
        <f>SAM_billion!AV79*1000</f>
        <v>0</v>
      </c>
      <c r="AW79" s="132">
        <f>SAM_billion!AW79*1000</f>
        <v>0</v>
      </c>
      <c r="AX79" s="132">
        <f>SAM_billion!AX79*1000</f>
        <v>0</v>
      </c>
      <c r="AY79" s="132">
        <f>SAM_billion!AY79*1000</f>
        <v>0</v>
      </c>
      <c r="AZ79" s="132">
        <f>SAM_billion!AZ79*1000</f>
        <v>0</v>
      </c>
      <c r="BA79" s="132">
        <f>SAM_billion!BA79*1000</f>
        <v>0</v>
      </c>
      <c r="BB79" s="132">
        <f>SAM_billion!BB79*1000</f>
        <v>0</v>
      </c>
      <c r="BC79" s="132">
        <f>SAM_billion!BC79*1000</f>
        <v>0</v>
      </c>
      <c r="BD79" s="132">
        <f>SAM_billion!BD79*1000</f>
        <v>0</v>
      </c>
      <c r="BE79" s="132">
        <f>SAM_billion!BE79*1000</f>
        <v>0</v>
      </c>
      <c r="BF79" s="132">
        <f>SAM_billion!BF79*1000</f>
        <v>0</v>
      </c>
      <c r="BG79" s="132">
        <f>SAM_billion!BG79*1000</f>
        <v>0</v>
      </c>
      <c r="BH79" s="132">
        <f>SAM_billion!BH79*1000</f>
        <v>0</v>
      </c>
      <c r="BI79" s="132">
        <f>SAM_billion!BI79*1000</f>
        <v>0</v>
      </c>
      <c r="BJ79" s="132">
        <f>SAM_billion!BJ79*1000</f>
        <v>0</v>
      </c>
      <c r="BK79" s="132">
        <f>SAM_billion!BK79*1000</f>
        <v>0</v>
      </c>
      <c r="BL79" s="132">
        <f>SAM_billion!BL79*1000</f>
        <v>0</v>
      </c>
      <c r="BM79" s="132">
        <f>SAM_billion!BM79*1000</f>
        <v>0</v>
      </c>
      <c r="BN79" s="132">
        <f>SAM_billion!BN79*1000</f>
        <v>0</v>
      </c>
      <c r="BO79" s="132">
        <f>SAM_billion!BO79*1000</f>
        <v>0</v>
      </c>
      <c r="BP79" s="132">
        <f>SAM_billion!BP79*1000</f>
        <v>0</v>
      </c>
      <c r="BQ79" s="132">
        <f>SAM_billion!BQ79*1000</f>
        <v>0</v>
      </c>
      <c r="BR79" s="132">
        <f>SAM_billion!BR79*1000</f>
        <v>0</v>
      </c>
      <c r="BS79" s="132">
        <f>SAM_billion!BS79*1000</f>
        <v>0</v>
      </c>
      <c r="BT79" s="132">
        <f>SAM_billion!BT79*1000</f>
        <v>0</v>
      </c>
      <c r="BU79" s="132">
        <f>SAM_billion!BU79*1000</f>
        <v>0</v>
      </c>
      <c r="BV79" s="132">
        <f>SAM_billion!BV79*1000</f>
        <v>0</v>
      </c>
      <c r="BW79" s="132">
        <f>SAM_billion!BW79*1000</f>
        <v>0</v>
      </c>
      <c r="BX79" s="132">
        <f>SAM_billion!BX79*1000</f>
        <v>0</v>
      </c>
      <c r="BY79" s="132">
        <f>SAM_billion!BY79*1000</f>
        <v>0</v>
      </c>
      <c r="BZ79" s="132">
        <f>SAM_billion!BZ79*1000</f>
        <v>0</v>
      </c>
      <c r="CA79" s="132">
        <f>SAM_billion!CA79*1000</f>
        <v>0</v>
      </c>
      <c r="CB79" s="132">
        <f>SAM_billion!CB79*1000</f>
        <v>0</v>
      </c>
      <c r="CC79" s="132">
        <f>SAM_billion!CC79*1000</f>
        <v>0</v>
      </c>
      <c r="CD79" s="132">
        <f>SAM_billion!CD79*1000</f>
        <v>0</v>
      </c>
      <c r="CE79" s="132">
        <f>SAM_billion!CE79*1000</f>
        <v>0</v>
      </c>
      <c r="CF79" s="132">
        <f>SAM_billion!CF79*1000</f>
        <v>0</v>
      </c>
      <c r="CG79" s="132">
        <f>SAM_billion!CG79*1000</f>
        <v>0</v>
      </c>
      <c r="CH79" s="132">
        <f>SAM_billion!CH79*1000</f>
        <v>0</v>
      </c>
      <c r="CI79" s="132">
        <f>SAM_billion!CI79*1000</f>
        <v>0</v>
      </c>
      <c r="CJ79" s="132">
        <f>SAM_billion!CJ79*1000</f>
        <v>0</v>
      </c>
      <c r="CK79" s="132">
        <f>SAM_billion!CK79*1000</f>
        <v>0</v>
      </c>
      <c r="CL79" s="132">
        <f>SAM_billion!CL79*1000</f>
        <v>0</v>
      </c>
      <c r="CM79" s="132">
        <f>SAM_billion!CM79*1000</f>
        <v>0</v>
      </c>
      <c r="CN79" s="132">
        <f>SAM_billion!CN79*1000</f>
        <v>0</v>
      </c>
      <c r="CO79" s="132">
        <f>SAM_billion!CO79*1000</f>
        <v>0</v>
      </c>
      <c r="CP79" s="132">
        <f>SAM_billion!CP79*1000</f>
        <v>0</v>
      </c>
      <c r="CQ79" s="132">
        <f>SAM_billion!CQ79*1000</f>
        <v>0</v>
      </c>
      <c r="CR79" s="132">
        <f>SAM_billion!CR79*1000</f>
        <v>0</v>
      </c>
      <c r="CS79" s="132">
        <f>SAM_billion!CS79*1000</f>
        <v>0</v>
      </c>
      <c r="CT79" s="132">
        <f>SAM_billion!CT79*1000</f>
        <v>0</v>
      </c>
      <c r="CU79" s="132">
        <f>SAM_billion!CU79*1000</f>
        <v>0</v>
      </c>
      <c r="CV79" s="132">
        <f>SAM_billion!CV79*1000</f>
        <v>0</v>
      </c>
      <c r="CW79" s="132">
        <f>SAM_billion!CW79*1000</f>
        <v>0</v>
      </c>
      <c r="CX79" s="132">
        <f>SAM_billion!CX79*1000</f>
        <v>0</v>
      </c>
      <c r="CY79" s="132">
        <f>SAM_billion!CY79*1000</f>
        <v>0</v>
      </c>
      <c r="CZ79" s="132">
        <f>SAM_billion!CZ79*1000</f>
        <v>0</v>
      </c>
      <c r="DA79" s="132">
        <f>SAM_billion!DA79*1000</f>
        <v>0</v>
      </c>
      <c r="DB79" s="132">
        <f>SAM_billion!DB79*1000</f>
        <v>0</v>
      </c>
      <c r="DC79" s="132">
        <f>SAM_billion!DC79*1000</f>
        <v>0</v>
      </c>
      <c r="DD79" s="132">
        <f>SAM_billion!DD79*1000</f>
        <v>0</v>
      </c>
      <c r="DE79" s="132">
        <f>SAM_billion!DE79*1000</f>
        <v>0</v>
      </c>
      <c r="DF79" s="132">
        <f>SAM_billion!DF79*1000</f>
        <v>0</v>
      </c>
      <c r="DG79" s="132">
        <f>SAM_billion!DG79*1000</f>
        <v>0</v>
      </c>
      <c r="DH79" s="132">
        <f>SAM_billion!DH79*1000</f>
        <v>0</v>
      </c>
      <c r="DI79" s="132">
        <f>SAM_billion!DI79*1000</f>
        <v>0</v>
      </c>
      <c r="DJ79" s="132">
        <f>SAM_billion!DJ79*1000</f>
        <v>0</v>
      </c>
      <c r="DK79" s="132">
        <f>SAM_billion!DK79*1000</f>
        <v>0</v>
      </c>
      <c r="DL79" s="132">
        <f>SAM_billion!DL79*1000</f>
        <v>0</v>
      </c>
      <c r="DM79" s="132">
        <f>SAM_billion!DM79*1000</f>
        <v>0</v>
      </c>
      <c r="DN79" s="132">
        <f>SAM_billion!DN79*1000</f>
        <v>0</v>
      </c>
      <c r="DO79" s="132">
        <f>SAM_billion!DO79*1000</f>
        <v>0</v>
      </c>
      <c r="DP79" s="132">
        <f>SAM_billion!DP79*1000</f>
        <v>0</v>
      </c>
      <c r="DQ79" s="132">
        <f>SAM_billion!DQ79*1000</f>
        <v>0</v>
      </c>
      <c r="DR79" s="132">
        <f>SAM_billion!DR79*1000</f>
        <v>0</v>
      </c>
      <c r="DS79" s="132">
        <f>SAM_billion!DS79*1000</f>
        <v>0</v>
      </c>
      <c r="DT79" s="132">
        <f>SAM_billion!DT79*1000</f>
        <v>0</v>
      </c>
      <c r="DU79" s="132">
        <f>SAM_billion!DU79*1000</f>
        <v>0</v>
      </c>
      <c r="DV79" s="132">
        <f>SAM_billion!DV79*1000</f>
        <v>0</v>
      </c>
      <c r="DW79" s="132">
        <f>SAM_billion!DW79*1000</f>
        <v>0</v>
      </c>
      <c r="DX79" s="132">
        <f>SAM_billion!DX79*1000</f>
        <v>0</v>
      </c>
      <c r="DY79" s="132">
        <f>SAM_billion!DY79*1000</f>
        <v>0</v>
      </c>
      <c r="DZ79" s="132">
        <f>SAM_billion!DZ79*1000</f>
        <v>0</v>
      </c>
      <c r="EA79" s="132">
        <f>SAM_billion!EA79*1000</f>
        <v>0</v>
      </c>
      <c r="EB79" s="132">
        <f>SAM_billion!EB79*1000</f>
        <v>0</v>
      </c>
      <c r="EC79" s="132">
        <f>SAM_billion!EC79*1000</f>
        <v>0</v>
      </c>
      <c r="ED79" s="132">
        <f>SAM_billion!ED79*1000</f>
        <v>0</v>
      </c>
      <c r="EE79" s="132">
        <f>SAM_billion!EE79*1000</f>
        <v>0</v>
      </c>
      <c r="EF79" s="132">
        <f>SAM_billion!EF79*1000</f>
        <v>0</v>
      </c>
      <c r="EG79" s="132">
        <f>SAM_billion!EG79*1000</f>
        <v>0</v>
      </c>
      <c r="EH79" s="132">
        <f>SAM_billion!EH79*1000</f>
        <v>0</v>
      </c>
      <c r="EI79" s="132">
        <f>SAM_billion!EI79*1000</f>
        <v>0</v>
      </c>
      <c r="EJ79" s="132">
        <f>SAM_billion!EJ79*1000</f>
        <v>0</v>
      </c>
      <c r="EK79" s="132">
        <f>SAM_billion!EK79*1000</f>
        <v>0</v>
      </c>
      <c r="EL79" s="132">
        <f>SAM_billion!EL79*1000</f>
        <v>0</v>
      </c>
      <c r="EM79" s="132">
        <f>SAM_billion!EM79*1000</f>
        <v>0</v>
      </c>
      <c r="EN79" s="132">
        <f>SAM_billion!EN79*1000</f>
        <v>0</v>
      </c>
      <c r="EO79" s="132">
        <f>SAM_billion!EO79*1000</f>
        <v>0</v>
      </c>
      <c r="EP79" s="132">
        <f>SAM_billion!EP79*1000</f>
        <v>0</v>
      </c>
      <c r="EQ79" s="132">
        <f>SAM_billion!EQ79*1000</f>
        <v>0</v>
      </c>
      <c r="ER79" s="132">
        <f>SAM_billion!ER79*1000</f>
        <v>0</v>
      </c>
      <c r="ES79" s="132">
        <f>SAM_billion!ES79*1000</f>
        <v>0</v>
      </c>
      <c r="ET79" s="132">
        <f>SAM_billion!ET79*1000</f>
        <v>0</v>
      </c>
      <c r="EU79" s="132">
        <f>SAM_billion!EU79*1000</f>
        <v>0</v>
      </c>
      <c r="EV79" s="132">
        <f>SAM_billion!EV79*1000</f>
        <v>0</v>
      </c>
      <c r="EW79" s="132">
        <f>SAM_billion!EW79*1000</f>
        <v>111479.59351746929</v>
      </c>
      <c r="EX79" s="132">
        <f>SAM_billion!EX79*1000</f>
        <v>0</v>
      </c>
      <c r="EY79" s="132">
        <f>SAM_billion!EY79*1000</f>
        <v>0</v>
      </c>
      <c r="EZ79" s="132">
        <f>SAM_billion!EZ79*1000</f>
        <v>0</v>
      </c>
      <c r="FA79" s="132">
        <f>SAM_billion!FA79*1000</f>
        <v>0</v>
      </c>
      <c r="FB79" s="132">
        <f>SAM_billion!FB79*1000</f>
        <v>0</v>
      </c>
      <c r="FC79" s="132">
        <f>SAM_billion!FC79*1000</f>
        <v>0</v>
      </c>
      <c r="FD79" s="132">
        <f>SAM_billion!FD79*1000</f>
        <v>0</v>
      </c>
      <c r="FE79" s="132">
        <f>SAM_billion!FE79*1000</f>
        <v>0</v>
      </c>
      <c r="FF79" s="132">
        <f>SAM_billion!FF79*1000</f>
        <v>0</v>
      </c>
      <c r="FG79" s="132">
        <f>SAM_billion!FG79*1000</f>
        <v>0</v>
      </c>
      <c r="FH79" s="132">
        <f>SAM_billion!FH79*1000</f>
        <v>0</v>
      </c>
      <c r="FI79" s="132">
        <f>SAM_billion!FI79*1000</f>
        <v>0</v>
      </c>
      <c r="FJ79" s="132">
        <f>SAM_billion!FJ79*1000</f>
        <v>0</v>
      </c>
      <c r="FK79" s="132">
        <f>SAM_billion!FK79*1000</f>
        <v>0</v>
      </c>
      <c r="FL79" s="132">
        <f>SAM_billion!FL79*1000</f>
        <v>0</v>
      </c>
      <c r="FM79" s="132">
        <f>SAM_billion!FM79*1000</f>
        <v>0</v>
      </c>
      <c r="FN79" s="132">
        <f>SAM_billion!FN79*1000</f>
        <v>0</v>
      </c>
      <c r="FO79" s="132">
        <f>SAM_billion!FO79*1000</f>
        <v>0</v>
      </c>
      <c r="FP79" s="132">
        <f>SAM_billion!FP79*1000</f>
        <v>0</v>
      </c>
      <c r="FQ79" s="132">
        <f>SAM_billion!FQ79*1000</f>
        <v>0</v>
      </c>
      <c r="FR79" s="132">
        <f>SAM_billion!FR79*1000</f>
        <v>0</v>
      </c>
      <c r="FS79" s="132">
        <f>SAM_billion!FS79*1000</f>
        <v>0</v>
      </c>
      <c r="FT79" s="132">
        <f>SAM_billion!FT79*1000</f>
        <v>0</v>
      </c>
      <c r="FU79" s="132">
        <f>SAM_billion!FU79*1000</f>
        <v>0</v>
      </c>
      <c r="FV79" s="132">
        <f>SAM_billion!FV79*1000</f>
        <v>0</v>
      </c>
      <c r="FW79" s="132">
        <f>SAM_billion!FW79*1000</f>
        <v>0</v>
      </c>
      <c r="FX79" s="132">
        <f>SAM_billion!FX79*1000</f>
        <v>0</v>
      </c>
      <c r="FY79" s="132">
        <f>SAM_billion!FY79*1000</f>
        <v>0</v>
      </c>
      <c r="FZ79" s="132">
        <f>SAM_billion!FZ79*1000</f>
        <v>0</v>
      </c>
      <c r="GA79" s="132">
        <f>SAM_billion!GA79*1000</f>
        <v>0</v>
      </c>
      <c r="GB79" s="132">
        <f>SAM_billion!GB79*1000</f>
        <v>0</v>
      </c>
      <c r="GC79" s="132">
        <f>SAM_billion!GC79*1000</f>
        <v>0</v>
      </c>
      <c r="GD79" s="132">
        <f>SAM_billion!GD79*1000</f>
        <v>0</v>
      </c>
      <c r="GE79" s="132">
        <f>SAM_billion!GE79*1000</f>
        <v>0</v>
      </c>
      <c r="GF79" s="132">
        <f>SAM_billion!GF79*1000</f>
        <v>0</v>
      </c>
      <c r="GG79" s="132">
        <f>SAM_billion!GG79*1000</f>
        <v>0</v>
      </c>
      <c r="GH79" s="132">
        <f>SAM_billion!GH79*1000</f>
        <v>0</v>
      </c>
      <c r="GI79" s="132">
        <f>SAM_billion!GI79*1000</f>
        <v>0</v>
      </c>
      <c r="GJ79" s="132">
        <f>SAM_billion!GJ79*1000</f>
        <v>111479.59351746929</v>
      </c>
    </row>
    <row r="80" spans="1:192" x14ac:dyDescent="0.25">
      <c r="A80" s="133" t="s">
        <v>22</v>
      </c>
      <c r="B80" s="132">
        <f>SAM_billion!B80*1000</f>
        <v>0</v>
      </c>
      <c r="C80" s="132">
        <f>SAM_billion!C80*1000</f>
        <v>0</v>
      </c>
      <c r="D80" s="132">
        <f>SAM_billion!D80*1000</f>
        <v>0</v>
      </c>
      <c r="E80" s="132">
        <f>SAM_billion!E80*1000</f>
        <v>0</v>
      </c>
      <c r="F80" s="132">
        <f>SAM_billion!F80*1000</f>
        <v>0</v>
      </c>
      <c r="G80" s="132">
        <f>SAM_billion!G80*1000</f>
        <v>0</v>
      </c>
      <c r="H80" s="132">
        <f>SAM_billion!H80*1000</f>
        <v>0</v>
      </c>
      <c r="I80" s="132">
        <f>SAM_billion!I80*1000</f>
        <v>0</v>
      </c>
      <c r="J80" s="132">
        <f>SAM_billion!J80*1000</f>
        <v>0</v>
      </c>
      <c r="K80" s="132">
        <f>SAM_billion!K80*1000</f>
        <v>0</v>
      </c>
      <c r="L80" s="132">
        <f>SAM_billion!L80*1000</f>
        <v>0</v>
      </c>
      <c r="M80" s="132">
        <f>SAM_billion!M80*1000</f>
        <v>0</v>
      </c>
      <c r="N80" s="132">
        <f>SAM_billion!N80*1000</f>
        <v>0</v>
      </c>
      <c r="O80" s="132">
        <f>SAM_billion!O80*1000</f>
        <v>0</v>
      </c>
      <c r="P80" s="132">
        <f>SAM_billion!P80*1000</f>
        <v>0</v>
      </c>
      <c r="Q80" s="132">
        <f>SAM_billion!Q80*1000</f>
        <v>0</v>
      </c>
      <c r="R80" s="132">
        <f>SAM_billion!R80*1000</f>
        <v>0</v>
      </c>
      <c r="S80" s="132">
        <f>SAM_billion!S80*1000</f>
        <v>0</v>
      </c>
      <c r="T80" s="132">
        <f>SAM_billion!T80*1000</f>
        <v>0</v>
      </c>
      <c r="U80" s="132">
        <f>SAM_billion!U80*1000</f>
        <v>0</v>
      </c>
      <c r="V80" s="132">
        <f>SAM_billion!V80*1000</f>
        <v>0</v>
      </c>
      <c r="W80" s="132">
        <f>SAM_billion!W80*1000</f>
        <v>0</v>
      </c>
      <c r="X80" s="132">
        <f>SAM_billion!X80*1000</f>
        <v>0</v>
      </c>
      <c r="Y80" s="132">
        <f>SAM_billion!Y80*1000</f>
        <v>0</v>
      </c>
      <c r="Z80" s="132">
        <f>SAM_billion!Z80*1000</f>
        <v>0</v>
      </c>
      <c r="AA80" s="132">
        <f>SAM_billion!AA80*1000</f>
        <v>0</v>
      </c>
      <c r="AB80" s="132">
        <f>SAM_billion!AB80*1000</f>
        <v>0</v>
      </c>
      <c r="AC80" s="132">
        <f>SAM_billion!AC80*1000</f>
        <v>0</v>
      </c>
      <c r="AD80" s="132">
        <f>SAM_billion!AD80*1000</f>
        <v>0</v>
      </c>
      <c r="AE80" s="132">
        <f>SAM_billion!AE80*1000</f>
        <v>0</v>
      </c>
      <c r="AF80" s="132">
        <f>SAM_billion!AF80*1000</f>
        <v>0</v>
      </c>
      <c r="AG80" s="132">
        <f>SAM_billion!AG80*1000</f>
        <v>0</v>
      </c>
      <c r="AH80" s="132">
        <f>SAM_billion!AH80*1000</f>
        <v>0</v>
      </c>
      <c r="AI80" s="132">
        <f>SAM_billion!AI80*1000</f>
        <v>0</v>
      </c>
      <c r="AJ80" s="132">
        <f>SAM_billion!AJ80*1000</f>
        <v>0</v>
      </c>
      <c r="AK80" s="132">
        <f>SAM_billion!AK80*1000</f>
        <v>0</v>
      </c>
      <c r="AL80" s="132">
        <f>SAM_billion!AL80*1000</f>
        <v>0</v>
      </c>
      <c r="AM80" s="132">
        <f>SAM_billion!AM80*1000</f>
        <v>0</v>
      </c>
      <c r="AN80" s="132">
        <f>SAM_billion!AN80*1000</f>
        <v>0</v>
      </c>
      <c r="AO80" s="132">
        <f>SAM_billion!AO80*1000</f>
        <v>0</v>
      </c>
      <c r="AP80" s="132">
        <f>SAM_billion!AP80*1000</f>
        <v>0</v>
      </c>
      <c r="AQ80" s="132">
        <f>SAM_billion!AQ80*1000</f>
        <v>0</v>
      </c>
      <c r="AR80" s="132">
        <f>SAM_billion!AR80*1000</f>
        <v>0</v>
      </c>
      <c r="AS80" s="132">
        <f>SAM_billion!AS80*1000</f>
        <v>0</v>
      </c>
      <c r="AT80" s="132">
        <f>SAM_billion!AT80*1000</f>
        <v>0</v>
      </c>
      <c r="AU80" s="132">
        <f>SAM_billion!AU80*1000</f>
        <v>0</v>
      </c>
      <c r="AV80" s="132">
        <f>SAM_billion!AV80*1000</f>
        <v>0</v>
      </c>
      <c r="AW80" s="132">
        <f>SAM_billion!AW80*1000</f>
        <v>0</v>
      </c>
      <c r="AX80" s="132">
        <f>SAM_billion!AX80*1000</f>
        <v>0</v>
      </c>
      <c r="AY80" s="132">
        <f>SAM_billion!AY80*1000</f>
        <v>0</v>
      </c>
      <c r="AZ80" s="132">
        <f>SAM_billion!AZ80*1000</f>
        <v>0</v>
      </c>
      <c r="BA80" s="132">
        <f>SAM_billion!BA80*1000</f>
        <v>0</v>
      </c>
      <c r="BB80" s="132">
        <f>SAM_billion!BB80*1000</f>
        <v>0</v>
      </c>
      <c r="BC80" s="132">
        <f>SAM_billion!BC80*1000</f>
        <v>0</v>
      </c>
      <c r="BD80" s="132">
        <f>SAM_billion!BD80*1000</f>
        <v>0</v>
      </c>
      <c r="BE80" s="132">
        <f>SAM_billion!BE80*1000</f>
        <v>0</v>
      </c>
      <c r="BF80" s="132">
        <f>SAM_billion!BF80*1000</f>
        <v>0</v>
      </c>
      <c r="BG80" s="132">
        <f>SAM_billion!BG80*1000</f>
        <v>0</v>
      </c>
      <c r="BH80" s="132">
        <f>SAM_billion!BH80*1000</f>
        <v>0</v>
      </c>
      <c r="BI80" s="132">
        <f>SAM_billion!BI80*1000</f>
        <v>0</v>
      </c>
      <c r="BJ80" s="132">
        <f>SAM_billion!BJ80*1000</f>
        <v>0</v>
      </c>
      <c r="BK80" s="132">
        <f>SAM_billion!BK80*1000</f>
        <v>0</v>
      </c>
      <c r="BL80" s="132">
        <f>SAM_billion!BL80*1000</f>
        <v>0</v>
      </c>
      <c r="BM80" s="132">
        <f>SAM_billion!BM80*1000</f>
        <v>0</v>
      </c>
      <c r="BN80" s="132">
        <f>SAM_billion!BN80*1000</f>
        <v>0</v>
      </c>
      <c r="BO80" s="132">
        <f>SAM_billion!BO80*1000</f>
        <v>0</v>
      </c>
      <c r="BP80" s="132">
        <f>SAM_billion!BP80*1000</f>
        <v>0</v>
      </c>
      <c r="BQ80" s="132">
        <f>SAM_billion!BQ80*1000</f>
        <v>0</v>
      </c>
      <c r="BR80" s="132">
        <f>SAM_billion!BR80*1000</f>
        <v>0</v>
      </c>
      <c r="BS80" s="132">
        <f>SAM_billion!BS80*1000</f>
        <v>0</v>
      </c>
      <c r="BT80" s="132">
        <f>SAM_billion!BT80*1000</f>
        <v>0</v>
      </c>
      <c r="BU80" s="132">
        <f>SAM_billion!BU80*1000</f>
        <v>0</v>
      </c>
      <c r="BV80" s="132">
        <f>SAM_billion!BV80*1000</f>
        <v>0</v>
      </c>
      <c r="BW80" s="132">
        <f>SAM_billion!BW80*1000</f>
        <v>0</v>
      </c>
      <c r="BX80" s="132">
        <f>SAM_billion!BX80*1000</f>
        <v>0</v>
      </c>
      <c r="BY80" s="132">
        <f>SAM_billion!BY80*1000</f>
        <v>0</v>
      </c>
      <c r="BZ80" s="132">
        <f>SAM_billion!BZ80*1000</f>
        <v>0</v>
      </c>
      <c r="CA80" s="132">
        <f>SAM_billion!CA80*1000</f>
        <v>0</v>
      </c>
      <c r="CB80" s="132">
        <f>SAM_billion!CB80*1000</f>
        <v>0</v>
      </c>
      <c r="CC80" s="132">
        <f>SAM_billion!CC80*1000</f>
        <v>0</v>
      </c>
      <c r="CD80" s="132">
        <f>SAM_billion!CD80*1000</f>
        <v>0</v>
      </c>
      <c r="CE80" s="132">
        <f>SAM_billion!CE80*1000</f>
        <v>0</v>
      </c>
      <c r="CF80" s="132">
        <f>SAM_billion!CF80*1000</f>
        <v>0</v>
      </c>
      <c r="CG80" s="132">
        <f>SAM_billion!CG80*1000</f>
        <v>0</v>
      </c>
      <c r="CH80" s="132">
        <f>SAM_billion!CH80*1000</f>
        <v>0</v>
      </c>
      <c r="CI80" s="132">
        <f>SAM_billion!CI80*1000</f>
        <v>0</v>
      </c>
      <c r="CJ80" s="132">
        <f>SAM_billion!CJ80*1000</f>
        <v>0</v>
      </c>
      <c r="CK80" s="132">
        <f>SAM_billion!CK80*1000</f>
        <v>0</v>
      </c>
      <c r="CL80" s="132">
        <f>SAM_billion!CL80*1000</f>
        <v>0</v>
      </c>
      <c r="CM80" s="132">
        <f>SAM_billion!CM80*1000</f>
        <v>0</v>
      </c>
      <c r="CN80" s="132">
        <f>SAM_billion!CN80*1000</f>
        <v>0</v>
      </c>
      <c r="CO80" s="132">
        <f>SAM_billion!CO80*1000</f>
        <v>0</v>
      </c>
      <c r="CP80" s="132">
        <f>SAM_billion!CP80*1000</f>
        <v>0</v>
      </c>
      <c r="CQ80" s="132">
        <f>SAM_billion!CQ80*1000</f>
        <v>0</v>
      </c>
      <c r="CR80" s="132">
        <f>SAM_billion!CR80*1000</f>
        <v>0</v>
      </c>
      <c r="CS80" s="132">
        <f>SAM_billion!CS80*1000</f>
        <v>0</v>
      </c>
      <c r="CT80" s="132">
        <f>SAM_billion!CT80*1000</f>
        <v>0</v>
      </c>
      <c r="CU80" s="132">
        <f>SAM_billion!CU80*1000</f>
        <v>0</v>
      </c>
      <c r="CV80" s="132">
        <f>SAM_billion!CV80*1000</f>
        <v>0</v>
      </c>
      <c r="CW80" s="132">
        <f>SAM_billion!CW80*1000</f>
        <v>0</v>
      </c>
      <c r="CX80" s="132">
        <f>SAM_billion!CX80*1000</f>
        <v>0</v>
      </c>
      <c r="CY80" s="132">
        <f>SAM_billion!CY80*1000</f>
        <v>0</v>
      </c>
      <c r="CZ80" s="132">
        <f>SAM_billion!CZ80*1000</f>
        <v>0</v>
      </c>
      <c r="DA80" s="132">
        <f>SAM_billion!DA80*1000</f>
        <v>0</v>
      </c>
      <c r="DB80" s="132">
        <f>SAM_billion!DB80*1000</f>
        <v>0</v>
      </c>
      <c r="DC80" s="132">
        <f>SAM_billion!DC80*1000</f>
        <v>0</v>
      </c>
      <c r="DD80" s="132">
        <f>SAM_billion!DD80*1000</f>
        <v>0</v>
      </c>
      <c r="DE80" s="132">
        <f>SAM_billion!DE80*1000</f>
        <v>0</v>
      </c>
      <c r="DF80" s="132">
        <f>SAM_billion!DF80*1000</f>
        <v>0</v>
      </c>
      <c r="DG80" s="132">
        <f>SAM_billion!DG80*1000</f>
        <v>0</v>
      </c>
      <c r="DH80" s="132">
        <f>SAM_billion!DH80*1000</f>
        <v>0</v>
      </c>
      <c r="DI80" s="132">
        <f>SAM_billion!DI80*1000</f>
        <v>0</v>
      </c>
      <c r="DJ80" s="132">
        <f>SAM_billion!DJ80*1000</f>
        <v>0</v>
      </c>
      <c r="DK80" s="132">
        <f>SAM_billion!DK80*1000</f>
        <v>0</v>
      </c>
      <c r="DL80" s="132">
        <f>SAM_billion!DL80*1000</f>
        <v>0</v>
      </c>
      <c r="DM80" s="132">
        <f>SAM_billion!DM80*1000</f>
        <v>0</v>
      </c>
      <c r="DN80" s="132">
        <f>SAM_billion!DN80*1000</f>
        <v>0</v>
      </c>
      <c r="DO80" s="132">
        <f>SAM_billion!DO80*1000</f>
        <v>0</v>
      </c>
      <c r="DP80" s="132">
        <f>SAM_billion!DP80*1000</f>
        <v>0</v>
      </c>
      <c r="DQ80" s="132">
        <f>SAM_billion!DQ80*1000</f>
        <v>0</v>
      </c>
      <c r="DR80" s="132">
        <f>SAM_billion!DR80*1000</f>
        <v>0</v>
      </c>
      <c r="DS80" s="132">
        <f>SAM_billion!DS80*1000</f>
        <v>0</v>
      </c>
      <c r="DT80" s="132">
        <f>SAM_billion!DT80*1000</f>
        <v>0</v>
      </c>
      <c r="DU80" s="132">
        <f>SAM_billion!DU80*1000</f>
        <v>0</v>
      </c>
      <c r="DV80" s="132">
        <f>SAM_billion!DV80*1000</f>
        <v>0</v>
      </c>
      <c r="DW80" s="132">
        <f>SAM_billion!DW80*1000</f>
        <v>0</v>
      </c>
      <c r="DX80" s="132">
        <f>SAM_billion!DX80*1000</f>
        <v>0</v>
      </c>
      <c r="DY80" s="132">
        <f>SAM_billion!DY80*1000</f>
        <v>0</v>
      </c>
      <c r="DZ80" s="132">
        <f>SAM_billion!DZ80*1000</f>
        <v>0</v>
      </c>
      <c r="EA80" s="132">
        <f>SAM_billion!EA80*1000</f>
        <v>0</v>
      </c>
      <c r="EB80" s="132">
        <f>SAM_billion!EB80*1000</f>
        <v>0</v>
      </c>
      <c r="EC80" s="132">
        <f>SAM_billion!EC80*1000</f>
        <v>0</v>
      </c>
      <c r="ED80" s="132">
        <f>SAM_billion!ED80*1000</f>
        <v>0</v>
      </c>
      <c r="EE80" s="132">
        <f>SAM_billion!EE80*1000</f>
        <v>0</v>
      </c>
      <c r="EF80" s="132">
        <f>SAM_billion!EF80*1000</f>
        <v>0</v>
      </c>
      <c r="EG80" s="132">
        <f>SAM_billion!EG80*1000</f>
        <v>0</v>
      </c>
      <c r="EH80" s="132">
        <f>SAM_billion!EH80*1000</f>
        <v>0</v>
      </c>
      <c r="EI80" s="132">
        <f>SAM_billion!EI80*1000</f>
        <v>0</v>
      </c>
      <c r="EJ80" s="132">
        <f>SAM_billion!EJ80*1000</f>
        <v>0</v>
      </c>
      <c r="EK80" s="132">
        <f>SAM_billion!EK80*1000</f>
        <v>0</v>
      </c>
      <c r="EL80" s="132">
        <f>SAM_billion!EL80*1000</f>
        <v>0</v>
      </c>
      <c r="EM80" s="132">
        <f>SAM_billion!EM80*1000</f>
        <v>0</v>
      </c>
      <c r="EN80" s="132">
        <f>SAM_billion!EN80*1000</f>
        <v>0</v>
      </c>
      <c r="EO80" s="132">
        <f>SAM_billion!EO80*1000</f>
        <v>0</v>
      </c>
      <c r="EP80" s="132">
        <f>SAM_billion!EP80*1000</f>
        <v>0</v>
      </c>
      <c r="EQ80" s="132">
        <f>SAM_billion!EQ80*1000</f>
        <v>0</v>
      </c>
      <c r="ER80" s="132">
        <f>SAM_billion!ER80*1000</f>
        <v>0</v>
      </c>
      <c r="ES80" s="132">
        <f>SAM_billion!ES80*1000</f>
        <v>0</v>
      </c>
      <c r="ET80" s="132">
        <f>SAM_billion!ET80*1000</f>
        <v>0</v>
      </c>
      <c r="EU80" s="132">
        <f>SAM_billion!EU80*1000</f>
        <v>0</v>
      </c>
      <c r="EV80" s="132">
        <f>SAM_billion!EV80*1000</f>
        <v>0</v>
      </c>
      <c r="EW80" s="132">
        <f>SAM_billion!EW80*1000</f>
        <v>0</v>
      </c>
      <c r="EX80" s="132">
        <f>SAM_billion!EX80*1000</f>
        <v>245974.28232048135</v>
      </c>
      <c r="EY80" s="132">
        <f>SAM_billion!EY80*1000</f>
        <v>0</v>
      </c>
      <c r="EZ80" s="132">
        <f>SAM_billion!EZ80*1000</f>
        <v>0</v>
      </c>
      <c r="FA80" s="132">
        <f>SAM_billion!FA80*1000</f>
        <v>0</v>
      </c>
      <c r="FB80" s="132">
        <f>SAM_billion!FB80*1000</f>
        <v>0</v>
      </c>
      <c r="FC80" s="132">
        <f>SAM_billion!FC80*1000</f>
        <v>0</v>
      </c>
      <c r="FD80" s="132">
        <f>SAM_billion!FD80*1000</f>
        <v>0</v>
      </c>
      <c r="FE80" s="132">
        <f>SAM_billion!FE80*1000</f>
        <v>0</v>
      </c>
      <c r="FF80" s="132">
        <f>SAM_billion!FF80*1000</f>
        <v>0</v>
      </c>
      <c r="FG80" s="132">
        <f>SAM_billion!FG80*1000</f>
        <v>0</v>
      </c>
      <c r="FH80" s="132">
        <f>SAM_billion!FH80*1000</f>
        <v>0</v>
      </c>
      <c r="FI80" s="132">
        <f>SAM_billion!FI80*1000</f>
        <v>0</v>
      </c>
      <c r="FJ80" s="132">
        <f>SAM_billion!FJ80*1000</f>
        <v>0</v>
      </c>
      <c r="FK80" s="132">
        <f>SAM_billion!FK80*1000</f>
        <v>0</v>
      </c>
      <c r="FL80" s="132">
        <f>SAM_billion!FL80*1000</f>
        <v>0</v>
      </c>
      <c r="FM80" s="132">
        <f>SAM_billion!FM80*1000</f>
        <v>0</v>
      </c>
      <c r="FN80" s="132">
        <f>SAM_billion!FN80*1000</f>
        <v>0</v>
      </c>
      <c r="FO80" s="132">
        <f>SAM_billion!FO80*1000</f>
        <v>0</v>
      </c>
      <c r="FP80" s="132">
        <f>SAM_billion!FP80*1000</f>
        <v>0</v>
      </c>
      <c r="FQ80" s="132">
        <f>SAM_billion!FQ80*1000</f>
        <v>0</v>
      </c>
      <c r="FR80" s="132">
        <f>SAM_billion!FR80*1000</f>
        <v>0</v>
      </c>
      <c r="FS80" s="132">
        <f>SAM_billion!FS80*1000</f>
        <v>0</v>
      </c>
      <c r="FT80" s="132">
        <f>SAM_billion!FT80*1000</f>
        <v>0</v>
      </c>
      <c r="FU80" s="132">
        <f>SAM_billion!FU80*1000</f>
        <v>0</v>
      </c>
      <c r="FV80" s="132">
        <f>SAM_billion!FV80*1000</f>
        <v>0</v>
      </c>
      <c r="FW80" s="132">
        <f>SAM_billion!FW80*1000</f>
        <v>0</v>
      </c>
      <c r="FX80" s="132">
        <f>SAM_billion!FX80*1000</f>
        <v>0</v>
      </c>
      <c r="FY80" s="132">
        <f>SAM_billion!FY80*1000</f>
        <v>0</v>
      </c>
      <c r="FZ80" s="132">
        <f>SAM_billion!FZ80*1000</f>
        <v>0</v>
      </c>
      <c r="GA80" s="132">
        <f>SAM_billion!GA80*1000</f>
        <v>0</v>
      </c>
      <c r="GB80" s="132">
        <f>SAM_billion!GB80*1000</f>
        <v>0</v>
      </c>
      <c r="GC80" s="132">
        <f>SAM_billion!GC80*1000</f>
        <v>0</v>
      </c>
      <c r="GD80" s="132">
        <f>SAM_billion!GD80*1000</f>
        <v>0</v>
      </c>
      <c r="GE80" s="132">
        <f>SAM_billion!GE80*1000</f>
        <v>0</v>
      </c>
      <c r="GF80" s="132">
        <f>SAM_billion!GF80*1000</f>
        <v>0</v>
      </c>
      <c r="GG80" s="132">
        <f>SAM_billion!GG80*1000</f>
        <v>0</v>
      </c>
      <c r="GH80" s="132">
        <f>SAM_billion!GH80*1000</f>
        <v>0</v>
      </c>
      <c r="GI80" s="132">
        <f>SAM_billion!GI80*1000</f>
        <v>0</v>
      </c>
      <c r="GJ80" s="132">
        <f>SAM_billion!GJ80*1000</f>
        <v>245974.28232048135</v>
      </c>
    </row>
    <row r="81" spans="1:192" x14ac:dyDescent="0.25">
      <c r="A81" s="133" t="s">
        <v>23</v>
      </c>
      <c r="B81" s="132">
        <f>SAM_billion!B81*1000</f>
        <v>0</v>
      </c>
      <c r="C81" s="132">
        <f>SAM_billion!C81*1000</f>
        <v>0</v>
      </c>
      <c r="D81" s="132">
        <f>SAM_billion!D81*1000</f>
        <v>0</v>
      </c>
      <c r="E81" s="132">
        <f>SAM_billion!E81*1000</f>
        <v>0</v>
      </c>
      <c r="F81" s="132">
        <f>SAM_billion!F81*1000</f>
        <v>0</v>
      </c>
      <c r="G81" s="132">
        <f>SAM_billion!G81*1000</f>
        <v>0</v>
      </c>
      <c r="H81" s="132">
        <f>SAM_billion!H81*1000</f>
        <v>0</v>
      </c>
      <c r="I81" s="132">
        <f>SAM_billion!I81*1000</f>
        <v>0</v>
      </c>
      <c r="J81" s="132">
        <f>SAM_billion!J81*1000</f>
        <v>0</v>
      </c>
      <c r="K81" s="132">
        <f>SAM_billion!K81*1000</f>
        <v>0</v>
      </c>
      <c r="L81" s="132">
        <f>SAM_billion!L81*1000</f>
        <v>0</v>
      </c>
      <c r="M81" s="132">
        <f>SAM_billion!M81*1000</f>
        <v>0</v>
      </c>
      <c r="N81" s="132">
        <f>SAM_billion!N81*1000</f>
        <v>0</v>
      </c>
      <c r="O81" s="132">
        <f>SAM_billion!O81*1000</f>
        <v>0</v>
      </c>
      <c r="P81" s="132">
        <f>SAM_billion!P81*1000</f>
        <v>0</v>
      </c>
      <c r="Q81" s="132">
        <f>SAM_billion!Q81*1000</f>
        <v>0</v>
      </c>
      <c r="R81" s="132">
        <f>SAM_billion!R81*1000</f>
        <v>0</v>
      </c>
      <c r="S81" s="132">
        <f>SAM_billion!S81*1000</f>
        <v>0</v>
      </c>
      <c r="T81" s="132">
        <f>SAM_billion!T81*1000</f>
        <v>0</v>
      </c>
      <c r="U81" s="132">
        <f>SAM_billion!U81*1000</f>
        <v>0</v>
      </c>
      <c r="V81" s="132">
        <f>SAM_billion!V81*1000</f>
        <v>0</v>
      </c>
      <c r="W81" s="132">
        <f>SAM_billion!W81*1000</f>
        <v>0</v>
      </c>
      <c r="X81" s="132">
        <f>SAM_billion!X81*1000</f>
        <v>0</v>
      </c>
      <c r="Y81" s="132">
        <f>SAM_billion!Y81*1000</f>
        <v>0</v>
      </c>
      <c r="Z81" s="132">
        <f>SAM_billion!Z81*1000</f>
        <v>0</v>
      </c>
      <c r="AA81" s="132">
        <f>SAM_billion!AA81*1000</f>
        <v>0</v>
      </c>
      <c r="AB81" s="132">
        <f>SAM_billion!AB81*1000</f>
        <v>0</v>
      </c>
      <c r="AC81" s="132">
        <f>SAM_billion!AC81*1000</f>
        <v>0</v>
      </c>
      <c r="AD81" s="132">
        <f>SAM_billion!AD81*1000</f>
        <v>0</v>
      </c>
      <c r="AE81" s="132">
        <f>SAM_billion!AE81*1000</f>
        <v>0</v>
      </c>
      <c r="AF81" s="132">
        <f>SAM_billion!AF81*1000</f>
        <v>0</v>
      </c>
      <c r="AG81" s="132">
        <f>SAM_billion!AG81*1000</f>
        <v>0</v>
      </c>
      <c r="AH81" s="132">
        <f>SAM_billion!AH81*1000</f>
        <v>0</v>
      </c>
      <c r="AI81" s="132">
        <f>SAM_billion!AI81*1000</f>
        <v>0</v>
      </c>
      <c r="AJ81" s="132">
        <f>SAM_billion!AJ81*1000</f>
        <v>0</v>
      </c>
      <c r="AK81" s="132">
        <f>SAM_billion!AK81*1000</f>
        <v>0</v>
      </c>
      <c r="AL81" s="132">
        <f>SAM_billion!AL81*1000</f>
        <v>0</v>
      </c>
      <c r="AM81" s="132">
        <f>SAM_billion!AM81*1000</f>
        <v>0</v>
      </c>
      <c r="AN81" s="132">
        <f>SAM_billion!AN81*1000</f>
        <v>0</v>
      </c>
      <c r="AO81" s="132">
        <f>SAM_billion!AO81*1000</f>
        <v>0</v>
      </c>
      <c r="AP81" s="132">
        <f>SAM_billion!AP81*1000</f>
        <v>0</v>
      </c>
      <c r="AQ81" s="132">
        <f>SAM_billion!AQ81*1000</f>
        <v>0</v>
      </c>
      <c r="AR81" s="132">
        <f>SAM_billion!AR81*1000</f>
        <v>0</v>
      </c>
      <c r="AS81" s="132">
        <f>SAM_billion!AS81*1000</f>
        <v>0</v>
      </c>
      <c r="AT81" s="132">
        <f>SAM_billion!AT81*1000</f>
        <v>0</v>
      </c>
      <c r="AU81" s="132">
        <f>SAM_billion!AU81*1000</f>
        <v>0</v>
      </c>
      <c r="AV81" s="132">
        <f>SAM_billion!AV81*1000</f>
        <v>0</v>
      </c>
      <c r="AW81" s="132">
        <f>SAM_billion!AW81*1000</f>
        <v>0</v>
      </c>
      <c r="AX81" s="132">
        <f>SAM_billion!AX81*1000</f>
        <v>0</v>
      </c>
      <c r="AY81" s="132">
        <f>SAM_billion!AY81*1000</f>
        <v>0</v>
      </c>
      <c r="AZ81" s="132">
        <f>SAM_billion!AZ81*1000</f>
        <v>0</v>
      </c>
      <c r="BA81" s="132">
        <f>SAM_billion!BA81*1000</f>
        <v>0</v>
      </c>
      <c r="BB81" s="132">
        <f>SAM_billion!BB81*1000</f>
        <v>0</v>
      </c>
      <c r="BC81" s="132">
        <f>SAM_billion!BC81*1000</f>
        <v>0</v>
      </c>
      <c r="BD81" s="132">
        <f>SAM_billion!BD81*1000</f>
        <v>0</v>
      </c>
      <c r="BE81" s="132">
        <f>SAM_billion!BE81*1000</f>
        <v>0</v>
      </c>
      <c r="BF81" s="132">
        <f>SAM_billion!BF81*1000</f>
        <v>0</v>
      </c>
      <c r="BG81" s="132">
        <f>SAM_billion!BG81*1000</f>
        <v>0</v>
      </c>
      <c r="BH81" s="132">
        <f>SAM_billion!BH81*1000</f>
        <v>0</v>
      </c>
      <c r="BI81" s="132">
        <f>SAM_billion!BI81*1000</f>
        <v>0</v>
      </c>
      <c r="BJ81" s="132">
        <f>SAM_billion!BJ81*1000</f>
        <v>0</v>
      </c>
      <c r="BK81" s="132">
        <f>SAM_billion!BK81*1000</f>
        <v>0</v>
      </c>
      <c r="BL81" s="132">
        <f>SAM_billion!BL81*1000</f>
        <v>0</v>
      </c>
      <c r="BM81" s="132">
        <f>SAM_billion!BM81*1000</f>
        <v>0</v>
      </c>
      <c r="BN81" s="132">
        <f>SAM_billion!BN81*1000</f>
        <v>0</v>
      </c>
      <c r="BO81" s="132">
        <f>SAM_billion!BO81*1000</f>
        <v>0</v>
      </c>
      <c r="BP81" s="132">
        <f>SAM_billion!BP81*1000</f>
        <v>0</v>
      </c>
      <c r="BQ81" s="132">
        <f>SAM_billion!BQ81*1000</f>
        <v>0</v>
      </c>
      <c r="BR81" s="132">
        <f>SAM_billion!BR81*1000</f>
        <v>0</v>
      </c>
      <c r="BS81" s="132">
        <f>SAM_billion!BS81*1000</f>
        <v>0</v>
      </c>
      <c r="BT81" s="132">
        <f>SAM_billion!BT81*1000</f>
        <v>0</v>
      </c>
      <c r="BU81" s="132">
        <f>SAM_billion!BU81*1000</f>
        <v>0</v>
      </c>
      <c r="BV81" s="132">
        <f>SAM_billion!BV81*1000</f>
        <v>0</v>
      </c>
      <c r="BW81" s="132">
        <f>SAM_billion!BW81*1000</f>
        <v>0</v>
      </c>
      <c r="BX81" s="132">
        <f>SAM_billion!BX81*1000</f>
        <v>0</v>
      </c>
      <c r="BY81" s="132">
        <f>SAM_billion!BY81*1000</f>
        <v>0</v>
      </c>
      <c r="BZ81" s="132">
        <f>SAM_billion!BZ81*1000</f>
        <v>0</v>
      </c>
      <c r="CA81" s="132">
        <f>SAM_billion!CA81*1000</f>
        <v>0</v>
      </c>
      <c r="CB81" s="132">
        <f>SAM_billion!CB81*1000</f>
        <v>0</v>
      </c>
      <c r="CC81" s="132">
        <f>SAM_billion!CC81*1000</f>
        <v>0</v>
      </c>
      <c r="CD81" s="132">
        <f>SAM_billion!CD81*1000</f>
        <v>0</v>
      </c>
      <c r="CE81" s="132">
        <f>SAM_billion!CE81*1000</f>
        <v>0</v>
      </c>
      <c r="CF81" s="132">
        <f>SAM_billion!CF81*1000</f>
        <v>0</v>
      </c>
      <c r="CG81" s="132">
        <f>SAM_billion!CG81*1000</f>
        <v>0</v>
      </c>
      <c r="CH81" s="132">
        <f>SAM_billion!CH81*1000</f>
        <v>0</v>
      </c>
      <c r="CI81" s="132">
        <f>SAM_billion!CI81*1000</f>
        <v>0</v>
      </c>
      <c r="CJ81" s="132">
        <f>SAM_billion!CJ81*1000</f>
        <v>0</v>
      </c>
      <c r="CK81" s="132">
        <f>SAM_billion!CK81*1000</f>
        <v>0</v>
      </c>
      <c r="CL81" s="132">
        <f>SAM_billion!CL81*1000</f>
        <v>0</v>
      </c>
      <c r="CM81" s="132">
        <f>SAM_billion!CM81*1000</f>
        <v>0</v>
      </c>
      <c r="CN81" s="132">
        <f>SAM_billion!CN81*1000</f>
        <v>0</v>
      </c>
      <c r="CO81" s="132">
        <f>SAM_billion!CO81*1000</f>
        <v>0</v>
      </c>
      <c r="CP81" s="132">
        <f>SAM_billion!CP81*1000</f>
        <v>0</v>
      </c>
      <c r="CQ81" s="132">
        <f>SAM_billion!CQ81*1000</f>
        <v>0</v>
      </c>
      <c r="CR81" s="132">
        <f>SAM_billion!CR81*1000</f>
        <v>0</v>
      </c>
      <c r="CS81" s="132">
        <f>SAM_billion!CS81*1000</f>
        <v>0</v>
      </c>
      <c r="CT81" s="132">
        <f>SAM_billion!CT81*1000</f>
        <v>0</v>
      </c>
      <c r="CU81" s="132">
        <f>SAM_billion!CU81*1000</f>
        <v>0</v>
      </c>
      <c r="CV81" s="132">
        <f>SAM_billion!CV81*1000</f>
        <v>0</v>
      </c>
      <c r="CW81" s="132">
        <f>SAM_billion!CW81*1000</f>
        <v>0</v>
      </c>
      <c r="CX81" s="132">
        <f>SAM_billion!CX81*1000</f>
        <v>0</v>
      </c>
      <c r="CY81" s="132">
        <f>SAM_billion!CY81*1000</f>
        <v>0</v>
      </c>
      <c r="CZ81" s="132">
        <f>SAM_billion!CZ81*1000</f>
        <v>0</v>
      </c>
      <c r="DA81" s="132">
        <f>SAM_billion!DA81*1000</f>
        <v>0</v>
      </c>
      <c r="DB81" s="132">
        <f>SAM_billion!DB81*1000</f>
        <v>0</v>
      </c>
      <c r="DC81" s="132">
        <f>SAM_billion!DC81*1000</f>
        <v>0</v>
      </c>
      <c r="DD81" s="132">
        <f>SAM_billion!DD81*1000</f>
        <v>0</v>
      </c>
      <c r="DE81" s="132">
        <f>SAM_billion!DE81*1000</f>
        <v>0</v>
      </c>
      <c r="DF81" s="132">
        <f>SAM_billion!DF81*1000</f>
        <v>0</v>
      </c>
      <c r="DG81" s="132">
        <f>SAM_billion!DG81*1000</f>
        <v>0</v>
      </c>
      <c r="DH81" s="132">
        <f>SAM_billion!DH81*1000</f>
        <v>0</v>
      </c>
      <c r="DI81" s="132">
        <f>SAM_billion!DI81*1000</f>
        <v>0</v>
      </c>
      <c r="DJ81" s="132">
        <f>SAM_billion!DJ81*1000</f>
        <v>0</v>
      </c>
      <c r="DK81" s="132">
        <f>SAM_billion!DK81*1000</f>
        <v>0</v>
      </c>
      <c r="DL81" s="132">
        <f>SAM_billion!DL81*1000</f>
        <v>0</v>
      </c>
      <c r="DM81" s="132">
        <f>SAM_billion!DM81*1000</f>
        <v>0</v>
      </c>
      <c r="DN81" s="132">
        <f>SAM_billion!DN81*1000</f>
        <v>0</v>
      </c>
      <c r="DO81" s="132">
        <f>SAM_billion!DO81*1000</f>
        <v>0</v>
      </c>
      <c r="DP81" s="132">
        <f>SAM_billion!DP81*1000</f>
        <v>0</v>
      </c>
      <c r="DQ81" s="132">
        <f>SAM_billion!DQ81*1000</f>
        <v>0</v>
      </c>
      <c r="DR81" s="132">
        <f>SAM_billion!DR81*1000</f>
        <v>0</v>
      </c>
      <c r="DS81" s="132">
        <f>SAM_billion!DS81*1000</f>
        <v>0</v>
      </c>
      <c r="DT81" s="132">
        <f>SAM_billion!DT81*1000</f>
        <v>0</v>
      </c>
      <c r="DU81" s="132">
        <f>SAM_billion!DU81*1000</f>
        <v>0</v>
      </c>
      <c r="DV81" s="132">
        <f>SAM_billion!DV81*1000</f>
        <v>0</v>
      </c>
      <c r="DW81" s="132">
        <f>SAM_billion!DW81*1000</f>
        <v>0</v>
      </c>
      <c r="DX81" s="132">
        <f>SAM_billion!DX81*1000</f>
        <v>0</v>
      </c>
      <c r="DY81" s="132">
        <f>SAM_billion!DY81*1000</f>
        <v>0</v>
      </c>
      <c r="DZ81" s="132">
        <f>SAM_billion!DZ81*1000</f>
        <v>0</v>
      </c>
      <c r="EA81" s="132">
        <f>SAM_billion!EA81*1000</f>
        <v>0</v>
      </c>
      <c r="EB81" s="132">
        <f>SAM_billion!EB81*1000</f>
        <v>0</v>
      </c>
      <c r="EC81" s="132">
        <f>SAM_billion!EC81*1000</f>
        <v>0</v>
      </c>
      <c r="ED81" s="132">
        <f>SAM_billion!ED81*1000</f>
        <v>0</v>
      </c>
      <c r="EE81" s="132">
        <f>SAM_billion!EE81*1000</f>
        <v>0</v>
      </c>
      <c r="EF81" s="132">
        <f>SAM_billion!EF81*1000</f>
        <v>0</v>
      </c>
      <c r="EG81" s="132">
        <f>SAM_billion!EG81*1000</f>
        <v>0</v>
      </c>
      <c r="EH81" s="132">
        <f>SAM_billion!EH81*1000</f>
        <v>0</v>
      </c>
      <c r="EI81" s="132">
        <f>SAM_billion!EI81*1000</f>
        <v>0</v>
      </c>
      <c r="EJ81" s="132">
        <f>SAM_billion!EJ81*1000</f>
        <v>0</v>
      </c>
      <c r="EK81" s="132">
        <f>SAM_billion!EK81*1000</f>
        <v>0</v>
      </c>
      <c r="EL81" s="132">
        <f>SAM_billion!EL81*1000</f>
        <v>0</v>
      </c>
      <c r="EM81" s="132">
        <f>SAM_billion!EM81*1000</f>
        <v>0</v>
      </c>
      <c r="EN81" s="132">
        <f>SAM_billion!EN81*1000</f>
        <v>0</v>
      </c>
      <c r="EO81" s="132">
        <f>SAM_billion!EO81*1000</f>
        <v>0</v>
      </c>
      <c r="EP81" s="132">
        <f>SAM_billion!EP81*1000</f>
        <v>0</v>
      </c>
      <c r="EQ81" s="132">
        <f>SAM_billion!EQ81*1000</f>
        <v>0</v>
      </c>
      <c r="ER81" s="132">
        <f>SAM_billion!ER81*1000</f>
        <v>0</v>
      </c>
      <c r="ES81" s="132">
        <f>SAM_billion!ES81*1000</f>
        <v>0</v>
      </c>
      <c r="ET81" s="132">
        <f>SAM_billion!ET81*1000</f>
        <v>0</v>
      </c>
      <c r="EU81" s="132">
        <f>SAM_billion!EU81*1000</f>
        <v>0</v>
      </c>
      <c r="EV81" s="132">
        <f>SAM_billion!EV81*1000</f>
        <v>0</v>
      </c>
      <c r="EW81" s="132">
        <f>SAM_billion!EW81*1000</f>
        <v>0</v>
      </c>
      <c r="EX81" s="132">
        <f>SAM_billion!EX81*1000</f>
        <v>0</v>
      </c>
      <c r="EY81" s="132">
        <f>SAM_billion!EY81*1000</f>
        <v>829160.89249486465</v>
      </c>
      <c r="EZ81" s="132">
        <f>SAM_billion!EZ81*1000</f>
        <v>0</v>
      </c>
      <c r="FA81" s="132">
        <f>SAM_billion!FA81*1000</f>
        <v>0</v>
      </c>
      <c r="FB81" s="132">
        <f>SAM_billion!FB81*1000</f>
        <v>0</v>
      </c>
      <c r="FC81" s="132">
        <f>SAM_billion!FC81*1000</f>
        <v>0</v>
      </c>
      <c r="FD81" s="132">
        <f>SAM_billion!FD81*1000</f>
        <v>0</v>
      </c>
      <c r="FE81" s="132">
        <f>SAM_billion!FE81*1000</f>
        <v>0</v>
      </c>
      <c r="FF81" s="132">
        <f>SAM_billion!FF81*1000</f>
        <v>0</v>
      </c>
      <c r="FG81" s="132">
        <f>SAM_billion!FG81*1000</f>
        <v>0</v>
      </c>
      <c r="FH81" s="132">
        <f>SAM_billion!FH81*1000</f>
        <v>0</v>
      </c>
      <c r="FI81" s="132">
        <f>SAM_billion!FI81*1000</f>
        <v>0</v>
      </c>
      <c r="FJ81" s="132">
        <f>SAM_billion!FJ81*1000</f>
        <v>0</v>
      </c>
      <c r="FK81" s="132">
        <f>SAM_billion!FK81*1000</f>
        <v>0</v>
      </c>
      <c r="FL81" s="132">
        <f>SAM_billion!FL81*1000</f>
        <v>0</v>
      </c>
      <c r="FM81" s="132">
        <f>SAM_billion!FM81*1000</f>
        <v>0</v>
      </c>
      <c r="FN81" s="132">
        <f>SAM_billion!FN81*1000</f>
        <v>0</v>
      </c>
      <c r="FO81" s="132">
        <f>SAM_billion!FO81*1000</f>
        <v>0</v>
      </c>
      <c r="FP81" s="132">
        <f>SAM_billion!FP81*1000</f>
        <v>0</v>
      </c>
      <c r="FQ81" s="132">
        <f>SAM_billion!FQ81*1000</f>
        <v>0</v>
      </c>
      <c r="FR81" s="132">
        <f>SAM_billion!FR81*1000</f>
        <v>0</v>
      </c>
      <c r="FS81" s="132">
        <f>SAM_billion!FS81*1000</f>
        <v>0</v>
      </c>
      <c r="FT81" s="132">
        <f>SAM_billion!FT81*1000</f>
        <v>0</v>
      </c>
      <c r="FU81" s="132">
        <f>SAM_billion!FU81*1000</f>
        <v>0</v>
      </c>
      <c r="FV81" s="132">
        <f>SAM_billion!FV81*1000</f>
        <v>0</v>
      </c>
      <c r="FW81" s="132">
        <f>SAM_billion!FW81*1000</f>
        <v>0</v>
      </c>
      <c r="FX81" s="132">
        <f>SAM_billion!FX81*1000</f>
        <v>0</v>
      </c>
      <c r="FY81" s="132">
        <f>SAM_billion!FY81*1000</f>
        <v>0</v>
      </c>
      <c r="FZ81" s="132">
        <f>SAM_billion!FZ81*1000</f>
        <v>0</v>
      </c>
      <c r="GA81" s="132">
        <f>SAM_billion!GA81*1000</f>
        <v>0</v>
      </c>
      <c r="GB81" s="132">
        <f>SAM_billion!GB81*1000</f>
        <v>0</v>
      </c>
      <c r="GC81" s="132">
        <f>SAM_billion!GC81*1000</f>
        <v>0</v>
      </c>
      <c r="GD81" s="132">
        <f>SAM_billion!GD81*1000</f>
        <v>0</v>
      </c>
      <c r="GE81" s="132">
        <f>SAM_billion!GE81*1000</f>
        <v>0</v>
      </c>
      <c r="GF81" s="132">
        <f>SAM_billion!GF81*1000</f>
        <v>0</v>
      </c>
      <c r="GG81" s="132">
        <f>SAM_billion!GG81*1000</f>
        <v>0</v>
      </c>
      <c r="GH81" s="132">
        <f>SAM_billion!GH81*1000</f>
        <v>0</v>
      </c>
      <c r="GI81" s="132">
        <f>SAM_billion!GI81*1000</f>
        <v>0</v>
      </c>
      <c r="GJ81" s="132">
        <f>SAM_billion!GJ81*1000</f>
        <v>829160.89249486465</v>
      </c>
    </row>
    <row r="82" spans="1:192" x14ac:dyDescent="0.25">
      <c r="A82" s="133" t="s">
        <v>367</v>
      </c>
      <c r="B82" s="132">
        <f>SAM_billion!B82*1000</f>
        <v>0</v>
      </c>
      <c r="C82" s="132">
        <f>SAM_billion!C82*1000</f>
        <v>0</v>
      </c>
      <c r="D82" s="132">
        <f>SAM_billion!D82*1000</f>
        <v>0</v>
      </c>
      <c r="E82" s="132">
        <f>SAM_billion!E82*1000</f>
        <v>0</v>
      </c>
      <c r="F82" s="132">
        <f>SAM_billion!F82*1000</f>
        <v>0</v>
      </c>
      <c r="G82" s="132">
        <f>SAM_billion!G82*1000</f>
        <v>0</v>
      </c>
      <c r="H82" s="132">
        <f>SAM_billion!H82*1000</f>
        <v>0</v>
      </c>
      <c r="I82" s="132">
        <f>SAM_billion!I82*1000</f>
        <v>0</v>
      </c>
      <c r="J82" s="132">
        <f>SAM_billion!J82*1000</f>
        <v>0</v>
      </c>
      <c r="K82" s="132">
        <f>SAM_billion!K82*1000</f>
        <v>0</v>
      </c>
      <c r="L82" s="132">
        <f>SAM_billion!L82*1000</f>
        <v>0</v>
      </c>
      <c r="M82" s="132">
        <f>SAM_billion!M82*1000</f>
        <v>0</v>
      </c>
      <c r="N82" s="132">
        <f>SAM_billion!N82*1000</f>
        <v>0</v>
      </c>
      <c r="O82" s="132">
        <f>SAM_billion!O82*1000</f>
        <v>0</v>
      </c>
      <c r="P82" s="132">
        <f>SAM_billion!P82*1000</f>
        <v>0</v>
      </c>
      <c r="Q82" s="132">
        <f>SAM_billion!Q82*1000</f>
        <v>0</v>
      </c>
      <c r="R82" s="132">
        <f>SAM_billion!R82*1000</f>
        <v>0</v>
      </c>
      <c r="S82" s="132">
        <f>SAM_billion!S82*1000</f>
        <v>0</v>
      </c>
      <c r="T82" s="132">
        <f>SAM_billion!T82*1000</f>
        <v>0</v>
      </c>
      <c r="U82" s="132">
        <f>SAM_billion!U82*1000</f>
        <v>0</v>
      </c>
      <c r="V82" s="132">
        <f>SAM_billion!V82*1000</f>
        <v>0</v>
      </c>
      <c r="W82" s="132">
        <f>SAM_billion!W82*1000</f>
        <v>0</v>
      </c>
      <c r="X82" s="132">
        <f>SAM_billion!X82*1000</f>
        <v>0</v>
      </c>
      <c r="Y82" s="132">
        <f>SAM_billion!Y82*1000</f>
        <v>0</v>
      </c>
      <c r="Z82" s="132">
        <f>SAM_billion!Z82*1000</f>
        <v>0</v>
      </c>
      <c r="AA82" s="132">
        <f>SAM_billion!AA82*1000</f>
        <v>0</v>
      </c>
      <c r="AB82" s="132">
        <f>SAM_billion!AB82*1000</f>
        <v>0</v>
      </c>
      <c r="AC82" s="132">
        <f>SAM_billion!AC82*1000</f>
        <v>0</v>
      </c>
      <c r="AD82" s="132">
        <f>SAM_billion!AD82*1000</f>
        <v>0</v>
      </c>
      <c r="AE82" s="132">
        <f>SAM_billion!AE82*1000</f>
        <v>0</v>
      </c>
      <c r="AF82" s="132">
        <f>SAM_billion!AF82*1000</f>
        <v>0</v>
      </c>
      <c r="AG82" s="132">
        <f>SAM_billion!AG82*1000</f>
        <v>0</v>
      </c>
      <c r="AH82" s="132">
        <f>SAM_billion!AH82*1000</f>
        <v>0</v>
      </c>
      <c r="AI82" s="132">
        <f>SAM_billion!AI82*1000</f>
        <v>0</v>
      </c>
      <c r="AJ82" s="132">
        <f>SAM_billion!AJ82*1000</f>
        <v>0</v>
      </c>
      <c r="AK82" s="132">
        <f>SAM_billion!AK82*1000</f>
        <v>0</v>
      </c>
      <c r="AL82" s="132">
        <f>SAM_billion!AL82*1000</f>
        <v>0</v>
      </c>
      <c r="AM82" s="132">
        <f>SAM_billion!AM82*1000</f>
        <v>0</v>
      </c>
      <c r="AN82" s="132">
        <f>SAM_billion!AN82*1000</f>
        <v>0</v>
      </c>
      <c r="AO82" s="132">
        <f>SAM_billion!AO82*1000</f>
        <v>0</v>
      </c>
      <c r="AP82" s="132">
        <f>SAM_billion!AP82*1000</f>
        <v>0</v>
      </c>
      <c r="AQ82" s="132">
        <f>SAM_billion!AQ82*1000</f>
        <v>0</v>
      </c>
      <c r="AR82" s="132">
        <f>SAM_billion!AR82*1000</f>
        <v>0</v>
      </c>
      <c r="AS82" s="132">
        <f>SAM_billion!AS82*1000</f>
        <v>0</v>
      </c>
      <c r="AT82" s="132">
        <f>SAM_billion!AT82*1000</f>
        <v>0</v>
      </c>
      <c r="AU82" s="132">
        <f>SAM_billion!AU82*1000</f>
        <v>0</v>
      </c>
      <c r="AV82" s="132">
        <f>SAM_billion!AV82*1000</f>
        <v>0</v>
      </c>
      <c r="AW82" s="132">
        <f>SAM_billion!AW82*1000</f>
        <v>0</v>
      </c>
      <c r="AX82" s="132">
        <f>SAM_billion!AX82*1000</f>
        <v>0</v>
      </c>
      <c r="AY82" s="132">
        <f>SAM_billion!AY82*1000</f>
        <v>0</v>
      </c>
      <c r="AZ82" s="132">
        <f>SAM_billion!AZ82*1000</f>
        <v>0</v>
      </c>
      <c r="BA82" s="132">
        <f>SAM_billion!BA82*1000</f>
        <v>0</v>
      </c>
      <c r="BB82" s="132">
        <f>SAM_billion!BB82*1000</f>
        <v>0</v>
      </c>
      <c r="BC82" s="132">
        <f>SAM_billion!BC82*1000</f>
        <v>0</v>
      </c>
      <c r="BD82" s="132">
        <f>SAM_billion!BD82*1000</f>
        <v>0</v>
      </c>
      <c r="BE82" s="132">
        <f>SAM_billion!BE82*1000</f>
        <v>0</v>
      </c>
      <c r="BF82" s="132">
        <f>SAM_billion!BF82*1000</f>
        <v>0</v>
      </c>
      <c r="BG82" s="132">
        <f>SAM_billion!BG82*1000</f>
        <v>0</v>
      </c>
      <c r="BH82" s="132">
        <f>SAM_billion!BH82*1000</f>
        <v>0</v>
      </c>
      <c r="BI82" s="132">
        <f>SAM_billion!BI82*1000</f>
        <v>0</v>
      </c>
      <c r="BJ82" s="132">
        <f>SAM_billion!BJ82*1000</f>
        <v>0</v>
      </c>
      <c r="BK82" s="132">
        <f>SAM_billion!BK82*1000</f>
        <v>0</v>
      </c>
      <c r="BL82" s="132">
        <f>SAM_billion!BL82*1000</f>
        <v>0</v>
      </c>
      <c r="BM82" s="132">
        <f>SAM_billion!BM82*1000</f>
        <v>0</v>
      </c>
      <c r="BN82" s="132">
        <f>SAM_billion!BN82*1000</f>
        <v>0</v>
      </c>
      <c r="BO82" s="132">
        <f>SAM_billion!BO82*1000</f>
        <v>0</v>
      </c>
      <c r="BP82" s="132">
        <f>SAM_billion!BP82*1000</f>
        <v>0</v>
      </c>
      <c r="BQ82" s="132">
        <f>SAM_billion!BQ82*1000</f>
        <v>0</v>
      </c>
      <c r="BR82" s="132">
        <f>SAM_billion!BR82*1000</f>
        <v>0</v>
      </c>
      <c r="BS82" s="132">
        <f>SAM_billion!BS82*1000</f>
        <v>0</v>
      </c>
      <c r="BT82" s="132">
        <f>SAM_billion!BT82*1000</f>
        <v>0</v>
      </c>
      <c r="BU82" s="132">
        <f>SAM_billion!BU82*1000</f>
        <v>0</v>
      </c>
      <c r="BV82" s="132">
        <f>SAM_billion!BV82*1000</f>
        <v>0</v>
      </c>
      <c r="BW82" s="132">
        <f>SAM_billion!BW82*1000</f>
        <v>0</v>
      </c>
      <c r="BX82" s="132">
        <f>SAM_billion!BX82*1000</f>
        <v>0</v>
      </c>
      <c r="BY82" s="132">
        <f>SAM_billion!BY82*1000</f>
        <v>0</v>
      </c>
      <c r="BZ82" s="132">
        <f>SAM_billion!BZ82*1000</f>
        <v>0</v>
      </c>
      <c r="CA82" s="132">
        <f>SAM_billion!CA82*1000</f>
        <v>0</v>
      </c>
      <c r="CB82" s="132">
        <f>SAM_billion!CB82*1000</f>
        <v>0</v>
      </c>
      <c r="CC82" s="132">
        <f>SAM_billion!CC82*1000</f>
        <v>0</v>
      </c>
      <c r="CD82" s="132">
        <f>SAM_billion!CD82*1000</f>
        <v>0</v>
      </c>
      <c r="CE82" s="132">
        <f>SAM_billion!CE82*1000</f>
        <v>0</v>
      </c>
      <c r="CF82" s="132">
        <f>SAM_billion!CF82*1000</f>
        <v>0</v>
      </c>
      <c r="CG82" s="132">
        <f>SAM_billion!CG82*1000</f>
        <v>0</v>
      </c>
      <c r="CH82" s="132">
        <f>SAM_billion!CH82*1000</f>
        <v>0</v>
      </c>
      <c r="CI82" s="132">
        <f>SAM_billion!CI82*1000</f>
        <v>0</v>
      </c>
      <c r="CJ82" s="132">
        <f>SAM_billion!CJ82*1000</f>
        <v>0</v>
      </c>
      <c r="CK82" s="132">
        <f>SAM_billion!CK82*1000</f>
        <v>0</v>
      </c>
      <c r="CL82" s="132">
        <f>SAM_billion!CL82*1000</f>
        <v>0</v>
      </c>
      <c r="CM82" s="132">
        <f>SAM_billion!CM82*1000</f>
        <v>0</v>
      </c>
      <c r="CN82" s="132">
        <f>SAM_billion!CN82*1000</f>
        <v>0</v>
      </c>
      <c r="CO82" s="132">
        <f>SAM_billion!CO82*1000</f>
        <v>0</v>
      </c>
      <c r="CP82" s="132">
        <f>SAM_billion!CP82*1000</f>
        <v>0</v>
      </c>
      <c r="CQ82" s="132">
        <f>SAM_billion!CQ82*1000</f>
        <v>0</v>
      </c>
      <c r="CR82" s="132">
        <f>SAM_billion!CR82*1000</f>
        <v>0</v>
      </c>
      <c r="CS82" s="132">
        <f>SAM_billion!CS82*1000</f>
        <v>0</v>
      </c>
      <c r="CT82" s="132">
        <f>SAM_billion!CT82*1000</f>
        <v>0</v>
      </c>
      <c r="CU82" s="132">
        <f>SAM_billion!CU82*1000</f>
        <v>0</v>
      </c>
      <c r="CV82" s="132">
        <f>SAM_billion!CV82*1000</f>
        <v>0</v>
      </c>
      <c r="CW82" s="132">
        <f>SAM_billion!CW82*1000</f>
        <v>0</v>
      </c>
      <c r="CX82" s="132">
        <f>SAM_billion!CX82*1000</f>
        <v>0</v>
      </c>
      <c r="CY82" s="132">
        <f>SAM_billion!CY82*1000</f>
        <v>0</v>
      </c>
      <c r="CZ82" s="132">
        <f>SAM_billion!CZ82*1000</f>
        <v>0</v>
      </c>
      <c r="DA82" s="132">
        <f>SAM_billion!DA82*1000</f>
        <v>0</v>
      </c>
      <c r="DB82" s="132">
        <f>SAM_billion!DB82*1000</f>
        <v>0</v>
      </c>
      <c r="DC82" s="132">
        <f>SAM_billion!DC82*1000</f>
        <v>0</v>
      </c>
      <c r="DD82" s="132">
        <f>SAM_billion!DD82*1000</f>
        <v>0</v>
      </c>
      <c r="DE82" s="132">
        <f>SAM_billion!DE82*1000</f>
        <v>0</v>
      </c>
      <c r="DF82" s="132">
        <f>SAM_billion!DF82*1000</f>
        <v>0</v>
      </c>
      <c r="DG82" s="132">
        <f>SAM_billion!DG82*1000</f>
        <v>0</v>
      </c>
      <c r="DH82" s="132">
        <f>SAM_billion!DH82*1000</f>
        <v>0</v>
      </c>
      <c r="DI82" s="132">
        <f>SAM_billion!DI82*1000</f>
        <v>0</v>
      </c>
      <c r="DJ82" s="132">
        <f>SAM_billion!DJ82*1000</f>
        <v>0</v>
      </c>
      <c r="DK82" s="132">
        <f>SAM_billion!DK82*1000</f>
        <v>0</v>
      </c>
      <c r="DL82" s="132">
        <f>SAM_billion!DL82*1000</f>
        <v>0</v>
      </c>
      <c r="DM82" s="132">
        <f>SAM_billion!DM82*1000</f>
        <v>0</v>
      </c>
      <c r="DN82" s="132">
        <f>SAM_billion!DN82*1000</f>
        <v>0</v>
      </c>
      <c r="DO82" s="132">
        <f>SAM_billion!DO82*1000</f>
        <v>0</v>
      </c>
      <c r="DP82" s="132">
        <f>SAM_billion!DP82*1000</f>
        <v>0</v>
      </c>
      <c r="DQ82" s="132">
        <f>SAM_billion!DQ82*1000</f>
        <v>0</v>
      </c>
      <c r="DR82" s="132">
        <f>SAM_billion!DR82*1000</f>
        <v>0</v>
      </c>
      <c r="DS82" s="132">
        <f>SAM_billion!DS82*1000</f>
        <v>0</v>
      </c>
      <c r="DT82" s="132">
        <f>SAM_billion!DT82*1000</f>
        <v>0</v>
      </c>
      <c r="DU82" s="132">
        <f>SAM_billion!DU82*1000</f>
        <v>0</v>
      </c>
      <c r="DV82" s="132">
        <f>SAM_billion!DV82*1000</f>
        <v>0</v>
      </c>
      <c r="DW82" s="132">
        <f>SAM_billion!DW82*1000</f>
        <v>0</v>
      </c>
      <c r="DX82" s="132">
        <f>SAM_billion!DX82*1000</f>
        <v>0</v>
      </c>
      <c r="DY82" s="132">
        <f>SAM_billion!DY82*1000</f>
        <v>0</v>
      </c>
      <c r="DZ82" s="132">
        <f>SAM_billion!DZ82*1000</f>
        <v>0</v>
      </c>
      <c r="EA82" s="132">
        <f>SAM_billion!EA82*1000</f>
        <v>0</v>
      </c>
      <c r="EB82" s="132">
        <f>SAM_billion!EB82*1000</f>
        <v>0</v>
      </c>
      <c r="EC82" s="132">
        <f>SAM_billion!EC82*1000</f>
        <v>0</v>
      </c>
      <c r="ED82" s="132">
        <f>SAM_billion!ED82*1000</f>
        <v>0</v>
      </c>
      <c r="EE82" s="132">
        <f>SAM_billion!EE82*1000</f>
        <v>0</v>
      </c>
      <c r="EF82" s="132">
        <f>SAM_billion!EF82*1000</f>
        <v>0</v>
      </c>
      <c r="EG82" s="132">
        <f>SAM_billion!EG82*1000</f>
        <v>0</v>
      </c>
      <c r="EH82" s="132">
        <f>SAM_billion!EH82*1000</f>
        <v>0</v>
      </c>
      <c r="EI82" s="132">
        <f>SAM_billion!EI82*1000</f>
        <v>0</v>
      </c>
      <c r="EJ82" s="132">
        <f>SAM_billion!EJ82*1000</f>
        <v>0</v>
      </c>
      <c r="EK82" s="132">
        <f>SAM_billion!EK82*1000</f>
        <v>0</v>
      </c>
      <c r="EL82" s="132">
        <f>SAM_billion!EL82*1000</f>
        <v>0</v>
      </c>
      <c r="EM82" s="132">
        <f>SAM_billion!EM82*1000</f>
        <v>0</v>
      </c>
      <c r="EN82" s="132">
        <f>SAM_billion!EN82*1000</f>
        <v>0</v>
      </c>
      <c r="EO82" s="132">
        <f>SAM_billion!EO82*1000</f>
        <v>0</v>
      </c>
      <c r="EP82" s="132">
        <f>SAM_billion!EP82*1000</f>
        <v>0</v>
      </c>
      <c r="EQ82" s="132">
        <f>SAM_billion!EQ82*1000</f>
        <v>0</v>
      </c>
      <c r="ER82" s="132">
        <f>SAM_billion!ER82*1000</f>
        <v>0</v>
      </c>
      <c r="ES82" s="132">
        <f>SAM_billion!ES82*1000</f>
        <v>0</v>
      </c>
      <c r="ET82" s="132">
        <f>SAM_billion!ET82*1000</f>
        <v>0</v>
      </c>
      <c r="EU82" s="132">
        <f>SAM_billion!EU82*1000</f>
        <v>0</v>
      </c>
      <c r="EV82" s="132">
        <f>SAM_billion!EV82*1000</f>
        <v>0</v>
      </c>
      <c r="EW82" s="132">
        <f>SAM_billion!EW82*1000</f>
        <v>0</v>
      </c>
      <c r="EX82" s="132">
        <f>SAM_billion!EX82*1000</f>
        <v>0</v>
      </c>
      <c r="EY82" s="132">
        <f>SAM_billion!EY82*1000</f>
        <v>0</v>
      </c>
      <c r="EZ82" s="132">
        <f>SAM_billion!EZ82*1000</f>
        <v>1414080.4023998308</v>
      </c>
      <c r="FA82" s="132">
        <f>SAM_billion!FA82*1000</f>
        <v>0</v>
      </c>
      <c r="FB82" s="132">
        <f>SAM_billion!FB82*1000</f>
        <v>0</v>
      </c>
      <c r="FC82" s="132">
        <f>SAM_billion!FC82*1000</f>
        <v>0</v>
      </c>
      <c r="FD82" s="132">
        <f>SAM_billion!FD82*1000</f>
        <v>0</v>
      </c>
      <c r="FE82" s="132">
        <f>SAM_billion!FE82*1000</f>
        <v>0</v>
      </c>
      <c r="FF82" s="132">
        <f>SAM_billion!FF82*1000</f>
        <v>0</v>
      </c>
      <c r="FG82" s="132">
        <f>SAM_billion!FG82*1000</f>
        <v>0</v>
      </c>
      <c r="FH82" s="132">
        <f>SAM_billion!FH82*1000</f>
        <v>0</v>
      </c>
      <c r="FI82" s="132">
        <f>SAM_billion!FI82*1000</f>
        <v>0</v>
      </c>
      <c r="FJ82" s="132">
        <f>SAM_billion!FJ82*1000</f>
        <v>0</v>
      </c>
      <c r="FK82" s="132">
        <f>SAM_billion!FK82*1000</f>
        <v>0</v>
      </c>
      <c r="FL82" s="132">
        <f>SAM_billion!FL82*1000</f>
        <v>0</v>
      </c>
      <c r="FM82" s="132">
        <f>SAM_billion!FM82*1000</f>
        <v>0</v>
      </c>
      <c r="FN82" s="132">
        <f>SAM_billion!FN82*1000</f>
        <v>0</v>
      </c>
      <c r="FO82" s="132">
        <f>SAM_billion!FO82*1000</f>
        <v>0</v>
      </c>
      <c r="FP82" s="132">
        <f>SAM_billion!FP82*1000</f>
        <v>0</v>
      </c>
      <c r="FQ82" s="132">
        <f>SAM_billion!FQ82*1000</f>
        <v>0</v>
      </c>
      <c r="FR82" s="132">
        <f>SAM_billion!FR82*1000</f>
        <v>0</v>
      </c>
      <c r="FS82" s="132">
        <f>SAM_billion!FS82*1000</f>
        <v>0</v>
      </c>
      <c r="FT82" s="132">
        <f>SAM_billion!FT82*1000</f>
        <v>0</v>
      </c>
      <c r="FU82" s="132">
        <f>SAM_billion!FU82*1000</f>
        <v>0</v>
      </c>
      <c r="FV82" s="132">
        <f>SAM_billion!FV82*1000</f>
        <v>0</v>
      </c>
      <c r="FW82" s="132">
        <f>SAM_billion!FW82*1000</f>
        <v>0</v>
      </c>
      <c r="FX82" s="132">
        <f>SAM_billion!FX82*1000</f>
        <v>0</v>
      </c>
      <c r="FY82" s="132">
        <f>SAM_billion!FY82*1000</f>
        <v>0</v>
      </c>
      <c r="FZ82" s="132">
        <f>SAM_billion!FZ82*1000</f>
        <v>0</v>
      </c>
      <c r="GA82" s="132">
        <f>SAM_billion!GA82*1000</f>
        <v>0</v>
      </c>
      <c r="GB82" s="132">
        <f>SAM_billion!GB82*1000</f>
        <v>0</v>
      </c>
      <c r="GC82" s="132">
        <f>SAM_billion!GC82*1000</f>
        <v>0</v>
      </c>
      <c r="GD82" s="132">
        <f>SAM_billion!GD82*1000</f>
        <v>0</v>
      </c>
      <c r="GE82" s="132">
        <f>SAM_billion!GE82*1000</f>
        <v>0</v>
      </c>
      <c r="GF82" s="132">
        <f>SAM_billion!GF82*1000</f>
        <v>0</v>
      </c>
      <c r="GG82" s="132">
        <f>SAM_billion!GG82*1000</f>
        <v>0</v>
      </c>
      <c r="GH82" s="132">
        <f>SAM_billion!GH82*1000</f>
        <v>0</v>
      </c>
      <c r="GI82" s="132">
        <f>SAM_billion!GI82*1000</f>
        <v>0</v>
      </c>
      <c r="GJ82" s="132">
        <f>SAM_billion!GJ82*1000</f>
        <v>1414080.4023998308</v>
      </c>
    </row>
    <row r="83" spans="1:192" x14ac:dyDescent="0.25">
      <c r="A83" s="133" t="s">
        <v>24</v>
      </c>
      <c r="B83" s="132">
        <f>SAM_billion!B83*1000</f>
        <v>0</v>
      </c>
      <c r="C83" s="132">
        <f>SAM_billion!C83*1000</f>
        <v>0</v>
      </c>
      <c r="D83" s="132">
        <f>SAM_billion!D83*1000</f>
        <v>0</v>
      </c>
      <c r="E83" s="132">
        <f>SAM_billion!E83*1000</f>
        <v>0</v>
      </c>
      <c r="F83" s="132">
        <f>SAM_billion!F83*1000</f>
        <v>0</v>
      </c>
      <c r="G83" s="132">
        <f>SAM_billion!G83*1000</f>
        <v>0</v>
      </c>
      <c r="H83" s="132">
        <f>SAM_billion!H83*1000</f>
        <v>0</v>
      </c>
      <c r="I83" s="132">
        <f>SAM_billion!I83*1000</f>
        <v>0</v>
      </c>
      <c r="J83" s="132">
        <f>SAM_billion!J83*1000</f>
        <v>0</v>
      </c>
      <c r="K83" s="132">
        <f>SAM_billion!K83*1000</f>
        <v>0</v>
      </c>
      <c r="L83" s="132">
        <f>SAM_billion!L83*1000</f>
        <v>0</v>
      </c>
      <c r="M83" s="132">
        <f>SAM_billion!M83*1000</f>
        <v>0</v>
      </c>
      <c r="N83" s="132">
        <f>SAM_billion!N83*1000</f>
        <v>0</v>
      </c>
      <c r="O83" s="132">
        <f>SAM_billion!O83*1000</f>
        <v>0</v>
      </c>
      <c r="P83" s="132">
        <f>SAM_billion!P83*1000</f>
        <v>0</v>
      </c>
      <c r="Q83" s="132">
        <f>SAM_billion!Q83*1000</f>
        <v>0</v>
      </c>
      <c r="R83" s="132">
        <f>SAM_billion!R83*1000</f>
        <v>0</v>
      </c>
      <c r="S83" s="132">
        <f>SAM_billion!S83*1000</f>
        <v>0</v>
      </c>
      <c r="T83" s="132">
        <f>SAM_billion!T83*1000</f>
        <v>0</v>
      </c>
      <c r="U83" s="132">
        <f>SAM_billion!U83*1000</f>
        <v>0</v>
      </c>
      <c r="V83" s="132">
        <f>SAM_billion!V83*1000</f>
        <v>0</v>
      </c>
      <c r="W83" s="132">
        <f>SAM_billion!W83*1000</f>
        <v>0</v>
      </c>
      <c r="X83" s="132">
        <f>SAM_billion!X83*1000</f>
        <v>0</v>
      </c>
      <c r="Y83" s="132">
        <f>SAM_billion!Y83*1000</f>
        <v>0</v>
      </c>
      <c r="Z83" s="132">
        <f>SAM_billion!Z83*1000</f>
        <v>0</v>
      </c>
      <c r="AA83" s="132">
        <f>SAM_billion!AA83*1000</f>
        <v>0</v>
      </c>
      <c r="AB83" s="132">
        <f>SAM_billion!AB83*1000</f>
        <v>0</v>
      </c>
      <c r="AC83" s="132">
        <f>SAM_billion!AC83*1000</f>
        <v>0</v>
      </c>
      <c r="AD83" s="132">
        <f>SAM_billion!AD83*1000</f>
        <v>0</v>
      </c>
      <c r="AE83" s="132">
        <f>SAM_billion!AE83*1000</f>
        <v>0</v>
      </c>
      <c r="AF83" s="132">
        <f>SAM_billion!AF83*1000</f>
        <v>0</v>
      </c>
      <c r="AG83" s="132">
        <f>SAM_billion!AG83*1000</f>
        <v>0</v>
      </c>
      <c r="AH83" s="132">
        <f>SAM_billion!AH83*1000</f>
        <v>0</v>
      </c>
      <c r="AI83" s="132">
        <f>SAM_billion!AI83*1000</f>
        <v>0</v>
      </c>
      <c r="AJ83" s="132">
        <f>SAM_billion!AJ83*1000</f>
        <v>0</v>
      </c>
      <c r="AK83" s="132">
        <f>SAM_billion!AK83*1000</f>
        <v>0</v>
      </c>
      <c r="AL83" s="132">
        <f>SAM_billion!AL83*1000</f>
        <v>0</v>
      </c>
      <c r="AM83" s="132">
        <f>SAM_billion!AM83*1000</f>
        <v>0</v>
      </c>
      <c r="AN83" s="132">
        <f>SAM_billion!AN83*1000</f>
        <v>0</v>
      </c>
      <c r="AO83" s="132">
        <f>SAM_billion!AO83*1000</f>
        <v>0</v>
      </c>
      <c r="AP83" s="132">
        <f>SAM_billion!AP83*1000</f>
        <v>0</v>
      </c>
      <c r="AQ83" s="132">
        <f>SAM_billion!AQ83*1000</f>
        <v>0</v>
      </c>
      <c r="AR83" s="132">
        <f>SAM_billion!AR83*1000</f>
        <v>0</v>
      </c>
      <c r="AS83" s="132">
        <f>SAM_billion!AS83*1000</f>
        <v>0</v>
      </c>
      <c r="AT83" s="132">
        <f>SAM_billion!AT83*1000</f>
        <v>0</v>
      </c>
      <c r="AU83" s="132">
        <f>SAM_billion!AU83*1000</f>
        <v>0</v>
      </c>
      <c r="AV83" s="132">
        <f>SAM_billion!AV83*1000</f>
        <v>0</v>
      </c>
      <c r="AW83" s="132">
        <f>SAM_billion!AW83*1000</f>
        <v>0</v>
      </c>
      <c r="AX83" s="132">
        <f>SAM_billion!AX83*1000</f>
        <v>0</v>
      </c>
      <c r="AY83" s="132">
        <f>SAM_billion!AY83*1000</f>
        <v>0</v>
      </c>
      <c r="AZ83" s="132">
        <f>SAM_billion!AZ83*1000</f>
        <v>0</v>
      </c>
      <c r="BA83" s="132">
        <f>SAM_billion!BA83*1000</f>
        <v>0</v>
      </c>
      <c r="BB83" s="132">
        <f>SAM_billion!BB83*1000</f>
        <v>0</v>
      </c>
      <c r="BC83" s="132">
        <f>SAM_billion!BC83*1000</f>
        <v>0</v>
      </c>
      <c r="BD83" s="132">
        <f>SAM_billion!BD83*1000</f>
        <v>0</v>
      </c>
      <c r="BE83" s="132">
        <f>SAM_billion!BE83*1000</f>
        <v>0</v>
      </c>
      <c r="BF83" s="132">
        <f>SAM_billion!BF83*1000</f>
        <v>0</v>
      </c>
      <c r="BG83" s="132">
        <f>SAM_billion!BG83*1000</f>
        <v>0</v>
      </c>
      <c r="BH83" s="132">
        <f>SAM_billion!BH83*1000</f>
        <v>0</v>
      </c>
      <c r="BI83" s="132">
        <f>SAM_billion!BI83*1000</f>
        <v>0</v>
      </c>
      <c r="BJ83" s="132">
        <f>SAM_billion!BJ83*1000</f>
        <v>0</v>
      </c>
      <c r="BK83" s="132">
        <f>SAM_billion!BK83*1000</f>
        <v>0</v>
      </c>
      <c r="BL83" s="132">
        <f>SAM_billion!BL83*1000</f>
        <v>0</v>
      </c>
      <c r="BM83" s="132">
        <f>SAM_billion!BM83*1000</f>
        <v>0</v>
      </c>
      <c r="BN83" s="132">
        <f>SAM_billion!BN83*1000</f>
        <v>0</v>
      </c>
      <c r="BO83" s="132">
        <f>SAM_billion!BO83*1000</f>
        <v>0</v>
      </c>
      <c r="BP83" s="132">
        <f>SAM_billion!BP83*1000</f>
        <v>0</v>
      </c>
      <c r="BQ83" s="132">
        <f>SAM_billion!BQ83*1000</f>
        <v>0</v>
      </c>
      <c r="BR83" s="132">
        <f>SAM_billion!BR83*1000</f>
        <v>0</v>
      </c>
      <c r="BS83" s="132">
        <f>SAM_billion!BS83*1000</f>
        <v>0</v>
      </c>
      <c r="BT83" s="132">
        <f>SAM_billion!BT83*1000</f>
        <v>0</v>
      </c>
      <c r="BU83" s="132">
        <f>SAM_billion!BU83*1000</f>
        <v>0</v>
      </c>
      <c r="BV83" s="132">
        <f>SAM_billion!BV83*1000</f>
        <v>0</v>
      </c>
      <c r="BW83" s="132">
        <f>SAM_billion!BW83*1000</f>
        <v>0</v>
      </c>
      <c r="BX83" s="132">
        <f>SAM_billion!BX83*1000</f>
        <v>0</v>
      </c>
      <c r="BY83" s="132">
        <f>SAM_billion!BY83*1000</f>
        <v>0</v>
      </c>
      <c r="BZ83" s="132">
        <f>SAM_billion!BZ83*1000</f>
        <v>0</v>
      </c>
      <c r="CA83" s="132">
        <f>SAM_billion!CA83*1000</f>
        <v>0</v>
      </c>
      <c r="CB83" s="132">
        <f>SAM_billion!CB83*1000</f>
        <v>0</v>
      </c>
      <c r="CC83" s="132">
        <f>SAM_billion!CC83*1000</f>
        <v>0</v>
      </c>
      <c r="CD83" s="132">
        <f>SAM_billion!CD83*1000</f>
        <v>0</v>
      </c>
      <c r="CE83" s="132">
        <f>SAM_billion!CE83*1000</f>
        <v>0</v>
      </c>
      <c r="CF83" s="132">
        <f>SAM_billion!CF83*1000</f>
        <v>0</v>
      </c>
      <c r="CG83" s="132">
        <f>SAM_billion!CG83*1000</f>
        <v>0</v>
      </c>
      <c r="CH83" s="132">
        <f>SAM_billion!CH83*1000</f>
        <v>0</v>
      </c>
      <c r="CI83" s="132">
        <f>SAM_billion!CI83*1000</f>
        <v>0</v>
      </c>
      <c r="CJ83" s="132">
        <f>SAM_billion!CJ83*1000</f>
        <v>0</v>
      </c>
      <c r="CK83" s="132">
        <f>SAM_billion!CK83*1000</f>
        <v>0</v>
      </c>
      <c r="CL83" s="132">
        <f>SAM_billion!CL83*1000</f>
        <v>0</v>
      </c>
      <c r="CM83" s="132">
        <f>SAM_billion!CM83*1000</f>
        <v>0</v>
      </c>
      <c r="CN83" s="132">
        <f>SAM_billion!CN83*1000</f>
        <v>0</v>
      </c>
      <c r="CO83" s="132">
        <f>SAM_billion!CO83*1000</f>
        <v>0</v>
      </c>
      <c r="CP83" s="132">
        <f>SAM_billion!CP83*1000</f>
        <v>0</v>
      </c>
      <c r="CQ83" s="132">
        <f>SAM_billion!CQ83*1000</f>
        <v>0</v>
      </c>
      <c r="CR83" s="132">
        <f>SAM_billion!CR83*1000</f>
        <v>0</v>
      </c>
      <c r="CS83" s="132">
        <f>SAM_billion!CS83*1000</f>
        <v>0</v>
      </c>
      <c r="CT83" s="132">
        <f>SAM_billion!CT83*1000</f>
        <v>0</v>
      </c>
      <c r="CU83" s="132">
        <f>SAM_billion!CU83*1000</f>
        <v>0</v>
      </c>
      <c r="CV83" s="132">
        <f>SAM_billion!CV83*1000</f>
        <v>0</v>
      </c>
      <c r="CW83" s="132">
        <f>SAM_billion!CW83*1000</f>
        <v>0</v>
      </c>
      <c r="CX83" s="132">
        <f>SAM_billion!CX83*1000</f>
        <v>0</v>
      </c>
      <c r="CY83" s="132">
        <f>SAM_billion!CY83*1000</f>
        <v>0</v>
      </c>
      <c r="CZ83" s="132">
        <f>SAM_billion!CZ83*1000</f>
        <v>0</v>
      </c>
      <c r="DA83" s="132">
        <f>SAM_billion!DA83*1000</f>
        <v>0</v>
      </c>
      <c r="DB83" s="132">
        <f>SAM_billion!DB83*1000</f>
        <v>0</v>
      </c>
      <c r="DC83" s="132">
        <f>SAM_billion!DC83*1000</f>
        <v>0</v>
      </c>
      <c r="DD83" s="132">
        <f>SAM_billion!DD83*1000</f>
        <v>0</v>
      </c>
      <c r="DE83" s="132">
        <f>SAM_billion!DE83*1000</f>
        <v>0</v>
      </c>
      <c r="DF83" s="132">
        <f>SAM_billion!DF83*1000</f>
        <v>0</v>
      </c>
      <c r="DG83" s="132">
        <f>SAM_billion!DG83*1000</f>
        <v>0</v>
      </c>
      <c r="DH83" s="132">
        <f>SAM_billion!DH83*1000</f>
        <v>0</v>
      </c>
      <c r="DI83" s="132">
        <f>SAM_billion!DI83*1000</f>
        <v>0</v>
      </c>
      <c r="DJ83" s="132">
        <f>SAM_billion!DJ83*1000</f>
        <v>0</v>
      </c>
      <c r="DK83" s="132">
        <f>SAM_billion!DK83*1000</f>
        <v>0</v>
      </c>
      <c r="DL83" s="132">
        <f>SAM_billion!DL83*1000</f>
        <v>0</v>
      </c>
      <c r="DM83" s="132">
        <f>SAM_billion!DM83*1000</f>
        <v>0</v>
      </c>
      <c r="DN83" s="132">
        <f>SAM_billion!DN83*1000</f>
        <v>0</v>
      </c>
      <c r="DO83" s="132">
        <f>SAM_billion!DO83*1000</f>
        <v>0</v>
      </c>
      <c r="DP83" s="132">
        <f>SAM_billion!DP83*1000</f>
        <v>0</v>
      </c>
      <c r="DQ83" s="132">
        <f>SAM_billion!DQ83*1000</f>
        <v>0</v>
      </c>
      <c r="DR83" s="132">
        <f>SAM_billion!DR83*1000</f>
        <v>0</v>
      </c>
      <c r="DS83" s="132">
        <f>SAM_billion!DS83*1000</f>
        <v>0</v>
      </c>
      <c r="DT83" s="132">
        <f>SAM_billion!DT83*1000</f>
        <v>0</v>
      </c>
      <c r="DU83" s="132">
        <f>SAM_billion!DU83*1000</f>
        <v>0</v>
      </c>
      <c r="DV83" s="132">
        <f>SAM_billion!DV83*1000</f>
        <v>0</v>
      </c>
      <c r="DW83" s="132">
        <f>SAM_billion!DW83*1000</f>
        <v>0</v>
      </c>
      <c r="DX83" s="132">
        <f>SAM_billion!DX83*1000</f>
        <v>0</v>
      </c>
      <c r="DY83" s="132">
        <f>SAM_billion!DY83*1000</f>
        <v>0</v>
      </c>
      <c r="DZ83" s="132">
        <f>SAM_billion!DZ83*1000</f>
        <v>0</v>
      </c>
      <c r="EA83" s="132">
        <f>SAM_billion!EA83*1000</f>
        <v>0</v>
      </c>
      <c r="EB83" s="132">
        <f>SAM_billion!EB83*1000</f>
        <v>0</v>
      </c>
      <c r="EC83" s="132">
        <f>SAM_billion!EC83*1000</f>
        <v>0</v>
      </c>
      <c r="ED83" s="132">
        <f>SAM_billion!ED83*1000</f>
        <v>0</v>
      </c>
      <c r="EE83" s="132">
        <f>SAM_billion!EE83*1000</f>
        <v>0</v>
      </c>
      <c r="EF83" s="132">
        <f>SAM_billion!EF83*1000</f>
        <v>0</v>
      </c>
      <c r="EG83" s="132">
        <f>SAM_billion!EG83*1000</f>
        <v>0</v>
      </c>
      <c r="EH83" s="132">
        <f>SAM_billion!EH83*1000</f>
        <v>0</v>
      </c>
      <c r="EI83" s="132">
        <f>SAM_billion!EI83*1000</f>
        <v>0</v>
      </c>
      <c r="EJ83" s="132">
        <f>SAM_billion!EJ83*1000</f>
        <v>0</v>
      </c>
      <c r="EK83" s="132">
        <f>SAM_billion!EK83*1000</f>
        <v>0</v>
      </c>
      <c r="EL83" s="132">
        <f>SAM_billion!EL83*1000</f>
        <v>0</v>
      </c>
      <c r="EM83" s="132">
        <f>SAM_billion!EM83*1000</f>
        <v>0</v>
      </c>
      <c r="EN83" s="132">
        <f>SAM_billion!EN83*1000</f>
        <v>0</v>
      </c>
      <c r="EO83" s="132">
        <f>SAM_billion!EO83*1000</f>
        <v>0</v>
      </c>
      <c r="EP83" s="132">
        <f>SAM_billion!EP83*1000</f>
        <v>0</v>
      </c>
      <c r="EQ83" s="132">
        <f>SAM_billion!EQ83*1000</f>
        <v>0</v>
      </c>
      <c r="ER83" s="132">
        <f>SAM_billion!ER83*1000</f>
        <v>0</v>
      </c>
      <c r="ES83" s="132">
        <f>SAM_billion!ES83*1000</f>
        <v>0</v>
      </c>
      <c r="ET83" s="132">
        <f>SAM_billion!ET83*1000</f>
        <v>0</v>
      </c>
      <c r="EU83" s="132">
        <f>SAM_billion!EU83*1000</f>
        <v>0</v>
      </c>
      <c r="EV83" s="132">
        <f>SAM_billion!EV83*1000</f>
        <v>0</v>
      </c>
      <c r="EW83" s="132">
        <f>SAM_billion!EW83*1000</f>
        <v>0</v>
      </c>
      <c r="EX83" s="132">
        <f>SAM_billion!EX83*1000</f>
        <v>0</v>
      </c>
      <c r="EY83" s="132">
        <f>SAM_billion!EY83*1000</f>
        <v>0</v>
      </c>
      <c r="EZ83" s="132">
        <f>SAM_billion!EZ83*1000</f>
        <v>0</v>
      </c>
      <c r="FA83" s="132">
        <f>SAM_billion!FA83*1000</f>
        <v>1201086.3612699735</v>
      </c>
      <c r="FB83" s="132">
        <f>SAM_billion!FB83*1000</f>
        <v>0</v>
      </c>
      <c r="FC83" s="132">
        <f>SAM_billion!FC83*1000</f>
        <v>0</v>
      </c>
      <c r="FD83" s="132">
        <f>SAM_billion!FD83*1000</f>
        <v>0</v>
      </c>
      <c r="FE83" s="132">
        <f>SAM_billion!FE83*1000</f>
        <v>0</v>
      </c>
      <c r="FF83" s="132">
        <f>SAM_billion!FF83*1000</f>
        <v>0</v>
      </c>
      <c r="FG83" s="132">
        <f>SAM_billion!FG83*1000</f>
        <v>0</v>
      </c>
      <c r="FH83" s="132">
        <f>SAM_billion!FH83*1000</f>
        <v>0</v>
      </c>
      <c r="FI83" s="132">
        <f>SAM_billion!FI83*1000</f>
        <v>0</v>
      </c>
      <c r="FJ83" s="132">
        <f>SAM_billion!FJ83*1000</f>
        <v>0</v>
      </c>
      <c r="FK83" s="132">
        <f>SAM_billion!FK83*1000</f>
        <v>0</v>
      </c>
      <c r="FL83" s="132">
        <f>SAM_billion!FL83*1000</f>
        <v>0</v>
      </c>
      <c r="FM83" s="132">
        <f>SAM_billion!FM83*1000</f>
        <v>0</v>
      </c>
      <c r="FN83" s="132">
        <f>SAM_billion!FN83*1000</f>
        <v>0</v>
      </c>
      <c r="FO83" s="132">
        <f>SAM_billion!FO83*1000</f>
        <v>0</v>
      </c>
      <c r="FP83" s="132">
        <f>SAM_billion!FP83*1000</f>
        <v>0</v>
      </c>
      <c r="FQ83" s="132">
        <f>SAM_billion!FQ83*1000</f>
        <v>0</v>
      </c>
      <c r="FR83" s="132">
        <f>SAM_billion!FR83*1000</f>
        <v>0</v>
      </c>
      <c r="FS83" s="132">
        <f>SAM_billion!FS83*1000</f>
        <v>0</v>
      </c>
      <c r="FT83" s="132">
        <f>SAM_billion!FT83*1000</f>
        <v>0</v>
      </c>
      <c r="FU83" s="132">
        <f>SAM_billion!FU83*1000</f>
        <v>0</v>
      </c>
      <c r="FV83" s="132">
        <f>SAM_billion!FV83*1000</f>
        <v>0</v>
      </c>
      <c r="FW83" s="132">
        <f>SAM_billion!FW83*1000</f>
        <v>0</v>
      </c>
      <c r="FX83" s="132">
        <f>SAM_billion!FX83*1000</f>
        <v>0</v>
      </c>
      <c r="FY83" s="132">
        <f>SAM_billion!FY83*1000</f>
        <v>0</v>
      </c>
      <c r="FZ83" s="132">
        <f>SAM_billion!FZ83*1000</f>
        <v>0</v>
      </c>
      <c r="GA83" s="132">
        <f>SAM_billion!GA83*1000</f>
        <v>0</v>
      </c>
      <c r="GB83" s="132">
        <f>SAM_billion!GB83*1000</f>
        <v>0</v>
      </c>
      <c r="GC83" s="132">
        <f>SAM_billion!GC83*1000</f>
        <v>0</v>
      </c>
      <c r="GD83" s="132">
        <f>SAM_billion!GD83*1000</f>
        <v>0</v>
      </c>
      <c r="GE83" s="132">
        <f>SAM_billion!GE83*1000</f>
        <v>0</v>
      </c>
      <c r="GF83" s="132">
        <f>SAM_billion!GF83*1000</f>
        <v>0</v>
      </c>
      <c r="GG83" s="132">
        <f>SAM_billion!GG83*1000</f>
        <v>0</v>
      </c>
      <c r="GH83" s="132">
        <f>SAM_billion!GH83*1000</f>
        <v>0</v>
      </c>
      <c r="GI83" s="132">
        <f>SAM_billion!GI83*1000</f>
        <v>0</v>
      </c>
      <c r="GJ83" s="132">
        <f>SAM_billion!GJ83*1000</f>
        <v>1201086.3612699735</v>
      </c>
    </row>
    <row r="84" spans="1:192" x14ac:dyDescent="0.25">
      <c r="A84" s="133" t="s">
        <v>368</v>
      </c>
      <c r="B84" s="132">
        <f>SAM_billion!B84*1000</f>
        <v>0</v>
      </c>
      <c r="C84" s="132">
        <f>SAM_billion!C84*1000</f>
        <v>0</v>
      </c>
      <c r="D84" s="132">
        <f>SAM_billion!D84*1000</f>
        <v>0</v>
      </c>
      <c r="E84" s="132">
        <f>SAM_billion!E84*1000</f>
        <v>0</v>
      </c>
      <c r="F84" s="132">
        <f>SAM_billion!F84*1000</f>
        <v>0</v>
      </c>
      <c r="G84" s="132">
        <f>SAM_billion!G84*1000</f>
        <v>0</v>
      </c>
      <c r="H84" s="132">
        <f>SAM_billion!H84*1000</f>
        <v>0</v>
      </c>
      <c r="I84" s="132">
        <f>SAM_billion!I84*1000</f>
        <v>0</v>
      </c>
      <c r="J84" s="132">
        <f>SAM_billion!J84*1000</f>
        <v>0</v>
      </c>
      <c r="K84" s="132">
        <f>SAM_billion!K84*1000</f>
        <v>0</v>
      </c>
      <c r="L84" s="132">
        <f>SAM_billion!L84*1000</f>
        <v>0</v>
      </c>
      <c r="M84" s="132">
        <f>SAM_billion!M84*1000</f>
        <v>0</v>
      </c>
      <c r="N84" s="132">
        <f>SAM_billion!N84*1000</f>
        <v>0</v>
      </c>
      <c r="O84" s="132">
        <f>SAM_billion!O84*1000</f>
        <v>0</v>
      </c>
      <c r="P84" s="132">
        <f>SAM_billion!P84*1000</f>
        <v>0</v>
      </c>
      <c r="Q84" s="132">
        <f>SAM_billion!Q84*1000</f>
        <v>0</v>
      </c>
      <c r="R84" s="132">
        <f>SAM_billion!R84*1000</f>
        <v>0</v>
      </c>
      <c r="S84" s="132">
        <f>SAM_billion!S84*1000</f>
        <v>0</v>
      </c>
      <c r="T84" s="132">
        <f>SAM_billion!T84*1000</f>
        <v>0</v>
      </c>
      <c r="U84" s="132">
        <f>SAM_billion!U84*1000</f>
        <v>0</v>
      </c>
      <c r="V84" s="132">
        <f>SAM_billion!V84*1000</f>
        <v>0</v>
      </c>
      <c r="W84" s="132">
        <f>SAM_billion!W84*1000</f>
        <v>0</v>
      </c>
      <c r="X84" s="132">
        <f>SAM_billion!X84*1000</f>
        <v>0</v>
      </c>
      <c r="Y84" s="132">
        <f>SAM_billion!Y84*1000</f>
        <v>0</v>
      </c>
      <c r="Z84" s="132">
        <f>SAM_billion!Z84*1000</f>
        <v>0</v>
      </c>
      <c r="AA84" s="132">
        <f>SAM_billion!AA84*1000</f>
        <v>0</v>
      </c>
      <c r="AB84" s="132">
        <f>SAM_billion!AB84*1000</f>
        <v>0</v>
      </c>
      <c r="AC84" s="132">
        <f>SAM_billion!AC84*1000</f>
        <v>0</v>
      </c>
      <c r="AD84" s="132">
        <f>SAM_billion!AD84*1000</f>
        <v>0</v>
      </c>
      <c r="AE84" s="132">
        <f>SAM_billion!AE84*1000</f>
        <v>0</v>
      </c>
      <c r="AF84" s="132">
        <f>SAM_billion!AF84*1000</f>
        <v>0</v>
      </c>
      <c r="AG84" s="132">
        <f>SAM_billion!AG84*1000</f>
        <v>0</v>
      </c>
      <c r="AH84" s="132">
        <f>SAM_billion!AH84*1000</f>
        <v>0</v>
      </c>
      <c r="AI84" s="132">
        <f>SAM_billion!AI84*1000</f>
        <v>0</v>
      </c>
      <c r="AJ84" s="132">
        <f>SAM_billion!AJ84*1000</f>
        <v>0</v>
      </c>
      <c r="AK84" s="132">
        <f>SAM_billion!AK84*1000</f>
        <v>0</v>
      </c>
      <c r="AL84" s="132">
        <f>SAM_billion!AL84*1000</f>
        <v>0</v>
      </c>
      <c r="AM84" s="132">
        <f>SAM_billion!AM84*1000</f>
        <v>0</v>
      </c>
      <c r="AN84" s="132">
        <f>SAM_billion!AN84*1000</f>
        <v>0</v>
      </c>
      <c r="AO84" s="132">
        <f>SAM_billion!AO84*1000</f>
        <v>0</v>
      </c>
      <c r="AP84" s="132">
        <f>SAM_billion!AP84*1000</f>
        <v>0</v>
      </c>
      <c r="AQ84" s="132">
        <f>SAM_billion!AQ84*1000</f>
        <v>0</v>
      </c>
      <c r="AR84" s="132">
        <f>SAM_billion!AR84*1000</f>
        <v>0</v>
      </c>
      <c r="AS84" s="132">
        <f>SAM_billion!AS84*1000</f>
        <v>0</v>
      </c>
      <c r="AT84" s="132">
        <f>SAM_billion!AT84*1000</f>
        <v>0</v>
      </c>
      <c r="AU84" s="132">
        <f>SAM_billion!AU84*1000</f>
        <v>0</v>
      </c>
      <c r="AV84" s="132">
        <f>SAM_billion!AV84*1000</f>
        <v>0</v>
      </c>
      <c r="AW84" s="132">
        <f>SAM_billion!AW84*1000</f>
        <v>0</v>
      </c>
      <c r="AX84" s="132">
        <f>SAM_billion!AX84*1000</f>
        <v>0</v>
      </c>
      <c r="AY84" s="132">
        <f>SAM_billion!AY84*1000</f>
        <v>0</v>
      </c>
      <c r="AZ84" s="132">
        <f>SAM_billion!AZ84*1000</f>
        <v>0</v>
      </c>
      <c r="BA84" s="132">
        <f>SAM_billion!BA84*1000</f>
        <v>0</v>
      </c>
      <c r="BB84" s="132">
        <f>SAM_billion!BB84*1000</f>
        <v>0</v>
      </c>
      <c r="BC84" s="132">
        <f>SAM_billion!BC84*1000</f>
        <v>0</v>
      </c>
      <c r="BD84" s="132">
        <f>SAM_billion!BD84*1000</f>
        <v>0</v>
      </c>
      <c r="BE84" s="132">
        <f>SAM_billion!BE84*1000</f>
        <v>0</v>
      </c>
      <c r="BF84" s="132">
        <f>SAM_billion!BF84*1000</f>
        <v>0</v>
      </c>
      <c r="BG84" s="132">
        <f>SAM_billion!BG84*1000</f>
        <v>0</v>
      </c>
      <c r="BH84" s="132">
        <f>SAM_billion!BH84*1000</f>
        <v>0</v>
      </c>
      <c r="BI84" s="132">
        <f>SAM_billion!BI84*1000</f>
        <v>0</v>
      </c>
      <c r="BJ84" s="132">
        <f>SAM_billion!BJ84*1000</f>
        <v>0</v>
      </c>
      <c r="BK84" s="132">
        <f>SAM_billion!BK84*1000</f>
        <v>0</v>
      </c>
      <c r="BL84" s="132">
        <f>SAM_billion!BL84*1000</f>
        <v>0</v>
      </c>
      <c r="BM84" s="132">
        <f>SAM_billion!BM84*1000</f>
        <v>0</v>
      </c>
      <c r="BN84" s="132">
        <f>SAM_billion!BN84*1000</f>
        <v>0</v>
      </c>
      <c r="BO84" s="132">
        <f>SAM_billion!BO84*1000</f>
        <v>0</v>
      </c>
      <c r="BP84" s="132">
        <f>SAM_billion!BP84*1000</f>
        <v>0</v>
      </c>
      <c r="BQ84" s="132">
        <f>SAM_billion!BQ84*1000</f>
        <v>0</v>
      </c>
      <c r="BR84" s="132">
        <f>SAM_billion!BR84*1000</f>
        <v>0</v>
      </c>
      <c r="BS84" s="132">
        <f>SAM_billion!BS84*1000</f>
        <v>0</v>
      </c>
      <c r="BT84" s="132">
        <f>SAM_billion!BT84*1000</f>
        <v>0</v>
      </c>
      <c r="BU84" s="132">
        <f>SAM_billion!BU84*1000</f>
        <v>0</v>
      </c>
      <c r="BV84" s="132">
        <f>SAM_billion!BV84*1000</f>
        <v>0</v>
      </c>
      <c r="BW84" s="132">
        <f>SAM_billion!BW84*1000</f>
        <v>0</v>
      </c>
      <c r="BX84" s="132">
        <f>SAM_billion!BX84*1000</f>
        <v>0</v>
      </c>
      <c r="BY84" s="132">
        <f>SAM_billion!BY84*1000</f>
        <v>0</v>
      </c>
      <c r="BZ84" s="132">
        <f>SAM_billion!BZ84*1000</f>
        <v>0</v>
      </c>
      <c r="CA84" s="132">
        <f>SAM_billion!CA84*1000</f>
        <v>0</v>
      </c>
      <c r="CB84" s="132">
        <f>SAM_billion!CB84*1000</f>
        <v>0</v>
      </c>
      <c r="CC84" s="132">
        <f>SAM_billion!CC84*1000</f>
        <v>0</v>
      </c>
      <c r="CD84" s="132">
        <f>SAM_billion!CD84*1000</f>
        <v>0</v>
      </c>
      <c r="CE84" s="132">
        <f>SAM_billion!CE84*1000</f>
        <v>0</v>
      </c>
      <c r="CF84" s="132">
        <f>SAM_billion!CF84*1000</f>
        <v>0</v>
      </c>
      <c r="CG84" s="132">
        <f>SAM_billion!CG84*1000</f>
        <v>0</v>
      </c>
      <c r="CH84" s="132">
        <f>SAM_billion!CH84*1000</f>
        <v>0</v>
      </c>
      <c r="CI84" s="132">
        <f>SAM_billion!CI84*1000</f>
        <v>0</v>
      </c>
      <c r="CJ84" s="132">
        <f>SAM_billion!CJ84*1000</f>
        <v>0</v>
      </c>
      <c r="CK84" s="132">
        <f>SAM_billion!CK84*1000</f>
        <v>0</v>
      </c>
      <c r="CL84" s="132">
        <f>SAM_billion!CL84*1000</f>
        <v>0</v>
      </c>
      <c r="CM84" s="132">
        <f>SAM_billion!CM84*1000</f>
        <v>0</v>
      </c>
      <c r="CN84" s="132">
        <f>SAM_billion!CN84*1000</f>
        <v>0</v>
      </c>
      <c r="CO84" s="132">
        <f>SAM_billion!CO84*1000</f>
        <v>0</v>
      </c>
      <c r="CP84" s="132">
        <f>SAM_billion!CP84*1000</f>
        <v>0</v>
      </c>
      <c r="CQ84" s="132">
        <f>SAM_billion!CQ84*1000</f>
        <v>0</v>
      </c>
      <c r="CR84" s="132">
        <f>SAM_billion!CR84*1000</f>
        <v>0</v>
      </c>
      <c r="CS84" s="132">
        <f>SAM_billion!CS84*1000</f>
        <v>0</v>
      </c>
      <c r="CT84" s="132">
        <f>SAM_billion!CT84*1000</f>
        <v>0</v>
      </c>
      <c r="CU84" s="132">
        <f>SAM_billion!CU84*1000</f>
        <v>0</v>
      </c>
      <c r="CV84" s="132">
        <f>SAM_billion!CV84*1000</f>
        <v>0</v>
      </c>
      <c r="CW84" s="132">
        <f>SAM_billion!CW84*1000</f>
        <v>0</v>
      </c>
      <c r="CX84" s="132">
        <f>SAM_billion!CX84*1000</f>
        <v>0</v>
      </c>
      <c r="CY84" s="132">
        <f>SAM_billion!CY84*1000</f>
        <v>0</v>
      </c>
      <c r="CZ84" s="132">
        <f>SAM_billion!CZ84*1000</f>
        <v>0</v>
      </c>
      <c r="DA84" s="132">
        <f>SAM_billion!DA84*1000</f>
        <v>0</v>
      </c>
      <c r="DB84" s="132">
        <f>SAM_billion!DB84*1000</f>
        <v>0</v>
      </c>
      <c r="DC84" s="132">
        <f>SAM_billion!DC84*1000</f>
        <v>0</v>
      </c>
      <c r="DD84" s="132">
        <f>SAM_billion!DD84*1000</f>
        <v>0</v>
      </c>
      <c r="DE84" s="132">
        <f>SAM_billion!DE84*1000</f>
        <v>0</v>
      </c>
      <c r="DF84" s="132">
        <f>SAM_billion!DF84*1000</f>
        <v>0</v>
      </c>
      <c r="DG84" s="132">
        <f>SAM_billion!DG84*1000</f>
        <v>0</v>
      </c>
      <c r="DH84" s="132">
        <f>SAM_billion!DH84*1000</f>
        <v>0</v>
      </c>
      <c r="DI84" s="132">
        <f>SAM_billion!DI84*1000</f>
        <v>0</v>
      </c>
      <c r="DJ84" s="132">
        <f>SAM_billion!DJ84*1000</f>
        <v>0</v>
      </c>
      <c r="DK84" s="132">
        <f>SAM_billion!DK84*1000</f>
        <v>0</v>
      </c>
      <c r="DL84" s="132">
        <f>SAM_billion!DL84*1000</f>
        <v>0</v>
      </c>
      <c r="DM84" s="132">
        <f>SAM_billion!DM84*1000</f>
        <v>0</v>
      </c>
      <c r="DN84" s="132">
        <f>SAM_billion!DN84*1000</f>
        <v>0</v>
      </c>
      <c r="DO84" s="132">
        <f>SAM_billion!DO84*1000</f>
        <v>0</v>
      </c>
      <c r="DP84" s="132">
        <f>SAM_billion!DP84*1000</f>
        <v>0</v>
      </c>
      <c r="DQ84" s="132">
        <f>SAM_billion!DQ84*1000</f>
        <v>0</v>
      </c>
      <c r="DR84" s="132">
        <f>SAM_billion!DR84*1000</f>
        <v>0</v>
      </c>
      <c r="DS84" s="132">
        <f>SAM_billion!DS84*1000</f>
        <v>0</v>
      </c>
      <c r="DT84" s="132">
        <f>SAM_billion!DT84*1000</f>
        <v>0</v>
      </c>
      <c r="DU84" s="132">
        <f>SAM_billion!DU84*1000</f>
        <v>0</v>
      </c>
      <c r="DV84" s="132">
        <f>SAM_billion!DV84*1000</f>
        <v>0</v>
      </c>
      <c r="DW84" s="132">
        <f>SAM_billion!DW84*1000</f>
        <v>0</v>
      </c>
      <c r="DX84" s="132">
        <f>SAM_billion!DX84*1000</f>
        <v>0</v>
      </c>
      <c r="DY84" s="132">
        <f>SAM_billion!DY84*1000</f>
        <v>0</v>
      </c>
      <c r="DZ84" s="132">
        <f>SAM_billion!DZ84*1000</f>
        <v>0</v>
      </c>
      <c r="EA84" s="132">
        <f>SAM_billion!EA84*1000</f>
        <v>0</v>
      </c>
      <c r="EB84" s="132">
        <f>SAM_billion!EB84*1000</f>
        <v>0</v>
      </c>
      <c r="EC84" s="132">
        <f>SAM_billion!EC84*1000</f>
        <v>0</v>
      </c>
      <c r="ED84" s="132">
        <f>SAM_billion!ED84*1000</f>
        <v>0</v>
      </c>
      <c r="EE84" s="132">
        <f>SAM_billion!EE84*1000</f>
        <v>0</v>
      </c>
      <c r="EF84" s="132">
        <f>SAM_billion!EF84*1000</f>
        <v>0</v>
      </c>
      <c r="EG84" s="132">
        <f>SAM_billion!EG84*1000</f>
        <v>0</v>
      </c>
      <c r="EH84" s="132">
        <f>SAM_billion!EH84*1000</f>
        <v>0</v>
      </c>
      <c r="EI84" s="132">
        <f>SAM_billion!EI84*1000</f>
        <v>0</v>
      </c>
      <c r="EJ84" s="132">
        <f>SAM_billion!EJ84*1000</f>
        <v>0</v>
      </c>
      <c r="EK84" s="132">
        <f>SAM_billion!EK84*1000</f>
        <v>0</v>
      </c>
      <c r="EL84" s="132">
        <f>SAM_billion!EL84*1000</f>
        <v>0</v>
      </c>
      <c r="EM84" s="132">
        <f>SAM_billion!EM84*1000</f>
        <v>0</v>
      </c>
      <c r="EN84" s="132">
        <f>SAM_billion!EN84*1000</f>
        <v>0</v>
      </c>
      <c r="EO84" s="132">
        <f>SAM_billion!EO84*1000</f>
        <v>0</v>
      </c>
      <c r="EP84" s="132">
        <f>SAM_billion!EP84*1000</f>
        <v>0</v>
      </c>
      <c r="EQ84" s="132">
        <f>SAM_billion!EQ84*1000</f>
        <v>0</v>
      </c>
      <c r="ER84" s="132">
        <f>SAM_billion!ER84*1000</f>
        <v>0</v>
      </c>
      <c r="ES84" s="132">
        <f>SAM_billion!ES84*1000</f>
        <v>0</v>
      </c>
      <c r="ET84" s="132">
        <f>SAM_billion!ET84*1000</f>
        <v>0</v>
      </c>
      <c r="EU84" s="132">
        <f>SAM_billion!EU84*1000</f>
        <v>0</v>
      </c>
      <c r="EV84" s="132">
        <f>SAM_billion!EV84*1000</f>
        <v>0</v>
      </c>
      <c r="EW84" s="132">
        <f>SAM_billion!EW84*1000</f>
        <v>0</v>
      </c>
      <c r="EX84" s="132">
        <f>SAM_billion!EX84*1000</f>
        <v>0</v>
      </c>
      <c r="EY84" s="132">
        <f>SAM_billion!EY84*1000</f>
        <v>0</v>
      </c>
      <c r="EZ84" s="132">
        <f>SAM_billion!EZ84*1000</f>
        <v>0</v>
      </c>
      <c r="FA84" s="132">
        <f>SAM_billion!FA84*1000</f>
        <v>0</v>
      </c>
      <c r="FB84" s="132">
        <f>SAM_billion!FB84*1000</f>
        <v>838702.66955061292</v>
      </c>
      <c r="FC84" s="132">
        <f>SAM_billion!FC84*1000</f>
        <v>0</v>
      </c>
      <c r="FD84" s="132">
        <f>SAM_billion!FD84*1000</f>
        <v>0</v>
      </c>
      <c r="FE84" s="132">
        <f>SAM_billion!FE84*1000</f>
        <v>0</v>
      </c>
      <c r="FF84" s="132">
        <f>SAM_billion!FF84*1000</f>
        <v>0</v>
      </c>
      <c r="FG84" s="132">
        <f>SAM_billion!FG84*1000</f>
        <v>0</v>
      </c>
      <c r="FH84" s="132">
        <f>SAM_billion!FH84*1000</f>
        <v>0</v>
      </c>
      <c r="FI84" s="132">
        <f>SAM_billion!FI84*1000</f>
        <v>0</v>
      </c>
      <c r="FJ84" s="132">
        <f>SAM_billion!FJ84*1000</f>
        <v>0</v>
      </c>
      <c r="FK84" s="132">
        <f>SAM_billion!FK84*1000</f>
        <v>0</v>
      </c>
      <c r="FL84" s="132">
        <f>SAM_billion!FL84*1000</f>
        <v>0</v>
      </c>
      <c r="FM84" s="132">
        <f>SAM_billion!FM84*1000</f>
        <v>0</v>
      </c>
      <c r="FN84" s="132">
        <f>SAM_billion!FN84*1000</f>
        <v>0</v>
      </c>
      <c r="FO84" s="132">
        <f>SAM_billion!FO84*1000</f>
        <v>0</v>
      </c>
      <c r="FP84" s="132">
        <f>SAM_billion!FP84*1000</f>
        <v>0</v>
      </c>
      <c r="FQ84" s="132">
        <f>SAM_billion!FQ84*1000</f>
        <v>0</v>
      </c>
      <c r="FR84" s="132">
        <f>SAM_billion!FR84*1000</f>
        <v>0</v>
      </c>
      <c r="FS84" s="132">
        <f>SAM_billion!FS84*1000</f>
        <v>0</v>
      </c>
      <c r="FT84" s="132">
        <f>SAM_billion!FT84*1000</f>
        <v>0</v>
      </c>
      <c r="FU84" s="132">
        <f>SAM_billion!FU84*1000</f>
        <v>0</v>
      </c>
      <c r="FV84" s="132">
        <f>SAM_billion!FV84*1000</f>
        <v>0</v>
      </c>
      <c r="FW84" s="132">
        <f>SAM_billion!FW84*1000</f>
        <v>0</v>
      </c>
      <c r="FX84" s="132">
        <f>SAM_billion!FX84*1000</f>
        <v>0</v>
      </c>
      <c r="FY84" s="132">
        <f>SAM_billion!FY84*1000</f>
        <v>0</v>
      </c>
      <c r="FZ84" s="132">
        <f>SAM_billion!FZ84*1000</f>
        <v>0</v>
      </c>
      <c r="GA84" s="132">
        <f>SAM_billion!GA84*1000</f>
        <v>0</v>
      </c>
      <c r="GB84" s="132">
        <f>SAM_billion!GB84*1000</f>
        <v>0</v>
      </c>
      <c r="GC84" s="132">
        <f>SAM_billion!GC84*1000</f>
        <v>0</v>
      </c>
      <c r="GD84" s="132">
        <f>SAM_billion!GD84*1000</f>
        <v>0</v>
      </c>
      <c r="GE84" s="132">
        <f>SAM_billion!GE84*1000</f>
        <v>0</v>
      </c>
      <c r="GF84" s="132">
        <f>SAM_billion!GF84*1000</f>
        <v>0</v>
      </c>
      <c r="GG84" s="132">
        <f>SAM_billion!GG84*1000</f>
        <v>0</v>
      </c>
      <c r="GH84" s="132">
        <f>SAM_billion!GH84*1000</f>
        <v>0</v>
      </c>
      <c r="GI84" s="132">
        <f>SAM_billion!GI84*1000</f>
        <v>0</v>
      </c>
      <c r="GJ84" s="132">
        <f>SAM_billion!GJ84*1000</f>
        <v>838702.66955061292</v>
      </c>
    </row>
    <row r="85" spans="1:192" x14ac:dyDescent="0.25">
      <c r="A85" s="133" t="s">
        <v>750</v>
      </c>
      <c r="B85" s="132">
        <f>SAM_billion!B85*1000</f>
        <v>147.12947125176984</v>
      </c>
      <c r="C85" s="132">
        <f>SAM_billion!C85*1000</f>
        <v>0</v>
      </c>
      <c r="D85" s="132">
        <f>SAM_billion!D85*1000</f>
        <v>0</v>
      </c>
      <c r="E85" s="132">
        <f>SAM_billion!E85*1000</f>
        <v>0</v>
      </c>
      <c r="F85" s="132">
        <f>SAM_billion!F85*1000</f>
        <v>0</v>
      </c>
      <c r="G85" s="132">
        <f>SAM_billion!G85*1000</f>
        <v>0</v>
      </c>
      <c r="H85" s="132">
        <f>SAM_billion!H85*1000</f>
        <v>0</v>
      </c>
      <c r="I85" s="132">
        <f>SAM_billion!I85*1000</f>
        <v>0</v>
      </c>
      <c r="J85" s="132">
        <f>SAM_billion!J85*1000</f>
        <v>0</v>
      </c>
      <c r="K85" s="132">
        <f>SAM_billion!K85*1000</f>
        <v>0</v>
      </c>
      <c r="L85" s="132">
        <f>SAM_billion!L85*1000</f>
        <v>0</v>
      </c>
      <c r="M85" s="132">
        <f>SAM_billion!M85*1000</f>
        <v>10.499168154797141</v>
      </c>
      <c r="N85" s="132">
        <f>SAM_billion!N85*1000</f>
        <v>0</v>
      </c>
      <c r="O85" s="132">
        <f>SAM_billion!O85*1000</f>
        <v>0</v>
      </c>
      <c r="P85" s="132">
        <f>SAM_billion!P85*1000</f>
        <v>0</v>
      </c>
      <c r="Q85" s="132">
        <f>SAM_billion!Q85*1000</f>
        <v>0</v>
      </c>
      <c r="R85" s="132">
        <f>SAM_billion!R85*1000</f>
        <v>0</v>
      </c>
      <c r="S85" s="132">
        <f>SAM_billion!S85*1000</f>
        <v>0</v>
      </c>
      <c r="T85" s="132">
        <f>SAM_billion!T85*1000</f>
        <v>0</v>
      </c>
      <c r="U85" s="132">
        <f>SAM_billion!U85*1000</f>
        <v>0</v>
      </c>
      <c r="V85" s="132">
        <f>SAM_billion!V85*1000</f>
        <v>0</v>
      </c>
      <c r="W85" s="132">
        <f>SAM_billion!W85*1000</f>
        <v>0</v>
      </c>
      <c r="X85" s="132">
        <f>SAM_billion!X85*1000</f>
        <v>0</v>
      </c>
      <c r="Y85" s="132">
        <f>SAM_billion!Y85*1000</f>
        <v>0</v>
      </c>
      <c r="Z85" s="132">
        <f>SAM_billion!Z85*1000</f>
        <v>0</v>
      </c>
      <c r="AA85" s="132">
        <f>SAM_billion!AA85*1000</f>
        <v>2055.5560386538718</v>
      </c>
      <c r="AB85" s="132">
        <f>SAM_billion!AB85*1000</f>
        <v>916.9499645102245</v>
      </c>
      <c r="AC85" s="132">
        <f>SAM_billion!AC85*1000</f>
        <v>4.1314382082356857</v>
      </c>
      <c r="AD85" s="132">
        <f>SAM_billion!AD85*1000</f>
        <v>3603.9667567495512</v>
      </c>
      <c r="AE85" s="132">
        <f>SAM_billion!AE85*1000</f>
        <v>0</v>
      </c>
      <c r="AF85" s="132">
        <f>SAM_billion!AF85*1000</f>
        <v>0</v>
      </c>
      <c r="AG85" s="132">
        <f>SAM_billion!AG85*1000</f>
        <v>0</v>
      </c>
      <c r="AH85" s="132">
        <f>SAM_billion!AH85*1000</f>
        <v>52.917859999473073</v>
      </c>
      <c r="AI85" s="132">
        <f>SAM_billion!AI85*1000</f>
        <v>299.35329989583187</v>
      </c>
      <c r="AJ85" s="132">
        <f>SAM_billion!AJ85*1000</f>
        <v>0</v>
      </c>
      <c r="AK85" s="132">
        <f>SAM_billion!AK85*1000</f>
        <v>0</v>
      </c>
      <c r="AL85" s="132">
        <f>SAM_billion!AL85*1000</f>
        <v>0</v>
      </c>
      <c r="AM85" s="132">
        <f>SAM_billion!AM85*1000</f>
        <v>0</v>
      </c>
      <c r="AN85" s="132">
        <f>SAM_billion!AN85*1000</f>
        <v>0</v>
      </c>
      <c r="AO85" s="132">
        <f>SAM_billion!AO85*1000</f>
        <v>0</v>
      </c>
      <c r="AP85" s="132">
        <f>SAM_billion!AP85*1000</f>
        <v>0</v>
      </c>
      <c r="AQ85" s="132">
        <f>SAM_billion!AQ85*1000</f>
        <v>0</v>
      </c>
      <c r="AR85" s="132">
        <f>SAM_billion!AR85*1000</f>
        <v>0</v>
      </c>
      <c r="AS85" s="132">
        <f>SAM_billion!AS85*1000</f>
        <v>0</v>
      </c>
      <c r="AT85" s="132">
        <f>SAM_billion!AT85*1000</f>
        <v>0</v>
      </c>
      <c r="AU85" s="132">
        <f>SAM_billion!AU85*1000</f>
        <v>0</v>
      </c>
      <c r="AV85" s="132">
        <f>SAM_billion!AV85*1000</f>
        <v>0</v>
      </c>
      <c r="AW85" s="132">
        <f>SAM_billion!AW85*1000</f>
        <v>0</v>
      </c>
      <c r="AX85" s="132">
        <f>SAM_billion!AX85*1000</f>
        <v>0</v>
      </c>
      <c r="AY85" s="132">
        <f>SAM_billion!AY85*1000</f>
        <v>0</v>
      </c>
      <c r="AZ85" s="132">
        <f>SAM_billion!AZ85*1000</f>
        <v>0</v>
      </c>
      <c r="BA85" s="132">
        <f>SAM_billion!BA85*1000</f>
        <v>0</v>
      </c>
      <c r="BB85" s="132">
        <f>SAM_billion!BB85*1000</f>
        <v>0</v>
      </c>
      <c r="BC85" s="132">
        <f>SAM_billion!BC85*1000</f>
        <v>0</v>
      </c>
      <c r="BD85" s="132">
        <f>SAM_billion!BD85*1000</f>
        <v>0</v>
      </c>
      <c r="BE85" s="132">
        <f>SAM_billion!BE85*1000</f>
        <v>0</v>
      </c>
      <c r="BF85" s="132">
        <f>SAM_billion!BF85*1000</f>
        <v>0</v>
      </c>
      <c r="BG85" s="132">
        <f>SAM_billion!BG85*1000</f>
        <v>0</v>
      </c>
      <c r="BH85" s="132">
        <f>SAM_billion!BH85*1000</f>
        <v>0</v>
      </c>
      <c r="BI85" s="132">
        <f>SAM_billion!BI85*1000</f>
        <v>0</v>
      </c>
      <c r="BJ85" s="132">
        <f>SAM_billion!BJ85*1000</f>
        <v>22.76143740176639</v>
      </c>
      <c r="BK85" s="132">
        <f>SAM_billion!BK85*1000</f>
        <v>1.5222025434597994</v>
      </c>
      <c r="BL85" s="132">
        <f>SAM_billion!BL85*1000</f>
        <v>0</v>
      </c>
      <c r="BM85" s="132">
        <f>SAM_billion!BM85*1000</f>
        <v>22.123609250296663</v>
      </c>
      <c r="BN85" s="132">
        <f>SAM_billion!BN85*1000</f>
        <v>0</v>
      </c>
      <c r="BO85" s="132">
        <f>SAM_billion!BO85*1000</f>
        <v>0</v>
      </c>
      <c r="BP85" s="132">
        <f>SAM_billion!BP85*1000</f>
        <v>0</v>
      </c>
      <c r="BQ85" s="132">
        <f>SAM_billion!BQ85*1000</f>
        <v>0</v>
      </c>
      <c r="BR85" s="132">
        <f>SAM_billion!BR85*1000</f>
        <v>0</v>
      </c>
      <c r="BS85" s="132">
        <f>SAM_billion!BS85*1000</f>
        <v>0</v>
      </c>
      <c r="BT85" s="132">
        <f>SAM_billion!BT85*1000</f>
        <v>0</v>
      </c>
      <c r="BU85" s="132">
        <f>SAM_billion!BU85*1000</f>
        <v>0</v>
      </c>
      <c r="BV85" s="132">
        <f>SAM_billion!BV85*1000</f>
        <v>0</v>
      </c>
      <c r="BW85" s="132">
        <f>SAM_billion!BW85*1000</f>
        <v>0</v>
      </c>
      <c r="BX85" s="132">
        <f>SAM_billion!BX85*1000</f>
        <v>10.803757080807083</v>
      </c>
      <c r="BY85" s="132">
        <f>SAM_billion!BY85*1000</f>
        <v>18.581163870614795</v>
      </c>
      <c r="BZ85" s="132">
        <f>SAM_billion!BZ85*1000</f>
        <v>68.25752273524796</v>
      </c>
      <c r="CA85" s="132">
        <f>SAM_billion!CA85*1000</f>
        <v>0</v>
      </c>
      <c r="CB85" s="132">
        <f>SAM_billion!CB85*1000</f>
        <v>0</v>
      </c>
      <c r="CC85" s="132">
        <f>SAM_billion!CC85*1000</f>
        <v>0</v>
      </c>
      <c r="CD85" s="132">
        <f>SAM_billion!CD85*1000</f>
        <v>0</v>
      </c>
      <c r="CE85" s="132">
        <f>SAM_billion!CE85*1000</f>
        <v>0</v>
      </c>
      <c r="CF85" s="132">
        <f>SAM_billion!CF85*1000</f>
        <v>0</v>
      </c>
      <c r="CG85" s="132">
        <f>SAM_billion!CG85*1000</f>
        <v>0</v>
      </c>
      <c r="CH85" s="132">
        <f>SAM_billion!CH85*1000</f>
        <v>0</v>
      </c>
      <c r="CI85" s="132">
        <f>SAM_billion!CI85*1000</f>
        <v>0</v>
      </c>
      <c r="CJ85" s="132">
        <f>SAM_billion!CJ85*1000</f>
        <v>0</v>
      </c>
      <c r="CK85" s="132">
        <f>SAM_billion!CK85*1000</f>
        <v>0</v>
      </c>
      <c r="CL85" s="132">
        <f>SAM_billion!CL85*1000</f>
        <v>0</v>
      </c>
      <c r="CM85" s="132">
        <f>SAM_billion!CM85*1000</f>
        <v>0</v>
      </c>
      <c r="CN85" s="132">
        <f>SAM_billion!CN85*1000</f>
        <v>0</v>
      </c>
      <c r="CO85" s="132">
        <f>SAM_billion!CO85*1000</f>
        <v>0</v>
      </c>
      <c r="CP85" s="132">
        <f>SAM_billion!CP85*1000</f>
        <v>0</v>
      </c>
      <c r="CQ85" s="132">
        <f>SAM_billion!CQ85*1000</f>
        <v>0</v>
      </c>
      <c r="CR85" s="132">
        <f>SAM_billion!CR85*1000</f>
        <v>0</v>
      </c>
      <c r="CS85" s="132">
        <f>SAM_billion!CS85*1000</f>
        <v>0</v>
      </c>
      <c r="CT85" s="132">
        <f>SAM_billion!CT85*1000</f>
        <v>0</v>
      </c>
      <c r="CU85" s="132">
        <f>SAM_billion!CU85*1000</f>
        <v>0</v>
      </c>
      <c r="CV85" s="132">
        <f>SAM_billion!CV85*1000</f>
        <v>0</v>
      </c>
      <c r="CW85" s="132">
        <f>SAM_billion!CW85*1000</f>
        <v>0</v>
      </c>
      <c r="CX85" s="132">
        <f>SAM_billion!CX85*1000</f>
        <v>0</v>
      </c>
      <c r="CY85" s="132">
        <f>SAM_billion!CY85*1000</f>
        <v>0</v>
      </c>
      <c r="CZ85" s="132">
        <f>SAM_billion!CZ85*1000</f>
        <v>0</v>
      </c>
      <c r="DA85" s="132">
        <f>SAM_billion!DA85*1000</f>
        <v>0</v>
      </c>
      <c r="DB85" s="132">
        <f>SAM_billion!DB85*1000</f>
        <v>0</v>
      </c>
      <c r="DC85" s="132">
        <f>SAM_billion!DC85*1000</f>
        <v>0</v>
      </c>
      <c r="DD85" s="132">
        <f>SAM_billion!DD85*1000</f>
        <v>0</v>
      </c>
      <c r="DE85" s="132">
        <f>SAM_billion!DE85*1000</f>
        <v>0</v>
      </c>
      <c r="DF85" s="132">
        <f>SAM_billion!DF85*1000</f>
        <v>0</v>
      </c>
      <c r="DG85" s="132">
        <f>SAM_billion!DG85*1000</f>
        <v>0</v>
      </c>
      <c r="DH85" s="132">
        <f>SAM_billion!DH85*1000</f>
        <v>0</v>
      </c>
      <c r="DI85" s="132">
        <f>SAM_billion!DI85*1000</f>
        <v>0</v>
      </c>
      <c r="DJ85" s="132">
        <f>SAM_billion!DJ85*1000</f>
        <v>0</v>
      </c>
      <c r="DK85" s="132">
        <f>SAM_billion!DK85*1000</f>
        <v>0</v>
      </c>
      <c r="DL85" s="132">
        <f>SAM_billion!DL85*1000</f>
        <v>0</v>
      </c>
      <c r="DM85" s="132">
        <f>SAM_billion!DM85*1000</f>
        <v>0</v>
      </c>
      <c r="DN85" s="132">
        <f>SAM_billion!DN85*1000</f>
        <v>0</v>
      </c>
      <c r="DO85" s="132">
        <f>SAM_billion!DO85*1000</f>
        <v>0</v>
      </c>
      <c r="DP85" s="132">
        <f>SAM_billion!DP85*1000</f>
        <v>0</v>
      </c>
      <c r="DQ85" s="132">
        <f>SAM_billion!DQ85*1000</f>
        <v>0</v>
      </c>
      <c r="DR85" s="132">
        <f>SAM_billion!DR85*1000</f>
        <v>0</v>
      </c>
      <c r="DS85" s="132">
        <f>SAM_billion!DS85*1000</f>
        <v>0</v>
      </c>
      <c r="DT85" s="132">
        <f>SAM_billion!DT85*1000</f>
        <v>0</v>
      </c>
      <c r="DU85" s="132">
        <f>SAM_billion!DU85*1000</f>
        <v>0</v>
      </c>
      <c r="DV85" s="132">
        <f>SAM_billion!DV85*1000</f>
        <v>0</v>
      </c>
      <c r="DW85" s="132">
        <f>SAM_billion!DW85*1000</f>
        <v>0</v>
      </c>
      <c r="DX85" s="132">
        <f>SAM_billion!DX85*1000</f>
        <v>0</v>
      </c>
      <c r="DY85" s="132">
        <f>SAM_billion!DY85*1000</f>
        <v>0</v>
      </c>
      <c r="DZ85" s="132">
        <f>SAM_billion!DZ85*1000</f>
        <v>0</v>
      </c>
      <c r="EA85" s="132">
        <f>SAM_billion!EA85*1000</f>
        <v>0</v>
      </c>
      <c r="EB85" s="132">
        <f>SAM_billion!EB85*1000</f>
        <v>0</v>
      </c>
      <c r="EC85" s="132">
        <f>SAM_billion!EC85*1000</f>
        <v>0</v>
      </c>
      <c r="ED85" s="132">
        <f>SAM_billion!ED85*1000</f>
        <v>0</v>
      </c>
      <c r="EE85" s="132">
        <f>SAM_billion!EE85*1000</f>
        <v>0</v>
      </c>
      <c r="EF85" s="132">
        <f>SAM_billion!EF85*1000</f>
        <v>0</v>
      </c>
      <c r="EG85" s="132">
        <f>SAM_billion!EG85*1000</f>
        <v>0</v>
      </c>
      <c r="EH85" s="132">
        <f>SAM_billion!EH85*1000</f>
        <v>0</v>
      </c>
      <c r="EI85" s="132">
        <f>SAM_billion!EI85*1000</f>
        <v>0</v>
      </c>
      <c r="EJ85" s="132">
        <f>SAM_billion!EJ85*1000</f>
        <v>0</v>
      </c>
      <c r="EK85" s="132">
        <f>SAM_billion!EK85*1000</f>
        <v>0</v>
      </c>
      <c r="EL85" s="132">
        <f>SAM_billion!EL85*1000</f>
        <v>0</v>
      </c>
      <c r="EM85" s="132">
        <f>SAM_billion!EM85*1000</f>
        <v>0</v>
      </c>
      <c r="EN85" s="132">
        <f>SAM_billion!EN85*1000</f>
        <v>0</v>
      </c>
      <c r="EO85" s="132">
        <f>SAM_billion!EO85*1000</f>
        <v>0</v>
      </c>
      <c r="EP85" s="132">
        <f>SAM_billion!EP85*1000</f>
        <v>0</v>
      </c>
      <c r="EQ85" s="132">
        <f>SAM_billion!EQ85*1000</f>
        <v>0</v>
      </c>
      <c r="ER85" s="132">
        <f>SAM_billion!ER85*1000</f>
        <v>0</v>
      </c>
      <c r="ES85" s="132">
        <f>SAM_billion!ES85*1000</f>
        <v>0</v>
      </c>
      <c r="ET85" s="132">
        <f>SAM_billion!ET85*1000</f>
        <v>0</v>
      </c>
      <c r="EU85" s="132">
        <f>SAM_billion!EU85*1000</f>
        <v>0</v>
      </c>
      <c r="EV85" s="132">
        <f>SAM_billion!EV85*1000</f>
        <v>0</v>
      </c>
      <c r="EW85" s="132">
        <f>SAM_billion!EW85*1000</f>
        <v>0</v>
      </c>
      <c r="EX85" s="132">
        <f>SAM_billion!EX85*1000</f>
        <v>0</v>
      </c>
      <c r="EY85" s="132">
        <f>SAM_billion!EY85*1000</f>
        <v>0</v>
      </c>
      <c r="EZ85" s="132">
        <f>SAM_billion!EZ85*1000</f>
        <v>0</v>
      </c>
      <c r="FA85" s="132">
        <f>SAM_billion!FA85*1000</f>
        <v>0</v>
      </c>
      <c r="FB85" s="132">
        <f>SAM_billion!FB85*1000</f>
        <v>0</v>
      </c>
      <c r="FC85" s="132">
        <f>SAM_billion!FC85*1000</f>
        <v>0</v>
      </c>
      <c r="FD85" s="132">
        <f>SAM_billion!FD85*1000</f>
        <v>0</v>
      </c>
      <c r="FE85" s="132">
        <f>SAM_billion!FE85*1000</f>
        <v>0</v>
      </c>
      <c r="FF85" s="132">
        <f>SAM_billion!FF85*1000</f>
        <v>0</v>
      </c>
      <c r="FG85" s="132">
        <f>SAM_billion!FG85*1000</f>
        <v>0</v>
      </c>
      <c r="FH85" s="132">
        <f>SAM_billion!FH85*1000</f>
        <v>0</v>
      </c>
      <c r="FI85" s="132">
        <f>SAM_billion!FI85*1000</f>
        <v>0</v>
      </c>
      <c r="FJ85" s="132">
        <f>SAM_billion!FJ85*1000</f>
        <v>0</v>
      </c>
      <c r="FK85" s="132">
        <f>SAM_billion!FK85*1000</f>
        <v>0</v>
      </c>
      <c r="FL85" s="132">
        <f>SAM_billion!FL85*1000</f>
        <v>0</v>
      </c>
      <c r="FM85" s="132">
        <f>SAM_billion!FM85*1000</f>
        <v>0</v>
      </c>
      <c r="FN85" s="132">
        <f>SAM_billion!FN85*1000</f>
        <v>674.50690982634148</v>
      </c>
      <c r="FO85" s="132">
        <f>SAM_billion!FO85*1000</f>
        <v>782.8643712862613</v>
      </c>
      <c r="FP85" s="132">
        <f>SAM_billion!FP85*1000</f>
        <v>691.6943585535513</v>
      </c>
      <c r="FQ85" s="132">
        <f>SAM_billion!FQ85*1000</f>
        <v>655.81130615120526</v>
      </c>
      <c r="FR85" s="132">
        <f>SAM_billion!FR85*1000</f>
        <v>635.16132595492547</v>
      </c>
      <c r="FS85" s="132">
        <f>SAM_billion!FS85*1000</f>
        <v>591.09576426374952</v>
      </c>
      <c r="FT85" s="132">
        <f>SAM_billion!FT85*1000</f>
        <v>574.43866631702394</v>
      </c>
      <c r="FU85" s="132">
        <f>SAM_billion!FU85*1000</f>
        <v>623.09901212682166</v>
      </c>
      <c r="FV85" s="132">
        <f>SAM_billion!FV85*1000</f>
        <v>601.53709963166341</v>
      </c>
      <c r="FW85" s="132">
        <f>SAM_billion!FW85*1000</f>
        <v>818.89387894181266</v>
      </c>
      <c r="FX85" s="132">
        <f>SAM_billion!FX85*1000</f>
        <v>0</v>
      </c>
      <c r="FY85" s="132">
        <f>SAM_billion!FY85*1000</f>
        <v>0</v>
      </c>
      <c r="FZ85" s="132">
        <f>SAM_billion!FZ85*1000</f>
        <v>0</v>
      </c>
      <c r="GA85" s="132">
        <f>SAM_billion!GA85*1000</f>
        <v>0</v>
      </c>
      <c r="GB85" s="132">
        <f>SAM_billion!GB85*1000</f>
        <v>0</v>
      </c>
      <c r="GC85" s="132">
        <f>SAM_billion!GC85*1000</f>
        <v>0</v>
      </c>
      <c r="GD85" s="132">
        <f>SAM_billion!GD85*1000</f>
        <v>0</v>
      </c>
      <c r="GE85" s="132">
        <f>SAM_billion!GE85*1000</f>
        <v>0</v>
      </c>
      <c r="GF85" s="132">
        <f>SAM_billion!GF85*1000</f>
        <v>0</v>
      </c>
      <c r="GG85" s="132">
        <f>SAM_billion!GG85*1000</f>
        <v>0</v>
      </c>
      <c r="GH85" s="132">
        <f>SAM_billion!GH85*1000</f>
        <v>878.77423310048835</v>
      </c>
      <c r="GI85" s="132">
        <f>SAM_billion!GI85*1000</f>
        <v>961.13548520390134</v>
      </c>
      <c r="GJ85" s="132">
        <f>SAM_billion!GJ85*1000</f>
        <v>15723.566101663695</v>
      </c>
    </row>
    <row r="86" spans="1:192" x14ac:dyDescent="0.25">
      <c r="A86" s="133" t="s">
        <v>751</v>
      </c>
      <c r="B86" s="132">
        <f>SAM_billion!B86*1000</f>
        <v>0</v>
      </c>
      <c r="C86" s="132">
        <f>SAM_billion!C86*1000</f>
        <v>1149.767932640297</v>
      </c>
      <c r="D86" s="132">
        <f>SAM_billion!D86*1000</f>
        <v>0</v>
      </c>
      <c r="E86" s="132">
        <f>SAM_billion!E86*1000</f>
        <v>0</v>
      </c>
      <c r="F86" s="132">
        <f>SAM_billion!F86*1000</f>
        <v>0</v>
      </c>
      <c r="G86" s="132">
        <f>SAM_billion!G86*1000</f>
        <v>0</v>
      </c>
      <c r="H86" s="132">
        <f>SAM_billion!H86*1000</f>
        <v>0</v>
      </c>
      <c r="I86" s="132">
        <f>SAM_billion!I86*1000</f>
        <v>0</v>
      </c>
      <c r="J86" s="132">
        <f>SAM_billion!J86*1000</f>
        <v>0</v>
      </c>
      <c r="K86" s="132">
        <f>SAM_billion!K86*1000</f>
        <v>0</v>
      </c>
      <c r="L86" s="132">
        <f>SAM_billion!L86*1000</f>
        <v>0</v>
      </c>
      <c r="M86" s="132">
        <f>SAM_billion!M86*1000</f>
        <v>927.18479391122253</v>
      </c>
      <c r="N86" s="132">
        <f>SAM_billion!N86*1000</f>
        <v>0</v>
      </c>
      <c r="O86" s="132">
        <f>SAM_billion!O86*1000</f>
        <v>0</v>
      </c>
      <c r="P86" s="132">
        <f>SAM_billion!P86*1000</f>
        <v>0</v>
      </c>
      <c r="Q86" s="132">
        <f>SAM_billion!Q86*1000</f>
        <v>0</v>
      </c>
      <c r="R86" s="132">
        <f>SAM_billion!R86*1000</f>
        <v>0</v>
      </c>
      <c r="S86" s="132">
        <f>SAM_billion!S86*1000</f>
        <v>0</v>
      </c>
      <c r="T86" s="132">
        <f>SAM_billion!T86*1000</f>
        <v>0</v>
      </c>
      <c r="U86" s="132">
        <f>SAM_billion!U86*1000</f>
        <v>0</v>
      </c>
      <c r="V86" s="132">
        <f>SAM_billion!V86*1000</f>
        <v>0</v>
      </c>
      <c r="W86" s="132">
        <f>SAM_billion!W86*1000</f>
        <v>0</v>
      </c>
      <c r="X86" s="132">
        <f>SAM_billion!X86*1000</f>
        <v>0</v>
      </c>
      <c r="Y86" s="132">
        <f>SAM_billion!Y86*1000</f>
        <v>0</v>
      </c>
      <c r="Z86" s="132">
        <f>SAM_billion!Z86*1000</f>
        <v>0</v>
      </c>
      <c r="AA86" s="132">
        <f>SAM_billion!AA86*1000</f>
        <v>16073.654541879197</v>
      </c>
      <c r="AB86" s="132">
        <f>SAM_billion!AB86*1000</f>
        <v>5838.0227119821866</v>
      </c>
      <c r="AC86" s="132">
        <f>SAM_billion!AC86*1000</f>
        <v>351.68474533951013</v>
      </c>
      <c r="AD86" s="132">
        <f>SAM_billion!AD86*1000</f>
        <v>833.07583997397364</v>
      </c>
      <c r="AE86" s="132">
        <f>SAM_billion!AE86*1000</f>
        <v>0</v>
      </c>
      <c r="AF86" s="132">
        <f>SAM_billion!AF86*1000</f>
        <v>0</v>
      </c>
      <c r="AG86" s="132">
        <f>SAM_billion!AG86*1000</f>
        <v>0</v>
      </c>
      <c r="AH86" s="132">
        <f>SAM_billion!AH86*1000</f>
        <v>263.35725513160804</v>
      </c>
      <c r="AI86" s="132">
        <f>SAM_billion!AI86*1000</f>
        <v>0</v>
      </c>
      <c r="AJ86" s="132">
        <f>SAM_billion!AJ86*1000</f>
        <v>0</v>
      </c>
      <c r="AK86" s="132">
        <f>SAM_billion!AK86*1000</f>
        <v>0</v>
      </c>
      <c r="AL86" s="132">
        <f>SAM_billion!AL86*1000</f>
        <v>0</v>
      </c>
      <c r="AM86" s="132">
        <f>SAM_billion!AM86*1000</f>
        <v>0</v>
      </c>
      <c r="AN86" s="132">
        <f>SAM_billion!AN86*1000</f>
        <v>0</v>
      </c>
      <c r="AO86" s="132">
        <f>SAM_billion!AO86*1000</f>
        <v>0</v>
      </c>
      <c r="AP86" s="132">
        <f>SAM_billion!AP86*1000</f>
        <v>0</v>
      </c>
      <c r="AQ86" s="132">
        <f>SAM_billion!AQ86*1000</f>
        <v>0</v>
      </c>
      <c r="AR86" s="132">
        <f>SAM_billion!AR86*1000</f>
        <v>0</v>
      </c>
      <c r="AS86" s="132">
        <f>SAM_billion!AS86*1000</f>
        <v>0</v>
      </c>
      <c r="AT86" s="132">
        <f>SAM_billion!AT86*1000</f>
        <v>0</v>
      </c>
      <c r="AU86" s="132">
        <f>SAM_billion!AU86*1000</f>
        <v>0</v>
      </c>
      <c r="AV86" s="132">
        <f>SAM_billion!AV86*1000</f>
        <v>0</v>
      </c>
      <c r="AW86" s="132">
        <f>SAM_billion!AW86*1000</f>
        <v>0</v>
      </c>
      <c r="AX86" s="132">
        <f>SAM_billion!AX86*1000</f>
        <v>0</v>
      </c>
      <c r="AY86" s="132">
        <f>SAM_billion!AY86*1000</f>
        <v>0</v>
      </c>
      <c r="AZ86" s="132">
        <f>SAM_billion!AZ86*1000</f>
        <v>0</v>
      </c>
      <c r="BA86" s="132">
        <f>SAM_billion!BA86*1000</f>
        <v>0</v>
      </c>
      <c r="BB86" s="132">
        <f>SAM_billion!BB86*1000</f>
        <v>0</v>
      </c>
      <c r="BC86" s="132">
        <f>SAM_billion!BC86*1000</f>
        <v>0</v>
      </c>
      <c r="BD86" s="132">
        <f>SAM_billion!BD86*1000</f>
        <v>0</v>
      </c>
      <c r="BE86" s="132">
        <f>SAM_billion!BE86*1000</f>
        <v>0</v>
      </c>
      <c r="BF86" s="132">
        <f>SAM_billion!BF86*1000</f>
        <v>0</v>
      </c>
      <c r="BG86" s="132">
        <f>SAM_billion!BG86*1000</f>
        <v>0</v>
      </c>
      <c r="BH86" s="132">
        <f>SAM_billion!BH86*1000</f>
        <v>0</v>
      </c>
      <c r="BI86" s="132">
        <f>SAM_billion!BI86*1000</f>
        <v>0</v>
      </c>
      <c r="BJ86" s="132">
        <f>SAM_billion!BJ86*1000</f>
        <v>112.5923706633066</v>
      </c>
      <c r="BK86" s="132">
        <f>SAM_billion!BK86*1000</f>
        <v>7.4968164954688108</v>
      </c>
      <c r="BL86" s="132">
        <f>SAM_billion!BL86*1000</f>
        <v>0</v>
      </c>
      <c r="BM86" s="132">
        <f>SAM_billion!BM86*1000</f>
        <v>123.50694031900599</v>
      </c>
      <c r="BN86" s="132">
        <f>SAM_billion!BN86*1000</f>
        <v>0</v>
      </c>
      <c r="BO86" s="132">
        <f>SAM_billion!BO86*1000</f>
        <v>0</v>
      </c>
      <c r="BP86" s="132">
        <f>SAM_billion!BP86*1000</f>
        <v>0</v>
      </c>
      <c r="BQ86" s="132">
        <f>SAM_billion!BQ86*1000</f>
        <v>0</v>
      </c>
      <c r="BR86" s="132">
        <f>SAM_billion!BR86*1000</f>
        <v>0</v>
      </c>
      <c r="BS86" s="132">
        <f>SAM_billion!BS86*1000</f>
        <v>0</v>
      </c>
      <c r="BT86" s="132">
        <f>SAM_billion!BT86*1000</f>
        <v>0</v>
      </c>
      <c r="BU86" s="132">
        <f>SAM_billion!BU86*1000</f>
        <v>0</v>
      </c>
      <c r="BV86" s="132">
        <f>SAM_billion!BV86*1000</f>
        <v>0</v>
      </c>
      <c r="BW86" s="132">
        <f>SAM_billion!BW86*1000</f>
        <v>0</v>
      </c>
      <c r="BX86" s="132">
        <f>SAM_billion!BX86*1000</f>
        <v>53.319793845095326</v>
      </c>
      <c r="BY86" s="132">
        <f>SAM_billion!BY86*1000</f>
        <v>91.830721275408052</v>
      </c>
      <c r="BZ86" s="132">
        <f>SAM_billion!BZ86*1000</f>
        <v>340.99589578835617</v>
      </c>
      <c r="CA86" s="132">
        <f>SAM_billion!CA86*1000</f>
        <v>0</v>
      </c>
      <c r="CB86" s="132">
        <f>SAM_billion!CB86*1000</f>
        <v>0</v>
      </c>
      <c r="CC86" s="132">
        <f>SAM_billion!CC86*1000</f>
        <v>0</v>
      </c>
      <c r="CD86" s="132">
        <f>SAM_billion!CD86*1000</f>
        <v>0</v>
      </c>
      <c r="CE86" s="132">
        <f>SAM_billion!CE86*1000</f>
        <v>0</v>
      </c>
      <c r="CF86" s="132">
        <f>SAM_billion!CF86*1000</f>
        <v>0</v>
      </c>
      <c r="CG86" s="132">
        <f>SAM_billion!CG86*1000</f>
        <v>0</v>
      </c>
      <c r="CH86" s="132">
        <f>SAM_billion!CH86*1000</f>
        <v>0</v>
      </c>
      <c r="CI86" s="132">
        <f>SAM_billion!CI86*1000</f>
        <v>0</v>
      </c>
      <c r="CJ86" s="132">
        <f>SAM_billion!CJ86*1000</f>
        <v>0</v>
      </c>
      <c r="CK86" s="132">
        <f>SAM_billion!CK86*1000</f>
        <v>0</v>
      </c>
      <c r="CL86" s="132">
        <f>SAM_billion!CL86*1000</f>
        <v>0</v>
      </c>
      <c r="CM86" s="132">
        <f>SAM_billion!CM86*1000</f>
        <v>0</v>
      </c>
      <c r="CN86" s="132">
        <f>SAM_billion!CN86*1000</f>
        <v>0</v>
      </c>
      <c r="CO86" s="132">
        <f>SAM_billion!CO86*1000</f>
        <v>0</v>
      </c>
      <c r="CP86" s="132">
        <f>SAM_billion!CP86*1000</f>
        <v>0</v>
      </c>
      <c r="CQ86" s="132">
        <f>SAM_billion!CQ86*1000</f>
        <v>0</v>
      </c>
      <c r="CR86" s="132">
        <f>SAM_billion!CR86*1000</f>
        <v>0</v>
      </c>
      <c r="CS86" s="132">
        <f>SAM_billion!CS86*1000</f>
        <v>0</v>
      </c>
      <c r="CT86" s="132">
        <f>SAM_billion!CT86*1000</f>
        <v>0</v>
      </c>
      <c r="CU86" s="132">
        <f>SAM_billion!CU86*1000</f>
        <v>0</v>
      </c>
      <c r="CV86" s="132">
        <f>SAM_billion!CV86*1000</f>
        <v>0</v>
      </c>
      <c r="CW86" s="132">
        <f>SAM_billion!CW86*1000</f>
        <v>0</v>
      </c>
      <c r="CX86" s="132">
        <f>SAM_billion!CX86*1000</f>
        <v>0</v>
      </c>
      <c r="CY86" s="132">
        <f>SAM_billion!CY86*1000</f>
        <v>0</v>
      </c>
      <c r="CZ86" s="132">
        <f>SAM_billion!CZ86*1000</f>
        <v>0</v>
      </c>
      <c r="DA86" s="132">
        <f>SAM_billion!DA86*1000</f>
        <v>0</v>
      </c>
      <c r="DB86" s="132">
        <f>SAM_billion!DB86*1000</f>
        <v>0</v>
      </c>
      <c r="DC86" s="132">
        <f>SAM_billion!DC86*1000</f>
        <v>0</v>
      </c>
      <c r="DD86" s="132">
        <f>SAM_billion!DD86*1000</f>
        <v>0</v>
      </c>
      <c r="DE86" s="132">
        <f>SAM_billion!DE86*1000</f>
        <v>0</v>
      </c>
      <c r="DF86" s="132">
        <f>SAM_billion!DF86*1000</f>
        <v>0</v>
      </c>
      <c r="DG86" s="132">
        <f>SAM_billion!DG86*1000</f>
        <v>0</v>
      </c>
      <c r="DH86" s="132">
        <f>SAM_billion!DH86*1000</f>
        <v>0</v>
      </c>
      <c r="DI86" s="132">
        <f>SAM_billion!DI86*1000</f>
        <v>0</v>
      </c>
      <c r="DJ86" s="132">
        <f>SAM_billion!DJ86*1000</f>
        <v>0</v>
      </c>
      <c r="DK86" s="132">
        <f>SAM_billion!DK86*1000</f>
        <v>0</v>
      </c>
      <c r="DL86" s="132">
        <f>SAM_billion!DL86*1000</f>
        <v>0</v>
      </c>
      <c r="DM86" s="132">
        <f>SAM_billion!DM86*1000</f>
        <v>0</v>
      </c>
      <c r="DN86" s="132">
        <f>SAM_billion!DN86*1000</f>
        <v>0</v>
      </c>
      <c r="DO86" s="132">
        <f>SAM_billion!DO86*1000</f>
        <v>0</v>
      </c>
      <c r="DP86" s="132">
        <f>SAM_billion!DP86*1000</f>
        <v>0</v>
      </c>
      <c r="DQ86" s="132">
        <f>SAM_billion!DQ86*1000</f>
        <v>0</v>
      </c>
      <c r="DR86" s="132">
        <f>SAM_billion!DR86*1000</f>
        <v>0</v>
      </c>
      <c r="DS86" s="132">
        <f>SAM_billion!DS86*1000</f>
        <v>0</v>
      </c>
      <c r="DT86" s="132">
        <f>SAM_billion!DT86*1000</f>
        <v>0</v>
      </c>
      <c r="DU86" s="132">
        <f>SAM_billion!DU86*1000</f>
        <v>0</v>
      </c>
      <c r="DV86" s="132">
        <f>SAM_billion!DV86*1000</f>
        <v>0</v>
      </c>
      <c r="DW86" s="132">
        <f>SAM_billion!DW86*1000</f>
        <v>0</v>
      </c>
      <c r="DX86" s="132">
        <f>SAM_billion!DX86*1000</f>
        <v>0</v>
      </c>
      <c r="DY86" s="132">
        <f>SAM_billion!DY86*1000</f>
        <v>0</v>
      </c>
      <c r="DZ86" s="132">
        <f>SAM_billion!DZ86*1000</f>
        <v>0</v>
      </c>
      <c r="EA86" s="132">
        <f>SAM_billion!EA86*1000</f>
        <v>0</v>
      </c>
      <c r="EB86" s="132">
        <f>SAM_billion!EB86*1000</f>
        <v>0</v>
      </c>
      <c r="EC86" s="132">
        <f>SAM_billion!EC86*1000</f>
        <v>0</v>
      </c>
      <c r="ED86" s="132">
        <f>SAM_billion!ED86*1000</f>
        <v>0</v>
      </c>
      <c r="EE86" s="132">
        <f>SAM_billion!EE86*1000</f>
        <v>0</v>
      </c>
      <c r="EF86" s="132">
        <f>SAM_billion!EF86*1000</f>
        <v>0</v>
      </c>
      <c r="EG86" s="132">
        <f>SAM_billion!EG86*1000</f>
        <v>0</v>
      </c>
      <c r="EH86" s="132">
        <f>SAM_billion!EH86*1000</f>
        <v>0</v>
      </c>
      <c r="EI86" s="132">
        <f>SAM_billion!EI86*1000</f>
        <v>0</v>
      </c>
      <c r="EJ86" s="132">
        <f>SAM_billion!EJ86*1000</f>
        <v>0</v>
      </c>
      <c r="EK86" s="132">
        <f>SAM_billion!EK86*1000</f>
        <v>0</v>
      </c>
      <c r="EL86" s="132">
        <f>SAM_billion!EL86*1000</f>
        <v>0</v>
      </c>
      <c r="EM86" s="132">
        <f>SAM_billion!EM86*1000</f>
        <v>0</v>
      </c>
      <c r="EN86" s="132">
        <f>SAM_billion!EN86*1000</f>
        <v>0</v>
      </c>
      <c r="EO86" s="132">
        <f>SAM_billion!EO86*1000</f>
        <v>0</v>
      </c>
      <c r="EP86" s="132">
        <f>SAM_billion!EP86*1000</f>
        <v>0</v>
      </c>
      <c r="EQ86" s="132">
        <f>SAM_billion!EQ86*1000</f>
        <v>0</v>
      </c>
      <c r="ER86" s="132">
        <f>SAM_billion!ER86*1000</f>
        <v>0</v>
      </c>
      <c r="ES86" s="132">
        <f>SAM_billion!ES86*1000</f>
        <v>0</v>
      </c>
      <c r="ET86" s="132">
        <f>SAM_billion!ET86*1000</f>
        <v>0</v>
      </c>
      <c r="EU86" s="132">
        <f>SAM_billion!EU86*1000</f>
        <v>0</v>
      </c>
      <c r="EV86" s="132">
        <f>SAM_billion!EV86*1000</f>
        <v>0</v>
      </c>
      <c r="EW86" s="132">
        <f>SAM_billion!EW86*1000</f>
        <v>0</v>
      </c>
      <c r="EX86" s="132">
        <f>SAM_billion!EX86*1000</f>
        <v>0</v>
      </c>
      <c r="EY86" s="132">
        <f>SAM_billion!EY86*1000</f>
        <v>0</v>
      </c>
      <c r="EZ86" s="132">
        <f>SAM_billion!EZ86*1000</f>
        <v>0</v>
      </c>
      <c r="FA86" s="132">
        <f>SAM_billion!FA86*1000</f>
        <v>0</v>
      </c>
      <c r="FB86" s="132">
        <f>SAM_billion!FB86*1000</f>
        <v>0</v>
      </c>
      <c r="FC86" s="132">
        <f>SAM_billion!FC86*1000</f>
        <v>0</v>
      </c>
      <c r="FD86" s="132">
        <f>SAM_billion!FD86*1000</f>
        <v>0</v>
      </c>
      <c r="FE86" s="132">
        <f>SAM_billion!FE86*1000</f>
        <v>0</v>
      </c>
      <c r="FF86" s="132">
        <f>SAM_billion!FF86*1000</f>
        <v>0</v>
      </c>
      <c r="FG86" s="132">
        <f>SAM_billion!FG86*1000</f>
        <v>0</v>
      </c>
      <c r="FH86" s="132">
        <f>SAM_billion!FH86*1000</f>
        <v>0</v>
      </c>
      <c r="FI86" s="132">
        <f>SAM_billion!FI86*1000</f>
        <v>0</v>
      </c>
      <c r="FJ86" s="132">
        <f>SAM_billion!FJ86*1000</f>
        <v>0</v>
      </c>
      <c r="FK86" s="132">
        <f>SAM_billion!FK86*1000</f>
        <v>0</v>
      </c>
      <c r="FL86" s="132">
        <f>SAM_billion!FL86*1000</f>
        <v>0</v>
      </c>
      <c r="FM86" s="132">
        <f>SAM_billion!FM86*1000</f>
        <v>0</v>
      </c>
      <c r="FN86" s="132">
        <f>SAM_billion!FN86*1000</f>
        <v>489.12758939374993</v>
      </c>
      <c r="FO86" s="132">
        <f>SAM_billion!FO86*1000</f>
        <v>572.3006006181289</v>
      </c>
      <c r="FP86" s="132">
        <f>SAM_billion!FP86*1000</f>
        <v>501.98419321332119</v>
      </c>
      <c r="FQ86" s="132">
        <f>SAM_billion!FQ86*1000</f>
        <v>474.43818810454729</v>
      </c>
      <c r="FR86" s="132">
        <f>SAM_billion!FR86*1000</f>
        <v>458.37611112353113</v>
      </c>
      <c r="FS86" s="132">
        <f>SAM_billion!FS86*1000</f>
        <v>424.96285345350589</v>
      </c>
      <c r="FT86" s="132">
        <f>SAM_billion!FT86*1000</f>
        <v>412.32952932076438</v>
      </c>
      <c r="FU86" s="132">
        <f>SAM_billion!FU86*1000</f>
        <v>448.82474014435923</v>
      </c>
      <c r="FV86" s="132">
        <f>SAM_billion!FV86*1000</f>
        <v>432.59851446692244</v>
      </c>
      <c r="FW86" s="132">
        <f>SAM_billion!FW86*1000</f>
        <v>573.31367999726535</v>
      </c>
      <c r="FX86" s="132">
        <f>SAM_billion!FX86*1000</f>
        <v>0</v>
      </c>
      <c r="FY86" s="132">
        <f>SAM_billion!FY86*1000</f>
        <v>0</v>
      </c>
      <c r="FZ86" s="132">
        <f>SAM_billion!FZ86*1000</f>
        <v>0</v>
      </c>
      <c r="GA86" s="132">
        <f>SAM_billion!GA86*1000</f>
        <v>0</v>
      </c>
      <c r="GB86" s="132">
        <f>SAM_billion!GB86*1000</f>
        <v>0</v>
      </c>
      <c r="GC86" s="132">
        <f>SAM_billion!GC86*1000</f>
        <v>0</v>
      </c>
      <c r="GD86" s="132">
        <f>SAM_billion!GD86*1000</f>
        <v>0</v>
      </c>
      <c r="GE86" s="132">
        <f>SAM_billion!GE86*1000</f>
        <v>0</v>
      </c>
      <c r="GF86" s="132">
        <f>SAM_billion!GF86*1000</f>
        <v>0</v>
      </c>
      <c r="GG86" s="132">
        <f>SAM_billion!GG86*1000</f>
        <v>0</v>
      </c>
      <c r="GH86" s="132">
        <f>SAM_billion!GH86*1000</f>
        <v>-5470.9967221728393</v>
      </c>
      <c r="GI86" s="132">
        <f>SAM_billion!GI86*1000</f>
        <v>6115.8563356766435</v>
      </c>
      <c r="GJ86" s="132">
        <f>SAM_billion!GJ86*1000</f>
        <v>31599.605972584537</v>
      </c>
    </row>
    <row r="87" spans="1:192" x14ac:dyDescent="0.25">
      <c r="A87" s="133" t="s">
        <v>752</v>
      </c>
      <c r="B87" s="132">
        <f>SAM_billion!B87*1000</f>
        <v>0</v>
      </c>
      <c r="C87" s="132">
        <f>SAM_billion!C87*1000</f>
        <v>0</v>
      </c>
      <c r="D87" s="132">
        <f>SAM_billion!D87*1000</f>
        <v>41.035973484175734</v>
      </c>
      <c r="E87" s="132">
        <f>SAM_billion!E87*1000</f>
        <v>0</v>
      </c>
      <c r="F87" s="132">
        <f>SAM_billion!F87*1000</f>
        <v>0</v>
      </c>
      <c r="G87" s="132">
        <f>SAM_billion!G87*1000</f>
        <v>0</v>
      </c>
      <c r="H87" s="132">
        <f>SAM_billion!H87*1000</f>
        <v>0</v>
      </c>
      <c r="I87" s="132">
        <f>SAM_billion!I87*1000</f>
        <v>0</v>
      </c>
      <c r="J87" s="132">
        <f>SAM_billion!J87*1000</f>
        <v>0</v>
      </c>
      <c r="K87" s="132">
        <f>SAM_billion!K87*1000</f>
        <v>0</v>
      </c>
      <c r="L87" s="132">
        <f>SAM_billion!L87*1000</f>
        <v>0</v>
      </c>
      <c r="M87" s="132">
        <f>SAM_billion!M87*1000</f>
        <v>5.8588686229363223</v>
      </c>
      <c r="N87" s="132">
        <f>SAM_billion!N87*1000</f>
        <v>0</v>
      </c>
      <c r="O87" s="132">
        <f>SAM_billion!O87*1000</f>
        <v>0</v>
      </c>
      <c r="P87" s="132">
        <f>SAM_billion!P87*1000</f>
        <v>0</v>
      </c>
      <c r="Q87" s="132">
        <f>SAM_billion!Q87*1000</f>
        <v>0</v>
      </c>
      <c r="R87" s="132">
        <f>SAM_billion!R87*1000</f>
        <v>0</v>
      </c>
      <c r="S87" s="132">
        <f>SAM_billion!S87*1000</f>
        <v>0</v>
      </c>
      <c r="T87" s="132">
        <f>SAM_billion!T87*1000</f>
        <v>0</v>
      </c>
      <c r="U87" s="132">
        <f>SAM_billion!U87*1000</f>
        <v>0</v>
      </c>
      <c r="V87" s="132">
        <f>SAM_billion!V87*1000</f>
        <v>0</v>
      </c>
      <c r="W87" s="132">
        <f>SAM_billion!W87*1000</f>
        <v>0</v>
      </c>
      <c r="X87" s="132">
        <f>SAM_billion!X87*1000</f>
        <v>0</v>
      </c>
      <c r="Y87" s="132">
        <f>SAM_billion!Y87*1000</f>
        <v>0</v>
      </c>
      <c r="Z87" s="132">
        <f>SAM_billion!Z87*1000</f>
        <v>0</v>
      </c>
      <c r="AA87" s="132">
        <f>SAM_billion!AA87*1000</f>
        <v>811.29554292148873</v>
      </c>
      <c r="AB87" s="132">
        <f>SAM_billion!AB87*1000</f>
        <v>279.41409694813677</v>
      </c>
      <c r="AC87" s="132">
        <f>SAM_billion!AC87*1000</f>
        <v>2.3018079217904033</v>
      </c>
      <c r="AD87" s="132">
        <f>SAM_billion!AD87*1000</f>
        <v>45.230828533692168</v>
      </c>
      <c r="AE87" s="132">
        <f>SAM_billion!AE87*1000</f>
        <v>0</v>
      </c>
      <c r="AF87" s="132">
        <f>SAM_billion!AF87*1000</f>
        <v>0</v>
      </c>
      <c r="AG87" s="132">
        <f>SAM_billion!AG87*1000</f>
        <v>0</v>
      </c>
      <c r="AH87" s="132">
        <f>SAM_billion!AH87*1000</f>
        <v>14.264451563848169</v>
      </c>
      <c r="AI87" s="132">
        <f>SAM_billion!AI87*1000</f>
        <v>343.4909135040416</v>
      </c>
      <c r="AJ87" s="132">
        <f>SAM_billion!AJ87*1000</f>
        <v>0</v>
      </c>
      <c r="AK87" s="132">
        <f>SAM_billion!AK87*1000</f>
        <v>0</v>
      </c>
      <c r="AL87" s="132">
        <f>SAM_billion!AL87*1000</f>
        <v>0</v>
      </c>
      <c r="AM87" s="132">
        <f>SAM_billion!AM87*1000</f>
        <v>0</v>
      </c>
      <c r="AN87" s="132">
        <f>SAM_billion!AN87*1000</f>
        <v>0</v>
      </c>
      <c r="AO87" s="132">
        <f>SAM_billion!AO87*1000</f>
        <v>0</v>
      </c>
      <c r="AP87" s="132">
        <f>SAM_billion!AP87*1000</f>
        <v>0</v>
      </c>
      <c r="AQ87" s="132">
        <f>SAM_billion!AQ87*1000</f>
        <v>0</v>
      </c>
      <c r="AR87" s="132">
        <f>SAM_billion!AR87*1000</f>
        <v>0</v>
      </c>
      <c r="AS87" s="132">
        <f>SAM_billion!AS87*1000</f>
        <v>0</v>
      </c>
      <c r="AT87" s="132">
        <f>SAM_billion!AT87*1000</f>
        <v>0</v>
      </c>
      <c r="AU87" s="132">
        <f>SAM_billion!AU87*1000</f>
        <v>0</v>
      </c>
      <c r="AV87" s="132">
        <f>SAM_billion!AV87*1000</f>
        <v>0</v>
      </c>
      <c r="AW87" s="132">
        <f>SAM_billion!AW87*1000</f>
        <v>0</v>
      </c>
      <c r="AX87" s="132">
        <f>SAM_billion!AX87*1000</f>
        <v>0</v>
      </c>
      <c r="AY87" s="132">
        <f>SAM_billion!AY87*1000</f>
        <v>0</v>
      </c>
      <c r="AZ87" s="132">
        <f>SAM_billion!AZ87*1000</f>
        <v>0</v>
      </c>
      <c r="BA87" s="132">
        <f>SAM_billion!BA87*1000</f>
        <v>0</v>
      </c>
      <c r="BB87" s="132">
        <f>SAM_billion!BB87*1000</f>
        <v>0</v>
      </c>
      <c r="BC87" s="132">
        <f>SAM_billion!BC87*1000</f>
        <v>0</v>
      </c>
      <c r="BD87" s="132">
        <f>SAM_billion!BD87*1000</f>
        <v>0</v>
      </c>
      <c r="BE87" s="132">
        <f>SAM_billion!BE87*1000</f>
        <v>0</v>
      </c>
      <c r="BF87" s="132">
        <f>SAM_billion!BF87*1000</f>
        <v>0</v>
      </c>
      <c r="BG87" s="132">
        <f>SAM_billion!BG87*1000</f>
        <v>0</v>
      </c>
      <c r="BH87" s="132">
        <f>SAM_billion!BH87*1000</f>
        <v>0</v>
      </c>
      <c r="BI87" s="132">
        <f>SAM_billion!BI87*1000</f>
        <v>0</v>
      </c>
      <c r="BJ87" s="132">
        <f>SAM_billion!BJ87*1000</f>
        <v>6.1046174627937111</v>
      </c>
      <c r="BK87" s="132">
        <f>SAM_billion!BK87*1000</f>
        <v>0.40702183594888558</v>
      </c>
      <c r="BL87" s="132">
        <f>SAM_billion!BL87*1000</f>
        <v>0</v>
      </c>
      <c r="BM87" s="132">
        <f>SAM_billion!BM87*1000</f>
        <v>23.251478276379352</v>
      </c>
      <c r="BN87" s="132">
        <f>SAM_billion!BN87*1000</f>
        <v>0</v>
      </c>
      <c r="BO87" s="132">
        <f>SAM_billion!BO87*1000</f>
        <v>0</v>
      </c>
      <c r="BP87" s="132">
        <f>SAM_billion!BP87*1000</f>
        <v>0</v>
      </c>
      <c r="BQ87" s="132">
        <f>SAM_billion!BQ87*1000</f>
        <v>0</v>
      </c>
      <c r="BR87" s="132">
        <f>SAM_billion!BR87*1000</f>
        <v>0</v>
      </c>
      <c r="BS87" s="132">
        <f>SAM_billion!BS87*1000</f>
        <v>0</v>
      </c>
      <c r="BT87" s="132">
        <f>SAM_billion!BT87*1000</f>
        <v>0</v>
      </c>
      <c r="BU87" s="132">
        <f>SAM_billion!BU87*1000</f>
        <v>0</v>
      </c>
      <c r="BV87" s="132">
        <f>SAM_billion!BV87*1000</f>
        <v>0</v>
      </c>
      <c r="BW87" s="132">
        <f>SAM_billion!BW87*1000</f>
        <v>0</v>
      </c>
      <c r="BX87" s="132">
        <f>SAM_billion!BX87*1000</f>
        <v>2.8928962913872853</v>
      </c>
      <c r="BY87" s="132">
        <f>SAM_billion!BY87*1000</f>
        <v>4.9805959313785353</v>
      </c>
      <c r="BZ87" s="132">
        <f>SAM_billion!BZ87*1000</f>
        <v>18.432007932204204</v>
      </c>
      <c r="CA87" s="132">
        <f>SAM_billion!CA87*1000</f>
        <v>0</v>
      </c>
      <c r="CB87" s="132">
        <f>SAM_billion!CB87*1000</f>
        <v>0</v>
      </c>
      <c r="CC87" s="132">
        <f>SAM_billion!CC87*1000</f>
        <v>0</v>
      </c>
      <c r="CD87" s="132">
        <f>SAM_billion!CD87*1000</f>
        <v>0</v>
      </c>
      <c r="CE87" s="132">
        <f>SAM_billion!CE87*1000</f>
        <v>0</v>
      </c>
      <c r="CF87" s="132">
        <f>SAM_billion!CF87*1000</f>
        <v>0</v>
      </c>
      <c r="CG87" s="132">
        <f>SAM_billion!CG87*1000</f>
        <v>0</v>
      </c>
      <c r="CH87" s="132">
        <f>SAM_billion!CH87*1000</f>
        <v>0</v>
      </c>
      <c r="CI87" s="132">
        <f>SAM_billion!CI87*1000</f>
        <v>0</v>
      </c>
      <c r="CJ87" s="132">
        <f>SAM_billion!CJ87*1000</f>
        <v>0</v>
      </c>
      <c r="CK87" s="132">
        <f>SAM_billion!CK87*1000</f>
        <v>0</v>
      </c>
      <c r="CL87" s="132">
        <f>SAM_billion!CL87*1000</f>
        <v>0</v>
      </c>
      <c r="CM87" s="132">
        <f>SAM_billion!CM87*1000</f>
        <v>0</v>
      </c>
      <c r="CN87" s="132">
        <f>SAM_billion!CN87*1000</f>
        <v>0</v>
      </c>
      <c r="CO87" s="132">
        <f>SAM_billion!CO87*1000</f>
        <v>0</v>
      </c>
      <c r="CP87" s="132">
        <f>SAM_billion!CP87*1000</f>
        <v>0</v>
      </c>
      <c r="CQ87" s="132">
        <f>SAM_billion!CQ87*1000</f>
        <v>0</v>
      </c>
      <c r="CR87" s="132">
        <f>SAM_billion!CR87*1000</f>
        <v>0</v>
      </c>
      <c r="CS87" s="132">
        <f>SAM_billion!CS87*1000</f>
        <v>0</v>
      </c>
      <c r="CT87" s="132">
        <f>SAM_billion!CT87*1000</f>
        <v>0</v>
      </c>
      <c r="CU87" s="132">
        <f>SAM_billion!CU87*1000</f>
        <v>0</v>
      </c>
      <c r="CV87" s="132">
        <f>SAM_billion!CV87*1000</f>
        <v>0</v>
      </c>
      <c r="CW87" s="132">
        <f>SAM_billion!CW87*1000</f>
        <v>0</v>
      </c>
      <c r="CX87" s="132">
        <f>SAM_billion!CX87*1000</f>
        <v>0</v>
      </c>
      <c r="CY87" s="132">
        <f>SAM_billion!CY87*1000</f>
        <v>0</v>
      </c>
      <c r="CZ87" s="132">
        <f>SAM_billion!CZ87*1000</f>
        <v>0</v>
      </c>
      <c r="DA87" s="132">
        <f>SAM_billion!DA87*1000</f>
        <v>0</v>
      </c>
      <c r="DB87" s="132">
        <f>SAM_billion!DB87*1000</f>
        <v>0</v>
      </c>
      <c r="DC87" s="132">
        <f>SAM_billion!DC87*1000</f>
        <v>0</v>
      </c>
      <c r="DD87" s="132">
        <f>SAM_billion!DD87*1000</f>
        <v>0</v>
      </c>
      <c r="DE87" s="132">
        <f>SAM_billion!DE87*1000</f>
        <v>0</v>
      </c>
      <c r="DF87" s="132">
        <f>SAM_billion!DF87*1000</f>
        <v>0</v>
      </c>
      <c r="DG87" s="132">
        <f>SAM_billion!DG87*1000</f>
        <v>0</v>
      </c>
      <c r="DH87" s="132">
        <f>SAM_billion!DH87*1000</f>
        <v>0</v>
      </c>
      <c r="DI87" s="132">
        <f>SAM_billion!DI87*1000</f>
        <v>0</v>
      </c>
      <c r="DJ87" s="132">
        <f>SAM_billion!DJ87*1000</f>
        <v>0</v>
      </c>
      <c r="DK87" s="132">
        <f>SAM_billion!DK87*1000</f>
        <v>0</v>
      </c>
      <c r="DL87" s="132">
        <f>SAM_billion!DL87*1000</f>
        <v>0</v>
      </c>
      <c r="DM87" s="132">
        <f>SAM_billion!DM87*1000</f>
        <v>0</v>
      </c>
      <c r="DN87" s="132">
        <f>SAM_billion!DN87*1000</f>
        <v>0</v>
      </c>
      <c r="DO87" s="132">
        <f>SAM_billion!DO87*1000</f>
        <v>0</v>
      </c>
      <c r="DP87" s="132">
        <f>SAM_billion!DP87*1000</f>
        <v>0</v>
      </c>
      <c r="DQ87" s="132">
        <f>SAM_billion!DQ87*1000</f>
        <v>0</v>
      </c>
      <c r="DR87" s="132">
        <f>SAM_billion!DR87*1000</f>
        <v>0</v>
      </c>
      <c r="DS87" s="132">
        <f>SAM_billion!DS87*1000</f>
        <v>0</v>
      </c>
      <c r="DT87" s="132">
        <f>SAM_billion!DT87*1000</f>
        <v>0</v>
      </c>
      <c r="DU87" s="132">
        <f>SAM_billion!DU87*1000</f>
        <v>0</v>
      </c>
      <c r="DV87" s="132">
        <f>SAM_billion!DV87*1000</f>
        <v>0</v>
      </c>
      <c r="DW87" s="132">
        <f>SAM_billion!DW87*1000</f>
        <v>0</v>
      </c>
      <c r="DX87" s="132">
        <f>SAM_billion!DX87*1000</f>
        <v>0</v>
      </c>
      <c r="DY87" s="132">
        <f>SAM_billion!DY87*1000</f>
        <v>0</v>
      </c>
      <c r="DZ87" s="132">
        <f>SAM_billion!DZ87*1000</f>
        <v>0</v>
      </c>
      <c r="EA87" s="132">
        <f>SAM_billion!EA87*1000</f>
        <v>0</v>
      </c>
      <c r="EB87" s="132">
        <f>SAM_billion!EB87*1000</f>
        <v>0</v>
      </c>
      <c r="EC87" s="132">
        <f>SAM_billion!EC87*1000</f>
        <v>0</v>
      </c>
      <c r="ED87" s="132">
        <f>SAM_billion!ED87*1000</f>
        <v>0</v>
      </c>
      <c r="EE87" s="132">
        <f>SAM_billion!EE87*1000</f>
        <v>0</v>
      </c>
      <c r="EF87" s="132">
        <f>SAM_billion!EF87*1000</f>
        <v>0</v>
      </c>
      <c r="EG87" s="132">
        <f>SAM_billion!EG87*1000</f>
        <v>0</v>
      </c>
      <c r="EH87" s="132">
        <f>SAM_billion!EH87*1000</f>
        <v>0</v>
      </c>
      <c r="EI87" s="132">
        <f>SAM_billion!EI87*1000</f>
        <v>0</v>
      </c>
      <c r="EJ87" s="132">
        <f>SAM_billion!EJ87*1000</f>
        <v>0</v>
      </c>
      <c r="EK87" s="132">
        <f>SAM_billion!EK87*1000</f>
        <v>0</v>
      </c>
      <c r="EL87" s="132">
        <f>SAM_billion!EL87*1000</f>
        <v>0</v>
      </c>
      <c r="EM87" s="132">
        <f>SAM_billion!EM87*1000</f>
        <v>0</v>
      </c>
      <c r="EN87" s="132">
        <f>SAM_billion!EN87*1000</f>
        <v>0</v>
      </c>
      <c r="EO87" s="132">
        <f>SAM_billion!EO87*1000</f>
        <v>0</v>
      </c>
      <c r="EP87" s="132">
        <f>SAM_billion!EP87*1000</f>
        <v>0</v>
      </c>
      <c r="EQ87" s="132">
        <f>SAM_billion!EQ87*1000</f>
        <v>0</v>
      </c>
      <c r="ER87" s="132">
        <f>SAM_billion!ER87*1000</f>
        <v>0</v>
      </c>
      <c r="ES87" s="132">
        <f>SAM_billion!ES87*1000</f>
        <v>0</v>
      </c>
      <c r="ET87" s="132">
        <f>SAM_billion!ET87*1000</f>
        <v>0</v>
      </c>
      <c r="EU87" s="132">
        <f>SAM_billion!EU87*1000</f>
        <v>0</v>
      </c>
      <c r="EV87" s="132">
        <f>SAM_billion!EV87*1000</f>
        <v>0</v>
      </c>
      <c r="EW87" s="132">
        <f>SAM_billion!EW87*1000</f>
        <v>0</v>
      </c>
      <c r="EX87" s="132">
        <f>SAM_billion!EX87*1000</f>
        <v>0</v>
      </c>
      <c r="EY87" s="132">
        <f>SAM_billion!EY87*1000</f>
        <v>0</v>
      </c>
      <c r="EZ87" s="132">
        <f>SAM_billion!EZ87*1000</f>
        <v>0</v>
      </c>
      <c r="FA87" s="132">
        <f>SAM_billion!FA87*1000</f>
        <v>0</v>
      </c>
      <c r="FB87" s="132">
        <f>SAM_billion!FB87*1000</f>
        <v>0</v>
      </c>
      <c r="FC87" s="132">
        <f>SAM_billion!FC87*1000</f>
        <v>0</v>
      </c>
      <c r="FD87" s="132">
        <f>SAM_billion!FD87*1000</f>
        <v>0</v>
      </c>
      <c r="FE87" s="132">
        <f>SAM_billion!FE87*1000</f>
        <v>0</v>
      </c>
      <c r="FF87" s="132">
        <f>SAM_billion!FF87*1000</f>
        <v>0</v>
      </c>
      <c r="FG87" s="132">
        <f>SAM_billion!FG87*1000</f>
        <v>0</v>
      </c>
      <c r="FH87" s="132">
        <f>SAM_billion!FH87*1000</f>
        <v>0</v>
      </c>
      <c r="FI87" s="132">
        <f>SAM_billion!FI87*1000</f>
        <v>0</v>
      </c>
      <c r="FJ87" s="132">
        <f>SAM_billion!FJ87*1000</f>
        <v>0</v>
      </c>
      <c r="FK87" s="132">
        <f>SAM_billion!FK87*1000</f>
        <v>0</v>
      </c>
      <c r="FL87" s="132">
        <f>SAM_billion!FL87*1000</f>
        <v>0</v>
      </c>
      <c r="FM87" s="132">
        <f>SAM_billion!FM87*1000</f>
        <v>0</v>
      </c>
      <c r="FN87" s="132">
        <f>SAM_billion!FN87*1000</f>
        <v>92.630998928327585</v>
      </c>
      <c r="FO87" s="132">
        <f>SAM_billion!FO87*1000</f>
        <v>108.70268955800317</v>
      </c>
      <c r="FP87" s="132">
        <f>SAM_billion!FP87*1000</f>
        <v>95.019069254314431</v>
      </c>
      <c r="FQ87" s="132">
        <f>SAM_billion!FQ87*1000</f>
        <v>89.627034781419198</v>
      </c>
      <c r="FR87" s="132">
        <f>SAM_billion!FR87*1000</f>
        <v>86.388240419421834</v>
      </c>
      <c r="FS87" s="132">
        <f>SAM_billion!FS87*1000</f>
        <v>79.909438950531026</v>
      </c>
      <c r="FT87" s="132">
        <f>SAM_billion!FT87*1000</f>
        <v>77.443018408648896</v>
      </c>
      <c r="FU87" s="132">
        <f>SAM_billion!FU87*1000</f>
        <v>84.397101746804339</v>
      </c>
      <c r="FV87" s="132">
        <f>SAM_billion!FV87*1000</f>
        <v>81.295397735073394</v>
      </c>
      <c r="FW87" s="132">
        <f>SAM_billion!FW87*1000</f>
        <v>106.77446617204006</v>
      </c>
      <c r="FX87" s="132">
        <f>SAM_billion!FX87*1000</f>
        <v>0</v>
      </c>
      <c r="FY87" s="132">
        <f>SAM_billion!FY87*1000</f>
        <v>0</v>
      </c>
      <c r="FZ87" s="132">
        <f>SAM_billion!FZ87*1000</f>
        <v>0</v>
      </c>
      <c r="GA87" s="132">
        <f>SAM_billion!GA87*1000</f>
        <v>0</v>
      </c>
      <c r="GB87" s="132">
        <f>SAM_billion!GB87*1000</f>
        <v>0</v>
      </c>
      <c r="GC87" s="132">
        <f>SAM_billion!GC87*1000</f>
        <v>0</v>
      </c>
      <c r="GD87" s="132">
        <f>SAM_billion!GD87*1000</f>
        <v>0</v>
      </c>
      <c r="GE87" s="132">
        <f>SAM_billion!GE87*1000</f>
        <v>0</v>
      </c>
      <c r="GF87" s="132">
        <f>SAM_billion!GF87*1000</f>
        <v>0</v>
      </c>
      <c r="GG87" s="132">
        <f>SAM_billion!GG87*1000</f>
        <v>0</v>
      </c>
      <c r="GH87" s="132">
        <f>SAM_billion!GH87*1000</f>
        <v>-439.79786143496011</v>
      </c>
      <c r="GI87" s="132">
        <f>SAM_billion!GI87*1000</f>
        <v>202.68968591871334</v>
      </c>
      <c r="GJ87" s="132">
        <f>SAM_billion!GJ87*1000</f>
        <v>2264.0403816685389</v>
      </c>
    </row>
    <row r="88" spans="1:192" x14ac:dyDescent="0.25">
      <c r="A88" s="133" t="s">
        <v>753</v>
      </c>
      <c r="B88" s="132">
        <f>SAM_billion!B88*1000</f>
        <v>0</v>
      </c>
      <c r="C88" s="132">
        <f>SAM_billion!C88*1000</f>
        <v>0</v>
      </c>
      <c r="D88" s="132">
        <f>SAM_billion!D88*1000</f>
        <v>0</v>
      </c>
      <c r="E88" s="132">
        <f>SAM_billion!E88*1000</f>
        <v>415.3270819071418</v>
      </c>
      <c r="F88" s="132">
        <f>SAM_billion!F88*1000</f>
        <v>0</v>
      </c>
      <c r="G88" s="132">
        <f>SAM_billion!G88*1000</f>
        <v>0</v>
      </c>
      <c r="H88" s="132">
        <f>SAM_billion!H88*1000</f>
        <v>0</v>
      </c>
      <c r="I88" s="132">
        <f>SAM_billion!I88*1000</f>
        <v>0</v>
      </c>
      <c r="J88" s="132">
        <f>SAM_billion!J88*1000</f>
        <v>0</v>
      </c>
      <c r="K88" s="132">
        <f>SAM_billion!K88*1000</f>
        <v>0</v>
      </c>
      <c r="L88" s="132">
        <f>SAM_billion!L88*1000</f>
        <v>0</v>
      </c>
      <c r="M88" s="132">
        <f>SAM_billion!M88*1000</f>
        <v>0</v>
      </c>
      <c r="N88" s="132">
        <f>SAM_billion!N88*1000</f>
        <v>0</v>
      </c>
      <c r="O88" s="132">
        <f>SAM_billion!O88*1000</f>
        <v>0</v>
      </c>
      <c r="P88" s="132">
        <f>SAM_billion!P88*1000</f>
        <v>0</v>
      </c>
      <c r="Q88" s="132">
        <f>SAM_billion!Q88*1000</f>
        <v>0</v>
      </c>
      <c r="R88" s="132">
        <f>SAM_billion!R88*1000</f>
        <v>0</v>
      </c>
      <c r="S88" s="132">
        <f>SAM_billion!S88*1000</f>
        <v>0</v>
      </c>
      <c r="T88" s="132">
        <f>SAM_billion!T88*1000</f>
        <v>0</v>
      </c>
      <c r="U88" s="132">
        <f>SAM_billion!U88*1000</f>
        <v>0</v>
      </c>
      <c r="V88" s="132">
        <f>SAM_billion!V88*1000</f>
        <v>0</v>
      </c>
      <c r="W88" s="132">
        <f>SAM_billion!W88*1000</f>
        <v>0</v>
      </c>
      <c r="X88" s="132">
        <f>SAM_billion!X88*1000</f>
        <v>390.42782196758213</v>
      </c>
      <c r="Y88" s="132">
        <f>SAM_billion!Y88*1000</f>
        <v>4.3251758547860009</v>
      </c>
      <c r="Z88" s="132">
        <f>SAM_billion!Z88*1000</f>
        <v>0</v>
      </c>
      <c r="AA88" s="132">
        <f>SAM_billion!AA88*1000</f>
        <v>0</v>
      </c>
      <c r="AB88" s="132">
        <f>SAM_billion!AB88*1000</f>
        <v>0</v>
      </c>
      <c r="AC88" s="132">
        <f>SAM_billion!AC88*1000</f>
        <v>0</v>
      </c>
      <c r="AD88" s="132">
        <f>SAM_billion!AD88*1000</f>
        <v>336.48612886260526</v>
      </c>
      <c r="AE88" s="132">
        <f>SAM_billion!AE88*1000</f>
        <v>0</v>
      </c>
      <c r="AF88" s="132">
        <f>SAM_billion!AF88*1000</f>
        <v>0</v>
      </c>
      <c r="AG88" s="132">
        <f>SAM_billion!AG88*1000</f>
        <v>0</v>
      </c>
      <c r="AH88" s="132">
        <f>SAM_billion!AH88*1000</f>
        <v>109.46976250426593</v>
      </c>
      <c r="AI88" s="132">
        <f>SAM_billion!AI88*1000</f>
        <v>296.20386498113089</v>
      </c>
      <c r="AJ88" s="132">
        <f>SAM_billion!AJ88*1000</f>
        <v>0</v>
      </c>
      <c r="AK88" s="132">
        <f>SAM_billion!AK88*1000</f>
        <v>0</v>
      </c>
      <c r="AL88" s="132">
        <f>SAM_billion!AL88*1000</f>
        <v>0</v>
      </c>
      <c r="AM88" s="132">
        <f>SAM_billion!AM88*1000</f>
        <v>0</v>
      </c>
      <c r="AN88" s="132">
        <f>SAM_billion!AN88*1000</f>
        <v>0</v>
      </c>
      <c r="AO88" s="132">
        <f>SAM_billion!AO88*1000</f>
        <v>0</v>
      </c>
      <c r="AP88" s="132">
        <f>SAM_billion!AP88*1000</f>
        <v>0</v>
      </c>
      <c r="AQ88" s="132">
        <f>SAM_billion!AQ88*1000</f>
        <v>0</v>
      </c>
      <c r="AR88" s="132">
        <f>SAM_billion!AR88*1000</f>
        <v>0</v>
      </c>
      <c r="AS88" s="132">
        <f>SAM_billion!AS88*1000</f>
        <v>0</v>
      </c>
      <c r="AT88" s="132">
        <f>SAM_billion!AT88*1000</f>
        <v>0</v>
      </c>
      <c r="AU88" s="132">
        <f>SAM_billion!AU88*1000</f>
        <v>0</v>
      </c>
      <c r="AV88" s="132">
        <f>SAM_billion!AV88*1000</f>
        <v>0</v>
      </c>
      <c r="AW88" s="132">
        <f>SAM_billion!AW88*1000</f>
        <v>0</v>
      </c>
      <c r="AX88" s="132">
        <f>SAM_billion!AX88*1000</f>
        <v>0</v>
      </c>
      <c r="AY88" s="132">
        <f>SAM_billion!AY88*1000</f>
        <v>0</v>
      </c>
      <c r="AZ88" s="132">
        <f>SAM_billion!AZ88*1000</f>
        <v>0</v>
      </c>
      <c r="BA88" s="132">
        <f>SAM_billion!BA88*1000</f>
        <v>0</v>
      </c>
      <c r="BB88" s="132">
        <f>SAM_billion!BB88*1000</f>
        <v>0</v>
      </c>
      <c r="BC88" s="132">
        <f>SAM_billion!BC88*1000</f>
        <v>0</v>
      </c>
      <c r="BD88" s="132">
        <f>SAM_billion!BD88*1000</f>
        <v>0</v>
      </c>
      <c r="BE88" s="132">
        <f>SAM_billion!BE88*1000</f>
        <v>0</v>
      </c>
      <c r="BF88" s="132">
        <f>SAM_billion!BF88*1000</f>
        <v>0</v>
      </c>
      <c r="BG88" s="132">
        <f>SAM_billion!BG88*1000</f>
        <v>0</v>
      </c>
      <c r="BH88" s="132">
        <f>SAM_billion!BH88*1000</f>
        <v>0</v>
      </c>
      <c r="BI88" s="132">
        <f>SAM_billion!BI88*1000</f>
        <v>0</v>
      </c>
      <c r="BJ88" s="132">
        <f>SAM_billion!BJ88*1000</f>
        <v>47.244648320102392</v>
      </c>
      <c r="BK88" s="132">
        <f>SAM_billion!BK88*1000</f>
        <v>3.1677888531677736</v>
      </c>
      <c r="BL88" s="132">
        <f>SAM_billion!BL88*1000</f>
        <v>0</v>
      </c>
      <c r="BM88" s="132">
        <f>SAM_billion!BM88*1000</f>
        <v>426.60346373887393</v>
      </c>
      <c r="BN88" s="132">
        <f>SAM_billion!BN88*1000</f>
        <v>0</v>
      </c>
      <c r="BO88" s="132">
        <f>SAM_billion!BO88*1000</f>
        <v>56.237639868248266</v>
      </c>
      <c r="BP88" s="132">
        <f>SAM_billion!BP88*1000</f>
        <v>7.7861858608551923E-2</v>
      </c>
      <c r="BQ88" s="132">
        <f>SAM_billion!BQ88*1000</f>
        <v>0.26042229423495683</v>
      </c>
      <c r="BR88" s="132">
        <f>SAM_billion!BR88*1000</f>
        <v>4.7179122547059187E-2</v>
      </c>
      <c r="BS88" s="132">
        <f>SAM_billion!BS88*1000</f>
        <v>4.3465033766399458E-2</v>
      </c>
      <c r="BT88" s="132">
        <f>SAM_billion!BT88*1000</f>
        <v>0</v>
      </c>
      <c r="BU88" s="132">
        <f>SAM_billion!BU88*1000</f>
        <v>0.11267333046788183</v>
      </c>
      <c r="BV88" s="132">
        <f>SAM_billion!BV88*1000</f>
        <v>7.2920669082874911E-3</v>
      </c>
      <c r="BW88" s="132">
        <f>SAM_billion!BW88*1000</f>
        <v>0</v>
      </c>
      <c r="BX88" s="132">
        <f>SAM_billion!BX88*1000</f>
        <v>22.457865803559439</v>
      </c>
      <c r="BY88" s="132">
        <f>SAM_billion!BY88*1000</f>
        <v>38.587627060756219</v>
      </c>
      <c r="BZ88" s="132">
        <f>SAM_billion!BZ88*1000</f>
        <v>140.88431629383325</v>
      </c>
      <c r="CA88" s="132">
        <f>SAM_billion!CA88*1000</f>
        <v>0</v>
      </c>
      <c r="CB88" s="132">
        <f>SAM_billion!CB88*1000</f>
        <v>0</v>
      </c>
      <c r="CC88" s="132">
        <f>SAM_billion!CC88*1000</f>
        <v>0</v>
      </c>
      <c r="CD88" s="132">
        <f>SAM_billion!CD88*1000</f>
        <v>0</v>
      </c>
      <c r="CE88" s="132">
        <f>SAM_billion!CE88*1000</f>
        <v>0</v>
      </c>
      <c r="CF88" s="132">
        <f>SAM_billion!CF88*1000</f>
        <v>0</v>
      </c>
      <c r="CG88" s="132">
        <f>SAM_billion!CG88*1000</f>
        <v>0</v>
      </c>
      <c r="CH88" s="132">
        <f>SAM_billion!CH88*1000</f>
        <v>0</v>
      </c>
      <c r="CI88" s="132">
        <f>SAM_billion!CI88*1000</f>
        <v>0</v>
      </c>
      <c r="CJ88" s="132">
        <f>SAM_billion!CJ88*1000</f>
        <v>0</v>
      </c>
      <c r="CK88" s="132">
        <f>SAM_billion!CK88*1000</f>
        <v>0</v>
      </c>
      <c r="CL88" s="132">
        <f>SAM_billion!CL88*1000</f>
        <v>0</v>
      </c>
      <c r="CM88" s="132">
        <f>SAM_billion!CM88*1000</f>
        <v>0</v>
      </c>
      <c r="CN88" s="132">
        <f>SAM_billion!CN88*1000</f>
        <v>0</v>
      </c>
      <c r="CO88" s="132">
        <f>SAM_billion!CO88*1000</f>
        <v>0</v>
      </c>
      <c r="CP88" s="132">
        <f>SAM_billion!CP88*1000</f>
        <v>0</v>
      </c>
      <c r="CQ88" s="132">
        <f>SAM_billion!CQ88*1000</f>
        <v>0</v>
      </c>
      <c r="CR88" s="132">
        <f>SAM_billion!CR88*1000</f>
        <v>0</v>
      </c>
      <c r="CS88" s="132">
        <f>SAM_billion!CS88*1000</f>
        <v>0</v>
      </c>
      <c r="CT88" s="132">
        <f>SAM_billion!CT88*1000</f>
        <v>0</v>
      </c>
      <c r="CU88" s="132">
        <f>SAM_billion!CU88*1000</f>
        <v>0</v>
      </c>
      <c r="CV88" s="132">
        <f>SAM_billion!CV88*1000</f>
        <v>0</v>
      </c>
      <c r="CW88" s="132">
        <f>SAM_billion!CW88*1000</f>
        <v>0</v>
      </c>
      <c r="CX88" s="132">
        <f>SAM_billion!CX88*1000</f>
        <v>0</v>
      </c>
      <c r="CY88" s="132">
        <f>SAM_billion!CY88*1000</f>
        <v>0</v>
      </c>
      <c r="CZ88" s="132">
        <f>SAM_billion!CZ88*1000</f>
        <v>0</v>
      </c>
      <c r="DA88" s="132">
        <f>SAM_billion!DA88*1000</f>
        <v>0</v>
      </c>
      <c r="DB88" s="132">
        <f>SAM_billion!DB88*1000</f>
        <v>0</v>
      </c>
      <c r="DC88" s="132">
        <f>SAM_billion!DC88*1000</f>
        <v>0</v>
      </c>
      <c r="DD88" s="132">
        <f>SAM_billion!DD88*1000</f>
        <v>0</v>
      </c>
      <c r="DE88" s="132">
        <f>SAM_billion!DE88*1000</f>
        <v>0</v>
      </c>
      <c r="DF88" s="132">
        <f>SAM_billion!DF88*1000</f>
        <v>0</v>
      </c>
      <c r="DG88" s="132">
        <f>SAM_billion!DG88*1000</f>
        <v>0</v>
      </c>
      <c r="DH88" s="132">
        <f>SAM_billion!DH88*1000</f>
        <v>0</v>
      </c>
      <c r="DI88" s="132">
        <f>SAM_billion!DI88*1000</f>
        <v>0</v>
      </c>
      <c r="DJ88" s="132">
        <f>SAM_billion!DJ88*1000</f>
        <v>0</v>
      </c>
      <c r="DK88" s="132">
        <f>SAM_billion!DK88*1000</f>
        <v>0</v>
      </c>
      <c r="DL88" s="132">
        <f>SAM_billion!DL88*1000</f>
        <v>0</v>
      </c>
      <c r="DM88" s="132">
        <f>SAM_billion!DM88*1000</f>
        <v>0</v>
      </c>
      <c r="DN88" s="132">
        <f>SAM_billion!DN88*1000</f>
        <v>0</v>
      </c>
      <c r="DO88" s="132">
        <f>SAM_billion!DO88*1000</f>
        <v>0</v>
      </c>
      <c r="DP88" s="132">
        <f>SAM_billion!DP88*1000</f>
        <v>0</v>
      </c>
      <c r="DQ88" s="132">
        <f>SAM_billion!DQ88*1000</f>
        <v>0</v>
      </c>
      <c r="DR88" s="132">
        <f>SAM_billion!DR88*1000</f>
        <v>0</v>
      </c>
      <c r="DS88" s="132">
        <f>SAM_billion!DS88*1000</f>
        <v>0</v>
      </c>
      <c r="DT88" s="132">
        <f>SAM_billion!DT88*1000</f>
        <v>0</v>
      </c>
      <c r="DU88" s="132">
        <f>SAM_billion!DU88*1000</f>
        <v>0</v>
      </c>
      <c r="DV88" s="132">
        <f>SAM_billion!DV88*1000</f>
        <v>0</v>
      </c>
      <c r="DW88" s="132">
        <f>SAM_billion!DW88*1000</f>
        <v>0</v>
      </c>
      <c r="DX88" s="132">
        <f>SAM_billion!DX88*1000</f>
        <v>0</v>
      </c>
      <c r="DY88" s="132">
        <f>SAM_billion!DY88*1000</f>
        <v>0</v>
      </c>
      <c r="DZ88" s="132">
        <f>SAM_billion!DZ88*1000</f>
        <v>0</v>
      </c>
      <c r="EA88" s="132">
        <f>SAM_billion!EA88*1000</f>
        <v>0</v>
      </c>
      <c r="EB88" s="132">
        <f>SAM_billion!EB88*1000</f>
        <v>0</v>
      </c>
      <c r="EC88" s="132">
        <f>SAM_billion!EC88*1000</f>
        <v>0</v>
      </c>
      <c r="ED88" s="132">
        <f>SAM_billion!ED88*1000</f>
        <v>0</v>
      </c>
      <c r="EE88" s="132">
        <f>SAM_billion!EE88*1000</f>
        <v>0</v>
      </c>
      <c r="EF88" s="132">
        <f>SAM_billion!EF88*1000</f>
        <v>0</v>
      </c>
      <c r="EG88" s="132">
        <f>SAM_billion!EG88*1000</f>
        <v>0</v>
      </c>
      <c r="EH88" s="132">
        <f>SAM_billion!EH88*1000</f>
        <v>0</v>
      </c>
      <c r="EI88" s="132">
        <f>SAM_billion!EI88*1000</f>
        <v>0</v>
      </c>
      <c r="EJ88" s="132">
        <f>SAM_billion!EJ88*1000</f>
        <v>0</v>
      </c>
      <c r="EK88" s="132">
        <f>SAM_billion!EK88*1000</f>
        <v>0</v>
      </c>
      <c r="EL88" s="132">
        <f>SAM_billion!EL88*1000</f>
        <v>0</v>
      </c>
      <c r="EM88" s="132">
        <f>SAM_billion!EM88*1000</f>
        <v>0</v>
      </c>
      <c r="EN88" s="132">
        <f>SAM_billion!EN88*1000</f>
        <v>0</v>
      </c>
      <c r="EO88" s="132">
        <f>SAM_billion!EO88*1000</f>
        <v>0</v>
      </c>
      <c r="EP88" s="132">
        <f>SAM_billion!EP88*1000</f>
        <v>0</v>
      </c>
      <c r="EQ88" s="132">
        <f>SAM_billion!EQ88*1000</f>
        <v>0</v>
      </c>
      <c r="ER88" s="132">
        <f>SAM_billion!ER88*1000</f>
        <v>0</v>
      </c>
      <c r="ES88" s="132">
        <f>SAM_billion!ES88*1000</f>
        <v>0</v>
      </c>
      <c r="ET88" s="132">
        <f>SAM_billion!ET88*1000</f>
        <v>0</v>
      </c>
      <c r="EU88" s="132">
        <f>SAM_billion!EU88*1000</f>
        <v>0</v>
      </c>
      <c r="EV88" s="132">
        <f>SAM_billion!EV88*1000</f>
        <v>0</v>
      </c>
      <c r="EW88" s="132">
        <f>SAM_billion!EW88*1000</f>
        <v>0</v>
      </c>
      <c r="EX88" s="132">
        <f>SAM_billion!EX88*1000</f>
        <v>0</v>
      </c>
      <c r="EY88" s="132">
        <f>SAM_billion!EY88*1000</f>
        <v>0</v>
      </c>
      <c r="EZ88" s="132">
        <f>SAM_billion!EZ88*1000</f>
        <v>0</v>
      </c>
      <c r="FA88" s="132">
        <f>SAM_billion!FA88*1000</f>
        <v>0</v>
      </c>
      <c r="FB88" s="132">
        <f>SAM_billion!FB88*1000</f>
        <v>0</v>
      </c>
      <c r="FC88" s="132">
        <f>SAM_billion!FC88*1000</f>
        <v>0</v>
      </c>
      <c r="FD88" s="132">
        <f>SAM_billion!FD88*1000</f>
        <v>0</v>
      </c>
      <c r="FE88" s="132">
        <f>SAM_billion!FE88*1000</f>
        <v>0</v>
      </c>
      <c r="FF88" s="132">
        <f>SAM_billion!FF88*1000</f>
        <v>0</v>
      </c>
      <c r="FG88" s="132">
        <f>SAM_billion!FG88*1000</f>
        <v>0</v>
      </c>
      <c r="FH88" s="132">
        <f>SAM_billion!FH88*1000</f>
        <v>0</v>
      </c>
      <c r="FI88" s="132">
        <f>SAM_billion!FI88*1000</f>
        <v>0</v>
      </c>
      <c r="FJ88" s="132">
        <f>SAM_billion!FJ88*1000</f>
        <v>0</v>
      </c>
      <c r="FK88" s="132">
        <f>SAM_billion!FK88*1000</f>
        <v>0</v>
      </c>
      <c r="FL88" s="132">
        <f>SAM_billion!FL88*1000</f>
        <v>0</v>
      </c>
      <c r="FM88" s="132">
        <f>SAM_billion!FM88*1000</f>
        <v>0</v>
      </c>
      <c r="FN88" s="132">
        <f>SAM_billion!FN88*1000</f>
        <v>1438.6957632974174</v>
      </c>
      <c r="FO88" s="132">
        <f>SAM_billion!FO88*1000</f>
        <v>1625.7957367614442</v>
      </c>
      <c r="FP88" s="132">
        <f>SAM_billion!FP88*1000</f>
        <v>1468.6812696605839</v>
      </c>
      <c r="FQ88" s="132">
        <f>SAM_billion!FQ88*1000</f>
        <v>1403.384461038735</v>
      </c>
      <c r="FR88" s="132">
        <f>SAM_billion!FR88*1000</f>
        <v>1364.239562302407</v>
      </c>
      <c r="FS88" s="132">
        <f>SAM_billion!FS88*1000</f>
        <v>1281.0411043724096</v>
      </c>
      <c r="FT88" s="132">
        <f>SAM_billion!FT88*1000</f>
        <v>1248.902997596811</v>
      </c>
      <c r="FU88" s="132">
        <f>SAM_billion!FU88*1000</f>
        <v>1340.4681706110409</v>
      </c>
      <c r="FV88" s="132">
        <f>SAM_billion!FV88*1000</f>
        <v>1300.2335317463157</v>
      </c>
      <c r="FW88" s="132">
        <f>SAM_billion!FW88*1000</f>
        <v>1901.6794308397382</v>
      </c>
      <c r="FX88" s="132">
        <f>SAM_billion!FX88*1000</f>
        <v>0</v>
      </c>
      <c r="FY88" s="132">
        <f>SAM_billion!FY88*1000</f>
        <v>0</v>
      </c>
      <c r="FZ88" s="132">
        <f>SAM_billion!FZ88*1000</f>
        <v>0</v>
      </c>
      <c r="GA88" s="132">
        <f>SAM_billion!GA88*1000</f>
        <v>0</v>
      </c>
      <c r="GB88" s="132">
        <f>SAM_billion!GB88*1000</f>
        <v>0</v>
      </c>
      <c r="GC88" s="132">
        <f>SAM_billion!GC88*1000</f>
        <v>0</v>
      </c>
      <c r="GD88" s="132">
        <f>SAM_billion!GD88*1000</f>
        <v>0</v>
      </c>
      <c r="GE88" s="132">
        <f>SAM_billion!GE88*1000</f>
        <v>0</v>
      </c>
      <c r="GF88" s="132">
        <f>SAM_billion!GF88*1000</f>
        <v>0</v>
      </c>
      <c r="GG88" s="132">
        <f>SAM_billion!GG88*1000</f>
        <v>0</v>
      </c>
      <c r="GH88" s="132">
        <f>SAM_billion!GH88*1000</f>
        <v>1814.8748517421106</v>
      </c>
      <c r="GI88" s="132">
        <f>SAM_billion!GI88*1000</f>
        <v>961.52227765057637</v>
      </c>
      <c r="GJ88" s="132">
        <f>SAM_billion!GJ88*1000</f>
        <v>19437.491237342179</v>
      </c>
    </row>
    <row r="89" spans="1:192" x14ac:dyDescent="0.25">
      <c r="A89" s="133" t="s">
        <v>754</v>
      </c>
      <c r="B89" s="132">
        <f>SAM_billion!B89*1000</f>
        <v>0</v>
      </c>
      <c r="C89" s="132">
        <f>SAM_billion!C89*1000</f>
        <v>0</v>
      </c>
      <c r="D89" s="132">
        <f>SAM_billion!D89*1000</f>
        <v>0</v>
      </c>
      <c r="E89" s="132">
        <f>SAM_billion!E89*1000</f>
        <v>0</v>
      </c>
      <c r="F89" s="132">
        <f>SAM_billion!F89*1000</f>
        <v>107.8775935120471</v>
      </c>
      <c r="G89" s="132">
        <f>SAM_billion!G89*1000</f>
        <v>0</v>
      </c>
      <c r="H89" s="132">
        <f>SAM_billion!H89*1000</f>
        <v>0</v>
      </c>
      <c r="I89" s="132">
        <f>SAM_billion!I89*1000</f>
        <v>0</v>
      </c>
      <c r="J89" s="132">
        <f>SAM_billion!J89*1000</f>
        <v>0</v>
      </c>
      <c r="K89" s="132">
        <f>SAM_billion!K89*1000</f>
        <v>0</v>
      </c>
      <c r="L89" s="132">
        <f>SAM_billion!L89*1000</f>
        <v>0</v>
      </c>
      <c r="M89" s="132">
        <f>SAM_billion!M89*1000</f>
        <v>0</v>
      </c>
      <c r="N89" s="132">
        <f>SAM_billion!N89*1000</f>
        <v>0</v>
      </c>
      <c r="O89" s="132">
        <f>SAM_billion!O89*1000</f>
        <v>0</v>
      </c>
      <c r="P89" s="132">
        <f>SAM_billion!P89*1000</f>
        <v>0</v>
      </c>
      <c r="Q89" s="132">
        <f>SAM_billion!Q89*1000</f>
        <v>0</v>
      </c>
      <c r="R89" s="132">
        <f>SAM_billion!R89*1000</f>
        <v>0</v>
      </c>
      <c r="S89" s="132">
        <f>SAM_billion!S89*1000</f>
        <v>0</v>
      </c>
      <c r="T89" s="132">
        <f>SAM_billion!T89*1000</f>
        <v>0</v>
      </c>
      <c r="U89" s="132">
        <f>SAM_billion!U89*1000</f>
        <v>0</v>
      </c>
      <c r="V89" s="132">
        <f>SAM_billion!V89*1000</f>
        <v>0</v>
      </c>
      <c r="W89" s="132">
        <f>SAM_billion!W89*1000</f>
        <v>0</v>
      </c>
      <c r="X89" s="132">
        <f>SAM_billion!X89*1000</f>
        <v>933.19406480343935</v>
      </c>
      <c r="Y89" s="132">
        <f>SAM_billion!Y89*1000</f>
        <v>8.6526016739990261</v>
      </c>
      <c r="Z89" s="132">
        <f>SAM_billion!Z89*1000</f>
        <v>190.77843906023134</v>
      </c>
      <c r="AA89" s="132">
        <f>SAM_billion!AA89*1000</f>
        <v>0</v>
      </c>
      <c r="AB89" s="132">
        <f>SAM_billion!AB89*1000</f>
        <v>0</v>
      </c>
      <c r="AC89" s="132">
        <f>SAM_billion!AC89*1000</f>
        <v>0</v>
      </c>
      <c r="AD89" s="132">
        <f>SAM_billion!AD89*1000</f>
        <v>1152.6835082390828</v>
      </c>
      <c r="AE89" s="132">
        <f>SAM_billion!AE89*1000</f>
        <v>0</v>
      </c>
      <c r="AF89" s="132">
        <f>SAM_billion!AF89*1000</f>
        <v>0</v>
      </c>
      <c r="AG89" s="132">
        <f>SAM_billion!AG89*1000</f>
        <v>0</v>
      </c>
      <c r="AH89" s="132">
        <f>SAM_billion!AH89*1000</f>
        <v>257.06230321676787</v>
      </c>
      <c r="AI89" s="132">
        <f>SAM_billion!AI89*1000</f>
        <v>1781.7878912068315</v>
      </c>
      <c r="AJ89" s="132">
        <f>SAM_billion!AJ89*1000</f>
        <v>0</v>
      </c>
      <c r="AK89" s="132">
        <f>SAM_billion!AK89*1000</f>
        <v>0</v>
      </c>
      <c r="AL89" s="132">
        <f>SAM_billion!AL89*1000</f>
        <v>0</v>
      </c>
      <c r="AM89" s="132">
        <f>SAM_billion!AM89*1000</f>
        <v>0</v>
      </c>
      <c r="AN89" s="132">
        <f>SAM_billion!AN89*1000</f>
        <v>0</v>
      </c>
      <c r="AO89" s="132">
        <f>SAM_billion!AO89*1000</f>
        <v>0</v>
      </c>
      <c r="AP89" s="132">
        <f>SAM_billion!AP89*1000</f>
        <v>0</v>
      </c>
      <c r="AQ89" s="132">
        <f>SAM_billion!AQ89*1000</f>
        <v>0</v>
      </c>
      <c r="AR89" s="132">
        <f>SAM_billion!AR89*1000</f>
        <v>0</v>
      </c>
      <c r="AS89" s="132">
        <f>SAM_billion!AS89*1000</f>
        <v>0</v>
      </c>
      <c r="AT89" s="132">
        <f>SAM_billion!AT89*1000</f>
        <v>0</v>
      </c>
      <c r="AU89" s="132">
        <f>SAM_billion!AU89*1000</f>
        <v>0</v>
      </c>
      <c r="AV89" s="132">
        <f>SAM_billion!AV89*1000</f>
        <v>0</v>
      </c>
      <c r="AW89" s="132">
        <f>SAM_billion!AW89*1000</f>
        <v>0</v>
      </c>
      <c r="AX89" s="132">
        <f>SAM_billion!AX89*1000</f>
        <v>0</v>
      </c>
      <c r="AY89" s="132">
        <f>SAM_billion!AY89*1000</f>
        <v>0</v>
      </c>
      <c r="AZ89" s="132">
        <f>SAM_billion!AZ89*1000</f>
        <v>0</v>
      </c>
      <c r="BA89" s="132">
        <f>SAM_billion!BA89*1000</f>
        <v>0</v>
      </c>
      <c r="BB89" s="132">
        <f>SAM_billion!BB89*1000</f>
        <v>0</v>
      </c>
      <c r="BC89" s="132">
        <f>SAM_billion!BC89*1000</f>
        <v>0</v>
      </c>
      <c r="BD89" s="132">
        <f>SAM_billion!BD89*1000</f>
        <v>0</v>
      </c>
      <c r="BE89" s="132">
        <f>SAM_billion!BE89*1000</f>
        <v>0</v>
      </c>
      <c r="BF89" s="132">
        <f>SAM_billion!BF89*1000</f>
        <v>0</v>
      </c>
      <c r="BG89" s="132">
        <f>SAM_billion!BG89*1000</f>
        <v>0</v>
      </c>
      <c r="BH89" s="132">
        <f>SAM_billion!BH89*1000</f>
        <v>0</v>
      </c>
      <c r="BI89" s="132">
        <f>SAM_billion!BI89*1000</f>
        <v>0</v>
      </c>
      <c r="BJ89" s="132">
        <f>SAM_billion!BJ89*1000</f>
        <v>110.58023802210481</v>
      </c>
      <c r="BK89" s="132">
        <f>SAM_billion!BK89*1000</f>
        <v>7.3971629845016089</v>
      </c>
      <c r="BL89" s="132">
        <f>SAM_billion!BL89*1000</f>
        <v>0</v>
      </c>
      <c r="BM89" s="132">
        <f>SAM_billion!BM89*1000</f>
        <v>1693.9210630382922</v>
      </c>
      <c r="BN89" s="132">
        <f>SAM_billion!BN89*1000</f>
        <v>0</v>
      </c>
      <c r="BO89" s="132">
        <f>SAM_billion!BO89*1000</f>
        <v>131.67986837851433</v>
      </c>
      <c r="BP89" s="132">
        <f>SAM_billion!BP89*1000</f>
        <v>0.18178980608554834</v>
      </c>
      <c r="BQ89" s="132">
        <f>SAM_billion!BQ89*1000</f>
        <v>0.60802707789621946</v>
      </c>
      <c r="BR89" s="132">
        <f>SAM_billion!BR89*1000</f>
        <v>0.11015110634467577</v>
      </c>
      <c r="BS89" s="132">
        <f>SAM_billion!BS89*1000</f>
        <v>0.10147966511886779</v>
      </c>
      <c r="BT89" s="132">
        <f>SAM_billion!BT89*1000</f>
        <v>0</v>
      </c>
      <c r="BU89" s="132">
        <f>SAM_billion!BU89*1000</f>
        <v>0.26306358541558938</v>
      </c>
      <c r="BV89" s="132">
        <f>SAM_billion!BV89*1000</f>
        <v>1.7025070772920807E-2</v>
      </c>
      <c r="BW89" s="132">
        <f>SAM_billion!BW89*1000</f>
        <v>0</v>
      </c>
      <c r="BX89" s="132">
        <f>SAM_billion!BX89*1000</f>
        <v>52.49260583007662</v>
      </c>
      <c r="BY89" s="132">
        <f>SAM_billion!BY89*1000</f>
        <v>90.273899388428177</v>
      </c>
      <c r="BZ89" s="132">
        <f>SAM_billion!BZ89*1000</f>
        <v>331.34905401584251</v>
      </c>
      <c r="CA89" s="132">
        <f>SAM_billion!CA89*1000</f>
        <v>0</v>
      </c>
      <c r="CB89" s="132">
        <f>SAM_billion!CB89*1000</f>
        <v>0</v>
      </c>
      <c r="CC89" s="132">
        <f>SAM_billion!CC89*1000</f>
        <v>0</v>
      </c>
      <c r="CD89" s="132">
        <f>SAM_billion!CD89*1000</f>
        <v>0</v>
      </c>
      <c r="CE89" s="132">
        <f>SAM_billion!CE89*1000</f>
        <v>0</v>
      </c>
      <c r="CF89" s="132">
        <f>SAM_billion!CF89*1000</f>
        <v>0</v>
      </c>
      <c r="CG89" s="132">
        <f>SAM_billion!CG89*1000</f>
        <v>0</v>
      </c>
      <c r="CH89" s="132">
        <f>SAM_billion!CH89*1000</f>
        <v>0</v>
      </c>
      <c r="CI89" s="132">
        <f>SAM_billion!CI89*1000</f>
        <v>0</v>
      </c>
      <c r="CJ89" s="132">
        <f>SAM_billion!CJ89*1000</f>
        <v>0</v>
      </c>
      <c r="CK89" s="132">
        <f>SAM_billion!CK89*1000</f>
        <v>0</v>
      </c>
      <c r="CL89" s="132">
        <f>SAM_billion!CL89*1000</f>
        <v>0</v>
      </c>
      <c r="CM89" s="132">
        <f>SAM_billion!CM89*1000</f>
        <v>0</v>
      </c>
      <c r="CN89" s="132">
        <f>SAM_billion!CN89*1000</f>
        <v>0</v>
      </c>
      <c r="CO89" s="132">
        <f>SAM_billion!CO89*1000</f>
        <v>0</v>
      </c>
      <c r="CP89" s="132">
        <f>SAM_billion!CP89*1000</f>
        <v>0</v>
      </c>
      <c r="CQ89" s="132">
        <f>SAM_billion!CQ89*1000</f>
        <v>0</v>
      </c>
      <c r="CR89" s="132">
        <f>SAM_billion!CR89*1000</f>
        <v>0</v>
      </c>
      <c r="CS89" s="132">
        <f>SAM_billion!CS89*1000</f>
        <v>0</v>
      </c>
      <c r="CT89" s="132">
        <f>SAM_billion!CT89*1000</f>
        <v>0</v>
      </c>
      <c r="CU89" s="132">
        <f>SAM_billion!CU89*1000</f>
        <v>0</v>
      </c>
      <c r="CV89" s="132">
        <f>SAM_billion!CV89*1000</f>
        <v>0</v>
      </c>
      <c r="CW89" s="132">
        <f>SAM_billion!CW89*1000</f>
        <v>0</v>
      </c>
      <c r="CX89" s="132">
        <f>SAM_billion!CX89*1000</f>
        <v>0</v>
      </c>
      <c r="CY89" s="132">
        <f>SAM_billion!CY89*1000</f>
        <v>0</v>
      </c>
      <c r="CZ89" s="132">
        <f>SAM_billion!CZ89*1000</f>
        <v>0</v>
      </c>
      <c r="DA89" s="132">
        <f>SAM_billion!DA89*1000</f>
        <v>0</v>
      </c>
      <c r="DB89" s="132">
        <f>SAM_billion!DB89*1000</f>
        <v>0</v>
      </c>
      <c r="DC89" s="132">
        <f>SAM_billion!DC89*1000</f>
        <v>0</v>
      </c>
      <c r="DD89" s="132">
        <f>SAM_billion!DD89*1000</f>
        <v>0</v>
      </c>
      <c r="DE89" s="132">
        <f>SAM_billion!DE89*1000</f>
        <v>0</v>
      </c>
      <c r="DF89" s="132">
        <f>SAM_billion!DF89*1000</f>
        <v>0</v>
      </c>
      <c r="DG89" s="132">
        <f>SAM_billion!DG89*1000</f>
        <v>0</v>
      </c>
      <c r="DH89" s="132">
        <f>SAM_billion!DH89*1000</f>
        <v>0</v>
      </c>
      <c r="DI89" s="132">
        <f>SAM_billion!DI89*1000</f>
        <v>0</v>
      </c>
      <c r="DJ89" s="132">
        <f>SAM_billion!DJ89*1000</f>
        <v>0</v>
      </c>
      <c r="DK89" s="132">
        <f>SAM_billion!DK89*1000</f>
        <v>0</v>
      </c>
      <c r="DL89" s="132">
        <f>SAM_billion!DL89*1000</f>
        <v>0</v>
      </c>
      <c r="DM89" s="132">
        <f>SAM_billion!DM89*1000</f>
        <v>0</v>
      </c>
      <c r="DN89" s="132">
        <f>SAM_billion!DN89*1000</f>
        <v>0</v>
      </c>
      <c r="DO89" s="132">
        <f>SAM_billion!DO89*1000</f>
        <v>0</v>
      </c>
      <c r="DP89" s="132">
        <f>SAM_billion!DP89*1000</f>
        <v>0</v>
      </c>
      <c r="DQ89" s="132">
        <f>SAM_billion!DQ89*1000</f>
        <v>0</v>
      </c>
      <c r="DR89" s="132">
        <f>SAM_billion!DR89*1000</f>
        <v>0</v>
      </c>
      <c r="DS89" s="132">
        <f>SAM_billion!DS89*1000</f>
        <v>0</v>
      </c>
      <c r="DT89" s="132">
        <f>SAM_billion!DT89*1000</f>
        <v>0</v>
      </c>
      <c r="DU89" s="132">
        <f>SAM_billion!DU89*1000</f>
        <v>0</v>
      </c>
      <c r="DV89" s="132">
        <f>SAM_billion!DV89*1000</f>
        <v>0</v>
      </c>
      <c r="DW89" s="132">
        <f>SAM_billion!DW89*1000</f>
        <v>0</v>
      </c>
      <c r="DX89" s="132">
        <f>SAM_billion!DX89*1000</f>
        <v>0</v>
      </c>
      <c r="DY89" s="132">
        <f>SAM_billion!DY89*1000</f>
        <v>0</v>
      </c>
      <c r="DZ89" s="132">
        <f>SAM_billion!DZ89*1000</f>
        <v>0</v>
      </c>
      <c r="EA89" s="132">
        <f>SAM_billion!EA89*1000</f>
        <v>0</v>
      </c>
      <c r="EB89" s="132">
        <f>SAM_billion!EB89*1000</f>
        <v>0</v>
      </c>
      <c r="EC89" s="132">
        <f>SAM_billion!EC89*1000</f>
        <v>0</v>
      </c>
      <c r="ED89" s="132">
        <f>SAM_billion!ED89*1000</f>
        <v>0</v>
      </c>
      <c r="EE89" s="132">
        <f>SAM_billion!EE89*1000</f>
        <v>0</v>
      </c>
      <c r="EF89" s="132">
        <f>SAM_billion!EF89*1000</f>
        <v>0</v>
      </c>
      <c r="EG89" s="132">
        <f>SAM_billion!EG89*1000</f>
        <v>0</v>
      </c>
      <c r="EH89" s="132">
        <f>SAM_billion!EH89*1000</f>
        <v>0</v>
      </c>
      <c r="EI89" s="132">
        <f>SAM_billion!EI89*1000</f>
        <v>0</v>
      </c>
      <c r="EJ89" s="132">
        <f>SAM_billion!EJ89*1000</f>
        <v>0</v>
      </c>
      <c r="EK89" s="132">
        <f>SAM_billion!EK89*1000</f>
        <v>0</v>
      </c>
      <c r="EL89" s="132">
        <f>SAM_billion!EL89*1000</f>
        <v>0</v>
      </c>
      <c r="EM89" s="132">
        <f>SAM_billion!EM89*1000</f>
        <v>0</v>
      </c>
      <c r="EN89" s="132">
        <f>SAM_billion!EN89*1000</f>
        <v>0</v>
      </c>
      <c r="EO89" s="132">
        <f>SAM_billion!EO89*1000</f>
        <v>0</v>
      </c>
      <c r="EP89" s="132">
        <f>SAM_billion!EP89*1000</f>
        <v>0</v>
      </c>
      <c r="EQ89" s="132">
        <f>SAM_billion!EQ89*1000</f>
        <v>0</v>
      </c>
      <c r="ER89" s="132">
        <f>SAM_billion!ER89*1000</f>
        <v>0</v>
      </c>
      <c r="ES89" s="132">
        <f>SAM_billion!ES89*1000</f>
        <v>0</v>
      </c>
      <c r="ET89" s="132">
        <f>SAM_billion!ET89*1000</f>
        <v>0</v>
      </c>
      <c r="EU89" s="132">
        <f>SAM_billion!EU89*1000</f>
        <v>0</v>
      </c>
      <c r="EV89" s="132">
        <f>SAM_billion!EV89*1000</f>
        <v>0</v>
      </c>
      <c r="EW89" s="132">
        <f>SAM_billion!EW89*1000</f>
        <v>0</v>
      </c>
      <c r="EX89" s="132">
        <f>SAM_billion!EX89*1000</f>
        <v>0</v>
      </c>
      <c r="EY89" s="132">
        <f>SAM_billion!EY89*1000</f>
        <v>0</v>
      </c>
      <c r="EZ89" s="132">
        <f>SAM_billion!EZ89*1000</f>
        <v>0</v>
      </c>
      <c r="FA89" s="132">
        <f>SAM_billion!FA89*1000</f>
        <v>0</v>
      </c>
      <c r="FB89" s="132">
        <f>SAM_billion!FB89*1000</f>
        <v>0</v>
      </c>
      <c r="FC89" s="132">
        <f>SAM_billion!FC89*1000</f>
        <v>0</v>
      </c>
      <c r="FD89" s="132">
        <f>SAM_billion!FD89*1000</f>
        <v>0</v>
      </c>
      <c r="FE89" s="132">
        <f>SAM_billion!FE89*1000</f>
        <v>0</v>
      </c>
      <c r="FF89" s="132">
        <f>SAM_billion!FF89*1000</f>
        <v>0</v>
      </c>
      <c r="FG89" s="132">
        <f>SAM_billion!FG89*1000</f>
        <v>0</v>
      </c>
      <c r="FH89" s="132">
        <f>SAM_billion!FH89*1000</f>
        <v>0</v>
      </c>
      <c r="FI89" s="132">
        <f>SAM_billion!FI89*1000</f>
        <v>0</v>
      </c>
      <c r="FJ89" s="132">
        <f>SAM_billion!FJ89*1000</f>
        <v>0</v>
      </c>
      <c r="FK89" s="132">
        <f>SAM_billion!FK89*1000</f>
        <v>0</v>
      </c>
      <c r="FL89" s="132">
        <f>SAM_billion!FL89*1000</f>
        <v>0</v>
      </c>
      <c r="FM89" s="132">
        <f>SAM_billion!FM89*1000</f>
        <v>0</v>
      </c>
      <c r="FN89" s="132">
        <f>SAM_billion!FN89*1000</f>
        <v>1733.8377683649776</v>
      </c>
      <c r="FO89" s="132">
        <f>SAM_billion!FO89*1000</f>
        <v>2014.8785327525541</v>
      </c>
      <c r="FP89" s="132">
        <f>SAM_billion!FP89*1000</f>
        <v>1777.0964002382657</v>
      </c>
      <c r="FQ89" s="132">
        <f>SAM_billion!FQ89*1000</f>
        <v>1682.9193233601459</v>
      </c>
      <c r="FR89" s="132">
        <f>SAM_billion!FR89*1000</f>
        <v>1627.3456139302439</v>
      </c>
      <c r="FS89" s="132">
        <f>SAM_billion!FS89*1000</f>
        <v>1512.3739104084925</v>
      </c>
      <c r="FT89" s="132">
        <f>SAM_billion!FT89*1000</f>
        <v>1468.7205819541368</v>
      </c>
      <c r="FU89" s="132">
        <f>SAM_billion!FU89*1000</f>
        <v>1593.8540956418101</v>
      </c>
      <c r="FV89" s="132">
        <f>SAM_billion!FV89*1000</f>
        <v>1538.3483694397896</v>
      </c>
      <c r="FW89" s="132">
        <f>SAM_billion!FW89*1000</f>
        <v>2087.5296748828855</v>
      </c>
      <c r="FX89" s="132">
        <f>SAM_billion!FX89*1000</f>
        <v>0</v>
      </c>
      <c r="FY89" s="132">
        <f>SAM_billion!FY89*1000</f>
        <v>0</v>
      </c>
      <c r="FZ89" s="132">
        <f>SAM_billion!FZ89*1000</f>
        <v>0</v>
      </c>
      <c r="GA89" s="132">
        <f>SAM_billion!GA89*1000</f>
        <v>0</v>
      </c>
      <c r="GB89" s="132">
        <f>SAM_billion!GB89*1000</f>
        <v>0</v>
      </c>
      <c r="GC89" s="132">
        <f>SAM_billion!GC89*1000</f>
        <v>0</v>
      </c>
      <c r="GD89" s="132">
        <f>SAM_billion!GD89*1000</f>
        <v>0</v>
      </c>
      <c r="GE89" s="132">
        <f>SAM_billion!GE89*1000</f>
        <v>0</v>
      </c>
      <c r="GF89" s="132">
        <f>SAM_billion!GF89*1000</f>
        <v>0</v>
      </c>
      <c r="GG89" s="132">
        <f>SAM_billion!GG89*1000</f>
        <v>0</v>
      </c>
      <c r="GH89" s="132">
        <f>SAM_billion!GH89*1000</f>
        <v>5381.3479477616311</v>
      </c>
      <c r="GI89" s="132">
        <f>SAM_billion!GI89*1000</f>
        <v>13674.612906984563</v>
      </c>
      <c r="GJ89" s="132">
        <f>SAM_billion!GJ89*1000</f>
        <v>42943.876955401291</v>
      </c>
    </row>
    <row r="90" spans="1:192" x14ac:dyDescent="0.25">
      <c r="A90" s="133" t="s">
        <v>755</v>
      </c>
      <c r="B90" s="132">
        <f>SAM_billion!B90*1000</f>
        <v>0</v>
      </c>
      <c r="C90" s="132">
        <f>SAM_billion!C90*1000</f>
        <v>0</v>
      </c>
      <c r="D90" s="132">
        <f>SAM_billion!D90*1000</f>
        <v>0</v>
      </c>
      <c r="E90" s="132">
        <f>SAM_billion!E90*1000</f>
        <v>0</v>
      </c>
      <c r="F90" s="132">
        <f>SAM_billion!F90*1000</f>
        <v>0</v>
      </c>
      <c r="G90" s="132">
        <f>SAM_billion!G90*1000</f>
        <v>41.089556377170204</v>
      </c>
      <c r="H90" s="132">
        <f>SAM_billion!H90*1000</f>
        <v>0</v>
      </c>
      <c r="I90" s="132">
        <f>SAM_billion!I90*1000</f>
        <v>0</v>
      </c>
      <c r="J90" s="132">
        <f>SAM_billion!J90*1000</f>
        <v>0</v>
      </c>
      <c r="K90" s="132">
        <f>SAM_billion!K90*1000</f>
        <v>0</v>
      </c>
      <c r="L90" s="132">
        <f>SAM_billion!L90*1000</f>
        <v>0</v>
      </c>
      <c r="M90" s="132">
        <f>SAM_billion!M90*1000</f>
        <v>0</v>
      </c>
      <c r="N90" s="132">
        <f>SAM_billion!N90*1000</f>
        <v>0</v>
      </c>
      <c r="O90" s="132">
        <f>SAM_billion!O90*1000</f>
        <v>0</v>
      </c>
      <c r="P90" s="132">
        <f>SAM_billion!P90*1000</f>
        <v>0</v>
      </c>
      <c r="Q90" s="132">
        <f>SAM_billion!Q90*1000</f>
        <v>0</v>
      </c>
      <c r="R90" s="132">
        <f>SAM_billion!R90*1000</f>
        <v>0</v>
      </c>
      <c r="S90" s="132">
        <f>SAM_billion!S90*1000</f>
        <v>0</v>
      </c>
      <c r="T90" s="132">
        <f>SAM_billion!T90*1000</f>
        <v>0</v>
      </c>
      <c r="U90" s="132">
        <f>SAM_billion!U90*1000</f>
        <v>0</v>
      </c>
      <c r="V90" s="132">
        <f>SAM_billion!V90*1000</f>
        <v>0</v>
      </c>
      <c r="W90" s="132">
        <f>SAM_billion!W90*1000</f>
        <v>0</v>
      </c>
      <c r="X90" s="132">
        <f>SAM_billion!X90*1000</f>
        <v>354.77184211600888</v>
      </c>
      <c r="Y90" s="132">
        <f>SAM_billion!Y90*1000</f>
        <v>0</v>
      </c>
      <c r="Z90" s="132">
        <f>SAM_billion!Z90*1000</f>
        <v>0</v>
      </c>
      <c r="AA90" s="132">
        <f>SAM_billion!AA90*1000</f>
        <v>0</v>
      </c>
      <c r="AB90" s="132">
        <f>SAM_billion!AB90*1000</f>
        <v>0</v>
      </c>
      <c r="AC90" s="132">
        <f>SAM_billion!AC90*1000</f>
        <v>0</v>
      </c>
      <c r="AD90" s="132">
        <f>SAM_billion!AD90*1000</f>
        <v>306.57884569790764</v>
      </c>
      <c r="AE90" s="132">
        <f>SAM_billion!AE90*1000</f>
        <v>0</v>
      </c>
      <c r="AF90" s="132">
        <f>SAM_billion!AF90*1000</f>
        <v>0</v>
      </c>
      <c r="AG90" s="132">
        <f>SAM_billion!AG90*1000</f>
        <v>0</v>
      </c>
      <c r="AH90" s="132">
        <f>SAM_billion!AH90*1000</f>
        <v>98.071043362427986</v>
      </c>
      <c r="AI90" s="132">
        <f>SAM_billion!AI90*1000</f>
        <v>6899.015027752961</v>
      </c>
      <c r="AJ90" s="132">
        <f>SAM_billion!AJ90*1000</f>
        <v>0</v>
      </c>
      <c r="AK90" s="132">
        <f>SAM_billion!AK90*1000</f>
        <v>0</v>
      </c>
      <c r="AL90" s="132">
        <f>SAM_billion!AL90*1000</f>
        <v>0</v>
      </c>
      <c r="AM90" s="132">
        <f>SAM_billion!AM90*1000</f>
        <v>0</v>
      </c>
      <c r="AN90" s="132">
        <f>SAM_billion!AN90*1000</f>
        <v>0</v>
      </c>
      <c r="AO90" s="132">
        <f>SAM_billion!AO90*1000</f>
        <v>0</v>
      </c>
      <c r="AP90" s="132">
        <f>SAM_billion!AP90*1000</f>
        <v>0</v>
      </c>
      <c r="AQ90" s="132">
        <f>SAM_billion!AQ90*1000</f>
        <v>0</v>
      </c>
      <c r="AR90" s="132">
        <f>SAM_billion!AR90*1000</f>
        <v>0</v>
      </c>
      <c r="AS90" s="132">
        <f>SAM_billion!AS90*1000</f>
        <v>0</v>
      </c>
      <c r="AT90" s="132">
        <f>SAM_billion!AT90*1000</f>
        <v>0</v>
      </c>
      <c r="AU90" s="132">
        <f>SAM_billion!AU90*1000</f>
        <v>0</v>
      </c>
      <c r="AV90" s="132">
        <f>SAM_billion!AV90*1000</f>
        <v>0</v>
      </c>
      <c r="AW90" s="132">
        <f>SAM_billion!AW90*1000</f>
        <v>0</v>
      </c>
      <c r="AX90" s="132">
        <f>SAM_billion!AX90*1000</f>
        <v>0</v>
      </c>
      <c r="AY90" s="132">
        <f>SAM_billion!AY90*1000</f>
        <v>0</v>
      </c>
      <c r="AZ90" s="132">
        <f>SAM_billion!AZ90*1000</f>
        <v>0</v>
      </c>
      <c r="BA90" s="132">
        <f>SAM_billion!BA90*1000</f>
        <v>0</v>
      </c>
      <c r="BB90" s="132">
        <f>SAM_billion!BB90*1000</f>
        <v>0</v>
      </c>
      <c r="BC90" s="132">
        <f>SAM_billion!BC90*1000</f>
        <v>0</v>
      </c>
      <c r="BD90" s="132">
        <f>SAM_billion!BD90*1000</f>
        <v>0</v>
      </c>
      <c r="BE90" s="132">
        <f>SAM_billion!BE90*1000</f>
        <v>0</v>
      </c>
      <c r="BF90" s="132">
        <f>SAM_billion!BF90*1000</f>
        <v>0</v>
      </c>
      <c r="BG90" s="132">
        <f>SAM_billion!BG90*1000</f>
        <v>0</v>
      </c>
      <c r="BH90" s="132">
        <f>SAM_billion!BH90*1000</f>
        <v>0</v>
      </c>
      <c r="BI90" s="132">
        <f>SAM_billion!BI90*1000</f>
        <v>0</v>
      </c>
      <c r="BJ90" s="132">
        <f>SAM_billion!BJ90*1000</f>
        <v>42.162717668626208</v>
      </c>
      <c r="BK90" s="132">
        <f>SAM_billion!BK90*1000</f>
        <v>2.8175130032578877</v>
      </c>
      <c r="BL90" s="132">
        <f>SAM_billion!BL90*1000</f>
        <v>0</v>
      </c>
      <c r="BM90" s="132">
        <f>SAM_billion!BM90*1000</f>
        <v>585.03458911791699</v>
      </c>
      <c r="BN90" s="132">
        <f>SAM_billion!BN90*1000</f>
        <v>0</v>
      </c>
      <c r="BO90" s="132">
        <f>SAM_billion!BO90*1000</f>
        <v>50.210752060110728</v>
      </c>
      <c r="BP90" s="132">
        <f>SAM_billion!BP90*1000</f>
        <v>6.9237286391967232E-2</v>
      </c>
      <c r="BQ90" s="132">
        <f>SAM_billion!BQ90*1000</f>
        <v>0.23157593834805332</v>
      </c>
      <c r="BR90" s="132">
        <f>SAM_billion!BR90*1000</f>
        <v>4.1952412377550395E-2</v>
      </c>
      <c r="BS90" s="132">
        <f>SAM_billion!BS90*1000</f>
        <v>3.86497866456358E-2</v>
      </c>
      <c r="BT90" s="132">
        <f>SAM_billion!BT90*1000</f>
        <v>0</v>
      </c>
      <c r="BU90" s="132">
        <f>SAM_billion!BU90*1000</f>
        <v>0.10019109761509767</v>
      </c>
      <c r="BV90" s="132">
        <f>SAM_billion!BV90*1000</f>
        <v>6.4841837909880764E-3</v>
      </c>
      <c r="BW90" s="132">
        <f>SAM_billion!BW90*1000</f>
        <v>0</v>
      </c>
      <c r="BX90" s="132">
        <f>SAM_billion!BX90*1000</f>
        <v>20.002547432582624</v>
      </c>
      <c r="BY90" s="132">
        <f>SAM_billion!BY90*1000</f>
        <v>34.41343644066874</v>
      </c>
      <c r="BZ90" s="132">
        <f>SAM_billion!BZ90*1000</f>
        <v>126.61479345251151</v>
      </c>
      <c r="CA90" s="132">
        <f>SAM_billion!CA90*1000</f>
        <v>0</v>
      </c>
      <c r="CB90" s="132">
        <f>SAM_billion!CB90*1000</f>
        <v>0</v>
      </c>
      <c r="CC90" s="132">
        <f>SAM_billion!CC90*1000</f>
        <v>0</v>
      </c>
      <c r="CD90" s="132">
        <f>SAM_billion!CD90*1000</f>
        <v>0</v>
      </c>
      <c r="CE90" s="132">
        <f>SAM_billion!CE90*1000</f>
        <v>0</v>
      </c>
      <c r="CF90" s="132">
        <f>SAM_billion!CF90*1000</f>
        <v>0</v>
      </c>
      <c r="CG90" s="132">
        <f>SAM_billion!CG90*1000</f>
        <v>0</v>
      </c>
      <c r="CH90" s="132">
        <f>SAM_billion!CH90*1000</f>
        <v>0</v>
      </c>
      <c r="CI90" s="132">
        <f>SAM_billion!CI90*1000</f>
        <v>0</v>
      </c>
      <c r="CJ90" s="132">
        <f>SAM_billion!CJ90*1000</f>
        <v>0</v>
      </c>
      <c r="CK90" s="132">
        <f>SAM_billion!CK90*1000</f>
        <v>0</v>
      </c>
      <c r="CL90" s="132">
        <f>SAM_billion!CL90*1000</f>
        <v>0</v>
      </c>
      <c r="CM90" s="132">
        <f>SAM_billion!CM90*1000</f>
        <v>0</v>
      </c>
      <c r="CN90" s="132">
        <f>SAM_billion!CN90*1000</f>
        <v>0</v>
      </c>
      <c r="CO90" s="132">
        <f>SAM_billion!CO90*1000</f>
        <v>0</v>
      </c>
      <c r="CP90" s="132">
        <f>SAM_billion!CP90*1000</f>
        <v>0</v>
      </c>
      <c r="CQ90" s="132">
        <f>SAM_billion!CQ90*1000</f>
        <v>0</v>
      </c>
      <c r="CR90" s="132">
        <f>SAM_billion!CR90*1000</f>
        <v>0</v>
      </c>
      <c r="CS90" s="132">
        <f>SAM_billion!CS90*1000</f>
        <v>0</v>
      </c>
      <c r="CT90" s="132">
        <f>SAM_billion!CT90*1000</f>
        <v>0</v>
      </c>
      <c r="CU90" s="132">
        <f>SAM_billion!CU90*1000</f>
        <v>0</v>
      </c>
      <c r="CV90" s="132">
        <f>SAM_billion!CV90*1000</f>
        <v>0</v>
      </c>
      <c r="CW90" s="132">
        <f>SAM_billion!CW90*1000</f>
        <v>0</v>
      </c>
      <c r="CX90" s="132">
        <f>SAM_billion!CX90*1000</f>
        <v>0</v>
      </c>
      <c r="CY90" s="132">
        <f>SAM_billion!CY90*1000</f>
        <v>0</v>
      </c>
      <c r="CZ90" s="132">
        <f>SAM_billion!CZ90*1000</f>
        <v>0</v>
      </c>
      <c r="DA90" s="132">
        <f>SAM_billion!DA90*1000</f>
        <v>0</v>
      </c>
      <c r="DB90" s="132">
        <f>SAM_billion!DB90*1000</f>
        <v>0</v>
      </c>
      <c r="DC90" s="132">
        <f>SAM_billion!DC90*1000</f>
        <v>0</v>
      </c>
      <c r="DD90" s="132">
        <f>SAM_billion!DD90*1000</f>
        <v>0</v>
      </c>
      <c r="DE90" s="132">
        <f>SAM_billion!DE90*1000</f>
        <v>0</v>
      </c>
      <c r="DF90" s="132">
        <f>SAM_billion!DF90*1000</f>
        <v>0</v>
      </c>
      <c r="DG90" s="132">
        <f>SAM_billion!DG90*1000</f>
        <v>0</v>
      </c>
      <c r="DH90" s="132">
        <f>SAM_billion!DH90*1000</f>
        <v>0</v>
      </c>
      <c r="DI90" s="132">
        <f>SAM_billion!DI90*1000</f>
        <v>0</v>
      </c>
      <c r="DJ90" s="132">
        <f>SAM_billion!DJ90*1000</f>
        <v>0</v>
      </c>
      <c r="DK90" s="132">
        <f>SAM_billion!DK90*1000</f>
        <v>0</v>
      </c>
      <c r="DL90" s="132">
        <f>SAM_billion!DL90*1000</f>
        <v>0</v>
      </c>
      <c r="DM90" s="132">
        <f>SAM_billion!DM90*1000</f>
        <v>0</v>
      </c>
      <c r="DN90" s="132">
        <f>SAM_billion!DN90*1000</f>
        <v>0</v>
      </c>
      <c r="DO90" s="132">
        <f>SAM_billion!DO90*1000</f>
        <v>0</v>
      </c>
      <c r="DP90" s="132">
        <f>SAM_billion!DP90*1000</f>
        <v>0</v>
      </c>
      <c r="DQ90" s="132">
        <f>SAM_billion!DQ90*1000</f>
        <v>0</v>
      </c>
      <c r="DR90" s="132">
        <f>SAM_billion!DR90*1000</f>
        <v>0</v>
      </c>
      <c r="DS90" s="132">
        <f>SAM_billion!DS90*1000</f>
        <v>0</v>
      </c>
      <c r="DT90" s="132">
        <f>SAM_billion!DT90*1000</f>
        <v>0</v>
      </c>
      <c r="DU90" s="132">
        <f>SAM_billion!DU90*1000</f>
        <v>0</v>
      </c>
      <c r="DV90" s="132">
        <f>SAM_billion!DV90*1000</f>
        <v>0</v>
      </c>
      <c r="DW90" s="132">
        <f>SAM_billion!DW90*1000</f>
        <v>0</v>
      </c>
      <c r="DX90" s="132">
        <f>SAM_billion!DX90*1000</f>
        <v>0</v>
      </c>
      <c r="DY90" s="132">
        <f>SAM_billion!DY90*1000</f>
        <v>0</v>
      </c>
      <c r="DZ90" s="132">
        <f>SAM_billion!DZ90*1000</f>
        <v>0</v>
      </c>
      <c r="EA90" s="132">
        <f>SAM_billion!EA90*1000</f>
        <v>0</v>
      </c>
      <c r="EB90" s="132">
        <f>SAM_billion!EB90*1000</f>
        <v>0</v>
      </c>
      <c r="EC90" s="132">
        <f>SAM_billion!EC90*1000</f>
        <v>0</v>
      </c>
      <c r="ED90" s="132">
        <f>SAM_billion!ED90*1000</f>
        <v>0</v>
      </c>
      <c r="EE90" s="132">
        <f>SAM_billion!EE90*1000</f>
        <v>0</v>
      </c>
      <c r="EF90" s="132">
        <f>SAM_billion!EF90*1000</f>
        <v>0</v>
      </c>
      <c r="EG90" s="132">
        <f>SAM_billion!EG90*1000</f>
        <v>0</v>
      </c>
      <c r="EH90" s="132">
        <f>SAM_billion!EH90*1000</f>
        <v>0</v>
      </c>
      <c r="EI90" s="132">
        <f>SAM_billion!EI90*1000</f>
        <v>0</v>
      </c>
      <c r="EJ90" s="132">
        <f>SAM_billion!EJ90*1000</f>
        <v>0</v>
      </c>
      <c r="EK90" s="132">
        <f>SAM_billion!EK90*1000</f>
        <v>0</v>
      </c>
      <c r="EL90" s="132">
        <f>SAM_billion!EL90*1000</f>
        <v>0</v>
      </c>
      <c r="EM90" s="132">
        <f>SAM_billion!EM90*1000</f>
        <v>0</v>
      </c>
      <c r="EN90" s="132">
        <f>SAM_billion!EN90*1000</f>
        <v>0</v>
      </c>
      <c r="EO90" s="132">
        <f>SAM_billion!EO90*1000</f>
        <v>0</v>
      </c>
      <c r="EP90" s="132">
        <f>SAM_billion!EP90*1000</f>
        <v>0</v>
      </c>
      <c r="EQ90" s="132">
        <f>SAM_billion!EQ90*1000</f>
        <v>0</v>
      </c>
      <c r="ER90" s="132">
        <f>SAM_billion!ER90*1000</f>
        <v>0</v>
      </c>
      <c r="ES90" s="132">
        <f>SAM_billion!ES90*1000</f>
        <v>0</v>
      </c>
      <c r="ET90" s="132">
        <f>SAM_billion!ET90*1000</f>
        <v>0</v>
      </c>
      <c r="EU90" s="132">
        <f>SAM_billion!EU90*1000</f>
        <v>0</v>
      </c>
      <c r="EV90" s="132">
        <f>SAM_billion!EV90*1000</f>
        <v>0</v>
      </c>
      <c r="EW90" s="132">
        <f>SAM_billion!EW90*1000</f>
        <v>0</v>
      </c>
      <c r="EX90" s="132">
        <f>SAM_billion!EX90*1000</f>
        <v>0</v>
      </c>
      <c r="EY90" s="132">
        <f>SAM_billion!EY90*1000</f>
        <v>0</v>
      </c>
      <c r="EZ90" s="132">
        <f>SAM_billion!EZ90*1000</f>
        <v>0</v>
      </c>
      <c r="FA90" s="132">
        <f>SAM_billion!FA90*1000</f>
        <v>0</v>
      </c>
      <c r="FB90" s="132">
        <f>SAM_billion!FB90*1000</f>
        <v>0</v>
      </c>
      <c r="FC90" s="132">
        <f>SAM_billion!FC90*1000</f>
        <v>0</v>
      </c>
      <c r="FD90" s="132">
        <f>SAM_billion!FD90*1000</f>
        <v>0</v>
      </c>
      <c r="FE90" s="132">
        <f>SAM_billion!FE90*1000</f>
        <v>0</v>
      </c>
      <c r="FF90" s="132">
        <f>SAM_billion!FF90*1000</f>
        <v>0</v>
      </c>
      <c r="FG90" s="132">
        <f>SAM_billion!FG90*1000</f>
        <v>0</v>
      </c>
      <c r="FH90" s="132">
        <f>SAM_billion!FH90*1000</f>
        <v>0</v>
      </c>
      <c r="FI90" s="132">
        <f>SAM_billion!FI90*1000</f>
        <v>0</v>
      </c>
      <c r="FJ90" s="132">
        <f>SAM_billion!FJ90*1000</f>
        <v>0</v>
      </c>
      <c r="FK90" s="132">
        <f>SAM_billion!FK90*1000</f>
        <v>0</v>
      </c>
      <c r="FL90" s="132">
        <f>SAM_billion!FL90*1000</f>
        <v>0</v>
      </c>
      <c r="FM90" s="132">
        <f>SAM_billion!FM90*1000</f>
        <v>0</v>
      </c>
      <c r="FN90" s="132">
        <f>SAM_billion!FN90*1000</f>
        <v>86.393521163963996</v>
      </c>
      <c r="FO90" s="132">
        <f>SAM_billion!FO90*1000</f>
        <v>100.75113241939879</v>
      </c>
      <c r="FP90" s="132">
        <f>SAM_billion!FP90*1000</f>
        <v>88.54089547737</v>
      </c>
      <c r="FQ90" s="132">
        <f>SAM_billion!FQ90*1000</f>
        <v>83.695910143300694</v>
      </c>
      <c r="FR90" s="132">
        <f>SAM_billion!FR90*1000</f>
        <v>80.779237016592432</v>
      </c>
      <c r="FS90" s="132">
        <f>SAM_billion!FS90*1000</f>
        <v>74.915140719816335</v>
      </c>
      <c r="FT90" s="132">
        <f>SAM_billion!FT90*1000</f>
        <v>72.675628911228799</v>
      </c>
      <c r="FU90" s="132">
        <f>SAM_billion!FU90*1000</f>
        <v>78.984649968356649</v>
      </c>
      <c r="FV90" s="132">
        <f>SAM_billion!FV90*1000</f>
        <v>76.175115334338571</v>
      </c>
      <c r="FW90" s="132">
        <f>SAM_billion!FW90*1000</f>
        <v>102.21414520882979</v>
      </c>
      <c r="FX90" s="132">
        <f>SAM_billion!FX90*1000</f>
        <v>0</v>
      </c>
      <c r="FY90" s="132">
        <f>SAM_billion!FY90*1000</f>
        <v>0</v>
      </c>
      <c r="FZ90" s="132">
        <f>SAM_billion!FZ90*1000</f>
        <v>0</v>
      </c>
      <c r="GA90" s="132">
        <f>SAM_billion!GA90*1000</f>
        <v>0</v>
      </c>
      <c r="GB90" s="132">
        <f>SAM_billion!GB90*1000</f>
        <v>0</v>
      </c>
      <c r="GC90" s="132">
        <f>SAM_billion!GC90*1000</f>
        <v>0</v>
      </c>
      <c r="GD90" s="132">
        <f>SAM_billion!GD90*1000</f>
        <v>0</v>
      </c>
      <c r="GE90" s="132">
        <f>SAM_billion!GE90*1000</f>
        <v>0</v>
      </c>
      <c r="GF90" s="132">
        <f>SAM_billion!GF90*1000</f>
        <v>0</v>
      </c>
      <c r="GG90" s="132">
        <f>SAM_billion!GG90*1000</f>
        <v>0</v>
      </c>
      <c r="GH90" s="132">
        <f>SAM_billion!GH90*1000</f>
        <v>2072.383769194128</v>
      </c>
      <c r="GI90" s="132">
        <f>SAM_billion!GI90*1000</f>
        <v>4202.2973713055717</v>
      </c>
      <c r="GJ90" s="132">
        <f>SAM_billion!GJ90*1000</f>
        <v>15681.077272050217</v>
      </c>
    </row>
    <row r="91" spans="1:192" x14ac:dyDescent="0.25">
      <c r="A91" s="133" t="s">
        <v>756</v>
      </c>
      <c r="B91" s="132">
        <f>SAM_billion!B91*1000</f>
        <v>0</v>
      </c>
      <c r="C91" s="132">
        <f>SAM_billion!C91*1000</f>
        <v>0</v>
      </c>
      <c r="D91" s="132">
        <f>SAM_billion!D91*1000</f>
        <v>0</v>
      </c>
      <c r="E91" s="132">
        <f>SAM_billion!E91*1000</f>
        <v>0</v>
      </c>
      <c r="F91" s="132">
        <f>SAM_billion!F91*1000</f>
        <v>0</v>
      </c>
      <c r="G91" s="132">
        <f>SAM_billion!G91*1000</f>
        <v>0</v>
      </c>
      <c r="H91" s="132">
        <f>SAM_billion!H91*1000</f>
        <v>323.1574473501953</v>
      </c>
      <c r="I91" s="132">
        <f>SAM_billion!I91*1000</f>
        <v>0</v>
      </c>
      <c r="J91" s="132">
        <f>SAM_billion!J91*1000</f>
        <v>0</v>
      </c>
      <c r="K91" s="132">
        <f>SAM_billion!K91*1000</f>
        <v>0</v>
      </c>
      <c r="L91" s="132">
        <f>SAM_billion!L91*1000</f>
        <v>0</v>
      </c>
      <c r="M91" s="132">
        <f>SAM_billion!M91*1000</f>
        <v>1.5487495216479248</v>
      </c>
      <c r="N91" s="132">
        <f>SAM_billion!N91*1000</f>
        <v>0</v>
      </c>
      <c r="O91" s="132">
        <f>SAM_billion!O91*1000</f>
        <v>0</v>
      </c>
      <c r="P91" s="132">
        <f>SAM_billion!P91*1000</f>
        <v>0</v>
      </c>
      <c r="Q91" s="132">
        <f>SAM_billion!Q91*1000</f>
        <v>0</v>
      </c>
      <c r="R91" s="132">
        <f>SAM_billion!R91*1000</f>
        <v>0</v>
      </c>
      <c r="S91" s="132">
        <f>SAM_billion!S91*1000</f>
        <v>0</v>
      </c>
      <c r="T91" s="132">
        <f>SAM_billion!T91*1000</f>
        <v>0</v>
      </c>
      <c r="U91" s="132">
        <f>SAM_billion!U91*1000</f>
        <v>0</v>
      </c>
      <c r="V91" s="132">
        <f>SAM_billion!V91*1000</f>
        <v>0</v>
      </c>
      <c r="W91" s="132">
        <f>SAM_billion!W91*1000</f>
        <v>0</v>
      </c>
      <c r="X91" s="132">
        <f>SAM_billion!X91*1000</f>
        <v>0</v>
      </c>
      <c r="Y91" s="132">
        <f>SAM_billion!Y91*1000</f>
        <v>634.17990813394647</v>
      </c>
      <c r="Z91" s="132">
        <f>SAM_billion!Z91*1000</f>
        <v>72.288345467380594</v>
      </c>
      <c r="AA91" s="132">
        <f>SAM_billion!AA91*1000</f>
        <v>0</v>
      </c>
      <c r="AB91" s="132">
        <f>SAM_billion!AB91*1000</f>
        <v>0</v>
      </c>
      <c r="AC91" s="132">
        <f>SAM_billion!AC91*1000</f>
        <v>0.60938948351796463</v>
      </c>
      <c r="AD91" s="132">
        <f>SAM_billion!AD91*1000</f>
        <v>6200.9490008256971</v>
      </c>
      <c r="AE91" s="132">
        <f>SAM_billion!AE91*1000</f>
        <v>0</v>
      </c>
      <c r="AF91" s="132">
        <f>SAM_billion!AF91*1000</f>
        <v>0</v>
      </c>
      <c r="AG91" s="132">
        <f>SAM_billion!AG91*1000</f>
        <v>0</v>
      </c>
      <c r="AH91" s="132">
        <f>SAM_billion!AH91*1000</f>
        <v>97.864298684195958</v>
      </c>
      <c r="AI91" s="132">
        <f>SAM_billion!AI91*1000</f>
        <v>308.3097345876651</v>
      </c>
      <c r="AJ91" s="132">
        <f>SAM_billion!AJ91*1000</f>
        <v>0</v>
      </c>
      <c r="AK91" s="132">
        <f>SAM_billion!AK91*1000</f>
        <v>0</v>
      </c>
      <c r="AL91" s="132">
        <f>SAM_billion!AL91*1000</f>
        <v>0</v>
      </c>
      <c r="AM91" s="132">
        <f>SAM_billion!AM91*1000</f>
        <v>0</v>
      </c>
      <c r="AN91" s="132">
        <f>SAM_billion!AN91*1000</f>
        <v>0</v>
      </c>
      <c r="AO91" s="132">
        <f>SAM_billion!AO91*1000</f>
        <v>0</v>
      </c>
      <c r="AP91" s="132">
        <f>SAM_billion!AP91*1000</f>
        <v>0</v>
      </c>
      <c r="AQ91" s="132">
        <f>SAM_billion!AQ91*1000</f>
        <v>0</v>
      </c>
      <c r="AR91" s="132">
        <f>SAM_billion!AR91*1000</f>
        <v>0</v>
      </c>
      <c r="AS91" s="132">
        <f>SAM_billion!AS91*1000</f>
        <v>0</v>
      </c>
      <c r="AT91" s="132">
        <f>SAM_billion!AT91*1000</f>
        <v>0</v>
      </c>
      <c r="AU91" s="132">
        <f>SAM_billion!AU91*1000</f>
        <v>0</v>
      </c>
      <c r="AV91" s="132">
        <f>SAM_billion!AV91*1000</f>
        <v>0</v>
      </c>
      <c r="AW91" s="132">
        <f>SAM_billion!AW91*1000</f>
        <v>0</v>
      </c>
      <c r="AX91" s="132">
        <f>SAM_billion!AX91*1000</f>
        <v>0</v>
      </c>
      <c r="AY91" s="132">
        <f>SAM_billion!AY91*1000</f>
        <v>0</v>
      </c>
      <c r="AZ91" s="132">
        <f>SAM_billion!AZ91*1000</f>
        <v>0</v>
      </c>
      <c r="BA91" s="132">
        <f>SAM_billion!BA91*1000</f>
        <v>0</v>
      </c>
      <c r="BB91" s="132">
        <f>SAM_billion!BB91*1000</f>
        <v>0</v>
      </c>
      <c r="BC91" s="132">
        <f>SAM_billion!BC91*1000</f>
        <v>0</v>
      </c>
      <c r="BD91" s="132">
        <f>SAM_billion!BD91*1000</f>
        <v>0</v>
      </c>
      <c r="BE91" s="132">
        <f>SAM_billion!BE91*1000</f>
        <v>0</v>
      </c>
      <c r="BF91" s="132">
        <f>SAM_billion!BF91*1000</f>
        <v>0</v>
      </c>
      <c r="BG91" s="132">
        <f>SAM_billion!BG91*1000</f>
        <v>0</v>
      </c>
      <c r="BH91" s="132">
        <f>SAM_billion!BH91*1000</f>
        <v>0</v>
      </c>
      <c r="BI91" s="132">
        <f>SAM_billion!BI91*1000</f>
        <v>0</v>
      </c>
      <c r="BJ91" s="132">
        <f>SAM_billion!BJ91*1000</f>
        <v>41.914534290573933</v>
      </c>
      <c r="BK91" s="132">
        <f>SAM_billion!BK91*1000</f>
        <v>2.7941497628624692</v>
      </c>
      <c r="BL91" s="132">
        <f>SAM_billion!BL91*1000</f>
        <v>0</v>
      </c>
      <c r="BM91" s="132">
        <f>SAM_billion!BM91*1000</f>
        <v>123.76484454216313</v>
      </c>
      <c r="BN91" s="132">
        <f>SAM_billion!BN91*1000</f>
        <v>0</v>
      </c>
      <c r="BO91" s="132">
        <f>SAM_billion!BO91*1000</f>
        <v>49.940129347285442</v>
      </c>
      <c r="BP91" s="132">
        <f>SAM_billion!BP91*1000</f>
        <v>6.8652524252319963E-2</v>
      </c>
      <c r="BQ91" s="132">
        <f>SAM_billion!BQ91*1000</f>
        <v>0.22962010142468503</v>
      </c>
      <c r="BR91" s="132">
        <f>SAM_billion!BR91*1000</f>
        <v>4.1597494152448254E-2</v>
      </c>
      <c r="BS91" s="132">
        <f>SAM_billion!BS91*1000</f>
        <v>3.8322808698494283E-2</v>
      </c>
      <c r="BT91" s="132">
        <f>SAM_billion!BT91*1000</f>
        <v>0</v>
      </c>
      <c r="BU91" s="132">
        <f>SAM_billion!BU91*1000</f>
        <v>9.9343646624928075E-2</v>
      </c>
      <c r="BV91" s="132">
        <f>SAM_billion!BV91*1000</f>
        <v>6.4293028278484578E-3</v>
      </c>
      <c r="BW91" s="132">
        <f>SAM_billion!BW91*1000</f>
        <v>0</v>
      </c>
      <c r="BX91" s="132">
        <f>SAM_billion!BX91*1000</f>
        <v>19.858963989185153</v>
      </c>
      <c r="BY91" s="132">
        <f>SAM_billion!BY91*1000</f>
        <v>34.194729640036002</v>
      </c>
      <c r="BZ91" s="132">
        <f>SAM_billion!BZ91*1000</f>
        <v>126.55316717227946</v>
      </c>
      <c r="CA91" s="132">
        <f>SAM_billion!CA91*1000</f>
        <v>0</v>
      </c>
      <c r="CB91" s="132">
        <f>SAM_billion!CB91*1000</f>
        <v>0</v>
      </c>
      <c r="CC91" s="132">
        <f>SAM_billion!CC91*1000</f>
        <v>0</v>
      </c>
      <c r="CD91" s="132">
        <f>SAM_billion!CD91*1000</f>
        <v>0</v>
      </c>
      <c r="CE91" s="132">
        <f>SAM_billion!CE91*1000</f>
        <v>0</v>
      </c>
      <c r="CF91" s="132">
        <f>SAM_billion!CF91*1000</f>
        <v>0</v>
      </c>
      <c r="CG91" s="132">
        <f>SAM_billion!CG91*1000</f>
        <v>0</v>
      </c>
      <c r="CH91" s="132">
        <f>SAM_billion!CH91*1000</f>
        <v>0</v>
      </c>
      <c r="CI91" s="132">
        <f>SAM_billion!CI91*1000</f>
        <v>0</v>
      </c>
      <c r="CJ91" s="132">
        <f>SAM_billion!CJ91*1000</f>
        <v>0</v>
      </c>
      <c r="CK91" s="132">
        <f>SAM_billion!CK91*1000</f>
        <v>0</v>
      </c>
      <c r="CL91" s="132">
        <f>SAM_billion!CL91*1000</f>
        <v>0</v>
      </c>
      <c r="CM91" s="132">
        <f>SAM_billion!CM91*1000</f>
        <v>0</v>
      </c>
      <c r="CN91" s="132">
        <f>SAM_billion!CN91*1000</f>
        <v>0</v>
      </c>
      <c r="CO91" s="132">
        <f>SAM_billion!CO91*1000</f>
        <v>0</v>
      </c>
      <c r="CP91" s="132">
        <f>SAM_billion!CP91*1000</f>
        <v>0</v>
      </c>
      <c r="CQ91" s="132">
        <f>SAM_billion!CQ91*1000</f>
        <v>0</v>
      </c>
      <c r="CR91" s="132">
        <f>SAM_billion!CR91*1000</f>
        <v>0</v>
      </c>
      <c r="CS91" s="132">
        <f>SAM_billion!CS91*1000</f>
        <v>0</v>
      </c>
      <c r="CT91" s="132">
        <f>SAM_billion!CT91*1000</f>
        <v>0</v>
      </c>
      <c r="CU91" s="132">
        <f>SAM_billion!CU91*1000</f>
        <v>0</v>
      </c>
      <c r="CV91" s="132">
        <f>SAM_billion!CV91*1000</f>
        <v>0</v>
      </c>
      <c r="CW91" s="132">
        <f>SAM_billion!CW91*1000</f>
        <v>0</v>
      </c>
      <c r="CX91" s="132">
        <f>SAM_billion!CX91*1000</f>
        <v>0</v>
      </c>
      <c r="CY91" s="132">
        <f>SAM_billion!CY91*1000</f>
        <v>0</v>
      </c>
      <c r="CZ91" s="132">
        <f>SAM_billion!CZ91*1000</f>
        <v>0</v>
      </c>
      <c r="DA91" s="132">
        <f>SAM_billion!DA91*1000</f>
        <v>0</v>
      </c>
      <c r="DB91" s="132">
        <f>SAM_billion!DB91*1000</f>
        <v>0</v>
      </c>
      <c r="DC91" s="132">
        <f>SAM_billion!DC91*1000</f>
        <v>0</v>
      </c>
      <c r="DD91" s="132">
        <f>SAM_billion!DD91*1000</f>
        <v>0</v>
      </c>
      <c r="DE91" s="132">
        <f>SAM_billion!DE91*1000</f>
        <v>0</v>
      </c>
      <c r="DF91" s="132">
        <f>SAM_billion!DF91*1000</f>
        <v>0</v>
      </c>
      <c r="DG91" s="132">
        <f>SAM_billion!DG91*1000</f>
        <v>0</v>
      </c>
      <c r="DH91" s="132">
        <f>SAM_billion!DH91*1000</f>
        <v>0</v>
      </c>
      <c r="DI91" s="132">
        <f>SAM_billion!DI91*1000</f>
        <v>0</v>
      </c>
      <c r="DJ91" s="132">
        <f>SAM_billion!DJ91*1000</f>
        <v>0</v>
      </c>
      <c r="DK91" s="132">
        <f>SAM_billion!DK91*1000</f>
        <v>0</v>
      </c>
      <c r="DL91" s="132">
        <f>SAM_billion!DL91*1000</f>
        <v>0</v>
      </c>
      <c r="DM91" s="132">
        <f>SAM_billion!DM91*1000</f>
        <v>0</v>
      </c>
      <c r="DN91" s="132">
        <f>SAM_billion!DN91*1000</f>
        <v>0</v>
      </c>
      <c r="DO91" s="132">
        <f>SAM_billion!DO91*1000</f>
        <v>0</v>
      </c>
      <c r="DP91" s="132">
        <f>SAM_billion!DP91*1000</f>
        <v>0</v>
      </c>
      <c r="DQ91" s="132">
        <f>SAM_billion!DQ91*1000</f>
        <v>0</v>
      </c>
      <c r="DR91" s="132">
        <f>SAM_billion!DR91*1000</f>
        <v>0</v>
      </c>
      <c r="DS91" s="132">
        <f>SAM_billion!DS91*1000</f>
        <v>0</v>
      </c>
      <c r="DT91" s="132">
        <f>SAM_billion!DT91*1000</f>
        <v>0</v>
      </c>
      <c r="DU91" s="132">
        <f>SAM_billion!DU91*1000</f>
        <v>0</v>
      </c>
      <c r="DV91" s="132">
        <f>SAM_billion!DV91*1000</f>
        <v>0</v>
      </c>
      <c r="DW91" s="132">
        <f>SAM_billion!DW91*1000</f>
        <v>0</v>
      </c>
      <c r="DX91" s="132">
        <f>SAM_billion!DX91*1000</f>
        <v>0</v>
      </c>
      <c r="DY91" s="132">
        <f>SAM_billion!DY91*1000</f>
        <v>0</v>
      </c>
      <c r="DZ91" s="132">
        <f>SAM_billion!DZ91*1000</f>
        <v>0</v>
      </c>
      <c r="EA91" s="132">
        <f>SAM_billion!EA91*1000</f>
        <v>0</v>
      </c>
      <c r="EB91" s="132">
        <f>SAM_billion!EB91*1000</f>
        <v>0</v>
      </c>
      <c r="EC91" s="132">
        <f>SAM_billion!EC91*1000</f>
        <v>0</v>
      </c>
      <c r="ED91" s="132">
        <f>SAM_billion!ED91*1000</f>
        <v>0</v>
      </c>
      <c r="EE91" s="132">
        <f>SAM_billion!EE91*1000</f>
        <v>0</v>
      </c>
      <c r="EF91" s="132">
        <f>SAM_billion!EF91*1000</f>
        <v>0</v>
      </c>
      <c r="EG91" s="132">
        <f>SAM_billion!EG91*1000</f>
        <v>0</v>
      </c>
      <c r="EH91" s="132">
        <f>SAM_billion!EH91*1000</f>
        <v>0</v>
      </c>
      <c r="EI91" s="132">
        <f>SAM_billion!EI91*1000</f>
        <v>0</v>
      </c>
      <c r="EJ91" s="132">
        <f>SAM_billion!EJ91*1000</f>
        <v>0</v>
      </c>
      <c r="EK91" s="132">
        <f>SAM_billion!EK91*1000</f>
        <v>0</v>
      </c>
      <c r="EL91" s="132">
        <f>SAM_billion!EL91*1000</f>
        <v>0</v>
      </c>
      <c r="EM91" s="132">
        <f>SAM_billion!EM91*1000</f>
        <v>0</v>
      </c>
      <c r="EN91" s="132">
        <f>SAM_billion!EN91*1000</f>
        <v>0</v>
      </c>
      <c r="EO91" s="132">
        <f>SAM_billion!EO91*1000</f>
        <v>0</v>
      </c>
      <c r="EP91" s="132">
        <f>SAM_billion!EP91*1000</f>
        <v>0</v>
      </c>
      <c r="EQ91" s="132">
        <f>SAM_billion!EQ91*1000</f>
        <v>0</v>
      </c>
      <c r="ER91" s="132">
        <f>SAM_billion!ER91*1000</f>
        <v>0</v>
      </c>
      <c r="ES91" s="132">
        <f>SAM_billion!ES91*1000</f>
        <v>0</v>
      </c>
      <c r="ET91" s="132">
        <f>SAM_billion!ET91*1000</f>
        <v>0</v>
      </c>
      <c r="EU91" s="132">
        <f>SAM_billion!EU91*1000</f>
        <v>0</v>
      </c>
      <c r="EV91" s="132">
        <f>SAM_billion!EV91*1000</f>
        <v>0</v>
      </c>
      <c r="EW91" s="132">
        <f>SAM_billion!EW91*1000</f>
        <v>0</v>
      </c>
      <c r="EX91" s="132">
        <f>SAM_billion!EX91*1000</f>
        <v>0</v>
      </c>
      <c r="EY91" s="132">
        <f>SAM_billion!EY91*1000</f>
        <v>0</v>
      </c>
      <c r="EZ91" s="132">
        <f>SAM_billion!EZ91*1000</f>
        <v>0</v>
      </c>
      <c r="FA91" s="132">
        <f>SAM_billion!FA91*1000</f>
        <v>0</v>
      </c>
      <c r="FB91" s="132">
        <f>SAM_billion!FB91*1000</f>
        <v>0</v>
      </c>
      <c r="FC91" s="132">
        <f>SAM_billion!FC91*1000</f>
        <v>0</v>
      </c>
      <c r="FD91" s="132">
        <f>SAM_billion!FD91*1000</f>
        <v>0</v>
      </c>
      <c r="FE91" s="132">
        <f>SAM_billion!FE91*1000</f>
        <v>0</v>
      </c>
      <c r="FF91" s="132">
        <f>SAM_billion!FF91*1000</f>
        <v>0</v>
      </c>
      <c r="FG91" s="132">
        <f>SAM_billion!FG91*1000</f>
        <v>0</v>
      </c>
      <c r="FH91" s="132">
        <f>SAM_billion!FH91*1000</f>
        <v>0</v>
      </c>
      <c r="FI91" s="132">
        <f>SAM_billion!FI91*1000</f>
        <v>0</v>
      </c>
      <c r="FJ91" s="132">
        <f>SAM_billion!FJ91*1000</f>
        <v>0</v>
      </c>
      <c r="FK91" s="132">
        <f>SAM_billion!FK91*1000</f>
        <v>0</v>
      </c>
      <c r="FL91" s="132">
        <f>SAM_billion!FL91*1000</f>
        <v>0</v>
      </c>
      <c r="FM91" s="132">
        <f>SAM_billion!FM91*1000</f>
        <v>0</v>
      </c>
      <c r="FN91" s="132">
        <f>SAM_billion!FN91*1000</f>
        <v>893.03195721175007</v>
      </c>
      <c r="FO91" s="132">
        <f>SAM_billion!FO91*1000</f>
        <v>1050.3872781219952</v>
      </c>
      <c r="FP91" s="132">
        <f>SAM_billion!FP91*1000</f>
        <v>918.05167733940038</v>
      </c>
      <c r="FQ91" s="132">
        <f>SAM_billion!FQ91*1000</f>
        <v>866.96183445700558</v>
      </c>
      <c r="FR91" s="132">
        <f>SAM_billion!FR91*1000</f>
        <v>838.1395081507452</v>
      </c>
      <c r="FS91" s="132">
        <f>SAM_billion!FS91*1000</f>
        <v>776.1717403842008</v>
      </c>
      <c r="FT91" s="132">
        <f>SAM_billion!FT91*1000</f>
        <v>752.99570769687477</v>
      </c>
      <c r="FU91" s="132">
        <f>SAM_billion!FU91*1000</f>
        <v>821.63441993630772</v>
      </c>
      <c r="FV91" s="132">
        <f>SAM_billion!FV91*1000</f>
        <v>791.14535179417248</v>
      </c>
      <c r="FW91" s="132">
        <f>SAM_billion!FW91*1000</f>
        <v>1028.6515338416293</v>
      </c>
      <c r="FX91" s="132">
        <f>SAM_billion!FX91*1000</f>
        <v>0</v>
      </c>
      <c r="FY91" s="132">
        <f>SAM_billion!FY91*1000</f>
        <v>0</v>
      </c>
      <c r="FZ91" s="132">
        <f>SAM_billion!FZ91*1000</f>
        <v>0</v>
      </c>
      <c r="GA91" s="132">
        <f>SAM_billion!GA91*1000</f>
        <v>0</v>
      </c>
      <c r="GB91" s="132">
        <f>SAM_billion!GB91*1000</f>
        <v>0</v>
      </c>
      <c r="GC91" s="132">
        <f>SAM_billion!GC91*1000</f>
        <v>0</v>
      </c>
      <c r="GD91" s="132">
        <f>SAM_billion!GD91*1000</f>
        <v>0</v>
      </c>
      <c r="GE91" s="132">
        <f>SAM_billion!GE91*1000</f>
        <v>0</v>
      </c>
      <c r="GF91" s="132">
        <f>SAM_billion!GF91*1000</f>
        <v>0</v>
      </c>
      <c r="GG91" s="132">
        <f>SAM_billion!GG91*1000</f>
        <v>0</v>
      </c>
      <c r="GH91" s="132">
        <f>SAM_billion!GH91*1000</f>
        <v>-1349.8567794424803</v>
      </c>
      <c r="GI91" s="132">
        <f>SAM_billion!GI91*1000</f>
        <v>67.888513792823005</v>
      </c>
      <c r="GJ91" s="132">
        <f>SAM_billion!GJ91*1000</f>
        <v>15493.61410196104</v>
      </c>
    </row>
    <row r="92" spans="1:192" x14ac:dyDescent="0.25">
      <c r="A92" s="133" t="s">
        <v>757</v>
      </c>
      <c r="B92" s="132">
        <f>SAM_billion!B92*1000</f>
        <v>0</v>
      </c>
      <c r="C92" s="132">
        <f>SAM_billion!C92*1000</f>
        <v>0</v>
      </c>
      <c r="D92" s="132">
        <f>SAM_billion!D92*1000</f>
        <v>0</v>
      </c>
      <c r="E92" s="132">
        <f>SAM_billion!E92*1000</f>
        <v>0</v>
      </c>
      <c r="F92" s="132">
        <f>SAM_billion!F92*1000</f>
        <v>0</v>
      </c>
      <c r="G92" s="132">
        <f>SAM_billion!G92*1000</f>
        <v>0</v>
      </c>
      <c r="H92" s="132">
        <f>SAM_billion!H92*1000</f>
        <v>0</v>
      </c>
      <c r="I92" s="132">
        <f>SAM_billion!I92*1000</f>
        <v>675.50403547419933</v>
      </c>
      <c r="J92" s="132">
        <f>SAM_billion!J92*1000</f>
        <v>0</v>
      </c>
      <c r="K92" s="132">
        <f>SAM_billion!K92*1000</f>
        <v>0</v>
      </c>
      <c r="L92" s="132">
        <f>SAM_billion!L92*1000</f>
        <v>0</v>
      </c>
      <c r="M92" s="132">
        <f>SAM_billion!M92*1000</f>
        <v>0</v>
      </c>
      <c r="N92" s="132">
        <f>SAM_billion!N92*1000</f>
        <v>0</v>
      </c>
      <c r="O92" s="132">
        <f>SAM_billion!O92*1000</f>
        <v>0</v>
      </c>
      <c r="P92" s="132">
        <f>SAM_billion!P92*1000</f>
        <v>0</v>
      </c>
      <c r="Q92" s="132">
        <f>SAM_billion!Q92*1000</f>
        <v>0</v>
      </c>
      <c r="R92" s="132">
        <f>SAM_billion!R92*1000</f>
        <v>0</v>
      </c>
      <c r="S92" s="132">
        <f>SAM_billion!S92*1000</f>
        <v>0</v>
      </c>
      <c r="T92" s="132">
        <f>SAM_billion!T92*1000</f>
        <v>0</v>
      </c>
      <c r="U92" s="132">
        <f>SAM_billion!U92*1000</f>
        <v>0</v>
      </c>
      <c r="V92" s="132">
        <f>SAM_billion!V92*1000</f>
        <v>0</v>
      </c>
      <c r="W92" s="132">
        <f>SAM_billion!W92*1000</f>
        <v>0</v>
      </c>
      <c r="X92" s="132">
        <f>SAM_billion!X92*1000</f>
        <v>237.48055465439066</v>
      </c>
      <c r="Y92" s="132">
        <f>SAM_billion!Y92*1000</f>
        <v>0</v>
      </c>
      <c r="Z92" s="132">
        <f>SAM_billion!Z92*1000</f>
        <v>0</v>
      </c>
      <c r="AA92" s="132">
        <f>SAM_billion!AA92*1000</f>
        <v>0</v>
      </c>
      <c r="AB92" s="132">
        <f>SAM_billion!AB92*1000</f>
        <v>1181.6537072786896</v>
      </c>
      <c r="AC92" s="132">
        <f>SAM_billion!AC92*1000</f>
        <v>0</v>
      </c>
      <c r="AD92" s="132">
        <f>SAM_billion!AD92*1000</f>
        <v>1367.5936028617773</v>
      </c>
      <c r="AE92" s="132">
        <f>SAM_billion!AE92*1000</f>
        <v>0</v>
      </c>
      <c r="AF92" s="132">
        <f>SAM_billion!AF92*1000</f>
        <v>0</v>
      </c>
      <c r="AG92" s="132">
        <f>SAM_billion!AG92*1000</f>
        <v>0</v>
      </c>
      <c r="AH92" s="132">
        <f>SAM_billion!AH92*1000</f>
        <v>65.352002375110175</v>
      </c>
      <c r="AI92" s="132">
        <f>SAM_billion!AI92*1000</f>
        <v>0</v>
      </c>
      <c r="AJ92" s="132">
        <f>SAM_billion!AJ92*1000</f>
        <v>0</v>
      </c>
      <c r="AK92" s="132">
        <f>SAM_billion!AK92*1000</f>
        <v>0</v>
      </c>
      <c r="AL92" s="132">
        <f>SAM_billion!AL92*1000</f>
        <v>0</v>
      </c>
      <c r="AM92" s="132">
        <f>SAM_billion!AM92*1000</f>
        <v>0</v>
      </c>
      <c r="AN92" s="132">
        <f>SAM_billion!AN92*1000</f>
        <v>0</v>
      </c>
      <c r="AO92" s="132">
        <f>SAM_billion!AO92*1000</f>
        <v>0</v>
      </c>
      <c r="AP92" s="132">
        <f>SAM_billion!AP92*1000</f>
        <v>0</v>
      </c>
      <c r="AQ92" s="132">
        <f>SAM_billion!AQ92*1000</f>
        <v>0</v>
      </c>
      <c r="AR92" s="132">
        <f>SAM_billion!AR92*1000</f>
        <v>0</v>
      </c>
      <c r="AS92" s="132">
        <f>SAM_billion!AS92*1000</f>
        <v>0</v>
      </c>
      <c r="AT92" s="132">
        <f>SAM_billion!AT92*1000</f>
        <v>0</v>
      </c>
      <c r="AU92" s="132">
        <f>SAM_billion!AU92*1000</f>
        <v>0</v>
      </c>
      <c r="AV92" s="132">
        <f>SAM_billion!AV92*1000</f>
        <v>0</v>
      </c>
      <c r="AW92" s="132">
        <f>SAM_billion!AW92*1000</f>
        <v>0</v>
      </c>
      <c r="AX92" s="132">
        <f>SAM_billion!AX92*1000</f>
        <v>0</v>
      </c>
      <c r="AY92" s="132">
        <f>SAM_billion!AY92*1000</f>
        <v>0</v>
      </c>
      <c r="AZ92" s="132">
        <f>SAM_billion!AZ92*1000</f>
        <v>0</v>
      </c>
      <c r="BA92" s="132">
        <f>SAM_billion!BA92*1000</f>
        <v>0</v>
      </c>
      <c r="BB92" s="132">
        <f>SAM_billion!BB92*1000</f>
        <v>0</v>
      </c>
      <c r="BC92" s="132">
        <f>SAM_billion!BC92*1000</f>
        <v>0</v>
      </c>
      <c r="BD92" s="132">
        <f>SAM_billion!BD92*1000</f>
        <v>0</v>
      </c>
      <c r="BE92" s="132">
        <f>SAM_billion!BE92*1000</f>
        <v>0</v>
      </c>
      <c r="BF92" s="132">
        <f>SAM_billion!BF92*1000</f>
        <v>0</v>
      </c>
      <c r="BG92" s="132">
        <f>SAM_billion!BG92*1000</f>
        <v>0</v>
      </c>
      <c r="BH92" s="132">
        <f>SAM_billion!BH92*1000</f>
        <v>0</v>
      </c>
      <c r="BI92" s="132">
        <f>SAM_billion!BI92*1000</f>
        <v>0</v>
      </c>
      <c r="BJ92" s="132">
        <f>SAM_billion!BJ92*1000</f>
        <v>28.075508884136397</v>
      </c>
      <c r="BK92" s="132">
        <f>SAM_billion!BK92*1000</f>
        <v>1.8758113646185737</v>
      </c>
      <c r="BL92" s="132">
        <f>SAM_billion!BL92*1000</f>
        <v>0</v>
      </c>
      <c r="BM92" s="132">
        <f>SAM_billion!BM92*1000</f>
        <v>271.6289180348773</v>
      </c>
      <c r="BN92" s="132">
        <f>SAM_billion!BN92*1000</f>
        <v>0</v>
      </c>
      <c r="BO92" s="132">
        <f>SAM_billion!BO92*1000</f>
        <v>33.440394078181207</v>
      </c>
      <c r="BP92" s="132">
        <f>SAM_billion!BP92*1000</f>
        <v>4.6095512664564804E-2</v>
      </c>
      <c r="BQ92" s="132">
        <f>SAM_billion!BQ92*1000</f>
        <v>0.1541743207337718</v>
      </c>
      <c r="BR92" s="132">
        <f>SAM_billion!BR92*1000</f>
        <v>2.7930244222643761E-2</v>
      </c>
      <c r="BS92" s="132">
        <f>SAM_billion!BS92*1000</f>
        <v>2.5731487630574132E-2</v>
      </c>
      <c r="BT92" s="132">
        <f>SAM_billion!BT92*1000</f>
        <v>0</v>
      </c>
      <c r="BU92" s="132">
        <f>SAM_billion!BU92*1000</f>
        <v>6.6703265256606276E-2</v>
      </c>
      <c r="BV92" s="132">
        <f>SAM_billion!BV92*1000</f>
        <v>4.316893908648701E-3</v>
      </c>
      <c r="BW92" s="132">
        <f>SAM_billion!BW92*1000</f>
        <v>0</v>
      </c>
      <c r="BX92" s="132">
        <f>SAM_billion!BX92*1000</f>
        <v>13.318760674171212</v>
      </c>
      <c r="BY92" s="132">
        <f>SAM_billion!BY92*1000</f>
        <v>22.914905225556318</v>
      </c>
      <c r="BZ92" s="132">
        <f>SAM_billion!BZ92*1000</f>
        <v>84.359577976931448</v>
      </c>
      <c r="CA92" s="132">
        <f>SAM_billion!CA92*1000</f>
        <v>0</v>
      </c>
      <c r="CB92" s="132">
        <f>SAM_billion!CB92*1000</f>
        <v>0</v>
      </c>
      <c r="CC92" s="132">
        <f>SAM_billion!CC92*1000</f>
        <v>0</v>
      </c>
      <c r="CD92" s="132">
        <f>SAM_billion!CD92*1000</f>
        <v>0</v>
      </c>
      <c r="CE92" s="132">
        <f>SAM_billion!CE92*1000</f>
        <v>0</v>
      </c>
      <c r="CF92" s="132">
        <f>SAM_billion!CF92*1000</f>
        <v>0</v>
      </c>
      <c r="CG92" s="132">
        <f>SAM_billion!CG92*1000</f>
        <v>0</v>
      </c>
      <c r="CH92" s="132">
        <f>SAM_billion!CH92*1000</f>
        <v>0</v>
      </c>
      <c r="CI92" s="132">
        <f>SAM_billion!CI92*1000</f>
        <v>0</v>
      </c>
      <c r="CJ92" s="132">
        <f>SAM_billion!CJ92*1000</f>
        <v>0</v>
      </c>
      <c r="CK92" s="132">
        <f>SAM_billion!CK92*1000</f>
        <v>0</v>
      </c>
      <c r="CL92" s="132">
        <f>SAM_billion!CL92*1000</f>
        <v>0</v>
      </c>
      <c r="CM92" s="132">
        <f>SAM_billion!CM92*1000</f>
        <v>0</v>
      </c>
      <c r="CN92" s="132">
        <f>SAM_billion!CN92*1000</f>
        <v>0</v>
      </c>
      <c r="CO92" s="132">
        <f>SAM_billion!CO92*1000</f>
        <v>0</v>
      </c>
      <c r="CP92" s="132">
        <f>SAM_billion!CP92*1000</f>
        <v>0</v>
      </c>
      <c r="CQ92" s="132">
        <f>SAM_billion!CQ92*1000</f>
        <v>0</v>
      </c>
      <c r="CR92" s="132">
        <f>SAM_billion!CR92*1000</f>
        <v>0</v>
      </c>
      <c r="CS92" s="132">
        <f>SAM_billion!CS92*1000</f>
        <v>0</v>
      </c>
      <c r="CT92" s="132">
        <f>SAM_billion!CT92*1000</f>
        <v>0</v>
      </c>
      <c r="CU92" s="132">
        <f>SAM_billion!CU92*1000</f>
        <v>0</v>
      </c>
      <c r="CV92" s="132">
        <f>SAM_billion!CV92*1000</f>
        <v>0</v>
      </c>
      <c r="CW92" s="132">
        <f>SAM_billion!CW92*1000</f>
        <v>0</v>
      </c>
      <c r="CX92" s="132">
        <f>SAM_billion!CX92*1000</f>
        <v>0</v>
      </c>
      <c r="CY92" s="132">
        <f>SAM_billion!CY92*1000</f>
        <v>0</v>
      </c>
      <c r="CZ92" s="132">
        <f>SAM_billion!CZ92*1000</f>
        <v>0</v>
      </c>
      <c r="DA92" s="132">
        <f>SAM_billion!DA92*1000</f>
        <v>0</v>
      </c>
      <c r="DB92" s="132">
        <f>SAM_billion!DB92*1000</f>
        <v>0</v>
      </c>
      <c r="DC92" s="132">
        <f>SAM_billion!DC92*1000</f>
        <v>0</v>
      </c>
      <c r="DD92" s="132">
        <f>SAM_billion!DD92*1000</f>
        <v>0</v>
      </c>
      <c r="DE92" s="132">
        <f>SAM_billion!DE92*1000</f>
        <v>0</v>
      </c>
      <c r="DF92" s="132">
        <f>SAM_billion!DF92*1000</f>
        <v>0</v>
      </c>
      <c r="DG92" s="132">
        <f>SAM_billion!DG92*1000</f>
        <v>0</v>
      </c>
      <c r="DH92" s="132">
        <f>SAM_billion!DH92*1000</f>
        <v>0</v>
      </c>
      <c r="DI92" s="132">
        <f>SAM_billion!DI92*1000</f>
        <v>0</v>
      </c>
      <c r="DJ92" s="132">
        <f>SAM_billion!DJ92*1000</f>
        <v>0</v>
      </c>
      <c r="DK92" s="132">
        <f>SAM_billion!DK92*1000</f>
        <v>0</v>
      </c>
      <c r="DL92" s="132">
        <f>SAM_billion!DL92*1000</f>
        <v>0</v>
      </c>
      <c r="DM92" s="132">
        <f>SAM_billion!DM92*1000</f>
        <v>0</v>
      </c>
      <c r="DN92" s="132">
        <f>SAM_billion!DN92*1000</f>
        <v>0</v>
      </c>
      <c r="DO92" s="132">
        <f>SAM_billion!DO92*1000</f>
        <v>0</v>
      </c>
      <c r="DP92" s="132">
        <f>SAM_billion!DP92*1000</f>
        <v>0</v>
      </c>
      <c r="DQ92" s="132">
        <f>SAM_billion!DQ92*1000</f>
        <v>0</v>
      </c>
      <c r="DR92" s="132">
        <f>SAM_billion!DR92*1000</f>
        <v>0</v>
      </c>
      <c r="DS92" s="132">
        <f>SAM_billion!DS92*1000</f>
        <v>0</v>
      </c>
      <c r="DT92" s="132">
        <f>SAM_billion!DT92*1000</f>
        <v>0</v>
      </c>
      <c r="DU92" s="132">
        <f>SAM_billion!DU92*1000</f>
        <v>0</v>
      </c>
      <c r="DV92" s="132">
        <f>SAM_billion!DV92*1000</f>
        <v>0</v>
      </c>
      <c r="DW92" s="132">
        <f>SAM_billion!DW92*1000</f>
        <v>0</v>
      </c>
      <c r="DX92" s="132">
        <f>SAM_billion!DX92*1000</f>
        <v>0</v>
      </c>
      <c r="DY92" s="132">
        <f>SAM_billion!DY92*1000</f>
        <v>0</v>
      </c>
      <c r="DZ92" s="132">
        <f>SAM_billion!DZ92*1000</f>
        <v>0</v>
      </c>
      <c r="EA92" s="132">
        <f>SAM_billion!EA92*1000</f>
        <v>0</v>
      </c>
      <c r="EB92" s="132">
        <f>SAM_billion!EB92*1000</f>
        <v>0</v>
      </c>
      <c r="EC92" s="132">
        <f>SAM_billion!EC92*1000</f>
        <v>0</v>
      </c>
      <c r="ED92" s="132">
        <f>SAM_billion!ED92*1000</f>
        <v>0</v>
      </c>
      <c r="EE92" s="132">
        <f>SAM_billion!EE92*1000</f>
        <v>0</v>
      </c>
      <c r="EF92" s="132">
        <f>SAM_billion!EF92*1000</f>
        <v>0</v>
      </c>
      <c r="EG92" s="132">
        <f>SAM_billion!EG92*1000</f>
        <v>0</v>
      </c>
      <c r="EH92" s="132">
        <f>SAM_billion!EH92*1000</f>
        <v>0</v>
      </c>
      <c r="EI92" s="132">
        <f>SAM_billion!EI92*1000</f>
        <v>0</v>
      </c>
      <c r="EJ92" s="132">
        <f>SAM_billion!EJ92*1000</f>
        <v>0</v>
      </c>
      <c r="EK92" s="132">
        <f>SAM_billion!EK92*1000</f>
        <v>0</v>
      </c>
      <c r="EL92" s="132">
        <f>SAM_billion!EL92*1000</f>
        <v>0</v>
      </c>
      <c r="EM92" s="132">
        <f>SAM_billion!EM92*1000</f>
        <v>0</v>
      </c>
      <c r="EN92" s="132">
        <f>SAM_billion!EN92*1000</f>
        <v>0</v>
      </c>
      <c r="EO92" s="132">
        <f>SAM_billion!EO92*1000</f>
        <v>0</v>
      </c>
      <c r="EP92" s="132">
        <f>SAM_billion!EP92*1000</f>
        <v>0</v>
      </c>
      <c r="EQ92" s="132">
        <f>SAM_billion!EQ92*1000</f>
        <v>0</v>
      </c>
      <c r="ER92" s="132">
        <f>SAM_billion!ER92*1000</f>
        <v>0</v>
      </c>
      <c r="ES92" s="132">
        <f>SAM_billion!ES92*1000</f>
        <v>0</v>
      </c>
      <c r="ET92" s="132">
        <f>SAM_billion!ET92*1000</f>
        <v>0</v>
      </c>
      <c r="EU92" s="132">
        <f>SAM_billion!EU92*1000</f>
        <v>0</v>
      </c>
      <c r="EV92" s="132">
        <f>SAM_billion!EV92*1000</f>
        <v>0</v>
      </c>
      <c r="EW92" s="132">
        <f>SAM_billion!EW92*1000</f>
        <v>0</v>
      </c>
      <c r="EX92" s="132">
        <f>SAM_billion!EX92*1000</f>
        <v>0</v>
      </c>
      <c r="EY92" s="132">
        <f>SAM_billion!EY92*1000</f>
        <v>0</v>
      </c>
      <c r="EZ92" s="132">
        <f>SAM_billion!EZ92*1000</f>
        <v>0</v>
      </c>
      <c r="FA92" s="132">
        <f>SAM_billion!FA92*1000</f>
        <v>0</v>
      </c>
      <c r="FB92" s="132">
        <f>SAM_billion!FB92*1000</f>
        <v>0</v>
      </c>
      <c r="FC92" s="132">
        <f>SAM_billion!FC92*1000</f>
        <v>0</v>
      </c>
      <c r="FD92" s="132">
        <f>SAM_billion!FD92*1000</f>
        <v>0</v>
      </c>
      <c r="FE92" s="132">
        <f>SAM_billion!FE92*1000</f>
        <v>0</v>
      </c>
      <c r="FF92" s="132">
        <f>SAM_billion!FF92*1000</f>
        <v>0</v>
      </c>
      <c r="FG92" s="132">
        <f>SAM_billion!FG92*1000</f>
        <v>0</v>
      </c>
      <c r="FH92" s="132">
        <f>SAM_billion!FH92*1000</f>
        <v>0</v>
      </c>
      <c r="FI92" s="132">
        <f>SAM_billion!FI92*1000</f>
        <v>0</v>
      </c>
      <c r="FJ92" s="132">
        <f>SAM_billion!FJ92*1000</f>
        <v>0</v>
      </c>
      <c r="FK92" s="132">
        <f>SAM_billion!FK92*1000</f>
        <v>0</v>
      </c>
      <c r="FL92" s="132">
        <f>SAM_billion!FL92*1000</f>
        <v>0</v>
      </c>
      <c r="FM92" s="132">
        <f>SAM_billion!FM92*1000</f>
        <v>0</v>
      </c>
      <c r="FN92" s="132">
        <f>SAM_billion!FN92*1000</f>
        <v>579.89958615855767</v>
      </c>
      <c r="FO92" s="132">
        <f>SAM_billion!FO92*1000</f>
        <v>676.46324640272599</v>
      </c>
      <c r="FP92" s="132">
        <f>SAM_billion!FP92*1000</f>
        <v>594.93642582758548</v>
      </c>
      <c r="FQ92" s="132">
        <f>SAM_billion!FQ92*1000</f>
        <v>562.92236138652027</v>
      </c>
      <c r="FR92" s="132">
        <f>SAM_billion!FR92*1000</f>
        <v>544.30072711531807</v>
      </c>
      <c r="FS92" s="132">
        <f>SAM_billion!FS92*1000</f>
        <v>505.30736035435677</v>
      </c>
      <c r="FT92" s="132">
        <f>SAM_billion!FT92*1000</f>
        <v>490.55645325262276</v>
      </c>
      <c r="FU92" s="132">
        <f>SAM_billion!FU92*1000</f>
        <v>533.2654589524517</v>
      </c>
      <c r="FV92" s="132">
        <f>SAM_billion!FV92*1000</f>
        <v>514.29599357308291</v>
      </c>
      <c r="FW92" s="132">
        <f>SAM_billion!FW92*1000</f>
        <v>688.63495945041234</v>
      </c>
      <c r="FX92" s="132">
        <f>SAM_billion!FX92*1000</f>
        <v>0</v>
      </c>
      <c r="FY92" s="132">
        <f>SAM_billion!FY92*1000</f>
        <v>0</v>
      </c>
      <c r="FZ92" s="132">
        <f>SAM_billion!FZ92*1000</f>
        <v>0</v>
      </c>
      <c r="GA92" s="132">
        <f>SAM_billion!GA92*1000</f>
        <v>0</v>
      </c>
      <c r="GB92" s="132">
        <f>SAM_billion!GB92*1000</f>
        <v>0</v>
      </c>
      <c r="GC92" s="132">
        <f>SAM_billion!GC92*1000</f>
        <v>0</v>
      </c>
      <c r="GD92" s="132">
        <f>SAM_billion!GD92*1000</f>
        <v>0</v>
      </c>
      <c r="GE92" s="132">
        <f>SAM_billion!GE92*1000</f>
        <v>0</v>
      </c>
      <c r="GF92" s="132">
        <f>SAM_billion!GF92*1000</f>
        <v>0</v>
      </c>
      <c r="GG92" s="132">
        <f>SAM_billion!GG92*1000</f>
        <v>0</v>
      </c>
      <c r="GH92" s="132">
        <f>SAM_billion!GH92*1000</f>
        <v>41.089861784990148</v>
      </c>
      <c r="GI92" s="132">
        <f>SAM_billion!GI92*1000</f>
        <v>484.02962866650046</v>
      </c>
      <c r="GJ92" s="132">
        <f>SAM_billion!GJ92*1000</f>
        <v>10199.224793532178</v>
      </c>
    </row>
    <row r="93" spans="1:192" x14ac:dyDescent="0.25">
      <c r="A93" s="133" t="s">
        <v>758</v>
      </c>
      <c r="B93" s="132">
        <f>SAM_billion!B93*1000</f>
        <v>0</v>
      </c>
      <c r="C93" s="132">
        <f>SAM_billion!C93*1000</f>
        <v>0</v>
      </c>
      <c r="D93" s="132">
        <f>SAM_billion!D93*1000</f>
        <v>0</v>
      </c>
      <c r="E93" s="132">
        <f>SAM_billion!E93*1000</f>
        <v>0</v>
      </c>
      <c r="F93" s="132">
        <f>SAM_billion!F93*1000</f>
        <v>0</v>
      </c>
      <c r="G93" s="132">
        <f>SAM_billion!G93*1000</f>
        <v>0</v>
      </c>
      <c r="H93" s="132">
        <f>SAM_billion!H93*1000</f>
        <v>0</v>
      </c>
      <c r="I93" s="132">
        <f>SAM_billion!I93*1000</f>
        <v>0</v>
      </c>
      <c r="J93" s="132">
        <f>SAM_billion!J93*1000</f>
        <v>95.16598912494743</v>
      </c>
      <c r="K93" s="132">
        <f>SAM_billion!K93*1000</f>
        <v>0</v>
      </c>
      <c r="L93" s="132">
        <f>SAM_billion!L93*1000</f>
        <v>0</v>
      </c>
      <c r="M93" s="132">
        <f>SAM_billion!M93*1000</f>
        <v>0</v>
      </c>
      <c r="N93" s="132">
        <f>SAM_billion!N93*1000</f>
        <v>0</v>
      </c>
      <c r="O93" s="132">
        <f>SAM_billion!O93*1000</f>
        <v>0</v>
      </c>
      <c r="P93" s="132">
        <f>SAM_billion!P93*1000</f>
        <v>0</v>
      </c>
      <c r="Q93" s="132">
        <f>SAM_billion!Q93*1000</f>
        <v>0</v>
      </c>
      <c r="R93" s="132">
        <f>SAM_billion!R93*1000</f>
        <v>0</v>
      </c>
      <c r="S93" s="132">
        <f>SAM_billion!S93*1000</f>
        <v>0</v>
      </c>
      <c r="T93" s="132">
        <f>SAM_billion!T93*1000</f>
        <v>0</v>
      </c>
      <c r="U93" s="132">
        <f>SAM_billion!U93*1000</f>
        <v>0</v>
      </c>
      <c r="V93" s="132">
        <f>SAM_billion!V93*1000</f>
        <v>0</v>
      </c>
      <c r="W93" s="132">
        <f>SAM_billion!W93*1000</f>
        <v>0</v>
      </c>
      <c r="X93" s="132">
        <f>SAM_billion!X93*1000</f>
        <v>0</v>
      </c>
      <c r="Y93" s="132">
        <f>SAM_billion!Y93*1000</f>
        <v>0</v>
      </c>
      <c r="Z93" s="132">
        <f>SAM_billion!Z93*1000</f>
        <v>0</v>
      </c>
      <c r="AA93" s="132">
        <f>SAM_billion!AA93*1000</f>
        <v>0</v>
      </c>
      <c r="AB93" s="132">
        <f>SAM_billion!AB93*1000</f>
        <v>0</v>
      </c>
      <c r="AC93" s="132">
        <f>SAM_billion!AC93*1000</f>
        <v>0</v>
      </c>
      <c r="AD93" s="132">
        <f>SAM_billion!AD93*1000</f>
        <v>32.345063850430009</v>
      </c>
      <c r="AE93" s="132">
        <f>SAM_billion!AE93*1000</f>
        <v>0</v>
      </c>
      <c r="AF93" s="132">
        <f>SAM_billion!AF93*1000</f>
        <v>0</v>
      </c>
      <c r="AG93" s="132">
        <f>SAM_billion!AG93*1000</f>
        <v>0</v>
      </c>
      <c r="AH93" s="132">
        <f>SAM_billion!AH93*1000</f>
        <v>10.435896779178879</v>
      </c>
      <c r="AI93" s="132">
        <f>SAM_billion!AI93*1000</f>
        <v>0</v>
      </c>
      <c r="AJ93" s="132">
        <f>SAM_billion!AJ93*1000</f>
        <v>0</v>
      </c>
      <c r="AK93" s="132">
        <f>SAM_billion!AK93*1000</f>
        <v>0</v>
      </c>
      <c r="AL93" s="132">
        <f>SAM_billion!AL93*1000</f>
        <v>0</v>
      </c>
      <c r="AM93" s="132">
        <f>SAM_billion!AM93*1000</f>
        <v>0</v>
      </c>
      <c r="AN93" s="132">
        <f>SAM_billion!AN93*1000</f>
        <v>0</v>
      </c>
      <c r="AO93" s="132">
        <f>SAM_billion!AO93*1000</f>
        <v>0</v>
      </c>
      <c r="AP93" s="132">
        <f>SAM_billion!AP93*1000</f>
        <v>0</v>
      </c>
      <c r="AQ93" s="132">
        <f>SAM_billion!AQ93*1000</f>
        <v>0</v>
      </c>
      <c r="AR93" s="132">
        <f>SAM_billion!AR93*1000</f>
        <v>0</v>
      </c>
      <c r="AS93" s="132">
        <f>SAM_billion!AS93*1000</f>
        <v>0</v>
      </c>
      <c r="AT93" s="132">
        <f>SAM_billion!AT93*1000</f>
        <v>0</v>
      </c>
      <c r="AU93" s="132">
        <f>SAM_billion!AU93*1000</f>
        <v>0</v>
      </c>
      <c r="AV93" s="132">
        <f>SAM_billion!AV93*1000</f>
        <v>0</v>
      </c>
      <c r="AW93" s="132">
        <f>SAM_billion!AW93*1000</f>
        <v>0</v>
      </c>
      <c r="AX93" s="132">
        <f>SAM_billion!AX93*1000</f>
        <v>0</v>
      </c>
      <c r="AY93" s="132">
        <f>SAM_billion!AY93*1000</f>
        <v>0</v>
      </c>
      <c r="AZ93" s="132">
        <f>SAM_billion!AZ93*1000</f>
        <v>0</v>
      </c>
      <c r="BA93" s="132">
        <f>SAM_billion!BA93*1000</f>
        <v>0</v>
      </c>
      <c r="BB93" s="132">
        <f>SAM_billion!BB93*1000</f>
        <v>0</v>
      </c>
      <c r="BC93" s="132">
        <f>SAM_billion!BC93*1000</f>
        <v>0</v>
      </c>
      <c r="BD93" s="132">
        <f>SAM_billion!BD93*1000</f>
        <v>0</v>
      </c>
      <c r="BE93" s="132">
        <f>SAM_billion!BE93*1000</f>
        <v>0</v>
      </c>
      <c r="BF93" s="132">
        <f>SAM_billion!BF93*1000</f>
        <v>0</v>
      </c>
      <c r="BG93" s="132">
        <f>SAM_billion!BG93*1000</f>
        <v>0</v>
      </c>
      <c r="BH93" s="132">
        <f>SAM_billion!BH93*1000</f>
        <v>0</v>
      </c>
      <c r="BI93" s="132">
        <f>SAM_billion!BI93*1000</f>
        <v>0</v>
      </c>
      <c r="BJ93" s="132">
        <f>SAM_billion!BJ93*1000</f>
        <v>4.4946013480718596</v>
      </c>
      <c r="BK93" s="132">
        <f>SAM_billion!BK93*1000</f>
        <v>0.30096780190976974</v>
      </c>
      <c r="BL93" s="132">
        <f>SAM_billion!BL93*1000</f>
        <v>0</v>
      </c>
      <c r="BM93" s="132">
        <f>SAM_billion!BM93*1000</f>
        <v>15.281774098078891</v>
      </c>
      <c r="BN93" s="132">
        <f>SAM_billion!BN93*1000</f>
        <v>0</v>
      </c>
      <c r="BO93" s="132">
        <f>SAM_billion!BO93*1000</f>
        <v>5.3520674326959963</v>
      </c>
      <c r="BP93" s="132">
        <f>SAM_billion!BP93*1000</f>
        <v>7.3969306806194275E-3</v>
      </c>
      <c r="BQ93" s="132">
        <f>SAM_billion!BQ93*1000</f>
        <v>2.4740298941852836E-2</v>
      </c>
      <c r="BR93" s="132">
        <f>SAM_billion!BR93*1000</f>
        <v>4.48194894231184E-3</v>
      </c>
      <c r="BS93" s="132">
        <f>SAM_billion!BS93*1000</f>
        <v>4.1291158376790425E-3</v>
      </c>
      <c r="BT93" s="132">
        <f>SAM_billion!BT93*1000</f>
        <v>0</v>
      </c>
      <c r="BU93" s="132">
        <f>SAM_billion!BU93*1000</f>
        <v>1.0703948347359216E-2</v>
      </c>
      <c r="BV93" s="132">
        <f>SAM_billion!BV93*1000</f>
        <v>6.9256351832999458E-4</v>
      </c>
      <c r="BW93" s="132">
        <f>SAM_billion!BW93*1000</f>
        <v>0</v>
      </c>
      <c r="BX93" s="132">
        <f>SAM_billion!BX93*1000</f>
        <v>2.1350272490798647</v>
      </c>
      <c r="BY93" s="132">
        <f>SAM_billion!BY93*1000</f>
        <v>3.6701260294624545</v>
      </c>
      <c r="BZ93" s="132">
        <f>SAM_billion!BZ93*1000</f>
        <v>13.444301720447095</v>
      </c>
      <c r="CA93" s="132">
        <f>SAM_billion!CA93*1000</f>
        <v>0</v>
      </c>
      <c r="CB93" s="132">
        <f>SAM_billion!CB93*1000</f>
        <v>0</v>
      </c>
      <c r="CC93" s="132">
        <f>SAM_billion!CC93*1000</f>
        <v>0</v>
      </c>
      <c r="CD93" s="132">
        <f>SAM_billion!CD93*1000</f>
        <v>0</v>
      </c>
      <c r="CE93" s="132">
        <f>SAM_billion!CE93*1000</f>
        <v>0</v>
      </c>
      <c r="CF93" s="132">
        <f>SAM_billion!CF93*1000</f>
        <v>0</v>
      </c>
      <c r="CG93" s="132">
        <f>SAM_billion!CG93*1000</f>
        <v>0</v>
      </c>
      <c r="CH93" s="132">
        <f>SAM_billion!CH93*1000</f>
        <v>0</v>
      </c>
      <c r="CI93" s="132">
        <f>SAM_billion!CI93*1000</f>
        <v>0</v>
      </c>
      <c r="CJ93" s="132">
        <f>SAM_billion!CJ93*1000</f>
        <v>0</v>
      </c>
      <c r="CK93" s="132">
        <f>SAM_billion!CK93*1000</f>
        <v>0</v>
      </c>
      <c r="CL93" s="132">
        <f>SAM_billion!CL93*1000</f>
        <v>0</v>
      </c>
      <c r="CM93" s="132">
        <f>SAM_billion!CM93*1000</f>
        <v>0</v>
      </c>
      <c r="CN93" s="132">
        <f>SAM_billion!CN93*1000</f>
        <v>0</v>
      </c>
      <c r="CO93" s="132">
        <f>SAM_billion!CO93*1000</f>
        <v>0</v>
      </c>
      <c r="CP93" s="132">
        <f>SAM_billion!CP93*1000</f>
        <v>0</v>
      </c>
      <c r="CQ93" s="132">
        <f>SAM_billion!CQ93*1000</f>
        <v>0</v>
      </c>
      <c r="CR93" s="132">
        <f>SAM_billion!CR93*1000</f>
        <v>0</v>
      </c>
      <c r="CS93" s="132">
        <f>SAM_billion!CS93*1000</f>
        <v>0</v>
      </c>
      <c r="CT93" s="132">
        <f>SAM_billion!CT93*1000</f>
        <v>0</v>
      </c>
      <c r="CU93" s="132">
        <f>SAM_billion!CU93*1000</f>
        <v>0</v>
      </c>
      <c r="CV93" s="132">
        <f>SAM_billion!CV93*1000</f>
        <v>0</v>
      </c>
      <c r="CW93" s="132">
        <f>SAM_billion!CW93*1000</f>
        <v>0</v>
      </c>
      <c r="CX93" s="132">
        <f>SAM_billion!CX93*1000</f>
        <v>0</v>
      </c>
      <c r="CY93" s="132">
        <f>SAM_billion!CY93*1000</f>
        <v>0</v>
      </c>
      <c r="CZ93" s="132">
        <f>SAM_billion!CZ93*1000</f>
        <v>0</v>
      </c>
      <c r="DA93" s="132">
        <f>SAM_billion!DA93*1000</f>
        <v>0</v>
      </c>
      <c r="DB93" s="132">
        <f>SAM_billion!DB93*1000</f>
        <v>0</v>
      </c>
      <c r="DC93" s="132">
        <f>SAM_billion!DC93*1000</f>
        <v>0</v>
      </c>
      <c r="DD93" s="132">
        <f>SAM_billion!DD93*1000</f>
        <v>0</v>
      </c>
      <c r="DE93" s="132">
        <f>SAM_billion!DE93*1000</f>
        <v>0</v>
      </c>
      <c r="DF93" s="132">
        <f>SAM_billion!DF93*1000</f>
        <v>0</v>
      </c>
      <c r="DG93" s="132">
        <f>SAM_billion!DG93*1000</f>
        <v>0</v>
      </c>
      <c r="DH93" s="132">
        <f>SAM_billion!DH93*1000</f>
        <v>0</v>
      </c>
      <c r="DI93" s="132">
        <f>SAM_billion!DI93*1000</f>
        <v>0</v>
      </c>
      <c r="DJ93" s="132">
        <f>SAM_billion!DJ93*1000</f>
        <v>0</v>
      </c>
      <c r="DK93" s="132">
        <f>SAM_billion!DK93*1000</f>
        <v>0</v>
      </c>
      <c r="DL93" s="132">
        <f>SAM_billion!DL93*1000</f>
        <v>0</v>
      </c>
      <c r="DM93" s="132">
        <f>SAM_billion!DM93*1000</f>
        <v>0</v>
      </c>
      <c r="DN93" s="132">
        <f>SAM_billion!DN93*1000</f>
        <v>0</v>
      </c>
      <c r="DO93" s="132">
        <f>SAM_billion!DO93*1000</f>
        <v>0</v>
      </c>
      <c r="DP93" s="132">
        <f>SAM_billion!DP93*1000</f>
        <v>0</v>
      </c>
      <c r="DQ93" s="132">
        <f>SAM_billion!DQ93*1000</f>
        <v>0</v>
      </c>
      <c r="DR93" s="132">
        <f>SAM_billion!DR93*1000</f>
        <v>0</v>
      </c>
      <c r="DS93" s="132">
        <f>SAM_billion!DS93*1000</f>
        <v>0</v>
      </c>
      <c r="DT93" s="132">
        <f>SAM_billion!DT93*1000</f>
        <v>0</v>
      </c>
      <c r="DU93" s="132">
        <f>SAM_billion!DU93*1000</f>
        <v>0</v>
      </c>
      <c r="DV93" s="132">
        <f>SAM_billion!DV93*1000</f>
        <v>0</v>
      </c>
      <c r="DW93" s="132">
        <f>SAM_billion!DW93*1000</f>
        <v>0</v>
      </c>
      <c r="DX93" s="132">
        <f>SAM_billion!DX93*1000</f>
        <v>0</v>
      </c>
      <c r="DY93" s="132">
        <f>SAM_billion!DY93*1000</f>
        <v>0</v>
      </c>
      <c r="DZ93" s="132">
        <f>SAM_billion!DZ93*1000</f>
        <v>0</v>
      </c>
      <c r="EA93" s="132">
        <f>SAM_billion!EA93*1000</f>
        <v>0</v>
      </c>
      <c r="EB93" s="132">
        <f>SAM_billion!EB93*1000</f>
        <v>0</v>
      </c>
      <c r="EC93" s="132">
        <f>SAM_billion!EC93*1000</f>
        <v>0</v>
      </c>
      <c r="ED93" s="132">
        <f>SAM_billion!ED93*1000</f>
        <v>0</v>
      </c>
      <c r="EE93" s="132">
        <f>SAM_billion!EE93*1000</f>
        <v>0</v>
      </c>
      <c r="EF93" s="132">
        <f>SAM_billion!EF93*1000</f>
        <v>0</v>
      </c>
      <c r="EG93" s="132">
        <f>SAM_billion!EG93*1000</f>
        <v>0</v>
      </c>
      <c r="EH93" s="132">
        <f>SAM_billion!EH93*1000</f>
        <v>0</v>
      </c>
      <c r="EI93" s="132">
        <f>SAM_billion!EI93*1000</f>
        <v>0</v>
      </c>
      <c r="EJ93" s="132">
        <f>SAM_billion!EJ93*1000</f>
        <v>0</v>
      </c>
      <c r="EK93" s="132">
        <f>SAM_billion!EK93*1000</f>
        <v>0</v>
      </c>
      <c r="EL93" s="132">
        <f>SAM_billion!EL93*1000</f>
        <v>0</v>
      </c>
      <c r="EM93" s="132">
        <f>SAM_billion!EM93*1000</f>
        <v>0</v>
      </c>
      <c r="EN93" s="132">
        <f>SAM_billion!EN93*1000</f>
        <v>0</v>
      </c>
      <c r="EO93" s="132">
        <f>SAM_billion!EO93*1000</f>
        <v>0</v>
      </c>
      <c r="EP93" s="132">
        <f>SAM_billion!EP93*1000</f>
        <v>0</v>
      </c>
      <c r="EQ93" s="132">
        <f>SAM_billion!EQ93*1000</f>
        <v>0</v>
      </c>
      <c r="ER93" s="132">
        <f>SAM_billion!ER93*1000</f>
        <v>0</v>
      </c>
      <c r="ES93" s="132">
        <f>SAM_billion!ES93*1000</f>
        <v>0</v>
      </c>
      <c r="ET93" s="132">
        <f>SAM_billion!ET93*1000</f>
        <v>0</v>
      </c>
      <c r="EU93" s="132">
        <f>SAM_billion!EU93*1000</f>
        <v>0</v>
      </c>
      <c r="EV93" s="132">
        <f>SAM_billion!EV93*1000</f>
        <v>0</v>
      </c>
      <c r="EW93" s="132">
        <f>SAM_billion!EW93*1000</f>
        <v>0</v>
      </c>
      <c r="EX93" s="132">
        <f>SAM_billion!EX93*1000</f>
        <v>0</v>
      </c>
      <c r="EY93" s="132">
        <f>SAM_billion!EY93*1000</f>
        <v>0</v>
      </c>
      <c r="EZ93" s="132">
        <f>SAM_billion!EZ93*1000</f>
        <v>0</v>
      </c>
      <c r="FA93" s="132">
        <f>SAM_billion!FA93*1000</f>
        <v>0</v>
      </c>
      <c r="FB93" s="132">
        <f>SAM_billion!FB93*1000</f>
        <v>0</v>
      </c>
      <c r="FC93" s="132">
        <f>SAM_billion!FC93*1000</f>
        <v>0</v>
      </c>
      <c r="FD93" s="132">
        <f>SAM_billion!FD93*1000</f>
        <v>0</v>
      </c>
      <c r="FE93" s="132">
        <f>SAM_billion!FE93*1000</f>
        <v>0</v>
      </c>
      <c r="FF93" s="132">
        <f>SAM_billion!FF93*1000</f>
        <v>0</v>
      </c>
      <c r="FG93" s="132">
        <f>SAM_billion!FG93*1000</f>
        <v>0</v>
      </c>
      <c r="FH93" s="132">
        <f>SAM_billion!FH93*1000</f>
        <v>0</v>
      </c>
      <c r="FI93" s="132">
        <f>SAM_billion!FI93*1000</f>
        <v>0</v>
      </c>
      <c r="FJ93" s="132">
        <f>SAM_billion!FJ93*1000</f>
        <v>0</v>
      </c>
      <c r="FK93" s="132">
        <f>SAM_billion!FK93*1000</f>
        <v>0</v>
      </c>
      <c r="FL93" s="132">
        <f>SAM_billion!FL93*1000</f>
        <v>0</v>
      </c>
      <c r="FM93" s="132">
        <f>SAM_billion!FM93*1000</f>
        <v>0</v>
      </c>
      <c r="FN93" s="132">
        <f>SAM_billion!FN93*1000</f>
        <v>242.99965835966211</v>
      </c>
      <c r="FO93" s="132">
        <f>SAM_billion!FO93*1000</f>
        <v>274.01644726874815</v>
      </c>
      <c r="FP93" s="132">
        <f>SAM_billion!FP93*1000</f>
        <v>247.92863766639724</v>
      </c>
      <c r="FQ93" s="132">
        <f>SAM_billion!FQ93*1000</f>
        <v>237.00045939395218</v>
      </c>
      <c r="FR93" s="132">
        <f>SAM_billion!FR93*1000</f>
        <v>230.35980059205366</v>
      </c>
      <c r="FS93" s="132">
        <f>SAM_billion!FS93*1000</f>
        <v>216.4087794068092</v>
      </c>
      <c r="FT93" s="132">
        <f>SAM_billion!FT93*1000</f>
        <v>210.97989052232032</v>
      </c>
      <c r="FU93" s="132">
        <f>SAM_billion!FU93*1000</f>
        <v>226.28075124964798</v>
      </c>
      <c r="FV93" s="132">
        <f>SAM_billion!FV93*1000</f>
        <v>219.54416741532901</v>
      </c>
      <c r="FW93" s="132">
        <f>SAM_billion!FW93*1000</f>
        <v>322.60936775667005</v>
      </c>
      <c r="FX93" s="132">
        <f>SAM_billion!FX93*1000</f>
        <v>0</v>
      </c>
      <c r="FY93" s="132">
        <f>SAM_billion!FY93*1000</f>
        <v>0</v>
      </c>
      <c r="FZ93" s="132">
        <f>SAM_billion!FZ93*1000</f>
        <v>0</v>
      </c>
      <c r="GA93" s="132">
        <f>SAM_billion!GA93*1000</f>
        <v>0</v>
      </c>
      <c r="GB93" s="132">
        <f>SAM_billion!GB93*1000</f>
        <v>0</v>
      </c>
      <c r="GC93" s="132">
        <f>SAM_billion!GC93*1000</f>
        <v>0</v>
      </c>
      <c r="GD93" s="132">
        <f>SAM_billion!GD93*1000</f>
        <v>0</v>
      </c>
      <c r="GE93" s="132">
        <f>SAM_billion!GE93*1000</f>
        <v>0</v>
      </c>
      <c r="GF93" s="132">
        <f>SAM_billion!GF93*1000</f>
        <v>0</v>
      </c>
      <c r="GG93" s="132">
        <f>SAM_billion!GG93*1000</f>
        <v>0</v>
      </c>
      <c r="GH93" s="132">
        <f>SAM_billion!GH93*1000</f>
        <v>205.35101981652323</v>
      </c>
      <c r="GI93" s="132">
        <f>SAM_billion!GI93*1000</f>
        <v>100.05055927464839</v>
      </c>
      <c r="GJ93" s="132">
        <f>SAM_billion!GJ93*1000</f>
        <v>2916.207498963332</v>
      </c>
    </row>
    <row r="94" spans="1:192" x14ac:dyDescent="0.25">
      <c r="A94" s="133" t="s">
        <v>759</v>
      </c>
      <c r="B94" s="132">
        <f>SAM_billion!B94*1000</f>
        <v>0</v>
      </c>
      <c r="C94" s="132">
        <f>SAM_billion!C94*1000</f>
        <v>0</v>
      </c>
      <c r="D94" s="132">
        <f>SAM_billion!D94*1000</f>
        <v>0</v>
      </c>
      <c r="E94" s="132">
        <f>SAM_billion!E94*1000</f>
        <v>0</v>
      </c>
      <c r="F94" s="132">
        <f>SAM_billion!F94*1000</f>
        <v>0</v>
      </c>
      <c r="G94" s="132">
        <f>SAM_billion!G94*1000</f>
        <v>0</v>
      </c>
      <c r="H94" s="132">
        <f>SAM_billion!H94*1000</f>
        <v>0</v>
      </c>
      <c r="I94" s="132">
        <f>SAM_billion!I94*1000</f>
        <v>0</v>
      </c>
      <c r="J94" s="132">
        <f>SAM_billion!J94*1000</f>
        <v>0</v>
      </c>
      <c r="K94" s="132">
        <f>SAM_billion!K94*1000</f>
        <v>853.03551023727186</v>
      </c>
      <c r="L94" s="132">
        <f>SAM_billion!L94*1000</f>
        <v>0</v>
      </c>
      <c r="M94" s="132">
        <f>SAM_billion!M94*1000</f>
        <v>0</v>
      </c>
      <c r="N94" s="132">
        <f>SAM_billion!N94*1000</f>
        <v>0</v>
      </c>
      <c r="O94" s="132">
        <f>SAM_billion!O94*1000</f>
        <v>0</v>
      </c>
      <c r="P94" s="132">
        <f>SAM_billion!P94*1000</f>
        <v>0</v>
      </c>
      <c r="Q94" s="132">
        <f>SAM_billion!Q94*1000</f>
        <v>0</v>
      </c>
      <c r="R94" s="132">
        <f>SAM_billion!R94*1000</f>
        <v>0</v>
      </c>
      <c r="S94" s="132">
        <f>SAM_billion!S94*1000</f>
        <v>0</v>
      </c>
      <c r="T94" s="132">
        <f>SAM_billion!T94*1000</f>
        <v>0</v>
      </c>
      <c r="U94" s="132">
        <f>SAM_billion!U94*1000</f>
        <v>0</v>
      </c>
      <c r="V94" s="132">
        <f>SAM_billion!V94*1000</f>
        <v>0</v>
      </c>
      <c r="W94" s="132">
        <f>SAM_billion!W94*1000</f>
        <v>0</v>
      </c>
      <c r="X94" s="132">
        <f>SAM_billion!X94*1000</f>
        <v>0</v>
      </c>
      <c r="Y94" s="132">
        <f>SAM_billion!Y94*1000</f>
        <v>0</v>
      </c>
      <c r="Z94" s="132">
        <f>SAM_billion!Z94*1000</f>
        <v>0</v>
      </c>
      <c r="AA94" s="132">
        <f>SAM_billion!AA94*1000</f>
        <v>0</v>
      </c>
      <c r="AB94" s="132">
        <f>SAM_billion!AB94*1000</f>
        <v>0</v>
      </c>
      <c r="AC94" s="132">
        <f>SAM_billion!AC94*1000</f>
        <v>0</v>
      </c>
      <c r="AD94" s="132">
        <f>SAM_billion!AD94*1000</f>
        <v>0</v>
      </c>
      <c r="AE94" s="132">
        <f>SAM_billion!AE94*1000</f>
        <v>8941.0814511200442</v>
      </c>
      <c r="AF94" s="132">
        <f>SAM_billion!AF94*1000</f>
        <v>0</v>
      </c>
      <c r="AG94" s="132">
        <f>SAM_billion!AG94*1000</f>
        <v>0</v>
      </c>
      <c r="AH94" s="132">
        <f>SAM_billion!AH94*1000</f>
        <v>76.856832555810215</v>
      </c>
      <c r="AI94" s="132">
        <f>SAM_billion!AI94*1000</f>
        <v>0</v>
      </c>
      <c r="AJ94" s="132">
        <f>SAM_billion!AJ94*1000</f>
        <v>0</v>
      </c>
      <c r="AK94" s="132">
        <f>SAM_billion!AK94*1000</f>
        <v>0</v>
      </c>
      <c r="AL94" s="132">
        <f>SAM_billion!AL94*1000</f>
        <v>0</v>
      </c>
      <c r="AM94" s="132">
        <f>SAM_billion!AM94*1000</f>
        <v>0</v>
      </c>
      <c r="AN94" s="132">
        <f>SAM_billion!AN94*1000</f>
        <v>0</v>
      </c>
      <c r="AO94" s="132">
        <f>SAM_billion!AO94*1000</f>
        <v>0</v>
      </c>
      <c r="AP94" s="132">
        <f>SAM_billion!AP94*1000</f>
        <v>0</v>
      </c>
      <c r="AQ94" s="132">
        <f>SAM_billion!AQ94*1000</f>
        <v>0</v>
      </c>
      <c r="AR94" s="132">
        <f>SAM_billion!AR94*1000</f>
        <v>0</v>
      </c>
      <c r="AS94" s="132">
        <f>SAM_billion!AS94*1000</f>
        <v>0</v>
      </c>
      <c r="AT94" s="132">
        <f>SAM_billion!AT94*1000</f>
        <v>0</v>
      </c>
      <c r="AU94" s="132">
        <f>SAM_billion!AU94*1000</f>
        <v>0</v>
      </c>
      <c r="AV94" s="132">
        <f>SAM_billion!AV94*1000</f>
        <v>0</v>
      </c>
      <c r="AW94" s="132">
        <f>SAM_billion!AW94*1000</f>
        <v>0</v>
      </c>
      <c r="AX94" s="132">
        <f>SAM_billion!AX94*1000</f>
        <v>0</v>
      </c>
      <c r="AY94" s="132">
        <f>SAM_billion!AY94*1000</f>
        <v>0</v>
      </c>
      <c r="AZ94" s="132">
        <f>SAM_billion!AZ94*1000</f>
        <v>0</v>
      </c>
      <c r="BA94" s="132">
        <f>SAM_billion!BA94*1000</f>
        <v>0</v>
      </c>
      <c r="BB94" s="132">
        <f>SAM_billion!BB94*1000</f>
        <v>0</v>
      </c>
      <c r="BC94" s="132">
        <f>SAM_billion!BC94*1000</f>
        <v>0</v>
      </c>
      <c r="BD94" s="132">
        <f>SAM_billion!BD94*1000</f>
        <v>0</v>
      </c>
      <c r="BE94" s="132">
        <f>SAM_billion!BE94*1000</f>
        <v>0</v>
      </c>
      <c r="BF94" s="132">
        <f>SAM_billion!BF94*1000</f>
        <v>0</v>
      </c>
      <c r="BG94" s="132">
        <f>SAM_billion!BG94*1000</f>
        <v>0</v>
      </c>
      <c r="BH94" s="132">
        <f>SAM_billion!BH94*1000</f>
        <v>0</v>
      </c>
      <c r="BI94" s="132">
        <f>SAM_billion!BI94*1000</f>
        <v>0</v>
      </c>
      <c r="BJ94" s="132">
        <f>SAM_billion!BJ94*1000</f>
        <v>32.997514528644444</v>
      </c>
      <c r="BK94" s="132">
        <f>SAM_billion!BK94*1000</f>
        <v>2.2050615404060623</v>
      </c>
      <c r="BL94" s="132">
        <f>SAM_billion!BL94*1000</f>
        <v>0</v>
      </c>
      <c r="BM94" s="132">
        <f>SAM_billion!BM94*1000</f>
        <v>271.70009887932878</v>
      </c>
      <c r="BN94" s="132">
        <f>SAM_billion!BN94*1000</f>
        <v>0</v>
      </c>
      <c r="BO94" s="132">
        <f>SAM_billion!BO94*1000</f>
        <v>0</v>
      </c>
      <c r="BP94" s="132">
        <f>SAM_billion!BP94*1000</f>
        <v>0</v>
      </c>
      <c r="BQ94" s="132">
        <f>SAM_billion!BQ94*1000</f>
        <v>0</v>
      </c>
      <c r="BR94" s="132">
        <f>SAM_billion!BR94*1000</f>
        <v>0</v>
      </c>
      <c r="BS94" s="132">
        <f>SAM_billion!BS94*1000</f>
        <v>0</v>
      </c>
      <c r="BT94" s="132">
        <f>SAM_billion!BT94*1000</f>
        <v>0</v>
      </c>
      <c r="BU94" s="132">
        <f>SAM_billion!BU94*1000</f>
        <v>0</v>
      </c>
      <c r="BV94" s="132">
        <f>SAM_billion!BV94*1000</f>
        <v>0</v>
      </c>
      <c r="BW94" s="132">
        <f>SAM_billion!BW94*1000</f>
        <v>0</v>
      </c>
      <c r="BX94" s="132">
        <f>SAM_billion!BX94*1000</f>
        <v>0</v>
      </c>
      <c r="BY94" s="132">
        <f>SAM_billion!BY94*1000</f>
        <v>0</v>
      </c>
      <c r="BZ94" s="132">
        <f>SAM_billion!BZ94*1000</f>
        <v>0</v>
      </c>
      <c r="CA94" s="132">
        <f>SAM_billion!CA94*1000</f>
        <v>0</v>
      </c>
      <c r="CB94" s="132">
        <f>SAM_billion!CB94*1000</f>
        <v>0</v>
      </c>
      <c r="CC94" s="132">
        <f>SAM_billion!CC94*1000</f>
        <v>0</v>
      </c>
      <c r="CD94" s="132">
        <f>SAM_billion!CD94*1000</f>
        <v>0</v>
      </c>
      <c r="CE94" s="132">
        <f>SAM_billion!CE94*1000</f>
        <v>0</v>
      </c>
      <c r="CF94" s="132">
        <f>SAM_billion!CF94*1000</f>
        <v>0</v>
      </c>
      <c r="CG94" s="132">
        <f>SAM_billion!CG94*1000</f>
        <v>0</v>
      </c>
      <c r="CH94" s="132">
        <f>SAM_billion!CH94*1000</f>
        <v>0</v>
      </c>
      <c r="CI94" s="132">
        <f>SAM_billion!CI94*1000</f>
        <v>0</v>
      </c>
      <c r="CJ94" s="132">
        <f>SAM_billion!CJ94*1000</f>
        <v>0</v>
      </c>
      <c r="CK94" s="132">
        <f>SAM_billion!CK94*1000</f>
        <v>0</v>
      </c>
      <c r="CL94" s="132">
        <f>SAM_billion!CL94*1000</f>
        <v>0</v>
      </c>
      <c r="CM94" s="132">
        <f>SAM_billion!CM94*1000</f>
        <v>0</v>
      </c>
      <c r="CN94" s="132">
        <f>SAM_billion!CN94*1000</f>
        <v>0</v>
      </c>
      <c r="CO94" s="132">
        <f>SAM_billion!CO94*1000</f>
        <v>0</v>
      </c>
      <c r="CP94" s="132">
        <f>SAM_billion!CP94*1000</f>
        <v>0</v>
      </c>
      <c r="CQ94" s="132">
        <f>SAM_billion!CQ94*1000</f>
        <v>0</v>
      </c>
      <c r="CR94" s="132">
        <f>SAM_billion!CR94*1000</f>
        <v>0</v>
      </c>
      <c r="CS94" s="132">
        <f>SAM_billion!CS94*1000</f>
        <v>0</v>
      </c>
      <c r="CT94" s="132">
        <f>SAM_billion!CT94*1000</f>
        <v>0</v>
      </c>
      <c r="CU94" s="132">
        <f>SAM_billion!CU94*1000</f>
        <v>0</v>
      </c>
      <c r="CV94" s="132">
        <f>SAM_billion!CV94*1000</f>
        <v>0</v>
      </c>
      <c r="CW94" s="132">
        <f>SAM_billion!CW94*1000</f>
        <v>0</v>
      </c>
      <c r="CX94" s="132">
        <f>SAM_billion!CX94*1000</f>
        <v>0</v>
      </c>
      <c r="CY94" s="132">
        <f>SAM_billion!CY94*1000</f>
        <v>0</v>
      </c>
      <c r="CZ94" s="132">
        <f>SAM_billion!CZ94*1000</f>
        <v>0</v>
      </c>
      <c r="DA94" s="132">
        <f>SAM_billion!DA94*1000</f>
        <v>0</v>
      </c>
      <c r="DB94" s="132">
        <f>SAM_billion!DB94*1000</f>
        <v>0</v>
      </c>
      <c r="DC94" s="132">
        <f>SAM_billion!DC94*1000</f>
        <v>0</v>
      </c>
      <c r="DD94" s="132">
        <f>SAM_billion!DD94*1000</f>
        <v>0</v>
      </c>
      <c r="DE94" s="132">
        <f>SAM_billion!DE94*1000</f>
        <v>0</v>
      </c>
      <c r="DF94" s="132">
        <f>SAM_billion!DF94*1000</f>
        <v>0</v>
      </c>
      <c r="DG94" s="132">
        <f>SAM_billion!DG94*1000</f>
        <v>0</v>
      </c>
      <c r="DH94" s="132">
        <f>SAM_billion!DH94*1000</f>
        <v>0</v>
      </c>
      <c r="DI94" s="132">
        <f>SAM_billion!DI94*1000</f>
        <v>0</v>
      </c>
      <c r="DJ94" s="132">
        <f>SAM_billion!DJ94*1000</f>
        <v>0</v>
      </c>
      <c r="DK94" s="132">
        <f>SAM_billion!DK94*1000</f>
        <v>0</v>
      </c>
      <c r="DL94" s="132">
        <f>SAM_billion!DL94*1000</f>
        <v>0</v>
      </c>
      <c r="DM94" s="132">
        <f>SAM_billion!DM94*1000</f>
        <v>0</v>
      </c>
      <c r="DN94" s="132">
        <f>SAM_billion!DN94*1000</f>
        <v>0</v>
      </c>
      <c r="DO94" s="132">
        <f>SAM_billion!DO94*1000</f>
        <v>0</v>
      </c>
      <c r="DP94" s="132">
        <f>SAM_billion!DP94*1000</f>
        <v>0</v>
      </c>
      <c r="DQ94" s="132">
        <f>SAM_billion!DQ94*1000</f>
        <v>0</v>
      </c>
      <c r="DR94" s="132">
        <f>SAM_billion!DR94*1000</f>
        <v>0</v>
      </c>
      <c r="DS94" s="132">
        <f>SAM_billion!DS94*1000</f>
        <v>0</v>
      </c>
      <c r="DT94" s="132">
        <f>SAM_billion!DT94*1000</f>
        <v>0</v>
      </c>
      <c r="DU94" s="132">
        <f>SAM_billion!DU94*1000</f>
        <v>0</v>
      </c>
      <c r="DV94" s="132">
        <f>SAM_billion!DV94*1000</f>
        <v>0</v>
      </c>
      <c r="DW94" s="132">
        <f>SAM_billion!DW94*1000</f>
        <v>0</v>
      </c>
      <c r="DX94" s="132">
        <f>SAM_billion!DX94*1000</f>
        <v>0</v>
      </c>
      <c r="DY94" s="132">
        <f>SAM_billion!DY94*1000</f>
        <v>0</v>
      </c>
      <c r="DZ94" s="132">
        <f>SAM_billion!DZ94*1000</f>
        <v>0</v>
      </c>
      <c r="EA94" s="132">
        <f>SAM_billion!EA94*1000</f>
        <v>0</v>
      </c>
      <c r="EB94" s="132">
        <f>SAM_billion!EB94*1000</f>
        <v>0</v>
      </c>
      <c r="EC94" s="132">
        <f>SAM_billion!EC94*1000</f>
        <v>0</v>
      </c>
      <c r="ED94" s="132">
        <f>SAM_billion!ED94*1000</f>
        <v>0</v>
      </c>
      <c r="EE94" s="132">
        <f>SAM_billion!EE94*1000</f>
        <v>0</v>
      </c>
      <c r="EF94" s="132">
        <f>SAM_billion!EF94*1000</f>
        <v>0</v>
      </c>
      <c r="EG94" s="132">
        <f>SAM_billion!EG94*1000</f>
        <v>0</v>
      </c>
      <c r="EH94" s="132">
        <f>SAM_billion!EH94*1000</f>
        <v>0</v>
      </c>
      <c r="EI94" s="132">
        <f>SAM_billion!EI94*1000</f>
        <v>0</v>
      </c>
      <c r="EJ94" s="132">
        <f>SAM_billion!EJ94*1000</f>
        <v>0</v>
      </c>
      <c r="EK94" s="132">
        <f>SAM_billion!EK94*1000</f>
        <v>0</v>
      </c>
      <c r="EL94" s="132">
        <f>SAM_billion!EL94*1000</f>
        <v>0</v>
      </c>
      <c r="EM94" s="132">
        <f>SAM_billion!EM94*1000</f>
        <v>0</v>
      </c>
      <c r="EN94" s="132">
        <f>SAM_billion!EN94*1000</f>
        <v>0</v>
      </c>
      <c r="EO94" s="132">
        <f>SAM_billion!EO94*1000</f>
        <v>0</v>
      </c>
      <c r="EP94" s="132">
        <f>SAM_billion!EP94*1000</f>
        <v>0</v>
      </c>
      <c r="EQ94" s="132">
        <f>SAM_billion!EQ94*1000</f>
        <v>0</v>
      </c>
      <c r="ER94" s="132">
        <f>SAM_billion!ER94*1000</f>
        <v>0</v>
      </c>
      <c r="ES94" s="132">
        <f>SAM_billion!ES94*1000</f>
        <v>0</v>
      </c>
      <c r="ET94" s="132">
        <f>SAM_billion!ET94*1000</f>
        <v>0</v>
      </c>
      <c r="EU94" s="132">
        <f>SAM_billion!EU94*1000</f>
        <v>0</v>
      </c>
      <c r="EV94" s="132">
        <f>SAM_billion!EV94*1000</f>
        <v>0</v>
      </c>
      <c r="EW94" s="132">
        <f>SAM_billion!EW94*1000</f>
        <v>0</v>
      </c>
      <c r="EX94" s="132">
        <f>SAM_billion!EX94*1000</f>
        <v>0</v>
      </c>
      <c r="EY94" s="132">
        <f>SAM_billion!EY94*1000</f>
        <v>0</v>
      </c>
      <c r="EZ94" s="132">
        <f>SAM_billion!EZ94*1000</f>
        <v>0</v>
      </c>
      <c r="FA94" s="132">
        <f>SAM_billion!FA94*1000</f>
        <v>0</v>
      </c>
      <c r="FB94" s="132">
        <f>SAM_billion!FB94*1000</f>
        <v>0</v>
      </c>
      <c r="FC94" s="132">
        <f>SAM_billion!FC94*1000</f>
        <v>0</v>
      </c>
      <c r="FD94" s="132">
        <f>SAM_billion!FD94*1000</f>
        <v>0</v>
      </c>
      <c r="FE94" s="132">
        <f>SAM_billion!FE94*1000</f>
        <v>0</v>
      </c>
      <c r="FF94" s="132">
        <f>SAM_billion!FF94*1000</f>
        <v>0</v>
      </c>
      <c r="FG94" s="132">
        <f>SAM_billion!FG94*1000</f>
        <v>0</v>
      </c>
      <c r="FH94" s="132">
        <f>SAM_billion!FH94*1000</f>
        <v>0</v>
      </c>
      <c r="FI94" s="132">
        <f>SAM_billion!FI94*1000</f>
        <v>0</v>
      </c>
      <c r="FJ94" s="132">
        <f>SAM_billion!FJ94*1000</f>
        <v>0</v>
      </c>
      <c r="FK94" s="132">
        <f>SAM_billion!FK94*1000</f>
        <v>0</v>
      </c>
      <c r="FL94" s="132">
        <f>SAM_billion!FL94*1000</f>
        <v>0</v>
      </c>
      <c r="FM94" s="132">
        <f>SAM_billion!FM94*1000</f>
        <v>0</v>
      </c>
      <c r="FN94" s="132">
        <f>SAM_billion!FN94*1000</f>
        <v>0</v>
      </c>
      <c r="FO94" s="132">
        <f>SAM_billion!FO94*1000</f>
        <v>0</v>
      </c>
      <c r="FP94" s="132">
        <f>SAM_billion!FP94*1000</f>
        <v>0</v>
      </c>
      <c r="FQ94" s="132">
        <f>SAM_billion!FQ94*1000</f>
        <v>0</v>
      </c>
      <c r="FR94" s="132">
        <f>SAM_billion!FR94*1000</f>
        <v>0</v>
      </c>
      <c r="FS94" s="132">
        <f>SAM_billion!FS94*1000</f>
        <v>0</v>
      </c>
      <c r="FT94" s="132">
        <f>SAM_billion!FT94*1000</f>
        <v>0</v>
      </c>
      <c r="FU94" s="132">
        <f>SAM_billion!FU94*1000</f>
        <v>0</v>
      </c>
      <c r="FV94" s="132">
        <f>SAM_billion!FV94*1000</f>
        <v>0</v>
      </c>
      <c r="FW94" s="132">
        <f>SAM_billion!FW94*1000</f>
        <v>0</v>
      </c>
      <c r="FX94" s="132">
        <f>SAM_billion!FX94*1000</f>
        <v>0</v>
      </c>
      <c r="FY94" s="132">
        <f>SAM_billion!FY94*1000</f>
        <v>0</v>
      </c>
      <c r="FZ94" s="132">
        <f>SAM_billion!FZ94*1000</f>
        <v>0</v>
      </c>
      <c r="GA94" s="132">
        <f>SAM_billion!GA94*1000</f>
        <v>0</v>
      </c>
      <c r="GB94" s="132">
        <f>SAM_billion!GB94*1000</f>
        <v>0</v>
      </c>
      <c r="GC94" s="132">
        <f>SAM_billion!GC94*1000</f>
        <v>0</v>
      </c>
      <c r="GD94" s="132">
        <f>SAM_billion!GD94*1000</f>
        <v>0</v>
      </c>
      <c r="GE94" s="132">
        <f>SAM_billion!GE94*1000</f>
        <v>0</v>
      </c>
      <c r="GF94" s="132">
        <f>SAM_billion!GF94*1000</f>
        <v>0</v>
      </c>
      <c r="GG94" s="132">
        <f>SAM_billion!GG94*1000</f>
        <v>0</v>
      </c>
      <c r="GH94" s="132">
        <f>SAM_billion!GH94*1000</f>
        <v>2386.0646522329998</v>
      </c>
      <c r="GI94" s="132">
        <f>SAM_billion!GI94*1000</f>
        <v>4.0257691535024867</v>
      </c>
      <c r="GJ94" s="132">
        <f>SAM_billion!GJ94*1000</f>
        <v>12567.966890248006</v>
      </c>
    </row>
    <row r="95" spans="1:192" x14ac:dyDescent="0.25">
      <c r="A95" s="133" t="s">
        <v>760</v>
      </c>
      <c r="B95" s="132">
        <f>SAM_billion!B95*1000</f>
        <v>0</v>
      </c>
      <c r="C95" s="132">
        <f>SAM_billion!C95*1000</f>
        <v>0</v>
      </c>
      <c r="D95" s="132">
        <f>SAM_billion!D95*1000</f>
        <v>0</v>
      </c>
      <c r="E95" s="132">
        <f>SAM_billion!E95*1000</f>
        <v>0</v>
      </c>
      <c r="F95" s="132">
        <f>SAM_billion!F95*1000</f>
        <v>0</v>
      </c>
      <c r="G95" s="132">
        <f>SAM_billion!G95*1000</f>
        <v>0</v>
      </c>
      <c r="H95" s="132">
        <f>SAM_billion!H95*1000</f>
        <v>0</v>
      </c>
      <c r="I95" s="132">
        <f>SAM_billion!I95*1000</f>
        <v>0</v>
      </c>
      <c r="J95" s="132">
        <f>SAM_billion!J95*1000</f>
        <v>0</v>
      </c>
      <c r="K95" s="132">
        <f>SAM_billion!K95*1000</f>
        <v>0</v>
      </c>
      <c r="L95" s="132">
        <f>SAM_billion!L95*1000</f>
        <v>174.6764611277535</v>
      </c>
      <c r="M95" s="132">
        <f>SAM_billion!M95*1000</f>
        <v>825.21498094506535</v>
      </c>
      <c r="N95" s="132">
        <f>SAM_billion!N95*1000</f>
        <v>529.82007491408922</v>
      </c>
      <c r="O95" s="132">
        <f>SAM_billion!O95*1000</f>
        <v>63.100777175891949</v>
      </c>
      <c r="P95" s="132">
        <f>SAM_billion!P95*1000</f>
        <v>13.580248701222214</v>
      </c>
      <c r="Q95" s="132">
        <f>SAM_billion!Q95*1000</f>
        <v>1.3114715828448993</v>
      </c>
      <c r="R95" s="132">
        <f>SAM_billion!R95*1000</f>
        <v>0.43059039178060909</v>
      </c>
      <c r="S95" s="132">
        <f>SAM_billion!S95*1000</f>
        <v>0</v>
      </c>
      <c r="T95" s="132">
        <f>SAM_billion!T95*1000</f>
        <v>5.0204856326942195</v>
      </c>
      <c r="U95" s="132">
        <f>SAM_billion!U95*1000</f>
        <v>5.8686469269873278</v>
      </c>
      <c r="V95" s="132">
        <f>SAM_billion!V95*1000</f>
        <v>196.93164740524517</v>
      </c>
      <c r="W95" s="132">
        <f>SAM_billion!W95*1000</f>
        <v>4.1198913634470289</v>
      </c>
      <c r="X95" s="132">
        <f>SAM_billion!X95*1000</f>
        <v>15.33293824145067</v>
      </c>
      <c r="Y95" s="132">
        <f>SAM_billion!Y95*1000</f>
        <v>0</v>
      </c>
      <c r="Z95" s="132">
        <f>SAM_billion!Z95*1000</f>
        <v>0</v>
      </c>
      <c r="AA95" s="132">
        <f>SAM_billion!AA95*1000</f>
        <v>0</v>
      </c>
      <c r="AB95" s="132">
        <f>SAM_billion!AB95*1000</f>
        <v>0</v>
      </c>
      <c r="AC95" s="132">
        <f>SAM_billion!AC95*1000</f>
        <v>8.5273142953846008</v>
      </c>
      <c r="AD95" s="132">
        <f>SAM_billion!AD95*1000</f>
        <v>13.175435773506706</v>
      </c>
      <c r="AE95" s="132">
        <f>SAM_billion!AE95*1000</f>
        <v>0</v>
      </c>
      <c r="AF95" s="132">
        <f>SAM_billion!AF95*1000</f>
        <v>44.487730161072804</v>
      </c>
      <c r="AG95" s="132">
        <f>SAM_billion!AG95*1000</f>
        <v>0</v>
      </c>
      <c r="AH95" s="132">
        <f>SAM_billion!AH95*1000</f>
        <v>72.14190795175972</v>
      </c>
      <c r="AI95" s="132">
        <f>SAM_billion!AI95*1000</f>
        <v>1707.5748587271332</v>
      </c>
      <c r="AJ95" s="132">
        <f>SAM_billion!AJ95*1000</f>
        <v>2143.223911145777</v>
      </c>
      <c r="AK95" s="132">
        <f>SAM_billion!AK95*1000</f>
        <v>53.169634874138787</v>
      </c>
      <c r="AL95" s="132">
        <f>SAM_billion!AL95*1000</f>
        <v>0.86528296104374314</v>
      </c>
      <c r="AM95" s="132">
        <f>SAM_billion!AM95*1000</f>
        <v>88.805723954905474</v>
      </c>
      <c r="AN95" s="132">
        <f>SAM_billion!AN95*1000</f>
        <v>34.809141965094895</v>
      </c>
      <c r="AO95" s="132">
        <f>SAM_billion!AO95*1000</f>
        <v>164.23789397556283</v>
      </c>
      <c r="AP95" s="132">
        <f>SAM_billion!AP95*1000</f>
        <v>102.05734637675191</v>
      </c>
      <c r="AQ95" s="132">
        <f>SAM_billion!AQ95*1000</f>
        <v>117.02809184114214</v>
      </c>
      <c r="AR95" s="132">
        <f>SAM_billion!AR95*1000</f>
        <v>0.60779709726682796</v>
      </c>
      <c r="AS95" s="132">
        <f>SAM_billion!AS95*1000</f>
        <v>12.532448962880451</v>
      </c>
      <c r="AT95" s="132">
        <f>SAM_billion!AT95*1000</f>
        <v>112.79204066592405</v>
      </c>
      <c r="AU95" s="132">
        <f>SAM_billion!AU95*1000</f>
        <v>422.17740600004822</v>
      </c>
      <c r="AV95" s="132">
        <f>SAM_billion!AV95*1000</f>
        <v>1032.7554312665895</v>
      </c>
      <c r="AW95" s="132">
        <f>SAM_billion!AW95*1000</f>
        <v>12.519560497890744</v>
      </c>
      <c r="AX95" s="132">
        <f>SAM_billion!AX95*1000</f>
        <v>93.484883447546508</v>
      </c>
      <c r="AY95" s="132">
        <f>SAM_billion!AY95*1000</f>
        <v>12.868488520635271</v>
      </c>
      <c r="AZ95" s="132">
        <f>SAM_billion!AZ95*1000</f>
        <v>92.13667541210485</v>
      </c>
      <c r="BA95" s="132">
        <f>SAM_billion!BA95*1000</f>
        <v>63.9672501564702</v>
      </c>
      <c r="BB95" s="132">
        <f>SAM_billion!BB95*1000</f>
        <v>177.82026246299071</v>
      </c>
      <c r="BC95" s="132">
        <f>SAM_billion!BC95*1000</f>
        <v>1.4347489417112178</v>
      </c>
      <c r="BD95" s="132">
        <f>SAM_billion!BD95*1000</f>
        <v>0.35159282769654354</v>
      </c>
      <c r="BE95" s="132">
        <f>SAM_billion!BE95*1000</f>
        <v>118.85948128007476</v>
      </c>
      <c r="BF95" s="132">
        <f>SAM_billion!BF95*1000</f>
        <v>27.556276100403174</v>
      </c>
      <c r="BG95" s="132">
        <f>SAM_billion!BG95*1000</f>
        <v>131.71933222045834</v>
      </c>
      <c r="BH95" s="132">
        <f>SAM_billion!BH95*1000</f>
        <v>77.435393111976282</v>
      </c>
      <c r="BI95" s="132">
        <f>SAM_billion!BI95*1000</f>
        <v>30.454747767963827</v>
      </c>
      <c r="BJ95" s="132">
        <f>SAM_billion!BJ95*1000</f>
        <v>31.011068159410449</v>
      </c>
      <c r="BK95" s="132">
        <f>SAM_billion!BK95*1000</f>
        <v>2.0739967247132736</v>
      </c>
      <c r="BL95" s="132">
        <f>SAM_billion!BL95*1000</f>
        <v>0</v>
      </c>
      <c r="BM95" s="132">
        <f>SAM_billion!BM95*1000</f>
        <v>38.667548191013843</v>
      </c>
      <c r="BN95" s="132">
        <f>SAM_billion!BN95*1000</f>
        <v>35.207225683246726</v>
      </c>
      <c r="BO95" s="132">
        <f>SAM_billion!BO95*1000</f>
        <v>36.929113338549904</v>
      </c>
      <c r="BP95" s="132">
        <f>SAM_billion!BP95*1000</f>
        <v>5.0968901846695121E-2</v>
      </c>
      <c r="BQ95" s="132">
        <f>SAM_billion!BQ95*1000</f>
        <v>0.1704742038111943</v>
      </c>
      <c r="BR95" s="132">
        <f>SAM_billion!BR95*1000</f>
        <v>3.0883319593842731E-2</v>
      </c>
      <c r="BS95" s="132">
        <f>SAM_billion!BS95*1000</f>
        <v>2.8452087628928417E-2</v>
      </c>
      <c r="BT95" s="132">
        <f>SAM_billion!BT95*1000</f>
        <v>0</v>
      </c>
      <c r="BU95" s="132">
        <f>SAM_billion!BU95*1000</f>
        <v>7.3755788329066249E-2</v>
      </c>
      <c r="BV95" s="132">
        <f>SAM_billion!BV95*1000</f>
        <v>4.7733332528136782E-3</v>
      </c>
      <c r="BW95" s="132">
        <f>SAM_billion!BW95*1000</f>
        <v>0</v>
      </c>
      <c r="BX95" s="132">
        <f>SAM_billion!BX95*1000</f>
        <v>14.721715074687028</v>
      </c>
      <c r="BY95" s="132">
        <f>SAM_billion!BY95*1000</f>
        <v>25.316052113835791</v>
      </c>
      <c r="BZ95" s="132">
        <f>SAM_billion!BZ95*1000</f>
        <v>93.030595894491967</v>
      </c>
      <c r="CA95" s="132">
        <f>SAM_billion!CA95*1000</f>
        <v>0</v>
      </c>
      <c r="CB95" s="132">
        <f>SAM_billion!CB95*1000</f>
        <v>0</v>
      </c>
      <c r="CC95" s="132">
        <f>SAM_billion!CC95*1000</f>
        <v>0</v>
      </c>
      <c r="CD95" s="132">
        <f>SAM_billion!CD95*1000</f>
        <v>0</v>
      </c>
      <c r="CE95" s="132">
        <f>SAM_billion!CE95*1000</f>
        <v>0</v>
      </c>
      <c r="CF95" s="132">
        <f>SAM_billion!CF95*1000</f>
        <v>0</v>
      </c>
      <c r="CG95" s="132">
        <f>SAM_billion!CG95*1000</f>
        <v>0</v>
      </c>
      <c r="CH95" s="132">
        <f>SAM_billion!CH95*1000</f>
        <v>0</v>
      </c>
      <c r="CI95" s="132">
        <f>SAM_billion!CI95*1000</f>
        <v>0</v>
      </c>
      <c r="CJ95" s="132">
        <f>SAM_billion!CJ95*1000</f>
        <v>0</v>
      </c>
      <c r="CK95" s="132">
        <f>SAM_billion!CK95*1000</f>
        <v>0</v>
      </c>
      <c r="CL95" s="132">
        <f>SAM_billion!CL95*1000</f>
        <v>0</v>
      </c>
      <c r="CM95" s="132">
        <f>SAM_billion!CM95*1000</f>
        <v>0</v>
      </c>
      <c r="CN95" s="132">
        <f>SAM_billion!CN95*1000</f>
        <v>0</v>
      </c>
      <c r="CO95" s="132">
        <f>SAM_billion!CO95*1000</f>
        <v>0</v>
      </c>
      <c r="CP95" s="132">
        <f>SAM_billion!CP95*1000</f>
        <v>0</v>
      </c>
      <c r="CQ95" s="132">
        <f>SAM_billion!CQ95*1000</f>
        <v>0</v>
      </c>
      <c r="CR95" s="132">
        <f>SAM_billion!CR95*1000</f>
        <v>0</v>
      </c>
      <c r="CS95" s="132">
        <f>SAM_billion!CS95*1000</f>
        <v>0</v>
      </c>
      <c r="CT95" s="132">
        <f>SAM_billion!CT95*1000</f>
        <v>0</v>
      </c>
      <c r="CU95" s="132">
        <f>SAM_billion!CU95*1000</f>
        <v>0</v>
      </c>
      <c r="CV95" s="132">
        <f>SAM_billion!CV95*1000</f>
        <v>0</v>
      </c>
      <c r="CW95" s="132">
        <f>SAM_billion!CW95*1000</f>
        <v>0</v>
      </c>
      <c r="CX95" s="132">
        <f>SAM_billion!CX95*1000</f>
        <v>0</v>
      </c>
      <c r="CY95" s="132">
        <f>SAM_billion!CY95*1000</f>
        <v>0</v>
      </c>
      <c r="CZ95" s="132">
        <f>SAM_billion!CZ95*1000</f>
        <v>0</v>
      </c>
      <c r="DA95" s="132">
        <f>SAM_billion!DA95*1000</f>
        <v>0</v>
      </c>
      <c r="DB95" s="132">
        <f>SAM_billion!DB95*1000</f>
        <v>0</v>
      </c>
      <c r="DC95" s="132">
        <f>SAM_billion!DC95*1000</f>
        <v>0</v>
      </c>
      <c r="DD95" s="132">
        <f>SAM_billion!DD95*1000</f>
        <v>0</v>
      </c>
      <c r="DE95" s="132">
        <f>SAM_billion!DE95*1000</f>
        <v>0</v>
      </c>
      <c r="DF95" s="132">
        <f>SAM_billion!DF95*1000</f>
        <v>0</v>
      </c>
      <c r="DG95" s="132">
        <f>SAM_billion!DG95*1000</f>
        <v>0</v>
      </c>
      <c r="DH95" s="132">
        <f>SAM_billion!DH95*1000</f>
        <v>0</v>
      </c>
      <c r="DI95" s="132">
        <f>SAM_billion!DI95*1000</f>
        <v>0</v>
      </c>
      <c r="DJ95" s="132">
        <f>SAM_billion!DJ95*1000</f>
        <v>0</v>
      </c>
      <c r="DK95" s="132">
        <f>SAM_billion!DK95*1000</f>
        <v>0</v>
      </c>
      <c r="DL95" s="132">
        <f>SAM_billion!DL95*1000</f>
        <v>0</v>
      </c>
      <c r="DM95" s="132">
        <f>SAM_billion!DM95*1000</f>
        <v>0</v>
      </c>
      <c r="DN95" s="132">
        <f>SAM_billion!DN95*1000</f>
        <v>0</v>
      </c>
      <c r="DO95" s="132">
        <f>SAM_billion!DO95*1000</f>
        <v>0</v>
      </c>
      <c r="DP95" s="132">
        <f>SAM_billion!DP95*1000</f>
        <v>0</v>
      </c>
      <c r="DQ95" s="132">
        <f>SAM_billion!DQ95*1000</f>
        <v>0</v>
      </c>
      <c r="DR95" s="132">
        <f>SAM_billion!DR95*1000</f>
        <v>0</v>
      </c>
      <c r="DS95" s="132">
        <f>SAM_billion!DS95*1000</f>
        <v>0</v>
      </c>
      <c r="DT95" s="132">
        <f>SAM_billion!DT95*1000</f>
        <v>0</v>
      </c>
      <c r="DU95" s="132">
        <f>SAM_billion!DU95*1000</f>
        <v>0</v>
      </c>
      <c r="DV95" s="132">
        <f>SAM_billion!DV95*1000</f>
        <v>0</v>
      </c>
      <c r="DW95" s="132">
        <f>SAM_billion!DW95*1000</f>
        <v>0</v>
      </c>
      <c r="DX95" s="132">
        <f>SAM_billion!DX95*1000</f>
        <v>0</v>
      </c>
      <c r="DY95" s="132">
        <f>SAM_billion!DY95*1000</f>
        <v>0</v>
      </c>
      <c r="DZ95" s="132">
        <f>SAM_billion!DZ95*1000</f>
        <v>0</v>
      </c>
      <c r="EA95" s="132">
        <f>SAM_billion!EA95*1000</f>
        <v>0</v>
      </c>
      <c r="EB95" s="132">
        <f>SAM_billion!EB95*1000</f>
        <v>0</v>
      </c>
      <c r="EC95" s="132">
        <f>SAM_billion!EC95*1000</f>
        <v>0</v>
      </c>
      <c r="ED95" s="132">
        <f>SAM_billion!ED95*1000</f>
        <v>0</v>
      </c>
      <c r="EE95" s="132">
        <f>SAM_billion!EE95*1000</f>
        <v>0</v>
      </c>
      <c r="EF95" s="132">
        <f>SAM_billion!EF95*1000</f>
        <v>0</v>
      </c>
      <c r="EG95" s="132">
        <f>SAM_billion!EG95*1000</f>
        <v>0</v>
      </c>
      <c r="EH95" s="132">
        <f>SAM_billion!EH95*1000</f>
        <v>0</v>
      </c>
      <c r="EI95" s="132">
        <f>SAM_billion!EI95*1000</f>
        <v>0</v>
      </c>
      <c r="EJ95" s="132">
        <f>SAM_billion!EJ95*1000</f>
        <v>0</v>
      </c>
      <c r="EK95" s="132">
        <f>SAM_billion!EK95*1000</f>
        <v>0</v>
      </c>
      <c r="EL95" s="132">
        <f>SAM_billion!EL95*1000</f>
        <v>0</v>
      </c>
      <c r="EM95" s="132">
        <f>SAM_billion!EM95*1000</f>
        <v>0</v>
      </c>
      <c r="EN95" s="132">
        <f>SAM_billion!EN95*1000</f>
        <v>0</v>
      </c>
      <c r="EO95" s="132">
        <f>SAM_billion!EO95*1000</f>
        <v>0</v>
      </c>
      <c r="EP95" s="132">
        <f>SAM_billion!EP95*1000</f>
        <v>0</v>
      </c>
      <c r="EQ95" s="132">
        <f>SAM_billion!EQ95*1000</f>
        <v>0</v>
      </c>
      <c r="ER95" s="132">
        <f>SAM_billion!ER95*1000</f>
        <v>0</v>
      </c>
      <c r="ES95" s="132">
        <f>SAM_billion!ES95*1000</f>
        <v>0</v>
      </c>
      <c r="ET95" s="132">
        <f>SAM_billion!ET95*1000</f>
        <v>0</v>
      </c>
      <c r="EU95" s="132">
        <f>SAM_billion!EU95*1000</f>
        <v>0</v>
      </c>
      <c r="EV95" s="132">
        <f>SAM_billion!EV95*1000</f>
        <v>0</v>
      </c>
      <c r="EW95" s="132">
        <f>SAM_billion!EW95*1000</f>
        <v>0</v>
      </c>
      <c r="EX95" s="132">
        <f>SAM_billion!EX95*1000</f>
        <v>0</v>
      </c>
      <c r="EY95" s="132">
        <f>SAM_billion!EY95*1000</f>
        <v>0</v>
      </c>
      <c r="EZ95" s="132">
        <f>SAM_billion!EZ95*1000</f>
        <v>0</v>
      </c>
      <c r="FA95" s="132">
        <f>SAM_billion!FA95*1000</f>
        <v>0</v>
      </c>
      <c r="FB95" s="132">
        <f>SAM_billion!FB95*1000</f>
        <v>0</v>
      </c>
      <c r="FC95" s="132">
        <f>SAM_billion!FC95*1000</f>
        <v>0</v>
      </c>
      <c r="FD95" s="132">
        <f>SAM_billion!FD95*1000</f>
        <v>0</v>
      </c>
      <c r="FE95" s="132">
        <f>SAM_billion!FE95*1000</f>
        <v>0</v>
      </c>
      <c r="FF95" s="132">
        <f>SAM_billion!FF95*1000</f>
        <v>0</v>
      </c>
      <c r="FG95" s="132">
        <f>SAM_billion!FG95*1000</f>
        <v>0</v>
      </c>
      <c r="FH95" s="132">
        <f>SAM_billion!FH95*1000</f>
        <v>0</v>
      </c>
      <c r="FI95" s="132">
        <f>SAM_billion!FI95*1000</f>
        <v>0</v>
      </c>
      <c r="FJ95" s="132">
        <f>SAM_billion!FJ95*1000</f>
        <v>0</v>
      </c>
      <c r="FK95" s="132">
        <f>SAM_billion!FK95*1000</f>
        <v>0</v>
      </c>
      <c r="FL95" s="132">
        <f>SAM_billion!FL95*1000</f>
        <v>0</v>
      </c>
      <c r="FM95" s="132">
        <f>SAM_billion!FM95*1000</f>
        <v>0</v>
      </c>
      <c r="FN95" s="132">
        <f>SAM_billion!FN95*1000</f>
        <v>202.53319845743854</v>
      </c>
      <c r="FO95" s="132">
        <f>SAM_billion!FO95*1000</f>
        <v>236.07823085651077</v>
      </c>
      <c r="FP95" s="132">
        <f>SAM_billion!FP95*1000</f>
        <v>207.60508992085835</v>
      </c>
      <c r="FQ95" s="132">
        <f>SAM_billion!FQ95*1000</f>
        <v>196.3292660839922</v>
      </c>
      <c r="FR95" s="132">
        <f>SAM_billion!FR95*1000</f>
        <v>189.59644442710243</v>
      </c>
      <c r="FS95" s="132">
        <f>SAM_billion!FS95*1000</f>
        <v>175.91820672756464</v>
      </c>
      <c r="FT95" s="132">
        <f>SAM_billion!FT95*1000</f>
        <v>170.70509705896623</v>
      </c>
      <c r="FU95" s="132">
        <f>SAM_billion!FU95*1000</f>
        <v>185.48999636419364</v>
      </c>
      <c r="FV95" s="132">
        <f>SAM_billion!FV95*1000</f>
        <v>178.91123802450278</v>
      </c>
      <c r="FW95" s="132">
        <f>SAM_billion!FW95*1000</f>
        <v>240.39318167084562</v>
      </c>
      <c r="FX95" s="132">
        <f>SAM_billion!FX95*1000</f>
        <v>0</v>
      </c>
      <c r="FY95" s="132">
        <f>SAM_billion!FY95*1000</f>
        <v>0</v>
      </c>
      <c r="FZ95" s="132">
        <f>SAM_billion!FZ95*1000</f>
        <v>0</v>
      </c>
      <c r="GA95" s="132">
        <f>SAM_billion!GA95*1000</f>
        <v>0</v>
      </c>
      <c r="GB95" s="132">
        <f>SAM_billion!GB95*1000</f>
        <v>0</v>
      </c>
      <c r="GC95" s="132">
        <f>SAM_billion!GC95*1000</f>
        <v>0</v>
      </c>
      <c r="GD95" s="132">
        <f>SAM_billion!GD95*1000</f>
        <v>0</v>
      </c>
      <c r="GE95" s="132">
        <f>SAM_billion!GE95*1000</f>
        <v>0</v>
      </c>
      <c r="GF95" s="132">
        <f>SAM_billion!GF95*1000</f>
        <v>0</v>
      </c>
      <c r="GG95" s="132">
        <f>SAM_billion!GG95*1000</f>
        <v>0</v>
      </c>
      <c r="GH95" s="132">
        <f>SAM_billion!GH95*1000</f>
        <v>1535.9580117120781</v>
      </c>
      <c r="GI95" s="132">
        <f>SAM_billion!GI95*1000</f>
        <v>1937.9585029322584</v>
      </c>
      <c r="GJ95" s="132">
        <f>SAM_billion!GJ95*1000</f>
        <v>14541.779392203094</v>
      </c>
    </row>
    <row r="96" spans="1:192" x14ac:dyDescent="0.25">
      <c r="A96" s="133" t="s">
        <v>761</v>
      </c>
      <c r="B96" s="132">
        <f>SAM_billion!B96*1000</f>
        <v>0</v>
      </c>
      <c r="C96" s="132">
        <f>SAM_billion!C96*1000</f>
        <v>0</v>
      </c>
      <c r="D96" s="132">
        <f>SAM_billion!D96*1000</f>
        <v>0</v>
      </c>
      <c r="E96" s="132">
        <f>SAM_billion!E96*1000</f>
        <v>0</v>
      </c>
      <c r="F96" s="132">
        <f>SAM_billion!F96*1000</f>
        <v>0</v>
      </c>
      <c r="G96" s="132">
        <f>SAM_billion!G96*1000</f>
        <v>0</v>
      </c>
      <c r="H96" s="132">
        <f>SAM_billion!H96*1000</f>
        <v>0</v>
      </c>
      <c r="I96" s="132">
        <f>SAM_billion!I96*1000</f>
        <v>0</v>
      </c>
      <c r="J96" s="132">
        <f>SAM_billion!J96*1000</f>
        <v>0</v>
      </c>
      <c r="K96" s="132">
        <f>SAM_billion!K96*1000</f>
        <v>0</v>
      </c>
      <c r="L96" s="132">
        <f>SAM_billion!L96*1000</f>
        <v>0</v>
      </c>
      <c r="M96" s="132">
        <f>SAM_billion!M96*1000</f>
        <v>13581.013650703417</v>
      </c>
      <c r="N96" s="132">
        <f>SAM_billion!N96*1000</f>
        <v>0</v>
      </c>
      <c r="O96" s="132">
        <f>SAM_billion!O96*1000</f>
        <v>0</v>
      </c>
      <c r="P96" s="132">
        <f>SAM_billion!P96*1000</f>
        <v>0</v>
      </c>
      <c r="Q96" s="132">
        <f>SAM_billion!Q96*1000</f>
        <v>0</v>
      </c>
      <c r="R96" s="132">
        <f>SAM_billion!R96*1000</f>
        <v>0</v>
      </c>
      <c r="S96" s="132">
        <f>SAM_billion!S96*1000</f>
        <v>0</v>
      </c>
      <c r="T96" s="132">
        <f>SAM_billion!T96*1000</f>
        <v>0</v>
      </c>
      <c r="U96" s="132">
        <f>SAM_billion!U96*1000</f>
        <v>0</v>
      </c>
      <c r="V96" s="132">
        <f>SAM_billion!V96*1000</f>
        <v>24916.00003296226</v>
      </c>
      <c r="W96" s="132">
        <f>SAM_billion!W96*1000</f>
        <v>0</v>
      </c>
      <c r="X96" s="132">
        <f>SAM_billion!X96*1000</f>
        <v>6.9710628034949931</v>
      </c>
      <c r="Y96" s="132">
        <f>SAM_billion!Y96*1000</f>
        <v>0</v>
      </c>
      <c r="Z96" s="132">
        <f>SAM_billion!Z96*1000</f>
        <v>8066.6624249220431</v>
      </c>
      <c r="AA96" s="132">
        <f>SAM_billion!AA96*1000</f>
        <v>0</v>
      </c>
      <c r="AB96" s="132">
        <f>SAM_billion!AB96*1000</f>
        <v>0</v>
      </c>
      <c r="AC96" s="132">
        <f>SAM_billion!AC96*1000</f>
        <v>20.060555941934449</v>
      </c>
      <c r="AD96" s="132">
        <f>SAM_billion!AD96*1000</f>
        <v>37.910773582512896</v>
      </c>
      <c r="AE96" s="132">
        <f>SAM_billion!AE96*1000</f>
        <v>0</v>
      </c>
      <c r="AF96" s="132">
        <f>SAM_billion!AF96*1000</f>
        <v>1599.6788144982686</v>
      </c>
      <c r="AG96" s="132">
        <f>SAM_billion!AG96*1000</f>
        <v>0</v>
      </c>
      <c r="AH96" s="132">
        <f>SAM_billion!AH96*1000</f>
        <v>120.31973334836006</v>
      </c>
      <c r="AI96" s="132">
        <f>SAM_billion!AI96*1000</f>
        <v>249.12294834528035</v>
      </c>
      <c r="AJ96" s="132">
        <f>SAM_billion!AJ96*1000</f>
        <v>4158.7063860145672</v>
      </c>
      <c r="AK96" s="132">
        <f>SAM_billion!AK96*1000</f>
        <v>0</v>
      </c>
      <c r="AL96" s="132">
        <f>SAM_billion!AL96*1000</f>
        <v>5261.1347228651193</v>
      </c>
      <c r="AM96" s="132">
        <f>SAM_billion!AM96*1000</f>
        <v>942.22257061101016</v>
      </c>
      <c r="AN96" s="132">
        <f>SAM_billion!AN96*1000</f>
        <v>0</v>
      </c>
      <c r="AO96" s="132">
        <f>SAM_billion!AO96*1000</f>
        <v>0</v>
      </c>
      <c r="AP96" s="132">
        <f>SAM_billion!AP96*1000</f>
        <v>0</v>
      </c>
      <c r="AQ96" s="132">
        <f>SAM_billion!AQ96*1000</f>
        <v>0</v>
      </c>
      <c r="AR96" s="132">
        <f>SAM_billion!AR96*1000</f>
        <v>0</v>
      </c>
      <c r="AS96" s="132">
        <f>SAM_billion!AS96*1000</f>
        <v>0</v>
      </c>
      <c r="AT96" s="132">
        <f>SAM_billion!AT96*1000</f>
        <v>0</v>
      </c>
      <c r="AU96" s="132">
        <f>SAM_billion!AU96*1000</f>
        <v>499.56305241487291</v>
      </c>
      <c r="AV96" s="132">
        <f>SAM_billion!AV96*1000</f>
        <v>0</v>
      </c>
      <c r="AW96" s="132">
        <f>SAM_billion!AW96*1000</f>
        <v>0</v>
      </c>
      <c r="AX96" s="132">
        <f>SAM_billion!AX96*1000</f>
        <v>0</v>
      </c>
      <c r="AY96" s="132">
        <f>SAM_billion!AY96*1000</f>
        <v>0</v>
      </c>
      <c r="AZ96" s="132">
        <f>SAM_billion!AZ96*1000</f>
        <v>0</v>
      </c>
      <c r="BA96" s="132">
        <f>SAM_billion!BA96*1000</f>
        <v>0</v>
      </c>
      <c r="BB96" s="132">
        <f>SAM_billion!BB96*1000</f>
        <v>0</v>
      </c>
      <c r="BC96" s="132">
        <f>SAM_billion!BC96*1000</f>
        <v>0</v>
      </c>
      <c r="BD96" s="132">
        <f>SAM_billion!BD96*1000</f>
        <v>0</v>
      </c>
      <c r="BE96" s="132">
        <f>SAM_billion!BE96*1000</f>
        <v>0</v>
      </c>
      <c r="BF96" s="132">
        <f>SAM_billion!BF96*1000</f>
        <v>0</v>
      </c>
      <c r="BG96" s="132">
        <f>SAM_billion!BG96*1000</f>
        <v>0</v>
      </c>
      <c r="BH96" s="132">
        <f>SAM_billion!BH96*1000</f>
        <v>0</v>
      </c>
      <c r="BI96" s="132">
        <f>SAM_billion!BI96*1000</f>
        <v>0</v>
      </c>
      <c r="BJ96" s="132">
        <f>SAM_billion!BJ96*1000</f>
        <v>1483.5100010488275</v>
      </c>
      <c r="BK96" s="132">
        <f>SAM_billion!BK96*1000</f>
        <v>0</v>
      </c>
      <c r="BL96" s="132">
        <f>SAM_billion!BL96*1000</f>
        <v>0</v>
      </c>
      <c r="BM96" s="132">
        <f>SAM_billion!BM96*1000</f>
        <v>0</v>
      </c>
      <c r="BN96" s="132">
        <f>SAM_billion!BN96*1000</f>
        <v>0</v>
      </c>
      <c r="BO96" s="132">
        <f>SAM_billion!BO96*1000</f>
        <v>0</v>
      </c>
      <c r="BP96" s="132">
        <f>SAM_billion!BP96*1000</f>
        <v>0</v>
      </c>
      <c r="BQ96" s="132">
        <f>SAM_billion!BQ96*1000</f>
        <v>0</v>
      </c>
      <c r="BR96" s="132">
        <f>SAM_billion!BR96*1000</f>
        <v>0</v>
      </c>
      <c r="BS96" s="132">
        <f>SAM_billion!BS96*1000</f>
        <v>0</v>
      </c>
      <c r="BT96" s="132">
        <f>SAM_billion!BT96*1000</f>
        <v>0</v>
      </c>
      <c r="BU96" s="132">
        <f>SAM_billion!BU96*1000</f>
        <v>0</v>
      </c>
      <c r="BV96" s="132">
        <f>SAM_billion!BV96*1000</f>
        <v>0</v>
      </c>
      <c r="BW96" s="132">
        <f>SAM_billion!BW96*1000</f>
        <v>0</v>
      </c>
      <c r="BX96" s="132">
        <f>SAM_billion!BX96*1000</f>
        <v>0</v>
      </c>
      <c r="BY96" s="132">
        <f>SAM_billion!BY96*1000</f>
        <v>0</v>
      </c>
      <c r="BZ96" s="132">
        <f>SAM_billion!BZ96*1000</f>
        <v>2826.0069853081072</v>
      </c>
      <c r="CA96" s="132">
        <f>SAM_billion!CA96*1000</f>
        <v>0</v>
      </c>
      <c r="CB96" s="132">
        <f>SAM_billion!CB96*1000</f>
        <v>0</v>
      </c>
      <c r="CC96" s="132">
        <f>SAM_billion!CC96*1000</f>
        <v>0</v>
      </c>
      <c r="CD96" s="132">
        <f>SAM_billion!CD96*1000</f>
        <v>0</v>
      </c>
      <c r="CE96" s="132">
        <f>SAM_billion!CE96*1000</f>
        <v>0</v>
      </c>
      <c r="CF96" s="132">
        <f>SAM_billion!CF96*1000</f>
        <v>0</v>
      </c>
      <c r="CG96" s="132">
        <f>SAM_billion!CG96*1000</f>
        <v>0</v>
      </c>
      <c r="CH96" s="132">
        <f>SAM_billion!CH96*1000</f>
        <v>0</v>
      </c>
      <c r="CI96" s="132">
        <f>SAM_billion!CI96*1000</f>
        <v>0</v>
      </c>
      <c r="CJ96" s="132">
        <f>SAM_billion!CJ96*1000</f>
        <v>0</v>
      </c>
      <c r="CK96" s="132">
        <f>SAM_billion!CK96*1000</f>
        <v>0</v>
      </c>
      <c r="CL96" s="132">
        <f>SAM_billion!CL96*1000</f>
        <v>0</v>
      </c>
      <c r="CM96" s="132">
        <f>SAM_billion!CM96*1000</f>
        <v>0</v>
      </c>
      <c r="CN96" s="132">
        <f>SAM_billion!CN96*1000</f>
        <v>0</v>
      </c>
      <c r="CO96" s="132">
        <f>SAM_billion!CO96*1000</f>
        <v>0</v>
      </c>
      <c r="CP96" s="132">
        <f>SAM_billion!CP96*1000</f>
        <v>0</v>
      </c>
      <c r="CQ96" s="132">
        <f>SAM_billion!CQ96*1000</f>
        <v>0</v>
      </c>
      <c r="CR96" s="132">
        <f>SAM_billion!CR96*1000</f>
        <v>0</v>
      </c>
      <c r="CS96" s="132">
        <f>SAM_billion!CS96*1000</f>
        <v>0</v>
      </c>
      <c r="CT96" s="132">
        <f>SAM_billion!CT96*1000</f>
        <v>0</v>
      </c>
      <c r="CU96" s="132">
        <f>SAM_billion!CU96*1000</f>
        <v>0</v>
      </c>
      <c r="CV96" s="132">
        <f>SAM_billion!CV96*1000</f>
        <v>0</v>
      </c>
      <c r="CW96" s="132">
        <f>SAM_billion!CW96*1000</f>
        <v>0</v>
      </c>
      <c r="CX96" s="132">
        <f>SAM_billion!CX96*1000</f>
        <v>0</v>
      </c>
      <c r="CY96" s="132">
        <f>SAM_billion!CY96*1000</f>
        <v>0</v>
      </c>
      <c r="CZ96" s="132">
        <f>SAM_billion!CZ96*1000</f>
        <v>0</v>
      </c>
      <c r="DA96" s="132">
        <f>SAM_billion!DA96*1000</f>
        <v>0</v>
      </c>
      <c r="DB96" s="132">
        <f>SAM_billion!DB96*1000</f>
        <v>0</v>
      </c>
      <c r="DC96" s="132">
        <f>SAM_billion!DC96*1000</f>
        <v>0</v>
      </c>
      <c r="DD96" s="132">
        <f>SAM_billion!DD96*1000</f>
        <v>0</v>
      </c>
      <c r="DE96" s="132">
        <f>SAM_billion!DE96*1000</f>
        <v>0</v>
      </c>
      <c r="DF96" s="132">
        <f>SAM_billion!DF96*1000</f>
        <v>0</v>
      </c>
      <c r="DG96" s="132">
        <f>SAM_billion!DG96*1000</f>
        <v>0</v>
      </c>
      <c r="DH96" s="132">
        <f>SAM_billion!DH96*1000</f>
        <v>0</v>
      </c>
      <c r="DI96" s="132">
        <f>SAM_billion!DI96*1000</f>
        <v>0</v>
      </c>
      <c r="DJ96" s="132">
        <f>SAM_billion!DJ96*1000</f>
        <v>0</v>
      </c>
      <c r="DK96" s="132">
        <f>SAM_billion!DK96*1000</f>
        <v>0</v>
      </c>
      <c r="DL96" s="132">
        <f>SAM_billion!DL96*1000</f>
        <v>0</v>
      </c>
      <c r="DM96" s="132">
        <f>SAM_billion!DM96*1000</f>
        <v>0</v>
      </c>
      <c r="DN96" s="132">
        <f>SAM_billion!DN96*1000</f>
        <v>0</v>
      </c>
      <c r="DO96" s="132">
        <f>SAM_billion!DO96*1000</f>
        <v>0</v>
      </c>
      <c r="DP96" s="132">
        <f>SAM_billion!DP96*1000</f>
        <v>0</v>
      </c>
      <c r="DQ96" s="132">
        <f>SAM_billion!DQ96*1000</f>
        <v>0</v>
      </c>
      <c r="DR96" s="132">
        <f>SAM_billion!DR96*1000</f>
        <v>0</v>
      </c>
      <c r="DS96" s="132">
        <f>SAM_billion!DS96*1000</f>
        <v>0</v>
      </c>
      <c r="DT96" s="132">
        <f>SAM_billion!DT96*1000</f>
        <v>0</v>
      </c>
      <c r="DU96" s="132">
        <f>SAM_billion!DU96*1000</f>
        <v>0</v>
      </c>
      <c r="DV96" s="132">
        <f>SAM_billion!DV96*1000</f>
        <v>0</v>
      </c>
      <c r="DW96" s="132">
        <f>SAM_billion!DW96*1000</f>
        <v>0</v>
      </c>
      <c r="DX96" s="132">
        <f>SAM_billion!DX96*1000</f>
        <v>0</v>
      </c>
      <c r="DY96" s="132">
        <f>SAM_billion!DY96*1000</f>
        <v>0</v>
      </c>
      <c r="DZ96" s="132">
        <f>SAM_billion!DZ96*1000</f>
        <v>0</v>
      </c>
      <c r="EA96" s="132">
        <f>SAM_billion!EA96*1000</f>
        <v>0</v>
      </c>
      <c r="EB96" s="132">
        <f>SAM_billion!EB96*1000</f>
        <v>0</v>
      </c>
      <c r="EC96" s="132">
        <f>SAM_billion!EC96*1000</f>
        <v>0</v>
      </c>
      <c r="ED96" s="132">
        <f>SAM_billion!ED96*1000</f>
        <v>0</v>
      </c>
      <c r="EE96" s="132">
        <f>SAM_billion!EE96*1000</f>
        <v>0</v>
      </c>
      <c r="EF96" s="132">
        <f>SAM_billion!EF96*1000</f>
        <v>0</v>
      </c>
      <c r="EG96" s="132">
        <f>SAM_billion!EG96*1000</f>
        <v>0</v>
      </c>
      <c r="EH96" s="132">
        <f>SAM_billion!EH96*1000</f>
        <v>0</v>
      </c>
      <c r="EI96" s="132">
        <f>SAM_billion!EI96*1000</f>
        <v>0</v>
      </c>
      <c r="EJ96" s="132">
        <f>SAM_billion!EJ96*1000</f>
        <v>0</v>
      </c>
      <c r="EK96" s="132">
        <f>SAM_billion!EK96*1000</f>
        <v>0</v>
      </c>
      <c r="EL96" s="132">
        <f>SAM_billion!EL96*1000</f>
        <v>0</v>
      </c>
      <c r="EM96" s="132">
        <f>SAM_billion!EM96*1000</f>
        <v>0</v>
      </c>
      <c r="EN96" s="132">
        <f>SAM_billion!EN96*1000</f>
        <v>0</v>
      </c>
      <c r="EO96" s="132">
        <f>SAM_billion!EO96*1000</f>
        <v>0</v>
      </c>
      <c r="EP96" s="132">
        <f>SAM_billion!EP96*1000</f>
        <v>0</v>
      </c>
      <c r="EQ96" s="132">
        <f>SAM_billion!EQ96*1000</f>
        <v>0</v>
      </c>
      <c r="ER96" s="132">
        <f>SAM_billion!ER96*1000</f>
        <v>0</v>
      </c>
      <c r="ES96" s="132">
        <f>SAM_billion!ES96*1000</f>
        <v>0</v>
      </c>
      <c r="ET96" s="132">
        <f>SAM_billion!ET96*1000</f>
        <v>0</v>
      </c>
      <c r="EU96" s="132">
        <f>SAM_billion!EU96*1000</f>
        <v>0</v>
      </c>
      <c r="EV96" s="132">
        <f>SAM_billion!EV96*1000</f>
        <v>0</v>
      </c>
      <c r="EW96" s="132">
        <f>SAM_billion!EW96*1000</f>
        <v>0</v>
      </c>
      <c r="EX96" s="132">
        <f>SAM_billion!EX96*1000</f>
        <v>0</v>
      </c>
      <c r="EY96" s="132">
        <f>SAM_billion!EY96*1000</f>
        <v>0</v>
      </c>
      <c r="EZ96" s="132">
        <f>SAM_billion!EZ96*1000</f>
        <v>0</v>
      </c>
      <c r="FA96" s="132">
        <f>SAM_billion!FA96*1000</f>
        <v>0</v>
      </c>
      <c r="FB96" s="132">
        <f>SAM_billion!FB96*1000</f>
        <v>0</v>
      </c>
      <c r="FC96" s="132">
        <f>SAM_billion!FC96*1000</f>
        <v>0</v>
      </c>
      <c r="FD96" s="132">
        <f>SAM_billion!FD96*1000</f>
        <v>0</v>
      </c>
      <c r="FE96" s="132">
        <f>SAM_billion!FE96*1000</f>
        <v>0</v>
      </c>
      <c r="FF96" s="132">
        <f>SAM_billion!FF96*1000</f>
        <v>0</v>
      </c>
      <c r="FG96" s="132">
        <f>SAM_billion!FG96*1000</f>
        <v>0</v>
      </c>
      <c r="FH96" s="132">
        <f>SAM_billion!FH96*1000</f>
        <v>0</v>
      </c>
      <c r="FI96" s="132">
        <f>SAM_billion!FI96*1000</f>
        <v>0</v>
      </c>
      <c r="FJ96" s="132">
        <f>SAM_billion!FJ96*1000</f>
        <v>0</v>
      </c>
      <c r="FK96" s="132">
        <f>SAM_billion!FK96*1000</f>
        <v>0</v>
      </c>
      <c r="FL96" s="132">
        <f>SAM_billion!FL96*1000</f>
        <v>0</v>
      </c>
      <c r="FM96" s="132">
        <f>SAM_billion!FM96*1000</f>
        <v>0</v>
      </c>
      <c r="FN96" s="132">
        <f>SAM_billion!FN96*1000</f>
        <v>500.80511993097696</v>
      </c>
      <c r="FO96" s="132">
        <f>SAM_billion!FO96*1000</f>
        <v>936.00729037583801</v>
      </c>
      <c r="FP96" s="132">
        <f>SAM_billion!FP96*1000</f>
        <v>986.79546385316405</v>
      </c>
      <c r="FQ96" s="132">
        <f>SAM_billion!FQ96*1000</f>
        <v>908.69397910597365</v>
      </c>
      <c r="FR96" s="132">
        <f>SAM_billion!FR96*1000</f>
        <v>793.10494214172195</v>
      </c>
      <c r="FS96" s="132">
        <f>SAM_billion!FS96*1000</f>
        <v>508.82421077405706</v>
      </c>
      <c r="FT96" s="132">
        <f>SAM_billion!FT96*1000</f>
        <v>585.37894182933894</v>
      </c>
      <c r="FU96" s="132">
        <f>SAM_billion!FU96*1000</f>
        <v>1188.7802187042819</v>
      </c>
      <c r="FV96" s="132">
        <f>SAM_billion!FV96*1000</f>
        <v>2159.6189743369682</v>
      </c>
      <c r="FW96" s="132">
        <f>SAM_billion!FW96*1000</f>
        <v>9151.2850179172838</v>
      </c>
      <c r="FX96" s="132">
        <f>SAM_billion!FX96*1000</f>
        <v>0</v>
      </c>
      <c r="FY96" s="132">
        <f>SAM_billion!FY96*1000</f>
        <v>0</v>
      </c>
      <c r="FZ96" s="132">
        <f>SAM_billion!FZ96*1000</f>
        <v>0</v>
      </c>
      <c r="GA96" s="132">
        <f>SAM_billion!GA96*1000</f>
        <v>0</v>
      </c>
      <c r="GB96" s="132">
        <f>SAM_billion!GB96*1000</f>
        <v>0</v>
      </c>
      <c r="GC96" s="132">
        <f>SAM_billion!GC96*1000</f>
        <v>0</v>
      </c>
      <c r="GD96" s="132">
        <f>SAM_billion!GD96*1000</f>
        <v>0</v>
      </c>
      <c r="GE96" s="132">
        <f>SAM_billion!GE96*1000</f>
        <v>0</v>
      </c>
      <c r="GF96" s="132">
        <f>SAM_billion!GF96*1000</f>
        <v>0</v>
      </c>
      <c r="GG96" s="132">
        <f>SAM_billion!GG96*1000</f>
        <v>0</v>
      </c>
      <c r="GH96" s="132">
        <f>SAM_billion!GH96*1000</f>
        <v>-273.2987674931947</v>
      </c>
      <c r="GI96" s="132">
        <f>SAM_billion!GI96*1000</f>
        <v>3776.4177022427943</v>
      </c>
      <c r="GJ96" s="132">
        <f>SAM_billion!GJ96*1000</f>
        <v>84991.296809089283</v>
      </c>
    </row>
    <row r="97" spans="1:192" x14ac:dyDescent="0.25">
      <c r="A97" s="133" t="s">
        <v>405</v>
      </c>
      <c r="B97" s="132">
        <f>SAM_billion!B97*1000</f>
        <v>0</v>
      </c>
      <c r="C97" s="132">
        <f>SAM_billion!C97*1000</f>
        <v>0</v>
      </c>
      <c r="D97" s="132">
        <f>SAM_billion!D97*1000</f>
        <v>0</v>
      </c>
      <c r="E97" s="132">
        <f>SAM_billion!E97*1000</f>
        <v>0</v>
      </c>
      <c r="F97" s="132">
        <f>SAM_billion!F97*1000</f>
        <v>0</v>
      </c>
      <c r="G97" s="132">
        <f>SAM_billion!G97*1000</f>
        <v>0</v>
      </c>
      <c r="H97" s="132">
        <f>SAM_billion!H97*1000</f>
        <v>0</v>
      </c>
      <c r="I97" s="132">
        <f>SAM_billion!I97*1000</f>
        <v>0</v>
      </c>
      <c r="J97" s="132">
        <f>SAM_billion!J97*1000</f>
        <v>0</v>
      </c>
      <c r="K97" s="132">
        <f>SAM_billion!K97*1000</f>
        <v>0</v>
      </c>
      <c r="L97" s="132">
        <f>SAM_billion!L97*1000</f>
        <v>0</v>
      </c>
      <c r="M97" s="132">
        <f>SAM_billion!M97*1000</f>
        <v>0</v>
      </c>
      <c r="N97" s="132">
        <f>SAM_billion!N97*1000</f>
        <v>0</v>
      </c>
      <c r="O97" s="132">
        <f>SAM_billion!O97*1000</f>
        <v>0</v>
      </c>
      <c r="P97" s="132">
        <f>SAM_billion!P97*1000</f>
        <v>0</v>
      </c>
      <c r="Q97" s="132">
        <f>SAM_billion!Q97*1000</f>
        <v>0</v>
      </c>
      <c r="R97" s="132">
        <f>SAM_billion!R97*1000</f>
        <v>0</v>
      </c>
      <c r="S97" s="132">
        <f>SAM_billion!S97*1000</f>
        <v>0</v>
      </c>
      <c r="T97" s="132">
        <f>SAM_billion!T97*1000</f>
        <v>0</v>
      </c>
      <c r="U97" s="132">
        <f>SAM_billion!U97*1000</f>
        <v>0</v>
      </c>
      <c r="V97" s="132">
        <f>SAM_billion!V97*1000</f>
        <v>0</v>
      </c>
      <c r="W97" s="132">
        <f>SAM_billion!W97*1000</f>
        <v>0</v>
      </c>
      <c r="X97" s="132">
        <f>SAM_billion!X97*1000</f>
        <v>0</v>
      </c>
      <c r="Y97" s="132">
        <f>SAM_billion!Y97*1000</f>
        <v>0</v>
      </c>
      <c r="Z97" s="132">
        <f>SAM_billion!Z97*1000</f>
        <v>0</v>
      </c>
      <c r="AA97" s="132">
        <f>SAM_billion!AA97*1000</f>
        <v>0</v>
      </c>
      <c r="AB97" s="132">
        <f>SAM_billion!AB97*1000</f>
        <v>0</v>
      </c>
      <c r="AC97" s="132">
        <f>SAM_billion!AC97*1000</f>
        <v>0</v>
      </c>
      <c r="AD97" s="132">
        <f>SAM_billion!AD97*1000</f>
        <v>0</v>
      </c>
      <c r="AE97" s="132">
        <f>SAM_billion!AE97*1000</f>
        <v>0</v>
      </c>
      <c r="AF97" s="132">
        <f>SAM_billion!AF97*1000</f>
        <v>0</v>
      </c>
      <c r="AG97" s="132">
        <f>SAM_billion!AG97*1000</f>
        <v>0</v>
      </c>
      <c r="AH97" s="132">
        <f>SAM_billion!AH97*1000</f>
        <v>0</v>
      </c>
      <c r="AI97" s="132">
        <f>SAM_billion!AI97*1000</f>
        <v>0</v>
      </c>
      <c r="AJ97" s="132">
        <f>SAM_billion!AJ97*1000</f>
        <v>0</v>
      </c>
      <c r="AK97" s="132">
        <f>SAM_billion!AK97*1000</f>
        <v>0</v>
      </c>
      <c r="AL97" s="132">
        <f>SAM_billion!AL97*1000</f>
        <v>0</v>
      </c>
      <c r="AM97" s="132">
        <f>SAM_billion!AM97*1000</f>
        <v>0</v>
      </c>
      <c r="AN97" s="132">
        <f>SAM_billion!AN97*1000</f>
        <v>8458.355958866272</v>
      </c>
      <c r="AO97" s="132">
        <f>SAM_billion!AO97*1000</f>
        <v>5819.9433578350599</v>
      </c>
      <c r="AP97" s="132">
        <f>SAM_billion!AP97*1000</f>
        <v>129.49373804524066</v>
      </c>
      <c r="AQ97" s="132">
        <f>SAM_billion!AQ97*1000</f>
        <v>0</v>
      </c>
      <c r="AR97" s="132">
        <f>SAM_billion!AR97*1000</f>
        <v>0</v>
      </c>
      <c r="AS97" s="132">
        <f>SAM_billion!AS97*1000</f>
        <v>0</v>
      </c>
      <c r="AT97" s="132">
        <f>SAM_billion!AT97*1000</f>
        <v>0</v>
      </c>
      <c r="AU97" s="132">
        <f>SAM_billion!AU97*1000</f>
        <v>32.708481919086701</v>
      </c>
      <c r="AV97" s="132">
        <f>SAM_billion!AV97*1000</f>
        <v>26.76069495046233</v>
      </c>
      <c r="AW97" s="132">
        <f>SAM_billion!AW97*1000</f>
        <v>0</v>
      </c>
      <c r="AX97" s="132">
        <f>SAM_billion!AX97*1000</f>
        <v>0</v>
      </c>
      <c r="AY97" s="132">
        <f>SAM_billion!AY97*1000</f>
        <v>0</v>
      </c>
      <c r="AZ97" s="132">
        <f>SAM_billion!AZ97*1000</f>
        <v>0</v>
      </c>
      <c r="BA97" s="132">
        <f>SAM_billion!BA97*1000</f>
        <v>0</v>
      </c>
      <c r="BB97" s="132">
        <f>SAM_billion!BB97*1000</f>
        <v>0</v>
      </c>
      <c r="BC97" s="132">
        <f>SAM_billion!BC97*1000</f>
        <v>0</v>
      </c>
      <c r="BD97" s="132">
        <f>SAM_billion!BD97*1000</f>
        <v>0</v>
      </c>
      <c r="BE97" s="132">
        <f>SAM_billion!BE97*1000</f>
        <v>0</v>
      </c>
      <c r="BF97" s="132">
        <f>SAM_billion!BF97*1000</f>
        <v>0</v>
      </c>
      <c r="BG97" s="132">
        <f>SAM_billion!BG97*1000</f>
        <v>0</v>
      </c>
      <c r="BH97" s="132">
        <f>SAM_billion!BH97*1000</f>
        <v>0</v>
      </c>
      <c r="BI97" s="132">
        <f>SAM_billion!BI97*1000</f>
        <v>396.3652850018596</v>
      </c>
      <c r="BJ97" s="132">
        <f>SAM_billion!BJ97*1000</f>
        <v>20.48290282767266</v>
      </c>
      <c r="BK97" s="132">
        <f>SAM_billion!BK97*1000</f>
        <v>0</v>
      </c>
      <c r="BL97" s="132">
        <f>SAM_billion!BL97*1000</f>
        <v>0</v>
      </c>
      <c r="BM97" s="132">
        <f>SAM_billion!BM97*1000</f>
        <v>0</v>
      </c>
      <c r="BN97" s="132">
        <f>SAM_billion!BN97*1000</f>
        <v>0</v>
      </c>
      <c r="BO97" s="132">
        <f>SAM_billion!BO97*1000</f>
        <v>0</v>
      </c>
      <c r="BP97" s="132">
        <f>SAM_billion!BP97*1000</f>
        <v>0</v>
      </c>
      <c r="BQ97" s="132">
        <f>SAM_billion!BQ97*1000</f>
        <v>0</v>
      </c>
      <c r="BR97" s="132">
        <f>SAM_billion!BR97*1000</f>
        <v>0</v>
      </c>
      <c r="BS97" s="132">
        <f>SAM_billion!BS97*1000</f>
        <v>0</v>
      </c>
      <c r="BT97" s="132">
        <f>SAM_billion!BT97*1000</f>
        <v>0</v>
      </c>
      <c r="BU97" s="132">
        <f>SAM_billion!BU97*1000</f>
        <v>0</v>
      </c>
      <c r="BV97" s="132">
        <f>SAM_billion!BV97*1000</f>
        <v>0</v>
      </c>
      <c r="BW97" s="132">
        <f>SAM_billion!BW97*1000</f>
        <v>0</v>
      </c>
      <c r="BX97" s="132">
        <f>SAM_billion!BX97*1000</f>
        <v>71.779199802971632</v>
      </c>
      <c r="BY97" s="132">
        <f>SAM_billion!BY97*1000</f>
        <v>0</v>
      </c>
      <c r="BZ97" s="132">
        <f>SAM_billion!BZ97*1000</f>
        <v>40.487584694768913</v>
      </c>
      <c r="CA97" s="132">
        <f>SAM_billion!CA97*1000</f>
        <v>0</v>
      </c>
      <c r="CB97" s="132">
        <f>SAM_billion!CB97*1000</f>
        <v>0</v>
      </c>
      <c r="CC97" s="132">
        <f>SAM_billion!CC97*1000</f>
        <v>0</v>
      </c>
      <c r="CD97" s="132">
        <f>SAM_billion!CD97*1000</f>
        <v>0</v>
      </c>
      <c r="CE97" s="132">
        <f>SAM_billion!CE97*1000</f>
        <v>0</v>
      </c>
      <c r="CF97" s="132">
        <f>SAM_billion!CF97*1000</f>
        <v>0</v>
      </c>
      <c r="CG97" s="132">
        <f>SAM_billion!CG97*1000</f>
        <v>0</v>
      </c>
      <c r="CH97" s="132">
        <f>SAM_billion!CH97*1000</f>
        <v>0</v>
      </c>
      <c r="CI97" s="132">
        <f>SAM_billion!CI97*1000</f>
        <v>0</v>
      </c>
      <c r="CJ97" s="132">
        <f>SAM_billion!CJ97*1000</f>
        <v>0</v>
      </c>
      <c r="CK97" s="132">
        <f>SAM_billion!CK97*1000</f>
        <v>0</v>
      </c>
      <c r="CL97" s="132">
        <f>SAM_billion!CL97*1000</f>
        <v>0</v>
      </c>
      <c r="CM97" s="132">
        <f>SAM_billion!CM97*1000</f>
        <v>0</v>
      </c>
      <c r="CN97" s="132">
        <f>SAM_billion!CN97*1000</f>
        <v>0</v>
      </c>
      <c r="CO97" s="132">
        <f>SAM_billion!CO97*1000</f>
        <v>0</v>
      </c>
      <c r="CP97" s="132">
        <f>SAM_billion!CP97*1000</f>
        <v>0</v>
      </c>
      <c r="CQ97" s="132">
        <f>SAM_billion!CQ97*1000</f>
        <v>0</v>
      </c>
      <c r="CR97" s="132">
        <f>SAM_billion!CR97*1000</f>
        <v>0</v>
      </c>
      <c r="CS97" s="132">
        <f>SAM_billion!CS97*1000</f>
        <v>0</v>
      </c>
      <c r="CT97" s="132">
        <f>SAM_billion!CT97*1000</f>
        <v>0</v>
      </c>
      <c r="CU97" s="132">
        <f>SAM_billion!CU97*1000</f>
        <v>0</v>
      </c>
      <c r="CV97" s="132">
        <f>SAM_billion!CV97*1000</f>
        <v>0</v>
      </c>
      <c r="CW97" s="132">
        <f>SAM_billion!CW97*1000</f>
        <v>0</v>
      </c>
      <c r="CX97" s="132">
        <f>SAM_billion!CX97*1000</f>
        <v>0</v>
      </c>
      <c r="CY97" s="132">
        <f>SAM_billion!CY97*1000</f>
        <v>0</v>
      </c>
      <c r="CZ97" s="132">
        <f>SAM_billion!CZ97*1000</f>
        <v>0</v>
      </c>
      <c r="DA97" s="132">
        <f>SAM_billion!DA97*1000</f>
        <v>0</v>
      </c>
      <c r="DB97" s="132">
        <f>SAM_billion!DB97*1000</f>
        <v>0</v>
      </c>
      <c r="DC97" s="132">
        <f>SAM_billion!DC97*1000</f>
        <v>0</v>
      </c>
      <c r="DD97" s="132">
        <f>SAM_billion!DD97*1000</f>
        <v>0</v>
      </c>
      <c r="DE97" s="132">
        <f>SAM_billion!DE97*1000</f>
        <v>0</v>
      </c>
      <c r="DF97" s="132">
        <f>SAM_billion!DF97*1000</f>
        <v>0</v>
      </c>
      <c r="DG97" s="132">
        <f>SAM_billion!DG97*1000</f>
        <v>0</v>
      </c>
      <c r="DH97" s="132">
        <f>SAM_billion!DH97*1000</f>
        <v>0</v>
      </c>
      <c r="DI97" s="132">
        <f>SAM_billion!DI97*1000</f>
        <v>0</v>
      </c>
      <c r="DJ97" s="132">
        <f>SAM_billion!DJ97*1000</f>
        <v>0</v>
      </c>
      <c r="DK97" s="132">
        <f>SAM_billion!DK97*1000</f>
        <v>0</v>
      </c>
      <c r="DL97" s="132">
        <f>SAM_billion!DL97*1000</f>
        <v>0</v>
      </c>
      <c r="DM97" s="132">
        <f>SAM_billion!DM97*1000</f>
        <v>0</v>
      </c>
      <c r="DN97" s="132">
        <f>SAM_billion!DN97*1000</f>
        <v>0</v>
      </c>
      <c r="DO97" s="132">
        <f>SAM_billion!DO97*1000</f>
        <v>0</v>
      </c>
      <c r="DP97" s="132">
        <f>SAM_billion!DP97*1000</f>
        <v>0</v>
      </c>
      <c r="DQ97" s="132">
        <f>SAM_billion!DQ97*1000</f>
        <v>0</v>
      </c>
      <c r="DR97" s="132">
        <f>SAM_billion!DR97*1000</f>
        <v>0</v>
      </c>
      <c r="DS97" s="132">
        <f>SAM_billion!DS97*1000</f>
        <v>0</v>
      </c>
      <c r="DT97" s="132">
        <f>SAM_billion!DT97*1000</f>
        <v>0</v>
      </c>
      <c r="DU97" s="132">
        <f>SAM_billion!DU97*1000</f>
        <v>0</v>
      </c>
      <c r="DV97" s="132">
        <f>SAM_billion!DV97*1000</f>
        <v>0</v>
      </c>
      <c r="DW97" s="132">
        <f>SAM_billion!DW97*1000</f>
        <v>0</v>
      </c>
      <c r="DX97" s="132">
        <f>SAM_billion!DX97*1000</f>
        <v>0</v>
      </c>
      <c r="DY97" s="132">
        <f>SAM_billion!DY97*1000</f>
        <v>0</v>
      </c>
      <c r="DZ97" s="132">
        <f>SAM_billion!DZ97*1000</f>
        <v>0</v>
      </c>
      <c r="EA97" s="132">
        <f>SAM_billion!EA97*1000</f>
        <v>0</v>
      </c>
      <c r="EB97" s="132">
        <f>SAM_billion!EB97*1000</f>
        <v>0</v>
      </c>
      <c r="EC97" s="132">
        <f>SAM_billion!EC97*1000</f>
        <v>0</v>
      </c>
      <c r="ED97" s="132">
        <f>SAM_billion!ED97*1000</f>
        <v>0</v>
      </c>
      <c r="EE97" s="132">
        <f>SAM_billion!EE97*1000</f>
        <v>0</v>
      </c>
      <c r="EF97" s="132">
        <f>SAM_billion!EF97*1000</f>
        <v>0</v>
      </c>
      <c r="EG97" s="132">
        <f>SAM_billion!EG97*1000</f>
        <v>0</v>
      </c>
      <c r="EH97" s="132">
        <f>SAM_billion!EH97*1000</f>
        <v>0</v>
      </c>
      <c r="EI97" s="132">
        <f>SAM_billion!EI97*1000</f>
        <v>0</v>
      </c>
      <c r="EJ97" s="132">
        <f>SAM_billion!EJ97*1000</f>
        <v>0</v>
      </c>
      <c r="EK97" s="132">
        <f>SAM_billion!EK97*1000</f>
        <v>0</v>
      </c>
      <c r="EL97" s="132">
        <f>SAM_billion!EL97*1000</f>
        <v>0</v>
      </c>
      <c r="EM97" s="132">
        <f>SAM_billion!EM97*1000</f>
        <v>0</v>
      </c>
      <c r="EN97" s="132">
        <f>SAM_billion!EN97*1000</f>
        <v>0</v>
      </c>
      <c r="EO97" s="132">
        <f>SAM_billion!EO97*1000</f>
        <v>0</v>
      </c>
      <c r="EP97" s="132">
        <f>SAM_billion!EP97*1000</f>
        <v>0</v>
      </c>
      <c r="EQ97" s="132">
        <f>SAM_billion!EQ97*1000</f>
        <v>0</v>
      </c>
      <c r="ER97" s="132">
        <f>SAM_billion!ER97*1000</f>
        <v>0</v>
      </c>
      <c r="ES97" s="132">
        <f>SAM_billion!ES97*1000</f>
        <v>0</v>
      </c>
      <c r="ET97" s="132">
        <f>SAM_billion!ET97*1000</f>
        <v>0</v>
      </c>
      <c r="EU97" s="132">
        <f>SAM_billion!EU97*1000</f>
        <v>0</v>
      </c>
      <c r="EV97" s="132">
        <f>SAM_billion!EV97*1000</f>
        <v>0</v>
      </c>
      <c r="EW97" s="132">
        <f>SAM_billion!EW97*1000</f>
        <v>0</v>
      </c>
      <c r="EX97" s="132">
        <f>SAM_billion!EX97*1000</f>
        <v>0</v>
      </c>
      <c r="EY97" s="132">
        <f>SAM_billion!EY97*1000</f>
        <v>0</v>
      </c>
      <c r="EZ97" s="132">
        <f>SAM_billion!EZ97*1000</f>
        <v>0</v>
      </c>
      <c r="FA97" s="132">
        <f>SAM_billion!FA97*1000</f>
        <v>0</v>
      </c>
      <c r="FB97" s="132">
        <f>SAM_billion!FB97*1000</f>
        <v>0</v>
      </c>
      <c r="FC97" s="132">
        <f>SAM_billion!FC97*1000</f>
        <v>0</v>
      </c>
      <c r="FD97" s="132">
        <f>SAM_billion!FD97*1000</f>
        <v>0</v>
      </c>
      <c r="FE97" s="132">
        <f>SAM_billion!FE97*1000</f>
        <v>0</v>
      </c>
      <c r="FF97" s="132">
        <f>SAM_billion!FF97*1000</f>
        <v>0</v>
      </c>
      <c r="FG97" s="132">
        <f>SAM_billion!FG97*1000</f>
        <v>0</v>
      </c>
      <c r="FH97" s="132">
        <f>SAM_billion!FH97*1000</f>
        <v>0</v>
      </c>
      <c r="FI97" s="132">
        <f>SAM_billion!FI97*1000</f>
        <v>0</v>
      </c>
      <c r="FJ97" s="132">
        <f>SAM_billion!FJ97*1000</f>
        <v>0</v>
      </c>
      <c r="FK97" s="132">
        <f>SAM_billion!FK97*1000</f>
        <v>0</v>
      </c>
      <c r="FL97" s="132">
        <f>SAM_billion!FL97*1000</f>
        <v>0</v>
      </c>
      <c r="FM97" s="132">
        <f>SAM_billion!FM97*1000</f>
        <v>0</v>
      </c>
      <c r="FN97" s="132">
        <f>SAM_billion!FN97*1000</f>
        <v>721.90177588589563</v>
      </c>
      <c r="FO97" s="132">
        <f>SAM_billion!FO97*1000</f>
        <v>1281.1719291250797</v>
      </c>
      <c r="FP97" s="132">
        <f>SAM_billion!FP97*1000</f>
        <v>1630.0731998210435</v>
      </c>
      <c r="FQ97" s="132">
        <f>SAM_billion!FQ97*1000</f>
        <v>713.27893074940425</v>
      </c>
      <c r="FR97" s="132">
        <f>SAM_billion!FR97*1000</f>
        <v>356.28302193061364</v>
      </c>
      <c r="FS97" s="132">
        <f>SAM_billion!FS97*1000</f>
        <v>382.1741816009453</v>
      </c>
      <c r="FT97" s="132">
        <f>SAM_billion!FT97*1000</f>
        <v>230.2960960853556</v>
      </c>
      <c r="FU97" s="132">
        <f>SAM_billion!FU97*1000</f>
        <v>128.12145665866632</v>
      </c>
      <c r="FV97" s="132">
        <f>SAM_billion!FV97*1000</f>
        <v>567.53964174896407</v>
      </c>
      <c r="FW97" s="132">
        <f>SAM_billion!FW97*1000</f>
        <v>787.60708320286312</v>
      </c>
      <c r="FX97" s="132">
        <f>SAM_billion!FX97*1000</f>
        <v>0</v>
      </c>
      <c r="FY97" s="132">
        <f>SAM_billion!FY97*1000</f>
        <v>0</v>
      </c>
      <c r="FZ97" s="132">
        <f>SAM_billion!FZ97*1000</f>
        <v>0</v>
      </c>
      <c r="GA97" s="132">
        <f>SAM_billion!GA97*1000</f>
        <v>0</v>
      </c>
      <c r="GB97" s="132">
        <f>SAM_billion!GB97*1000</f>
        <v>0</v>
      </c>
      <c r="GC97" s="132">
        <f>SAM_billion!GC97*1000</f>
        <v>0</v>
      </c>
      <c r="GD97" s="132">
        <f>SAM_billion!GD97*1000</f>
        <v>0</v>
      </c>
      <c r="GE97" s="132">
        <f>SAM_billion!GE97*1000</f>
        <v>0</v>
      </c>
      <c r="GF97" s="132">
        <f>SAM_billion!GF97*1000</f>
        <v>0</v>
      </c>
      <c r="GG97" s="132">
        <f>SAM_billion!GG97*1000</f>
        <v>0</v>
      </c>
      <c r="GH97" s="132">
        <f>SAM_billion!GH97*1000</f>
        <v>-113.49576203214473</v>
      </c>
      <c r="GI97" s="132">
        <f>SAM_billion!GI97*1000</f>
        <v>553.81104958282481</v>
      </c>
      <c r="GJ97" s="132">
        <f>SAM_billion!GJ97*1000</f>
        <v>22235.139808302913</v>
      </c>
    </row>
    <row r="98" spans="1:192" x14ac:dyDescent="0.25">
      <c r="A98" s="133" t="s">
        <v>406</v>
      </c>
      <c r="B98" s="132">
        <f>SAM_billion!B98*1000</f>
        <v>0</v>
      </c>
      <c r="C98" s="132">
        <f>SAM_billion!C98*1000</f>
        <v>0</v>
      </c>
      <c r="D98" s="132">
        <f>SAM_billion!D98*1000</f>
        <v>0</v>
      </c>
      <c r="E98" s="132">
        <f>SAM_billion!E98*1000</f>
        <v>0</v>
      </c>
      <c r="F98" s="132">
        <f>SAM_billion!F98*1000</f>
        <v>0</v>
      </c>
      <c r="G98" s="132">
        <f>SAM_billion!G98*1000</f>
        <v>0</v>
      </c>
      <c r="H98" s="132">
        <f>SAM_billion!H98*1000</f>
        <v>0</v>
      </c>
      <c r="I98" s="132">
        <f>SAM_billion!I98*1000</f>
        <v>0</v>
      </c>
      <c r="J98" s="132">
        <f>SAM_billion!J98*1000</f>
        <v>0</v>
      </c>
      <c r="K98" s="132">
        <f>SAM_billion!K98*1000</f>
        <v>0</v>
      </c>
      <c r="L98" s="132">
        <f>SAM_billion!L98*1000</f>
        <v>0</v>
      </c>
      <c r="M98" s="132">
        <f>SAM_billion!M98*1000</f>
        <v>0</v>
      </c>
      <c r="N98" s="132">
        <f>SAM_billion!N98*1000</f>
        <v>0</v>
      </c>
      <c r="O98" s="132">
        <f>SAM_billion!O98*1000</f>
        <v>0</v>
      </c>
      <c r="P98" s="132">
        <f>SAM_billion!P98*1000</f>
        <v>0</v>
      </c>
      <c r="Q98" s="132">
        <f>SAM_billion!Q98*1000</f>
        <v>0</v>
      </c>
      <c r="R98" s="132">
        <f>SAM_billion!R98*1000</f>
        <v>0</v>
      </c>
      <c r="S98" s="132">
        <f>SAM_billion!S98*1000</f>
        <v>0</v>
      </c>
      <c r="T98" s="132">
        <f>SAM_billion!T98*1000</f>
        <v>0</v>
      </c>
      <c r="U98" s="132">
        <f>SAM_billion!U98*1000</f>
        <v>0</v>
      </c>
      <c r="V98" s="132">
        <f>SAM_billion!V98*1000</f>
        <v>0</v>
      </c>
      <c r="W98" s="132">
        <f>SAM_billion!W98*1000</f>
        <v>5295.3056994754661</v>
      </c>
      <c r="X98" s="132">
        <f>SAM_billion!X98*1000</f>
        <v>0</v>
      </c>
      <c r="Y98" s="132">
        <f>SAM_billion!Y98*1000</f>
        <v>0</v>
      </c>
      <c r="Z98" s="132">
        <f>SAM_billion!Z98*1000</f>
        <v>0</v>
      </c>
      <c r="AA98" s="132">
        <f>SAM_billion!AA98*1000</f>
        <v>0</v>
      </c>
      <c r="AB98" s="132">
        <f>SAM_billion!AB98*1000</f>
        <v>0</v>
      </c>
      <c r="AC98" s="132">
        <f>SAM_billion!AC98*1000</f>
        <v>0</v>
      </c>
      <c r="AD98" s="132">
        <f>SAM_billion!AD98*1000</f>
        <v>484.989906630608</v>
      </c>
      <c r="AE98" s="132">
        <f>SAM_billion!AE98*1000</f>
        <v>0</v>
      </c>
      <c r="AF98" s="132">
        <f>SAM_billion!AF98*1000</f>
        <v>0</v>
      </c>
      <c r="AG98" s="132">
        <f>SAM_billion!AG98*1000</f>
        <v>0</v>
      </c>
      <c r="AH98" s="132">
        <f>SAM_billion!AH98*1000</f>
        <v>9.7815849681369436</v>
      </c>
      <c r="AI98" s="132">
        <f>SAM_billion!AI98*1000</f>
        <v>0</v>
      </c>
      <c r="AJ98" s="132">
        <f>SAM_billion!AJ98*1000</f>
        <v>0</v>
      </c>
      <c r="AK98" s="132">
        <f>SAM_billion!AK98*1000</f>
        <v>0</v>
      </c>
      <c r="AL98" s="132">
        <f>SAM_billion!AL98*1000</f>
        <v>0</v>
      </c>
      <c r="AM98" s="132">
        <f>SAM_billion!AM98*1000</f>
        <v>0</v>
      </c>
      <c r="AN98" s="132">
        <f>SAM_billion!AN98*1000</f>
        <v>0</v>
      </c>
      <c r="AO98" s="132">
        <f>SAM_billion!AO98*1000</f>
        <v>0</v>
      </c>
      <c r="AP98" s="132">
        <f>SAM_billion!AP98*1000</f>
        <v>0</v>
      </c>
      <c r="AQ98" s="132">
        <f>SAM_billion!AQ98*1000</f>
        <v>0</v>
      </c>
      <c r="AR98" s="132">
        <f>SAM_billion!AR98*1000</f>
        <v>0</v>
      </c>
      <c r="AS98" s="132">
        <f>SAM_billion!AS98*1000</f>
        <v>0</v>
      </c>
      <c r="AT98" s="132">
        <f>SAM_billion!AT98*1000</f>
        <v>0</v>
      </c>
      <c r="AU98" s="132">
        <f>SAM_billion!AU98*1000</f>
        <v>0</v>
      </c>
      <c r="AV98" s="132">
        <f>SAM_billion!AV98*1000</f>
        <v>0</v>
      </c>
      <c r="AW98" s="132">
        <f>SAM_billion!AW98*1000</f>
        <v>0</v>
      </c>
      <c r="AX98" s="132">
        <f>SAM_billion!AX98*1000</f>
        <v>0</v>
      </c>
      <c r="AY98" s="132">
        <f>SAM_billion!AY98*1000</f>
        <v>0</v>
      </c>
      <c r="AZ98" s="132">
        <f>SAM_billion!AZ98*1000</f>
        <v>0</v>
      </c>
      <c r="BA98" s="132">
        <f>SAM_billion!BA98*1000</f>
        <v>0</v>
      </c>
      <c r="BB98" s="132">
        <f>SAM_billion!BB98*1000</f>
        <v>0</v>
      </c>
      <c r="BC98" s="132">
        <f>SAM_billion!BC98*1000</f>
        <v>0</v>
      </c>
      <c r="BD98" s="132">
        <f>SAM_billion!BD98*1000</f>
        <v>0</v>
      </c>
      <c r="BE98" s="132">
        <f>SAM_billion!BE98*1000</f>
        <v>0</v>
      </c>
      <c r="BF98" s="132">
        <f>SAM_billion!BF98*1000</f>
        <v>0</v>
      </c>
      <c r="BG98" s="132">
        <f>SAM_billion!BG98*1000</f>
        <v>0</v>
      </c>
      <c r="BH98" s="132">
        <f>SAM_billion!BH98*1000</f>
        <v>0</v>
      </c>
      <c r="BI98" s="132">
        <f>SAM_billion!BI98*1000</f>
        <v>0</v>
      </c>
      <c r="BJ98" s="132">
        <f>SAM_billion!BJ98*1000</f>
        <v>165.89986986989058</v>
      </c>
      <c r="BK98" s="132">
        <f>SAM_billion!BK98*1000</f>
        <v>11.062940308271946</v>
      </c>
      <c r="BL98" s="132">
        <f>SAM_billion!BL98*1000</f>
        <v>0</v>
      </c>
      <c r="BM98" s="132">
        <f>SAM_billion!BM98*1000</f>
        <v>0</v>
      </c>
      <c r="BN98" s="132">
        <f>SAM_billion!BN98*1000</f>
        <v>0</v>
      </c>
      <c r="BO98" s="132">
        <f>SAM_billion!BO98*1000</f>
        <v>266.60001062855207</v>
      </c>
      <c r="BP98" s="132">
        <f>SAM_billion!BP98*1000</f>
        <v>1.6686021943531897</v>
      </c>
      <c r="BQ98" s="132">
        <f>SAM_billion!BQ98*1000</f>
        <v>5.5809252358537123</v>
      </c>
      <c r="BR98" s="132">
        <f>SAM_billion!BR98*1000</f>
        <v>1.0112794914203316</v>
      </c>
      <c r="BS98" s="132">
        <f>SAM_billion!BS98*1000</f>
        <v>0.93166839205219287</v>
      </c>
      <c r="BT98" s="132">
        <f>SAM_billion!BT98*1000</f>
        <v>0</v>
      </c>
      <c r="BU98" s="132">
        <f>SAM_billion!BU98*1000</f>
        <v>2.4150829988766103</v>
      </c>
      <c r="BV98" s="132">
        <f>SAM_billion!BV98*1000</f>
        <v>0.15631385395408637</v>
      </c>
      <c r="BW98" s="132">
        <f>SAM_billion!BW98*1000</f>
        <v>0</v>
      </c>
      <c r="BX98" s="132">
        <f>SAM_billion!BX98*1000</f>
        <v>113.56728002460609</v>
      </c>
      <c r="BY98" s="132">
        <f>SAM_billion!BY98*1000</f>
        <v>203.79377186633246</v>
      </c>
      <c r="BZ98" s="132">
        <f>SAM_billion!BZ98*1000</f>
        <v>517.34372742856442</v>
      </c>
      <c r="CA98" s="132">
        <f>SAM_billion!CA98*1000</f>
        <v>0</v>
      </c>
      <c r="CB98" s="132">
        <f>SAM_billion!CB98*1000</f>
        <v>0</v>
      </c>
      <c r="CC98" s="132">
        <f>SAM_billion!CC98*1000</f>
        <v>0</v>
      </c>
      <c r="CD98" s="132">
        <f>SAM_billion!CD98*1000</f>
        <v>0</v>
      </c>
      <c r="CE98" s="132">
        <f>SAM_billion!CE98*1000</f>
        <v>0</v>
      </c>
      <c r="CF98" s="132">
        <f>SAM_billion!CF98*1000</f>
        <v>0</v>
      </c>
      <c r="CG98" s="132">
        <f>SAM_billion!CG98*1000</f>
        <v>0</v>
      </c>
      <c r="CH98" s="132">
        <f>SAM_billion!CH98*1000</f>
        <v>0</v>
      </c>
      <c r="CI98" s="132">
        <f>SAM_billion!CI98*1000</f>
        <v>0</v>
      </c>
      <c r="CJ98" s="132">
        <f>SAM_billion!CJ98*1000</f>
        <v>0</v>
      </c>
      <c r="CK98" s="132">
        <f>SAM_billion!CK98*1000</f>
        <v>0</v>
      </c>
      <c r="CL98" s="132">
        <f>SAM_billion!CL98*1000</f>
        <v>0</v>
      </c>
      <c r="CM98" s="132">
        <f>SAM_billion!CM98*1000</f>
        <v>0</v>
      </c>
      <c r="CN98" s="132">
        <f>SAM_billion!CN98*1000</f>
        <v>0</v>
      </c>
      <c r="CO98" s="132">
        <f>SAM_billion!CO98*1000</f>
        <v>0</v>
      </c>
      <c r="CP98" s="132">
        <f>SAM_billion!CP98*1000</f>
        <v>0</v>
      </c>
      <c r="CQ98" s="132">
        <f>SAM_billion!CQ98*1000</f>
        <v>0</v>
      </c>
      <c r="CR98" s="132">
        <f>SAM_billion!CR98*1000</f>
        <v>0</v>
      </c>
      <c r="CS98" s="132">
        <f>SAM_billion!CS98*1000</f>
        <v>0</v>
      </c>
      <c r="CT98" s="132">
        <f>SAM_billion!CT98*1000</f>
        <v>0</v>
      </c>
      <c r="CU98" s="132">
        <f>SAM_billion!CU98*1000</f>
        <v>0</v>
      </c>
      <c r="CV98" s="132">
        <f>SAM_billion!CV98*1000</f>
        <v>0</v>
      </c>
      <c r="CW98" s="132">
        <f>SAM_billion!CW98*1000</f>
        <v>0</v>
      </c>
      <c r="CX98" s="132">
        <f>SAM_billion!CX98*1000</f>
        <v>0</v>
      </c>
      <c r="CY98" s="132">
        <f>SAM_billion!CY98*1000</f>
        <v>0</v>
      </c>
      <c r="CZ98" s="132">
        <f>SAM_billion!CZ98*1000</f>
        <v>0</v>
      </c>
      <c r="DA98" s="132">
        <f>SAM_billion!DA98*1000</f>
        <v>0</v>
      </c>
      <c r="DB98" s="132">
        <f>SAM_billion!DB98*1000</f>
        <v>0</v>
      </c>
      <c r="DC98" s="132">
        <f>SAM_billion!DC98*1000</f>
        <v>0</v>
      </c>
      <c r="DD98" s="132">
        <f>SAM_billion!DD98*1000</f>
        <v>0</v>
      </c>
      <c r="DE98" s="132">
        <f>SAM_billion!DE98*1000</f>
        <v>0</v>
      </c>
      <c r="DF98" s="132">
        <f>SAM_billion!DF98*1000</f>
        <v>0</v>
      </c>
      <c r="DG98" s="132">
        <f>SAM_billion!DG98*1000</f>
        <v>0</v>
      </c>
      <c r="DH98" s="132">
        <f>SAM_billion!DH98*1000</f>
        <v>0</v>
      </c>
      <c r="DI98" s="132">
        <f>SAM_billion!DI98*1000</f>
        <v>0</v>
      </c>
      <c r="DJ98" s="132">
        <f>SAM_billion!DJ98*1000</f>
        <v>0</v>
      </c>
      <c r="DK98" s="132">
        <f>SAM_billion!DK98*1000</f>
        <v>0</v>
      </c>
      <c r="DL98" s="132">
        <f>SAM_billion!DL98*1000</f>
        <v>0</v>
      </c>
      <c r="DM98" s="132">
        <f>SAM_billion!DM98*1000</f>
        <v>0</v>
      </c>
      <c r="DN98" s="132">
        <f>SAM_billion!DN98*1000</f>
        <v>0</v>
      </c>
      <c r="DO98" s="132">
        <f>SAM_billion!DO98*1000</f>
        <v>0</v>
      </c>
      <c r="DP98" s="132">
        <f>SAM_billion!DP98*1000</f>
        <v>0</v>
      </c>
      <c r="DQ98" s="132">
        <f>SAM_billion!DQ98*1000</f>
        <v>0</v>
      </c>
      <c r="DR98" s="132">
        <f>SAM_billion!DR98*1000</f>
        <v>0</v>
      </c>
      <c r="DS98" s="132">
        <f>SAM_billion!DS98*1000</f>
        <v>0</v>
      </c>
      <c r="DT98" s="132">
        <f>SAM_billion!DT98*1000</f>
        <v>0</v>
      </c>
      <c r="DU98" s="132">
        <f>SAM_billion!DU98*1000</f>
        <v>0</v>
      </c>
      <c r="DV98" s="132">
        <f>SAM_billion!DV98*1000</f>
        <v>0</v>
      </c>
      <c r="DW98" s="132">
        <f>SAM_billion!DW98*1000</f>
        <v>0</v>
      </c>
      <c r="DX98" s="132">
        <f>SAM_billion!DX98*1000</f>
        <v>0</v>
      </c>
      <c r="DY98" s="132">
        <f>SAM_billion!DY98*1000</f>
        <v>0</v>
      </c>
      <c r="DZ98" s="132">
        <f>SAM_billion!DZ98*1000</f>
        <v>0</v>
      </c>
      <c r="EA98" s="132">
        <f>SAM_billion!EA98*1000</f>
        <v>0</v>
      </c>
      <c r="EB98" s="132">
        <f>SAM_billion!EB98*1000</f>
        <v>0</v>
      </c>
      <c r="EC98" s="132">
        <f>SAM_billion!EC98*1000</f>
        <v>0</v>
      </c>
      <c r="ED98" s="132">
        <f>SAM_billion!ED98*1000</f>
        <v>0</v>
      </c>
      <c r="EE98" s="132">
        <f>SAM_billion!EE98*1000</f>
        <v>0</v>
      </c>
      <c r="EF98" s="132">
        <f>SAM_billion!EF98*1000</f>
        <v>0</v>
      </c>
      <c r="EG98" s="132">
        <f>SAM_billion!EG98*1000</f>
        <v>0</v>
      </c>
      <c r="EH98" s="132">
        <f>SAM_billion!EH98*1000</f>
        <v>0</v>
      </c>
      <c r="EI98" s="132">
        <f>SAM_billion!EI98*1000</f>
        <v>0</v>
      </c>
      <c r="EJ98" s="132">
        <f>SAM_billion!EJ98*1000</f>
        <v>0</v>
      </c>
      <c r="EK98" s="132">
        <f>SAM_billion!EK98*1000</f>
        <v>0</v>
      </c>
      <c r="EL98" s="132">
        <f>SAM_billion!EL98*1000</f>
        <v>0</v>
      </c>
      <c r="EM98" s="132">
        <f>SAM_billion!EM98*1000</f>
        <v>0</v>
      </c>
      <c r="EN98" s="132">
        <f>SAM_billion!EN98*1000</f>
        <v>0</v>
      </c>
      <c r="EO98" s="132">
        <f>SAM_billion!EO98*1000</f>
        <v>0</v>
      </c>
      <c r="EP98" s="132">
        <f>SAM_billion!EP98*1000</f>
        <v>0</v>
      </c>
      <c r="EQ98" s="132">
        <f>SAM_billion!EQ98*1000</f>
        <v>0</v>
      </c>
      <c r="ER98" s="132">
        <f>SAM_billion!ER98*1000</f>
        <v>0</v>
      </c>
      <c r="ES98" s="132">
        <f>SAM_billion!ES98*1000</f>
        <v>0</v>
      </c>
      <c r="ET98" s="132">
        <f>SAM_billion!ET98*1000</f>
        <v>0</v>
      </c>
      <c r="EU98" s="132">
        <f>SAM_billion!EU98*1000</f>
        <v>0</v>
      </c>
      <c r="EV98" s="132">
        <f>SAM_billion!EV98*1000</f>
        <v>0</v>
      </c>
      <c r="EW98" s="132">
        <f>SAM_billion!EW98*1000</f>
        <v>0</v>
      </c>
      <c r="EX98" s="132">
        <f>SAM_billion!EX98*1000</f>
        <v>0</v>
      </c>
      <c r="EY98" s="132">
        <f>SAM_billion!EY98*1000</f>
        <v>0</v>
      </c>
      <c r="EZ98" s="132">
        <f>SAM_billion!EZ98*1000</f>
        <v>0</v>
      </c>
      <c r="FA98" s="132">
        <f>SAM_billion!FA98*1000</f>
        <v>0</v>
      </c>
      <c r="FB98" s="132">
        <f>SAM_billion!FB98*1000</f>
        <v>0</v>
      </c>
      <c r="FC98" s="132">
        <f>SAM_billion!FC98*1000</f>
        <v>0</v>
      </c>
      <c r="FD98" s="132">
        <f>SAM_billion!FD98*1000</f>
        <v>0</v>
      </c>
      <c r="FE98" s="132">
        <f>SAM_billion!FE98*1000</f>
        <v>0</v>
      </c>
      <c r="FF98" s="132">
        <f>SAM_billion!FF98*1000</f>
        <v>0</v>
      </c>
      <c r="FG98" s="132">
        <f>SAM_billion!FG98*1000</f>
        <v>0</v>
      </c>
      <c r="FH98" s="132">
        <f>SAM_billion!FH98*1000</f>
        <v>0</v>
      </c>
      <c r="FI98" s="132">
        <f>SAM_billion!FI98*1000</f>
        <v>0</v>
      </c>
      <c r="FJ98" s="132">
        <f>SAM_billion!FJ98*1000</f>
        <v>0</v>
      </c>
      <c r="FK98" s="132">
        <f>SAM_billion!FK98*1000</f>
        <v>0</v>
      </c>
      <c r="FL98" s="132">
        <f>SAM_billion!FL98*1000</f>
        <v>0</v>
      </c>
      <c r="FM98" s="132">
        <f>SAM_billion!FM98*1000</f>
        <v>0</v>
      </c>
      <c r="FN98" s="132">
        <f>SAM_billion!FN98*1000</f>
        <v>88.270697459304685</v>
      </c>
      <c r="FO98" s="132">
        <f>SAM_billion!FO98*1000</f>
        <v>166.04782300746871</v>
      </c>
      <c r="FP98" s="132">
        <f>SAM_billion!FP98*1000</f>
        <v>175.1956522360336</v>
      </c>
      <c r="FQ98" s="132">
        <f>SAM_billion!FQ98*1000</f>
        <v>161.14159699308618</v>
      </c>
      <c r="FR98" s="132">
        <f>SAM_billion!FR98*1000</f>
        <v>140.40052353545519</v>
      </c>
      <c r="FS98" s="132">
        <f>SAM_billion!FS98*1000</f>
        <v>89.698849102498528</v>
      </c>
      <c r="FT98" s="132">
        <f>SAM_billion!FT98*1000</f>
        <v>103.30998733587876</v>
      </c>
      <c r="FU98" s="132">
        <f>SAM_billion!FU98*1000</f>
        <v>211.73070600072583</v>
      </c>
      <c r="FV98" s="132">
        <f>SAM_billion!FV98*1000</f>
        <v>390.81557918394617</v>
      </c>
      <c r="FW98" s="132">
        <f>SAM_billion!FW98*1000</f>
        <v>1662.647032211336</v>
      </c>
      <c r="FX98" s="132">
        <f>SAM_billion!FX98*1000</f>
        <v>0</v>
      </c>
      <c r="FY98" s="132">
        <f>SAM_billion!FY98*1000</f>
        <v>0</v>
      </c>
      <c r="FZ98" s="132">
        <f>SAM_billion!FZ98*1000</f>
        <v>0</v>
      </c>
      <c r="GA98" s="132">
        <f>SAM_billion!GA98*1000</f>
        <v>0</v>
      </c>
      <c r="GB98" s="132">
        <f>SAM_billion!GB98*1000</f>
        <v>0</v>
      </c>
      <c r="GC98" s="132">
        <f>SAM_billion!GC98*1000</f>
        <v>0</v>
      </c>
      <c r="GD98" s="132">
        <f>SAM_billion!GD98*1000</f>
        <v>0</v>
      </c>
      <c r="GE98" s="132">
        <f>SAM_billion!GE98*1000</f>
        <v>0</v>
      </c>
      <c r="GF98" s="132">
        <f>SAM_billion!GF98*1000</f>
        <v>0</v>
      </c>
      <c r="GG98" s="132">
        <f>SAM_billion!GG98*1000</f>
        <v>0</v>
      </c>
      <c r="GH98" s="132">
        <f>SAM_billion!GH98*1000</f>
        <v>-20.98732834109498</v>
      </c>
      <c r="GI98" s="132">
        <f>SAM_billion!GI98*1000</f>
        <v>2589.6524754545999</v>
      </c>
      <c r="GJ98" s="132">
        <f>SAM_billion!GJ98*1000</f>
        <v>12838.032257546176</v>
      </c>
    </row>
    <row r="99" spans="1:192" x14ac:dyDescent="0.25">
      <c r="A99" s="133" t="s">
        <v>550</v>
      </c>
      <c r="B99" s="132">
        <f>SAM_billion!B99*1000</f>
        <v>0</v>
      </c>
      <c r="C99" s="132">
        <f>SAM_billion!C99*1000</f>
        <v>0</v>
      </c>
      <c r="D99" s="132">
        <f>SAM_billion!D99*1000</f>
        <v>0</v>
      </c>
      <c r="E99" s="132">
        <f>SAM_billion!E99*1000</f>
        <v>0</v>
      </c>
      <c r="F99" s="132">
        <f>SAM_billion!F99*1000</f>
        <v>0</v>
      </c>
      <c r="G99" s="132">
        <f>SAM_billion!G99*1000</f>
        <v>0</v>
      </c>
      <c r="H99" s="132">
        <f>SAM_billion!H99*1000</f>
        <v>0</v>
      </c>
      <c r="I99" s="132">
        <f>SAM_billion!I99*1000</f>
        <v>0</v>
      </c>
      <c r="J99" s="132">
        <f>SAM_billion!J99*1000</f>
        <v>0</v>
      </c>
      <c r="K99" s="132">
        <f>SAM_billion!K99*1000</f>
        <v>0</v>
      </c>
      <c r="L99" s="132">
        <f>SAM_billion!L99*1000</f>
        <v>0</v>
      </c>
      <c r="M99" s="132">
        <f>SAM_billion!M99*1000</f>
        <v>0</v>
      </c>
      <c r="N99" s="132">
        <f>SAM_billion!N99*1000</f>
        <v>0</v>
      </c>
      <c r="O99" s="132">
        <f>SAM_billion!O99*1000</f>
        <v>0</v>
      </c>
      <c r="P99" s="132">
        <f>SAM_billion!P99*1000</f>
        <v>0</v>
      </c>
      <c r="Q99" s="132">
        <f>SAM_billion!Q99*1000</f>
        <v>0</v>
      </c>
      <c r="R99" s="132">
        <f>SAM_billion!R99*1000</f>
        <v>0</v>
      </c>
      <c r="S99" s="132">
        <f>SAM_billion!S99*1000</f>
        <v>0</v>
      </c>
      <c r="T99" s="132">
        <f>SAM_billion!T99*1000</f>
        <v>0</v>
      </c>
      <c r="U99" s="132">
        <f>SAM_billion!U99*1000</f>
        <v>0</v>
      </c>
      <c r="V99" s="132">
        <f>SAM_billion!V99*1000</f>
        <v>0</v>
      </c>
      <c r="W99" s="132">
        <f>SAM_billion!W99*1000</f>
        <v>0</v>
      </c>
      <c r="X99" s="132">
        <f>SAM_billion!X99*1000</f>
        <v>0</v>
      </c>
      <c r="Y99" s="132">
        <f>SAM_billion!Y99*1000</f>
        <v>0</v>
      </c>
      <c r="Z99" s="132">
        <f>SAM_billion!Z99*1000</f>
        <v>0</v>
      </c>
      <c r="AA99" s="132">
        <f>SAM_billion!AA99*1000</f>
        <v>0</v>
      </c>
      <c r="AB99" s="132">
        <f>SAM_billion!AB99*1000</f>
        <v>0</v>
      </c>
      <c r="AC99" s="132">
        <f>SAM_billion!AC99*1000</f>
        <v>0</v>
      </c>
      <c r="AD99" s="132">
        <f>SAM_billion!AD99*1000</f>
        <v>0</v>
      </c>
      <c r="AE99" s="132">
        <f>SAM_billion!AE99*1000</f>
        <v>0</v>
      </c>
      <c r="AF99" s="132">
        <f>SAM_billion!AF99*1000</f>
        <v>0</v>
      </c>
      <c r="AG99" s="132">
        <f>SAM_billion!AG99*1000</f>
        <v>0</v>
      </c>
      <c r="AH99" s="132">
        <f>SAM_billion!AH99*1000</f>
        <v>0</v>
      </c>
      <c r="AI99" s="132">
        <f>SAM_billion!AI99*1000</f>
        <v>0</v>
      </c>
      <c r="AJ99" s="132">
        <f>SAM_billion!AJ99*1000</f>
        <v>0</v>
      </c>
      <c r="AK99" s="132">
        <f>SAM_billion!AK99*1000</f>
        <v>0</v>
      </c>
      <c r="AL99" s="132">
        <f>SAM_billion!AL99*1000</f>
        <v>0</v>
      </c>
      <c r="AM99" s="132">
        <f>SAM_billion!AM99*1000</f>
        <v>0</v>
      </c>
      <c r="AN99" s="132">
        <f>SAM_billion!AN99*1000</f>
        <v>0</v>
      </c>
      <c r="AO99" s="132">
        <f>SAM_billion!AO99*1000</f>
        <v>0</v>
      </c>
      <c r="AP99" s="132">
        <f>SAM_billion!AP99*1000</f>
        <v>0</v>
      </c>
      <c r="AQ99" s="132">
        <f>SAM_billion!AQ99*1000</f>
        <v>13109.331109507129</v>
      </c>
      <c r="AR99" s="132">
        <f>SAM_billion!AR99*1000</f>
        <v>1.3193529070287979</v>
      </c>
      <c r="AS99" s="132">
        <f>SAM_billion!AS99*1000</f>
        <v>27.204346723142521</v>
      </c>
      <c r="AT99" s="132">
        <f>SAM_billion!AT99*1000</f>
        <v>244.83912050828266</v>
      </c>
      <c r="AU99" s="132">
        <f>SAM_billion!AU99*1000</f>
        <v>80.315943696314463</v>
      </c>
      <c r="AV99" s="132">
        <f>SAM_billion!AV99*1000</f>
        <v>46.616533244617472</v>
      </c>
      <c r="AW99" s="132">
        <f>SAM_billion!AW99*1000</f>
        <v>8.9575977035652539</v>
      </c>
      <c r="AX99" s="132">
        <f>SAM_billion!AX99*1000</f>
        <v>0</v>
      </c>
      <c r="AY99" s="132">
        <f>SAM_billion!AY99*1000</f>
        <v>0</v>
      </c>
      <c r="AZ99" s="132">
        <f>SAM_billion!AZ99*1000</f>
        <v>0</v>
      </c>
      <c r="BA99" s="132">
        <f>SAM_billion!BA99*1000</f>
        <v>0</v>
      </c>
      <c r="BB99" s="132">
        <f>SAM_billion!BB99*1000</f>
        <v>0</v>
      </c>
      <c r="BC99" s="132">
        <f>SAM_billion!BC99*1000</f>
        <v>0</v>
      </c>
      <c r="BD99" s="132">
        <f>SAM_billion!BD99*1000</f>
        <v>0</v>
      </c>
      <c r="BE99" s="132">
        <f>SAM_billion!BE99*1000</f>
        <v>0</v>
      </c>
      <c r="BF99" s="132">
        <f>SAM_billion!BF99*1000</f>
        <v>0</v>
      </c>
      <c r="BG99" s="132">
        <f>SAM_billion!BG99*1000</f>
        <v>0</v>
      </c>
      <c r="BH99" s="132">
        <f>SAM_billion!BH99*1000</f>
        <v>0</v>
      </c>
      <c r="BI99" s="132">
        <f>SAM_billion!BI99*1000</f>
        <v>0</v>
      </c>
      <c r="BJ99" s="132">
        <f>SAM_billion!BJ99*1000</f>
        <v>0</v>
      </c>
      <c r="BK99" s="132">
        <f>SAM_billion!BK99*1000</f>
        <v>37490.937416996785</v>
      </c>
      <c r="BL99" s="132">
        <f>SAM_billion!BL99*1000</f>
        <v>0</v>
      </c>
      <c r="BM99" s="132">
        <f>SAM_billion!BM99*1000</f>
        <v>0</v>
      </c>
      <c r="BN99" s="132">
        <f>SAM_billion!BN99*1000</f>
        <v>0</v>
      </c>
      <c r="BO99" s="132">
        <f>SAM_billion!BO99*1000</f>
        <v>0</v>
      </c>
      <c r="BP99" s="132">
        <f>SAM_billion!BP99*1000</f>
        <v>0</v>
      </c>
      <c r="BQ99" s="132">
        <f>SAM_billion!BQ99*1000</f>
        <v>0</v>
      </c>
      <c r="BR99" s="132">
        <f>SAM_billion!BR99*1000</f>
        <v>0</v>
      </c>
      <c r="BS99" s="132">
        <f>SAM_billion!BS99*1000</f>
        <v>0</v>
      </c>
      <c r="BT99" s="132">
        <f>SAM_billion!BT99*1000</f>
        <v>0</v>
      </c>
      <c r="BU99" s="132">
        <f>SAM_billion!BU99*1000</f>
        <v>0</v>
      </c>
      <c r="BV99" s="132">
        <f>SAM_billion!BV99*1000</f>
        <v>0</v>
      </c>
      <c r="BW99" s="132">
        <f>SAM_billion!BW99*1000</f>
        <v>0</v>
      </c>
      <c r="BX99" s="132">
        <f>SAM_billion!BX99*1000</f>
        <v>0</v>
      </c>
      <c r="BY99" s="132">
        <f>SAM_billion!BY99*1000</f>
        <v>0</v>
      </c>
      <c r="BZ99" s="132">
        <f>SAM_billion!BZ99*1000</f>
        <v>0</v>
      </c>
      <c r="CA99" s="132">
        <f>SAM_billion!CA99*1000</f>
        <v>0</v>
      </c>
      <c r="CB99" s="132">
        <f>SAM_billion!CB99*1000</f>
        <v>0</v>
      </c>
      <c r="CC99" s="132">
        <f>SAM_billion!CC99*1000</f>
        <v>0</v>
      </c>
      <c r="CD99" s="132">
        <f>SAM_billion!CD99*1000</f>
        <v>0</v>
      </c>
      <c r="CE99" s="132">
        <f>SAM_billion!CE99*1000</f>
        <v>0</v>
      </c>
      <c r="CF99" s="132">
        <f>SAM_billion!CF99*1000</f>
        <v>0</v>
      </c>
      <c r="CG99" s="132">
        <f>SAM_billion!CG99*1000</f>
        <v>0</v>
      </c>
      <c r="CH99" s="132">
        <f>SAM_billion!CH99*1000</f>
        <v>0</v>
      </c>
      <c r="CI99" s="132">
        <f>SAM_billion!CI99*1000</f>
        <v>0</v>
      </c>
      <c r="CJ99" s="132">
        <f>SAM_billion!CJ99*1000</f>
        <v>0</v>
      </c>
      <c r="CK99" s="132">
        <f>SAM_billion!CK99*1000</f>
        <v>0</v>
      </c>
      <c r="CL99" s="132">
        <f>SAM_billion!CL99*1000</f>
        <v>0</v>
      </c>
      <c r="CM99" s="132">
        <f>SAM_billion!CM99*1000</f>
        <v>0</v>
      </c>
      <c r="CN99" s="132">
        <f>SAM_billion!CN99*1000</f>
        <v>0</v>
      </c>
      <c r="CO99" s="132">
        <f>SAM_billion!CO99*1000</f>
        <v>0</v>
      </c>
      <c r="CP99" s="132">
        <f>SAM_billion!CP99*1000</f>
        <v>0</v>
      </c>
      <c r="CQ99" s="132">
        <f>SAM_billion!CQ99*1000</f>
        <v>0</v>
      </c>
      <c r="CR99" s="132">
        <f>SAM_billion!CR99*1000</f>
        <v>0</v>
      </c>
      <c r="CS99" s="132">
        <f>SAM_billion!CS99*1000</f>
        <v>0</v>
      </c>
      <c r="CT99" s="132">
        <f>SAM_billion!CT99*1000</f>
        <v>0</v>
      </c>
      <c r="CU99" s="132">
        <f>SAM_billion!CU99*1000</f>
        <v>0</v>
      </c>
      <c r="CV99" s="132">
        <f>SAM_billion!CV99*1000</f>
        <v>0</v>
      </c>
      <c r="CW99" s="132">
        <f>SAM_billion!CW99*1000</f>
        <v>0</v>
      </c>
      <c r="CX99" s="132">
        <f>SAM_billion!CX99*1000</f>
        <v>0</v>
      </c>
      <c r="CY99" s="132">
        <f>SAM_billion!CY99*1000</f>
        <v>0</v>
      </c>
      <c r="CZ99" s="132">
        <f>SAM_billion!CZ99*1000</f>
        <v>0</v>
      </c>
      <c r="DA99" s="132">
        <f>SAM_billion!DA99*1000</f>
        <v>0</v>
      </c>
      <c r="DB99" s="132">
        <f>SAM_billion!DB99*1000</f>
        <v>0</v>
      </c>
      <c r="DC99" s="132">
        <f>SAM_billion!DC99*1000</f>
        <v>0</v>
      </c>
      <c r="DD99" s="132">
        <f>SAM_billion!DD99*1000</f>
        <v>0</v>
      </c>
      <c r="DE99" s="132">
        <f>SAM_billion!DE99*1000</f>
        <v>0</v>
      </c>
      <c r="DF99" s="132">
        <f>SAM_billion!DF99*1000</f>
        <v>0</v>
      </c>
      <c r="DG99" s="132">
        <f>SAM_billion!DG99*1000</f>
        <v>0</v>
      </c>
      <c r="DH99" s="132">
        <f>SAM_billion!DH99*1000</f>
        <v>0</v>
      </c>
      <c r="DI99" s="132">
        <f>SAM_billion!DI99*1000</f>
        <v>0</v>
      </c>
      <c r="DJ99" s="132">
        <f>SAM_billion!DJ99*1000</f>
        <v>0</v>
      </c>
      <c r="DK99" s="132">
        <f>SAM_billion!DK99*1000</f>
        <v>0</v>
      </c>
      <c r="DL99" s="132">
        <f>SAM_billion!DL99*1000</f>
        <v>0</v>
      </c>
      <c r="DM99" s="132">
        <f>SAM_billion!DM99*1000</f>
        <v>0</v>
      </c>
      <c r="DN99" s="132">
        <f>SAM_billion!DN99*1000</f>
        <v>0</v>
      </c>
      <c r="DO99" s="132">
        <f>SAM_billion!DO99*1000</f>
        <v>0</v>
      </c>
      <c r="DP99" s="132">
        <f>SAM_billion!DP99*1000</f>
        <v>0</v>
      </c>
      <c r="DQ99" s="132">
        <f>SAM_billion!DQ99*1000</f>
        <v>0</v>
      </c>
      <c r="DR99" s="132">
        <f>SAM_billion!DR99*1000</f>
        <v>0</v>
      </c>
      <c r="DS99" s="132">
        <f>SAM_billion!DS99*1000</f>
        <v>0</v>
      </c>
      <c r="DT99" s="132">
        <f>SAM_billion!DT99*1000</f>
        <v>0</v>
      </c>
      <c r="DU99" s="132">
        <f>SAM_billion!DU99*1000</f>
        <v>0</v>
      </c>
      <c r="DV99" s="132">
        <f>SAM_billion!DV99*1000</f>
        <v>0</v>
      </c>
      <c r="DW99" s="132">
        <f>SAM_billion!DW99*1000</f>
        <v>0</v>
      </c>
      <c r="DX99" s="132">
        <f>SAM_billion!DX99*1000</f>
        <v>0</v>
      </c>
      <c r="DY99" s="132">
        <f>SAM_billion!DY99*1000</f>
        <v>0</v>
      </c>
      <c r="DZ99" s="132">
        <f>SAM_billion!DZ99*1000</f>
        <v>0</v>
      </c>
      <c r="EA99" s="132">
        <f>SAM_billion!EA99*1000</f>
        <v>0</v>
      </c>
      <c r="EB99" s="132">
        <f>SAM_billion!EB99*1000</f>
        <v>0</v>
      </c>
      <c r="EC99" s="132">
        <f>SAM_billion!EC99*1000</f>
        <v>0</v>
      </c>
      <c r="ED99" s="132">
        <f>SAM_billion!ED99*1000</f>
        <v>0</v>
      </c>
      <c r="EE99" s="132">
        <f>SAM_billion!EE99*1000</f>
        <v>0</v>
      </c>
      <c r="EF99" s="132">
        <f>SAM_billion!EF99*1000</f>
        <v>0</v>
      </c>
      <c r="EG99" s="132">
        <f>SAM_billion!EG99*1000</f>
        <v>0</v>
      </c>
      <c r="EH99" s="132">
        <f>SAM_billion!EH99*1000</f>
        <v>0</v>
      </c>
      <c r="EI99" s="132">
        <f>SAM_billion!EI99*1000</f>
        <v>0</v>
      </c>
      <c r="EJ99" s="132">
        <f>SAM_billion!EJ99*1000</f>
        <v>0</v>
      </c>
      <c r="EK99" s="132">
        <f>SAM_billion!EK99*1000</f>
        <v>0</v>
      </c>
      <c r="EL99" s="132">
        <f>SAM_billion!EL99*1000</f>
        <v>0</v>
      </c>
      <c r="EM99" s="132">
        <f>SAM_billion!EM99*1000</f>
        <v>0</v>
      </c>
      <c r="EN99" s="132">
        <f>SAM_billion!EN99*1000</f>
        <v>0</v>
      </c>
      <c r="EO99" s="132">
        <f>SAM_billion!EO99*1000</f>
        <v>0</v>
      </c>
      <c r="EP99" s="132">
        <f>SAM_billion!EP99*1000</f>
        <v>0</v>
      </c>
      <c r="EQ99" s="132">
        <f>SAM_billion!EQ99*1000</f>
        <v>0</v>
      </c>
      <c r="ER99" s="132">
        <f>SAM_billion!ER99*1000</f>
        <v>0</v>
      </c>
      <c r="ES99" s="132">
        <f>SAM_billion!ES99*1000</f>
        <v>0</v>
      </c>
      <c r="ET99" s="132">
        <f>SAM_billion!ET99*1000</f>
        <v>0</v>
      </c>
      <c r="EU99" s="132">
        <f>SAM_billion!EU99*1000</f>
        <v>0</v>
      </c>
      <c r="EV99" s="132">
        <f>SAM_billion!EV99*1000</f>
        <v>0</v>
      </c>
      <c r="EW99" s="132">
        <f>SAM_billion!EW99*1000</f>
        <v>0</v>
      </c>
      <c r="EX99" s="132">
        <f>SAM_billion!EX99*1000</f>
        <v>0</v>
      </c>
      <c r="EY99" s="132">
        <f>SAM_billion!EY99*1000</f>
        <v>0</v>
      </c>
      <c r="EZ99" s="132">
        <f>SAM_billion!EZ99*1000</f>
        <v>0</v>
      </c>
      <c r="FA99" s="132">
        <f>SAM_billion!FA99*1000</f>
        <v>0</v>
      </c>
      <c r="FB99" s="132">
        <f>SAM_billion!FB99*1000</f>
        <v>0</v>
      </c>
      <c r="FC99" s="132">
        <f>SAM_billion!FC99*1000</f>
        <v>0</v>
      </c>
      <c r="FD99" s="132">
        <f>SAM_billion!FD99*1000</f>
        <v>0</v>
      </c>
      <c r="FE99" s="132">
        <f>SAM_billion!FE99*1000</f>
        <v>0</v>
      </c>
      <c r="FF99" s="132">
        <f>SAM_billion!FF99*1000</f>
        <v>0</v>
      </c>
      <c r="FG99" s="132">
        <f>SAM_billion!FG99*1000</f>
        <v>0</v>
      </c>
      <c r="FH99" s="132">
        <f>SAM_billion!FH99*1000</f>
        <v>0</v>
      </c>
      <c r="FI99" s="132">
        <f>SAM_billion!FI99*1000</f>
        <v>0</v>
      </c>
      <c r="FJ99" s="132">
        <f>SAM_billion!FJ99*1000</f>
        <v>0</v>
      </c>
      <c r="FK99" s="132">
        <f>SAM_billion!FK99*1000</f>
        <v>0</v>
      </c>
      <c r="FL99" s="132">
        <f>SAM_billion!FL99*1000</f>
        <v>0</v>
      </c>
      <c r="FM99" s="132">
        <f>SAM_billion!FM99*1000</f>
        <v>0</v>
      </c>
      <c r="FN99" s="132">
        <f>SAM_billion!FN99*1000</f>
        <v>0</v>
      </c>
      <c r="FO99" s="132">
        <f>SAM_billion!FO99*1000</f>
        <v>0</v>
      </c>
      <c r="FP99" s="132">
        <f>SAM_billion!FP99*1000</f>
        <v>0</v>
      </c>
      <c r="FQ99" s="132">
        <f>SAM_billion!FQ99*1000</f>
        <v>0</v>
      </c>
      <c r="FR99" s="132">
        <f>SAM_billion!FR99*1000</f>
        <v>0</v>
      </c>
      <c r="FS99" s="132">
        <f>SAM_billion!FS99*1000</f>
        <v>0</v>
      </c>
      <c r="FT99" s="132">
        <f>SAM_billion!FT99*1000</f>
        <v>0</v>
      </c>
      <c r="FU99" s="132">
        <f>SAM_billion!FU99*1000</f>
        <v>0</v>
      </c>
      <c r="FV99" s="132">
        <f>SAM_billion!FV99*1000</f>
        <v>0</v>
      </c>
      <c r="FW99" s="132">
        <f>SAM_billion!FW99*1000</f>
        <v>0</v>
      </c>
      <c r="FX99" s="132">
        <f>SAM_billion!FX99*1000</f>
        <v>0</v>
      </c>
      <c r="FY99" s="132">
        <f>SAM_billion!FY99*1000</f>
        <v>0</v>
      </c>
      <c r="FZ99" s="132">
        <f>SAM_billion!FZ99*1000</f>
        <v>0</v>
      </c>
      <c r="GA99" s="132">
        <f>SAM_billion!GA99*1000</f>
        <v>0</v>
      </c>
      <c r="GB99" s="132">
        <f>SAM_billion!GB99*1000</f>
        <v>0</v>
      </c>
      <c r="GC99" s="132">
        <f>SAM_billion!GC99*1000</f>
        <v>0</v>
      </c>
      <c r="GD99" s="132">
        <f>SAM_billion!GD99*1000</f>
        <v>0</v>
      </c>
      <c r="GE99" s="132">
        <f>SAM_billion!GE99*1000</f>
        <v>0</v>
      </c>
      <c r="GF99" s="132">
        <f>SAM_billion!GF99*1000</f>
        <v>0</v>
      </c>
      <c r="GG99" s="132">
        <f>SAM_billion!GG99*1000</f>
        <v>0</v>
      </c>
      <c r="GH99" s="132">
        <f>SAM_billion!GH99*1000</f>
        <v>0</v>
      </c>
      <c r="GI99" s="132">
        <f>SAM_billion!GI99*1000</f>
        <v>1E-3</v>
      </c>
      <c r="GJ99" s="132">
        <f>SAM_billion!GJ99*1000</f>
        <v>51009.522421286863</v>
      </c>
    </row>
    <row r="100" spans="1:192" x14ac:dyDescent="0.25">
      <c r="A100" s="133" t="s">
        <v>551</v>
      </c>
      <c r="B100" s="132">
        <f>SAM_billion!B100*1000</f>
        <v>2.0698531961050128</v>
      </c>
      <c r="C100" s="132">
        <f>SAM_billion!C100*1000</f>
        <v>8.1589610716688554</v>
      </c>
      <c r="D100" s="132">
        <f>SAM_billion!D100*1000</f>
        <v>0.34955626654142041</v>
      </c>
      <c r="E100" s="132">
        <f>SAM_billion!E100*1000</f>
        <v>5.8698462576203463</v>
      </c>
      <c r="F100" s="132">
        <f>SAM_billion!F100*1000</f>
        <v>23.034166896897418</v>
      </c>
      <c r="G100" s="132">
        <f>SAM_billion!G100*1000</f>
        <v>7.8349673082399054</v>
      </c>
      <c r="H100" s="132">
        <f>SAM_billion!H100*1000</f>
        <v>2.8405797843046887</v>
      </c>
      <c r="I100" s="132">
        <f>SAM_billion!I100*1000</f>
        <v>3.6175560236222286</v>
      </c>
      <c r="J100" s="132">
        <f>SAM_billion!J100*1000</f>
        <v>0.32588817345501636</v>
      </c>
      <c r="K100" s="132">
        <f>SAM_billion!K100*1000</f>
        <v>3.6190519030759343</v>
      </c>
      <c r="L100" s="132">
        <f>SAM_billion!L100*1000</f>
        <v>0.85275805206747002</v>
      </c>
      <c r="M100" s="132">
        <f>SAM_billion!M100*1000</f>
        <v>2.2515152337744544</v>
      </c>
      <c r="N100" s="132">
        <f>SAM_billion!N100*1000</f>
        <v>0</v>
      </c>
      <c r="O100" s="132">
        <f>SAM_billion!O100*1000</f>
        <v>0</v>
      </c>
      <c r="P100" s="132">
        <f>SAM_billion!P100*1000</f>
        <v>0</v>
      </c>
      <c r="Q100" s="132">
        <f>SAM_billion!Q100*1000</f>
        <v>439.49582624949272</v>
      </c>
      <c r="R100" s="132">
        <f>SAM_billion!R100*1000</f>
        <v>60.16366417714714</v>
      </c>
      <c r="S100" s="132">
        <f>SAM_billion!S100*1000</f>
        <v>0</v>
      </c>
      <c r="T100" s="132">
        <f>SAM_billion!T100*1000</f>
        <v>3469.5256309564274</v>
      </c>
      <c r="U100" s="132">
        <f>SAM_billion!U100*1000</f>
        <v>689.57424557089132</v>
      </c>
      <c r="V100" s="132">
        <f>SAM_billion!V100*1000</f>
        <v>11.3003550149602</v>
      </c>
      <c r="W100" s="132">
        <f>SAM_billion!W100*1000</f>
        <v>17.625910942674025</v>
      </c>
      <c r="X100" s="132">
        <f>SAM_billion!X100*1000</f>
        <v>39.062356045526514</v>
      </c>
      <c r="Y100" s="132">
        <f>SAM_billion!Y100*1000</f>
        <v>9.2893314557733451</v>
      </c>
      <c r="Z100" s="132">
        <f>SAM_billion!Z100*1000</f>
        <v>17.334297173116891</v>
      </c>
      <c r="AA100" s="132">
        <f>SAM_billion!AA100*1000</f>
        <v>1.2824213902867438</v>
      </c>
      <c r="AB100" s="132">
        <f>SAM_billion!AB100*1000</f>
        <v>0</v>
      </c>
      <c r="AC100" s="132">
        <f>SAM_billion!AC100*1000</f>
        <v>0.45491451853187953</v>
      </c>
      <c r="AD100" s="132">
        <f>SAM_billion!AD100*1000</f>
        <v>40.084671912282673</v>
      </c>
      <c r="AE100" s="132">
        <f>SAM_billion!AE100*1000</f>
        <v>53.159883389724293</v>
      </c>
      <c r="AF100" s="132">
        <f>SAM_billion!AF100*1000</f>
        <v>0</v>
      </c>
      <c r="AG100" s="132">
        <f>SAM_billion!AG100*1000</f>
        <v>0</v>
      </c>
      <c r="AH100" s="132">
        <f>SAM_billion!AH100*1000</f>
        <v>20.095942236166866</v>
      </c>
      <c r="AI100" s="132">
        <f>SAM_billion!AI100*1000</f>
        <v>59.188768864895621</v>
      </c>
      <c r="AJ100" s="132">
        <f>SAM_billion!AJ100*1000</f>
        <v>1381.6207545061584</v>
      </c>
      <c r="AK100" s="132">
        <f>SAM_billion!AK100*1000</f>
        <v>426.04003216426059</v>
      </c>
      <c r="AL100" s="132">
        <f>SAM_billion!AL100*1000</f>
        <v>22.977356085198686</v>
      </c>
      <c r="AM100" s="132">
        <f>SAM_billion!AM100*1000</f>
        <v>5.7837330822532964</v>
      </c>
      <c r="AN100" s="132">
        <f>SAM_billion!AN100*1000</f>
        <v>943.41420862497569</v>
      </c>
      <c r="AO100" s="132">
        <f>SAM_billion!AO100*1000</f>
        <v>2279.5420745280558</v>
      </c>
      <c r="AP100" s="132">
        <f>SAM_billion!AP100*1000</f>
        <v>149.88342708105586</v>
      </c>
      <c r="AQ100" s="132">
        <f>SAM_billion!AQ100*1000</f>
        <v>0</v>
      </c>
      <c r="AR100" s="132">
        <f>SAM_billion!AR100*1000</f>
        <v>0</v>
      </c>
      <c r="AS100" s="132">
        <f>SAM_billion!AS100*1000</f>
        <v>0</v>
      </c>
      <c r="AT100" s="132">
        <f>SAM_billion!AT100*1000</f>
        <v>0</v>
      </c>
      <c r="AU100" s="132">
        <f>SAM_billion!AU100*1000</f>
        <v>0</v>
      </c>
      <c r="AV100" s="132">
        <f>SAM_billion!AV100*1000</f>
        <v>0</v>
      </c>
      <c r="AW100" s="132">
        <f>SAM_billion!AW100*1000</f>
        <v>0</v>
      </c>
      <c r="AX100" s="132">
        <f>SAM_billion!AX100*1000</f>
        <v>2005.7146678116692</v>
      </c>
      <c r="AY100" s="132">
        <f>SAM_billion!AY100*1000</f>
        <v>7987.3290968803822</v>
      </c>
      <c r="AZ100" s="132">
        <f>SAM_billion!AZ100*1000</f>
        <v>16.976467524998952</v>
      </c>
      <c r="BA100" s="132">
        <f>SAM_billion!BA100*1000</f>
        <v>309.40146555204228</v>
      </c>
      <c r="BB100" s="132">
        <f>SAM_billion!BB100*1000</f>
        <v>164.36440652277886</v>
      </c>
      <c r="BC100" s="132">
        <f>SAM_billion!BC100*1000</f>
        <v>1.1043267985879386</v>
      </c>
      <c r="BD100" s="132">
        <f>SAM_billion!BD100*1000</f>
        <v>0.27062113135522714</v>
      </c>
      <c r="BE100" s="132">
        <f>SAM_billion!BE100*1000</f>
        <v>91.486187323682699</v>
      </c>
      <c r="BF100" s="132">
        <f>SAM_billion!BF100*1000</f>
        <v>31.221279398076646</v>
      </c>
      <c r="BG100" s="132">
        <f>SAM_billion!BG100*1000</f>
        <v>18.073372741312088</v>
      </c>
      <c r="BH100" s="132">
        <f>SAM_billion!BH100*1000</f>
        <v>24.786995360615599</v>
      </c>
      <c r="BI100" s="132">
        <f>SAM_billion!BI100*1000</f>
        <v>148.28436943751171</v>
      </c>
      <c r="BJ100" s="132">
        <f>SAM_billion!BJ100*1000</f>
        <v>58.202714343541317</v>
      </c>
      <c r="BK100" s="132">
        <f>SAM_billion!BK100*1000</f>
        <v>0</v>
      </c>
      <c r="BL100" s="132">
        <f>SAM_billion!BL100*1000</f>
        <v>482.06467099230645</v>
      </c>
      <c r="BM100" s="132">
        <f>SAM_billion!BM100*1000</f>
        <v>0</v>
      </c>
      <c r="BN100" s="132">
        <f>SAM_billion!BN100*1000</f>
        <v>0</v>
      </c>
      <c r="BO100" s="132">
        <f>SAM_billion!BO100*1000</f>
        <v>13.708970025574855</v>
      </c>
      <c r="BP100" s="132">
        <f>SAM_billion!BP100*1000</f>
        <v>0</v>
      </c>
      <c r="BQ100" s="132">
        <f>SAM_billion!BQ100*1000</f>
        <v>0</v>
      </c>
      <c r="BR100" s="132">
        <f>SAM_billion!BR100*1000</f>
        <v>0</v>
      </c>
      <c r="BS100" s="132">
        <f>SAM_billion!BS100*1000</f>
        <v>0</v>
      </c>
      <c r="BT100" s="132">
        <f>SAM_billion!BT100*1000</f>
        <v>0</v>
      </c>
      <c r="BU100" s="132">
        <f>SAM_billion!BU100*1000</f>
        <v>40.993908292058336</v>
      </c>
      <c r="BV100" s="132">
        <f>SAM_billion!BV100*1000</f>
        <v>0.5519289378647696</v>
      </c>
      <c r="BW100" s="132">
        <f>SAM_billion!BW100*1000</f>
        <v>0</v>
      </c>
      <c r="BX100" s="132">
        <f>SAM_billion!BX100*1000</f>
        <v>336.10623888395492</v>
      </c>
      <c r="BY100" s="132">
        <f>SAM_billion!BY100*1000</f>
        <v>220.00836400057219</v>
      </c>
      <c r="BZ100" s="132">
        <f>SAM_billion!BZ100*1000</f>
        <v>39.859335743964017</v>
      </c>
      <c r="CA100" s="132">
        <f>SAM_billion!CA100*1000</f>
        <v>0</v>
      </c>
      <c r="CB100" s="132">
        <f>SAM_billion!CB100*1000</f>
        <v>0</v>
      </c>
      <c r="CC100" s="132">
        <f>SAM_billion!CC100*1000</f>
        <v>0</v>
      </c>
      <c r="CD100" s="132">
        <f>SAM_billion!CD100*1000</f>
        <v>0</v>
      </c>
      <c r="CE100" s="132">
        <f>SAM_billion!CE100*1000</f>
        <v>0</v>
      </c>
      <c r="CF100" s="132">
        <f>SAM_billion!CF100*1000</f>
        <v>0</v>
      </c>
      <c r="CG100" s="132">
        <f>SAM_billion!CG100*1000</f>
        <v>0</v>
      </c>
      <c r="CH100" s="132">
        <f>SAM_billion!CH100*1000</f>
        <v>0</v>
      </c>
      <c r="CI100" s="132">
        <f>SAM_billion!CI100*1000</f>
        <v>0</v>
      </c>
      <c r="CJ100" s="132">
        <f>SAM_billion!CJ100*1000</f>
        <v>0</v>
      </c>
      <c r="CK100" s="132">
        <f>SAM_billion!CK100*1000</f>
        <v>0</v>
      </c>
      <c r="CL100" s="132">
        <f>SAM_billion!CL100*1000</f>
        <v>0</v>
      </c>
      <c r="CM100" s="132">
        <f>SAM_billion!CM100*1000</f>
        <v>0</v>
      </c>
      <c r="CN100" s="132">
        <f>SAM_billion!CN100*1000</f>
        <v>0</v>
      </c>
      <c r="CO100" s="132">
        <f>SAM_billion!CO100*1000</f>
        <v>0</v>
      </c>
      <c r="CP100" s="132">
        <f>SAM_billion!CP100*1000</f>
        <v>0</v>
      </c>
      <c r="CQ100" s="132">
        <f>SAM_billion!CQ100*1000</f>
        <v>0</v>
      </c>
      <c r="CR100" s="132">
        <f>SAM_billion!CR100*1000</f>
        <v>0</v>
      </c>
      <c r="CS100" s="132">
        <f>SAM_billion!CS100*1000</f>
        <v>0</v>
      </c>
      <c r="CT100" s="132">
        <f>SAM_billion!CT100*1000</f>
        <v>0</v>
      </c>
      <c r="CU100" s="132">
        <f>SAM_billion!CU100*1000</f>
        <v>0</v>
      </c>
      <c r="CV100" s="132">
        <f>SAM_billion!CV100*1000</f>
        <v>0</v>
      </c>
      <c r="CW100" s="132">
        <f>SAM_billion!CW100*1000</f>
        <v>0</v>
      </c>
      <c r="CX100" s="132">
        <f>SAM_billion!CX100*1000</f>
        <v>0</v>
      </c>
      <c r="CY100" s="132">
        <f>SAM_billion!CY100*1000</f>
        <v>0</v>
      </c>
      <c r="CZ100" s="132">
        <f>SAM_billion!CZ100*1000</f>
        <v>0</v>
      </c>
      <c r="DA100" s="132">
        <f>SAM_billion!DA100*1000</f>
        <v>0</v>
      </c>
      <c r="DB100" s="132">
        <f>SAM_billion!DB100*1000</f>
        <v>0</v>
      </c>
      <c r="DC100" s="132">
        <f>SAM_billion!DC100*1000</f>
        <v>0</v>
      </c>
      <c r="DD100" s="132">
        <f>SAM_billion!DD100*1000</f>
        <v>0</v>
      </c>
      <c r="DE100" s="132">
        <f>SAM_billion!DE100*1000</f>
        <v>0</v>
      </c>
      <c r="DF100" s="132">
        <f>SAM_billion!DF100*1000</f>
        <v>0</v>
      </c>
      <c r="DG100" s="132">
        <f>SAM_billion!DG100*1000</f>
        <v>0</v>
      </c>
      <c r="DH100" s="132">
        <f>SAM_billion!DH100*1000</f>
        <v>0</v>
      </c>
      <c r="DI100" s="132">
        <f>SAM_billion!DI100*1000</f>
        <v>0</v>
      </c>
      <c r="DJ100" s="132">
        <f>SAM_billion!DJ100*1000</f>
        <v>0</v>
      </c>
      <c r="DK100" s="132">
        <f>SAM_billion!DK100*1000</f>
        <v>0</v>
      </c>
      <c r="DL100" s="132">
        <f>SAM_billion!DL100*1000</f>
        <v>0</v>
      </c>
      <c r="DM100" s="132">
        <f>SAM_billion!DM100*1000</f>
        <v>0</v>
      </c>
      <c r="DN100" s="132">
        <f>SAM_billion!DN100*1000</f>
        <v>0</v>
      </c>
      <c r="DO100" s="132">
        <f>SAM_billion!DO100*1000</f>
        <v>0</v>
      </c>
      <c r="DP100" s="132">
        <f>SAM_billion!DP100*1000</f>
        <v>0</v>
      </c>
      <c r="DQ100" s="132">
        <f>SAM_billion!DQ100*1000</f>
        <v>0</v>
      </c>
      <c r="DR100" s="132">
        <f>SAM_billion!DR100*1000</f>
        <v>0</v>
      </c>
      <c r="DS100" s="132">
        <f>SAM_billion!DS100*1000</f>
        <v>0</v>
      </c>
      <c r="DT100" s="132">
        <f>SAM_billion!DT100*1000</f>
        <v>0</v>
      </c>
      <c r="DU100" s="132">
        <f>SAM_billion!DU100*1000</f>
        <v>0</v>
      </c>
      <c r="DV100" s="132">
        <f>SAM_billion!DV100*1000</f>
        <v>0</v>
      </c>
      <c r="DW100" s="132">
        <f>SAM_billion!DW100*1000</f>
        <v>0</v>
      </c>
      <c r="DX100" s="132">
        <f>SAM_billion!DX100*1000</f>
        <v>0</v>
      </c>
      <c r="DY100" s="132">
        <f>SAM_billion!DY100*1000</f>
        <v>0</v>
      </c>
      <c r="DZ100" s="132">
        <f>SAM_billion!DZ100*1000</f>
        <v>0</v>
      </c>
      <c r="EA100" s="132">
        <f>SAM_billion!EA100*1000</f>
        <v>0</v>
      </c>
      <c r="EB100" s="132">
        <f>SAM_billion!EB100*1000</f>
        <v>0</v>
      </c>
      <c r="EC100" s="132">
        <f>SAM_billion!EC100*1000</f>
        <v>0</v>
      </c>
      <c r="ED100" s="132">
        <f>SAM_billion!ED100*1000</f>
        <v>0</v>
      </c>
      <c r="EE100" s="132">
        <f>SAM_billion!EE100*1000</f>
        <v>0</v>
      </c>
      <c r="EF100" s="132">
        <f>SAM_billion!EF100*1000</f>
        <v>0</v>
      </c>
      <c r="EG100" s="132">
        <f>SAM_billion!EG100*1000</f>
        <v>0</v>
      </c>
      <c r="EH100" s="132">
        <f>SAM_billion!EH100*1000</f>
        <v>0</v>
      </c>
      <c r="EI100" s="132">
        <f>SAM_billion!EI100*1000</f>
        <v>0</v>
      </c>
      <c r="EJ100" s="132">
        <f>SAM_billion!EJ100*1000</f>
        <v>0</v>
      </c>
      <c r="EK100" s="132">
        <f>SAM_billion!EK100*1000</f>
        <v>0</v>
      </c>
      <c r="EL100" s="132">
        <f>SAM_billion!EL100*1000</f>
        <v>0</v>
      </c>
      <c r="EM100" s="132">
        <f>SAM_billion!EM100*1000</f>
        <v>0</v>
      </c>
      <c r="EN100" s="132">
        <f>SAM_billion!EN100*1000</f>
        <v>0</v>
      </c>
      <c r="EO100" s="132">
        <f>SAM_billion!EO100*1000</f>
        <v>0</v>
      </c>
      <c r="EP100" s="132">
        <f>SAM_billion!EP100*1000</f>
        <v>0</v>
      </c>
      <c r="EQ100" s="132">
        <f>SAM_billion!EQ100*1000</f>
        <v>0</v>
      </c>
      <c r="ER100" s="132">
        <f>SAM_billion!ER100*1000</f>
        <v>0</v>
      </c>
      <c r="ES100" s="132">
        <f>SAM_billion!ES100*1000</f>
        <v>0</v>
      </c>
      <c r="ET100" s="132">
        <f>SAM_billion!ET100*1000</f>
        <v>0</v>
      </c>
      <c r="EU100" s="132">
        <f>SAM_billion!EU100*1000</f>
        <v>0</v>
      </c>
      <c r="EV100" s="132">
        <f>SAM_billion!EV100*1000</f>
        <v>0</v>
      </c>
      <c r="EW100" s="132">
        <f>SAM_billion!EW100*1000</f>
        <v>0</v>
      </c>
      <c r="EX100" s="132">
        <f>SAM_billion!EX100*1000</f>
        <v>0</v>
      </c>
      <c r="EY100" s="132">
        <f>SAM_billion!EY100*1000</f>
        <v>0</v>
      </c>
      <c r="EZ100" s="132">
        <f>SAM_billion!EZ100*1000</f>
        <v>0</v>
      </c>
      <c r="FA100" s="132">
        <f>SAM_billion!FA100*1000</f>
        <v>0</v>
      </c>
      <c r="FB100" s="132">
        <f>SAM_billion!FB100*1000</f>
        <v>0</v>
      </c>
      <c r="FC100" s="132">
        <f>SAM_billion!FC100*1000</f>
        <v>0</v>
      </c>
      <c r="FD100" s="132">
        <f>SAM_billion!FD100*1000</f>
        <v>0</v>
      </c>
      <c r="FE100" s="132">
        <f>SAM_billion!FE100*1000</f>
        <v>0</v>
      </c>
      <c r="FF100" s="132">
        <f>SAM_billion!FF100*1000</f>
        <v>0</v>
      </c>
      <c r="FG100" s="132">
        <f>SAM_billion!FG100*1000</f>
        <v>0</v>
      </c>
      <c r="FH100" s="132">
        <f>SAM_billion!FH100*1000</f>
        <v>0</v>
      </c>
      <c r="FI100" s="132">
        <f>SAM_billion!FI100*1000</f>
        <v>0</v>
      </c>
      <c r="FJ100" s="132">
        <f>SAM_billion!FJ100*1000</f>
        <v>0</v>
      </c>
      <c r="FK100" s="132">
        <f>SAM_billion!FK100*1000</f>
        <v>0</v>
      </c>
      <c r="FL100" s="132">
        <f>SAM_billion!FL100*1000</f>
        <v>0</v>
      </c>
      <c r="FM100" s="132">
        <f>SAM_billion!FM100*1000</f>
        <v>0</v>
      </c>
      <c r="FN100" s="132">
        <f>SAM_billion!FN100*1000</f>
        <v>38.689913682590934</v>
      </c>
      <c r="FO100" s="132">
        <f>SAM_billion!FO100*1000</f>
        <v>57.711983934260623</v>
      </c>
      <c r="FP100" s="132">
        <f>SAM_billion!FP100*1000</f>
        <v>25.618716667189563</v>
      </c>
      <c r="FQ100" s="132">
        <f>SAM_billion!FQ100*1000</f>
        <v>22.189004907726357</v>
      </c>
      <c r="FR100" s="132">
        <f>SAM_billion!FR100*1000</f>
        <v>75.249304351311139</v>
      </c>
      <c r="FS100" s="132">
        <f>SAM_billion!FS100*1000</f>
        <v>165.66196150025775</v>
      </c>
      <c r="FT100" s="132">
        <f>SAM_billion!FT100*1000</f>
        <v>132.45496547304924</v>
      </c>
      <c r="FU100" s="132">
        <f>SAM_billion!FU100*1000</f>
        <v>49.537375805996597</v>
      </c>
      <c r="FV100" s="132">
        <f>SAM_billion!FV100*1000</f>
        <v>21.040681441213387</v>
      </c>
      <c r="FW100" s="132">
        <f>SAM_billion!FW100*1000</f>
        <v>24.719481080110214</v>
      </c>
      <c r="FX100" s="132">
        <f>SAM_billion!FX100*1000</f>
        <v>0</v>
      </c>
      <c r="FY100" s="132">
        <f>SAM_billion!FY100*1000</f>
        <v>0</v>
      </c>
      <c r="FZ100" s="132">
        <f>SAM_billion!FZ100*1000</f>
        <v>0</v>
      </c>
      <c r="GA100" s="132">
        <f>SAM_billion!GA100*1000</f>
        <v>0</v>
      </c>
      <c r="GB100" s="132">
        <f>SAM_billion!GB100*1000</f>
        <v>0</v>
      </c>
      <c r="GC100" s="132">
        <f>SAM_billion!GC100*1000</f>
        <v>0</v>
      </c>
      <c r="GD100" s="132">
        <f>SAM_billion!GD100*1000</f>
        <v>0</v>
      </c>
      <c r="GE100" s="132">
        <f>SAM_billion!GE100*1000</f>
        <v>0</v>
      </c>
      <c r="GF100" s="132">
        <f>SAM_billion!GF100*1000</f>
        <v>0</v>
      </c>
      <c r="GG100" s="132">
        <f>SAM_billion!GG100*1000</f>
        <v>0</v>
      </c>
      <c r="GH100" s="132">
        <f>SAM_billion!GH100*1000</f>
        <v>250.34587728396153</v>
      </c>
      <c r="GI100" s="132">
        <f>SAM_billion!GI100*1000</f>
        <v>51028.665149886539</v>
      </c>
      <c r="GJ100" s="132">
        <f>SAM_billion!GJ100*1000</f>
        <v>74080.118309854282</v>
      </c>
    </row>
    <row r="101" spans="1:192" x14ac:dyDescent="0.25">
      <c r="A101" s="133" t="s">
        <v>326</v>
      </c>
      <c r="B101" s="132">
        <f>SAM_billion!B101*1000</f>
        <v>0</v>
      </c>
      <c r="C101" s="132">
        <f>SAM_billion!C101*1000</f>
        <v>0</v>
      </c>
      <c r="D101" s="132">
        <f>SAM_billion!D101*1000</f>
        <v>0</v>
      </c>
      <c r="E101" s="132">
        <f>SAM_billion!E101*1000</f>
        <v>0</v>
      </c>
      <c r="F101" s="132">
        <f>SAM_billion!F101*1000</f>
        <v>0</v>
      </c>
      <c r="G101" s="132">
        <f>SAM_billion!G101*1000</f>
        <v>0</v>
      </c>
      <c r="H101" s="132">
        <f>SAM_billion!H101*1000</f>
        <v>0</v>
      </c>
      <c r="I101" s="132">
        <f>SAM_billion!I101*1000</f>
        <v>0</v>
      </c>
      <c r="J101" s="132">
        <f>SAM_billion!J101*1000</f>
        <v>0</v>
      </c>
      <c r="K101" s="132">
        <f>SAM_billion!K101*1000</f>
        <v>0</v>
      </c>
      <c r="L101" s="132">
        <f>SAM_billion!L101*1000</f>
        <v>0</v>
      </c>
      <c r="M101" s="132">
        <f>SAM_billion!M101*1000</f>
        <v>0</v>
      </c>
      <c r="N101" s="132">
        <f>SAM_billion!N101*1000</f>
        <v>0</v>
      </c>
      <c r="O101" s="132">
        <f>SAM_billion!O101*1000</f>
        <v>0</v>
      </c>
      <c r="P101" s="132">
        <f>SAM_billion!P101*1000</f>
        <v>0</v>
      </c>
      <c r="Q101" s="132">
        <f>SAM_billion!Q101*1000</f>
        <v>0</v>
      </c>
      <c r="R101" s="132">
        <f>SAM_billion!R101*1000</f>
        <v>0</v>
      </c>
      <c r="S101" s="132">
        <f>SAM_billion!S101*1000</f>
        <v>0</v>
      </c>
      <c r="T101" s="132">
        <f>SAM_billion!T101*1000</f>
        <v>0</v>
      </c>
      <c r="U101" s="132">
        <f>SAM_billion!U101*1000</f>
        <v>0</v>
      </c>
      <c r="V101" s="132">
        <f>SAM_billion!V101*1000</f>
        <v>0</v>
      </c>
      <c r="W101" s="132">
        <f>SAM_billion!W101*1000</f>
        <v>0</v>
      </c>
      <c r="X101" s="132">
        <f>SAM_billion!X101*1000</f>
        <v>0</v>
      </c>
      <c r="Y101" s="132">
        <f>SAM_billion!Y101*1000</f>
        <v>0</v>
      </c>
      <c r="Z101" s="132">
        <f>SAM_billion!Z101*1000</f>
        <v>0</v>
      </c>
      <c r="AA101" s="132">
        <f>SAM_billion!AA101*1000</f>
        <v>0</v>
      </c>
      <c r="AB101" s="132">
        <f>SAM_billion!AB101*1000</f>
        <v>0</v>
      </c>
      <c r="AC101" s="132">
        <f>SAM_billion!AC101*1000</f>
        <v>0</v>
      </c>
      <c r="AD101" s="132">
        <f>SAM_billion!AD101*1000</f>
        <v>0</v>
      </c>
      <c r="AE101" s="132">
        <f>SAM_billion!AE101*1000</f>
        <v>0</v>
      </c>
      <c r="AF101" s="132">
        <f>SAM_billion!AF101*1000</f>
        <v>0</v>
      </c>
      <c r="AG101" s="132">
        <f>SAM_billion!AG101*1000</f>
        <v>0</v>
      </c>
      <c r="AH101" s="132">
        <f>SAM_billion!AH101*1000</f>
        <v>0</v>
      </c>
      <c r="AI101" s="132">
        <f>SAM_billion!AI101*1000</f>
        <v>0</v>
      </c>
      <c r="AJ101" s="132">
        <f>SAM_billion!AJ101*1000</f>
        <v>0</v>
      </c>
      <c r="AK101" s="132">
        <f>SAM_billion!AK101*1000</f>
        <v>0</v>
      </c>
      <c r="AL101" s="132">
        <f>SAM_billion!AL101*1000</f>
        <v>0</v>
      </c>
      <c r="AM101" s="132">
        <f>SAM_billion!AM101*1000</f>
        <v>0</v>
      </c>
      <c r="AN101" s="132">
        <f>SAM_billion!AN101*1000</f>
        <v>0</v>
      </c>
      <c r="AO101" s="132">
        <f>SAM_billion!AO101*1000</f>
        <v>0</v>
      </c>
      <c r="AP101" s="132">
        <f>SAM_billion!AP101*1000</f>
        <v>0</v>
      </c>
      <c r="AQ101" s="132">
        <f>SAM_billion!AQ101*1000</f>
        <v>105825.03414456637</v>
      </c>
      <c r="AR101" s="132">
        <f>SAM_billion!AR101*1000</f>
        <v>0</v>
      </c>
      <c r="AS101" s="132">
        <f>SAM_billion!AS101*1000</f>
        <v>0</v>
      </c>
      <c r="AT101" s="132">
        <f>SAM_billion!AT101*1000</f>
        <v>0</v>
      </c>
      <c r="AU101" s="132">
        <f>SAM_billion!AU101*1000</f>
        <v>0</v>
      </c>
      <c r="AV101" s="132">
        <f>SAM_billion!AV101*1000</f>
        <v>0</v>
      </c>
      <c r="AW101" s="132">
        <f>SAM_billion!AW101*1000</f>
        <v>0</v>
      </c>
      <c r="AX101" s="132">
        <f>SAM_billion!AX101*1000</f>
        <v>0</v>
      </c>
      <c r="AY101" s="132">
        <f>SAM_billion!AY101*1000</f>
        <v>0</v>
      </c>
      <c r="AZ101" s="132">
        <f>SAM_billion!AZ101*1000</f>
        <v>0</v>
      </c>
      <c r="BA101" s="132">
        <f>SAM_billion!BA101*1000</f>
        <v>0</v>
      </c>
      <c r="BB101" s="132">
        <f>SAM_billion!BB101*1000</f>
        <v>0</v>
      </c>
      <c r="BC101" s="132">
        <f>SAM_billion!BC101*1000</f>
        <v>0</v>
      </c>
      <c r="BD101" s="132">
        <f>SAM_billion!BD101*1000</f>
        <v>0</v>
      </c>
      <c r="BE101" s="132">
        <f>SAM_billion!BE101*1000</f>
        <v>0</v>
      </c>
      <c r="BF101" s="132">
        <f>SAM_billion!BF101*1000</f>
        <v>0</v>
      </c>
      <c r="BG101" s="132">
        <f>SAM_billion!BG101*1000</f>
        <v>0</v>
      </c>
      <c r="BH101" s="132">
        <f>SAM_billion!BH101*1000</f>
        <v>0</v>
      </c>
      <c r="BI101" s="132">
        <f>SAM_billion!BI101*1000</f>
        <v>0</v>
      </c>
      <c r="BJ101" s="132">
        <f>SAM_billion!BJ101*1000</f>
        <v>0</v>
      </c>
      <c r="BK101" s="132">
        <f>SAM_billion!BK101*1000</f>
        <v>0</v>
      </c>
      <c r="BL101" s="132">
        <f>SAM_billion!BL101*1000</f>
        <v>0</v>
      </c>
      <c r="BM101" s="132">
        <f>SAM_billion!BM101*1000</f>
        <v>0</v>
      </c>
      <c r="BN101" s="132">
        <f>SAM_billion!BN101*1000</f>
        <v>0</v>
      </c>
      <c r="BO101" s="132">
        <f>SAM_billion!BO101*1000</f>
        <v>0</v>
      </c>
      <c r="BP101" s="132">
        <f>SAM_billion!BP101*1000</f>
        <v>0</v>
      </c>
      <c r="BQ101" s="132">
        <f>SAM_billion!BQ101*1000</f>
        <v>0</v>
      </c>
      <c r="BR101" s="132">
        <f>SAM_billion!BR101*1000</f>
        <v>0</v>
      </c>
      <c r="BS101" s="132">
        <f>SAM_billion!BS101*1000</f>
        <v>0</v>
      </c>
      <c r="BT101" s="132">
        <f>SAM_billion!BT101*1000</f>
        <v>0</v>
      </c>
      <c r="BU101" s="132">
        <f>SAM_billion!BU101*1000</f>
        <v>0</v>
      </c>
      <c r="BV101" s="132">
        <f>SAM_billion!BV101*1000</f>
        <v>0</v>
      </c>
      <c r="BW101" s="132">
        <f>SAM_billion!BW101*1000</f>
        <v>0</v>
      </c>
      <c r="BX101" s="132">
        <f>SAM_billion!BX101*1000</f>
        <v>0</v>
      </c>
      <c r="BY101" s="132">
        <f>SAM_billion!BY101*1000</f>
        <v>0</v>
      </c>
      <c r="BZ101" s="132">
        <f>SAM_billion!BZ101*1000</f>
        <v>0</v>
      </c>
      <c r="CA101" s="132">
        <f>SAM_billion!CA101*1000</f>
        <v>0</v>
      </c>
      <c r="CB101" s="132">
        <f>SAM_billion!CB101*1000</f>
        <v>0</v>
      </c>
      <c r="CC101" s="132">
        <f>SAM_billion!CC101*1000</f>
        <v>0</v>
      </c>
      <c r="CD101" s="132">
        <f>SAM_billion!CD101*1000</f>
        <v>0</v>
      </c>
      <c r="CE101" s="132">
        <f>SAM_billion!CE101*1000</f>
        <v>0</v>
      </c>
      <c r="CF101" s="132">
        <f>SAM_billion!CF101*1000</f>
        <v>0</v>
      </c>
      <c r="CG101" s="132">
        <f>SAM_billion!CG101*1000</f>
        <v>0</v>
      </c>
      <c r="CH101" s="132">
        <f>SAM_billion!CH101*1000</f>
        <v>0</v>
      </c>
      <c r="CI101" s="132">
        <f>SAM_billion!CI101*1000</f>
        <v>0</v>
      </c>
      <c r="CJ101" s="132">
        <f>SAM_billion!CJ101*1000</f>
        <v>0</v>
      </c>
      <c r="CK101" s="132">
        <f>SAM_billion!CK101*1000</f>
        <v>0</v>
      </c>
      <c r="CL101" s="132">
        <f>SAM_billion!CL101*1000</f>
        <v>0</v>
      </c>
      <c r="CM101" s="132">
        <f>SAM_billion!CM101*1000</f>
        <v>0</v>
      </c>
      <c r="CN101" s="132">
        <f>SAM_billion!CN101*1000</f>
        <v>0</v>
      </c>
      <c r="CO101" s="132">
        <f>SAM_billion!CO101*1000</f>
        <v>0</v>
      </c>
      <c r="CP101" s="132">
        <f>SAM_billion!CP101*1000</f>
        <v>0</v>
      </c>
      <c r="CQ101" s="132">
        <f>SAM_billion!CQ101*1000</f>
        <v>0</v>
      </c>
      <c r="CR101" s="132">
        <f>SAM_billion!CR101*1000</f>
        <v>0</v>
      </c>
      <c r="CS101" s="132">
        <f>SAM_billion!CS101*1000</f>
        <v>0</v>
      </c>
      <c r="CT101" s="132">
        <f>SAM_billion!CT101*1000</f>
        <v>0</v>
      </c>
      <c r="CU101" s="132">
        <f>SAM_billion!CU101*1000</f>
        <v>0</v>
      </c>
      <c r="CV101" s="132">
        <f>SAM_billion!CV101*1000</f>
        <v>0</v>
      </c>
      <c r="CW101" s="132">
        <f>SAM_billion!CW101*1000</f>
        <v>0</v>
      </c>
      <c r="CX101" s="132">
        <f>SAM_billion!CX101*1000</f>
        <v>0</v>
      </c>
      <c r="CY101" s="132">
        <f>SAM_billion!CY101*1000</f>
        <v>0</v>
      </c>
      <c r="CZ101" s="132">
        <f>SAM_billion!CZ101*1000</f>
        <v>0</v>
      </c>
      <c r="DA101" s="132">
        <f>SAM_billion!DA101*1000</f>
        <v>0</v>
      </c>
      <c r="DB101" s="132">
        <f>SAM_billion!DB101*1000</f>
        <v>0</v>
      </c>
      <c r="DC101" s="132">
        <f>SAM_billion!DC101*1000</f>
        <v>0</v>
      </c>
      <c r="DD101" s="132">
        <f>SAM_billion!DD101*1000</f>
        <v>0</v>
      </c>
      <c r="DE101" s="132">
        <f>SAM_billion!DE101*1000</f>
        <v>0</v>
      </c>
      <c r="DF101" s="132">
        <f>SAM_billion!DF101*1000</f>
        <v>0</v>
      </c>
      <c r="DG101" s="132">
        <f>SAM_billion!DG101*1000</f>
        <v>0</v>
      </c>
      <c r="DH101" s="132">
        <f>SAM_billion!DH101*1000</f>
        <v>0</v>
      </c>
      <c r="DI101" s="132">
        <f>SAM_billion!DI101*1000</f>
        <v>0</v>
      </c>
      <c r="DJ101" s="132">
        <f>SAM_billion!DJ101*1000</f>
        <v>0</v>
      </c>
      <c r="DK101" s="132">
        <f>SAM_billion!DK101*1000</f>
        <v>0</v>
      </c>
      <c r="DL101" s="132">
        <f>SAM_billion!DL101*1000</f>
        <v>0</v>
      </c>
      <c r="DM101" s="132">
        <f>SAM_billion!DM101*1000</f>
        <v>0</v>
      </c>
      <c r="DN101" s="132">
        <f>SAM_billion!DN101*1000</f>
        <v>0</v>
      </c>
      <c r="DO101" s="132">
        <f>SAM_billion!DO101*1000</f>
        <v>0</v>
      </c>
      <c r="DP101" s="132">
        <f>SAM_billion!DP101*1000</f>
        <v>0</v>
      </c>
      <c r="DQ101" s="132">
        <f>SAM_billion!DQ101*1000</f>
        <v>0</v>
      </c>
      <c r="DR101" s="132">
        <f>SAM_billion!DR101*1000</f>
        <v>0</v>
      </c>
      <c r="DS101" s="132">
        <f>SAM_billion!DS101*1000</f>
        <v>0</v>
      </c>
      <c r="DT101" s="132">
        <f>SAM_billion!DT101*1000</f>
        <v>0</v>
      </c>
      <c r="DU101" s="132">
        <f>SAM_billion!DU101*1000</f>
        <v>0</v>
      </c>
      <c r="DV101" s="132">
        <f>SAM_billion!DV101*1000</f>
        <v>0</v>
      </c>
      <c r="DW101" s="132">
        <f>SAM_billion!DW101*1000</f>
        <v>0</v>
      </c>
      <c r="DX101" s="132">
        <f>SAM_billion!DX101*1000</f>
        <v>0</v>
      </c>
      <c r="DY101" s="132">
        <f>SAM_billion!DY101*1000</f>
        <v>0</v>
      </c>
      <c r="DZ101" s="132">
        <f>SAM_billion!DZ101*1000</f>
        <v>0</v>
      </c>
      <c r="EA101" s="132">
        <f>SAM_billion!EA101*1000</f>
        <v>0</v>
      </c>
      <c r="EB101" s="132">
        <f>SAM_billion!EB101*1000</f>
        <v>0</v>
      </c>
      <c r="EC101" s="132">
        <f>SAM_billion!EC101*1000</f>
        <v>0</v>
      </c>
      <c r="ED101" s="132">
        <f>SAM_billion!ED101*1000</f>
        <v>0</v>
      </c>
      <c r="EE101" s="132">
        <f>SAM_billion!EE101*1000</f>
        <v>0</v>
      </c>
      <c r="EF101" s="132">
        <f>SAM_billion!EF101*1000</f>
        <v>0</v>
      </c>
      <c r="EG101" s="132">
        <f>SAM_billion!EG101*1000</f>
        <v>0</v>
      </c>
      <c r="EH101" s="132">
        <f>SAM_billion!EH101*1000</f>
        <v>0</v>
      </c>
      <c r="EI101" s="132">
        <f>SAM_billion!EI101*1000</f>
        <v>0</v>
      </c>
      <c r="EJ101" s="132">
        <f>SAM_billion!EJ101*1000</f>
        <v>0</v>
      </c>
      <c r="EK101" s="132">
        <f>SAM_billion!EK101*1000</f>
        <v>0</v>
      </c>
      <c r="EL101" s="132">
        <f>SAM_billion!EL101*1000</f>
        <v>0</v>
      </c>
      <c r="EM101" s="132">
        <f>SAM_billion!EM101*1000</f>
        <v>0</v>
      </c>
      <c r="EN101" s="132">
        <f>SAM_billion!EN101*1000</f>
        <v>0</v>
      </c>
      <c r="EO101" s="132">
        <f>SAM_billion!EO101*1000</f>
        <v>0</v>
      </c>
      <c r="EP101" s="132">
        <f>SAM_billion!EP101*1000</f>
        <v>0</v>
      </c>
      <c r="EQ101" s="132">
        <f>SAM_billion!EQ101*1000</f>
        <v>0</v>
      </c>
      <c r="ER101" s="132">
        <f>SAM_billion!ER101*1000</f>
        <v>0</v>
      </c>
      <c r="ES101" s="132">
        <f>SAM_billion!ES101*1000</f>
        <v>0</v>
      </c>
      <c r="ET101" s="132">
        <f>SAM_billion!ET101*1000</f>
        <v>0</v>
      </c>
      <c r="EU101" s="132">
        <f>SAM_billion!EU101*1000</f>
        <v>0</v>
      </c>
      <c r="EV101" s="132">
        <f>SAM_billion!EV101*1000</f>
        <v>0</v>
      </c>
      <c r="EW101" s="132">
        <f>SAM_billion!EW101*1000</f>
        <v>0</v>
      </c>
      <c r="EX101" s="132">
        <f>SAM_billion!EX101*1000</f>
        <v>0</v>
      </c>
      <c r="EY101" s="132">
        <f>SAM_billion!EY101*1000</f>
        <v>0</v>
      </c>
      <c r="EZ101" s="132">
        <f>SAM_billion!EZ101*1000</f>
        <v>0</v>
      </c>
      <c r="FA101" s="132">
        <f>SAM_billion!FA101*1000</f>
        <v>0</v>
      </c>
      <c r="FB101" s="132">
        <f>SAM_billion!FB101*1000</f>
        <v>0</v>
      </c>
      <c r="FC101" s="132">
        <f>SAM_billion!FC101*1000</f>
        <v>0</v>
      </c>
      <c r="FD101" s="132">
        <f>SAM_billion!FD101*1000</f>
        <v>0</v>
      </c>
      <c r="FE101" s="132">
        <f>SAM_billion!FE101*1000</f>
        <v>0</v>
      </c>
      <c r="FF101" s="132">
        <f>SAM_billion!FF101*1000</f>
        <v>0</v>
      </c>
      <c r="FG101" s="132">
        <f>SAM_billion!FG101*1000</f>
        <v>0</v>
      </c>
      <c r="FH101" s="132">
        <f>SAM_billion!FH101*1000</f>
        <v>0</v>
      </c>
      <c r="FI101" s="132">
        <f>SAM_billion!FI101*1000</f>
        <v>0</v>
      </c>
      <c r="FJ101" s="132">
        <f>SAM_billion!FJ101*1000</f>
        <v>0</v>
      </c>
      <c r="FK101" s="132">
        <f>SAM_billion!FK101*1000</f>
        <v>0</v>
      </c>
      <c r="FL101" s="132">
        <f>SAM_billion!FL101*1000</f>
        <v>0</v>
      </c>
      <c r="FM101" s="132">
        <f>SAM_billion!FM101*1000</f>
        <v>0</v>
      </c>
      <c r="FN101" s="132">
        <f>SAM_billion!FN101*1000</f>
        <v>0</v>
      </c>
      <c r="FO101" s="132">
        <f>SAM_billion!FO101*1000</f>
        <v>0</v>
      </c>
      <c r="FP101" s="132">
        <f>SAM_billion!FP101*1000</f>
        <v>0</v>
      </c>
      <c r="FQ101" s="132">
        <f>SAM_billion!FQ101*1000</f>
        <v>0</v>
      </c>
      <c r="FR101" s="132">
        <f>SAM_billion!FR101*1000</f>
        <v>0</v>
      </c>
      <c r="FS101" s="132">
        <f>SAM_billion!FS101*1000</f>
        <v>0</v>
      </c>
      <c r="FT101" s="132">
        <f>SAM_billion!FT101*1000</f>
        <v>0</v>
      </c>
      <c r="FU101" s="132">
        <f>SAM_billion!FU101*1000</f>
        <v>0</v>
      </c>
      <c r="FV101" s="132">
        <f>SAM_billion!FV101*1000</f>
        <v>0</v>
      </c>
      <c r="FW101" s="132">
        <f>SAM_billion!FW101*1000</f>
        <v>0</v>
      </c>
      <c r="FX101" s="132">
        <f>SAM_billion!FX101*1000</f>
        <v>0</v>
      </c>
      <c r="FY101" s="132">
        <f>SAM_billion!FY101*1000</f>
        <v>0</v>
      </c>
      <c r="FZ101" s="132">
        <f>SAM_billion!FZ101*1000</f>
        <v>0</v>
      </c>
      <c r="GA101" s="132">
        <f>SAM_billion!GA101*1000</f>
        <v>0</v>
      </c>
      <c r="GB101" s="132">
        <f>SAM_billion!GB101*1000</f>
        <v>0</v>
      </c>
      <c r="GC101" s="132">
        <f>SAM_billion!GC101*1000</f>
        <v>0</v>
      </c>
      <c r="GD101" s="132">
        <f>SAM_billion!GD101*1000</f>
        <v>0</v>
      </c>
      <c r="GE101" s="132">
        <f>SAM_billion!GE101*1000</f>
        <v>0</v>
      </c>
      <c r="GF101" s="132">
        <f>SAM_billion!GF101*1000</f>
        <v>0</v>
      </c>
      <c r="GG101" s="132">
        <f>SAM_billion!GG101*1000</f>
        <v>0</v>
      </c>
      <c r="GH101" s="132">
        <f>SAM_billion!GH101*1000</f>
        <v>0</v>
      </c>
      <c r="GI101" s="132">
        <f>SAM_billion!GI101*1000</f>
        <v>0</v>
      </c>
      <c r="GJ101" s="132">
        <f>SAM_billion!GJ101*1000</f>
        <v>105825.03414456637</v>
      </c>
    </row>
    <row r="102" spans="1:192" x14ac:dyDescent="0.25">
      <c r="A102" s="133" t="s">
        <v>411</v>
      </c>
      <c r="B102" s="132">
        <f>SAM_billion!B102*1000</f>
        <v>0</v>
      </c>
      <c r="C102" s="132">
        <f>SAM_billion!C102*1000</f>
        <v>0</v>
      </c>
      <c r="D102" s="132">
        <f>SAM_billion!D102*1000</f>
        <v>0</v>
      </c>
      <c r="E102" s="132">
        <f>SAM_billion!E102*1000</f>
        <v>0</v>
      </c>
      <c r="F102" s="132">
        <f>SAM_billion!F102*1000</f>
        <v>0</v>
      </c>
      <c r="G102" s="132">
        <f>SAM_billion!G102*1000</f>
        <v>0</v>
      </c>
      <c r="H102" s="132">
        <f>SAM_billion!H102*1000</f>
        <v>0</v>
      </c>
      <c r="I102" s="132">
        <f>SAM_billion!I102*1000</f>
        <v>0</v>
      </c>
      <c r="J102" s="132">
        <f>SAM_billion!J102*1000</f>
        <v>0</v>
      </c>
      <c r="K102" s="132">
        <f>SAM_billion!K102*1000</f>
        <v>0</v>
      </c>
      <c r="L102" s="132">
        <f>SAM_billion!L102*1000</f>
        <v>0</v>
      </c>
      <c r="M102" s="132">
        <f>SAM_billion!M102*1000</f>
        <v>0</v>
      </c>
      <c r="N102" s="132">
        <f>SAM_billion!N102*1000</f>
        <v>0</v>
      </c>
      <c r="O102" s="132">
        <f>SAM_billion!O102*1000</f>
        <v>0</v>
      </c>
      <c r="P102" s="132">
        <f>SAM_billion!P102*1000</f>
        <v>0</v>
      </c>
      <c r="Q102" s="132">
        <f>SAM_billion!Q102*1000</f>
        <v>0</v>
      </c>
      <c r="R102" s="132">
        <f>SAM_billion!R102*1000</f>
        <v>0</v>
      </c>
      <c r="S102" s="132">
        <f>SAM_billion!S102*1000</f>
        <v>0</v>
      </c>
      <c r="T102" s="132">
        <f>SAM_billion!T102*1000</f>
        <v>0</v>
      </c>
      <c r="U102" s="132">
        <f>SAM_billion!U102*1000</f>
        <v>0</v>
      </c>
      <c r="V102" s="132">
        <f>SAM_billion!V102*1000</f>
        <v>309.27937834219</v>
      </c>
      <c r="W102" s="132">
        <f>SAM_billion!W102*1000</f>
        <v>0.63242645028791855</v>
      </c>
      <c r="X102" s="132">
        <f>SAM_billion!X102*1000</f>
        <v>2.9375174557170456</v>
      </c>
      <c r="Y102" s="132">
        <f>SAM_billion!Y102*1000</f>
        <v>0.33682064318907146</v>
      </c>
      <c r="Z102" s="132">
        <f>SAM_billion!Z102*1000</f>
        <v>6.1114738820994789</v>
      </c>
      <c r="AA102" s="132">
        <f>SAM_billion!AA102*1000</f>
        <v>0</v>
      </c>
      <c r="AB102" s="132">
        <f>SAM_billion!AB102*1000</f>
        <v>0</v>
      </c>
      <c r="AC102" s="132">
        <f>SAM_billion!AC102*1000</f>
        <v>1.5504364310800351</v>
      </c>
      <c r="AD102" s="132">
        <f>SAM_billion!AD102*1000</f>
        <v>19.168141186670411</v>
      </c>
      <c r="AE102" s="132">
        <f>SAM_billion!AE102*1000</f>
        <v>15.361691816653115</v>
      </c>
      <c r="AF102" s="132">
        <f>SAM_billion!AF102*1000</f>
        <v>6.5850561164704366</v>
      </c>
      <c r="AG102" s="132">
        <f>SAM_billion!AG102*1000</f>
        <v>0</v>
      </c>
      <c r="AH102" s="132">
        <f>SAM_billion!AH102*1000</f>
        <v>86.714513284040549</v>
      </c>
      <c r="AI102" s="132">
        <f>SAM_billion!AI102*1000</f>
        <v>0.14630791741170768</v>
      </c>
      <c r="AJ102" s="132">
        <f>SAM_billion!AJ102*1000</f>
        <v>0.64626012184177883</v>
      </c>
      <c r="AK102" s="132">
        <f>SAM_billion!AK102*1000</f>
        <v>0</v>
      </c>
      <c r="AL102" s="132">
        <f>SAM_billion!AL102*1000</f>
        <v>0</v>
      </c>
      <c r="AM102" s="132">
        <f>SAM_billion!AM102*1000</f>
        <v>0</v>
      </c>
      <c r="AN102" s="132">
        <f>SAM_billion!AN102*1000</f>
        <v>15.103472232846629</v>
      </c>
      <c r="AO102" s="132">
        <f>SAM_billion!AO102*1000</f>
        <v>89.240175817417082</v>
      </c>
      <c r="AP102" s="132">
        <f>SAM_billion!AP102*1000</f>
        <v>12.127447230321838</v>
      </c>
      <c r="AQ102" s="132">
        <f>SAM_billion!AQ102*1000</f>
        <v>10078.605921116365</v>
      </c>
      <c r="AR102" s="132">
        <f>SAM_billion!AR102*1000</f>
        <v>11.035145360957204</v>
      </c>
      <c r="AS102" s="132">
        <f>SAM_billion!AS102*1000</f>
        <v>227.5387570228053</v>
      </c>
      <c r="AT102" s="132">
        <f>SAM_billion!AT102*1000</f>
        <v>2047.8488132052473</v>
      </c>
      <c r="AU102" s="132">
        <f>SAM_billion!AU102*1000</f>
        <v>1257.2106704759744</v>
      </c>
      <c r="AV102" s="132">
        <f>SAM_billion!AV102*1000</f>
        <v>0</v>
      </c>
      <c r="AW102" s="132">
        <f>SAM_billion!AW102*1000</f>
        <v>188.06736153526262</v>
      </c>
      <c r="AX102" s="132">
        <f>SAM_billion!AX102*1000</f>
        <v>1991.8654026508236</v>
      </c>
      <c r="AY102" s="132">
        <f>SAM_billion!AY102*1000</f>
        <v>728.77806497350832</v>
      </c>
      <c r="AZ102" s="132">
        <f>SAM_billion!AZ102*1000</f>
        <v>290.96055029186357</v>
      </c>
      <c r="BA102" s="132">
        <f>SAM_billion!BA102*1000</f>
        <v>1.14477492386922</v>
      </c>
      <c r="BB102" s="132">
        <f>SAM_billion!BB102*1000</f>
        <v>14.037361646342832</v>
      </c>
      <c r="BC102" s="132">
        <f>SAM_billion!BC102*1000</f>
        <v>0</v>
      </c>
      <c r="BD102" s="132">
        <f>SAM_billion!BD102*1000</f>
        <v>0</v>
      </c>
      <c r="BE102" s="132">
        <f>SAM_billion!BE102*1000</f>
        <v>0</v>
      </c>
      <c r="BF102" s="132">
        <f>SAM_billion!BF102*1000</f>
        <v>0.26879210983124263</v>
      </c>
      <c r="BG102" s="132">
        <f>SAM_billion!BG102*1000</f>
        <v>3.1135950420174838</v>
      </c>
      <c r="BH102" s="132">
        <f>SAM_billion!BH102*1000</f>
        <v>5.5683543829287314E-3</v>
      </c>
      <c r="BI102" s="132">
        <f>SAM_billion!BI102*1000</f>
        <v>0.12546028005871046</v>
      </c>
      <c r="BJ102" s="132">
        <f>SAM_billion!BJ102*1000</f>
        <v>127.39006033604269</v>
      </c>
      <c r="BK102" s="132">
        <f>SAM_billion!BK102*1000</f>
        <v>2870.444627217928</v>
      </c>
      <c r="BL102" s="132">
        <f>SAM_billion!BL102*1000</f>
        <v>0.54313777443962774</v>
      </c>
      <c r="BM102" s="132">
        <f>SAM_billion!BM102*1000</f>
        <v>329.18630117776411</v>
      </c>
      <c r="BN102" s="132">
        <f>SAM_billion!BN102*1000</f>
        <v>0</v>
      </c>
      <c r="BO102" s="132">
        <f>SAM_billion!BO102*1000</f>
        <v>0.33398595490176569</v>
      </c>
      <c r="BP102" s="132">
        <f>SAM_billion!BP102*1000</f>
        <v>0</v>
      </c>
      <c r="BQ102" s="132">
        <f>SAM_billion!BQ102*1000</f>
        <v>0</v>
      </c>
      <c r="BR102" s="132">
        <f>SAM_billion!BR102*1000</f>
        <v>0</v>
      </c>
      <c r="BS102" s="132">
        <f>SAM_billion!BS102*1000</f>
        <v>0</v>
      </c>
      <c r="BT102" s="132">
        <f>SAM_billion!BT102*1000</f>
        <v>1.0000000000000001E-7</v>
      </c>
      <c r="BU102" s="132">
        <f>SAM_billion!BU102*1000</f>
        <v>3.5915209357952809</v>
      </c>
      <c r="BV102" s="132">
        <f>SAM_billion!BV102*1000</f>
        <v>0.23244141766251733</v>
      </c>
      <c r="BW102" s="132">
        <f>SAM_billion!BW102*1000</f>
        <v>0</v>
      </c>
      <c r="BX102" s="132">
        <f>SAM_billion!BX102*1000</f>
        <v>21.655227429297618</v>
      </c>
      <c r="BY102" s="132">
        <f>SAM_billion!BY102*1000</f>
        <v>33.473226926556613</v>
      </c>
      <c r="BZ102" s="132">
        <f>SAM_billion!BZ102*1000</f>
        <v>74.660990878132594</v>
      </c>
      <c r="CA102" s="132">
        <f>SAM_billion!CA102*1000</f>
        <v>0</v>
      </c>
      <c r="CB102" s="132">
        <f>SAM_billion!CB102*1000</f>
        <v>0</v>
      </c>
      <c r="CC102" s="132">
        <f>SAM_billion!CC102*1000</f>
        <v>0</v>
      </c>
      <c r="CD102" s="132">
        <f>SAM_billion!CD102*1000</f>
        <v>0</v>
      </c>
      <c r="CE102" s="132">
        <f>SAM_billion!CE102*1000</f>
        <v>0</v>
      </c>
      <c r="CF102" s="132">
        <f>SAM_billion!CF102*1000</f>
        <v>0</v>
      </c>
      <c r="CG102" s="132">
        <f>SAM_billion!CG102*1000</f>
        <v>0</v>
      </c>
      <c r="CH102" s="132">
        <f>SAM_billion!CH102*1000</f>
        <v>0</v>
      </c>
      <c r="CI102" s="132">
        <f>SAM_billion!CI102*1000</f>
        <v>0</v>
      </c>
      <c r="CJ102" s="132">
        <f>SAM_billion!CJ102*1000</f>
        <v>0</v>
      </c>
      <c r="CK102" s="132">
        <f>SAM_billion!CK102*1000</f>
        <v>0</v>
      </c>
      <c r="CL102" s="132">
        <f>SAM_billion!CL102*1000</f>
        <v>0</v>
      </c>
      <c r="CM102" s="132">
        <f>SAM_billion!CM102*1000</f>
        <v>0</v>
      </c>
      <c r="CN102" s="132">
        <f>SAM_billion!CN102*1000</f>
        <v>0</v>
      </c>
      <c r="CO102" s="132">
        <f>SAM_billion!CO102*1000</f>
        <v>0</v>
      </c>
      <c r="CP102" s="132">
        <f>SAM_billion!CP102*1000</f>
        <v>0</v>
      </c>
      <c r="CQ102" s="132">
        <f>SAM_billion!CQ102*1000</f>
        <v>0</v>
      </c>
      <c r="CR102" s="132">
        <f>SAM_billion!CR102*1000</f>
        <v>0</v>
      </c>
      <c r="CS102" s="132">
        <f>SAM_billion!CS102*1000</f>
        <v>0</v>
      </c>
      <c r="CT102" s="132">
        <f>SAM_billion!CT102*1000</f>
        <v>0</v>
      </c>
      <c r="CU102" s="132">
        <f>SAM_billion!CU102*1000</f>
        <v>0</v>
      </c>
      <c r="CV102" s="132">
        <f>SAM_billion!CV102*1000</f>
        <v>0</v>
      </c>
      <c r="CW102" s="132">
        <f>SAM_billion!CW102*1000</f>
        <v>0</v>
      </c>
      <c r="CX102" s="132">
        <f>SAM_billion!CX102*1000</f>
        <v>0</v>
      </c>
      <c r="CY102" s="132">
        <f>SAM_billion!CY102*1000</f>
        <v>0</v>
      </c>
      <c r="CZ102" s="132">
        <f>SAM_billion!CZ102*1000</f>
        <v>0</v>
      </c>
      <c r="DA102" s="132">
        <f>SAM_billion!DA102*1000</f>
        <v>0</v>
      </c>
      <c r="DB102" s="132">
        <f>SAM_billion!DB102*1000</f>
        <v>0</v>
      </c>
      <c r="DC102" s="132">
        <f>SAM_billion!DC102*1000</f>
        <v>0</v>
      </c>
      <c r="DD102" s="132">
        <f>SAM_billion!DD102*1000</f>
        <v>0</v>
      </c>
      <c r="DE102" s="132">
        <f>SAM_billion!DE102*1000</f>
        <v>0</v>
      </c>
      <c r="DF102" s="132">
        <f>SAM_billion!DF102*1000</f>
        <v>0</v>
      </c>
      <c r="DG102" s="132">
        <f>SAM_billion!DG102*1000</f>
        <v>0</v>
      </c>
      <c r="DH102" s="132">
        <f>SAM_billion!DH102*1000</f>
        <v>0</v>
      </c>
      <c r="DI102" s="132">
        <f>SAM_billion!DI102*1000</f>
        <v>0</v>
      </c>
      <c r="DJ102" s="132">
        <f>SAM_billion!DJ102*1000</f>
        <v>0</v>
      </c>
      <c r="DK102" s="132">
        <f>SAM_billion!DK102*1000</f>
        <v>0</v>
      </c>
      <c r="DL102" s="132">
        <f>SAM_billion!DL102*1000</f>
        <v>0</v>
      </c>
      <c r="DM102" s="132">
        <f>SAM_billion!DM102*1000</f>
        <v>0</v>
      </c>
      <c r="DN102" s="132">
        <f>SAM_billion!DN102*1000</f>
        <v>0</v>
      </c>
      <c r="DO102" s="132">
        <f>SAM_billion!DO102*1000</f>
        <v>0</v>
      </c>
      <c r="DP102" s="132">
        <f>SAM_billion!DP102*1000</f>
        <v>0</v>
      </c>
      <c r="DQ102" s="132">
        <f>SAM_billion!DQ102*1000</f>
        <v>0</v>
      </c>
      <c r="DR102" s="132">
        <f>SAM_billion!DR102*1000</f>
        <v>0</v>
      </c>
      <c r="DS102" s="132">
        <f>SAM_billion!DS102*1000</f>
        <v>0</v>
      </c>
      <c r="DT102" s="132">
        <f>SAM_billion!DT102*1000</f>
        <v>0</v>
      </c>
      <c r="DU102" s="132">
        <f>SAM_billion!DU102*1000</f>
        <v>0</v>
      </c>
      <c r="DV102" s="132">
        <f>SAM_billion!DV102*1000</f>
        <v>0</v>
      </c>
      <c r="DW102" s="132">
        <f>SAM_billion!DW102*1000</f>
        <v>0</v>
      </c>
      <c r="DX102" s="132">
        <f>SAM_billion!DX102*1000</f>
        <v>0</v>
      </c>
      <c r="DY102" s="132">
        <f>SAM_billion!DY102*1000</f>
        <v>0</v>
      </c>
      <c r="DZ102" s="132">
        <f>SAM_billion!DZ102*1000</f>
        <v>0</v>
      </c>
      <c r="EA102" s="132">
        <f>SAM_billion!EA102*1000</f>
        <v>0</v>
      </c>
      <c r="EB102" s="132">
        <f>SAM_billion!EB102*1000</f>
        <v>0</v>
      </c>
      <c r="EC102" s="132">
        <f>SAM_billion!EC102*1000</f>
        <v>0</v>
      </c>
      <c r="ED102" s="132">
        <f>SAM_billion!ED102*1000</f>
        <v>0</v>
      </c>
      <c r="EE102" s="132">
        <f>SAM_billion!EE102*1000</f>
        <v>0</v>
      </c>
      <c r="EF102" s="132">
        <f>SAM_billion!EF102*1000</f>
        <v>0</v>
      </c>
      <c r="EG102" s="132">
        <f>SAM_billion!EG102*1000</f>
        <v>0</v>
      </c>
      <c r="EH102" s="132">
        <f>SAM_billion!EH102*1000</f>
        <v>0</v>
      </c>
      <c r="EI102" s="132">
        <f>SAM_billion!EI102*1000</f>
        <v>0</v>
      </c>
      <c r="EJ102" s="132">
        <f>SAM_billion!EJ102*1000</f>
        <v>0</v>
      </c>
      <c r="EK102" s="132">
        <f>SAM_billion!EK102*1000</f>
        <v>0</v>
      </c>
      <c r="EL102" s="132">
        <f>SAM_billion!EL102*1000</f>
        <v>0</v>
      </c>
      <c r="EM102" s="132">
        <f>SAM_billion!EM102*1000</f>
        <v>0</v>
      </c>
      <c r="EN102" s="132">
        <f>SAM_billion!EN102*1000</f>
        <v>0</v>
      </c>
      <c r="EO102" s="132">
        <f>SAM_billion!EO102*1000</f>
        <v>0</v>
      </c>
      <c r="EP102" s="132">
        <f>SAM_billion!EP102*1000</f>
        <v>0</v>
      </c>
      <c r="EQ102" s="132">
        <f>SAM_billion!EQ102*1000</f>
        <v>0</v>
      </c>
      <c r="ER102" s="132">
        <f>SAM_billion!ER102*1000</f>
        <v>0</v>
      </c>
      <c r="ES102" s="132">
        <f>SAM_billion!ES102*1000</f>
        <v>0</v>
      </c>
      <c r="ET102" s="132">
        <f>SAM_billion!ET102*1000</f>
        <v>0</v>
      </c>
      <c r="EU102" s="132">
        <f>SAM_billion!EU102*1000</f>
        <v>0</v>
      </c>
      <c r="EV102" s="132">
        <f>SAM_billion!EV102*1000</f>
        <v>0</v>
      </c>
      <c r="EW102" s="132">
        <f>SAM_billion!EW102*1000</f>
        <v>0</v>
      </c>
      <c r="EX102" s="132">
        <f>SAM_billion!EX102*1000</f>
        <v>0</v>
      </c>
      <c r="EY102" s="132">
        <f>SAM_billion!EY102*1000</f>
        <v>0</v>
      </c>
      <c r="EZ102" s="132">
        <f>SAM_billion!EZ102*1000</f>
        <v>0</v>
      </c>
      <c r="FA102" s="132">
        <f>SAM_billion!FA102*1000</f>
        <v>0</v>
      </c>
      <c r="FB102" s="132">
        <f>SAM_billion!FB102*1000</f>
        <v>0</v>
      </c>
      <c r="FC102" s="132">
        <f>SAM_billion!FC102*1000</f>
        <v>0</v>
      </c>
      <c r="FD102" s="132">
        <f>SAM_billion!FD102*1000</f>
        <v>0</v>
      </c>
      <c r="FE102" s="132">
        <f>SAM_billion!FE102*1000</f>
        <v>0</v>
      </c>
      <c r="FF102" s="132">
        <f>SAM_billion!FF102*1000</f>
        <v>0</v>
      </c>
      <c r="FG102" s="132">
        <f>SAM_billion!FG102*1000</f>
        <v>0</v>
      </c>
      <c r="FH102" s="132">
        <f>SAM_billion!FH102*1000</f>
        <v>0</v>
      </c>
      <c r="FI102" s="132">
        <f>SAM_billion!FI102*1000</f>
        <v>0</v>
      </c>
      <c r="FJ102" s="132">
        <f>SAM_billion!FJ102*1000</f>
        <v>0</v>
      </c>
      <c r="FK102" s="132">
        <f>SAM_billion!FK102*1000</f>
        <v>0</v>
      </c>
      <c r="FL102" s="132">
        <f>SAM_billion!FL102*1000</f>
        <v>0</v>
      </c>
      <c r="FM102" s="132">
        <f>SAM_billion!FM102*1000</f>
        <v>0</v>
      </c>
      <c r="FN102" s="132">
        <f>SAM_billion!FN102*1000</f>
        <v>0</v>
      </c>
      <c r="FO102" s="132">
        <f>SAM_billion!FO102*1000</f>
        <v>0</v>
      </c>
      <c r="FP102" s="132">
        <f>SAM_billion!FP102*1000</f>
        <v>0</v>
      </c>
      <c r="FQ102" s="132">
        <f>SAM_billion!FQ102*1000</f>
        <v>0</v>
      </c>
      <c r="FR102" s="132">
        <f>SAM_billion!FR102*1000</f>
        <v>0</v>
      </c>
      <c r="FS102" s="132">
        <f>SAM_billion!FS102*1000</f>
        <v>0</v>
      </c>
      <c r="FT102" s="132">
        <f>SAM_billion!FT102*1000</f>
        <v>0</v>
      </c>
      <c r="FU102" s="132">
        <f>SAM_billion!FU102*1000</f>
        <v>0</v>
      </c>
      <c r="FV102" s="132">
        <f>SAM_billion!FV102*1000</f>
        <v>0</v>
      </c>
      <c r="FW102" s="132">
        <f>SAM_billion!FW102*1000</f>
        <v>0</v>
      </c>
      <c r="FX102" s="132">
        <f>SAM_billion!FX102*1000</f>
        <v>0</v>
      </c>
      <c r="FY102" s="132">
        <f>SAM_billion!FY102*1000</f>
        <v>0</v>
      </c>
      <c r="FZ102" s="132">
        <f>SAM_billion!FZ102*1000</f>
        <v>0</v>
      </c>
      <c r="GA102" s="132">
        <f>SAM_billion!GA102*1000</f>
        <v>0</v>
      </c>
      <c r="GB102" s="132">
        <f>SAM_billion!GB102*1000</f>
        <v>0</v>
      </c>
      <c r="GC102" s="132">
        <f>SAM_billion!GC102*1000</f>
        <v>0</v>
      </c>
      <c r="GD102" s="132">
        <f>SAM_billion!GD102*1000</f>
        <v>0</v>
      </c>
      <c r="GE102" s="132">
        <f>SAM_billion!GE102*1000</f>
        <v>0</v>
      </c>
      <c r="GF102" s="132">
        <f>SAM_billion!GF102*1000</f>
        <v>0</v>
      </c>
      <c r="GG102" s="132">
        <f>SAM_billion!GG102*1000</f>
        <v>0</v>
      </c>
      <c r="GH102" s="132">
        <f>SAM_billion!GH102*1000</f>
        <v>0</v>
      </c>
      <c r="GI102" s="132">
        <f>SAM_billion!GI102*1000</f>
        <v>0</v>
      </c>
      <c r="GJ102" s="132">
        <f>SAM_billion!GJ102*1000</f>
        <v>20868.058878066066</v>
      </c>
    </row>
    <row r="103" spans="1:192" x14ac:dyDescent="0.25">
      <c r="A103" s="133" t="s">
        <v>1355</v>
      </c>
      <c r="B103" s="132">
        <f>SAM_billion!B103*1000</f>
        <v>0</v>
      </c>
      <c r="C103" s="132">
        <f>SAM_billion!C103*1000</f>
        <v>0</v>
      </c>
      <c r="D103" s="132">
        <f>SAM_billion!D103*1000</f>
        <v>0</v>
      </c>
      <c r="E103" s="132">
        <f>SAM_billion!E103*1000</f>
        <v>0</v>
      </c>
      <c r="F103" s="132">
        <f>SAM_billion!F103*1000</f>
        <v>0</v>
      </c>
      <c r="G103" s="132">
        <f>SAM_billion!G103*1000</f>
        <v>0</v>
      </c>
      <c r="H103" s="132">
        <f>SAM_billion!H103*1000</f>
        <v>0</v>
      </c>
      <c r="I103" s="132">
        <f>SAM_billion!I103*1000</f>
        <v>0</v>
      </c>
      <c r="J103" s="132">
        <f>SAM_billion!J103*1000</f>
        <v>0</v>
      </c>
      <c r="K103" s="132">
        <f>SAM_billion!K103*1000</f>
        <v>0</v>
      </c>
      <c r="L103" s="132">
        <f>SAM_billion!L103*1000</f>
        <v>0</v>
      </c>
      <c r="M103" s="132">
        <f>SAM_billion!M103*1000</f>
        <v>0</v>
      </c>
      <c r="N103" s="132">
        <f>SAM_billion!N103*1000</f>
        <v>0</v>
      </c>
      <c r="O103" s="132">
        <f>SAM_billion!O103*1000</f>
        <v>0</v>
      </c>
      <c r="P103" s="132">
        <f>SAM_billion!P103*1000</f>
        <v>0</v>
      </c>
      <c r="Q103" s="132">
        <f>SAM_billion!Q103*1000</f>
        <v>0</v>
      </c>
      <c r="R103" s="132">
        <f>SAM_billion!R103*1000</f>
        <v>0</v>
      </c>
      <c r="S103" s="132">
        <f>SAM_billion!S103*1000</f>
        <v>0</v>
      </c>
      <c r="T103" s="132">
        <f>SAM_billion!T103*1000</f>
        <v>0</v>
      </c>
      <c r="U103" s="132">
        <f>SAM_billion!U103*1000</f>
        <v>0</v>
      </c>
      <c r="V103" s="132">
        <f>SAM_billion!V103*1000</f>
        <v>0</v>
      </c>
      <c r="W103" s="132">
        <f>SAM_billion!W103*1000</f>
        <v>0</v>
      </c>
      <c r="X103" s="132">
        <f>SAM_billion!X103*1000</f>
        <v>0</v>
      </c>
      <c r="Y103" s="132">
        <f>SAM_billion!Y103*1000</f>
        <v>0</v>
      </c>
      <c r="Z103" s="132">
        <f>SAM_billion!Z103*1000</f>
        <v>0</v>
      </c>
      <c r="AA103" s="132">
        <f>SAM_billion!AA103*1000</f>
        <v>0</v>
      </c>
      <c r="AB103" s="132">
        <f>SAM_billion!AB103*1000</f>
        <v>0</v>
      </c>
      <c r="AC103" s="132">
        <f>SAM_billion!AC103*1000</f>
        <v>0</v>
      </c>
      <c r="AD103" s="132">
        <f>SAM_billion!AD103*1000</f>
        <v>0</v>
      </c>
      <c r="AE103" s="132">
        <f>SAM_billion!AE103*1000</f>
        <v>0</v>
      </c>
      <c r="AF103" s="132">
        <f>SAM_billion!AF103*1000</f>
        <v>0</v>
      </c>
      <c r="AG103" s="132">
        <f>SAM_billion!AG103*1000</f>
        <v>0</v>
      </c>
      <c r="AH103" s="132">
        <f>SAM_billion!AH103*1000</f>
        <v>0</v>
      </c>
      <c r="AI103" s="132">
        <f>SAM_billion!AI103*1000</f>
        <v>0</v>
      </c>
      <c r="AJ103" s="132">
        <f>SAM_billion!AJ103*1000</f>
        <v>0</v>
      </c>
      <c r="AK103" s="132">
        <f>SAM_billion!AK103*1000</f>
        <v>0</v>
      </c>
      <c r="AL103" s="132">
        <f>SAM_billion!AL103*1000</f>
        <v>0</v>
      </c>
      <c r="AM103" s="132">
        <f>SAM_billion!AM103*1000</f>
        <v>0</v>
      </c>
      <c r="AN103" s="132">
        <f>SAM_billion!AN103*1000</f>
        <v>0</v>
      </c>
      <c r="AO103" s="132">
        <f>SAM_billion!AO103*1000</f>
        <v>0</v>
      </c>
      <c r="AP103" s="132">
        <f>SAM_billion!AP103*1000</f>
        <v>0</v>
      </c>
      <c r="AQ103" s="132">
        <f>SAM_billion!AQ103*1000</f>
        <v>1.6977182808890263</v>
      </c>
      <c r="AR103" s="132">
        <f>SAM_billion!AR103*1000</f>
        <v>0</v>
      </c>
      <c r="AS103" s="132">
        <f>SAM_billion!AS103*1000</f>
        <v>0</v>
      </c>
      <c r="AT103" s="132">
        <f>SAM_billion!AT103*1000</f>
        <v>0</v>
      </c>
      <c r="AU103" s="132">
        <f>SAM_billion!AU103*1000</f>
        <v>0</v>
      </c>
      <c r="AV103" s="132">
        <f>SAM_billion!AV103*1000</f>
        <v>0</v>
      </c>
      <c r="AW103" s="132">
        <f>SAM_billion!AW103*1000</f>
        <v>0</v>
      </c>
      <c r="AX103" s="132">
        <f>SAM_billion!AX103*1000</f>
        <v>0.15228361217977593</v>
      </c>
      <c r="AY103" s="132">
        <f>SAM_billion!AY103*1000</f>
        <v>0</v>
      </c>
      <c r="AZ103" s="132">
        <f>SAM_billion!AZ103*1000</f>
        <v>6234.384903666416</v>
      </c>
      <c r="BA103" s="132">
        <f>SAM_billion!BA103*1000</f>
        <v>0</v>
      </c>
      <c r="BB103" s="132">
        <f>SAM_billion!BB103*1000</f>
        <v>2447.4024183190768</v>
      </c>
      <c r="BC103" s="132">
        <f>SAM_billion!BC103*1000</f>
        <v>27.310490662186044</v>
      </c>
      <c r="BD103" s="132">
        <f>SAM_billion!BD103*1000</f>
        <v>6.6925803940622357</v>
      </c>
      <c r="BE103" s="132">
        <f>SAM_billion!BE103*1000</f>
        <v>2262.4939173958469</v>
      </c>
      <c r="BF103" s="132">
        <f>SAM_billion!BF103*1000</f>
        <v>859.51294590241821</v>
      </c>
      <c r="BG103" s="132">
        <f>SAM_billion!BG103*1000</f>
        <v>3319.5955099501239</v>
      </c>
      <c r="BH103" s="132">
        <f>SAM_billion!BH103*1000</f>
        <v>301.41932856266726</v>
      </c>
      <c r="BI103" s="132">
        <f>SAM_billion!BI103*1000</f>
        <v>0</v>
      </c>
      <c r="BJ103" s="132">
        <f>SAM_billion!BJ103*1000</f>
        <v>189.63501188139645</v>
      </c>
      <c r="BK103" s="132">
        <f>SAM_billion!BK103*1000</f>
        <v>0</v>
      </c>
      <c r="BL103" s="132">
        <f>SAM_billion!BL103*1000</f>
        <v>0</v>
      </c>
      <c r="BM103" s="132">
        <f>SAM_billion!BM103*1000</f>
        <v>0</v>
      </c>
      <c r="BN103" s="132">
        <f>SAM_billion!BN103*1000</f>
        <v>0</v>
      </c>
      <c r="BO103" s="132">
        <f>SAM_billion!BO103*1000</f>
        <v>0</v>
      </c>
      <c r="BP103" s="132">
        <f>SAM_billion!BP103*1000</f>
        <v>0</v>
      </c>
      <c r="BQ103" s="132">
        <f>SAM_billion!BQ103*1000</f>
        <v>0</v>
      </c>
      <c r="BR103" s="132">
        <f>SAM_billion!BR103*1000</f>
        <v>0</v>
      </c>
      <c r="BS103" s="132">
        <f>SAM_billion!BS103*1000</f>
        <v>0</v>
      </c>
      <c r="BT103" s="132">
        <f>SAM_billion!BT103*1000</f>
        <v>0</v>
      </c>
      <c r="BU103" s="132">
        <f>SAM_billion!BU103*1000</f>
        <v>0</v>
      </c>
      <c r="BV103" s="132">
        <f>SAM_billion!BV103*1000</f>
        <v>0</v>
      </c>
      <c r="BW103" s="132">
        <f>SAM_billion!BW103*1000</f>
        <v>0</v>
      </c>
      <c r="BX103" s="132">
        <f>SAM_billion!BX103*1000</f>
        <v>0</v>
      </c>
      <c r="BY103" s="132">
        <f>SAM_billion!BY103*1000</f>
        <v>0</v>
      </c>
      <c r="BZ103" s="132">
        <f>SAM_billion!BZ103*1000</f>
        <v>4.711735273723078</v>
      </c>
      <c r="CA103" s="132">
        <f>SAM_billion!CA103*1000</f>
        <v>0</v>
      </c>
      <c r="CB103" s="132">
        <f>SAM_billion!CB103*1000</f>
        <v>0</v>
      </c>
      <c r="CC103" s="132">
        <f>SAM_billion!CC103*1000</f>
        <v>0</v>
      </c>
      <c r="CD103" s="132">
        <f>SAM_billion!CD103*1000</f>
        <v>0</v>
      </c>
      <c r="CE103" s="132">
        <f>SAM_billion!CE103*1000</f>
        <v>0</v>
      </c>
      <c r="CF103" s="132">
        <f>SAM_billion!CF103*1000</f>
        <v>0</v>
      </c>
      <c r="CG103" s="132">
        <f>SAM_billion!CG103*1000</f>
        <v>0</v>
      </c>
      <c r="CH103" s="132">
        <f>SAM_billion!CH103*1000</f>
        <v>0</v>
      </c>
      <c r="CI103" s="132">
        <f>SAM_billion!CI103*1000</f>
        <v>0</v>
      </c>
      <c r="CJ103" s="132">
        <f>SAM_billion!CJ103*1000</f>
        <v>0</v>
      </c>
      <c r="CK103" s="132">
        <f>SAM_billion!CK103*1000</f>
        <v>0</v>
      </c>
      <c r="CL103" s="132">
        <f>SAM_billion!CL103*1000</f>
        <v>0</v>
      </c>
      <c r="CM103" s="132">
        <f>SAM_billion!CM103*1000</f>
        <v>0</v>
      </c>
      <c r="CN103" s="132">
        <f>SAM_billion!CN103*1000</f>
        <v>0</v>
      </c>
      <c r="CO103" s="132">
        <f>SAM_billion!CO103*1000</f>
        <v>0</v>
      </c>
      <c r="CP103" s="132">
        <f>SAM_billion!CP103*1000</f>
        <v>0</v>
      </c>
      <c r="CQ103" s="132">
        <f>SAM_billion!CQ103*1000</f>
        <v>0</v>
      </c>
      <c r="CR103" s="132">
        <f>SAM_billion!CR103*1000</f>
        <v>0</v>
      </c>
      <c r="CS103" s="132">
        <f>SAM_billion!CS103*1000</f>
        <v>0</v>
      </c>
      <c r="CT103" s="132">
        <f>SAM_billion!CT103*1000</f>
        <v>0</v>
      </c>
      <c r="CU103" s="132">
        <f>SAM_billion!CU103*1000</f>
        <v>0</v>
      </c>
      <c r="CV103" s="132">
        <f>SAM_billion!CV103*1000</f>
        <v>0</v>
      </c>
      <c r="CW103" s="132">
        <f>SAM_billion!CW103*1000</f>
        <v>0</v>
      </c>
      <c r="CX103" s="132">
        <f>SAM_billion!CX103*1000</f>
        <v>0</v>
      </c>
      <c r="CY103" s="132">
        <f>SAM_billion!CY103*1000</f>
        <v>0</v>
      </c>
      <c r="CZ103" s="132">
        <f>SAM_billion!CZ103*1000</f>
        <v>0</v>
      </c>
      <c r="DA103" s="132">
        <f>SAM_billion!DA103*1000</f>
        <v>0</v>
      </c>
      <c r="DB103" s="132">
        <f>SAM_billion!DB103*1000</f>
        <v>0</v>
      </c>
      <c r="DC103" s="132">
        <f>SAM_billion!DC103*1000</f>
        <v>0</v>
      </c>
      <c r="DD103" s="132">
        <f>SAM_billion!DD103*1000</f>
        <v>0</v>
      </c>
      <c r="DE103" s="132">
        <f>SAM_billion!DE103*1000</f>
        <v>0</v>
      </c>
      <c r="DF103" s="132">
        <f>SAM_billion!DF103*1000</f>
        <v>0</v>
      </c>
      <c r="DG103" s="132">
        <f>SAM_billion!DG103*1000</f>
        <v>0</v>
      </c>
      <c r="DH103" s="132">
        <f>SAM_billion!DH103*1000</f>
        <v>0</v>
      </c>
      <c r="DI103" s="132">
        <f>SAM_billion!DI103*1000</f>
        <v>0</v>
      </c>
      <c r="DJ103" s="132">
        <f>SAM_billion!DJ103*1000</f>
        <v>0</v>
      </c>
      <c r="DK103" s="132">
        <f>SAM_billion!DK103*1000</f>
        <v>0</v>
      </c>
      <c r="DL103" s="132">
        <f>SAM_billion!DL103*1000</f>
        <v>0</v>
      </c>
      <c r="DM103" s="132">
        <f>SAM_billion!DM103*1000</f>
        <v>0</v>
      </c>
      <c r="DN103" s="132">
        <f>SAM_billion!DN103*1000</f>
        <v>0</v>
      </c>
      <c r="DO103" s="132">
        <f>SAM_billion!DO103*1000</f>
        <v>0</v>
      </c>
      <c r="DP103" s="132">
        <f>SAM_billion!DP103*1000</f>
        <v>0</v>
      </c>
      <c r="DQ103" s="132">
        <f>SAM_billion!DQ103*1000</f>
        <v>0</v>
      </c>
      <c r="DR103" s="132">
        <f>SAM_billion!DR103*1000</f>
        <v>0</v>
      </c>
      <c r="DS103" s="132">
        <f>SAM_billion!DS103*1000</f>
        <v>0</v>
      </c>
      <c r="DT103" s="132">
        <f>SAM_billion!DT103*1000</f>
        <v>0</v>
      </c>
      <c r="DU103" s="132">
        <f>SAM_billion!DU103*1000</f>
        <v>0</v>
      </c>
      <c r="DV103" s="132">
        <f>SAM_billion!DV103*1000</f>
        <v>0</v>
      </c>
      <c r="DW103" s="132">
        <f>SAM_billion!DW103*1000</f>
        <v>0</v>
      </c>
      <c r="DX103" s="132">
        <f>SAM_billion!DX103*1000</f>
        <v>0</v>
      </c>
      <c r="DY103" s="132">
        <f>SAM_billion!DY103*1000</f>
        <v>0</v>
      </c>
      <c r="DZ103" s="132">
        <f>SAM_billion!DZ103*1000</f>
        <v>0</v>
      </c>
      <c r="EA103" s="132">
        <f>SAM_billion!EA103*1000</f>
        <v>0</v>
      </c>
      <c r="EB103" s="132">
        <f>SAM_billion!EB103*1000</f>
        <v>0</v>
      </c>
      <c r="EC103" s="132">
        <f>SAM_billion!EC103*1000</f>
        <v>0</v>
      </c>
      <c r="ED103" s="132">
        <f>SAM_billion!ED103*1000</f>
        <v>0</v>
      </c>
      <c r="EE103" s="132">
        <f>SAM_billion!EE103*1000</f>
        <v>0</v>
      </c>
      <c r="EF103" s="132">
        <f>SAM_billion!EF103*1000</f>
        <v>0</v>
      </c>
      <c r="EG103" s="132">
        <f>SAM_billion!EG103*1000</f>
        <v>0</v>
      </c>
      <c r="EH103" s="132">
        <f>SAM_billion!EH103*1000</f>
        <v>0</v>
      </c>
      <c r="EI103" s="132">
        <f>SAM_billion!EI103*1000</f>
        <v>0</v>
      </c>
      <c r="EJ103" s="132">
        <f>SAM_billion!EJ103*1000</f>
        <v>0</v>
      </c>
      <c r="EK103" s="132">
        <f>SAM_billion!EK103*1000</f>
        <v>0</v>
      </c>
      <c r="EL103" s="132">
        <f>SAM_billion!EL103*1000</f>
        <v>0</v>
      </c>
      <c r="EM103" s="132">
        <f>SAM_billion!EM103*1000</f>
        <v>0</v>
      </c>
      <c r="EN103" s="132">
        <f>SAM_billion!EN103*1000</f>
        <v>0</v>
      </c>
      <c r="EO103" s="132">
        <f>SAM_billion!EO103*1000</f>
        <v>0</v>
      </c>
      <c r="EP103" s="132">
        <f>SAM_billion!EP103*1000</f>
        <v>0</v>
      </c>
      <c r="EQ103" s="132">
        <f>SAM_billion!EQ103*1000</f>
        <v>0</v>
      </c>
      <c r="ER103" s="132">
        <f>SAM_billion!ER103*1000</f>
        <v>0</v>
      </c>
      <c r="ES103" s="132">
        <f>SAM_billion!ES103*1000</f>
        <v>0</v>
      </c>
      <c r="ET103" s="132">
        <f>SAM_billion!ET103*1000</f>
        <v>0</v>
      </c>
      <c r="EU103" s="132">
        <f>SAM_billion!EU103*1000</f>
        <v>0</v>
      </c>
      <c r="EV103" s="132">
        <f>SAM_billion!EV103*1000</f>
        <v>0</v>
      </c>
      <c r="EW103" s="132">
        <f>SAM_billion!EW103*1000</f>
        <v>0</v>
      </c>
      <c r="EX103" s="132">
        <f>SAM_billion!EX103*1000</f>
        <v>0</v>
      </c>
      <c r="EY103" s="132">
        <f>SAM_billion!EY103*1000</f>
        <v>0</v>
      </c>
      <c r="EZ103" s="132">
        <f>SAM_billion!EZ103*1000</f>
        <v>0</v>
      </c>
      <c r="FA103" s="132">
        <f>SAM_billion!FA103*1000</f>
        <v>0</v>
      </c>
      <c r="FB103" s="132">
        <f>SAM_billion!FB103*1000</f>
        <v>0</v>
      </c>
      <c r="FC103" s="132">
        <f>SAM_billion!FC103*1000</f>
        <v>0</v>
      </c>
      <c r="FD103" s="132">
        <f>SAM_billion!FD103*1000</f>
        <v>0</v>
      </c>
      <c r="FE103" s="132">
        <f>SAM_billion!FE103*1000</f>
        <v>0</v>
      </c>
      <c r="FF103" s="132">
        <f>SAM_billion!FF103*1000</f>
        <v>0</v>
      </c>
      <c r="FG103" s="132">
        <f>SAM_billion!FG103*1000</f>
        <v>0</v>
      </c>
      <c r="FH103" s="132">
        <f>SAM_billion!FH103*1000</f>
        <v>0</v>
      </c>
      <c r="FI103" s="132">
        <f>SAM_billion!FI103*1000</f>
        <v>0</v>
      </c>
      <c r="FJ103" s="132">
        <f>SAM_billion!FJ103*1000</f>
        <v>0</v>
      </c>
      <c r="FK103" s="132">
        <f>SAM_billion!FK103*1000</f>
        <v>0</v>
      </c>
      <c r="FL103" s="132">
        <f>SAM_billion!FL103*1000</f>
        <v>0</v>
      </c>
      <c r="FM103" s="132">
        <f>SAM_billion!FM103*1000</f>
        <v>0</v>
      </c>
      <c r="FN103" s="132">
        <f>SAM_billion!FN103*1000</f>
        <v>0</v>
      </c>
      <c r="FO103" s="132">
        <f>SAM_billion!FO103*1000</f>
        <v>0</v>
      </c>
      <c r="FP103" s="132">
        <f>SAM_billion!FP103*1000</f>
        <v>0</v>
      </c>
      <c r="FQ103" s="132">
        <f>SAM_billion!FQ103*1000</f>
        <v>0</v>
      </c>
      <c r="FR103" s="132">
        <f>SAM_billion!FR103*1000</f>
        <v>0</v>
      </c>
      <c r="FS103" s="132">
        <f>SAM_billion!FS103*1000</f>
        <v>0</v>
      </c>
      <c r="FT103" s="132">
        <f>SAM_billion!FT103*1000</f>
        <v>0</v>
      </c>
      <c r="FU103" s="132">
        <f>SAM_billion!FU103*1000</f>
        <v>0</v>
      </c>
      <c r="FV103" s="132">
        <f>SAM_billion!FV103*1000</f>
        <v>0</v>
      </c>
      <c r="FW103" s="132">
        <f>SAM_billion!FW103*1000</f>
        <v>0</v>
      </c>
      <c r="FX103" s="132">
        <f>SAM_billion!FX103*1000</f>
        <v>0</v>
      </c>
      <c r="FY103" s="132">
        <f>SAM_billion!FY103*1000</f>
        <v>0</v>
      </c>
      <c r="FZ103" s="132">
        <f>SAM_billion!FZ103*1000</f>
        <v>0</v>
      </c>
      <c r="GA103" s="132">
        <f>SAM_billion!GA103*1000</f>
        <v>0</v>
      </c>
      <c r="GB103" s="132">
        <f>SAM_billion!GB103*1000</f>
        <v>0</v>
      </c>
      <c r="GC103" s="132">
        <f>SAM_billion!GC103*1000</f>
        <v>0</v>
      </c>
      <c r="GD103" s="132">
        <f>SAM_billion!GD103*1000</f>
        <v>0</v>
      </c>
      <c r="GE103" s="132">
        <f>SAM_billion!GE103*1000</f>
        <v>0</v>
      </c>
      <c r="GF103" s="132">
        <f>SAM_billion!GF103*1000</f>
        <v>0</v>
      </c>
      <c r="GG103" s="132">
        <f>SAM_billion!GG103*1000</f>
        <v>0</v>
      </c>
      <c r="GH103" s="132">
        <f>SAM_billion!GH103*1000</f>
        <v>723.0724667208284</v>
      </c>
      <c r="GI103" s="132">
        <f>SAM_billion!GI103*1000</f>
        <v>164309.19799188402</v>
      </c>
      <c r="GJ103" s="132">
        <f>SAM_billion!GJ103*1000</f>
        <v>180687.27930250583</v>
      </c>
    </row>
    <row r="104" spans="1:192" x14ac:dyDescent="0.25">
      <c r="A104" s="133" t="s">
        <v>587</v>
      </c>
      <c r="B104" s="132">
        <f>SAM_billion!B104*1000</f>
        <v>0</v>
      </c>
      <c r="C104" s="132">
        <f>SAM_billion!C104*1000</f>
        <v>0</v>
      </c>
      <c r="D104" s="132">
        <f>SAM_billion!D104*1000</f>
        <v>0</v>
      </c>
      <c r="E104" s="132">
        <f>SAM_billion!E104*1000</f>
        <v>0</v>
      </c>
      <c r="F104" s="132">
        <f>SAM_billion!F104*1000</f>
        <v>0</v>
      </c>
      <c r="G104" s="132">
        <f>SAM_billion!G104*1000</f>
        <v>0</v>
      </c>
      <c r="H104" s="132">
        <f>SAM_billion!H104*1000</f>
        <v>0</v>
      </c>
      <c r="I104" s="132">
        <f>SAM_billion!I104*1000</f>
        <v>0</v>
      </c>
      <c r="J104" s="132">
        <f>SAM_billion!J104*1000</f>
        <v>0</v>
      </c>
      <c r="K104" s="132">
        <f>SAM_billion!K104*1000</f>
        <v>0</v>
      </c>
      <c r="L104" s="132">
        <f>SAM_billion!L104*1000</f>
        <v>0</v>
      </c>
      <c r="M104" s="132">
        <f>SAM_billion!M104*1000</f>
        <v>0</v>
      </c>
      <c r="N104" s="132">
        <f>SAM_billion!N104*1000</f>
        <v>0</v>
      </c>
      <c r="O104" s="132">
        <f>SAM_billion!O104*1000</f>
        <v>0</v>
      </c>
      <c r="P104" s="132">
        <f>SAM_billion!P104*1000</f>
        <v>2.8305512991568351</v>
      </c>
      <c r="Q104" s="132">
        <f>SAM_billion!Q104*1000</f>
        <v>0</v>
      </c>
      <c r="R104" s="132">
        <f>SAM_billion!R104*1000</f>
        <v>1.2881105212116776E-4</v>
      </c>
      <c r="S104" s="132">
        <f>SAM_billion!S104*1000</f>
        <v>0</v>
      </c>
      <c r="T104" s="132">
        <f>SAM_billion!T104*1000</f>
        <v>0</v>
      </c>
      <c r="U104" s="132">
        <f>SAM_billion!U104*1000</f>
        <v>1.7556048616571538E-3</v>
      </c>
      <c r="V104" s="132">
        <f>SAM_billion!V104*1000</f>
        <v>0</v>
      </c>
      <c r="W104" s="132">
        <f>SAM_billion!W104*1000</f>
        <v>0</v>
      </c>
      <c r="X104" s="132">
        <f>SAM_billion!X104*1000</f>
        <v>0</v>
      </c>
      <c r="Y104" s="132">
        <f>SAM_billion!Y104*1000</f>
        <v>0</v>
      </c>
      <c r="Z104" s="132">
        <f>SAM_billion!Z104*1000</f>
        <v>0</v>
      </c>
      <c r="AA104" s="132">
        <f>SAM_billion!AA104*1000</f>
        <v>0</v>
      </c>
      <c r="AB104" s="132">
        <f>SAM_billion!AB104*1000</f>
        <v>0</v>
      </c>
      <c r="AC104" s="132">
        <f>SAM_billion!AC104*1000</f>
        <v>0</v>
      </c>
      <c r="AD104" s="132">
        <f>SAM_billion!AD104*1000</f>
        <v>0</v>
      </c>
      <c r="AE104" s="132">
        <f>SAM_billion!AE104*1000</f>
        <v>0</v>
      </c>
      <c r="AF104" s="132">
        <f>SAM_billion!AF104*1000</f>
        <v>0</v>
      </c>
      <c r="AG104" s="132">
        <f>SAM_billion!AG104*1000</f>
        <v>0</v>
      </c>
      <c r="AH104" s="132">
        <f>SAM_billion!AH104*1000</f>
        <v>0</v>
      </c>
      <c r="AI104" s="132">
        <f>SAM_billion!AI104*1000</f>
        <v>0</v>
      </c>
      <c r="AJ104" s="132">
        <f>SAM_billion!AJ104*1000</f>
        <v>0</v>
      </c>
      <c r="AK104" s="132">
        <f>SAM_billion!AK104*1000</f>
        <v>0</v>
      </c>
      <c r="AL104" s="132">
        <f>SAM_billion!AL104*1000</f>
        <v>0</v>
      </c>
      <c r="AM104" s="132">
        <f>SAM_billion!AM104*1000</f>
        <v>0</v>
      </c>
      <c r="AN104" s="132">
        <f>SAM_billion!AN104*1000</f>
        <v>13.993542742219018</v>
      </c>
      <c r="AO104" s="132">
        <f>SAM_billion!AO104*1000</f>
        <v>0</v>
      </c>
      <c r="AP104" s="132">
        <f>SAM_billion!AP104*1000</f>
        <v>0.50229848154415335</v>
      </c>
      <c r="AQ104" s="132">
        <f>SAM_billion!AQ104*1000</f>
        <v>8.5008235385614128</v>
      </c>
      <c r="AR104" s="132">
        <f>SAM_billion!AR104*1000</f>
        <v>0</v>
      </c>
      <c r="AS104" s="132">
        <f>SAM_billion!AS104*1000</f>
        <v>0</v>
      </c>
      <c r="AT104" s="132">
        <f>SAM_billion!AT104*1000</f>
        <v>0</v>
      </c>
      <c r="AU104" s="132">
        <f>SAM_billion!AU104*1000</f>
        <v>0</v>
      </c>
      <c r="AV104" s="132">
        <f>SAM_billion!AV104*1000</f>
        <v>0</v>
      </c>
      <c r="AW104" s="132">
        <f>SAM_billion!AW104*1000</f>
        <v>0</v>
      </c>
      <c r="AX104" s="132">
        <f>SAM_billion!AX104*1000</f>
        <v>7.6177425210154553E-2</v>
      </c>
      <c r="AY104" s="132">
        <f>SAM_billion!AY104*1000</f>
        <v>42553.596982651914</v>
      </c>
      <c r="AZ104" s="132">
        <f>SAM_billion!AZ104*1000</f>
        <v>4178.5449974696621</v>
      </c>
      <c r="BA104" s="132">
        <f>SAM_billion!BA104*1000</f>
        <v>2386.4123997227834</v>
      </c>
      <c r="BB104" s="132">
        <f>SAM_billion!BB104*1000</f>
        <v>0</v>
      </c>
      <c r="BC104" s="132">
        <f>SAM_billion!BC104*1000</f>
        <v>0</v>
      </c>
      <c r="BD104" s="132">
        <f>SAM_billion!BD104*1000</f>
        <v>0</v>
      </c>
      <c r="BE104" s="132">
        <f>SAM_billion!BE104*1000</f>
        <v>0</v>
      </c>
      <c r="BF104" s="132">
        <f>SAM_billion!BF104*1000</f>
        <v>0</v>
      </c>
      <c r="BG104" s="132">
        <f>SAM_billion!BG104*1000</f>
        <v>0</v>
      </c>
      <c r="BH104" s="132">
        <f>SAM_billion!BH104*1000</f>
        <v>0</v>
      </c>
      <c r="BI104" s="132">
        <f>SAM_billion!BI104*1000</f>
        <v>0</v>
      </c>
      <c r="BJ104" s="132">
        <f>SAM_billion!BJ104*1000</f>
        <v>89.68704054830431</v>
      </c>
      <c r="BK104" s="132">
        <f>SAM_billion!BK104*1000</f>
        <v>0</v>
      </c>
      <c r="BL104" s="132">
        <f>SAM_billion!BL104*1000</f>
        <v>0</v>
      </c>
      <c r="BM104" s="132">
        <f>SAM_billion!BM104*1000</f>
        <v>0</v>
      </c>
      <c r="BN104" s="132">
        <f>SAM_billion!BN104*1000</f>
        <v>0</v>
      </c>
      <c r="BO104" s="132">
        <f>SAM_billion!BO104*1000</f>
        <v>0</v>
      </c>
      <c r="BP104" s="132">
        <f>SAM_billion!BP104*1000</f>
        <v>0</v>
      </c>
      <c r="BQ104" s="132">
        <f>SAM_billion!BQ104*1000</f>
        <v>0</v>
      </c>
      <c r="BR104" s="132">
        <f>SAM_billion!BR104*1000</f>
        <v>0</v>
      </c>
      <c r="BS104" s="132">
        <f>SAM_billion!BS104*1000</f>
        <v>0</v>
      </c>
      <c r="BT104" s="132">
        <f>SAM_billion!BT104*1000</f>
        <v>0</v>
      </c>
      <c r="BU104" s="132">
        <f>SAM_billion!BU104*1000</f>
        <v>0</v>
      </c>
      <c r="BV104" s="132">
        <f>SAM_billion!BV104*1000</f>
        <v>0</v>
      </c>
      <c r="BW104" s="132">
        <f>SAM_billion!BW104*1000</f>
        <v>0</v>
      </c>
      <c r="BX104" s="132">
        <f>SAM_billion!BX104*1000</f>
        <v>4475.9851490411229</v>
      </c>
      <c r="BY104" s="132">
        <f>SAM_billion!BY104*1000</f>
        <v>0</v>
      </c>
      <c r="BZ104" s="132">
        <f>SAM_billion!BZ104*1000</f>
        <v>1.9601554947324529</v>
      </c>
      <c r="CA104" s="132">
        <f>SAM_billion!CA104*1000</f>
        <v>0</v>
      </c>
      <c r="CB104" s="132">
        <f>SAM_billion!CB104*1000</f>
        <v>0</v>
      </c>
      <c r="CC104" s="132">
        <f>SAM_billion!CC104*1000</f>
        <v>0</v>
      </c>
      <c r="CD104" s="132">
        <f>SAM_billion!CD104*1000</f>
        <v>0</v>
      </c>
      <c r="CE104" s="132">
        <f>SAM_billion!CE104*1000</f>
        <v>0</v>
      </c>
      <c r="CF104" s="132">
        <f>SAM_billion!CF104*1000</f>
        <v>0</v>
      </c>
      <c r="CG104" s="132">
        <f>SAM_billion!CG104*1000</f>
        <v>0</v>
      </c>
      <c r="CH104" s="132">
        <f>SAM_billion!CH104*1000</f>
        <v>0</v>
      </c>
      <c r="CI104" s="132">
        <f>SAM_billion!CI104*1000</f>
        <v>0</v>
      </c>
      <c r="CJ104" s="132">
        <f>SAM_billion!CJ104*1000</f>
        <v>0</v>
      </c>
      <c r="CK104" s="132">
        <f>SAM_billion!CK104*1000</f>
        <v>0</v>
      </c>
      <c r="CL104" s="132">
        <f>SAM_billion!CL104*1000</f>
        <v>0</v>
      </c>
      <c r="CM104" s="132">
        <f>SAM_billion!CM104*1000</f>
        <v>0</v>
      </c>
      <c r="CN104" s="132">
        <f>SAM_billion!CN104*1000</f>
        <v>0</v>
      </c>
      <c r="CO104" s="132">
        <f>SAM_billion!CO104*1000</f>
        <v>0</v>
      </c>
      <c r="CP104" s="132">
        <f>SAM_billion!CP104*1000</f>
        <v>0</v>
      </c>
      <c r="CQ104" s="132">
        <f>SAM_billion!CQ104*1000</f>
        <v>0</v>
      </c>
      <c r="CR104" s="132">
        <f>SAM_billion!CR104*1000</f>
        <v>0</v>
      </c>
      <c r="CS104" s="132">
        <f>SAM_billion!CS104*1000</f>
        <v>0</v>
      </c>
      <c r="CT104" s="132">
        <f>SAM_billion!CT104*1000</f>
        <v>0</v>
      </c>
      <c r="CU104" s="132">
        <f>SAM_billion!CU104*1000</f>
        <v>0</v>
      </c>
      <c r="CV104" s="132">
        <f>SAM_billion!CV104*1000</f>
        <v>0</v>
      </c>
      <c r="CW104" s="132">
        <f>SAM_billion!CW104*1000</f>
        <v>0</v>
      </c>
      <c r="CX104" s="132">
        <f>SAM_billion!CX104*1000</f>
        <v>0</v>
      </c>
      <c r="CY104" s="132">
        <f>SAM_billion!CY104*1000</f>
        <v>0</v>
      </c>
      <c r="CZ104" s="132">
        <f>SAM_billion!CZ104*1000</f>
        <v>0</v>
      </c>
      <c r="DA104" s="132">
        <f>SAM_billion!DA104*1000</f>
        <v>0</v>
      </c>
      <c r="DB104" s="132">
        <f>SAM_billion!DB104*1000</f>
        <v>0</v>
      </c>
      <c r="DC104" s="132">
        <f>SAM_billion!DC104*1000</f>
        <v>0</v>
      </c>
      <c r="DD104" s="132">
        <f>SAM_billion!DD104*1000</f>
        <v>0</v>
      </c>
      <c r="DE104" s="132">
        <f>SAM_billion!DE104*1000</f>
        <v>0</v>
      </c>
      <c r="DF104" s="132">
        <f>SAM_billion!DF104*1000</f>
        <v>0</v>
      </c>
      <c r="DG104" s="132">
        <f>SAM_billion!DG104*1000</f>
        <v>0</v>
      </c>
      <c r="DH104" s="132">
        <f>SAM_billion!DH104*1000</f>
        <v>0</v>
      </c>
      <c r="DI104" s="132">
        <f>SAM_billion!DI104*1000</f>
        <v>0</v>
      </c>
      <c r="DJ104" s="132">
        <f>SAM_billion!DJ104*1000</f>
        <v>0</v>
      </c>
      <c r="DK104" s="132">
        <f>SAM_billion!DK104*1000</f>
        <v>0</v>
      </c>
      <c r="DL104" s="132">
        <f>SAM_billion!DL104*1000</f>
        <v>0</v>
      </c>
      <c r="DM104" s="132">
        <f>SAM_billion!DM104*1000</f>
        <v>0</v>
      </c>
      <c r="DN104" s="132">
        <f>SAM_billion!DN104*1000</f>
        <v>0</v>
      </c>
      <c r="DO104" s="132">
        <f>SAM_billion!DO104*1000</f>
        <v>0</v>
      </c>
      <c r="DP104" s="132">
        <f>SAM_billion!DP104*1000</f>
        <v>0</v>
      </c>
      <c r="DQ104" s="132">
        <f>SAM_billion!DQ104*1000</f>
        <v>0</v>
      </c>
      <c r="DR104" s="132">
        <f>SAM_billion!DR104*1000</f>
        <v>0</v>
      </c>
      <c r="DS104" s="132">
        <f>SAM_billion!DS104*1000</f>
        <v>0</v>
      </c>
      <c r="DT104" s="132">
        <f>SAM_billion!DT104*1000</f>
        <v>0</v>
      </c>
      <c r="DU104" s="132">
        <f>SAM_billion!DU104*1000</f>
        <v>0</v>
      </c>
      <c r="DV104" s="132">
        <f>SAM_billion!DV104*1000</f>
        <v>0</v>
      </c>
      <c r="DW104" s="132">
        <f>SAM_billion!DW104*1000</f>
        <v>0</v>
      </c>
      <c r="DX104" s="132">
        <f>SAM_billion!DX104*1000</f>
        <v>0</v>
      </c>
      <c r="DY104" s="132">
        <f>SAM_billion!DY104*1000</f>
        <v>0</v>
      </c>
      <c r="DZ104" s="132">
        <f>SAM_billion!DZ104*1000</f>
        <v>0</v>
      </c>
      <c r="EA104" s="132">
        <f>SAM_billion!EA104*1000</f>
        <v>0</v>
      </c>
      <c r="EB104" s="132">
        <f>SAM_billion!EB104*1000</f>
        <v>0</v>
      </c>
      <c r="EC104" s="132">
        <f>SAM_billion!EC104*1000</f>
        <v>0</v>
      </c>
      <c r="ED104" s="132">
        <f>SAM_billion!ED104*1000</f>
        <v>0</v>
      </c>
      <c r="EE104" s="132">
        <f>SAM_billion!EE104*1000</f>
        <v>0</v>
      </c>
      <c r="EF104" s="132">
        <f>SAM_billion!EF104*1000</f>
        <v>0</v>
      </c>
      <c r="EG104" s="132">
        <f>SAM_billion!EG104*1000</f>
        <v>0</v>
      </c>
      <c r="EH104" s="132">
        <f>SAM_billion!EH104*1000</f>
        <v>0</v>
      </c>
      <c r="EI104" s="132">
        <f>SAM_billion!EI104*1000</f>
        <v>0</v>
      </c>
      <c r="EJ104" s="132">
        <f>SAM_billion!EJ104*1000</f>
        <v>0</v>
      </c>
      <c r="EK104" s="132">
        <f>SAM_billion!EK104*1000</f>
        <v>0</v>
      </c>
      <c r="EL104" s="132">
        <f>SAM_billion!EL104*1000</f>
        <v>0</v>
      </c>
      <c r="EM104" s="132">
        <f>SAM_billion!EM104*1000</f>
        <v>0</v>
      </c>
      <c r="EN104" s="132">
        <f>SAM_billion!EN104*1000</f>
        <v>0</v>
      </c>
      <c r="EO104" s="132">
        <f>SAM_billion!EO104*1000</f>
        <v>0</v>
      </c>
      <c r="EP104" s="132">
        <f>SAM_billion!EP104*1000</f>
        <v>0</v>
      </c>
      <c r="EQ104" s="132">
        <f>SAM_billion!EQ104*1000</f>
        <v>0</v>
      </c>
      <c r="ER104" s="132">
        <f>SAM_billion!ER104*1000</f>
        <v>0</v>
      </c>
      <c r="ES104" s="132">
        <f>SAM_billion!ES104*1000</f>
        <v>0</v>
      </c>
      <c r="ET104" s="132">
        <f>SAM_billion!ET104*1000</f>
        <v>0</v>
      </c>
      <c r="EU104" s="132">
        <f>SAM_billion!EU104*1000</f>
        <v>0</v>
      </c>
      <c r="EV104" s="132">
        <f>SAM_billion!EV104*1000</f>
        <v>0</v>
      </c>
      <c r="EW104" s="132">
        <f>SAM_billion!EW104*1000</f>
        <v>0</v>
      </c>
      <c r="EX104" s="132">
        <f>SAM_billion!EX104*1000</f>
        <v>0</v>
      </c>
      <c r="EY104" s="132">
        <f>SAM_billion!EY104*1000</f>
        <v>0</v>
      </c>
      <c r="EZ104" s="132">
        <f>SAM_billion!EZ104*1000</f>
        <v>0</v>
      </c>
      <c r="FA104" s="132">
        <f>SAM_billion!FA104*1000</f>
        <v>0</v>
      </c>
      <c r="FB104" s="132">
        <f>SAM_billion!FB104*1000</f>
        <v>0</v>
      </c>
      <c r="FC104" s="132">
        <f>SAM_billion!FC104*1000</f>
        <v>0</v>
      </c>
      <c r="FD104" s="132">
        <f>SAM_billion!FD104*1000</f>
        <v>0</v>
      </c>
      <c r="FE104" s="132">
        <f>SAM_billion!FE104*1000</f>
        <v>0</v>
      </c>
      <c r="FF104" s="132">
        <f>SAM_billion!FF104*1000</f>
        <v>0</v>
      </c>
      <c r="FG104" s="132">
        <f>SAM_billion!FG104*1000</f>
        <v>0</v>
      </c>
      <c r="FH104" s="132">
        <f>SAM_billion!FH104*1000</f>
        <v>0</v>
      </c>
      <c r="FI104" s="132">
        <f>SAM_billion!FI104*1000</f>
        <v>0</v>
      </c>
      <c r="FJ104" s="132">
        <f>SAM_billion!FJ104*1000</f>
        <v>0</v>
      </c>
      <c r="FK104" s="132">
        <f>SAM_billion!FK104*1000</f>
        <v>0</v>
      </c>
      <c r="FL104" s="132">
        <f>SAM_billion!FL104*1000</f>
        <v>0</v>
      </c>
      <c r="FM104" s="132">
        <f>SAM_billion!FM104*1000</f>
        <v>0</v>
      </c>
      <c r="FN104" s="132">
        <f>SAM_billion!FN104*1000</f>
        <v>0</v>
      </c>
      <c r="FO104" s="132">
        <f>SAM_billion!FO104*1000</f>
        <v>0</v>
      </c>
      <c r="FP104" s="132">
        <f>SAM_billion!FP104*1000</f>
        <v>0</v>
      </c>
      <c r="FQ104" s="132">
        <f>SAM_billion!FQ104*1000</f>
        <v>0</v>
      </c>
      <c r="FR104" s="132">
        <f>SAM_billion!FR104*1000</f>
        <v>0</v>
      </c>
      <c r="FS104" s="132">
        <f>SAM_billion!FS104*1000</f>
        <v>0</v>
      </c>
      <c r="FT104" s="132">
        <f>SAM_billion!FT104*1000</f>
        <v>0</v>
      </c>
      <c r="FU104" s="132">
        <f>SAM_billion!FU104*1000</f>
        <v>0</v>
      </c>
      <c r="FV104" s="132">
        <f>SAM_billion!FV104*1000</f>
        <v>0</v>
      </c>
      <c r="FW104" s="132">
        <f>SAM_billion!FW104*1000</f>
        <v>0</v>
      </c>
      <c r="FX104" s="132">
        <f>SAM_billion!FX104*1000</f>
        <v>0</v>
      </c>
      <c r="FY104" s="132">
        <f>SAM_billion!FY104*1000</f>
        <v>0</v>
      </c>
      <c r="FZ104" s="132">
        <f>SAM_billion!FZ104*1000</f>
        <v>0</v>
      </c>
      <c r="GA104" s="132">
        <f>SAM_billion!GA104*1000</f>
        <v>0</v>
      </c>
      <c r="GB104" s="132">
        <f>SAM_billion!GB104*1000</f>
        <v>0</v>
      </c>
      <c r="GC104" s="132">
        <f>SAM_billion!GC104*1000</f>
        <v>0</v>
      </c>
      <c r="GD104" s="132">
        <f>SAM_billion!GD104*1000</f>
        <v>0</v>
      </c>
      <c r="GE104" s="132">
        <f>SAM_billion!GE104*1000</f>
        <v>0</v>
      </c>
      <c r="GF104" s="132">
        <f>SAM_billion!GF104*1000</f>
        <v>0</v>
      </c>
      <c r="GG104" s="132">
        <f>SAM_billion!GG104*1000</f>
        <v>0</v>
      </c>
      <c r="GH104" s="132">
        <f>SAM_billion!GH104*1000</f>
        <v>750.29851098801646</v>
      </c>
      <c r="GI104" s="132">
        <f>SAM_billion!GI104*1000</f>
        <v>177815.63025827572</v>
      </c>
      <c r="GJ104" s="132">
        <f>SAM_billion!GJ104*1000</f>
        <v>232278.02077209487</v>
      </c>
    </row>
    <row r="105" spans="1:192" x14ac:dyDescent="0.25">
      <c r="A105" s="133" t="s">
        <v>563</v>
      </c>
      <c r="B105" s="132">
        <f>SAM_billion!B105*1000</f>
        <v>123.15501289163851</v>
      </c>
      <c r="C105" s="132">
        <f>SAM_billion!C105*1000</f>
        <v>477.64843041564217</v>
      </c>
      <c r="D105" s="132">
        <f>SAM_billion!D105*1000</f>
        <v>20.580567230919989</v>
      </c>
      <c r="E105" s="132">
        <f>SAM_billion!E105*1000</f>
        <v>355.73892815097918</v>
      </c>
      <c r="F105" s="132">
        <f>SAM_billion!F105*1000</f>
        <v>1383.7144363269879</v>
      </c>
      <c r="G105" s="132">
        <f>SAM_billion!G105*1000</f>
        <v>465.49489095499393</v>
      </c>
      <c r="H105" s="132">
        <f>SAM_billion!H105*1000</f>
        <v>167.19031692740558</v>
      </c>
      <c r="I105" s="132">
        <f>SAM_billion!I105*1000</f>
        <v>214.2431894642807</v>
      </c>
      <c r="J105" s="132">
        <f>SAM_billion!J105*1000</f>
        <v>19.457220788850446</v>
      </c>
      <c r="K105" s="132">
        <f>SAM_billion!K105*1000</f>
        <v>214.35633505621584</v>
      </c>
      <c r="L105" s="132">
        <f>SAM_billion!L105*1000</f>
        <v>50.564712355448087</v>
      </c>
      <c r="M105" s="132">
        <f>SAM_billion!M105*1000</f>
        <v>133.80656496921242</v>
      </c>
      <c r="N105" s="132">
        <f>SAM_billion!N105*1000</f>
        <v>408.54149187985701</v>
      </c>
      <c r="O105" s="132">
        <f>SAM_billion!O105*1000</f>
        <v>47.128310745153215</v>
      </c>
      <c r="P105" s="132">
        <f>SAM_billion!P105*1000</f>
        <v>329.53262149847762</v>
      </c>
      <c r="Q105" s="132">
        <f>SAM_billion!Q105*1000</f>
        <v>110.92528868521086</v>
      </c>
      <c r="R105" s="132">
        <f>SAM_billion!R105*1000</f>
        <v>21.845753836950536</v>
      </c>
      <c r="S105" s="132">
        <f>SAM_billion!S105*1000</f>
        <v>0</v>
      </c>
      <c r="T105" s="132">
        <f>SAM_billion!T105*1000</f>
        <v>880.61027315912463</v>
      </c>
      <c r="U105" s="132">
        <f>SAM_billion!U105*1000</f>
        <v>297.74239873950415</v>
      </c>
      <c r="V105" s="132">
        <f>SAM_billion!V105*1000</f>
        <v>430.48406716491496</v>
      </c>
      <c r="W105" s="132">
        <f>SAM_billion!W105*1000</f>
        <v>0.88027049188321027</v>
      </c>
      <c r="X105" s="132">
        <f>SAM_billion!X105*1000</f>
        <v>4.0887125048016948</v>
      </c>
      <c r="Y105" s="132">
        <f>SAM_billion!Y105*1000</f>
        <v>0.46881858455079106</v>
      </c>
      <c r="Z105" s="132">
        <f>SAM_billion!Z105*1000</f>
        <v>8.5065229606983017</v>
      </c>
      <c r="AA105" s="132">
        <f>SAM_billion!AA105*1000</f>
        <v>0</v>
      </c>
      <c r="AB105" s="132">
        <f>SAM_billion!AB105*1000</f>
        <v>0</v>
      </c>
      <c r="AC105" s="132">
        <f>SAM_billion!AC105*1000</f>
        <v>2.1580429458621331</v>
      </c>
      <c r="AD105" s="132">
        <f>SAM_billion!AD105*1000</f>
        <v>26.68001798975282</v>
      </c>
      <c r="AE105" s="132">
        <f>SAM_billion!AE105*1000</f>
        <v>21.38184449029179</v>
      </c>
      <c r="AF105" s="132">
        <f>SAM_billion!AF105*1000</f>
        <v>9.1656991640450833</v>
      </c>
      <c r="AG105" s="132">
        <f>SAM_billion!AG105*1000</f>
        <v>0</v>
      </c>
      <c r="AH105" s="132">
        <f>SAM_billion!AH105*1000</f>
        <v>120.69739845195363</v>
      </c>
      <c r="AI105" s="132">
        <f>SAM_billion!AI105*1000</f>
        <v>0.20364509164311331</v>
      </c>
      <c r="AJ105" s="132">
        <f>SAM_billion!AJ105*1000</f>
        <v>36.250899303256638</v>
      </c>
      <c r="AK105" s="132">
        <f>SAM_billion!AK105*1000</f>
        <v>0</v>
      </c>
      <c r="AL105" s="132">
        <f>SAM_billion!AL105*1000</f>
        <v>0</v>
      </c>
      <c r="AM105" s="132">
        <f>SAM_billion!AM105*1000</f>
        <v>0</v>
      </c>
      <c r="AN105" s="132">
        <f>SAM_billion!AN105*1000</f>
        <v>847.20444993896979</v>
      </c>
      <c r="AO105" s="132">
        <f>SAM_billion!AO105*1000</f>
        <v>5.5691973260897223</v>
      </c>
      <c r="AP105" s="132">
        <f>SAM_billion!AP105*1000</f>
        <v>680.26921899350691</v>
      </c>
      <c r="AQ105" s="132">
        <f>SAM_billion!AQ105*1000</f>
        <v>2669.4071631368656</v>
      </c>
      <c r="AR105" s="132">
        <f>SAM_billion!AR105*1000</f>
        <v>39.289976459104835</v>
      </c>
      <c r="AS105" s="132">
        <f>SAM_billion!AS105*1000</f>
        <v>810.13816443144071</v>
      </c>
      <c r="AT105" s="132">
        <f>SAM_billion!AT105*1000</f>
        <v>7291.2434798829654</v>
      </c>
      <c r="AU105" s="132">
        <f>SAM_billion!AU105*1000</f>
        <v>4476.2235594920876</v>
      </c>
      <c r="AV105" s="132">
        <f>SAM_billion!AV105*1000</f>
        <v>0</v>
      </c>
      <c r="AW105" s="132">
        <f>SAM_billion!AW105*1000</f>
        <v>669.60261652642907</v>
      </c>
      <c r="AX105" s="132">
        <f>SAM_billion!AX105*1000</f>
        <v>23036.994259456838</v>
      </c>
      <c r="AY105" s="132">
        <f>SAM_billion!AY105*1000</f>
        <v>264.59867700068276</v>
      </c>
      <c r="AZ105" s="132">
        <f>SAM_billion!AZ105*1000</f>
        <v>280.41673824662536</v>
      </c>
      <c r="BA105" s="132">
        <f>SAM_billion!BA105*1000</f>
        <v>64.214267734496588</v>
      </c>
      <c r="BB105" s="132">
        <f>SAM_billion!BB105*1000</f>
        <v>787.40272891161715</v>
      </c>
      <c r="BC105" s="132">
        <f>SAM_billion!BC105*1000</f>
        <v>0</v>
      </c>
      <c r="BD105" s="132">
        <f>SAM_billion!BD105*1000</f>
        <v>0</v>
      </c>
      <c r="BE105" s="132">
        <f>SAM_billion!BE105*1000</f>
        <v>0</v>
      </c>
      <c r="BF105" s="132">
        <f>SAM_billion!BF105*1000</f>
        <v>15.077451598333104</v>
      </c>
      <c r="BG105" s="132">
        <f>SAM_billion!BG105*1000</f>
        <v>174.6519961925309</v>
      </c>
      <c r="BH105" s="132">
        <f>SAM_billion!BH105*1000</f>
        <v>0.31234768663293327</v>
      </c>
      <c r="BI105" s="132">
        <f>SAM_billion!BI105*1000</f>
        <v>7.0374881959375628</v>
      </c>
      <c r="BJ105" s="132">
        <f>SAM_billion!BJ105*1000</f>
        <v>7145.7360486932193</v>
      </c>
      <c r="BK105" s="132">
        <f>SAM_billion!BK105*1000</f>
        <v>13722.484365600476</v>
      </c>
      <c r="BL105" s="132">
        <f>SAM_billion!BL105*1000</f>
        <v>63.245130850598279</v>
      </c>
      <c r="BM105" s="132">
        <f>SAM_billion!BM105*1000</f>
        <v>18465.164494442095</v>
      </c>
      <c r="BN105" s="132">
        <f>SAM_billion!BN105*1000</f>
        <v>0</v>
      </c>
      <c r="BO105" s="132">
        <f>SAM_billion!BO105*1000</f>
        <v>38.890657976822609</v>
      </c>
      <c r="BP105" s="132">
        <f>SAM_billion!BP105*1000</f>
        <v>291.46191234809851</v>
      </c>
      <c r="BQ105" s="132">
        <f>SAM_billion!BQ105*1000</f>
        <v>974.84418240515663</v>
      </c>
      <c r="BR105" s="132">
        <f>SAM_billion!BR105*1000</f>
        <v>176.61892980248473</v>
      </c>
      <c r="BS105" s="132">
        <f>SAM_billion!BS105*1000</f>
        <v>162.71493264829382</v>
      </c>
      <c r="BT105" s="132">
        <f>SAM_billion!BT105*1000</f>
        <v>0</v>
      </c>
      <c r="BU105" s="132">
        <f>SAM_billion!BU105*1000</f>
        <v>418.21103636437289</v>
      </c>
      <c r="BV105" s="132">
        <f>SAM_billion!BV105*1000</f>
        <v>27.066406659584189</v>
      </c>
      <c r="BW105" s="132">
        <f>SAM_billion!BW105*1000</f>
        <v>0</v>
      </c>
      <c r="BX105" s="132">
        <f>SAM_billion!BX105*1000</f>
        <v>2521.621137064973</v>
      </c>
      <c r="BY105" s="132">
        <f>SAM_billion!BY105*1000</f>
        <v>3897.7561800889957</v>
      </c>
      <c r="BZ105" s="132">
        <f>SAM_billion!BZ105*1000</f>
        <v>8693.8238504854453</v>
      </c>
      <c r="CA105" s="132">
        <f>SAM_billion!CA105*1000</f>
        <v>0</v>
      </c>
      <c r="CB105" s="132">
        <f>SAM_billion!CB105*1000</f>
        <v>0</v>
      </c>
      <c r="CC105" s="132">
        <f>SAM_billion!CC105*1000</f>
        <v>0</v>
      </c>
      <c r="CD105" s="132">
        <f>SAM_billion!CD105*1000</f>
        <v>0</v>
      </c>
      <c r="CE105" s="132">
        <f>SAM_billion!CE105*1000</f>
        <v>0</v>
      </c>
      <c r="CF105" s="132">
        <f>SAM_billion!CF105*1000</f>
        <v>0</v>
      </c>
      <c r="CG105" s="132">
        <f>SAM_billion!CG105*1000</f>
        <v>0</v>
      </c>
      <c r="CH105" s="132">
        <f>SAM_billion!CH105*1000</f>
        <v>0</v>
      </c>
      <c r="CI105" s="132">
        <f>SAM_billion!CI105*1000</f>
        <v>0</v>
      </c>
      <c r="CJ105" s="132">
        <f>SAM_billion!CJ105*1000</f>
        <v>0</v>
      </c>
      <c r="CK105" s="132">
        <f>SAM_billion!CK105*1000</f>
        <v>0</v>
      </c>
      <c r="CL105" s="132">
        <f>SAM_billion!CL105*1000</f>
        <v>0</v>
      </c>
      <c r="CM105" s="132">
        <f>SAM_billion!CM105*1000</f>
        <v>0</v>
      </c>
      <c r="CN105" s="132">
        <f>SAM_billion!CN105*1000</f>
        <v>0</v>
      </c>
      <c r="CO105" s="132">
        <f>SAM_billion!CO105*1000</f>
        <v>0</v>
      </c>
      <c r="CP105" s="132">
        <f>SAM_billion!CP105*1000</f>
        <v>0</v>
      </c>
      <c r="CQ105" s="132">
        <f>SAM_billion!CQ105*1000</f>
        <v>0</v>
      </c>
      <c r="CR105" s="132">
        <f>SAM_billion!CR105*1000</f>
        <v>0</v>
      </c>
      <c r="CS105" s="132">
        <f>SAM_billion!CS105*1000</f>
        <v>0</v>
      </c>
      <c r="CT105" s="132">
        <f>SAM_billion!CT105*1000</f>
        <v>0</v>
      </c>
      <c r="CU105" s="132">
        <f>SAM_billion!CU105*1000</f>
        <v>0</v>
      </c>
      <c r="CV105" s="132">
        <f>SAM_billion!CV105*1000</f>
        <v>0</v>
      </c>
      <c r="CW105" s="132">
        <f>SAM_billion!CW105*1000</f>
        <v>0</v>
      </c>
      <c r="CX105" s="132">
        <f>SAM_billion!CX105*1000</f>
        <v>0</v>
      </c>
      <c r="CY105" s="132">
        <f>SAM_billion!CY105*1000</f>
        <v>0</v>
      </c>
      <c r="CZ105" s="132">
        <f>SAM_billion!CZ105*1000</f>
        <v>0</v>
      </c>
      <c r="DA105" s="132">
        <f>SAM_billion!DA105*1000</f>
        <v>0</v>
      </c>
      <c r="DB105" s="132">
        <f>SAM_billion!DB105*1000</f>
        <v>0</v>
      </c>
      <c r="DC105" s="132">
        <f>SAM_billion!DC105*1000</f>
        <v>0</v>
      </c>
      <c r="DD105" s="132">
        <f>SAM_billion!DD105*1000</f>
        <v>0</v>
      </c>
      <c r="DE105" s="132">
        <f>SAM_billion!DE105*1000</f>
        <v>0</v>
      </c>
      <c r="DF105" s="132">
        <f>SAM_billion!DF105*1000</f>
        <v>0</v>
      </c>
      <c r="DG105" s="132">
        <f>SAM_billion!DG105*1000</f>
        <v>0</v>
      </c>
      <c r="DH105" s="132">
        <f>SAM_billion!DH105*1000</f>
        <v>0</v>
      </c>
      <c r="DI105" s="132">
        <f>SAM_billion!DI105*1000</f>
        <v>0</v>
      </c>
      <c r="DJ105" s="132">
        <f>SAM_billion!DJ105*1000</f>
        <v>0</v>
      </c>
      <c r="DK105" s="132">
        <f>SAM_billion!DK105*1000</f>
        <v>0</v>
      </c>
      <c r="DL105" s="132">
        <f>SAM_billion!DL105*1000</f>
        <v>0</v>
      </c>
      <c r="DM105" s="132">
        <f>SAM_billion!DM105*1000</f>
        <v>0</v>
      </c>
      <c r="DN105" s="132">
        <f>SAM_billion!DN105*1000</f>
        <v>0</v>
      </c>
      <c r="DO105" s="132">
        <f>SAM_billion!DO105*1000</f>
        <v>0</v>
      </c>
      <c r="DP105" s="132">
        <f>SAM_billion!DP105*1000</f>
        <v>0</v>
      </c>
      <c r="DQ105" s="132">
        <f>SAM_billion!DQ105*1000</f>
        <v>0</v>
      </c>
      <c r="DR105" s="132">
        <f>SAM_billion!DR105*1000</f>
        <v>0</v>
      </c>
      <c r="DS105" s="132">
        <f>SAM_billion!DS105*1000</f>
        <v>0</v>
      </c>
      <c r="DT105" s="132">
        <f>SAM_billion!DT105*1000</f>
        <v>0</v>
      </c>
      <c r="DU105" s="132">
        <f>SAM_billion!DU105*1000</f>
        <v>0</v>
      </c>
      <c r="DV105" s="132">
        <f>SAM_billion!DV105*1000</f>
        <v>0</v>
      </c>
      <c r="DW105" s="132">
        <f>SAM_billion!DW105*1000</f>
        <v>0</v>
      </c>
      <c r="DX105" s="132">
        <f>SAM_billion!DX105*1000</f>
        <v>0</v>
      </c>
      <c r="DY105" s="132">
        <f>SAM_billion!DY105*1000</f>
        <v>0</v>
      </c>
      <c r="DZ105" s="132">
        <f>SAM_billion!DZ105*1000</f>
        <v>0</v>
      </c>
      <c r="EA105" s="132">
        <f>SAM_billion!EA105*1000</f>
        <v>0</v>
      </c>
      <c r="EB105" s="132">
        <f>SAM_billion!EB105*1000</f>
        <v>0</v>
      </c>
      <c r="EC105" s="132">
        <f>SAM_billion!EC105*1000</f>
        <v>0</v>
      </c>
      <c r="ED105" s="132">
        <f>SAM_billion!ED105*1000</f>
        <v>0</v>
      </c>
      <c r="EE105" s="132">
        <f>SAM_billion!EE105*1000</f>
        <v>0</v>
      </c>
      <c r="EF105" s="132">
        <f>SAM_billion!EF105*1000</f>
        <v>0</v>
      </c>
      <c r="EG105" s="132">
        <f>SAM_billion!EG105*1000</f>
        <v>0</v>
      </c>
      <c r="EH105" s="132">
        <f>SAM_billion!EH105*1000</f>
        <v>0</v>
      </c>
      <c r="EI105" s="132">
        <f>SAM_billion!EI105*1000</f>
        <v>0</v>
      </c>
      <c r="EJ105" s="132">
        <f>SAM_billion!EJ105*1000</f>
        <v>0</v>
      </c>
      <c r="EK105" s="132">
        <f>SAM_billion!EK105*1000</f>
        <v>0</v>
      </c>
      <c r="EL105" s="132">
        <f>SAM_billion!EL105*1000</f>
        <v>0</v>
      </c>
      <c r="EM105" s="132">
        <f>SAM_billion!EM105*1000</f>
        <v>0</v>
      </c>
      <c r="EN105" s="132">
        <f>SAM_billion!EN105*1000</f>
        <v>0</v>
      </c>
      <c r="EO105" s="132">
        <f>SAM_billion!EO105*1000</f>
        <v>0</v>
      </c>
      <c r="EP105" s="132">
        <f>SAM_billion!EP105*1000</f>
        <v>0</v>
      </c>
      <c r="EQ105" s="132">
        <f>SAM_billion!EQ105*1000</f>
        <v>0</v>
      </c>
      <c r="ER105" s="132">
        <f>SAM_billion!ER105*1000</f>
        <v>0</v>
      </c>
      <c r="ES105" s="132">
        <f>SAM_billion!ES105*1000</f>
        <v>0</v>
      </c>
      <c r="ET105" s="132">
        <f>SAM_billion!ET105*1000</f>
        <v>0</v>
      </c>
      <c r="EU105" s="132">
        <f>SAM_billion!EU105*1000</f>
        <v>0</v>
      </c>
      <c r="EV105" s="132">
        <f>SAM_billion!EV105*1000</f>
        <v>0</v>
      </c>
      <c r="EW105" s="132">
        <f>SAM_billion!EW105*1000</f>
        <v>0</v>
      </c>
      <c r="EX105" s="132">
        <f>SAM_billion!EX105*1000</f>
        <v>0</v>
      </c>
      <c r="EY105" s="132">
        <f>SAM_billion!EY105*1000</f>
        <v>0</v>
      </c>
      <c r="EZ105" s="132">
        <f>SAM_billion!EZ105*1000</f>
        <v>0</v>
      </c>
      <c r="FA105" s="132">
        <f>SAM_billion!FA105*1000</f>
        <v>0</v>
      </c>
      <c r="FB105" s="132">
        <f>SAM_billion!FB105*1000</f>
        <v>0</v>
      </c>
      <c r="FC105" s="132">
        <f>SAM_billion!FC105*1000</f>
        <v>0</v>
      </c>
      <c r="FD105" s="132">
        <f>SAM_billion!FD105*1000</f>
        <v>0</v>
      </c>
      <c r="FE105" s="132">
        <f>SAM_billion!FE105*1000</f>
        <v>0</v>
      </c>
      <c r="FF105" s="132">
        <f>SAM_billion!FF105*1000</f>
        <v>0</v>
      </c>
      <c r="FG105" s="132">
        <f>SAM_billion!FG105*1000</f>
        <v>0</v>
      </c>
      <c r="FH105" s="132">
        <f>SAM_billion!FH105*1000</f>
        <v>0</v>
      </c>
      <c r="FI105" s="132">
        <f>SAM_billion!FI105*1000</f>
        <v>0</v>
      </c>
      <c r="FJ105" s="132">
        <f>SAM_billion!FJ105*1000</f>
        <v>0</v>
      </c>
      <c r="FK105" s="132">
        <f>SAM_billion!FK105*1000</f>
        <v>0</v>
      </c>
      <c r="FL105" s="132">
        <f>SAM_billion!FL105*1000</f>
        <v>0</v>
      </c>
      <c r="FM105" s="132">
        <f>SAM_billion!FM105*1000</f>
        <v>0</v>
      </c>
      <c r="FN105" s="132">
        <f>SAM_billion!FN105*1000</f>
        <v>162.52711133694768</v>
      </c>
      <c r="FO105" s="132">
        <f>SAM_billion!FO105*1000</f>
        <v>242.42898141003212</v>
      </c>
      <c r="FP105" s="132">
        <f>SAM_billion!FP105*1000</f>
        <v>107.61961512821406</v>
      </c>
      <c r="FQ105" s="132">
        <f>SAM_billion!FQ105*1000</f>
        <v>93.212629127436529</v>
      </c>
      <c r="FR105" s="132">
        <f>SAM_billion!FR105*1000</f>
        <v>316.10077355290923</v>
      </c>
      <c r="FS105" s="132">
        <f>SAM_billion!FS105*1000</f>
        <v>129.0087623073405</v>
      </c>
      <c r="FT105" s="132">
        <f>SAM_billion!FT105*1000</f>
        <v>103.148791388738</v>
      </c>
      <c r="FU105" s="132">
        <f>SAM_billion!FU105*1000</f>
        <v>38.577264668103787</v>
      </c>
      <c r="FV105" s="132">
        <f>SAM_billion!FV105*1000</f>
        <v>7.9113069426129403</v>
      </c>
      <c r="FW105" s="132">
        <f>SAM_billion!FW105*1000</f>
        <v>9.2945330973702944</v>
      </c>
      <c r="FX105" s="132">
        <f>SAM_billion!FX105*1000</f>
        <v>0</v>
      </c>
      <c r="FY105" s="132">
        <f>SAM_billion!FY105*1000</f>
        <v>0</v>
      </c>
      <c r="FZ105" s="132">
        <f>SAM_billion!FZ105*1000</f>
        <v>0</v>
      </c>
      <c r="GA105" s="132">
        <f>SAM_billion!GA105*1000</f>
        <v>0</v>
      </c>
      <c r="GB105" s="132">
        <f>SAM_billion!GB105*1000</f>
        <v>0</v>
      </c>
      <c r="GC105" s="132">
        <f>SAM_billion!GC105*1000</f>
        <v>0</v>
      </c>
      <c r="GD105" s="132">
        <f>SAM_billion!GD105*1000</f>
        <v>0</v>
      </c>
      <c r="GE105" s="132">
        <f>SAM_billion!GE105*1000</f>
        <v>0</v>
      </c>
      <c r="GF105" s="132">
        <f>SAM_billion!GF105*1000</f>
        <v>0</v>
      </c>
      <c r="GG105" s="132">
        <f>SAM_billion!GG105*1000</f>
        <v>0</v>
      </c>
      <c r="GH105" s="132">
        <f>SAM_billion!GH105*1000</f>
        <v>1242.9954570591156</v>
      </c>
      <c r="GI105" s="132">
        <f>SAM_billion!GI105*1000</f>
        <v>106203.98875477196</v>
      </c>
      <c r="GJ105" s="132">
        <f>SAM_billion!GJ105*1000</f>
        <v>213759.34971065301</v>
      </c>
    </row>
    <row r="106" spans="1:192" x14ac:dyDescent="0.25">
      <c r="A106" s="133" t="s">
        <v>762</v>
      </c>
      <c r="B106" s="132">
        <f>SAM_billion!B106*1000</f>
        <v>0</v>
      </c>
      <c r="C106" s="132">
        <f>SAM_billion!C106*1000</f>
        <v>0</v>
      </c>
      <c r="D106" s="132">
        <f>SAM_billion!D106*1000</f>
        <v>0</v>
      </c>
      <c r="E106" s="132">
        <f>SAM_billion!E106*1000</f>
        <v>0</v>
      </c>
      <c r="F106" s="132">
        <f>SAM_billion!F106*1000</f>
        <v>0</v>
      </c>
      <c r="G106" s="132">
        <f>SAM_billion!G106*1000</f>
        <v>0</v>
      </c>
      <c r="H106" s="132">
        <f>SAM_billion!H106*1000</f>
        <v>0</v>
      </c>
      <c r="I106" s="132">
        <f>SAM_billion!I106*1000</f>
        <v>0</v>
      </c>
      <c r="J106" s="132">
        <f>SAM_billion!J106*1000</f>
        <v>0</v>
      </c>
      <c r="K106" s="132">
        <f>SAM_billion!K106*1000</f>
        <v>0</v>
      </c>
      <c r="L106" s="132">
        <f>SAM_billion!L106*1000</f>
        <v>0</v>
      </c>
      <c r="M106" s="132">
        <f>SAM_billion!M106*1000</f>
        <v>0</v>
      </c>
      <c r="N106" s="132">
        <f>SAM_billion!N106*1000</f>
        <v>0</v>
      </c>
      <c r="O106" s="132">
        <f>SAM_billion!O106*1000</f>
        <v>0</v>
      </c>
      <c r="P106" s="132">
        <f>SAM_billion!P106*1000</f>
        <v>0</v>
      </c>
      <c r="Q106" s="132">
        <f>SAM_billion!Q106*1000</f>
        <v>0</v>
      </c>
      <c r="R106" s="132">
        <f>SAM_billion!R106*1000</f>
        <v>0</v>
      </c>
      <c r="S106" s="132">
        <f>SAM_billion!S106*1000</f>
        <v>0</v>
      </c>
      <c r="T106" s="132">
        <f>SAM_billion!T106*1000</f>
        <v>0</v>
      </c>
      <c r="U106" s="132">
        <f>SAM_billion!U106*1000</f>
        <v>0</v>
      </c>
      <c r="V106" s="132">
        <f>SAM_billion!V106*1000</f>
        <v>5128.6597097394933</v>
      </c>
      <c r="W106" s="132">
        <f>SAM_billion!W106*1000</f>
        <v>39.581723728590262</v>
      </c>
      <c r="X106" s="132">
        <f>SAM_billion!X106*1000</f>
        <v>82.719512359825998</v>
      </c>
      <c r="Y106" s="132">
        <f>SAM_billion!Y106*1000</f>
        <v>0</v>
      </c>
      <c r="Z106" s="132">
        <f>SAM_billion!Z106*1000</f>
        <v>6.7702810279890402</v>
      </c>
      <c r="AA106" s="132">
        <f>SAM_billion!AA106*1000</f>
        <v>0</v>
      </c>
      <c r="AB106" s="132">
        <f>SAM_billion!AB106*1000</f>
        <v>0</v>
      </c>
      <c r="AC106" s="132">
        <f>SAM_billion!AC106*1000</f>
        <v>112.48218092420348</v>
      </c>
      <c r="AD106" s="132">
        <f>SAM_billion!AD106*1000</f>
        <v>666.09157992445876</v>
      </c>
      <c r="AE106" s="132">
        <f>SAM_billion!AE106*1000</f>
        <v>0</v>
      </c>
      <c r="AF106" s="132">
        <f>SAM_billion!AF106*1000</f>
        <v>10.662158732548376</v>
      </c>
      <c r="AG106" s="132">
        <f>SAM_billion!AG106*1000</f>
        <v>0</v>
      </c>
      <c r="AH106" s="132">
        <f>SAM_billion!AH106*1000</f>
        <v>519.25152663841254</v>
      </c>
      <c r="AI106" s="132">
        <f>SAM_billion!AI106*1000</f>
        <v>5.5475584334959534E-2</v>
      </c>
      <c r="AJ106" s="132">
        <f>SAM_billion!AJ106*1000</f>
        <v>0</v>
      </c>
      <c r="AK106" s="132">
        <f>SAM_billion!AK106*1000</f>
        <v>0</v>
      </c>
      <c r="AL106" s="132">
        <f>SAM_billion!AL106*1000</f>
        <v>0</v>
      </c>
      <c r="AM106" s="132">
        <f>SAM_billion!AM106*1000</f>
        <v>0</v>
      </c>
      <c r="AN106" s="132">
        <f>SAM_billion!AN106*1000</f>
        <v>0</v>
      </c>
      <c r="AO106" s="132">
        <f>SAM_billion!AO106*1000</f>
        <v>47.869705522267957</v>
      </c>
      <c r="AP106" s="132">
        <f>SAM_billion!AP106*1000</f>
        <v>0</v>
      </c>
      <c r="AQ106" s="132">
        <f>SAM_billion!AQ106*1000</f>
        <v>0</v>
      </c>
      <c r="AR106" s="132">
        <f>SAM_billion!AR106*1000</f>
        <v>0</v>
      </c>
      <c r="AS106" s="132">
        <f>SAM_billion!AS106*1000</f>
        <v>0</v>
      </c>
      <c r="AT106" s="132">
        <f>SAM_billion!AT106*1000</f>
        <v>0</v>
      </c>
      <c r="AU106" s="132">
        <f>SAM_billion!AU106*1000</f>
        <v>4.6470581494739163</v>
      </c>
      <c r="AV106" s="132">
        <f>SAM_billion!AV106*1000</f>
        <v>0</v>
      </c>
      <c r="AW106" s="132">
        <f>SAM_billion!AW106*1000</f>
        <v>0</v>
      </c>
      <c r="AX106" s="132">
        <f>SAM_billion!AX106*1000</f>
        <v>0</v>
      </c>
      <c r="AY106" s="132">
        <f>SAM_billion!AY106*1000</f>
        <v>0</v>
      </c>
      <c r="AZ106" s="132">
        <f>SAM_billion!AZ106*1000</f>
        <v>0</v>
      </c>
      <c r="BA106" s="132">
        <f>SAM_billion!BA106*1000</f>
        <v>0</v>
      </c>
      <c r="BB106" s="132">
        <f>SAM_billion!BB106*1000</f>
        <v>22.393298655853048</v>
      </c>
      <c r="BC106" s="132">
        <f>SAM_billion!BC106*1000</f>
        <v>0</v>
      </c>
      <c r="BD106" s="132">
        <f>SAM_billion!BD106*1000</f>
        <v>0</v>
      </c>
      <c r="BE106" s="132">
        <f>SAM_billion!BE106*1000</f>
        <v>0</v>
      </c>
      <c r="BF106" s="132">
        <f>SAM_billion!BF106*1000</f>
        <v>0</v>
      </c>
      <c r="BG106" s="132">
        <f>SAM_billion!BG106*1000</f>
        <v>0</v>
      </c>
      <c r="BH106" s="132">
        <f>SAM_billion!BH106*1000</f>
        <v>0</v>
      </c>
      <c r="BI106" s="132">
        <f>SAM_billion!BI106*1000</f>
        <v>0</v>
      </c>
      <c r="BJ106" s="132">
        <f>SAM_billion!BJ106*1000</f>
        <v>124.7078920890892</v>
      </c>
      <c r="BK106" s="132">
        <f>SAM_billion!BK106*1000</f>
        <v>113.95897239461911</v>
      </c>
      <c r="BL106" s="132">
        <f>SAM_billion!BL106*1000</f>
        <v>0</v>
      </c>
      <c r="BM106" s="132">
        <f>SAM_billion!BM106*1000</f>
        <v>0</v>
      </c>
      <c r="BN106" s="132">
        <f>SAM_billion!BN106*1000</f>
        <v>0</v>
      </c>
      <c r="BO106" s="132">
        <f>SAM_billion!BO106*1000</f>
        <v>2067.3698463353489</v>
      </c>
      <c r="BP106" s="132">
        <f>SAM_billion!BP106*1000</f>
        <v>6.9697392460735008</v>
      </c>
      <c r="BQ106" s="132">
        <f>SAM_billion!BQ106*1000</f>
        <v>23.311484173619785</v>
      </c>
      <c r="BR106" s="132">
        <f>SAM_billion!BR106*1000</f>
        <v>4.2240963479561335</v>
      </c>
      <c r="BS106" s="132">
        <f>SAM_billion!BS106*1000</f>
        <v>3.8915622098165188</v>
      </c>
      <c r="BT106" s="132">
        <f>SAM_billion!BT106*1000</f>
        <v>0</v>
      </c>
      <c r="BU106" s="132">
        <f>SAM_billion!BU106*1000</f>
        <v>10.087763093097525</v>
      </c>
      <c r="BV106" s="132">
        <f>SAM_billion!BV106*1000</f>
        <v>17.062670859767255</v>
      </c>
      <c r="BW106" s="132">
        <f>SAM_billion!BW106*1000</f>
        <v>0</v>
      </c>
      <c r="BX106" s="132">
        <f>SAM_billion!BX106*1000</f>
        <v>1679.9093291472361</v>
      </c>
      <c r="BY106" s="132">
        <f>SAM_billion!BY106*1000</f>
        <v>1002.6269752539996</v>
      </c>
      <c r="BZ106" s="132">
        <f>SAM_billion!BZ106*1000</f>
        <v>1611.6651803635912</v>
      </c>
      <c r="CA106" s="132">
        <f>SAM_billion!CA106*1000</f>
        <v>0</v>
      </c>
      <c r="CB106" s="132">
        <f>SAM_billion!CB106*1000</f>
        <v>0</v>
      </c>
      <c r="CC106" s="132">
        <f>SAM_billion!CC106*1000</f>
        <v>0</v>
      </c>
      <c r="CD106" s="132">
        <f>SAM_billion!CD106*1000</f>
        <v>0</v>
      </c>
      <c r="CE106" s="132">
        <f>SAM_billion!CE106*1000</f>
        <v>0</v>
      </c>
      <c r="CF106" s="132">
        <f>SAM_billion!CF106*1000</f>
        <v>0</v>
      </c>
      <c r="CG106" s="132">
        <f>SAM_billion!CG106*1000</f>
        <v>0</v>
      </c>
      <c r="CH106" s="132">
        <f>SAM_billion!CH106*1000</f>
        <v>0</v>
      </c>
      <c r="CI106" s="132">
        <f>SAM_billion!CI106*1000</f>
        <v>0</v>
      </c>
      <c r="CJ106" s="132">
        <f>SAM_billion!CJ106*1000</f>
        <v>0</v>
      </c>
      <c r="CK106" s="132">
        <f>SAM_billion!CK106*1000</f>
        <v>0</v>
      </c>
      <c r="CL106" s="132">
        <f>SAM_billion!CL106*1000</f>
        <v>0</v>
      </c>
      <c r="CM106" s="132">
        <f>SAM_billion!CM106*1000</f>
        <v>0</v>
      </c>
      <c r="CN106" s="132">
        <f>SAM_billion!CN106*1000</f>
        <v>0</v>
      </c>
      <c r="CO106" s="132">
        <f>SAM_billion!CO106*1000</f>
        <v>0</v>
      </c>
      <c r="CP106" s="132">
        <f>SAM_billion!CP106*1000</f>
        <v>0</v>
      </c>
      <c r="CQ106" s="132">
        <f>SAM_billion!CQ106*1000</f>
        <v>0</v>
      </c>
      <c r="CR106" s="132">
        <f>SAM_billion!CR106*1000</f>
        <v>0</v>
      </c>
      <c r="CS106" s="132">
        <f>SAM_billion!CS106*1000</f>
        <v>0</v>
      </c>
      <c r="CT106" s="132">
        <f>SAM_billion!CT106*1000</f>
        <v>0</v>
      </c>
      <c r="CU106" s="132">
        <f>SAM_billion!CU106*1000</f>
        <v>0</v>
      </c>
      <c r="CV106" s="132">
        <f>SAM_billion!CV106*1000</f>
        <v>0</v>
      </c>
      <c r="CW106" s="132">
        <f>SAM_billion!CW106*1000</f>
        <v>0</v>
      </c>
      <c r="CX106" s="132">
        <f>SAM_billion!CX106*1000</f>
        <v>0</v>
      </c>
      <c r="CY106" s="132">
        <f>SAM_billion!CY106*1000</f>
        <v>0</v>
      </c>
      <c r="CZ106" s="132">
        <f>SAM_billion!CZ106*1000</f>
        <v>0</v>
      </c>
      <c r="DA106" s="132">
        <f>SAM_billion!DA106*1000</f>
        <v>0</v>
      </c>
      <c r="DB106" s="132">
        <f>SAM_billion!DB106*1000</f>
        <v>0</v>
      </c>
      <c r="DC106" s="132">
        <f>SAM_billion!DC106*1000</f>
        <v>0</v>
      </c>
      <c r="DD106" s="132">
        <f>SAM_billion!DD106*1000</f>
        <v>0</v>
      </c>
      <c r="DE106" s="132">
        <f>SAM_billion!DE106*1000</f>
        <v>0</v>
      </c>
      <c r="DF106" s="132">
        <f>SAM_billion!DF106*1000</f>
        <v>0</v>
      </c>
      <c r="DG106" s="132">
        <f>SAM_billion!DG106*1000</f>
        <v>0</v>
      </c>
      <c r="DH106" s="132">
        <f>SAM_billion!DH106*1000</f>
        <v>0</v>
      </c>
      <c r="DI106" s="132">
        <f>SAM_billion!DI106*1000</f>
        <v>0</v>
      </c>
      <c r="DJ106" s="132">
        <f>SAM_billion!DJ106*1000</f>
        <v>0</v>
      </c>
      <c r="DK106" s="132">
        <f>SAM_billion!DK106*1000</f>
        <v>0</v>
      </c>
      <c r="DL106" s="132">
        <f>SAM_billion!DL106*1000</f>
        <v>0</v>
      </c>
      <c r="DM106" s="132">
        <f>SAM_billion!DM106*1000</f>
        <v>0</v>
      </c>
      <c r="DN106" s="132">
        <f>SAM_billion!DN106*1000</f>
        <v>0</v>
      </c>
      <c r="DO106" s="132">
        <f>SAM_billion!DO106*1000</f>
        <v>0</v>
      </c>
      <c r="DP106" s="132">
        <f>SAM_billion!DP106*1000</f>
        <v>0</v>
      </c>
      <c r="DQ106" s="132">
        <f>SAM_billion!DQ106*1000</f>
        <v>0</v>
      </c>
      <c r="DR106" s="132">
        <f>SAM_billion!DR106*1000</f>
        <v>0</v>
      </c>
      <c r="DS106" s="132">
        <f>SAM_billion!DS106*1000</f>
        <v>0</v>
      </c>
      <c r="DT106" s="132">
        <f>SAM_billion!DT106*1000</f>
        <v>0</v>
      </c>
      <c r="DU106" s="132">
        <f>SAM_billion!DU106*1000</f>
        <v>0</v>
      </c>
      <c r="DV106" s="132">
        <f>SAM_billion!DV106*1000</f>
        <v>0</v>
      </c>
      <c r="DW106" s="132">
        <f>SAM_billion!DW106*1000</f>
        <v>0</v>
      </c>
      <c r="DX106" s="132">
        <f>SAM_billion!DX106*1000</f>
        <v>0</v>
      </c>
      <c r="DY106" s="132">
        <f>SAM_billion!DY106*1000</f>
        <v>0</v>
      </c>
      <c r="DZ106" s="132">
        <f>SAM_billion!DZ106*1000</f>
        <v>0</v>
      </c>
      <c r="EA106" s="132">
        <f>SAM_billion!EA106*1000</f>
        <v>0</v>
      </c>
      <c r="EB106" s="132">
        <f>SAM_billion!EB106*1000</f>
        <v>0</v>
      </c>
      <c r="EC106" s="132">
        <f>SAM_billion!EC106*1000</f>
        <v>0</v>
      </c>
      <c r="ED106" s="132">
        <f>SAM_billion!ED106*1000</f>
        <v>0</v>
      </c>
      <c r="EE106" s="132">
        <f>SAM_billion!EE106*1000</f>
        <v>0</v>
      </c>
      <c r="EF106" s="132">
        <f>SAM_billion!EF106*1000</f>
        <v>0</v>
      </c>
      <c r="EG106" s="132">
        <f>SAM_billion!EG106*1000</f>
        <v>0</v>
      </c>
      <c r="EH106" s="132">
        <f>SAM_billion!EH106*1000</f>
        <v>0</v>
      </c>
      <c r="EI106" s="132">
        <f>SAM_billion!EI106*1000</f>
        <v>0</v>
      </c>
      <c r="EJ106" s="132">
        <f>SAM_billion!EJ106*1000</f>
        <v>0</v>
      </c>
      <c r="EK106" s="132">
        <f>SAM_billion!EK106*1000</f>
        <v>0</v>
      </c>
      <c r="EL106" s="132">
        <f>SAM_billion!EL106*1000</f>
        <v>0</v>
      </c>
      <c r="EM106" s="132">
        <f>SAM_billion!EM106*1000</f>
        <v>0</v>
      </c>
      <c r="EN106" s="132">
        <f>SAM_billion!EN106*1000</f>
        <v>0</v>
      </c>
      <c r="EO106" s="132">
        <f>SAM_billion!EO106*1000</f>
        <v>0</v>
      </c>
      <c r="EP106" s="132">
        <f>SAM_billion!EP106*1000</f>
        <v>0</v>
      </c>
      <c r="EQ106" s="132">
        <f>SAM_billion!EQ106*1000</f>
        <v>0</v>
      </c>
      <c r="ER106" s="132">
        <f>SAM_billion!ER106*1000</f>
        <v>0</v>
      </c>
      <c r="ES106" s="132">
        <f>SAM_billion!ES106*1000</f>
        <v>0</v>
      </c>
      <c r="ET106" s="132">
        <f>SAM_billion!ET106*1000</f>
        <v>0</v>
      </c>
      <c r="EU106" s="132">
        <f>SAM_billion!EU106*1000</f>
        <v>0</v>
      </c>
      <c r="EV106" s="132">
        <f>SAM_billion!EV106*1000</f>
        <v>0</v>
      </c>
      <c r="EW106" s="132">
        <f>SAM_billion!EW106*1000</f>
        <v>0</v>
      </c>
      <c r="EX106" s="132">
        <f>SAM_billion!EX106*1000</f>
        <v>0</v>
      </c>
      <c r="EY106" s="132">
        <f>SAM_billion!EY106*1000</f>
        <v>0</v>
      </c>
      <c r="EZ106" s="132">
        <f>SAM_billion!EZ106*1000</f>
        <v>0</v>
      </c>
      <c r="FA106" s="132">
        <f>SAM_billion!FA106*1000</f>
        <v>0</v>
      </c>
      <c r="FB106" s="132">
        <f>SAM_billion!FB106*1000</f>
        <v>0</v>
      </c>
      <c r="FC106" s="132">
        <f>SAM_billion!FC106*1000</f>
        <v>0</v>
      </c>
      <c r="FD106" s="132">
        <f>SAM_billion!FD106*1000</f>
        <v>0</v>
      </c>
      <c r="FE106" s="132">
        <f>SAM_billion!FE106*1000</f>
        <v>0</v>
      </c>
      <c r="FF106" s="132">
        <f>SAM_billion!FF106*1000</f>
        <v>0</v>
      </c>
      <c r="FG106" s="132">
        <f>SAM_billion!FG106*1000</f>
        <v>0</v>
      </c>
      <c r="FH106" s="132">
        <f>SAM_billion!FH106*1000</f>
        <v>0</v>
      </c>
      <c r="FI106" s="132">
        <f>SAM_billion!FI106*1000</f>
        <v>0</v>
      </c>
      <c r="FJ106" s="132">
        <f>SAM_billion!FJ106*1000</f>
        <v>0</v>
      </c>
      <c r="FK106" s="132">
        <f>SAM_billion!FK106*1000</f>
        <v>0</v>
      </c>
      <c r="FL106" s="132">
        <f>SAM_billion!FL106*1000</f>
        <v>0</v>
      </c>
      <c r="FM106" s="132">
        <f>SAM_billion!FM106*1000</f>
        <v>0</v>
      </c>
      <c r="FN106" s="132">
        <f>SAM_billion!FN106*1000</f>
        <v>3261.9650375019087</v>
      </c>
      <c r="FO106" s="132">
        <f>SAM_billion!FO106*1000</f>
        <v>4670.2018518070563</v>
      </c>
      <c r="FP106" s="132">
        <f>SAM_billion!FP106*1000</f>
        <v>5462.9331320933779</v>
      </c>
      <c r="FQ106" s="132">
        <f>SAM_billion!FQ106*1000</f>
        <v>6133.3691020439228</v>
      </c>
      <c r="FR106" s="132">
        <f>SAM_billion!FR106*1000</f>
        <v>6648.5614973956162</v>
      </c>
      <c r="FS106" s="132">
        <f>SAM_billion!FS106*1000</f>
        <v>7407.0444899020322</v>
      </c>
      <c r="FT106" s="132">
        <f>SAM_billion!FT106*1000</f>
        <v>7433.4718995752755</v>
      </c>
      <c r="FU106" s="132">
        <f>SAM_billion!FU106*1000</f>
        <v>9655.0929817970118</v>
      </c>
      <c r="FV106" s="132">
        <f>SAM_billion!FV106*1000</f>
        <v>10607.26467422369</v>
      </c>
      <c r="FW106" s="132">
        <f>SAM_billion!FW106*1000</f>
        <v>14262.272665302673</v>
      </c>
      <c r="FX106" s="132">
        <f>SAM_billion!FX106*1000</f>
        <v>0</v>
      </c>
      <c r="FY106" s="132">
        <f>SAM_billion!FY106*1000</f>
        <v>0</v>
      </c>
      <c r="FZ106" s="132">
        <f>SAM_billion!FZ106*1000</f>
        <v>0</v>
      </c>
      <c r="GA106" s="132">
        <f>SAM_billion!GA106*1000</f>
        <v>0</v>
      </c>
      <c r="GB106" s="132">
        <f>SAM_billion!GB106*1000</f>
        <v>0</v>
      </c>
      <c r="GC106" s="132">
        <f>SAM_billion!GC106*1000</f>
        <v>0</v>
      </c>
      <c r="GD106" s="132">
        <f>SAM_billion!GD106*1000</f>
        <v>0</v>
      </c>
      <c r="GE106" s="132">
        <f>SAM_billion!GE106*1000</f>
        <v>0</v>
      </c>
      <c r="GF106" s="132">
        <f>SAM_billion!GF106*1000</f>
        <v>0</v>
      </c>
      <c r="GG106" s="132">
        <f>SAM_billion!GG106*1000</f>
        <v>0</v>
      </c>
      <c r="GH106" s="132">
        <f>SAM_billion!GH106*1000</f>
        <v>-293.94427917131287</v>
      </c>
      <c r="GI106" s="132">
        <f>SAM_billion!GI106*1000</f>
        <v>6348.461703209754</v>
      </c>
      <c r="GJ106" s="132">
        <f>SAM_billion!GJ106*1000</f>
        <v>94903.664478182662</v>
      </c>
    </row>
    <row r="107" spans="1:192" x14ac:dyDescent="0.25">
      <c r="A107" s="133" t="s">
        <v>763</v>
      </c>
      <c r="B107" s="132">
        <f>SAM_billion!B107*1000</f>
        <v>0</v>
      </c>
      <c r="C107" s="132">
        <f>SAM_billion!C107*1000</f>
        <v>0</v>
      </c>
      <c r="D107" s="132">
        <f>SAM_billion!D107*1000</f>
        <v>0</v>
      </c>
      <c r="E107" s="132">
        <f>SAM_billion!E107*1000</f>
        <v>0</v>
      </c>
      <c r="F107" s="132">
        <f>SAM_billion!F107*1000</f>
        <v>0</v>
      </c>
      <c r="G107" s="132">
        <f>SAM_billion!G107*1000</f>
        <v>0</v>
      </c>
      <c r="H107" s="132">
        <f>SAM_billion!H107*1000</f>
        <v>0</v>
      </c>
      <c r="I107" s="132">
        <f>SAM_billion!I107*1000</f>
        <v>0</v>
      </c>
      <c r="J107" s="132">
        <f>SAM_billion!J107*1000</f>
        <v>0</v>
      </c>
      <c r="K107" s="132">
        <f>SAM_billion!K107*1000</f>
        <v>0</v>
      </c>
      <c r="L107" s="132">
        <f>SAM_billion!L107*1000</f>
        <v>0</v>
      </c>
      <c r="M107" s="132">
        <f>SAM_billion!M107*1000</f>
        <v>0</v>
      </c>
      <c r="N107" s="132">
        <f>SAM_billion!N107*1000</f>
        <v>0</v>
      </c>
      <c r="O107" s="132">
        <f>SAM_billion!O107*1000</f>
        <v>0</v>
      </c>
      <c r="P107" s="132">
        <f>SAM_billion!P107*1000</f>
        <v>0</v>
      </c>
      <c r="Q107" s="132">
        <f>SAM_billion!Q107*1000</f>
        <v>0</v>
      </c>
      <c r="R107" s="132">
        <f>SAM_billion!R107*1000</f>
        <v>0</v>
      </c>
      <c r="S107" s="132">
        <f>SAM_billion!S107*1000</f>
        <v>0</v>
      </c>
      <c r="T107" s="132">
        <f>SAM_billion!T107*1000</f>
        <v>0</v>
      </c>
      <c r="U107" s="132">
        <f>SAM_billion!U107*1000</f>
        <v>0</v>
      </c>
      <c r="V107" s="132">
        <f>SAM_billion!V107*1000</f>
        <v>206.78307152732143</v>
      </c>
      <c r="W107" s="132">
        <f>SAM_billion!W107*1000</f>
        <v>4271.25622152083</v>
      </c>
      <c r="X107" s="132">
        <f>SAM_billion!X107*1000</f>
        <v>0</v>
      </c>
      <c r="Y107" s="132">
        <f>SAM_billion!Y107*1000</f>
        <v>0</v>
      </c>
      <c r="Z107" s="132">
        <f>SAM_billion!Z107*1000</f>
        <v>0</v>
      </c>
      <c r="AA107" s="132">
        <f>SAM_billion!AA107*1000</f>
        <v>3117.5027172940904</v>
      </c>
      <c r="AB107" s="132">
        <f>SAM_billion!AB107*1000</f>
        <v>0</v>
      </c>
      <c r="AC107" s="132">
        <f>SAM_billion!AC107*1000</f>
        <v>6554.3963831762085</v>
      </c>
      <c r="AD107" s="132">
        <f>SAM_billion!AD107*1000</f>
        <v>56.134105424488432</v>
      </c>
      <c r="AE107" s="132">
        <f>SAM_billion!AE107*1000</f>
        <v>0</v>
      </c>
      <c r="AF107" s="132">
        <f>SAM_billion!AF107*1000</f>
        <v>0</v>
      </c>
      <c r="AG107" s="132">
        <f>SAM_billion!AG107*1000</f>
        <v>0</v>
      </c>
      <c r="AH107" s="132">
        <f>SAM_billion!AH107*1000</f>
        <v>2108.5417414010994</v>
      </c>
      <c r="AI107" s="132">
        <f>SAM_billion!AI107*1000</f>
        <v>0</v>
      </c>
      <c r="AJ107" s="132">
        <f>SAM_billion!AJ107*1000</f>
        <v>0</v>
      </c>
      <c r="AK107" s="132">
        <f>SAM_billion!AK107*1000</f>
        <v>0</v>
      </c>
      <c r="AL107" s="132">
        <f>SAM_billion!AL107*1000</f>
        <v>0</v>
      </c>
      <c r="AM107" s="132">
        <f>SAM_billion!AM107*1000</f>
        <v>0</v>
      </c>
      <c r="AN107" s="132">
        <f>SAM_billion!AN107*1000</f>
        <v>0</v>
      </c>
      <c r="AO107" s="132">
        <f>SAM_billion!AO107*1000</f>
        <v>0</v>
      </c>
      <c r="AP107" s="132">
        <f>SAM_billion!AP107*1000</f>
        <v>0</v>
      </c>
      <c r="AQ107" s="132">
        <f>SAM_billion!AQ107*1000</f>
        <v>0</v>
      </c>
      <c r="AR107" s="132">
        <f>SAM_billion!AR107*1000</f>
        <v>0</v>
      </c>
      <c r="AS107" s="132">
        <f>SAM_billion!AS107*1000</f>
        <v>0</v>
      </c>
      <c r="AT107" s="132">
        <f>SAM_billion!AT107*1000</f>
        <v>0</v>
      </c>
      <c r="AU107" s="132">
        <f>SAM_billion!AU107*1000</f>
        <v>0</v>
      </c>
      <c r="AV107" s="132">
        <f>SAM_billion!AV107*1000</f>
        <v>0</v>
      </c>
      <c r="AW107" s="132">
        <f>SAM_billion!AW107*1000</f>
        <v>0</v>
      </c>
      <c r="AX107" s="132">
        <f>SAM_billion!AX107*1000</f>
        <v>0</v>
      </c>
      <c r="AY107" s="132">
        <f>SAM_billion!AY107*1000</f>
        <v>0</v>
      </c>
      <c r="AZ107" s="132">
        <f>SAM_billion!AZ107*1000</f>
        <v>0</v>
      </c>
      <c r="BA107" s="132">
        <f>SAM_billion!BA107*1000</f>
        <v>0</v>
      </c>
      <c r="BB107" s="132">
        <f>SAM_billion!BB107*1000</f>
        <v>0</v>
      </c>
      <c r="BC107" s="132">
        <f>SAM_billion!BC107*1000</f>
        <v>0</v>
      </c>
      <c r="BD107" s="132">
        <f>SAM_billion!BD107*1000</f>
        <v>0</v>
      </c>
      <c r="BE107" s="132">
        <f>SAM_billion!BE107*1000</f>
        <v>0</v>
      </c>
      <c r="BF107" s="132">
        <f>SAM_billion!BF107*1000</f>
        <v>0</v>
      </c>
      <c r="BG107" s="132">
        <f>SAM_billion!BG107*1000</f>
        <v>0</v>
      </c>
      <c r="BH107" s="132">
        <f>SAM_billion!BH107*1000</f>
        <v>0</v>
      </c>
      <c r="BI107" s="132">
        <f>SAM_billion!BI107*1000</f>
        <v>0</v>
      </c>
      <c r="BJ107" s="132">
        <f>SAM_billion!BJ107*1000</f>
        <v>165.61073032898975</v>
      </c>
      <c r="BK107" s="132">
        <f>SAM_billion!BK107*1000</f>
        <v>0</v>
      </c>
      <c r="BL107" s="132">
        <f>SAM_billion!BL107*1000</f>
        <v>0</v>
      </c>
      <c r="BM107" s="132">
        <f>SAM_billion!BM107*1000</f>
        <v>0</v>
      </c>
      <c r="BN107" s="132">
        <f>SAM_billion!BN107*1000</f>
        <v>0</v>
      </c>
      <c r="BO107" s="132">
        <f>SAM_billion!BO107*1000</f>
        <v>0</v>
      </c>
      <c r="BP107" s="132">
        <f>SAM_billion!BP107*1000</f>
        <v>0</v>
      </c>
      <c r="BQ107" s="132">
        <f>SAM_billion!BQ107*1000</f>
        <v>0</v>
      </c>
      <c r="BR107" s="132">
        <f>SAM_billion!BR107*1000</f>
        <v>0</v>
      </c>
      <c r="BS107" s="132">
        <f>SAM_billion!BS107*1000</f>
        <v>0</v>
      </c>
      <c r="BT107" s="132">
        <f>SAM_billion!BT107*1000</f>
        <v>0</v>
      </c>
      <c r="BU107" s="132">
        <f>SAM_billion!BU107*1000</f>
        <v>0</v>
      </c>
      <c r="BV107" s="132">
        <f>SAM_billion!BV107*1000</f>
        <v>0.93843919380751672</v>
      </c>
      <c r="BW107" s="132">
        <f>SAM_billion!BW107*1000</f>
        <v>0</v>
      </c>
      <c r="BX107" s="132">
        <f>SAM_billion!BX107*1000</f>
        <v>0</v>
      </c>
      <c r="BY107" s="132">
        <f>SAM_billion!BY107*1000</f>
        <v>0</v>
      </c>
      <c r="BZ107" s="132">
        <f>SAM_billion!BZ107*1000</f>
        <v>325.27336207696027</v>
      </c>
      <c r="CA107" s="132">
        <f>SAM_billion!CA107*1000</f>
        <v>0</v>
      </c>
      <c r="CB107" s="132">
        <f>SAM_billion!CB107*1000</f>
        <v>0</v>
      </c>
      <c r="CC107" s="132">
        <f>SAM_billion!CC107*1000</f>
        <v>0</v>
      </c>
      <c r="CD107" s="132">
        <f>SAM_billion!CD107*1000</f>
        <v>0</v>
      </c>
      <c r="CE107" s="132">
        <f>SAM_billion!CE107*1000</f>
        <v>0</v>
      </c>
      <c r="CF107" s="132">
        <f>SAM_billion!CF107*1000</f>
        <v>0</v>
      </c>
      <c r="CG107" s="132">
        <f>SAM_billion!CG107*1000</f>
        <v>0</v>
      </c>
      <c r="CH107" s="132">
        <f>SAM_billion!CH107*1000</f>
        <v>0</v>
      </c>
      <c r="CI107" s="132">
        <f>SAM_billion!CI107*1000</f>
        <v>0</v>
      </c>
      <c r="CJ107" s="132">
        <f>SAM_billion!CJ107*1000</f>
        <v>0</v>
      </c>
      <c r="CK107" s="132">
        <f>SAM_billion!CK107*1000</f>
        <v>0</v>
      </c>
      <c r="CL107" s="132">
        <f>SAM_billion!CL107*1000</f>
        <v>0</v>
      </c>
      <c r="CM107" s="132">
        <f>SAM_billion!CM107*1000</f>
        <v>0</v>
      </c>
      <c r="CN107" s="132">
        <f>SAM_billion!CN107*1000</f>
        <v>0</v>
      </c>
      <c r="CO107" s="132">
        <f>SAM_billion!CO107*1000</f>
        <v>0</v>
      </c>
      <c r="CP107" s="132">
        <f>SAM_billion!CP107*1000</f>
        <v>0</v>
      </c>
      <c r="CQ107" s="132">
        <f>SAM_billion!CQ107*1000</f>
        <v>0</v>
      </c>
      <c r="CR107" s="132">
        <f>SAM_billion!CR107*1000</f>
        <v>0</v>
      </c>
      <c r="CS107" s="132">
        <f>SAM_billion!CS107*1000</f>
        <v>0</v>
      </c>
      <c r="CT107" s="132">
        <f>SAM_billion!CT107*1000</f>
        <v>0</v>
      </c>
      <c r="CU107" s="132">
        <f>SAM_billion!CU107*1000</f>
        <v>0</v>
      </c>
      <c r="CV107" s="132">
        <f>SAM_billion!CV107*1000</f>
        <v>0</v>
      </c>
      <c r="CW107" s="132">
        <f>SAM_billion!CW107*1000</f>
        <v>0</v>
      </c>
      <c r="CX107" s="132">
        <f>SAM_billion!CX107*1000</f>
        <v>0</v>
      </c>
      <c r="CY107" s="132">
        <f>SAM_billion!CY107*1000</f>
        <v>0</v>
      </c>
      <c r="CZ107" s="132">
        <f>SAM_billion!CZ107*1000</f>
        <v>0</v>
      </c>
      <c r="DA107" s="132">
        <f>SAM_billion!DA107*1000</f>
        <v>0</v>
      </c>
      <c r="DB107" s="132">
        <f>SAM_billion!DB107*1000</f>
        <v>0</v>
      </c>
      <c r="DC107" s="132">
        <f>SAM_billion!DC107*1000</f>
        <v>0</v>
      </c>
      <c r="DD107" s="132">
        <f>SAM_billion!DD107*1000</f>
        <v>0</v>
      </c>
      <c r="DE107" s="132">
        <f>SAM_billion!DE107*1000</f>
        <v>0</v>
      </c>
      <c r="DF107" s="132">
        <f>SAM_billion!DF107*1000</f>
        <v>0</v>
      </c>
      <c r="DG107" s="132">
        <f>SAM_billion!DG107*1000</f>
        <v>0</v>
      </c>
      <c r="DH107" s="132">
        <f>SAM_billion!DH107*1000</f>
        <v>0</v>
      </c>
      <c r="DI107" s="132">
        <f>SAM_billion!DI107*1000</f>
        <v>0</v>
      </c>
      <c r="DJ107" s="132">
        <f>SAM_billion!DJ107*1000</f>
        <v>0</v>
      </c>
      <c r="DK107" s="132">
        <f>SAM_billion!DK107*1000</f>
        <v>0</v>
      </c>
      <c r="DL107" s="132">
        <f>SAM_billion!DL107*1000</f>
        <v>0</v>
      </c>
      <c r="DM107" s="132">
        <f>SAM_billion!DM107*1000</f>
        <v>0</v>
      </c>
      <c r="DN107" s="132">
        <f>SAM_billion!DN107*1000</f>
        <v>0</v>
      </c>
      <c r="DO107" s="132">
        <f>SAM_billion!DO107*1000</f>
        <v>0</v>
      </c>
      <c r="DP107" s="132">
        <f>SAM_billion!DP107*1000</f>
        <v>0</v>
      </c>
      <c r="DQ107" s="132">
        <f>SAM_billion!DQ107*1000</f>
        <v>0</v>
      </c>
      <c r="DR107" s="132">
        <f>SAM_billion!DR107*1000</f>
        <v>0</v>
      </c>
      <c r="DS107" s="132">
        <f>SAM_billion!DS107*1000</f>
        <v>0</v>
      </c>
      <c r="DT107" s="132">
        <f>SAM_billion!DT107*1000</f>
        <v>0</v>
      </c>
      <c r="DU107" s="132">
        <f>SAM_billion!DU107*1000</f>
        <v>0</v>
      </c>
      <c r="DV107" s="132">
        <f>SAM_billion!DV107*1000</f>
        <v>0</v>
      </c>
      <c r="DW107" s="132">
        <f>SAM_billion!DW107*1000</f>
        <v>0</v>
      </c>
      <c r="DX107" s="132">
        <f>SAM_billion!DX107*1000</f>
        <v>0</v>
      </c>
      <c r="DY107" s="132">
        <f>SAM_billion!DY107*1000</f>
        <v>0</v>
      </c>
      <c r="DZ107" s="132">
        <f>SAM_billion!DZ107*1000</f>
        <v>0</v>
      </c>
      <c r="EA107" s="132">
        <f>SAM_billion!EA107*1000</f>
        <v>0</v>
      </c>
      <c r="EB107" s="132">
        <f>SAM_billion!EB107*1000</f>
        <v>0</v>
      </c>
      <c r="EC107" s="132">
        <f>SAM_billion!EC107*1000</f>
        <v>0</v>
      </c>
      <c r="ED107" s="132">
        <f>SAM_billion!ED107*1000</f>
        <v>0</v>
      </c>
      <c r="EE107" s="132">
        <f>SAM_billion!EE107*1000</f>
        <v>0</v>
      </c>
      <c r="EF107" s="132">
        <f>SAM_billion!EF107*1000</f>
        <v>0</v>
      </c>
      <c r="EG107" s="132">
        <f>SAM_billion!EG107*1000</f>
        <v>0</v>
      </c>
      <c r="EH107" s="132">
        <f>SAM_billion!EH107*1000</f>
        <v>0</v>
      </c>
      <c r="EI107" s="132">
        <f>SAM_billion!EI107*1000</f>
        <v>0</v>
      </c>
      <c r="EJ107" s="132">
        <f>SAM_billion!EJ107*1000</f>
        <v>0</v>
      </c>
      <c r="EK107" s="132">
        <f>SAM_billion!EK107*1000</f>
        <v>0</v>
      </c>
      <c r="EL107" s="132">
        <f>SAM_billion!EL107*1000</f>
        <v>0</v>
      </c>
      <c r="EM107" s="132">
        <f>SAM_billion!EM107*1000</f>
        <v>0</v>
      </c>
      <c r="EN107" s="132">
        <f>SAM_billion!EN107*1000</f>
        <v>0</v>
      </c>
      <c r="EO107" s="132">
        <f>SAM_billion!EO107*1000</f>
        <v>0</v>
      </c>
      <c r="EP107" s="132">
        <f>SAM_billion!EP107*1000</f>
        <v>0</v>
      </c>
      <c r="EQ107" s="132">
        <f>SAM_billion!EQ107*1000</f>
        <v>0</v>
      </c>
      <c r="ER107" s="132">
        <f>SAM_billion!ER107*1000</f>
        <v>0</v>
      </c>
      <c r="ES107" s="132">
        <f>SAM_billion!ES107*1000</f>
        <v>0</v>
      </c>
      <c r="ET107" s="132">
        <f>SAM_billion!ET107*1000</f>
        <v>0</v>
      </c>
      <c r="EU107" s="132">
        <f>SAM_billion!EU107*1000</f>
        <v>0</v>
      </c>
      <c r="EV107" s="132">
        <f>SAM_billion!EV107*1000</f>
        <v>0</v>
      </c>
      <c r="EW107" s="132">
        <f>SAM_billion!EW107*1000</f>
        <v>0</v>
      </c>
      <c r="EX107" s="132">
        <f>SAM_billion!EX107*1000</f>
        <v>0</v>
      </c>
      <c r="EY107" s="132">
        <f>SAM_billion!EY107*1000</f>
        <v>0</v>
      </c>
      <c r="EZ107" s="132">
        <f>SAM_billion!EZ107*1000</f>
        <v>0</v>
      </c>
      <c r="FA107" s="132">
        <f>SAM_billion!FA107*1000</f>
        <v>0</v>
      </c>
      <c r="FB107" s="132">
        <f>SAM_billion!FB107*1000</f>
        <v>0</v>
      </c>
      <c r="FC107" s="132">
        <f>SAM_billion!FC107*1000</f>
        <v>0</v>
      </c>
      <c r="FD107" s="132">
        <f>SAM_billion!FD107*1000</f>
        <v>0</v>
      </c>
      <c r="FE107" s="132">
        <f>SAM_billion!FE107*1000</f>
        <v>0</v>
      </c>
      <c r="FF107" s="132">
        <f>SAM_billion!FF107*1000</f>
        <v>0</v>
      </c>
      <c r="FG107" s="132">
        <f>SAM_billion!FG107*1000</f>
        <v>0</v>
      </c>
      <c r="FH107" s="132">
        <f>SAM_billion!FH107*1000</f>
        <v>0</v>
      </c>
      <c r="FI107" s="132">
        <f>SAM_billion!FI107*1000</f>
        <v>0</v>
      </c>
      <c r="FJ107" s="132">
        <f>SAM_billion!FJ107*1000</f>
        <v>0</v>
      </c>
      <c r="FK107" s="132">
        <f>SAM_billion!FK107*1000</f>
        <v>0</v>
      </c>
      <c r="FL107" s="132">
        <f>SAM_billion!FL107*1000</f>
        <v>0</v>
      </c>
      <c r="FM107" s="132">
        <f>SAM_billion!FM107*1000</f>
        <v>0</v>
      </c>
      <c r="FN107" s="132">
        <f>SAM_billion!FN107*1000</f>
        <v>684.05222687342643</v>
      </c>
      <c r="FO107" s="132">
        <f>SAM_billion!FO107*1000</f>
        <v>788.34305564645683</v>
      </c>
      <c r="FP107" s="132">
        <f>SAM_billion!FP107*1000</f>
        <v>889.40848156533048</v>
      </c>
      <c r="FQ107" s="132">
        <f>SAM_billion!FQ107*1000</f>
        <v>884.08098931971858</v>
      </c>
      <c r="FR107" s="132">
        <f>SAM_billion!FR107*1000</f>
        <v>941.57523107899999</v>
      </c>
      <c r="FS107" s="132">
        <f>SAM_billion!FS107*1000</f>
        <v>1148.4901834900893</v>
      </c>
      <c r="FT107" s="132">
        <f>SAM_billion!FT107*1000</f>
        <v>1054.7328909903372</v>
      </c>
      <c r="FU107" s="132">
        <f>SAM_billion!FU107*1000</f>
        <v>1241.4630431199851</v>
      </c>
      <c r="FV107" s="132">
        <f>SAM_billion!FV107*1000</f>
        <v>1704.8685095225017</v>
      </c>
      <c r="FW107" s="132">
        <f>SAM_billion!FW107*1000</f>
        <v>2550.3933550398601</v>
      </c>
      <c r="FX107" s="132">
        <f>SAM_billion!FX107*1000</f>
        <v>0</v>
      </c>
      <c r="FY107" s="132">
        <f>SAM_billion!FY107*1000</f>
        <v>0</v>
      </c>
      <c r="FZ107" s="132">
        <f>SAM_billion!FZ107*1000</f>
        <v>0</v>
      </c>
      <c r="GA107" s="132">
        <f>SAM_billion!GA107*1000</f>
        <v>0</v>
      </c>
      <c r="GB107" s="132">
        <f>SAM_billion!GB107*1000</f>
        <v>0</v>
      </c>
      <c r="GC107" s="132">
        <f>SAM_billion!GC107*1000</f>
        <v>0</v>
      </c>
      <c r="GD107" s="132">
        <f>SAM_billion!GD107*1000</f>
        <v>0</v>
      </c>
      <c r="GE107" s="132">
        <f>SAM_billion!GE107*1000</f>
        <v>0</v>
      </c>
      <c r="GF107" s="132">
        <f>SAM_billion!GF107*1000</f>
        <v>0</v>
      </c>
      <c r="GG107" s="132">
        <f>SAM_billion!GG107*1000</f>
        <v>0</v>
      </c>
      <c r="GH107" s="132">
        <f>SAM_billion!GH107*1000</f>
        <v>-91.373379704066465</v>
      </c>
      <c r="GI107" s="132">
        <f>SAM_billion!GI107*1000</f>
        <v>5375.2473925477425</v>
      </c>
      <c r="GJ107" s="132">
        <f>SAM_billion!GJ107*1000</f>
        <v>33977.718751434171</v>
      </c>
    </row>
    <row r="108" spans="1:192" x14ac:dyDescent="0.25">
      <c r="A108" s="133" t="s">
        <v>764</v>
      </c>
      <c r="B108" s="132">
        <f>SAM_billion!B108*1000</f>
        <v>0</v>
      </c>
      <c r="C108" s="132">
        <f>SAM_billion!C108*1000</f>
        <v>0</v>
      </c>
      <c r="D108" s="132">
        <f>SAM_billion!D108*1000</f>
        <v>0</v>
      </c>
      <c r="E108" s="132">
        <f>SAM_billion!E108*1000</f>
        <v>0</v>
      </c>
      <c r="F108" s="132">
        <f>SAM_billion!F108*1000</f>
        <v>0</v>
      </c>
      <c r="G108" s="132">
        <f>SAM_billion!G108*1000</f>
        <v>0</v>
      </c>
      <c r="H108" s="132">
        <f>SAM_billion!H108*1000</f>
        <v>0</v>
      </c>
      <c r="I108" s="132">
        <f>SAM_billion!I108*1000</f>
        <v>0</v>
      </c>
      <c r="J108" s="132">
        <f>SAM_billion!J108*1000</f>
        <v>0</v>
      </c>
      <c r="K108" s="132">
        <f>SAM_billion!K108*1000</f>
        <v>0</v>
      </c>
      <c r="L108" s="132">
        <f>SAM_billion!L108*1000</f>
        <v>0</v>
      </c>
      <c r="M108" s="132">
        <f>SAM_billion!M108*1000</f>
        <v>0</v>
      </c>
      <c r="N108" s="132">
        <f>SAM_billion!N108*1000</f>
        <v>0</v>
      </c>
      <c r="O108" s="132">
        <f>SAM_billion!O108*1000</f>
        <v>0</v>
      </c>
      <c r="P108" s="132">
        <f>SAM_billion!P108*1000</f>
        <v>0</v>
      </c>
      <c r="Q108" s="132">
        <f>SAM_billion!Q108*1000</f>
        <v>0</v>
      </c>
      <c r="R108" s="132">
        <f>SAM_billion!R108*1000</f>
        <v>0</v>
      </c>
      <c r="S108" s="132">
        <f>SAM_billion!S108*1000</f>
        <v>0</v>
      </c>
      <c r="T108" s="132">
        <f>SAM_billion!T108*1000</f>
        <v>0</v>
      </c>
      <c r="U108" s="132">
        <f>SAM_billion!U108*1000</f>
        <v>0</v>
      </c>
      <c r="V108" s="132">
        <f>SAM_billion!V108*1000</f>
        <v>327.99871504477755</v>
      </c>
      <c r="W108" s="132">
        <f>SAM_billion!W108*1000</f>
        <v>0</v>
      </c>
      <c r="X108" s="132">
        <f>SAM_billion!X108*1000</f>
        <v>10514.973861048109</v>
      </c>
      <c r="Y108" s="132">
        <f>SAM_billion!Y108*1000</f>
        <v>0</v>
      </c>
      <c r="Z108" s="132">
        <f>SAM_billion!Z108*1000</f>
        <v>1221.033774522439</v>
      </c>
      <c r="AA108" s="132">
        <f>SAM_billion!AA108*1000</f>
        <v>0</v>
      </c>
      <c r="AB108" s="132">
        <f>SAM_billion!AB108*1000</f>
        <v>0</v>
      </c>
      <c r="AC108" s="132">
        <f>SAM_billion!AC108*1000</f>
        <v>0</v>
      </c>
      <c r="AD108" s="132">
        <f>SAM_billion!AD108*1000</f>
        <v>2364.1697379910129</v>
      </c>
      <c r="AE108" s="132">
        <f>SAM_billion!AE108*1000</f>
        <v>0</v>
      </c>
      <c r="AF108" s="132">
        <f>SAM_billion!AF108*1000</f>
        <v>17.530354894911394</v>
      </c>
      <c r="AG108" s="132">
        <f>SAM_billion!AG108*1000</f>
        <v>0</v>
      </c>
      <c r="AH108" s="132">
        <f>SAM_billion!AH108*1000</f>
        <v>194.63179833040221</v>
      </c>
      <c r="AI108" s="132">
        <f>SAM_billion!AI108*1000</f>
        <v>4151.708526603974</v>
      </c>
      <c r="AJ108" s="132">
        <f>SAM_billion!AJ108*1000</f>
        <v>0</v>
      </c>
      <c r="AK108" s="132">
        <f>SAM_billion!AK108*1000</f>
        <v>0</v>
      </c>
      <c r="AL108" s="132">
        <f>SAM_billion!AL108*1000</f>
        <v>0.53394357369287293</v>
      </c>
      <c r="AM108" s="132">
        <f>SAM_billion!AM108*1000</f>
        <v>0</v>
      </c>
      <c r="AN108" s="132">
        <f>SAM_billion!AN108*1000</f>
        <v>0</v>
      </c>
      <c r="AO108" s="132">
        <f>SAM_billion!AO108*1000</f>
        <v>0</v>
      </c>
      <c r="AP108" s="132">
        <f>SAM_billion!AP108*1000</f>
        <v>0</v>
      </c>
      <c r="AQ108" s="132">
        <f>SAM_billion!AQ108*1000</f>
        <v>0</v>
      </c>
      <c r="AR108" s="132">
        <f>SAM_billion!AR108*1000</f>
        <v>0</v>
      </c>
      <c r="AS108" s="132">
        <f>SAM_billion!AS108*1000</f>
        <v>0</v>
      </c>
      <c r="AT108" s="132">
        <f>SAM_billion!AT108*1000</f>
        <v>0</v>
      </c>
      <c r="AU108" s="132">
        <f>SAM_billion!AU108*1000</f>
        <v>5.6514070257120368</v>
      </c>
      <c r="AV108" s="132">
        <f>SAM_billion!AV108*1000</f>
        <v>0</v>
      </c>
      <c r="AW108" s="132">
        <f>SAM_billion!AW108*1000</f>
        <v>0</v>
      </c>
      <c r="AX108" s="132">
        <f>SAM_billion!AX108*1000</f>
        <v>0</v>
      </c>
      <c r="AY108" s="132">
        <f>SAM_billion!AY108*1000</f>
        <v>0</v>
      </c>
      <c r="AZ108" s="132">
        <f>SAM_billion!AZ108*1000</f>
        <v>0</v>
      </c>
      <c r="BA108" s="132">
        <f>SAM_billion!BA108*1000</f>
        <v>0</v>
      </c>
      <c r="BB108" s="132">
        <f>SAM_billion!BB108*1000</f>
        <v>0</v>
      </c>
      <c r="BC108" s="132">
        <f>SAM_billion!BC108*1000</f>
        <v>0</v>
      </c>
      <c r="BD108" s="132">
        <f>SAM_billion!BD108*1000</f>
        <v>0</v>
      </c>
      <c r="BE108" s="132">
        <f>SAM_billion!BE108*1000</f>
        <v>0</v>
      </c>
      <c r="BF108" s="132">
        <f>SAM_billion!BF108*1000</f>
        <v>0</v>
      </c>
      <c r="BG108" s="132">
        <f>SAM_billion!BG108*1000</f>
        <v>0</v>
      </c>
      <c r="BH108" s="132">
        <f>SAM_billion!BH108*1000</f>
        <v>0</v>
      </c>
      <c r="BI108" s="132">
        <f>SAM_billion!BI108*1000</f>
        <v>0</v>
      </c>
      <c r="BJ108" s="132">
        <f>SAM_billion!BJ108*1000</f>
        <v>255.89432282913484</v>
      </c>
      <c r="BK108" s="132">
        <f>SAM_billion!BK108*1000</f>
        <v>30.126408013879626</v>
      </c>
      <c r="BL108" s="132">
        <f>SAM_billion!BL108*1000</f>
        <v>0</v>
      </c>
      <c r="BM108" s="132">
        <f>SAM_billion!BM108*1000</f>
        <v>0</v>
      </c>
      <c r="BN108" s="132">
        <f>SAM_billion!BN108*1000</f>
        <v>0</v>
      </c>
      <c r="BO108" s="132">
        <f>SAM_billion!BO108*1000</f>
        <v>108.521087090053</v>
      </c>
      <c r="BP108" s="132">
        <f>SAM_billion!BP108*1000</f>
        <v>1.5313597845215869</v>
      </c>
      <c r="BQ108" s="132">
        <f>SAM_billion!BQ108*1000</f>
        <v>5.1218945387524926</v>
      </c>
      <c r="BR108" s="132">
        <f>SAM_billion!BR108*1000</f>
        <v>0.92792860896714702</v>
      </c>
      <c r="BS108" s="132">
        <f>SAM_billion!BS108*1000</f>
        <v>0.85487915298414485</v>
      </c>
      <c r="BT108" s="132">
        <f>SAM_billion!BT108*1000</f>
        <v>0</v>
      </c>
      <c r="BU108" s="132">
        <f>SAM_billion!BU108*1000</f>
        <v>2.2160750344896307</v>
      </c>
      <c r="BV108" s="132">
        <f>SAM_billion!BV108*1000</f>
        <v>3.0851865795803981</v>
      </c>
      <c r="BW108" s="132">
        <f>SAM_billion!BW108*1000</f>
        <v>0</v>
      </c>
      <c r="BX108" s="132">
        <f>SAM_billion!BX108*1000</f>
        <v>0</v>
      </c>
      <c r="BY108" s="132">
        <f>SAM_billion!BY108*1000</f>
        <v>379.59564914634183</v>
      </c>
      <c r="BZ108" s="132">
        <f>SAM_billion!BZ108*1000</f>
        <v>810.72580567193381</v>
      </c>
      <c r="CA108" s="132">
        <f>SAM_billion!CA108*1000</f>
        <v>0</v>
      </c>
      <c r="CB108" s="132">
        <f>SAM_billion!CB108*1000</f>
        <v>0</v>
      </c>
      <c r="CC108" s="132">
        <f>SAM_billion!CC108*1000</f>
        <v>0</v>
      </c>
      <c r="CD108" s="132">
        <f>SAM_billion!CD108*1000</f>
        <v>0</v>
      </c>
      <c r="CE108" s="132">
        <f>SAM_billion!CE108*1000</f>
        <v>0</v>
      </c>
      <c r="CF108" s="132">
        <f>SAM_billion!CF108*1000</f>
        <v>0</v>
      </c>
      <c r="CG108" s="132">
        <f>SAM_billion!CG108*1000</f>
        <v>0</v>
      </c>
      <c r="CH108" s="132">
        <f>SAM_billion!CH108*1000</f>
        <v>0</v>
      </c>
      <c r="CI108" s="132">
        <f>SAM_billion!CI108*1000</f>
        <v>0</v>
      </c>
      <c r="CJ108" s="132">
        <f>SAM_billion!CJ108*1000</f>
        <v>0</v>
      </c>
      <c r="CK108" s="132">
        <f>SAM_billion!CK108*1000</f>
        <v>0</v>
      </c>
      <c r="CL108" s="132">
        <f>SAM_billion!CL108*1000</f>
        <v>0</v>
      </c>
      <c r="CM108" s="132">
        <f>SAM_billion!CM108*1000</f>
        <v>0</v>
      </c>
      <c r="CN108" s="132">
        <f>SAM_billion!CN108*1000</f>
        <v>0</v>
      </c>
      <c r="CO108" s="132">
        <f>SAM_billion!CO108*1000</f>
        <v>0</v>
      </c>
      <c r="CP108" s="132">
        <f>SAM_billion!CP108*1000</f>
        <v>0</v>
      </c>
      <c r="CQ108" s="132">
        <f>SAM_billion!CQ108*1000</f>
        <v>0</v>
      </c>
      <c r="CR108" s="132">
        <f>SAM_billion!CR108*1000</f>
        <v>0</v>
      </c>
      <c r="CS108" s="132">
        <f>SAM_billion!CS108*1000</f>
        <v>0</v>
      </c>
      <c r="CT108" s="132">
        <f>SAM_billion!CT108*1000</f>
        <v>0</v>
      </c>
      <c r="CU108" s="132">
        <f>SAM_billion!CU108*1000</f>
        <v>0</v>
      </c>
      <c r="CV108" s="132">
        <f>SAM_billion!CV108*1000</f>
        <v>0</v>
      </c>
      <c r="CW108" s="132">
        <f>SAM_billion!CW108*1000</f>
        <v>0</v>
      </c>
      <c r="CX108" s="132">
        <f>SAM_billion!CX108*1000</f>
        <v>0</v>
      </c>
      <c r="CY108" s="132">
        <f>SAM_billion!CY108*1000</f>
        <v>0</v>
      </c>
      <c r="CZ108" s="132">
        <f>SAM_billion!CZ108*1000</f>
        <v>0</v>
      </c>
      <c r="DA108" s="132">
        <f>SAM_billion!DA108*1000</f>
        <v>0</v>
      </c>
      <c r="DB108" s="132">
        <f>SAM_billion!DB108*1000</f>
        <v>0</v>
      </c>
      <c r="DC108" s="132">
        <f>SAM_billion!DC108*1000</f>
        <v>0</v>
      </c>
      <c r="DD108" s="132">
        <f>SAM_billion!DD108*1000</f>
        <v>0</v>
      </c>
      <c r="DE108" s="132">
        <f>SAM_billion!DE108*1000</f>
        <v>0</v>
      </c>
      <c r="DF108" s="132">
        <f>SAM_billion!DF108*1000</f>
        <v>0</v>
      </c>
      <c r="DG108" s="132">
        <f>SAM_billion!DG108*1000</f>
        <v>0</v>
      </c>
      <c r="DH108" s="132">
        <f>SAM_billion!DH108*1000</f>
        <v>0</v>
      </c>
      <c r="DI108" s="132">
        <f>SAM_billion!DI108*1000</f>
        <v>0</v>
      </c>
      <c r="DJ108" s="132">
        <f>SAM_billion!DJ108*1000</f>
        <v>0</v>
      </c>
      <c r="DK108" s="132">
        <f>SAM_billion!DK108*1000</f>
        <v>0</v>
      </c>
      <c r="DL108" s="132">
        <f>SAM_billion!DL108*1000</f>
        <v>0</v>
      </c>
      <c r="DM108" s="132">
        <f>SAM_billion!DM108*1000</f>
        <v>0</v>
      </c>
      <c r="DN108" s="132">
        <f>SAM_billion!DN108*1000</f>
        <v>0</v>
      </c>
      <c r="DO108" s="132">
        <f>SAM_billion!DO108*1000</f>
        <v>0</v>
      </c>
      <c r="DP108" s="132">
        <f>SAM_billion!DP108*1000</f>
        <v>0</v>
      </c>
      <c r="DQ108" s="132">
        <f>SAM_billion!DQ108*1000</f>
        <v>0</v>
      </c>
      <c r="DR108" s="132">
        <f>SAM_billion!DR108*1000</f>
        <v>0</v>
      </c>
      <c r="DS108" s="132">
        <f>SAM_billion!DS108*1000</f>
        <v>0</v>
      </c>
      <c r="DT108" s="132">
        <f>SAM_billion!DT108*1000</f>
        <v>0</v>
      </c>
      <c r="DU108" s="132">
        <f>SAM_billion!DU108*1000</f>
        <v>0</v>
      </c>
      <c r="DV108" s="132">
        <f>SAM_billion!DV108*1000</f>
        <v>0</v>
      </c>
      <c r="DW108" s="132">
        <f>SAM_billion!DW108*1000</f>
        <v>0</v>
      </c>
      <c r="DX108" s="132">
        <f>SAM_billion!DX108*1000</f>
        <v>0</v>
      </c>
      <c r="DY108" s="132">
        <f>SAM_billion!DY108*1000</f>
        <v>0</v>
      </c>
      <c r="DZ108" s="132">
        <f>SAM_billion!DZ108*1000</f>
        <v>0</v>
      </c>
      <c r="EA108" s="132">
        <f>SAM_billion!EA108*1000</f>
        <v>0</v>
      </c>
      <c r="EB108" s="132">
        <f>SAM_billion!EB108*1000</f>
        <v>0</v>
      </c>
      <c r="EC108" s="132">
        <f>SAM_billion!EC108*1000</f>
        <v>0</v>
      </c>
      <c r="ED108" s="132">
        <f>SAM_billion!ED108*1000</f>
        <v>0</v>
      </c>
      <c r="EE108" s="132">
        <f>SAM_billion!EE108*1000</f>
        <v>0</v>
      </c>
      <c r="EF108" s="132">
        <f>SAM_billion!EF108*1000</f>
        <v>0</v>
      </c>
      <c r="EG108" s="132">
        <f>SAM_billion!EG108*1000</f>
        <v>0</v>
      </c>
      <c r="EH108" s="132">
        <f>SAM_billion!EH108*1000</f>
        <v>0</v>
      </c>
      <c r="EI108" s="132">
        <f>SAM_billion!EI108*1000</f>
        <v>0</v>
      </c>
      <c r="EJ108" s="132">
        <f>SAM_billion!EJ108*1000</f>
        <v>0</v>
      </c>
      <c r="EK108" s="132">
        <f>SAM_billion!EK108*1000</f>
        <v>0</v>
      </c>
      <c r="EL108" s="132">
        <f>SAM_billion!EL108*1000</f>
        <v>0</v>
      </c>
      <c r="EM108" s="132">
        <f>SAM_billion!EM108*1000</f>
        <v>0</v>
      </c>
      <c r="EN108" s="132">
        <f>SAM_billion!EN108*1000</f>
        <v>0</v>
      </c>
      <c r="EO108" s="132">
        <f>SAM_billion!EO108*1000</f>
        <v>0</v>
      </c>
      <c r="EP108" s="132">
        <f>SAM_billion!EP108*1000</f>
        <v>0</v>
      </c>
      <c r="EQ108" s="132">
        <f>SAM_billion!EQ108*1000</f>
        <v>0</v>
      </c>
      <c r="ER108" s="132">
        <f>SAM_billion!ER108*1000</f>
        <v>0</v>
      </c>
      <c r="ES108" s="132">
        <f>SAM_billion!ES108*1000</f>
        <v>0</v>
      </c>
      <c r="ET108" s="132">
        <f>SAM_billion!ET108*1000</f>
        <v>0</v>
      </c>
      <c r="EU108" s="132">
        <f>SAM_billion!EU108*1000</f>
        <v>0</v>
      </c>
      <c r="EV108" s="132">
        <f>SAM_billion!EV108*1000</f>
        <v>0</v>
      </c>
      <c r="EW108" s="132">
        <f>SAM_billion!EW108*1000</f>
        <v>0</v>
      </c>
      <c r="EX108" s="132">
        <f>SAM_billion!EX108*1000</f>
        <v>0</v>
      </c>
      <c r="EY108" s="132">
        <f>SAM_billion!EY108*1000</f>
        <v>0</v>
      </c>
      <c r="EZ108" s="132">
        <f>SAM_billion!EZ108*1000</f>
        <v>0</v>
      </c>
      <c r="FA108" s="132">
        <f>SAM_billion!FA108*1000</f>
        <v>0</v>
      </c>
      <c r="FB108" s="132">
        <f>SAM_billion!FB108*1000</f>
        <v>0</v>
      </c>
      <c r="FC108" s="132">
        <f>SAM_billion!FC108*1000</f>
        <v>0</v>
      </c>
      <c r="FD108" s="132">
        <f>SAM_billion!FD108*1000</f>
        <v>0</v>
      </c>
      <c r="FE108" s="132">
        <f>SAM_billion!FE108*1000</f>
        <v>0</v>
      </c>
      <c r="FF108" s="132">
        <f>SAM_billion!FF108*1000</f>
        <v>0</v>
      </c>
      <c r="FG108" s="132">
        <f>SAM_billion!FG108*1000</f>
        <v>0</v>
      </c>
      <c r="FH108" s="132">
        <f>SAM_billion!FH108*1000</f>
        <v>0</v>
      </c>
      <c r="FI108" s="132">
        <f>SAM_billion!FI108*1000</f>
        <v>0</v>
      </c>
      <c r="FJ108" s="132">
        <f>SAM_billion!FJ108*1000</f>
        <v>0</v>
      </c>
      <c r="FK108" s="132">
        <f>SAM_billion!FK108*1000</f>
        <v>0</v>
      </c>
      <c r="FL108" s="132">
        <f>SAM_billion!FL108*1000</f>
        <v>0</v>
      </c>
      <c r="FM108" s="132">
        <f>SAM_billion!FM108*1000</f>
        <v>0</v>
      </c>
      <c r="FN108" s="132">
        <f>SAM_billion!FN108*1000</f>
        <v>1279.8168288405175</v>
      </c>
      <c r="FO108" s="132">
        <f>SAM_billion!FO108*1000</f>
        <v>1632.0284656616295</v>
      </c>
      <c r="FP108" s="132">
        <f>SAM_billion!FP108*1000</f>
        <v>1766.2764325597898</v>
      </c>
      <c r="FQ108" s="132">
        <f>SAM_billion!FQ108*1000</f>
        <v>1890.2497194793416</v>
      </c>
      <c r="FR108" s="132">
        <f>SAM_billion!FR108*1000</f>
        <v>1942.2084452303868</v>
      </c>
      <c r="FS108" s="132">
        <f>SAM_billion!FS108*1000</f>
        <v>2161.4447590825271</v>
      </c>
      <c r="FT108" s="132">
        <f>SAM_billion!FT108*1000</f>
        <v>2176.5897032886373</v>
      </c>
      <c r="FU108" s="132">
        <f>SAM_billion!FU108*1000</f>
        <v>2974.9603075357531</v>
      </c>
      <c r="FV108" s="132">
        <f>SAM_billion!FV108*1000</f>
        <v>3863.6504575898243</v>
      </c>
      <c r="FW108" s="132">
        <f>SAM_billion!FW108*1000</f>
        <v>6855.1642777898969</v>
      </c>
      <c r="FX108" s="132">
        <f>SAM_billion!FX108*1000</f>
        <v>0</v>
      </c>
      <c r="FY108" s="132">
        <f>SAM_billion!FY108*1000</f>
        <v>0</v>
      </c>
      <c r="FZ108" s="132">
        <f>SAM_billion!FZ108*1000</f>
        <v>0</v>
      </c>
      <c r="GA108" s="132">
        <f>SAM_billion!GA108*1000</f>
        <v>0</v>
      </c>
      <c r="GB108" s="132">
        <f>SAM_billion!GB108*1000</f>
        <v>0</v>
      </c>
      <c r="GC108" s="132">
        <f>SAM_billion!GC108*1000</f>
        <v>0</v>
      </c>
      <c r="GD108" s="132">
        <f>SAM_billion!GD108*1000</f>
        <v>0</v>
      </c>
      <c r="GE108" s="132">
        <f>SAM_billion!GE108*1000</f>
        <v>0</v>
      </c>
      <c r="GF108" s="132">
        <f>SAM_billion!GF108*1000</f>
        <v>0</v>
      </c>
      <c r="GG108" s="132">
        <f>SAM_billion!GG108*1000</f>
        <v>0</v>
      </c>
      <c r="GH108" s="132">
        <f>SAM_billion!GH108*1000</f>
        <v>878.83880598366147</v>
      </c>
      <c r="GI108" s="132">
        <f>SAM_billion!GI108*1000</f>
        <v>9167.439574761931</v>
      </c>
      <c r="GJ108" s="132">
        <f>SAM_billion!GJ108*1000</f>
        <v>56985.500493289561</v>
      </c>
    </row>
    <row r="109" spans="1:192" x14ac:dyDescent="0.25">
      <c r="A109" s="133" t="s">
        <v>765</v>
      </c>
      <c r="B109" s="132">
        <f>SAM_billion!B109*1000</f>
        <v>0</v>
      </c>
      <c r="C109" s="132">
        <f>SAM_billion!C109*1000</f>
        <v>0</v>
      </c>
      <c r="D109" s="132">
        <f>SAM_billion!D109*1000</f>
        <v>0</v>
      </c>
      <c r="E109" s="132">
        <f>SAM_billion!E109*1000</f>
        <v>0</v>
      </c>
      <c r="F109" s="132">
        <f>SAM_billion!F109*1000</f>
        <v>0</v>
      </c>
      <c r="G109" s="132">
        <f>SAM_billion!G109*1000</f>
        <v>0</v>
      </c>
      <c r="H109" s="132">
        <f>SAM_billion!H109*1000</f>
        <v>0</v>
      </c>
      <c r="I109" s="132">
        <f>SAM_billion!I109*1000</f>
        <v>0</v>
      </c>
      <c r="J109" s="132">
        <f>SAM_billion!J109*1000</f>
        <v>0</v>
      </c>
      <c r="K109" s="132">
        <f>SAM_billion!K109*1000</f>
        <v>0</v>
      </c>
      <c r="L109" s="132">
        <f>SAM_billion!L109*1000</f>
        <v>0</v>
      </c>
      <c r="M109" s="132">
        <f>SAM_billion!M109*1000</f>
        <v>0</v>
      </c>
      <c r="N109" s="132">
        <f>SAM_billion!N109*1000</f>
        <v>0</v>
      </c>
      <c r="O109" s="132">
        <f>SAM_billion!O109*1000</f>
        <v>0</v>
      </c>
      <c r="P109" s="132">
        <f>SAM_billion!P109*1000</f>
        <v>0</v>
      </c>
      <c r="Q109" s="132">
        <f>SAM_billion!Q109*1000</f>
        <v>0</v>
      </c>
      <c r="R109" s="132">
        <f>SAM_billion!R109*1000</f>
        <v>0</v>
      </c>
      <c r="S109" s="132">
        <f>SAM_billion!S109*1000</f>
        <v>0</v>
      </c>
      <c r="T109" s="132">
        <f>SAM_billion!T109*1000</f>
        <v>0</v>
      </c>
      <c r="U109" s="132">
        <f>SAM_billion!U109*1000</f>
        <v>0</v>
      </c>
      <c r="V109" s="132">
        <f>SAM_billion!V109*1000</f>
        <v>48.31289321213594</v>
      </c>
      <c r="W109" s="132">
        <f>SAM_billion!W109*1000</f>
        <v>81.230417334861301</v>
      </c>
      <c r="X109" s="132">
        <f>SAM_billion!X109*1000</f>
        <v>74.220581850544392</v>
      </c>
      <c r="Y109" s="132">
        <f>SAM_billion!Y109*1000</f>
        <v>4374.3696542080515</v>
      </c>
      <c r="Z109" s="132">
        <f>SAM_billion!Z109*1000</f>
        <v>13.737293194422373</v>
      </c>
      <c r="AA109" s="132">
        <f>SAM_billion!AA109*1000</f>
        <v>64.473024976623137</v>
      </c>
      <c r="AB109" s="132">
        <f>SAM_billion!AB109*1000</f>
        <v>0</v>
      </c>
      <c r="AC109" s="132">
        <f>SAM_billion!AC109*1000</f>
        <v>55.200365234433264</v>
      </c>
      <c r="AD109" s="132">
        <f>SAM_billion!AD109*1000</f>
        <v>2759.9320893700501</v>
      </c>
      <c r="AE109" s="132">
        <f>SAM_billion!AE109*1000</f>
        <v>60.652292615236149</v>
      </c>
      <c r="AF109" s="132">
        <f>SAM_billion!AF109*1000</f>
        <v>180.69492114596432</v>
      </c>
      <c r="AG109" s="132">
        <f>SAM_billion!AG109*1000</f>
        <v>0</v>
      </c>
      <c r="AH109" s="132">
        <f>SAM_billion!AH109*1000</f>
        <v>2300.3215972578523</v>
      </c>
      <c r="AI109" s="132">
        <f>SAM_billion!AI109*1000</f>
        <v>0</v>
      </c>
      <c r="AJ109" s="132">
        <f>SAM_billion!AJ109*1000</f>
        <v>22.813176550550633</v>
      </c>
      <c r="AK109" s="132">
        <f>SAM_billion!AK109*1000</f>
        <v>0</v>
      </c>
      <c r="AL109" s="132">
        <f>SAM_billion!AL109*1000</f>
        <v>0</v>
      </c>
      <c r="AM109" s="132">
        <f>SAM_billion!AM109*1000</f>
        <v>0</v>
      </c>
      <c r="AN109" s="132">
        <f>SAM_billion!AN109*1000</f>
        <v>0</v>
      </c>
      <c r="AO109" s="132">
        <f>SAM_billion!AO109*1000</f>
        <v>0</v>
      </c>
      <c r="AP109" s="132">
        <f>SAM_billion!AP109*1000</f>
        <v>0</v>
      </c>
      <c r="AQ109" s="132">
        <f>SAM_billion!AQ109*1000</f>
        <v>0</v>
      </c>
      <c r="AR109" s="132">
        <f>SAM_billion!AR109*1000</f>
        <v>2.586761879526478</v>
      </c>
      <c r="AS109" s="132">
        <f>SAM_billion!AS109*1000</f>
        <v>53.337637478150576</v>
      </c>
      <c r="AT109" s="132">
        <f>SAM_billion!AT109*1000</f>
        <v>480.03873730335511</v>
      </c>
      <c r="AU109" s="132">
        <f>SAM_billion!AU109*1000</f>
        <v>2776.9041092584785</v>
      </c>
      <c r="AV109" s="132">
        <f>SAM_billion!AV109*1000</f>
        <v>0</v>
      </c>
      <c r="AW109" s="132">
        <f>SAM_billion!AW109*1000</f>
        <v>0</v>
      </c>
      <c r="AX109" s="132">
        <f>SAM_billion!AX109*1000</f>
        <v>0</v>
      </c>
      <c r="AY109" s="132">
        <f>SAM_billion!AY109*1000</f>
        <v>0</v>
      </c>
      <c r="AZ109" s="132">
        <f>SAM_billion!AZ109*1000</f>
        <v>0</v>
      </c>
      <c r="BA109" s="132">
        <f>SAM_billion!BA109*1000</f>
        <v>0</v>
      </c>
      <c r="BB109" s="132">
        <f>SAM_billion!BB109*1000</f>
        <v>0</v>
      </c>
      <c r="BC109" s="132">
        <f>SAM_billion!BC109*1000</f>
        <v>0</v>
      </c>
      <c r="BD109" s="132">
        <f>SAM_billion!BD109*1000</f>
        <v>0</v>
      </c>
      <c r="BE109" s="132">
        <f>SAM_billion!BE109*1000</f>
        <v>0</v>
      </c>
      <c r="BF109" s="132">
        <f>SAM_billion!BF109*1000</f>
        <v>0</v>
      </c>
      <c r="BG109" s="132">
        <f>SAM_billion!BG109*1000</f>
        <v>0</v>
      </c>
      <c r="BH109" s="132">
        <f>SAM_billion!BH109*1000</f>
        <v>0</v>
      </c>
      <c r="BI109" s="132">
        <f>SAM_billion!BI109*1000</f>
        <v>0</v>
      </c>
      <c r="BJ109" s="132">
        <f>SAM_billion!BJ109*1000</f>
        <v>50.727121047595496</v>
      </c>
      <c r="BK109" s="132">
        <f>SAM_billion!BK109*1000</f>
        <v>0</v>
      </c>
      <c r="BL109" s="132">
        <f>SAM_billion!BL109*1000</f>
        <v>0</v>
      </c>
      <c r="BM109" s="132">
        <f>SAM_billion!BM109*1000</f>
        <v>0</v>
      </c>
      <c r="BN109" s="132">
        <f>SAM_billion!BN109*1000</f>
        <v>0</v>
      </c>
      <c r="BO109" s="132">
        <f>SAM_billion!BO109*1000</f>
        <v>156.26525797444862</v>
      </c>
      <c r="BP109" s="132">
        <f>SAM_billion!BP109*1000</f>
        <v>0</v>
      </c>
      <c r="BQ109" s="132">
        <f>SAM_billion!BQ109*1000</f>
        <v>0</v>
      </c>
      <c r="BR109" s="132">
        <f>SAM_billion!BR109*1000</f>
        <v>0</v>
      </c>
      <c r="BS109" s="132">
        <f>SAM_billion!BS109*1000</f>
        <v>0</v>
      </c>
      <c r="BT109" s="132">
        <f>SAM_billion!BT109*1000</f>
        <v>0</v>
      </c>
      <c r="BU109" s="132">
        <f>SAM_billion!BU109*1000</f>
        <v>0</v>
      </c>
      <c r="BV109" s="132">
        <f>SAM_billion!BV109*1000</f>
        <v>1.8598286309086092</v>
      </c>
      <c r="BW109" s="132">
        <f>SAM_billion!BW109*1000</f>
        <v>0</v>
      </c>
      <c r="BX109" s="132">
        <f>SAM_billion!BX109*1000</f>
        <v>0</v>
      </c>
      <c r="BY109" s="132">
        <f>SAM_billion!BY109*1000</f>
        <v>162.59196064308372</v>
      </c>
      <c r="BZ109" s="132">
        <f>SAM_billion!BZ109*1000</f>
        <v>390.35820271820728</v>
      </c>
      <c r="CA109" s="132">
        <f>SAM_billion!CA109*1000</f>
        <v>0</v>
      </c>
      <c r="CB109" s="132">
        <f>SAM_billion!CB109*1000</f>
        <v>0</v>
      </c>
      <c r="CC109" s="132">
        <f>SAM_billion!CC109*1000</f>
        <v>0</v>
      </c>
      <c r="CD109" s="132">
        <f>SAM_billion!CD109*1000</f>
        <v>0</v>
      </c>
      <c r="CE109" s="132">
        <f>SAM_billion!CE109*1000</f>
        <v>0</v>
      </c>
      <c r="CF109" s="132">
        <f>SAM_billion!CF109*1000</f>
        <v>0</v>
      </c>
      <c r="CG109" s="132">
        <f>SAM_billion!CG109*1000</f>
        <v>0</v>
      </c>
      <c r="CH109" s="132">
        <f>SAM_billion!CH109*1000</f>
        <v>0</v>
      </c>
      <c r="CI109" s="132">
        <f>SAM_billion!CI109*1000</f>
        <v>0</v>
      </c>
      <c r="CJ109" s="132">
        <f>SAM_billion!CJ109*1000</f>
        <v>0</v>
      </c>
      <c r="CK109" s="132">
        <f>SAM_billion!CK109*1000</f>
        <v>0</v>
      </c>
      <c r="CL109" s="132">
        <f>SAM_billion!CL109*1000</f>
        <v>0</v>
      </c>
      <c r="CM109" s="132">
        <f>SAM_billion!CM109*1000</f>
        <v>0</v>
      </c>
      <c r="CN109" s="132">
        <f>SAM_billion!CN109*1000</f>
        <v>0</v>
      </c>
      <c r="CO109" s="132">
        <f>SAM_billion!CO109*1000</f>
        <v>0</v>
      </c>
      <c r="CP109" s="132">
        <f>SAM_billion!CP109*1000</f>
        <v>0</v>
      </c>
      <c r="CQ109" s="132">
        <f>SAM_billion!CQ109*1000</f>
        <v>0</v>
      </c>
      <c r="CR109" s="132">
        <f>SAM_billion!CR109*1000</f>
        <v>0</v>
      </c>
      <c r="CS109" s="132">
        <f>SAM_billion!CS109*1000</f>
        <v>0</v>
      </c>
      <c r="CT109" s="132">
        <f>SAM_billion!CT109*1000</f>
        <v>0</v>
      </c>
      <c r="CU109" s="132">
        <f>SAM_billion!CU109*1000</f>
        <v>0</v>
      </c>
      <c r="CV109" s="132">
        <f>SAM_billion!CV109*1000</f>
        <v>0</v>
      </c>
      <c r="CW109" s="132">
        <f>SAM_billion!CW109*1000</f>
        <v>0</v>
      </c>
      <c r="CX109" s="132">
        <f>SAM_billion!CX109*1000</f>
        <v>0</v>
      </c>
      <c r="CY109" s="132">
        <f>SAM_billion!CY109*1000</f>
        <v>0</v>
      </c>
      <c r="CZ109" s="132">
        <f>SAM_billion!CZ109*1000</f>
        <v>0</v>
      </c>
      <c r="DA109" s="132">
        <f>SAM_billion!DA109*1000</f>
        <v>0</v>
      </c>
      <c r="DB109" s="132">
        <f>SAM_billion!DB109*1000</f>
        <v>0</v>
      </c>
      <c r="DC109" s="132">
        <f>SAM_billion!DC109*1000</f>
        <v>0</v>
      </c>
      <c r="DD109" s="132">
        <f>SAM_billion!DD109*1000</f>
        <v>0</v>
      </c>
      <c r="DE109" s="132">
        <f>SAM_billion!DE109*1000</f>
        <v>0</v>
      </c>
      <c r="DF109" s="132">
        <f>SAM_billion!DF109*1000</f>
        <v>0</v>
      </c>
      <c r="DG109" s="132">
        <f>SAM_billion!DG109*1000</f>
        <v>0</v>
      </c>
      <c r="DH109" s="132">
        <f>SAM_billion!DH109*1000</f>
        <v>0</v>
      </c>
      <c r="DI109" s="132">
        <f>SAM_billion!DI109*1000</f>
        <v>0</v>
      </c>
      <c r="DJ109" s="132">
        <f>SAM_billion!DJ109*1000</f>
        <v>0</v>
      </c>
      <c r="DK109" s="132">
        <f>SAM_billion!DK109*1000</f>
        <v>0</v>
      </c>
      <c r="DL109" s="132">
        <f>SAM_billion!DL109*1000</f>
        <v>0</v>
      </c>
      <c r="DM109" s="132">
        <f>SAM_billion!DM109*1000</f>
        <v>0</v>
      </c>
      <c r="DN109" s="132">
        <f>SAM_billion!DN109*1000</f>
        <v>0</v>
      </c>
      <c r="DO109" s="132">
        <f>SAM_billion!DO109*1000</f>
        <v>0</v>
      </c>
      <c r="DP109" s="132">
        <f>SAM_billion!DP109*1000</f>
        <v>0</v>
      </c>
      <c r="DQ109" s="132">
        <f>SAM_billion!DQ109*1000</f>
        <v>0</v>
      </c>
      <c r="DR109" s="132">
        <f>SAM_billion!DR109*1000</f>
        <v>0</v>
      </c>
      <c r="DS109" s="132">
        <f>SAM_billion!DS109*1000</f>
        <v>0</v>
      </c>
      <c r="DT109" s="132">
        <f>SAM_billion!DT109*1000</f>
        <v>0</v>
      </c>
      <c r="DU109" s="132">
        <f>SAM_billion!DU109*1000</f>
        <v>0</v>
      </c>
      <c r="DV109" s="132">
        <f>SAM_billion!DV109*1000</f>
        <v>0</v>
      </c>
      <c r="DW109" s="132">
        <f>SAM_billion!DW109*1000</f>
        <v>0</v>
      </c>
      <c r="DX109" s="132">
        <f>SAM_billion!DX109*1000</f>
        <v>0</v>
      </c>
      <c r="DY109" s="132">
        <f>SAM_billion!DY109*1000</f>
        <v>0</v>
      </c>
      <c r="DZ109" s="132">
        <f>SAM_billion!DZ109*1000</f>
        <v>0</v>
      </c>
      <c r="EA109" s="132">
        <f>SAM_billion!EA109*1000</f>
        <v>0</v>
      </c>
      <c r="EB109" s="132">
        <f>SAM_billion!EB109*1000</f>
        <v>0</v>
      </c>
      <c r="EC109" s="132">
        <f>SAM_billion!EC109*1000</f>
        <v>0</v>
      </c>
      <c r="ED109" s="132">
        <f>SAM_billion!ED109*1000</f>
        <v>0</v>
      </c>
      <c r="EE109" s="132">
        <f>SAM_billion!EE109*1000</f>
        <v>0</v>
      </c>
      <c r="EF109" s="132">
        <f>SAM_billion!EF109*1000</f>
        <v>0</v>
      </c>
      <c r="EG109" s="132">
        <f>SAM_billion!EG109*1000</f>
        <v>0</v>
      </c>
      <c r="EH109" s="132">
        <f>SAM_billion!EH109*1000</f>
        <v>0</v>
      </c>
      <c r="EI109" s="132">
        <f>SAM_billion!EI109*1000</f>
        <v>0</v>
      </c>
      <c r="EJ109" s="132">
        <f>SAM_billion!EJ109*1000</f>
        <v>0</v>
      </c>
      <c r="EK109" s="132">
        <f>SAM_billion!EK109*1000</f>
        <v>0</v>
      </c>
      <c r="EL109" s="132">
        <f>SAM_billion!EL109*1000</f>
        <v>0</v>
      </c>
      <c r="EM109" s="132">
        <f>SAM_billion!EM109*1000</f>
        <v>0</v>
      </c>
      <c r="EN109" s="132">
        <f>SAM_billion!EN109*1000</f>
        <v>0</v>
      </c>
      <c r="EO109" s="132">
        <f>SAM_billion!EO109*1000</f>
        <v>0</v>
      </c>
      <c r="EP109" s="132">
        <f>SAM_billion!EP109*1000</f>
        <v>0</v>
      </c>
      <c r="EQ109" s="132">
        <f>SAM_billion!EQ109*1000</f>
        <v>0</v>
      </c>
      <c r="ER109" s="132">
        <f>SAM_billion!ER109*1000</f>
        <v>0</v>
      </c>
      <c r="ES109" s="132">
        <f>SAM_billion!ES109*1000</f>
        <v>0</v>
      </c>
      <c r="ET109" s="132">
        <f>SAM_billion!ET109*1000</f>
        <v>0</v>
      </c>
      <c r="EU109" s="132">
        <f>SAM_billion!EU109*1000</f>
        <v>0</v>
      </c>
      <c r="EV109" s="132">
        <f>SAM_billion!EV109*1000</f>
        <v>0</v>
      </c>
      <c r="EW109" s="132">
        <f>SAM_billion!EW109*1000</f>
        <v>0</v>
      </c>
      <c r="EX109" s="132">
        <f>SAM_billion!EX109*1000</f>
        <v>0</v>
      </c>
      <c r="EY109" s="132">
        <f>SAM_billion!EY109*1000</f>
        <v>0</v>
      </c>
      <c r="EZ109" s="132">
        <f>SAM_billion!EZ109*1000</f>
        <v>0</v>
      </c>
      <c r="FA109" s="132">
        <f>SAM_billion!FA109*1000</f>
        <v>0</v>
      </c>
      <c r="FB109" s="132">
        <f>SAM_billion!FB109*1000</f>
        <v>0</v>
      </c>
      <c r="FC109" s="132">
        <f>SAM_billion!FC109*1000</f>
        <v>0</v>
      </c>
      <c r="FD109" s="132">
        <f>SAM_billion!FD109*1000</f>
        <v>0</v>
      </c>
      <c r="FE109" s="132">
        <f>SAM_billion!FE109*1000</f>
        <v>0</v>
      </c>
      <c r="FF109" s="132">
        <f>SAM_billion!FF109*1000</f>
        <v>0</v>
      </c>
      <c r="FG109" s="132">
        <f>SAM_billion!FG109*1000</f>
        <v>0</v>
      </c>
      <c r="FH109" s="132">
        <f>SAM_billion!FH109*1000</f>
        <v>0</v>
      </c>
      <c r="FI109" s="132">
        <f>SAM_billion!FI109*1000</f>
        <v>0</v>
      </c>
      <c r="FJ109" s="132">
        <f>SAM_billion!FJ109*1000</f>
        <v>0</v>
      </c>
      <c r="FK109" s="132">
        <f>SAM_billion!FK109*1000</f>
        <v>0</v>
      </c>
      <c r="FL109" s="132">
        <f>SAM_billion!FL109*1000</f>
        <v>0</v>
      </c>
      <c r="FM109" s="132">
        <f>SAM_billion!FM109*1000</f>
        <v>0</v>
      </c>
      <c r="FN109" s="132">
        <f>SAM_billion!FN109*1000</f>
        <v>1368.9551002199839</v>
      </c>
      <c r="FO109" s="132">
        <f>SAM_billion!FO109*1000</f>
        <v>1667.9002410847911</v>
      </c>
      <c r="FP109" s="132">
        <f>SAM_billion!FP109*1000</f>
        <v>1696.1877076689657</v>
      </c>
      <c r="FQ109" s="132">
        <f>SAM_billion!FQ109*1000</f>
        <v>1849.6694447575069</v>
      </c>
      <c r="FR109" s="132">
        <f>SAM_billion!FR109*1000</f>
        <v>1788.5020455064398</v>
      </c>
      <c r="FS109" s="132">
        <f>SAM_billion!FS109*1000</f>
        <v>1747.6945912300982</v>
      </c>
      <c r="FT109" s="132">
        <f>SAM_billion!FT109*1000</f>
        <v>1774.3680113994733</v>
      </c>
      <c r="FU109" s="132">
        <f>SAM_billion!FU109*1000</f>
        <v>1926.5539224092329</v>
      </c>
      <c r="FV109" s="132">
        <f>SAM_billion!FV109*1000</f>
        <v>2527.2734834022308</v>
      </c>
      <c r="FW109" s="132">
        <f>SAM_billion!FW109*1000</f>
        <v>2103.253434671321</v>
      </c>
      <c r="FX109" s="132">
        <f>SAM_billion!FX109*1000</f>
        <v>0</v>
      </c>
      <c r="FY109" s="132">
        <f>SAM_billion!FY109*1000</f>
        <v>0</v>
      </c>
      <c r="FZ109" s="132">
        <f>SAM_billion!FZ109*1000</f>
        <v>0</v>
      </c>
      <c r="GA109" s="132">
        <f>SAM_billion!GA109*1000</f>
        <v>0</v>
      </c>
      <c r="GB109" s="132">
        <f>SAM_billion!GB109*1000</f>
        <v>0</v>
      </c>
      <c r="GC109" s="132">
        <f>SAM_billion!GC109*1000</f>
        <v>0</v>
      </c>
      <c r="GD109" s="132">
        <f>SAM_billion!GD109*1000</f>
        <v>0</v>
      </c>
      <c r="GE109" s="132">
        <f>SAM_billion!GE109*1000</f>
        <v>0</v>
      </c>
      <c r="GF109" s="132">
        <f>SAM_billion!GF109*1000</f>
        <v>0</v>
      </c>
      <c r="GG109" s="132">
        <f>SAM_billion!GG109*1000</f>
        <v>0</v>
      </c>
      <c r="GH109" s="132">
        <f>SAM_billion!GH109*1000</f>
        <v>-120.51267723520958</v>
      </c>
      <c r="GI109" s="132">
        <f>SAM_billion!GI109*1000</f>
        <v>5651.5351344323799</v>
      </c>
      <c r="GJ109" s="132">
        <f>SAM_billion!GJ109*1000</f>
        <v>38092.008363431691</v>
      </c>
    </row>
    <row r="110" spans="1:192" x14ac:dyDescent="0.25">
      <c r="A110" s="133" t="s">
        <v>766</v>
      </c>
      <c r="B110" s="132">
        <f>SAM_billion!B110*1000</f>
        <v>0</v>
      </c>
      <c r="C110" s="132">
        <f>SAM_billion!C110*1000</f>
        <v>0</v>
      </c>
      <c r="D110" s="132">
        <f>SAM_billion!D110*1000</f>
        <v>0</v>
      </c>
      <c r="E110" s="132">
        <f>SAM_billion!E110*1000</f>
        <v>0</v>
      </c>
      <c r="F110" s="132">
        <f>SAM_billion!F110*1000</f>
        <v>0</v>
      </c>
      <c r="G110" s="132">
        <f>SAM_billion!G110*1000</f>
        <v>0</v>
      </c>
      <c r="H110" s="132">
        <f>SAM_billion!H110*1000</f>
        <v>0</v>
      </c>
      <c r="I110" s="132">
        <f>SAM_billion!I110*1000</f>
        <v>0</v>
      </c>
      <c r="J110" s="132">
        <f>SAM_billion!J110*1000</f>
        <v>0</v>
      </c>
      <c r="K110" s="132">
        <f>SAM_billion!K110*1000</f>
        <v>0</v>
      </c>
      <c r="L110" s="132">
        <f>SAM_billion!L110*1000</f>
        <v>0</v>
      </c>
      <c r="M110" s="132">
        <f>SAM_billion!M110*1000</f>
        <v>0</v>
      </c>
      <c r="N110" s="132">
        <f>SAM_billion!N110*1000</f>
        <v>0</v>
      </c>
      <c r="O110" s="132">
        <f>SAM_billion!O110*1000</f>
        <v>0</v>
      </c>
      <c r="P110" s="132">
        <f>SAM_billion!P110*1000</f>
        <v>0</v>
      </c>
      <c r="Q110" s="132">
        <f>SAM_billion!Q110*1000</f>
        <v>0</v>
      </c>
      <c r="R110" s="132">
        <f>SAM_billion!R110*1000</f>
        <v>0</v>
      </c>
      <c r="S110" s="132">
        <f>SAM_billion!S110*1000</f>
        <v>0</v>
      </c>
      <c r="T110" s="132">
        <f>SAM_billion!T110*1000</f>
        <v>0</v>
      </c>
      <c r="U110" s="132">
        <f>SAM_billion!U110*1000</f>
        <v>0</v>
      </c>
      <c r="V110" s="132">
        <f>SAM_billion!V110*1000</f>
        <v>0</v>
      </c>
      <c r="W110" s="132">
        <f>SAM_billion!W110*1000</f>
        <v>0</v>
      </c>
      <c r="X110" s="132">
        <f>SAM_billion!X110*1000</f>
        <v>1461.2032987824132</v>
      </c>
      <c r="Y110" s="132">
        <f>SAM_billion!Y110*1000</f>
        <v>0</v>
      </c>
      <c r="Z110" s="132">
        <f>SAM_billion!Z110*1000</f>
        <v>4299.598050609764</v>
      </c>
      <c r="AA110" s="132">
        <f>SAM_billion!AA110*1000</f>
        <v>25.075522533277315</v>
      </c>
      <c r="AB110" s="132">
        <f>SAM_billion!AB110*1000</f>
        <v>0</v>
      </c>
      <c r="AC110" s="132">
        <f>SAM_billion!AC110*1000</f>
        <v>0</v>
      </c>
      <c r="AD110" s="132">
        <f>SAM_billion!AD110*1000</f>
        <v>3109.5368080529884</v>
      </c>
      <c r="AE110" s="132">
        <f>SAM_billion!AE110*1000</f>
        <v>111.72166745153027</v>
      </c>
      <c r="AF110" s="132">
        <f>SAM_billion!AF110*1000</f>
        <v>1133.975290740671</v>
      </c>
      <c r="AG110" s="132">
        <f>SAM_billion!AG110*1000</f>
        <v>0</v>
      </c>
      <c r="AH110" s="132">
        <f>SAM_billion!AH110*1000</f>
        <v>1358.0558432539585</v>
      </c>
      <c r="AI110" s="132">
        <f>SAM_billion!AI110*1000</f>
        <v>25.569241403951306</v>
      </c>
      <c r="AJ110" s="132">
        <f>SAM_billion!AJ110*1000</f>
        <v>0</v>
      </c>
      <c r="AK110" s="132">
        <f>SAM_billion!AK110*1000</f>
        <v>0</v>
      </c>
      <c r="AL110" s="132">
        <f>SAM_billion!AL110*1000</f>
        <v>0</v>
      </c>
      <c r="AM110" s="132">
        <f>SAM_billion!AM110*1000</f>
        <v>0</v>
      </c>
      <c r="AN110" s="132">
        <f>SAM_billion!AN110*1000</f>
        <v>0</v>
      </c>
      <c r="AO110" s="132">
        <f>SAM_billion!AO110*1000</f>
        <v>0</v>
      </c>
      <c r="AP110" s="132">
        <f>SAM_billion!AP110*1000</f>
        <v>0</v>
      </c>
      <c r="AQ110" s="132">
        <f>SAM_billion!AQ110*1000</f>
        <v>0</v>
      </c>
      <c r="AR110" s="132">
        <f>SAM_billion!AR110*1000</f>
        <v>0</v>
      </c>
      <c r="AS110" s="132">
        <f>SAM_billion!AS110*1000</f>
        <v>0</v>
      </c>
      <c r="AT110" s="132">
        <f>SAM_billion!AT110*1000</f>
        <v>0</v>
      </c>
      <c r="AU110" s="132">
        <f>SAM_billion!AU110*1000</f>
        <v>247.58673345491448</v>
      </c>
      <c r="AV110" s="132">
        <f>SAM_billion!AV110*1000</f>
        <v>0</v>
      </c>
      <c r="AW110" s="132">
        <f>SAM_billion!AW110*1000</f>
        <v>0</v>
      </c>
      <c r="AX110" s="132">
        <f>SAM_billion!AX110*1000</f>
        <v>0</v>
      </c>
      <c r="AY110" s="132">
        <f>SAM_billion!AY110*1000</f>
        <v>0</v>
      </c>
      <c r="AZ110" s="132">
        <f>SAM_billion!AZ110*1000</f>
        <v>0</v>
      </c>
      <c r="BA110" s="132">
        <f>SAM_billion!BA110*1000</f>
        <v>0</v>
      </c>
      <c r="BB110" s="132">
        <f>SAM_billion!BB110*1000</f>
        <v>0</v>
      </c>
      <c r="BC110" s="132">
        <f>SAM_billion!BC110*1000</f>
        <v>0</v>
      </c>
      <c r="BD110" s="132">
        <f>SAM_billion!BD110*1000</f>
        <v>0</v>
      </c>
      <c r="BE110" s="132">
        <f>SAM_billion!BE110*1000</f>
        <v>0</v>
      </c>
      <c r="BF110" s="132">
        <f>SAM_billion!BF110*1000</f>
        <v>0</v>
      </c>
      <c r="BG110" s="132">
        <f>SAM_billion!BG110*1000</f>
        <v>0</v>
      </c>
      <c r="BH110" s="132">
        <f>SAM_billion!BH110*1000</f>
        <v>0</v>
      </c>
      <c r="BI110" s="132">
        <f>SAM_billion!BI110*1000</f>
        <v>0</v>
      </c>
      <c r="BJ110" s="132">
        <f>SAM_billion!BJ110*1000</f>
        <v>4.3368830368049283</v>
      </c>
      <c r="BK110" s="132">
        <f>SAM_billion!BK110*1000</f>
        <v>12.640678143834243</v>
      </c>
      <c r="BL110" s="132">
        <f>SAM_billion!BL110*1000</f>
        <v>0</v>
      </c>
      <c r="BM110" s="132">
        <f>SAM_billion!BM110*1000</f>
        <v>0</v>
      </c>
      <c r="BN110" s="132">
        <f>SAM_billion!BN110*1000</f>
        <v>348.93139490839729</v>
      </c>
      <c r="BO110" s="132">
        <f>SAM_billion!BO110*1000</f>
        <v>568.16596702612333</v>
      </c>
      <c r="BP110" s="132">
        <f>SAM_billion!BP110*1000</f>
        <v>1.6346385610725838</v>
      </c>
      <c r="BQ110" s="132">
        <f>SAM_billion!BQ110*1000</f>
        <v>5.4673280592957072</v>
      </c>
      <c r="BR110" s="132">
        <f>SAM_billion!BR110*1000</f>
        <v>0.99048189793581864</v>
      </c>
      <c r="BS110" s="132">
        <f>SAM_billion!BS110*1000</f>
        <v>0.91250805048029249</v>
      </c>
      <c r="BT110" s="132">
        <f>SAM_billion!BT110*1000</f>
        <v>0</v>
      </c>
      <c r="BU110" s="132">
        <f>SAM_billion!BU110*1000</f>
        <v>2.3654721469103768</v>
      </c>
      <c r="BV110" s="132">
        <f>SAM_billion!BV110*1000</f>
        <v>2.5433617358768279</v>
      </c>
      <c r="BW110" s="132">
        <f>SAM_billion!BW110*1000</f>
        <v>0</v>
      </c>
      <c r="BX110" s="132">
        <f>SAM_billion!BX110*1000</f>
        <v>183.00959393401433</v>
      </c>
      <c r="BY110" s="132">
        <f>SAM_billion!BY110*1000</f>
        <v>130.07981078318414</v>
      </c>
      <c r="BZ110" s="132">
        <f>SAM_billion!BZ110*1000</f>
        <v>347.92390387014956</v>
      </c>
      <c r="CA110" s="132">
        <f>SAM_billion!CA110*1000</f>
        <v>0</v>
      </c>
      <c r="CB110" s="132">
        <f>SAM_billion!CB110*1000</f>
        <v>0</v>
      </c>
      <c r="CC110" s="132">
        <f>SAM_billion!CC110*1000</f>
        <v>0</v>
      </c>
      <c r="CD110" s="132">
        <f>SAM_billion!CD110*1000</f>
        <v>0</v>
      </c>
      <c r="CE110" s="132">
        <f>SAM_billion!CE110*1000</f>
        <v>0</v>
      </c>
      <c r="CF110" s="132">
        <f>SAM_billion!CF110*1000</f>
        <v>0</v>
      </c>
      <c r="CG110" s="132">
        <f>SAM_billion!CG110*1000</f>
        <v>0</v>
      </c>
      <c r="CH110" s="132">
        <f>SAM_billion!CH110*1000</f>
        <v>0</v>
      </c>
      <c r="CI110" s="132">
        <f>SAM_billion!CI110*1000</f>
        <v>0</v>
      </c>
      <c r="CJ110" s="132">
        <f>SAM_billion!CJ110*1000</f>
        <v>0</v>
      </c>
      <c r="CK110" s="132">
        <f>SAM_billion!CK110*1000</f>
        <v>0</v>
      </c>
      <c r="CL110" s="132">
        <f>SAM_billion!CL110*1000</f>
        <v>0</v>
      </c>
      <c r="CM110" s="132">
        <f>SAM_billion!CM110*1000</f>
        <v>0</v>
      </c>
      <c r="CN110" s="132">
        <f>SAM_billion!CN110*1000</f>
        <v>0</v>
      </c>
      <c r="CO110" s="132">
        <f>SAM_billion!CO110*1000</f>
        <v>0</v>
      </c>
      <c r="CP110" s="132">
        <f>SAM_billion!CP110*1000</f>
        <v>0</v>
      </c>
      <c r="CQ110" s="132">
        <f>SAM_billion!CQ110*1000</f>
        <v>0</v>
      </c>
      <c r="CR110" s="132">
        <f>SAM_billion!CR110*1000</f>
        <v>0</v>
      </c>
      <c r="CS110" s="132">
        <f>SAM_billion!CS110*1000</f>
        <v>0</v>
      </c>
      <c r="CT110" s="132">
        <f>SAM_billion!CT110*1000</f>
        <v>0</v>
      </c>
      <c r="CU110" s="132">
        <f>SAM_billion!CU110*1000</f>
        <v>0</v>
      </c>
      <c r="CV110" s="132">
        <f>SAM_billion!CV110*1000</f>
        <v>0</v>
      </c>
      <c r="CW110" s="132">
        <f>SAM_billion!CW110*1000</f>
        <v>0</v>
      </c>
      <c r="CX110" s="132">
        <f>SAM_billion!CX110*1000</f>
        <v>0</v>
      </c>
      <c r="CY110" s="132">
        <f>SAM_billion!CY110*1000</f>
        <v>0</v>
      </c>
      <c r="CZ110" s="132">
        <f>SAM_billion!CZ110*1000</f>
        <v>0</v>
      </c>
      <c r="DA110" s="132">
        <f>SAM_billion!DA110*1000</f>
        <v>0</v>
      </c>
      <c r="DB110" s="132">
        <f>SAM_billion!DB110*1000</f>
        <v>0</v>
      </c>
      <c r="DC110" s="132">
        <f>SAM_billion!DC110*1000</f>
        <v>0</v>
      </c>
      <c r="DD110" s="132">
        <f>SAM_billion!DD110*1000</f>
        <v>0</v>
      </c>
      <c r="DE110" s="132">
        <f>SAM_billion!DE110*1000</f>
        <v>0</v>
      </c>
      <c r="DF110" s="132">
        <f>SAM_billion!DF110*1000</f>
        <v>0</v>
      </c>
      <c r="DG110" s="132">
        <f>SAM_billion!DG110*1000</f>
        <v>0</v>
      </c>
      <c r="DH110" s="132">
        <f>SAM_billion!DH110*1000</f>
        <v>0</v>
      </c>
      <c r="DI110" s="132">
        <f>SAM_billion!DI110*1000</f>
        <v>0</v>
      </c>
      <c r="DJ110" s="132">
        <f>SAM_billion!DJ110*1000</f>
        <v>0</v>
      </c>
      <c r="DK110" s="132">
        <f>SAM_billion!DK110*1000</f>
        <v>0</v>
      </c>
      <c r="DL110" s="132">
        <f>SAM_billion!DL110*1000</f>
        <v>0</v>
      </c>
      <c r="DM110" s="132">
        <f>SAM_billion!DM110*1000</f>
        <v>0</v>
      </c>
      <c r="DN110" s="132">
        <f>SAM_billion!DN110*1000</f>
        <v>0</v>
      </c>
      <c r="DO110" s="132">
        <f>SAM_billion!DO110*1000</f>
        <v>0</v>
      </c>
      <c r="DP110" s="132">
        <f>SAM_billion!DP110*1000</f>
        <v>0</v>
      </c>
      <c r="DQ110" s="132">
        <f>SAM_billion!DQ110*1000</f>
        <v>0</v>
      </c>
      <c r="DR110" s="132">
        <f>SAM_billion!DR110*1000</f>
        <v>0</v>
      </c>
      <c r="DS110" s="132">
        <f>SAM_billion!DS110*1000</f>
        <v>0</v>
      </c>
      <c r="DT110" s="132">
        <f>SAM_billion!DT110*1000</f>
        <v>0</v>
      </c>
      <c r="DU110" s="132">
        <f>SAM_billion!DU110*1000</f>
        <v>0</v>
      </c>
      <c r="DV110" s="132">
        <f>SAM_billion!DV110*1000</f>
        <v>0</v>
      </c>
      <c r="DW110" s="132">
        <f>SAM_billion!DW110*1000</f>
        <v>0</v>
      </c>
      <c r="DX110" s="132">
        <f>SAM_billion!DX110*1000</f>
        <v>0</v>
      </c>
      <c r="DY110" s="132">
        <f>SAM_billion!DY110*1000</f>
        <v>0</v>
      </c>
      <c r="DZ110" s="132">
        <f>SAM_billion!DZ110*1000</f>
        <v>0</v>
      </c>
      <c r="EA110" s="132">
        <f>SAM_billion!EA110*1000</f>
        <v>0</v>
      </c>
      <c r="EB110" s="132">
        <f>SAM_billion!EB110*1000</f>
        <v>0</v>
      </c>
      <c r="EC110" s="132">
        <f>SAM_billion!EC110*1000</f>
        <v>0</v>
      </c>
      <c r="ED110" s="132">
        <f>SAM_billion!ED110*1000</f>
        <v>0</v>
      </c>
      <c r="EE110" s="132">
        <f>SAM_billion!EE110*1000</f>
        <v>0</v>
      </c>
      <c r="EF110" s="132">
        <f>SAM_billion!EF110*1000</f>
        <v>0</v>
      </c>
      <c r="EG110" s="132">
        <f>SAM_billion!EG110*1000</f>
        <v>0</v>
      </c>
      <c r="EH110" s="132">
        <f>SAM_billion!EH110*1000</f>
        <v>0</v>
      </c>
      <c r="EI110" s="132">
        <f>SAM_billion!EI110*1000</f>
        <v>0</v>
      </c>
      <c r="EJ110" s="132">
        <f>SAM_billion!EJ110*1000</f>
        <v>0</v>
      </c>
      <c r="EK110" s="132">
        <f>SAM_billion!EK110*1000</f>
        <v>0</v>
      </c>
      <c r="EL110" s="132">
        <f>SAM_billion!EL110*1000</f>
        <v>0</v>
      </c>
      <c r="EM110" s="132">
        <f>SAM_billion!EM110*1000</f>
        <v>0</v>
      </c>
      <c r="EN110" s="132">
        <f>SAM_billion!EN110*1000</f>
        <v>0</v>
      </c>
      <c r="EO110" s="132">
        <f>SAM_billion!EO110*1000</f>
        <v>0</v>
      </c>
      <c r="EP110" s="132">
        <f>SAM_billion!EP110*1000</f>
        <v>0</v>
      </c>
      <c r="EQ110" s="132">
        <f>SAM_billion!EQ110*1000</f>
        <v>0</v>
      </c>
      <c r="ER110" s="132">
        <f>SAM_billion!ER110*1000</f>
        <v>0</v>
      </c>
      <c r="ES110" s="132">
        <f>SAM_billion!ES110*1000</f>
        <v>0</v>
      </c>
      <c r="ET110" s="132">
        <f>SAM_billion!ET110*1000</f>
        <v>0</v>
      </c>
      <c r="EU110" s="132">
        <f>SAM_billion!EU110*1000</f>
        <v>0</v>
      </c>
      <c r="EV110" s="132">
        <f>SAM_billion!EV110*1000</f>
        <v>0</v>
      </c>
      <c r="EW110" s="132">
        <f>SAM_billion!EW110*1000</f>
        <v>0</v>
      </c>
      <c r="EX110" s="132">
        <f>SAM_billion!EX110*1000</f>
        <v>0</v>
      </c>
      <c r="EY110" s="132">
        <f>SAM_billion!EY110*1000</f>
        <v>0</v>
      </c>
      <c r="EZ110" s="132">
        <f>SAM_billion!EZ110*1000</f>
        <v>0</v>
      </c>
      <c r="FA110" s="132">
        <f>SAM_billion!FA110*1000</f>
        <v>0</v>
      </c>
      <c r="FB110" s="132">
        <f>SAM_billion!FB110*1000</f>
        <v>0</v>
      </c>
      <c r="FC110" s="132">
        <f>SAM_billion!FC110*1000</f>
        <v>0</v>
      </c>
      <c r="FD110" s="132">
        <f>SAM_billion!FD110*1000</f>
        <v>0</v>
      </c>
      <c r="FE110" s="132">
        <f>SAM_billion!FE110*1000</f>
        <v>0</v>
      </c>
      <c r="FF110" s="132">
        <f>SAM_billion!FF110*1000</f>
        <v>0</v>
      </c>
      <c r="FG110" s="132">
        <f>SAM_billion!FG110*1000</f>
        <v>0</v>
      </c>
      <c r="FH110" s="132">
        <f>SAM_billion!FH110*1000</f>
        <v>0</v>
      </c>
      <c r="FI110" s="132">
        <f>SAM_billion!FI110*1000</f>
        <v>0</v>
      </c>
      <c r="FJ110" s="132">
        <f>SAM_billion!FJ110*1000</f>
        <v>0</v>
      </c>
      <c r="FK110" s="132">
        <f>SAM_billion!FK110*1000</f>
        <v>0</v>
      </c>
      <c r="FL110" s="132">
        <f>SAM_billion!FL110*1000</f>
        <v>0</v>
      </c>
      <c r="FM110" s="132">
        <f>SAM_billion!FM110*1000</f>
        <v>0</v>
      </c>
      <c r="FN110" s="132">
        <f>SAM_billion!FN110*1000</f>
        <v>1887.7343177327452</v>
      </c>
      <c r="FO110" s="132">
        <f>SAM_billion!FO110*1000</f>
        <v>2554.5597918697449</v>
      </c>
      <c r="FP110" s="132">
        <f>SAM_billion!FP110*1000</f>
        <v>3134.7886804540158</v>
      </c>
      <c r="FQ110" s="132">
        <f>SAM_billion!FQ110*1000</f>
        <v>3364.2951066761798</v>
      </c>
      <c r="FR110" s="132">
        <f>SAM_billion!FR110*1000</f>
        <v>3563.4985593842935</v>
      </c>
      <c r="FS110" s="132">
        <f>SAM_billion!FS110*1000</f>
        <v>4103.1729182655981</v>
      </c>
      <c r="FT110" s="132">
        <f>SAM_billion!FT110*1000</f>
        <v>4306.0247462697216</v>
      </c>
      <c r="FU110" s="132">
        <f>SAM_billion!FU110*1000</f>
        <v>5606.2287950713326</v>
      </c>
      <c r="FV110" s="132">
        <f>SAM_billion!FV110*1000</f>
        <v>7109.9330051459747</v>
      </c>
      <c r="FW110" s="132">
        <f>SAM_billion!FW110*1000</f>
        <v>10193.989854672796</v>
      </c>
      <c r="FX110" s="132">
        <f>SAM_billion!FX110*1000</f>
        <v>0</v>
      </c>
      <c r="FY110" s="132">
        <f>SAM_billion!FY110*1000</f>
        <v>0</v>
      </c>
      <c r="FZ110" s="132">
        <f>SAM_billion!FZ110*1000</f>
        <v>0</v>
      </c>
      <c r="GA110" s="132">
        <f>SAM_billion!GA110*1000</f>
        <v>0</v>
      </c>
      <c r="GB110" s="132">
        <f>SAM_billion!GB110*1000</f>
        <v>0</v>
      </c>
      <c r="GC110" s="132">
        <f>SAM_billion!GC110*1000</f>
        <v>0</v>
      </c>
      <c r="GD110" s="132">
        <f>SAM_billion!GD110*1000</f>
        <v>0</v>
      </c>
      <c r="GE110" s="132">
        <f>SAM_billion!GE110*1000</f>
        <v>0</v>
      </c>
      <c r="GF110" s="132">
        <f>SAM_billion!GF110*1000</f>
        <v>0</v>
      </c>
      <c r="GG110" s="132">
        <f>SAM_billion!GG110*1000</f>
        <v>0</v>
      </c>
      <c r="GH110" s="132">
        <f>SAM_billion!GH110*1000</f>
        <v>2982.2454811698963</v>
      </c>
      <c r="GI110" s="132">
        <f>SAM_billion!GI110*1000</f>
        <v>6219.7632121889419</v>
      </c>
      <c r="GJ110" s="132">
        <f>SAM_billion!GJ110*1000</f>
        <v>68407.558947338781</v>
      </c>
    </row>
    <row r="111" spans="1:192" x14ac:dyDescent="0.25">
      <c r="A111" s="133" t="s">
        <v>767</v>
      </c>
      <c r="B111" s="132">
        <f>SAM_billion!B111*1000</f>
        <v>0</v>
      </c>
      <c r="C111" s="132">
        <f>SAM_billion!C111*1000</f>
        <v>0</v>
      </c>
      <c r="D111" s="132">
        <f>SAM_billion!D111*1000</f>
        <v>0</v>
      </c>
      <c r="E111" s="132">
        <f>SAM_billion!E111*1000</f>
        <v>0</v>
      </c>
      <c r="F111" s="132">
        <f>SAM_billion!F111*1000</f>
        <v>0</v>
      </c>
      <c r="G111" s="132">
        <f>SAM_billion!G111*1000</f>
        <v>0</v>
      </c>
      <c r="H111" s="132">
        <f>SAM_billion!H111*1000</f>
        <v>0</v>
      </c>
      <c r="I111" s="132">
        <f>SAM_billion!I111*1000</f>
        <v>0</v>
      </c>
      <c r="J111" s="132">
        <f>SAM_billion!J111*1000</f>
        <v>0</v>
      </c>
      <c r="K111" s="132">
        <f>SAM_billion!K111*1000</f>
        <v>0</v>
      </c>
      <c r="L111" s="132">
        <f>SAM_billion!L111*1000</f>
        <v>0</v>
      </c>
      <c r="M111" s="132">
        <f>SAM_billion!M111*1000</f>
        <v>0</v>
      </c>
      <c r="N111" s="132">
        <f>SAM_billion!N111*1000</f>
        <v>0</v>
      </c>
      <c r="O111" s="132">
        <f>SAM_billion!O111*1000</f>
        <v>0</v>
      </c>
      <c r="P111" s="132">
        <f>SAM_billion!P111*1000</f>
        <v>0</v>
      </c>
      <c r="Q111" s="132">
        <f>SAM_billion!Q111*1000</f>
        <v>0</v>
      </c>
      <c r="R111" s="132">
        <f>SAM_billion!R111*1000</f>
        <v>0</v>
      </c>
      <c r="S111" s="132">
        <f>SAM_billion!S111*1000</f>
        <v>0</v>
      </c>
      <c r="T111" s="132">
        <f>SAM_billion!T111*1000</f>
        <v>0</v>
      </c>
      <c r="U111" s="132">
        <f>SAM_billion!U111*1000</f>
        <v>0</v>
      </c>
      <c r="V111" s="132">
        <f>SAM_billion!V111*1000</f>
        <v>0</v>
      </c>
      <c r="W111" s="132">
        <f>SAM_billion!W111*1000</f>
        <v>0</v>
      </c>
      <c r="X111" s="132">
        <f>SAM_billion!X111*1000</f>
        <v>5.1355311669940331</v>
      </c>
      <c r="Y111" s="132">
        <f>SAM_billion!Y111*1000</f>
        <v>0</v>
      </c>
      <c r="Z111" s="132">
        <f>SAM_billion!Z111*1000</f>
        <v>7.3144740629713922</v>
      </c>
      <c r="AA111" s="132">
        <f>SAM_billion!AA111*1000</f>
        <v>59.33722489711483</v>
      </c>
      <c r="AB111" s="132">
        <f>SAM_billion!AB111*1000</f>
        <v>0</v>
      </c>
      <c r="AC111" s="132">
        <f>SAM_billion!AC111*1000</f>
        <v>366.6708123911954</v>
      </c>
      <c r="AD111" s="132">
        <f>SAM_billion!AD111*1000</f>
        <v>8559.0558382244999</v>
      </c>
      <c r="AE111" s="132">
        <f>SAM_billion!AE111*1000</f>
        <v>10.487728302040326</v>
      </c>
      <c r="AF111" s="132">
        <f>SAM_billion!AF111*1000</f>
        <v>48.298411753621615</v>
      </c>
      <c r="AG111" s="132">
        <f>SAM_billion!AG111*1000</f>
        <v>198.99679180227633</v>
      </c>
      <c r="AH111" s="132">
        <f>SAM_billion!AH111*1000</f>
        <v>341.8047343634131</v>
      </c>
      <c r="AI111" s="132">
        <f>SAM_billion!AI111*1000</f>
        <v>19.885089501207101</v>
      </c>
      <c r="AJ111" s="132">
        <f>SAM_billion!AJ111*1000</f>
        <v>0</v>
      </c>
      <c r="AK111" s="132">
        <f>SAM_billion!AK111*1000</f>
        <v>0</v>
      </c>
      <c r="AL111" s="132">
        <f>SAM_billion!AL111*1000</f>
        <v>0</v>
      </c>
      <c r="AM111" s="132">
        <f>SAM_billion!AM111*1000</f>
        <v>0</v>
      </c>
      <c r="AN111" s="132">
        <f>SAM_billion!AN111*1000</f>
        <v>0</v>
      </c>
      <c r="AO111" s="132">
        <f>SAM_billion!AO111*1000</f>
        <v>0</v>
      </c>
      <c r="AP111" s="132">
        <f>SAM_billion!AP111*1000</f>
        <v>0</v>
      </c>
      <c r="AQ111" s="132">
        <f>SAM_billion!AQ111*1000</f>
        <v>0</v>
      </c>
      <c r="AR111" s="132">
        <f>SAM_billion!AR111*1000</f>
        <v>0</v>
      </c>
      <c r="AS111" s="132">
        <f>SAM_billion!AS111*1000</f>
        <v>0</v>
      </c>
      <c r="AT111" s="132">
        <f>SAM_billion!AT111*1000</f>
        <v>0</v>
      </c>
      <c r="AU111" s="132">
        <f>SAM_billion!AU111*1000</f>
        <v>0</v>
      </c>
      <c r="AV111" s="132">
        <f>SAM_billion!AV111*1000</f>
        <v>0</v>
      </c>
      <c r="AW111" s="132">
        <f>SAM_billion!AW111*1000</f>
        <v>0</v>
      </c>
      <c r="AX111" s="132">
        <f>SAM_billion!AX111*1000</f>
        <v>0</v>
      </c>
      <c r="AY111" s="132">
        <f>SAM_billion!AY111*1000</f>
        <v>0</v>
      </c>
      <c r="AZ111" s="132">
        <f>SAM_billion!AZ111*1000</f>
        <v>0</v>
      </c>
      <c r="BA111" s="132">
        <f>SAM_billion!BA111*1000</f>
        <v>0</v>
      </c>
      <c r="BB111" s="132">
        <f>SAM_billion!BB111*1000</f>
        <v>0</v>
      </c>
      <c r="BC111" s="132">
        <f>SAM_billion!BC111*1000</f>
        <v>0</v>
      </c>
      <c r="BD111" s="132">
        <f>SAM_billion!BD111*1000</f>
        <v>0</v>
      </c>
      <c r="BE111" s="132">
        <f>SAM_billion!BE111*1000</f>
        <v>0</v>
      </c>
      <c r="BF111" s="132">
        <f>SAM_billion!BF111*1000</f>
        <v>0</v>
      </c>
      <c r="BG111" s="132">
        <f>SAM_billion!BG111*1000</f>
        <v>0</v>
      </c>
      <c r="BH111" s="132">
        <f>SAM_billion!BH111*1000</f>
        <v>0</v>
      </c>
      <c r="BI111" s="132">
        <f>SAM_billion!BI111*1000</f>
        <v>0</v>
      </c>
      <c r="BJ111" s="132">
        <f>SAM_billion!BJ111*1000</f>
        <v>157.67805257791639</v>
      </c>
      <c r="BK111" s="132">
        <f>SAM_billion!BK111*1000</f>
        <v>5.1302693863678162</v>
      </c>
      <c r="BL111" s="132">
        <f>SAM_billion!BL111*1000</f>
        <v>0</v>
      </c>
      <c r="BM111" s="132">
        <f>SAM_billion!BM111*1000</f>
        <v>0</v>
      </c>
      <c r="BN111" s="132">
        <f>SAM_billion!BN111*1000</f>
        <v>0</v>
      </c>
      <c r="BO111" s="132">
        <f>SAM_billion!BO111*1000</f>
        <v>49.434437993729333</v>
      </c>
      <c r="BP111" s="132">
        <f>SAM_billion!BP111*1000</f>
        <v>0.31938631384637589</v>
      </c>
      <c r="BQ111" s="132">
        <f>SAM_billion!BQ111*1000</f>
        <v>1.0682421160440119</v>
      </c>
      <c r="BR111" s="132">
        <f>SAM_billion!BR111*1000</f>
        <v>0.19352175759104706</v>
      </c>
      <c r="BS111" s="132">
        <f>SAM_billion!BS111*1000</f>
        <v>0.17828711671858219</v>
      </c>
      <c r="BT111" s="132">
        <f>SAM_billion!BT111*1000</f>
        <v>0</v>
      </c>
      <c r="BU111" s="132">
        <f>SAM_billion!BU111*1000</f>
        <v>0.46217062621253902</v>
      </c>
      <c r="BV111" s="132">
        <f>SAM_billion!BV111*1000</f>
        <v>0.62882278631061195</v>
      </c>
      <c r="BW111" s="132">
        <f>SAM_billion!BW111*1000</f>
        <v>0</v>
      </c>
      <c r="BX111" s="132">
        <f>SAM_billion!BX111*1000</f>
        <v>95.524067049686209</v>
      </c>
      <c r="BY111" s="132">
        <f>SAM_billion!BY111*1000</f>
        <v>49.285610873736076</v>
      </c>
      <c r="BZ111" s="132">
        <f>SAM_billion!BZ111*1000</f>
        <v>376.37669993007074</v>
      </c>
      <c r="CA111" s="132">
        <f>SAM_billion!CA111*1000</f>
        <v>0</v>
      </c>
      <c r="CB111" s="132">
        <f>SAM_billion!CB111*1000</f>
        <v>0</v>
      </c>
      <c r="CC111" s="132">
        <f>SAM_billion!CC111*1000</f>
        <v>0</v>
      </c>
      <c r="CD111" s="132">
        <f>SAM_billion!CD111*1000</f>
        <v>0</v>
      </c>
      <c r="CE111" s="132">
        <f>SAM_billion!CE111*1000</f>
        <v>0</v>
      </c>
      <c r="CF111" s="132">
        <f>SAM_billion!CF111*1000</f>
        <v>0</v>
      </c>
      <c r="CG111" s="132">
        <f>SAM_billion!CG111*1000</f>
        <v>0</v>
      </c>
      <c r="CH111" s="132">
        <f>SAM_billion!CH111*1000</f>
        <v>0</v>
      </c>
      <c r="CI111" s="132">
        <f>SAM_billion!CI111*1000</f>
        <v>0</v>
      </c>
      <c r="CJ111" s="132">
        <f>SAM_billion!CJ111*1000</f>
        <v>0</v>
      </c>
      <c r="CK111" s="132">
        <f>SAM_billion!CK111*1000</f>
        <v>0</v>
      </c>
      <c r="CL111" s="132">
        <f>SAM_billion!CL111*1000</f>
        <v>0</v>
      </c>
      <c r="CM111" s="132">
        <f>SAM_billion!CM111*1000</f>
        <v>0</v>
      </c>
      <c r="CN111" s="132">
        <f>SAM_billion!CN111*1000</f>
        <v>0</v>
      </c>
      <c r="CO111" s="132">
        <f>SAM_billion!CO111*1000</f>
        <v>0</v>
      </c>
      <c r="CP111" s="132">
        <f>SAM_billion!CP111*1000</f>
        <v>0</v>
      </c>
      <c r="CQ111" s="132">
        <f>SAM_billion!CQ111*1000</f>
        <v>0</v>
      </c>
      <c r="CR111" s="132">
        <f>SAM_billion!CR111*1000</f>
        <v>0</v>
      </c>
      <c r="CS111" s="132">
        <f>SAM_billion!CS111*1000</f>
        <v>0</v>
      </c>
      <c r="CT111" s="132">
        <f>SAM_billion!CT111*1000</f>
        <v>0</v>
      </c>
      <c r="CU111" s="132">
        <f>SAM_billion!CU111*1000</f>
        <v>0</v>
      </c>
      <c r="CV111" s="132">
        <f>SAM_billion!CV111*1000</f>
        <v>0</v>
      </c>
      <c r="CW111" s="132">
        <f>SAM_billion!CW111*1000</f>
        <v>0</v>
      </c>
      <c r="CX111" s="132">
        <f>SAM_billion!CX111*1000</f>
        <v>0</v>
      </c>
      <c r="CY111" s="132">
        <f>SAM_billion!CY111*1000</f>
        <v>0</v>
      </c>
      <c r="CZ111" s="132">
        <f>SAM_billion!CZ111*1000</f>
        <v>0</v>
      </c>
      <c r="DA111" s="132">
        <f>SAM_billion!DA111*1000</f>
        <v>0</v>
      </c>
      <c r="DB111" s="132">
        <f>SAM_billion!DB111*1000</f>
        <v>0</v>
      </c>
      <c r="DC111" s="132">
        <f>SAM_billion!DC111*1000</f>
        <v>0</v>
      </c>
      <c r="DD111" s="132">
        <f>SAM_billion!DD111*1000</f>
        <v>0</v>
      </c>
      <c r="DE111" s="132">
        <f>SAM_billion!DE111*1000</f>
        <v>0</v>
      </c>
      <c r="DF111" s="132">
        <f>SAM_billion!DF111*1000</f>
        <v>0</v>
      </c>
      <c r="DG111" s="132">
        <f>SAM_billion!DG111*1000</f>
        <v>0</v>
      </c>
      <c r="DH111" s="132">
        <f>SAM_billion!DH111*1000</f>
        <v>0</v>
      </c>
      <c r="DI111" s="132">
        <f>SAM_billion!DI111*1000</f>
        <v>0</v>
      </c>
      <c r="DJ111" s="132">
        <f>SAM_billion!DJ111*1000</f>
        <v>0</v>
      </c>
      <c r="DK111" s="132">
        <f>SAM_billion!DK111*1000</f>
        <v>0</v>
      </c>
      <c r="DL111" s="132">
        <f>SAM_billion!DL111*1000</f>
        <v>0</v>
      </c>
      <c r="DM111" s="132">
        <f>SAM_billion!DM111*1000</f>
        <v>0</v>
      </c>
      <c r="DN111" s="132">
        <f>SAM_billion!DN111*1000</f>
        <v>0</v>
      </c>
      <c r="DO111" s="132">
        <f>SAM_billion!DO111*1000</f>
        <v>0</v>
      </c>
      <c r="DP111" s="132">
        <f>SAM_billion!DP111*1000</f>
        <v>0</v>
      </c>
      <c r="DQ111" s="132">
        <f>SAM_billion!DQ111*1000</f>
        <v>0</v>
      </c>
      <c r="DR111" s="132">
        <f>SAM_billion!DR111*1000</f>
        <v>0</v>
      </c>
      <c r="DS111" s="132">
        <f>SAM_billion!DS111*1000</f>
        <v>0</v>
      </c>
      <c r="DT111" s="132">
        <f>SAM_billion!DT111*1000</f>
        <v>0</v>
      </c>
      <c r="DU111" s="132">
        <f>SAM_billion!DU111*1000</f>
        <v>0</v>
      </c>
      <c r="DV111" s="132">
        <f>SAM_billion!DV111*1000</f>
        <v>0</v>
      </c>
      <c r="DW111" s="132">
        <f>SAM_billion!DW111*1000</f>
        <v>0</v>
      </c>
      <c r="DX111" s="132">
        <f>SAM_billion!DX111*1000</f>
        <v>0</v>
      </c>
      <c r="DY111" s="132">
        <f>SAM_billion!DY111*1000</f>
        <v>0</v>
      </c>
      <c r="DZ111" s="132">
        <f>SAM_billion!DZ111*1000</f>
        <v>0</v>
      </c>
      <c r="EA111" s="132">
        <f>SAM_billion!EA111*1000</f>
        <v>0</v>
      </c>
      <c r="EB111" s="132">
        <f>SAM_billion!EB111*1000</f>
        <v>0</v>
      </c>
      <c r="EC111" s="132">
        <f>SAM_billion!EC111*1000</f>
        <v>0</v>
      </c>
      <c r="ED111" s="132">
        <f>SAM_billion!ED111*1000</f>
        <v>0</v>
      </c>
      <c r="EE111" s="132">
        <f>SAM_billion!EE111*1000</f>
        <v>0</v>
      </c>
      <c r="EF111" s="132">
        <f>SAM_billion!EF111*1000</f>
        <v>0</v>
      </c>
      <c r="EG111" s="132">
        <f>SAM_billion!EG111*1000</f>
        <v>0</v>
      </c>
      <c r="EH111" s="132">
        <f>SAM_billion!EH111*1000</f>
        <v>0</v>
      </c>
      <c r="EI111" s="132">
        <f>SAM_billion!EI111*1000</f>
        <v>0</v>
      </c>
      <c r="EJ111" s="132">
        <f>SAM_billion!EJ111*1000</f>
        <v>0</v>
      </c>
      <c r="EK111" s="132">
        <f>SAM_billion!EK111*1000</f>
        <v>0</v>
      </c>
      <c r="EL111" s="132">
        <f>SAM_billion!EL111*1000</f>
        <v>0</v>
      </c>
      <c r="EM111" s="132">
        <f>SAM_billion!EM111*1000</f>
        <v>0</v>
      </c>
      <c r="EN111" s="132">
        <f>SAM_billion!EN111*1000</f>
        <v>0</v>
      </c>
      <c r="EO111" s="132">
        <f>SAM_billion!EO111*1000</f>
        <v>0</v>
      </c>
      <c r="EP111" s="132">
        <f>SAM_billion!EP111*1000</f>
        <v>0</v>
      </c>
      <c r="EQ111" s="132">
        <f>SAM_billion!EQ111*1000</f>
        <v>0</v>
      </c>
      <c r="ER111" s="132">
        <f>SAM_billion!ER111*1000</f>
        <v>0</v>
      </c>
      <c r="ES111" s="132">
        <f>SAM_billion!ES111*1000</f>
        <v>0</v>
      </c>
      <c r="ET111" s="132">
        <f>SAM_billion!ET111*1000</f>
        <v>0</v>
      </c>
      <c r="EU111" s="132">
        <f>SAM_billion!EU111*1000</f>
        <v>0</v>
      </c>
      <c r="EV111" s="132">
        <f>SAM_billion!EV111*1000</f>
        <v>0</v>
      </c>
      <c r="EW111" s="132">
        <f>SAM_billion!EW111*1000</f>
        <v>0</v>
      </c>
      <c r="EX111" s="132">
        <f>SAM_billion!EX111*1000</f>
        <v>0</v>
      </c>
      <c r="EY111" s="132">
        <f>SAM_billion!EY111*1000</f>
        <v>0</v>
      </c>
      <c r="EZ111" s="132">
        <f>SAM_billion!EZ111*1000</f>
        <v>0</v>
      </c>
      <c r="FA111" s="132">
        <f>SAM_billion!FA111*1000</f>
        <v>0</v>
      </c>
      <c r="FB111" s="132">
        <f>SAM_billion!FB111*1000</f>
        <v>0</v>
      </c>
      <c r="FC111" s="132">
        <f>SAM_billion!FC111*1000</f>
        <v>0</v>
      </c>
      <c r="FD111" s="132">
        <f>SAM_billion!FD111*1000</f>
        <v>0</v>
      </c>
      <c r="FE111" s="132">
        <f>SAM_billion!FE111*1000</f>
        <v>0</v>
      </c>
      <c r="FF111" s="132">
        <f>SAM_billion!FF111*1000</f>
        <v>0</v>
      </c>
      <c r="FG111" s="132">
        <f>SAM_billion!FG111*1000</f>
        <v>0</v>
      </c>
      <c r="FH111" s="132">
        <f>SAM_billion!FH111*1000</f>
        <v>0</v>
      </c>
      <c r="FI111" s="132">
        <f>SAM_billion!FI111*1000</f>
        <v>0</v>
      </c>
      <c r="FJ111" s="132">
        <f>SAM_billion!FJ111*1000</f>
        <v>0</v>
      </c>
      <c r="FK111" s="132">
        <f>SAM_billion!FK111*1000</f>
        <v>0</v>
      </c>
      <c r="FL111" s="132">
        <f>SAM_billion!FL111*1000</f>
        <v>0</v>
      </c>
      <c r="FM111" s="132">
        <f>SAM_billion!FM111*1000</f>
        <v>0</v>
      </c>
      <c r="FN111" s="132">
        <f>SAM_billion!FN111*1000</f>
        <v>5791.8352816004972</v>
      </c>
      <c r="FO111" s="132">
        <f>SAM_billion!FO111*1000</f>
        <v>6587.1652100660385</v>
      </c>
      <c r="FP111" s="132">
        <f>SAM_billion!FP111*1000</f>
        <v>6008.3471381956315</v>
      </c>
      <c r="FQ111" s="132">
        <f>SAM_billion!FQ111*1000</f>
        <v>5412.5569910038994</v>
      </c>
      <c r="FR111" s="132">
        <f>SAM_billion!FR111*1000</f>
        <v>4809.0071930581444</v>
      </c>
      <c r="FS111" s="132">
        <f>SAM_billion!FS111*1000</f>
        <v>4289.037339433452</v>
      </c>
      <c r="FT111" s="132">
        <f>SAM_billion!FT111*1000</f>
        <v>3745.4907077296716</v>
      </c>
      <c r="FU111" s="132">
        <f>SAM_billion!FU111*1000</f>
        <v>3717.2075749318337</v>
      </c>
      <c r="FV111" s="132">
        <f>SAM_billion!FV111*1000</f>
        <v>3405.525099331996</v>
      </c>
      <c r="FW111" s="132">
        <f>SAM_billion!FW111*1000</f>
        <v>2995.1426041432915</v>
      </c>
      <c r="FX111" s="132">
        <f>SAM_billion!FX111*1000</f>
        <v>0</v>
      </c>
      <c r="FY111" s="132">
        <f>SAM_billion!FY111*1000</f>
        <v>0</v>
      </c>
      <c r="FZ111" s="132">
        <f>SAM_billion!FZ111*1000</f>
        <v>0</v>
      </c>
      <c r="GA111" s="132">
        <f>SAM_billion!GA111*1000</f>
        <v>0</v>
      </c>
      <c r="GB111" s="132">
        <f>SAM_billion!GB111*1000</f>
        <v>0</v>
      </c>
      <c r="GC111" s="132">
        <f>SAM_billion!GC111*1000</f>
        <v>0</v>
      </c>
      <c r="GD111" s="132">
        <f>SAM_billion!GD111*1000</f>
        <v>0</v>
      </c>
      <c r="GE111" s="132">
        <f>SAM_billion!GE111*1000</f>
        <v>0</v>
      </c>
      <c r="GF111" s="132">
        <f>SAM_billion!GF111*1000</f>
        <v>0</v>
      </c>
      <c r="GG111" s="132">
        <f>SAM_billion!GG111*1000</f>
        <v>0</v>
      </c>
      <c r="GH111" s="132">
        <f>SAM_billion!GH111*1000</f>
        <v>-132.03384399320754</v>
      </c>
      <c r="GI111" s="132">
        <f>SAM_billion!GI111*1000</f>
        <v>5082.5791174672277</v>
      </c>
      <c r="GJ111" s="132">
        <f>SAM_billion!GJ111*1000</f>
        <v>62065.126617962036</v>
      </c>
    </row>
    <row r="112" spans="1:192" x14ac:dyDescent="0.25">
      <c r="A112" s="133" t="s">
        <v>768</v>
      </c>
      <c r="B112" s="132">
        <f>SAM_billion!B112*1000</f>
        <v>0</v>
      </c>
      <c r="C112" s="132">
        <f>SAM_billion!C112*1000</f>
        <v>0</v>
      </c>
      <c r="D112" s="132">
        <f>SAM_billion!D112*1000</f>
        <v>0</v>
      </c>
      <c r="E112" s="132">
        <f>SAM_billion!E112*1000</f>
        <v>0</v>
      </c>
      <c r="F112" s="132">
        <f>SAM_billion!F112*1000</f>
        <v>0</v>
      </c>
      <c r="G112" s="132">
        <f>SAM_billion!G112*1000</f>
        <v>0</v>
      </c>
      <c r="H112" s="132">
        <f>SAM_billion!H112*1000</f>
        <v>0</v>
      </c>
      <c r="I112" s="132">
        <f>SAM_billion!I112*1000</f>
        <v>0</v>
      </c>
      <c r="J112" s="132">
        <f>SAM_billion!J112*1000</f>
        <v>0</v>
      </c>
      <c r="K112" s="132">
        <f>SAM_billion!K112*1000</f>
        <v>0</v>
      </c>
      <c r="L112" s="132">
        <f>SAM_billion!L112*1000</f>
        <v>0</v>
      </c>
      <c r="M112" s="132">
        <f>SAM_billion!M112*1000</f>
        <v>0</v>
      </c>
      <c r="N112" s="132">
        <f>SAM_billion!N112*1000</f>
        <v>0</v>
      </c>
      <c r="O112" s="132">
        <f>SAM_billion!O112*1000</f>
        <v>0</v>
      </c>
      <c r="P112" s="132">
        <f>SAM_billion!P112*1000</f>
        <v>0</v>
      </c>
      <c r="Q112" s="132">
        <f>SAM_billion!Q112*1000</f>
        <v>0</v>
      </c>
      <c r="R112" s="132">
        <f>SAM_billion!R112*1000</f>
        <v>0</v>
      </c>
      <c r="S112" s="132">
        <f>SAM_billion!S112*1000</f>
        <v>0</v>
      </c>
      <c r="T112" s="132">
        <f>SAM_billion!T112*1000</f>
        <v>0</v>
      </c>
      <c r="U112" s="132">
        <f>SAM_billion!U112*1000</f>
        <v>0</v>
      </c>
      <c r="V112" s="132">
        <f>SAM_billion!V112*1000</f>
        <v>0</v>
      </c>
      <c r="W112" s="132">
        <f>SAM_billion!W112*1000</f>
        <v>0</v>
      </c>
      <c r="X112" s="132">
        <f>SAM_billion!X112*1000</f>
        <v>31.823796237853973</v>
      </c>
      <c r="Y112" s="132">
        <f>SAM_billion!Y112*1000</f>
        <v>0</v>
      </c>
      <c r="Z112" s="132">
        <f>SAM_billion!Z112*1000</f>
        <v>0</v>
      </c>
      <c r="AA112" s="132">
        <f>SAM_billion!AA112*1000</f>
        <v>0</v>
      </c>
      <c r="AB112" s="132">
        <f>SAM_billion!AB112*1000</f>
        <v>0</v>
      </c>
      <c r="AC112" s="132">
        <f>SAM_billion!AC112*1000</f>
        <v>0</v>
      </c>
      <c r="AD112" s="132">
        <f>SAM_billion!AD112*1000</f>
        <v>270.56362091994657</v>
      </c>
      <c r="AE112" s="132">
        <f>SAM_billion!AE112*1000</f>
        <v>21.700279008152545</v>
      </c>
      <c r="AF112" s="132">
        <f>SAM_billion!AF112*1000</f>
        <v>71.722011993832524</v>
      </c>
      <c r="AG112" s="132">
        <f>SAM_billion!AG112*1000</f>
        <v>0</v>
      </c>
      <c r="AH112" s="132">
        <f>SAM_billion!AH112*1000</f>
        <v>167.32122907367898</v>
      </c>
      <c r="AI112" s="132">
        <f>SAM_billion!AI112*1000</f>
        <v>56.911726222550193</v>
      </c>
      <c r="AJ112" s="132">
        <f>SAM_billion!AJ112*1000</f>
        <v>10.934095544625526</v>
      </c>
      <c r="AK112" s="132">
        <f>SAM_billion!AK112*1000</f>
        <v>0</v>
      </c>
      <c r="AL112" s="132">
        <f>SAM_billion!AL112*1000</f>
        <v>0</v>
      </c>
      <c r="AM112" s="132">
        <f>SAM_billion!AM112*1000</f>
        <v>0</v>
      </c>
      <c r="AN112" s="132">
        <f>SAM_billion!AN112*1000</f>
        <v>1.5693672579458267</v>
      </c>
      <c r="AO112" s="132">
        <f>SAM_billion!AO112*1000</f>
        <v>275.75368962132325</v>
      </c>
      <c r="AP112" s="132">
        <f>SAM_billion!AP112*1000</f>
        <v>0</v>
      </c>
      <c r="AQ112" s="132">
        <f>SAM_billion!AQ112*1000</f>
        <v>0</v>
      </c>
      <c r="AR112" s="132">
        <f>SAM_billion!AR112*1000</f>
        <v>9.5051445768559117E-2</v>
      </c>
      <c r="AS112" s="132">
        <f>SAM_billion!AS112*1000</f>
        <v>1.959909644681155</v>
      </c>
      <c r="AT112" s="132">
        <f>SAM_billion!AT112*1000</f>
        <v>17.639186802130393</v>
      </c>
      <c r="AU112" s="132">
        <f>SAM_billion!AU112*1000</f>
        <v>296.04762035575794</v>
      </c>
      <c r="AV112" s="132">
        <f>SAM_billion!AV112*1000</f>
        <v>0</v>
      </c>
      <c r="AW112" s="132">
        <f>SAM_billion!AW112*1000</f>
        <v>0</v>
      </c>
      <c r="AX112" s="132">
        <f>SAM_billion!AX112*1000</f>
        <v>0</v>
      </c>
      <c r="AY112" s="132">
        <f>SAM_billion!AY112*1000</f>
        <v>0</v>
      </c>
      <c r="AZ112" s="132">
        <f>SAM_billion!AZ112*1000</f>
        <v>0</v>
      </c>
      <c r="BA112" s="132">
        <f>SAM_billion!BA112*1000</f>
        <v>0</v>
      </c>
      <c r="BB112" s="132">
        <f>SAM_billion!BB112*1000</f>
        <v>0</v>
      </c>
      <c r="BC112" s="132">
        <f>SAM_billion!BC112*1000</f>
        <v>0</v>
      </c>
      <c r="BD112" s="132">
        <f>SAM_billion!BD112*1000</f>
        <v>0</v>
      </c>
      <c r="BE112" s="132">
        <f>SAM_billion!BE112*1000</f>
        <v>0</v>
      </c>
      <c r="BF112" s="132">
        <f>SAM_billion!BF112*1000</f>
        <v>0</v>
      </c>
      <c r="BG112" s="132">
        <f>SAM_billion!BG112*1000</f>
        <v>0</v>
      </c>
      <c r="BH112" s="132">
        <f>SAM_billion!BH112*1000</f>
        <v>0</v>
      </c>
      <c r="BI112" s="132">
        <f>SAM_billion!BI112*1000</f>
        <v>0</v>
      </c>
      <c r="BJ112" s="132">
        <f>SAM_billion!BJ112*1000</f>
        <v>3.0913297643879027</v>
      </c>
      <c r="BK112" s="132">
        <f>SAM_billion!BK112*1000</f>
        <v>0</v>
      </c>
      <c r="BL112" s="132">
        <f>SAM_billion!BL112*1000</f>
        <v>0</v>
      </c>
      <c r="BM112" s="132">
        <f>SAM_billion!BM112*1000</f>
        <v>0</v>
      </c>
      <c r="BN112" s="132">
        <f>SAM_billion!BN112*1000</f>
        <v>0</v>
      </c>
      <c r="BO112" s="132">
        <f>SAM_billion!BO112*1000</f>
        <v>0</v>
      </c>
      <c r="BP112" s="132">
        <f>SAM_billion!BP112*1000</f>
        <v>0</v>
      </c>
      <c r="BQ112" s="132">
        <f>SAM_billion!BQ112*1000</f>
        <v>0</v>
      </c>
      <c r="BR112" s="132">
        <f>SAM_billion!BR112*1000</f>
        <v>0</v>
      </c>
      <c r="BS112" s="132">
        <f>SAM_billion!BS112*1000</f>
        <v>0</v>
      </c>
      <c r="BT112" s="132">
        <f>SAM_billion!BT112*1000</f>
        <v>0</v>
      </c>
      <c r="BU112" s="132">
        <f>SAM_billion!BU112*1000</f>
        <v>0</v>
      </c>
      <c r="BV112" s="132">
        <f>SAM_billion!BV112*1000</f>
        <v>3.1321336740746313</v>
      </c>
      <c r="BW112" s="132">
        <f>SAM_billion!BW112*1000</f>
        <v>0</v>
      </c>
      <c r="BX112" s="132">
        <f>SAM_billion!BX112*1000</f>
        <v>0</v>
      </c>
      <c r="BY112" s="132">
        <f>SAM_billion!BY112*1000</f>
        <v>0</v>
      </c>
      <c r="BZ112" s="132">
        <f>SAM_billion!BZ112*1000</f>
        <v>6.2762143607553549</v>
      </c>
      <c r="CA112" s="132">
        <f>SAM_billion!CA112*1000</f>
        <v>0</v>
      </c>
      <c r="CB112" s="132">
        <f>SAM_billion!CB112*1000</f>
        <v>0</v>
      </c>
      <c r="CC112" s="132">
        <f>SAM_billion!CC112*1000</f>
        <v>0</v>
      </c>
      <c r="CD112" s="132">
        <f>SAM_billion!CD112*1000</f>
        <v>0</v>
      </c>
      <c r="CE112" s="132">
        <f>SAM_billion!CE112*1000</f>
        <v>0</v>
      </c>
      <c r="CF112" s="132">
        <f>SAM_billion!CF112*1000</f>
        <v>0</v>
      </c>
      <c r="CG112" s="132">
        <f>SAM_billion!CG112*1000</f>
        <v>0</v>
      </c>
      <c r="CH112" s="132">
        <f>SAM_billion!CH112*1000</f>
        <v>0</v>
      </c>
      <c r="CI112" s="132">
        <f>SAM_billion!CI112*1000</f>
        <v>0</v>
      </c>
      <c r="CJ112" s="132">
        <f>SAM_billion!CJ112*1000</f>
        <v>0</v>
      </c>
      <c r="CK112" s="132">
        <f>SAM_billion!CK112*1000</f>
        <v>0</v>
      </c>
      <c r="CL112" s="132">
        <f>SAM_billion!CL112*1000</f>
        <v>0</v>
      </c>
      <c r="CM112" s="132">
        <f>SAM_billion!CM112*1000</f>
        <v>0</v>
      </c>
      <c r="CN112" s="132">
        <f>SAM_billion!CN112*1000</f>
        <v>0</v>
      </c>
      <c r="CO112" s="132">
        <f>SAM_billion!CO112*1000</f>
        <v>0</v>
      </c>
      <c r="CP112" s="132">
        <f>SAM_billion!CP112*1000</f>
        <v>0</v>
      </c>
      <c r="CQ112" s="132">
        <f>SAM_billion!CQ112*1000</f>
        <v>0</v>
      </c>
      <c r="CR112" s="132">
        <f>SAM_billion!CR112*1000</f>
        <v>0</v>
      </c>
      <c r="CS112" s="132">
        <f>SAM_billion!CS112*1000</f>
        <v>0</v>
      </c>
      <c r="CT112" s="132">
        <f>SAM_billion!CT112*1000</f>
        <v>0</v>
      </c>
      <c r="CU112" s="132">
        <f>SAM_billion!CU112*1000</f>
        <v>0</v>
      </c>
      <c r="CV112" s="132">
        <f>SAM_billion!CV112*1000</f>
        <v>0</v>
      </c>
      <c r="CW112" s="132">
        <f>SAM_billion!CW112*1000</f>
        <v>0</v>
      </c>
      <c r="CX112" s="132">
        <f>SAM_billion!CX112*1000</f>
        <v>0</v>
      </c>
      <c r="CY112" s="132">
        <f>SAM_billion!CY112*1000</f>
        <v>0</v>
      </c>
      <c r="CZ112" s="132">
        <f>SAM_billion!CZ112*1000</f>
        <v>0</v>
      </c>
      <c r="DA112" s="132">
        <f>SAM_billion!DA112*1000</f>
        <v>0</v>
      </c>
      <c r="DB112" s="132">
        <f>SAM_billion!DB112*1000</f>
        <v>0</v>
      </c>
      <c r="DC112" s="132">
        <f>SAM_billion!DC112*1000</f>
        <v>0</v>
      </c>
      <c r="DD112" s="132">
        <f>SAM_billion!DD112*1000</f>
        <v>0</v>
      </c>
      <c r="DE112" s="132">
        <f>SAM_billion!DE112*1000</f>
        <v>0</v>
      </c>
      <c r="DF112" s="132">
        <f>SAM_billion!DF112*1000</f>
        <v>0</v>
      </c>
      <c r="DG112" s="132">
        <f>SAM_billion!DG112*1000</f>
        <v>0</v>
      </c>
      <c r="DH112" s="132">
        <f>SAM_billion!DH112*1000</f>
        <v>0</v>
      </c>
      <c r="DI112" s="132">
        <f>SAM_billion!DI112*1000</f>
        <v>0</v>
      </c>
      <c r="DJ112" s="132">
        <f>SAM_billion!DJ112*1000</f>
        <v>0</v>
      </c>
      <c r="DK112" s="132">
        <f>SAM_billion!DK112*1000</f>
        <v>0</v>
      </c>
      <c r="DL112" s="132">
        <f>SAM_billion!DL112*1000</f>
        <v>0</v>
      </c>
      <c r="DM112" s="132">
        <f>SAM_billion!DM112*1000</f>
        <v>0</v>
      </c>
      <c r="DN112" s="132">
        <f>SAM_billion!DN112*1000</f>
        <v>0</v>
      </c>
      <c r="DO112" s="132">
        <f>SAM_billion!DO112*1000</f>
        <v>0</v>
      </c>
      <c r="DP112" s="132">
        <f>SAM_billion!DP112*1000</f>
        <v>0</v>
      </c>
      <c r="DQ112" s="132">
        <f>SAM_billion!DQ112*1000</f>
        <v>0</v>
      </c>
      <c r="DR112" s="132">
        <f>SAM_billion!DR112*1000</f>
        <v>0</v>
      </c>
      <c r="DS112" s="132">
        <f>SAM_billion!DS112*1000</f>
        <v>0</v>
      </c>
      <c r="DT112" s="132">
        <f>SAM_billion!DT112*1000</f>
        <v>0</v>
      </c>
      <c r="DU112" s="132">
        <f>SAM_billion!DU112*1000</f>
        <v>0</v>
      </c>
      <c r="DV112" s="132">
        <f>SAM_billion!DV112*1000</f>
        <v>0</v>
      </c>
      <c r="DW112" s="132">
        <f>SAM_billion!DW112*1000</f>
        <v>0</v>
      </c>
      <c r="DX112" s="132">
        <f>SAM_billion!DX112*1000</f>
        <v>0</v>
      </c>
      <c r="DY112" s="132">
        <f>SAM_billion!DY112*1000</f>
        <v>0</v>
      </c>
      <c r="DZ112" s="132">
        <f>SAM_billion!DZ112*1000</f>
        <v>0</v>
      </c>
      <c r="EA112" s="132">
        <f>SAM_billion!EA112*1000</f>
        <v>0</v>
      </c>
      <c r="EB112" s="132">
        <f>SAM_billion!EB112*1000</f>
        <v>0</v>
      </c>
      <c r="EC112" s="132">
        <f>SAM_billion!EC112*1000</f>
        <v>0</v>
      </c>
      <c r="ED112" s="132">
        <f>SAM_billion!ED112*1000</f>
        <v>0</v>
      </c>
      <c r="EE112" s="132">
        <f>SAM_billion!EE112*1000</f>
        <v>0</v>
      </c>
      <c r="EF112" s="132">
        <f>SAM_billion!EF112*1000</f>
        <v>0</v>
      </c>
      <c r="EG112" s="132">
        <f>SAM_billion!EG112*1000</f>
        <v>0</v>
      </c>
      <c r="EH112" s="132">
        <f>SAM_billion!EH112*1000</f>
        <v>0</v>
      </c>
      <c r="EI112" s="132">
        <f>SAM_billion!EI112*1000</f>
        <v>0</v>
      </c>
      <c r="EJ112" s="132">
        <f>SAM_billion!EJ112*1000</f>
        <v>0</v>
      </c>
      <c r="EK112" s="132">
        <f>SAM_billion!EK112*1000</f>
        <v>0</v>
      </c>
      <c r="EL112" s="132">
        <f>SAM_billion!EL112*1000</f>
        <v>0</v>
      </c>
      <c r="EM112" s="132">
        <f>SAM_billion!EM112*1000</f>
        <v>0</v>
      </c>
      <c r="EN112" s="132">
        <f>SAM_billion!EN112*1000</f>
        <v>0</v>
      </c>
      <c r="EO112" s="132">
        <f>SAM_billion!EO112*1000</f>
        <v>0</v>
      </c>
      <c r="EP112" s="132">
        <f>SAM_billion!EP112*1000</f>
        <v>0</v>
      </c>
      <c r="EQ112" s="132">
        <f>SAM_billion!EQ112*1000</f>
        <v>0</v>
      </c>
      <c r="ER112" s="132">
        <f>SAM_billion!ER112*1000</f>
        <v>0</v>
      </c>
      <c r="ES112" s="132">
        <f>SAM_billion!ES112*1000</f>
        <v>0</v>
      </c>
      <c r="ET112" s="132">
        <f>SAM_billion!ET112*1000</f>
        <v>0</v>
      </c>
      <c r="EU112" s="132">
        <f>SAM_billion!EU112*1000</f>
        <v>0</v>
      </c>
      <c r="EV112" s="132">
        <f>SAM_billion!EV112*1000</f>
        <v>0</v>
      </c>
      <c r="EW112" s="132">
        <f>SAM_billion!EW112*1000</f>
        <v>0</v>
      </c>
      <c r="EX112" s="132">
        <f>SAM_billion!EX112*1000</f>
        <v>0</v>
      </c>
      <c r="EY112" s="132">
        <f>SAM_billion!EY112*1000</f>
        <v>0</v>
      </c>
      <c r="EZ112" s="132">
        <f>SAM_billion!EZ112*1000</f>
        <v>0</v>
      </c>
      <c r="FA112" s="132">
        <f>SAM_billion!FA112*1000</f>
        <v>0</v>
      </c>
      <c r="FB112" s="132">
        <f>SAM_billion!FB112*1000</f>
        <v>0</v>
      </c>
      <c r="FC112" s="132">
        <f>SAM_billion!FC112*1000</f>
        <v>0</v>
      </c>
      <c r="FD112" s="132">
        <f>SAM_billion!FD112*1000</f>
        <v>0</v>
      </c>
      <c r="FE112" s="132">
        <f>SAM_billion!FE112*1000</f>
        <v>0</v>
      </c>
      <c r="FF112" s="132">
        <f>SAM_billion!FF112*1000</f>
        <v>0</v>
      </c>
      <c r="FG112" s="132">
        <f>SAM_billion!FG112*1000</f>
        <v>0</v>
      </c>
      <c r="FH112" s="132">
        <f>SAM_billion!FH112*1000</f>
        <v>0</v>
      </c>
      <c r="FI112" s="132">
        <f>SAM_billion!FI112*1000</f>
        <v>0</v>
      </c>
      <c r="FJ112" s="132">
        <f>SAM_billion!FJ112*1000</f>
        <v>0</v>
      </c>
      <c r="FK112" s="132">
        <f>SAM_billion!FK112*1000</f>
        <v>0</v>
      </c>
      <c r="FL112" s="132">
        <f>SAM_billion!FL112*1000</f>
        <v>0</v>
      </c>
      <c r="FM112" s="132">
        <f>SAM_billion!FM112*1000</f>
        <v>0</v>
      </c>
      <c r="FN112" s="132">
        <f>SAM_billion!FN112*1000</f>
        <v>2591.7199517404774</v>
      </c>
      <c r="FO112" s="132">
        <f>SAM_billion!FO112*1000</f>
        <v>2938.6807427131876</v>
      </c>
      <c r="FP112" s="132">
        <f>SAM_billion!FP112*1000</f>
        <v>2686.4694629477826</v>
      </c>
      <c r="FQ112" s="132">
        <f>SAM_billion!FQ112*1000</f>
        <v>2425.7136149100684</v>
      </c>
      <c r="FR112" s="132">
        <f>SAM_billion!FR112*1000</f>
        <v>2160.2623805314483</v>
      </c>
      <c r="FS112" s="132">
        <f>SAM_billion!FS112*1000</f>
        <v>1930.7679061990355</v>
      </c>
      <c r="FT112" s="132">
        <f>SAM_billion!FT112*1000</f>
        <v>1689.5359028687396</v>
      </c>
      <c r="FU112" s="132">
        <f>SAM_billion!FU112*1000</f>
        <v>1676.9505990702762</v>
      </c>
      <c r="FV112" s="132">
        <f>SAM_billion!FV112*1000</f>
        <v>1538.0975861213935</v>
      </c>
      <c r="FW112" s="132">
        <f>SAM_billion!FW112*1000</f>
        <v>1367.8790998970862</v>
      </c>
      <c r="FX112" s="132">
        <f>SAM_billion!FX112*1000</f>
        <v>0</v>
      </c>
      <c r="FY112" s="132">
        <f>SAM_billion!FY112*1000</f>
        <v>0</v>
      </c>
      <c r="FZ112" s="132">
        <f>SAM_billion!FZ112*1000</f>
        <v>0</v>
      </c>
      <c r="GA112" s="132">
        <f>SAM_billion!GA112*1000</f>
        <v>0</v>
      </c>
      <c r="GB112" s="132">
        <f>SAM_billion!GB112*1000</f>
        <v>0</v>
      </c>
      <c r="GC112" s="132">
        <f>SAM_billion!GC112*1000</f>
        <v>0</v>
      </c>
      <c r="GD112" s="132">
        <f>SAM_billion!GD112*1000</f>
        <v>0</v>
      </c>
      <c r="GE112" s="132">
        <f>SAM_billion!GE112*1000</f>
        <v>0</v>
      </c>
      <c r="GF112" s="132">
        <f>SAM_billion!GF112*1000</f>
        <v>0</v>
      </c>
      <c r="GG112" s="132">
        <f>SAM_billion!GG112*1000</f>
        <v>0</v>
      </c>
      <c r="GH112" s="132">
        <f>SAM_billion!GH112*1000</f>
        <v>-72.862210699008273</v>
      </c>
      <c r="GI112" s="132">
        <f>SAM_billion!GI112*1000</f>
        <v>3251.6135557146199</v>
      </c>
      <c r="GJ112" s="132">
        <f>SAM_billion!GJ112*1000</f>
        <v>25421.369853942568</v>
      </c>
    </row>
    <row r="113" spans="1:192" x14ac:dyDescent="0.25">
      <c r="A113" s="133" t="s">
        <v>769</v>
      </c>
      <c r="B113" s="132">
        <f>SAM_billion!B113*1000</f>
        <v>0</v>
      </c>
      <c r="C113" s="132">
        <f>SAM_billion!C113*1000</f>
        <v>0</v>
      </c>
      <c r="D113" s="132">
        <f>SAM_billion!D113*1000</f>
        <v>0</v>
      </c>
      <c r="E113" s="132">
        <f>SAM_billion!E113*1000</f>
        <v>0</v>
      </c>
      <c r="F113" s="132">
        <f>SAM_billion!F113*1000</f>
        <v>0</v>
      </c>
      <c r="G113" s="132">
        <f>SAM_billion!G113*1000</f>
        <v>0</v>
      </c>
      <c r="H113" s="132">
        <f>SAM_billion!H113*1000</f>
        <v>0</v>
      </c>
      <c r="I113" s="132">
        <f>SAM_billion!I113*1000</f>
        <v>0</v>
      </c>
      <c r="J113" s="132">
        <f>SAM_billion!J113*1000</f>
        <v>0</v>
      </c>
      <c r="K113" s="132">
        <f>SAM_billion!K113*1000</f>
        <v>0</v>
      </c>
      <c r="L113" s="132">
        <f>SAM_billion!L113*1000</f>
        <v>0</v>
      </c>
      <c r="M113" s="132">
        <f>SAM_billion!M113*1000</f>
        <v>15125.31342693256</v>
      </c>
      <c r="N113" s="132">
        <f>SAM_billion!N113*1000</f>
        <v>1017.3585627192807</v>
      </c>
      <c r="O113" s="132">
        <f>SAM_billion!O113*1000</f>
        <v>123.57674026947674</v>
      </c>
      <c r="P113" s="132">
        <f>SAM_billion!P113*1000</f>
        <v>3.6625196566390472</v>
      </c>
      <c r="Q113" s="132">
        <f>SAM_billion!Q113*1000</f>
        <v>0</v>
      </c>
      <c r="R113" s="132">
        <f>SAM_billion!R113*1000</f>
        <v>7.7462473481587704E-2</v>
      </c>
      <c r="S113" s="132">
        <f>SAM_billion!S113*1000</f>
        <v>0</v>
      </c>
      <c r="T113" s="132">
        <f>SAM_billion!T113*1000</f>
        <v>0</v>
      </c>
      <c r="U113" s="132">
        <f>SAM_billion!U113*1000</f>
        <v>1.055759523742883</v>
      </c>
      <c r="V113" s="132">
        <f>SAM_billion!V113*1000</f>
        <v>0</v>
      </c>
      <c r="W113" s="132">
        <f>SAM_billion!W113*1000</f>
        <v>0</v>
      </c>
      <c r="X113" s="132">
        <f>SAM_billion!X113*1000</f>
        <v>0</v>
      </c>
      <c r="Y113" s="132">
        <f>SAM_billion!Y113*1000</f>
        <v>0</v>
      </c>
      <c r="Z113" s="132">
        <f>SAM_billion!Z113*1000</f>
        <v>0</v>
      </c>
      <c r="AA113" s="132">
        <f>SAM_billion!AA113*1000</f>
        <v>113.0712959463703</v>
      </c>
      <c r="AB113" s="132">
        <f>SAM_billion!AB113*1000</f>
        <v>0</v>
      </c>
      <c r="AC113" s="132">
        <f>SAM_billion!AC113*1000</f>
        <v>314.67184758888578</v>
      </c>
      <c r="AD113" s="132">
        <f>SAM_billion!AD113*1000</f>
        <v>4.912007987510421</v>
      </c>
      <c r="AE113" s="132">
        <f>SAM_billion!AE113*1000</f>
        <v>8.414412274695211</v>
      </c>
      <c r="AF113" s="132">
        <f>SAM_billion!AF113*1000</f>
        <v>0</v>
      </c>
      <c r="AG113" s="132">
        <f>SAM_billion!AG113*1000</f>
        <v>0</v>
      </c>
      <c r="AH113" s="132">
        <f>SAM_billion!AH113*1000</f>
        <v>0</v>
      </c>
      <c r="AI113" s="132">
        <f>SAM_billion!AI113*1000</f>
        <v>0</v>
      </c>
      <c r="AJ113" s="132">
        <f>SAM_billion!AJ113*1000</f>
        <v>0</v>
      </c>
      <c r="AK113" s="132">
        <f>SAM_billion!AK113*1000</f>
        <v>0</v>
      </c>
      <c r="AL113" s="132">
        <f>SAM_billion!AL113*1000</f>
        <v>0</v>
      </c>
      <c r="AM113" s="132">
        <f>SAM_billion!AM113*1000</f>
        <v>0</v>
      </c>
      <c r="AN113" s="132">
        <f>SAM_billion!AN113*1000</f>
        <v>0</v>
      </c>
      <c r="AO113" s="132">
        <f>SAM_billion!AO113*1000</f>
        <v>0</v>
      </c>
      <c r="AP113" s="132">
        <f>SAM_billion!AP113*1000</f>
        <v>0</v>
      </c>
      <c r="AQ113" s="132">
        <f>SAM_billion!AQ113*1000</f>
        <v>0</v>
      </c>
      <c r="AR113" s="132">
        <f>SAM_billion!AR113*1000</f>
        <v>0</v>
      </c>
      <c r="AS113" s="132">
        <f>SAM_billion!AS113*1000</f>
        <v>0</v>
      </c>
      <c r="AT113" s="132">
        <f>SAM_billion!AT113*1000</f>
        <v>0</v>
      </c>
      <c r="AU113" s="132">
        <f>SAM_billion!AU113*1000</f>
        <v>0</v>
      </c>
      <c r="AV113" s="132">
        <f>SAM_billion!AV113*1000</f>
        <v>0</v>
      </c>
      <c r="AW113" s="132">
        <f>SAM_billion!AW113*1000</f>
        <v>0</v>
      </c>
      <c r="AX113" s="132">
        <f>SAM_billion!AX113*1000</f>
        <v>0</v>
      </c>
      <c r="AY113" s="132">
        <f>SAM_billion!AY113*1000</f>
        <v>0</v>
      </c>
      <c r="AZ113" s="132">
        <f>SAM_billion!AZ113*1000</f>
        <v>0</v>
      </c>
      <c r="BA113" s="132">
        <f>SAM_billion!BA113*1000</f>
        <v>0</v>
      </c>
      <c r="BB113" s="132">
        <f>SAM_billion!BB113*1000</f>
        <v>0</v>
      </c>
      <c r="BC113" s="132">
        <f>SAM_billion!BC113*1000</f>
        <v>0</v>
      </c>
      <c r="BD113" s="132">
        <f>SAM_billion!BD113*1000</f>
        <v>0</v>
      </c>
      <c r="BE113" s="132">
        <f>SAM_billion!BE113*1000</f>
        <v>0</v>
      </c>
      <c r="BF113" s="132">
        <f>SAM_billion!BF113*1000</f>
        <v>0</v>
      </c>
      <c r="BG113" s="132">
        <f>SAM_billion!BG113*1000</f>
        <v>0</v>
      </c>
      <c r="BH113" s="132">
        <f>SAM_billion!BH113*1000</f>
        <v>0</v>
      </c>
      <c r="BI113" s="132">
        <f>SAM_billion!BI113*1000</f>
        <v>0</v>
      </c>
      <c r="BJ113" s="132">
        <f>SAM_billion!BJ113*1000</f>
        <v>7.822971270775736E-2</v>
      </c>
      <c r="BK113" s="132">
        <f>SAM_billion!BK113*1000</f>
        <v>5.8433910726456508</v>
      </c>
      <c r="BL113" s="132">
        <f>SAM_billion!BL113*1000</f>
        <v>0</v>
      </c>
      <c r="BM113" s="132">
        <f>SAM_billion!BM113*1000</f>
        <v>0</v>
      </c>
      <c r="BN113" s="132">
        <f>SAM_billion!BN113*1000</f>
        <v>0</v>
      </c>
      <c r="BO113" s="132">
        <f>SAM_billion!BO113*1000</f>
        <v>0</v>
      </c>
      <c r="BP113" s="132">
        <f>SAM_billion!BP113*1000</f>
        <v>0</v>
      </c>
      <c r="BQ113" s="132">
        <f>SAM_billion!BQ113*1000</f>
        <v>0</v>
      </c>
      <c r="BR113" s="132">
        <f>SAM_billion!BR113*1000</f>
        <v>0</v>
      </c>
      <c r="BS113" s="132">
        <f>SAM_billion!BS113*1000</f>
        <v>0</v>
      </c>
      <c r="BT113" s="132">
        <f>SAM_billion!BT113*1000</f>
        <v>0</v>
      </c>
      <c r="BU113" s="132">
        <f>SAM_billion!BU113*1000</f>
        <v>0</v>
      </c>
      <c r="BV113" s="132">
        <f>SAM_billion!BV113*1000</f>
        <v>0</v>
      </c>
      <c r="BW113" s="132">
        <f>SAM_billion!BW113*1000</f>
        <v>0</v>
      </c>
      <c r="BX113" s="132">
        <f>SAM_billion!BX113*1000</f>
        <v>0</v>
      </c>
      <c r="BY113" s="132">
        <f>SAM_billion!BY113*1000</f>
        <v>2.8627616506394862</v>
      </c>
      <c r="BZ113" s="132">
        <f>SAM_billion!BZ113*1000</f>
        <v>0.15437053205214002</v>
      </c>
      <c r="CA113" s="132">
        <f>SAM_billion!CA113*1000</f>
        <v>0</v>
      </c>
      <c r="CB113" s="132">
        <f>SAM_billion!CB113*1000</f>
        <v>0</v>
      </c>
      <c r="CC113" s="132">
        <f>SAM_billion!CC113*1000</f>
        <v>0</v>
      </c>
      <c r="CD113" s="132">
        <f>SAM_billion!CD113*1000</f>
        <v>0</v>
      </c>
      <c r="CE113" s="132">
        <f>SAM_billion!CE113*1000</f>
        <v>0</v>
      </c>
      <c r="CF113" s="132">
        <f>SAM_billion!CF113*1000</f>
        <v>0</v>
      </c>
      <c r="CG113" s="132">
        <f>SAM_billion!CG113*1000</f>
        <v>0</v>
      </c>
      <c r="CH113" s="132">
        <f>SAM_billion!CH113*1000</f>
        <v>0</v>
      </c>
      <c r="CI113" s="132">
        <f>SAM_billion!CI113*1000</f>
        <v>0</v>
      </c>
      <c r="CJ113" s="132">
        <f>SAM_billion!CJ113*1000</f>
        <v>0</v>
      </c>
      <c r="CK113" s="132">
        <f>SAM_billion!CK113*1000</f>
        <v>0</v>
      </c>
      <c r="CL113" s="132">
        <f>SAM_billion!CL113*1000</f>
        <v>0</v>
      </c>
      <c r="CM113" s="132">
        <f>SAM_billion!CM113*1000</f>
        <v>0</v>
      </c>
      <c r="CN113" s="132">
        <f>SAM_billion!CN113*1000</f>
        <v>0</v>
      </c>
      <c r="CO113" s="132">
        <f>SAM_billion!CO113*1000</f>
        <v>0</v>
      </c>
      <c r="CP113" s="132">
        <f>SAM_billion!CP113*1000</f>
        <v>0</v>
      </c>
      <c r="CQ113" s="132">
        <f>SAM_billion!CQ113*1000</f>
        <v>0</v>
      </c>
      <c r="CR113" s="132">
        <f>SAM_billion!CR113*1000</f>
        <v>0</v>
      </c>
      <c r="CS113" s="132">
        <f>SAM_billion!CS113*1000</f>
        <v>0</v>
      </c>
      <c r="CT113" s="132">
        <f>SAM_billion!CT113*1000</f>
        <v>0</v>
      </c>
      <c r="CU113" s="132">
        <f>SAM_billion!CU113*1000</f>
        <v>0</v>
      </c>
      <c r="CV113" s="132">
        <f>SAM_billion!CV113*1000</f>
        <v>0</v>
      </c>
      <c r="CW113" s="132">
        <f>SAM_billion!CW113*1000</f>
        <v>0</v>
      </c>
      <c r="CX113" s="132">
        <f>SAM_billion!CX113*1000</f>
        <v>0</v>
      </c>
      <c r="CY113" s="132">
        <f>SAM_billion!CY113*1000</f>
        <v>0</v>
      </c>
      <c r="CZ113" s="132">
        <f>SAM_billion!CZ113*1000</f>
        <v>0</v>
      </c>
      <c r="DA113" s="132">
        <f>SAM_billion!DA113*1000</f>
        <v>0</v>
      </c>
      <c r="DB113" s="132">
        <f>SAM_billion!DB113*1000</f>
        <v>0</v>
      </c>
      <c r="DC113" s="132">
        <f>SAM_billion!DC113*1000</f>
        <v>0</v>
      </c>
      <c r="DD113" s="132">
        <f>SAM_billion!DD113*1000</f>
        <v>0</v>
      </c>
      <c r="DE113" s="132">
        <f>SAM_billion!DE113*1000</f>
        <v>0</v>
      </c>
      <c r="DF113" s="132">
        <f>SAM_billion!DF113*1000</f>
        <v>0</v>
      </c>
      <c r="DG113" s="132">
        <f>SAM_billion!DG113*1000</f>
        <v>0</v>
      </c>
      <c r="DH113" s="132">
        <f>SAM_billion!DH113*1000</f>
        <v>0</v>
      </c>
      <c r="DI113" s="132">
        <f>SAM_billion!DI113*1000</f>
        <v>0</v>
      </c>
      <c r="DJ113" s="132">
        <f>SAM_billion!DJ113*1000</f>
        <v>0</v>
      </c>
      <c r="DK113" s="132">
        <f>SAM_billion!DK113*1000</f>
        <v>0</v>
      </c>
      <c r="DL113" s="132">
        <f>SAM_billion!DL113*1000</f>
        <v>0</v>
      </c>
      <c r="DM113" s="132">
        <f>SAM_billion!DM113*1000</f>
        <v>0</v>
      </c>
      <c r="DN113" s="132">
        <f>SAM_billion!DN113*1000</f>
        <v>0</v>
      </c>
      <c r="DO113" s="132">
        <f>SAM_billion!DO113*1000</f>
        <v>0</v>
      </c>
      <c r="DP113" s="132">
        <f>SAM_billion!DP113*1000</f>
        <v>0</v>
      </c>
      <c r="DQ113" s="132">
        <f>SAM_billion!DQ113*1000</f>
        <v>0</v>
      </c>
      <c r="DR113" s="132">
        <f>SAM_billion!DR113*1000</f>
        <v>0</v>
      </c>
      <c r="DS113" s="132">
        <f>SAM_billion!DS113*1000</f>
        <v>0</v>
      </c>
      <c r="DT113" s="132">
        <f>SAM_billion!DT113*1000</f>
        <v>0</v>
      </c>
      <c r="DU113" s="132">
        <f>SAM_billion!DU113*1000</f>
        <v>0</v>
      </c>
      <c r="DV113" s="132">
        <f>SAM_billion!DV113*1000</f>
        <v>0</v>
      </c>
      <c r="DW113" s="132">
        <f>SAM_billion!DW113*1000</f>
        <v>0</v>
      </c>
      <c r="DX113" s="132">
        <f>SAM_billion!DX113*1000</f>
        <v>0</v>
      </c>
      <c r="DY113" s="132">
        <f>SAM_billion!DY113*1000</f>
        <v>0</v>
      </c>
      <c r="DZ113" s="132">
        <f>SAM_billion!DZ113*1000</f>
        <v>0</v>
      </c>
      <c r="EA113" s="132">
        <f>SAM_billion!EA113*1000</f>
        <v>0</v>
      </c>
      <c r="EB113" s="132">
        <f>SAM_billion!EB113*1000</f>
        <v>0</v>
      </c>
      <c r="EC113" s="132">
        <f>SAM_billion!EC113*1000</f>
        <v>0</v>
      </c>
      <c r="ED113" s="132">
        <f>SAM_billion!ED113*1000</f>
        <v>0</v>
      </c>
      <c r="EE113" s="132">
        <f>SAM_billion!EE113*1000</f>
        <v>0</v>
      </c>
      <c r="EF113" s="132">
        <f>SAM_billion!EF113*1000</f>
        <v>0</v>
      </c>
      <c r="EG113" s="132">
        <f>SAM_billion!EG113*1000</f>
        <v>0</v>
      </c>
      <c r="EH113" s="132">
        <f>SAM_billion!EH113*1000</f>
        <v>0</v>
      </c>
      <c r="EI113" s="132">
        <f>SAM_billion!EI113*1000</f>
        <v>0</v>
      </c>
      <c r="EJ113" s="132">
        <f>SAM_billion!EJ113*1000</f>
        <v>0</v>
      </c>
      <c r="EK113" s="132">
        <f>SAM_billion!EK113*1000</f>
        <v>0</v>
      </c>
      <c r="EL113" s="132">
        <f>SAM_billion!EL113*1000</f>
        <v>0</v>
      </c>
      <c r="EM113" s="132">
        <f>SAM_billion!EM113*1000</f>
        <v>0</v>
      </c>
      <c r="EN113" s="132">
        <f>SAM_billion!EN113*1000</f>
        <v>0</v>
      </c>
      <c r="EO113" s="132">
        <f>SAM_billion!EO113*1000</f>
        <v>0</v>
      </c>
      <c r="EP113" s="132">
        <f>SAM_billion!EP113*1000</f>
        <v>0</v>
      </c>
      <c r="EQ113" s="132">
        <f>SAM_billion!EQ113*1000</f>
        <v>0</v>
      </c>
      <c r="ER113" s="132">
        <f>SAM_billion!ER113*1000</f>
        <v>0</v>
      </c>
      <c r="ES113" s="132">
        <f>SAM_billion!ES113*1000</f>
        <v>0</v>
      </c>
      <c r="ET113" s="132">
        <f>SAM_billion!ET113*1000</f>
        <v>0</v>
      </c>
      <c r="EU113" s="132">
        <f>SAM_billion!EU113*1000</f>
        <v>0</v>
      </c>
      <c r="EV113" s="132">
        <f>SAM_billion!EV113*1000</f>
        <v>0</v>
      </c>
      <c r="EW113" s="132">
        <f>SAM_billion!EW113*1000</f>
        <v>0</v>
      </c>
      <c r="EX113" s="132">
        <f>SAM_billion!EX113*1000</f>
        <v>0</v>
      </c>
      <c r="EY113" s="132">
        <f>SAM_billion!EY113*1000</f>
        <v>0</v>
      </c>
      <c r="EZ113" s="132">
        <f>SAM_billion!EZ113*1000</f>
        <v>0</v>
      </c>
      <c r="FA113" s="132">
        <f>SAM_billion!FA113*1000</f>
        <v>0</v>
      </c>
      <c r="FB113" s="132">
        <f>SAM_billion!FB113*1000</f>
        <v>0</v>
      </c>
      <c r="FC113" s="132">
        <f>SAM_billion!FC113*1000</f>
        <v>0</v>
      </c>
      <c r="FD113" s="132">
        <f>SAM_billion!FD113*1000</f>
        <v>0</v>
      </c>
      <c r="FE113" s="132">
        <f>SAM_billion!FE113*1000</f>
        <v>0</v>
      </c>
      <c r="FF113" s="132">
        <f>SAM_billion!FF113*1000</f>
        <v>0</v>
      </c>
      <c r="FG113" s="132">
        <f>SAM_billion!FG113*1000</f>
        <v>0</v>
      </c>
      <c r="FH113" s="132">
        <f>SAM_billion!FH113*1000</f>
        <v>0</v>
      </c>
      <c r="FI113" s="132">
        <f>SAM_billion!FI113*1000</f>
        <v>0</v>
      </c>
      <c r="FJ113" s="132">
        <f>SAM_billion!FJ113*1000</f>
        <v>0</v>
      </c>
      <c r="FK113" s="132">
        <f>SAM_billion!FK113*1000</f>
        <v>0</v>
      </c>
      <c r="FL113" s="132">
        <f>SAM_billion!FL113*1000</f>
        <v>0</v>
      </c>
      <c r="FM113" s="132">
        <f>SAM_billion!FM113*1000</f>
        <v>0</v>
      </c>
      <c r="FN113" s="132">
        <f>SAM_billion!FN113*1000</f>
        <v>43.699427616172976</v>
      </c>
      <c r="FO113" s="132">
        <f>SAM_billion!FO113*1000</f>
        <v>67.919647578404138</v>
      </c>
      <c r="FP113" s="132">
        <f>SAM_billion!FP113*1000</f>
        <v>130.98134057641951</v>
      </c>
      <c r="FQ113" s="132">
        <f>SAM_billion!FQ113*1000</f>
        <v>236.32612802568423</v>
      </c>
      <c r="FR113" s="132">
        <f>SAM_billion!FR113*1000</f>
        <v>281.01904306474796</v>
      </c>
      <c r="FS113" s="132">
        <f>SAM_billion!FS113*1000</f>
        <v>537.29918016394049</v>
      </c>
      <c r="FT113" s="132">
        <f>SAM_billion!FT113*1000</f>
        <v>713.63971982103249</v>
      </c>
      <c r="FU113" s="132">
        <f>SAM_billion!FU113*1000</f>
        <v>1459.4539171672327</v>
      </c>
      <c r="FV113" s="132">
        <f>SAM_billion!FV113*1000</f>
        <v>3652.1127272348472</v>
      </c>
      <c r="FW113" s="132">
        <f>SAM_billion!FW113*1000</f>
        <v>8246.1617126382753</v>
      </c>
      <c r="FX113" s="132">
        <f>SAM_billion!FX113*1000</f>
        <v>0</v>
      </c>
      <c r="FY113" s="132">
        <f>SAM_billion!FY113*1000</f>
        <v>0</v>
      </c>
      <c r="FZ113" s="132">
        <f>SAM_billion!FZ113*1000</f>
        <v>0</v>
      </c>
      <c r="GA113" s="132">
        <f>SAM_billion!GA113*1000</f>
        <v>0</v>
      </c>
      <c r="GB113" s="132">
        <f>SAM_billion!GB113*1000</f>
        <v>0</v>
      </c>
      <c r="GC113" s="132">
        <f>SAM_billion!GC113*1000</f>
        <v>0</v>
      </c>
      <c r="GD113" s="132">
        <f>SAM_billion!GD113*1000</f>
        <v>0</v>
      </c>
      <c r="GE113" s="132">
        <f>SAM_billion!GE113*1000</f>
        <v>0</v>
      </c>
      <c r="GF113" s="132">
        <f>SAM_billion!GF113*1000</f>
        <v>0</v>
      </c>
      <c r="GG113" s="132">
        <f>SAM_billion!GG113*1000</f>
        <v>0</v>
      </c>
      <c r="GH113" s="132">
        <f>SAM_billion!GH113*1000</f>
        <v>411.60126798549544</v>
      </c>
      <c r="GI113" s="132">
        <f>SAM_billion!GI113*1000</f>
        <v>2833.5530027736904</v>
      </c>
      <c r="GJ113" s="132">
        <f>SAM_billion!GJ113*1000</f>
        <v>35334.81990298663</v>
      </c>
    </row>
    <row r="114" spans="1:192" x14ac:dyDescent="0.25">
      <c r="A114" s="133" t="s">
        <v>770</v>
      </c>
      <c r="B114" s="132">
        <f>SAM_billion!B114*1000</f>
        <v>0</v>
      </c>
      <c r="C114" s="132">
        <f>SAM_billion!C114*1000</f>
        <v>0</v>
      </c>
      <c r="D114" s="132">
        <f>SAM_billion!D114*1000</f>
        <v>0</v>
      </c>
      <c r="E114" s="132">
        <f>SAM_billion!E114*1000</f>
        <v>0</v>
      </c>
      <c r="F114" s="132">
        <f>SAM_billion!F114*1000</f>
        <v>0</v>
      </c>
      <c r="G114" s="132">
        <f>SAM_billion!G114*1000</f>
        <v>0</v>
      </c>
      <c r="H114" s="132">
        <f>SAM_billion!H114*1000</f>
        <v>0</v>
      </c>
      <c r="I114" s="132">
        <f>SAM_billion!I114*1000</f>
        <v>0</v>
      </c>
      <c r="J114" s="132">
        <f>SAM_billion!J114*1000</f>
        <v>0</v>
      </c>
      <c r="K114" s="132">
        <f>SAM_billion!K114*1000</f>
        <v>0</v>
      </c>
      <c r="L114" s="132">
        <f>SAM_billion!L114*1000</f>
        <v>0</v>
      </c>
      <c r="M114" s="132">
        <f>SAM_billion!M114*1000</f>
        <v>0</v>
      </c>
      <c r="N114" s="132">
        <f>SAM_billion!N114*1000</f>
        <v>0</v>
      </c>
      <c r="O114" s="132">
        <f>SAM_billion!O114*1000</f>
        <v>0</v>
      </c>
      <c r="P114" s="132">
        <f>SAM_billion!P114*1000</f>
        <v>0</v>
      </c>
      <c r="Q114" s="132">
        <f>SAM_billion!Q114*1000</f>
        <v>0</v>
      </c>
      <c r="R114" s="132">
        <f>SAM_billion!R114*1000</f>
        <v>0</v>
      </c>
      <c r="S114" s="132">
        <f>SAM_billion!S114*1000</f>
        <v>0</v>
      </c>
      <c r="T114" s="132">
        <f>SAM_billion!T114*1000</f>
        <v>0</v>
      </c>
      <c r="U114" s="132">
        <f>SAM_billion!U114*1000</f>
        <v>0</v>
      </c>
      <c r="V114" s="132">
        <f>SAM_billion!V114*1000</f>
        <v>0</v>
      </c>
      <c r="W114" s="132">
        <f>SAM_billion!W114*1000</f>
        <v>489.63203523562026</v>
      </c>
      <c r="X114" s="132">
        <f>SAM_billion!X114*1000</f>
        <v>0</v>
      </c>
      <c r="Y114" s="132">
        <f>SAM_billion!Y114*1000</f>
        <v>0</v>
      </c>
      <c r="Z114" s="132">
        <f>SAM_billion!Z114*1000</f>
        <v>0</v>
      </c>
      <c r="AA114" s="132">
        <f>SAM_billion!AA114*1000</f>
        <v>0</v>
      </c>
      <c r="AB114" s="132">
        <f>SAM_billion!AB114*1000</f>
        <v>0</v>
      </c>
      <c r="AC114" s="132">
        <f>SAM_billion!AC114*1000</f>
        <v>0</v>
      </c>
      <c r="AD114" s="132">
        <f>SAM_billion!AD114*1000</f>
        <v>2065.7800314494389</v>
      </c>
      <c r="AE114" s="132">
        <f>SAM_billion!AE114*1000</f>
        <v>0</v>
      </c>
      <c r="AF114" s="132">
        <f>SAM_billion!AF114*1000</f>
        <v>0.13046246902769018</v>
      </c>
      <c r="AG114" s="132">
        <f>SAM_billion!AG114*1000</f>
        <v>0</v>
      </c>
      <c r="AH114" s="132">
        <f>SAM_billion!AH114*1000</f>
        <v>542.96141460812191</v>
      </c>
      <c r="AI114" s="132">
        <f>SAM_billion!AI114*1000</f>
        <v>10.274826536078701</v>
      </c>
      <c r="AJ114" s="132">
        <f>SAM_billion!AJ114*1000</f>
        <v>0</v>
      </c>
      <c r="AK114" s="132">
        <f>SAM_billion!AK114*1000</f>
        <v>0</v>
      </c>
      <c r="AL114" s="132">
        <f>SAM_billion!AL114*1000</f>
        <v>0</v>
      </c>
      <c r="AM114" s="132">
        <f>SAM_billion!AM114*1000</f>
        <v>0</v>
      </c>
      <c r="AN114" s="132">
        <f>SAM_billion!AN114*1000</f>
        <v>0</v>
      </c>
      <c r="AO114" s="132">
        <f>SAM_billion!AO114*1000</f>
        <v>0</v>
      </c>
      <c r="AP114" s="132">
        <f>SAM_billion!AP114*1000</f>
        <v>0</v>
      </c>
      <c r="AQ114" s="132">
        <f>SAM_billion!AQ114*1000</f>
        <v>0</v>
      </c>
      <c r="AR114" s="132">
        <f>SAM_billion!AR114*1000</f>
        <v>0</v>
      </c>
      <c r="AS114" s="132">
        <f>SAM_billion!AS114*1000</f>
        <v>0</v>
      </c>
      <c r="AT114" s="132">
        <f>SAM_billion!AT114*1000</f>
        <v>0</v>
      </c>
      <c r="AU114" s="132">
        <f>SAM_billion!AU114*1000</f>
        <v>0</v>
      </c>
      <c r="AV114" s="132">
        <f>SAM_billion!AV114*1000</f>
        <v>0</v>
      </c>
      <c r="AW114" s="132">
        <f>SAM_billion!AW114*1000</f>
        <v>0</v>
      </c>
      <c r="AX114" s="132">
        <f>SAM_billion!AX114*1000</f>
        <v>0</v>
      </c>
      <c r="AY114" s="132">
        <f>SAM_billion!AY114*1000</f>
        <v>0</v>
      </c>
      <c r="AZ114" s="132">
        <f>SAM_billion!AZ114*1000</f>
        <v>0</v>
      </c>
      <c r="BA114" s="132">
        <f>SAM_billion!BA114*1000</f>
        <v>0</v>
      </c>
      <c r="BB114" s="132">
        <f>SAM_billion!BB114*1000</f>
        <v>0</v>
      </c>
      <c r="BC114" s="132">
        <f>SAM_billion!BC114*1000</f>
        <v>0</v>
      </c>
      <c r="BD114" s="132">
        <f>SAM_billion!BD114*1000</f>
        <v>0</v>
      </c>
      <c r="BE114" s="132">
        <f>SAM_billion!BE114*1000</f>
        <v>0</v>
      </c>
      <c r="BF114" s="132">
        <f>SAM_billion!BF114*1000</f>
        <v>0</v>
      </c>
      <c r="BG114" s="132">
        <f>SAM_billion!BG114*1000</f>
        <v>0</v>
      </c>
      <c r="BH114" s="132">
        <f>SAM_billion!BH114*1000</f>
        <v>0</v>
      </c>
      <c r="BI114" s="132">
        <f>SAM_billion!BI114*1000</f>
        <v>0</v>
      </c>
      <c r="BJ114" s="132">
        <f>SAM_billion!BJ114*1000</f>
        <v>73.856061942220464</v>
      </c>
      <c r="BK114" s="132">
        <f>SAM_billion!BK114*1000</f>
        <v>188.71406216227851</v>
      </c>
      <c r="BL114" s="132">
        <f>SAM_billion!BL114*1000</f>
        <v>0</v>
      </c>
      <c r="BM114" s="132">
        <f>SAM_billion!BM114*1000</f>
        <v>0</v>
      </c>
      <c r="BN114" s="132">
        <f>SAM_billion!BN114*1000</f>
        <v>0</v>
      </c>
      <c r="BO114" s="132">
        <f>SAM_billion!BO114*1000</f>
        <v>1673.9313945010651</v>
      </c>
      <c r="BP114" s="132">
        <f>SAM_billion!BP114*1000</f>
        <v>11.651596215445183</v>
      </c>
      <c r="BQ114" s="132">
        <f>SAM_billion!BQ114*1000</f>
        <v>38.970755028859536</v>
      </c>
      <c r="BR114" s="132">
        <f>SAM_billion!BR114*1000</f>
        <v>7.059730141026094</v>
      </c>
      <c r="BS114" s="132">
        <f>SAM_billion!BS114*1000</f>
        <v>6.5039660001157475</v>
      </c>
      <c r="BT114" s="132">
        <f>SAM_billion!BT114*1000</f>
        <v>0</v>
      </c>
      <c r="BU114" s="132">
        <f>SAM_billion!BU114*1000</f>
        <v>16.860172147128896</v>
      </c>
      <c r="BV114" s="132">
        <f>SAM_billion!BV114*1000</f>
        <v>91.458175683562033</v>
      </c>
      <c r="BW114" s="132">
        <f>SAM_billion!BW114*1000</f>
        <v>0</v>
      </c>
      <c r="BX114" s="132">
        <f>SAM_billion!BX114*1000</f>
        <v>6398.0146728317441</v>
      </c>
      <c r="BY114" s="132">
        <f>SAM_billion!BY114*1000</f>
        <v>3195.6682641132406</v>
      </c>
      <c r="BZ114" s="132">
        <f>SAM_billion!BZ114*1000</f>
        <v>4169.5422476062949</v>
      </c>
      <c r="CA114" s="132">
        <f>SAM_billion!CA114*1000</f>
        <v>0</v>
      </c>
      <c r="CB114" s="132">
        <f>SAM_billion!CB114*1000</f>
        <v>0</v>
      </c>
      <c r="CC114" s="132">
        <f>SAM_billion!CC114*1000</f>
        <v>0</v>
      </c>
      <c r="CD114" s="132">
        <f>SAM_billion!CD114*1000</f>
        <v>0</v>
      </c>
      <c r="CE114" s="132">
        <f>SAM_billion!CE114*1000</f>
        <v>0</v>
      </c>
      <c r="CF114" s="132">
        <f>SAM_billion!CF114*1000</f>
        <v>0</v>
      </c>
      <c r="CG114" s="132">
        <f>SAM_billion!CG114*1000</f>
        <v>0</v>
      </c>
      <c r="CH114" s="132">
        <f>SAM_billion!CH114*1000</f>
        <v>0</v>
      </c>
      <c r="CI114" s="132">
        <f>SAM_billion!CI114*1000</f>
        <v>0</v>
      </c>
      <c r="CJ114" s="132">
        <f>SAM_billion!CJ114*1000</f>
        <v>0</v>
      </c>
      <c r="CK114" s="132">
        <f>SAM_billion!CK114*1000</f>
        <v>0</v>
      </c>
      <c r="CL114" s="132">
        <f>SAM_billion!CL114*1000</f>
        <v>0</v>
      </c>
      <c r="CM114" s="132">
        <f>SAM_billion!CM114*1000</f>
        <v>0</v>
      </c>
      <c r="CN114" s="132">
        <f>SAM_billion!CN114*1000</f>
        <v>0</v>
      </c>
      <c r="CO114" s="132">
        <f>SAM_billion!CO114*1000</f>
        <v>0</v>
      </c>
      <c r="CP114" s="132">
        <f>SAM_billion!CP114*1000</f>
        <v>0</v>
      </c>
      <c r="CQ114" s="132">
        <f>SAM_billion!CQ114*1000</f>
        <v>0</v>
      </c>
      <c r="CR114" s="132">
        <f>SAM_billion!CR114*1000</f>
        <v>0</v>
      </c>
      <c r="CS114" s="132">
        <f>SAM_billion!CS114*1000</f>
        <v>0</v>
      </c>
      <c r="CT114" s="132">
        <f>SAM_billion!CT114*1000</f>
        <v>0</v>
      </c>
      <c r="CU114" s="132">
        <f>SAM_billion!CU114*1000</f>
        <v>0</v>
      </c>
      <c r="CV114" s="132">
        <f>SAM_billion!CV114*1000</f>
        <v>0</v>
      </c>
      <c r="CW114" s="132">
        <f>SAM_billion!CW114*1000</f>
        <v>0</v>
      </c>
      <c r="CX114" s="132">
        <f>SAM_billion!CX114*1000</f>
        <v>0</v>
      </c>
      <c r="CY114" s="132">
        <f>SAM_billion!CY114*1000</f>
        <v>0</v>
      </c>
      <c r="CZ114" s="132">
        <f>SAM_billion!CZ114*1000</f>
        <v>0</v>
      </c>
      <c r="DA114" s="132">
        <f>SAM_billion!DA114*1000</f>
        <v>0</v>
      </c>
      <c r="DB114" s="132">
        <f>SAM_billion!DB114*1000</f>
        <v>0</v>
      </c>
      <c r="DC114" s="132">
        <f>SAM_billion!DC114*1000</f>
        <v>0</v>
      </c>
      <c r="DD114" s="132">
        <f>SAM_billion!DD114*1000</f>
        <v>0</v>
      </c>
      <c r="DE114" s="132">
        <f>SAM_billion!DE114*1000</f>
        <v>0</v>
      </c>
      <c r="DF114" s="132">
        <f>SAM_billion!DF114*1000</f>
        <v>0</v>
      </c>
      <c r="DG114" s="132">
        <f>SAM_billion!DG114*1000</f>
        <v>0</v>
      </c>
      <c r="DH114" s="132">
        <f>SAM_billion!DH114*1000</f>
        <v>0</v>
      </c>
      <c r="DI114" s="132">
        <f>SAM_billion!DI114*1000</f>
        <v>0</v>
      </c>
      <c r="DJ114" s="132">
        <f>SAM_billion!DJ114*1000</f>
        <v>0</v>
      </c>
      <c r="DK114" s="132">
        <f>SAM_billion!DK114*1000</f>
        <v>0</v>
      </c>
      <c r="DL114" s="132">
        <f>SAM_billion!DL114*1000</f>
        <v>0</v>
      </c>
      <c r="DM114" s="132">
        <f>SAM_billion!DM114*1000</f>
        <v>0</v>
      </c>
      <c r="DN114" s="132">
        <f>SAM_billion!DN114*1000</f>
        <v>0</v>
      </c>
      <c r="DO114" s="132">
        <f>SAM_billion!DO114*1000</f>
        <v>0</v>
      </c>
      <c r="DP114" s="132">
        <f>SAM_billion!DP114*1000</f>
        <v>0</v>
      </c>
      <c r="DQ114" s="132">
        <f>SAM_billion!DQ114*1000</f>
        <v>0</v>
      </c>
      <c r="DR114" s="132">
        <f>SAM_billion!DR114*1000</f>
        <v>0</v>
      </c>
      <c r="DS114" s="132">
        <f>SAM_billion!DS114*1000</f>
        <v>0</v>
      </c>
      <c r="DT114" s="132">
        <f>SAM_billion!DT114*1000</f>
        <v>0</v>
      </c>
      <c r="DU114" s="132">
        <f>SAM_billion!DU114*1000</f>
        <v>0</v>
      </c>
      <c r="DV114" s="132">
        <f>SAM_billion!DV114*1000</f>
        <v>0</v>
      </c>
      <c r="DW114" s="132">
        <f>SAM_billion!DW114*1000</f>
        <v>0</v>
      </c>
      <c r="DX114" s="132">
        <f>SAM_billion!DX114*1000</f>
        <v>0</v>
      </c>
      <c r="DY114" s="132">
        <f>SAM_billion!DY114*1000</f>
        <v>0</v>
      </c>
      <c r="DZ114" s="132">
        <f>SAM_billion!DZ114*1000</f>
        <v>0</v>
      </c>
      <c r="EA114" s="132">
        <f>SAM_billion!EA114*1000</f>
        <v>0</v>
      </c>
      <c r="EB114" s="132">
        <f>SAM_billion!EB114*1000</f>
        <v>0</v>
      </c>
      <c r="EC114" s="132">
        <f>SAM_billion!EC114*1000</f>
        <v>0</v>
      </c>
      <c r="ED114" s="132">
        <f>SAM_billion!ED114*1000</f>
        <v>0</v>
      </c>
      <c r="EE114" s="132">
        <f>SAM_billion!EE114*1000</f>
        <v>0</v>
      </c>
      <c r="EF114" s="132">
        <f>SAM_billion!EF114*1000</f>
        <v>0</v>
      </c>
      <c r="EG114" s="132">
        <f>SAM_billion!EG114*1000</f>
        <v>0</v>
      </c>
      <c r="EH114" s="132">
        <f>SAM_billion!EH114*1000</f>
        <v>0</v>
      </c>
      <c r="EI114" s="132">
        <f>SAM_billion!EI114*1000</f>
        <v>0</v>
      </c>
      <c r="EJ114" s="132">
        <f>SAM_billion!EJ114*1000</f>
        <v>0</v>
      </c>
      <c r="EK114" s="132">
        <f>SAM_billion!EK114*1000</f>
        <v>0</v>
      </c>
      <c r="EL114" s="132">
        <f>SAM_billion!EL114*1000</f>
        <v>0</v>
      </c>
      <c r="EM114" s="132">
        <f>SAM_billion!EM114*1000</f>
        <v>0</v>
      </c>
      <c r="EN114" s="132">
        <f>SAM_billion!EN114*1000</f>
        <v>0</v>
      </c>
      <c r="EO114" s="132">
        <f>SAM_billion!EO114*1000</f>
        <v>0</v>
      </c>
      <c r="EP114" s="132">
        <f>SAM_billion!EP114*1000</f>
        <v>0</v>
      </c>
      <c r="EQ114" s="132">
        <f>SAM_billion!EQ114*1000</f>
        <v>0</v>
      </c>
      <c r="ER114" s="132">
        <f>SAM_billion!ER114*1000</f>
        <v>0</v>
      </c>
      <c r="ES114" s="132">
        <f>SAM_billion!ES114*1000</f>
        <v>0</v>
      </c>
      <c r="ET114" s="132">
        <f>SAM_billion!ET114*1000</f>
        <v>0</v>
      </c>
      <c r="EU114" s="132">
        <f>SAM_billion!EU114*1000</f>
        <v>0</v>
      </c>
      <c r="EV114" s="132">
        <f>SAM_billion!EV114*1000</f>
        <v>0</v>
      </c>
      <c r="EW114" s="132">
        <f>SAM_billion!EW114*1000</f>
        <v>0</v>
      </c>
      <c r="EX114" s="132">
        <f>SAM_billion!EX114*1000</f>
        <v>0</v>
      </c>
      <c r="EY114" s="132">
        <f>SAM_billion!EY114*1000</f>
        <v>0</v>
      </c>
      <c r="EZ114" s="132">
        <f>SAM_billion!EZ114*1000</f>
        <v>0</v>
      </c>
      <c r="FA114" s="132">
        <f>SAM_billion!FA114*1000</f>
        <v>0</v>
      </c>
      <c r="FB114" s="132">
        <f>SAM_billion!FB114*1000</f>
        <v>0</v>
      </c>
      <c r="FC114" s="132">
        <f>SAM_billion!FC114*1000</f>
        <v>0</v>
      </c>
      <c r="FD114" s="132">
        <f>SAM_billion!FD114*1000</f>
        <v>0</v>
      </c>
      <c r="FE114" s="132">
        <f>SAM_billion!FE114*1000</f>
        <v>0</v>
      </c>
      <c r="FF114" s="132">
        <f>SAM_billion!FF114*1000</f>
        <v>0</v>
      </c>
      <c r="FG114" s="132">
        <f>SAM_billion!FG114*1000</f>
        <v>0</v>
      </c>
      <c r="FH114" s="132">
        <f>SAM_billion!FH114*1000</f>
        <v>0</v>
      </c>
      <c r="FI114" s="132">
        <f>SAM_billion!FI114*1000</f>
        <v>0</v>
      </c>
      <c r="FJ114" s="132">
        <f>SAM_billion!FJ114*1000</f>
        <v>0</v>
      </c>
      <c r="FK114" s="132">
        <f>SAM_billion!FK114*1000</f>
        <v>0</v>
      </c>
      <c r="FL114" s="132">
        <f>SAM_billion!FL114*1000</f>
        <v>0</v>
      </c>
      <c r="FM114" s="132">
        <f>SAM_billion!FM114*1000</f>
        <v>0</v>
      </c>
      <c r="FN114" s="132">
        <f>SAM_billion!FN114*1000</f>
        <v>6297.5679189654466</v>
      </c>
      <c r="FO114" s="132">
        <f>SAM_billion!FO114*1000</f>
        <v>7786.3367121346764</v>
      </c>
      <c r="FP114" s="132">
        <f>SAM_billion!FP114*1000</f>
        <v>8468.2224765457104</v>
      </c>
      <c r="FQ114" s="132">
        <f>SAM_billion!FQ114*1000</f>
        <v>9012.600602742199</v>
      </c>
      <c r="FR114" s="132">
        <f>SAM_billion!FR114*1000</f>
        <v>9208.9643160973992</v>
      </c>
      <c r="FS114" s="132">
        <f>SAM_billion!FS114*1000</f>
        <v>9671.6485810065169</v>
      </c>
      <c r="FT114" s="132">
        <f>SAM_billion!FT114*1000</f>
        <v>9469.9946478270813</v>
      </c>
      <c r="FU114" s="132">
        <f>SAM_billion!FU114*1000</f>
        <v>9841.9189348190757</v>
      </c>
      <c r="FV114" s="132">
        <f>SAM_billion!FV114*1000</f>
        <v>10713.344509082446</v>
      </c>
      <c r="FW114" s="132">
        <f>SAM_billion!FW114*1000</f>
        <v>10699.838309436391</v>
      </c>
      <c r="FX114" s="132">
        <f>SAM_billion!FX114*1000</f>
        <v>0</v>
      </c>
      <c r="FY114" s="132">
        <f>SAM_billion!FY114*1000</f>
        <v>0</v>
      </c>
      <c r="FZ114" s="132">
        <f>SAM_billion!FZ114*1000</f>
        <v>0</v>
      </c>
      <c r="GA114" s="132">
        <f>SAM_billion!GA114*1000</f>
        <v>0</v>
      </c>
      <c r="GB114" s="132">
        <f>SAM_billion!GB114*1000</f>
        <v>0</v>
      </c>
      <c r="GC114" s="132">
        <f>SAM_billion!GC114*1000</f>
        <v>0</v>
      </c>
      <c r="GD114" s="132">
        <f>SAM_billion!GD114*1000</f>
        <v>0</v>
      </c>
      <c r="GE114" s="132">
        <f>SAM_billion!GE114*1000</f>
        <v>0</v>
      </c>
      <c r="GF114" s="132">
        <f>SAM_billion!GF114*1000</f>
        <v>0</v>
      </c>
      <c r="GG114" s="132">
        <f>SAM_billion!GG114*1000</f>
        <v>0</v>
      </c>
      <c r="GH114" s="132">
        <f>SAM_billion!GH114*1000</f>
        <v>1684.4353912580477</v>
      </c>
      <c r="GI114" s="132">
        <f>SAM_billion!GI114*1000</f>
        <v>3837.2994388359325</v>
      </c>
      <c r="GJ114" s="132">
        <f>SAM_billion!GJ114*1000</f>
        <v>115673.18170742219</v>
      </c>
    </row>
    <row r="115" spans="1:192" x14ac:dyDescent="0.25">
      <c r="A115" s="133" t="s">
        <v>771</v>
      </c>
      <c r="B115" s="132">
        <f>SAM_billion!B115*1000</f>
        <v>0</v>
      </c>
      <c r="C115" s="132">
        <f>SAM_billion!C115*1000</f>
        <v>0</v>
      </c>
      <c r="D115" s="132">
        <f>SAM_billion!D115*1000</f>
        <v>0</v>
      </c>
      <c r="E115" s="132">
        <f>SAM_billion!E115*1000</f>
        <v>0</v>
      </c>
      <c r="F115" s="132">
        <f>SAM_billion!F115*1000</f>
        <v>0</v>
      </c>
      <c r="G115" s="132">
        <f>SAM_billion!G115*1000</f>
        <v>0</v>
      </c>
      <c r="H115" s="132">
        <f>SAM_billion!H115*1000</f>
        <v>0</v>
      </c>
      <c r="I115" s="132">
        <f>SAM_billion!I115*1000</f>
        <v>0</v>
      </c>
      <c r="J115" s="132">
        <f>SAM_billion!J115*1000</f>
        <v>0</v>
      </c>
      <c r="K115" s="132">
        <f>SAM_billion!K115*1000</f>
        <v>0</v>
      </c>
      <c r="L115" s="132">
        <f>SAM_billion!L115*1000</f>
        <v>0</v>
      </c>
      <c r="M115" s="132">
        <f>SAM_billion!M115*1000</f>
        <v>0</v>
      </c>
      <c r="N115" s="132">
        <f>SAM_billion!N115*1000</f>
        <v>0</v>
      </c>
      <c r="O115" s="132">
        <f>SAM_billion!O115*1000</f>
        <v>0</v>
      </c>
      <c r="P115" s="132">
        <f>SAM_billion!P115*1000</f>
        <v>0</v>
      </c>
      <c r="Q115" s="132">
        <f>SAM_billion!Q115*1000</f>
        <v>0</v>
      </c>
      <c r="R115" s="132">
        <f>SAM_billion!R115*1000</f>
        <v>0</v>
      </c>
      <c r="S115" s="132">
        <f>SAM_billion!S115*1000</f>
        <v>0</v>
      </c>
      <c r="T115" s="132">
        <f>SAM_billion!T115*1000</f>
        <v>0</v>
      </c>
      <c r="U115" s="132">
        <f>SAM_billion!U115*1000</f>
        <v>0</v>
      </c>
      <c r="V115" s="132">
        <f>SAM_billion!V115*1000</f>
        <v>328.49434808256564</v>
      </c>
      <c r="W115" s="132">
        <f>SAM_billion!W115*1000</f>
        <v>0</v>
      </c>
      <c r="X115" s="132">
        <f>SAM_billion!X115*1000</f>
        <v>906.94900278198543</v>
      </c>
      <c r="Y115" s="132">
        <f>SAM_billion!Y115*1000</f>
        <v>1.4835932302114125</v>
      </c>
      <c r="Z115" s="132">
        <f>SAM_billion!Z115*1000</f>
        <v>413.7271852594227</v>
      </c>
      <c r="AA115" s="132">
        <f>SAM_billion!AA115*1000</f>
        <v>774.98310236333862</v>
      </c>
      <c r="AB115" s="132">
        <f>SAM_billion!AB115*1000</f>
        <v>0</v>
      </c>
      <c r="AC115" s="132">
        <f>SAM_billion!AC115*1000</f>
        <v>9.0619889519416841</v>
      </c>
      <c r="AD115" s="132">
        <f>SAM_billion!AD115*1000</f>
        <v>940.50456928834342</v>
      </c>
      <c r="AE115" s="132">
        <f>SAM_billion!AE115*1000</f>
        <v>34.350205422456455</v>
      </c>
      <c r="AF115" s="132">
        <f>SAM_billion!AF115*1000</f>
        <v>486.45680645208449</v>
      </c>
      <c r="AG115" s="132">
        <f>SAM_billion!AG115*1000</f>
        <v>0</v>
      </c>
      <c r="AH115" s="132">
        <f>SAM_billion!AH115*1000</f>
        <v>656.80385565971721</v>
      </c>
      <c r="AI115" s="132">
        <f>SAM_billion!AI115*1000</f>
        <v>2654.7188128486519</v>
      </c>
      <c r="AJ115" s="132">
        <f>SAM_billion!AJ115*1000</f>
        <v>0</v>
      </c>
      <c r="AK115" s="132">
        <f>SAM_billion!AK115*1000</f>
        <v>0</v>
      </c>
      <c r="AL115" s="132">
        <f>SAM_billion!AL115*1000</f>
        <v>1.584773251194187</v>
      </c>
      <c r="AM115" s="132">
        <f>SAM_billion!AM115*1000</f>
        <v>0</v>
      </c>
      <c r="AN115" s="132">
        <f>SAM_billion!AN115*1000</f>
        <v>0</v>
      </c>
      <c r="AO115" s="132">
        <f>SAM_billion!AO115*1000</f>
        <v>0</v>
      </c>
      <c r="AP115" s="132">
        <f>SAM_billion!AP115*1000</f>
        <v>0</v>
      </c>
      <c r="AQ115" s="132">
        <f>SAM_billion!AQ115*1000</f>
        <v>0</v>
      </c>
      <c r="AR115" s="132">
        <f>SAM_billion!AR115*1000</f>
        <v>2.3699796038212306</v>
      </c>
      <c r="AS115" s="132">
        <f>SAM_billion!AS115*1000</f>
        <v>48.867703648999061</v>
      </c>
      <c r="AT115" s="132">
        <f>SAM_billion!AT115*1000</f>
        <v>439.80933284099149</v>
      </c>
      <c r="AU115" s="132">
        <f>SAM_billion!AU115*1000</f>
        <v>951.3832646150712</v>
      </c>
      <c r="AV115" s="132">
        <f>SAM_billion!AV115*1000</f>
        <v>0</v>
      </c>
      <c r="AW115" s="132">
        <f>SAM_billion!AW115*1000</f>
        <v>0</v>
      </c>
      <c r="AX115" s="132">
        <f>SAM_billion!AX115*1000</f>
        <v>0</v>
      </c>
      <c r="AY115" s="132">
        <f>SAM_billion!AY115*1000</f>
        <v>0</v>
      </c>
      <c r="AZ115" s="132">
        <f>SAM_billion!AZ115*1000</f>
        <v>0</v>
      </c>
      <c r="BA115" s="132">
        <f>SAM_billion!BA115*1000</f>
        <v>0</v>
      </c>
      <c r="BB115" s="132">
        <f>SAM_billion!BB115*1000</f>
        <v>0</v>
      </c>
      <c r="BC115" s="132">
        <f>SAM_billion!BC115*1000</f>
        <v>0</v>
      </c>
      <c r="BD115" s="132">
        <f>SAM_billion!BD115*1000</f>
        <v>0</v>
      </c>
      <c r="BE115" s="132">
        <f>SAM_billion!BE115*1000</f>
        <v>0</v>
      </c>
      <c r="BF115" s="132">
        <f>SAM_billion!BF115*1000</f>
        <v>0</v>
      </c>
      <c r="BG115" s="132">
        <f>SAM_billion!BG115*1000</f>
        <v>0</v>
      </c>
      <c r="BH115" s="132">
        <f>SAM_billion!BH115*1000</f>
        <v>0</v>
      </c>
      <c r="BI115" s="132">
        <f>SAM_billion!BI115*1000</f>
        <v>0</v>
      </c>
      <c r="BJ115" s="132">
        <f>SAM_billion!BJ115*1000</f>
        <v>45.521049309777396</v>
      </c>
      <c r="BK115" s="132">
        <f>SAM_billion!BK115*1000</f>
        <v>43.082553529388882</v>
      </c>
      <c r="BL115" s="132">
        <f>SAM_billion!BL115*1000</f>
        <v>0</v>
      </c>
      <c r="BM115" s="132">
        <f>SAM_billion!BM115*1000</f>
        <v>0</v>
      </c>
      <c r="BN115" s="132">
        <f>SAM_billion!BN115*1000</f>
        <v>625.50166283562123</v>
      </c>
      <c r="BO115" s="132">
        <f>SAM_billion!BO115*1000</f>
        <v>0</v>
      </c>
      <c r="BP115" s="132">
        <f>SAM_billion!BP115*1000</f>
        <v>4.1740685398573838</v>
      </c>
      <c r="BQ115" s="132">
        <f>SAM_billion!BQ115*1000</f>
        <v>13.960885661727882</v>
      </c>
      <c r="BR115" s="132">
        <f>SAM_billion!BR115*1000</f>
        <v>2.5291544966796162</v>
      </c>
      <c r="BS115" s="132">
        <f>SAM_billion!BS115*1000</f>
        <v>2.3300515071888044</v>
      </c>
      <c r="BT115" s="132">
        <f>SAM_billion!BT115*1000</f>
        <v>0</v>
      </c>
      <c r="BU115" s="132">
        <f>SAM_billion!BU115*1000</f>
        <v>6.040149625540737</v>
      </c>
      <c r="BV115" s="132">
        <f>SAM_billion!BV115*1000</f>
        <v>2.5061056816049669</v>
      </c>
      <c r="BW115" s="132">
        <f>SAM_billion!BW115*1000</f>
        <v>0</v>
      </c>
      <c r="BX115" s="132">
        <f>SAM_billion!BX115*1000</f>
        <v>903.17539754358495</v>
      </c>
      <c r="BY115" s="132">
        <f>SAM_billion!BY115*1000</f>
        <v>135.07700017601306</v>
      </c>
      <c r="BZ115" s="132">
        <f>SAM_billion!BZ115*1000</f>
        <v>195.08369822939528</v>
      </c>
      <c r="CA115" s="132">
        <f>SAM_billion!CA115*1000</f>
        <v>0</v>
      </c>
      <c r="CB115" s="132">
        <f>SAM_billion!CB115*1000</f>
        <v>0</v>
      </c>
      <c r="CC115" s="132">
        <f>SAM_billion!CC115*1000</f>
        <v>0</v>
      </c>
      <c r="CD115" s="132">
        <f>SAM_billion!CD115*1000</f>
        <v>0</v>
      </c>
      <c r="CE115" s="132">
        <f>SAM_billion!CE115*1000</f>
        <v>0</v>
      </c>
      <c r="CF115" s="132">
        <f>SAM_billion!CF115*1000</f>
        <v>0</v>
      </c>
      <c r="CG115" s="132">
        <f>SAM_billion!CG115*1000</f>
        <v>0</v>
      </c>
      <c r="CH115" s="132">
        <f>SAM_billion!CH115*1000</f>
        <v>0</v>
      </c>
      <c r="CI115" s="132">
        <f>SAM_billion!CI115*1000</f>
        <v>0</v>
      </c>
      <c r="CJ115" s="132">
        <f>SAM_billion!CJ115*1000</f>
        <v>0</v>
      </c>
      <c r="CK115" s="132">
        <f>SAM_billion!CK115*1000</f>
        <v>0</v>
      </c>
      <c r="CL115" s="132">
        <f>SAM_billion!CL115*1000</f>
        <v>0</v>
      </c>
      <c r="CM115" s="132">
        <f>SAM_billion!CM115*1000</f>
        <v>0</v>
      </c>
      <c r="CN115" s="132">
        <f>SAM_billion!CN115*1000</f>
        <v>0</v>
      </c>
      <c r="CO115" s="132">
        <f>SAM_billion!CO115*1000</f>
        <v>0</v>
      </c>
      <c r="CP115" s="132">
        <f>SAM_billion!CP115*1000</f>
        <v>0</v>
      </c>
      <c r="CQ115" s="132">
        <f>SAM_billion!CQ115*1000</f>
        <v>0</v>
      </c>
      <c r="CR115" s="132">
        <f>SAM_billion!CR115*1000</f>
        <v>0</v>
      </c>
      <c r="CS115" s="132">
        <f>SAM_billion!CS115*1000</f>
        <v>0</v>
      </c>
      <c r="CT115" s="132">
        <f>SAM_billion!CT115*1000</f>
        <v>0</v>
      </c>
      <c r="CU115" s="132">
        <f>SAM_billion!CU115*1000</f>
        <v>0</v>
      </c>
      <c r="CV115" s="132">
        <f>SAM_billion!CV115*1000</f>
        <v>0</v>
      </c>
      <c r="CW115" s="132">
        <f>SAM_billion!CW115*1000</f>
        <v>0</v>
      </c>
      <c r="CX115" s="132">
        <f>SAM_billion!CX115*1000</f>
        <v>0</v>
      </c>
      <c r="CY115" s="132">
        <f>SAM_billion!CY115*1000</f>
        <v>0</v>
      </c>
      <c r="CZ115" s="132">
        <f>SAM_billion!CZ115*1000</f>
        <v>0</v>
      </c>
      <c r="DA115" s="132">
        <f>SAM_billion!DA115*1000</f>
        <v>0</v>
      </c>
      <c r="DB115" s="132">
        <f>SAM_billion!DB115*1000</f>
        <v>0</v>
      </c>
      <c r="DC115" s="132">
        <f>SAM_billion!DC115*1000</f>
        <v>0</v>
      </c>
      <c r="DD115" s="132">
        <f>SAM_billion!DD115*1000</f>
        <v>0</v>
      </c>
      <c r="DE115" s="132">
        <f>SAM_billion!DE115*1000</f>
        <v>0</v>
      </c>
      <c r="DF115" s="132">
        <f>SAM_billion!DF115*1000</f>
        <v>0</v>
      </c>
      <c r="DG115" s="132">
        <f>SAM_billion!DG115*1000</f>
        <v>0</v>
      </c>
      <c r="DH115" s="132">
        <f>SAM_billion!DH115*1000</f>
        <v>0</v>
      </c>
      <c r="DI115" s="132">
        <f>SAM_billion!DI115*1000</f>
        <v>0</v>
      </c>
      <c r="DJ115" s="132">
        <f>SAM_billion!DJ115*1000</f>
        <v>0</v>
      </c>
      <c r="DK115" s="132">
        <f>SAM_billion!DK115*1000</f>
        <v>0</v>
      </c>
      <c r="DL115" s="132">
        <f>SAM_billion!DL115*1000</f>
        <v>0</v>
      </c>
      <c r="DM115" s="132">
        <f>SAM_billion!DM115*1000</f>
        <v>0</v>
      </c>
      <c r="DN115" s="132">
        <f>SAM_billion!DN115*1000</f>
        <v>0</v>
      </c>
      <c r="DO115" s="132">
        <f>SAM_billion!DO115*1000</f>
        <v>0</v>
      </c>
      <c r="DP115" s="132">
        <f>SAM_billion!DP115*1000</f>
        <v>0</v>
      </c>
      <c r="DQ115" s="132">
        <f>SAM_billion!DQ115*1000</f>
        <v>0</v>
      </c>
      <c r="DR115" s="132">
        <f>SAM_billion!DR115*1000</f>
        <v>0</v>
      </c>
      <c r="DS115" s="132">
        <f>SAM_billion!DS115*1000</f>
        <v>0</v>
      </c>
      <c r="DT115" s="132">
        <f>SAM_billion!DT115*1000</f>
        <v>0</v>
      </c>
      <c r="DU115" s="132">
        <f>SAM_billion!DU115*1000</f>
        <v>0</v>
      </c>
      <c r="DV115" s="132">
        <f>SAM_billion!DV115*1000</f>
        <v>0</v>
      </c>
      <c r="DW115" s="132">
        <f>SAM_billion!DW115*1000</f>
        <v>0</v>
      </c>
      <c r="DX115" s="132">
        <f>SAM_billion!DX115*1000</f>
        <v>0</v>
      </c>
      <c r="DY115" s="132">
        <f>SAM_billion!DY115*1000</f>
        <v>0</v>
      </c>
      <c r="DZ115" s="132">
        <f>SAM_billion!DZ115*1000</f>
        <v>0</v>
      </c>
      <c r="EA115" s="132">
        <f>SAM_billion!EA115*1000</f>
        <v>0</v>
      </c>
      <c r="EB115" s="132">
        <f>SAM_billion!EB115*1000</f>
        <v>0</v>
      </c>
      <c r="EC115" s="132">
        <f>SAM_billion!EC115*1000</f>
        <v>0</v>
      </c>
      <c r="ED115" s="132">
        <f>SAM_billion!ED115*1000</f>
        <v>0</v>
      </c>
      <c r="EE115" s="132">
        <f>SAM_billion!EE115*1000</f>
        <v>0</v>
      </c>
      <c r="EF115" s="132">
        <f>SAM_billion!EF115*1000</f>
        <v>0</v>
      </c>
      <c r="EG115" s="132">
        <f>SAM_billion!EG115*1000</f>
        <v>0</v>
      </c>
      <c r="EH115" s="132">
        <f>SAM_billion!EH115*1000</f>
        <v>0</v>
      </c>
      <c r="EI115" s="132">
        <f>SAM_billion!EI115*1000</f>
        <v>0</v>
      </c>
      <c r="EJ115" s="132">
        <f>SAM_billion!EJ115*1000</f>
        <v>0</v>
      </c>
      <c r="EK115" s="132">
        <f>SAM_billion!EK115*1000</f>
        <v>0</v>
      </c>
      <c r="EL115" s="132">
        <f>SAM_billion!EL115*1000</f>
        <v>0</v>
      </c>
      <c r="EM115" s="132">
        <f>SAM_billion!EM115*1000</f>
        <v>0</v>
      </c>
      <c r="EN115" s="132">
        <f>SAM_billion!EN115*1000</f>
        <v>0</v>
      </c>
      <c r="EO115" s="132">
        <f>SAM_billion!EO115*1000</f>
        <v>0</v>
      </c>
      <c r="EP115" s="132">
        <f>SAM_billion!EP115*1000</f>
        <v>0</v>
      </c>
      <c r="EQ115" s="132">
        <f>SAM_billion!EQ115*1000</f>
        <v>0</v>
      </c>
      <c r="ER115" s="132">
        <f>SAM_billion!ER115*1000</f>
        <v>0</v>
      </c>
      <c r="ES115" s="132">
        <f>SAM_billion!ES115*1000</f>
        <v>0</v>
      </c>
      <c r="ET115" s="132">
        <f>SAM_billion!ET115*1000</f>
        <v>0</v>
      </c>
      <c r="EU115" s="132">
        <f>SAM_billion!EU115*1000</f>
        <v>0</v>
      </c>
      <c r="EV115" s="132">
        <f>SAM_billion!EV115*1000</f>
        <v>0</v>
      </c>
      <c r="EW115" s="132">
        <f>SAM_billion!EW115*1000</f>
        <v>0</v>
      </c>
      <c r="EX115" s="132">
        <f>SAM_billion!EX115*1000</f>
        <v>0</v>
      </c>
      <c r="EY115" s="132">
        <f>SAM_billion!EY115*1000</f>
        <v>0</v>
      </c>
      <c r="EZ115" s="132">
        <f>SAM_billion!EZ115*1000</f>
        <v>0</v>
      </c>
      <c r="FA115" s="132">
        <f>SAM_billion!FA115*1000</f>
        <v>0</v>
      </c>
      <c r="FB115" s="132">
        <f>SAM_billion!FB115*1000</f>
        <v>0</v>
      </c>
      <c r="FC115" s="132">
        <f>SAM_billion!FC115*1000</f>
        <v>0</v>
      </c>
      <c r="FD115" s="132">
        <f>SAM_billion!FD115*1000</f>
        <v>0</v>
      </c>
      <c r="FE115" s="132">
        <f>SAM_billion!FE115*1000</f>
        <v>0</v>
      </c>
      <c r="FF115" s="132">
        <f>SAM_billion!FF115*1000</f>
        <v>0</v>
      </c>
      <c r="FG115" s="132">
        <f>SAM_billion!FG115*1000</f>
        <v>0</v>
      </c>
      <c r="FH115" s="132">
        <f>SAM_billion!FH115*1000</f>
        <v>0</v>
      </c>
      <c r="FI115" s="132">
        <f>SAM_billion!FI115*1000</f>
        <v>0</v>
      </c>
      <c r="FJ115" s="132">
        <f>SAM_billion!FJ115*1000</f>
        <v>0</v>
      </c>
      <c r="FK115" s="132">
        <f>SAM_billion!FK115*1000</f>
        <v>0</v>
      </c>
      <c r="FL115" s="132">
        <f>SAM_billion!FL115*1000</f>
        <v>0</v>
      </c>
      <c r="FM115" s="132">
        <f>SAM_billion!FM115*1000</f>
        <v>0</v>
      </c>
      <c r="FN115" s="132">
        <f>SAM_billion!FN115*1000</f>
        <v>2274.4522657481357</v>
      </c>
      <c r="FO115" s="132">
        <f>SAM_billion!FO115*1000</f>
        <v>2845.5755470310637</v>
      </c>
      <c r="FP115" s="132">
        <f>SAM_billion!FP115*1000</f>
        <v>2702.3603719318212</v>
      </c>
      <c r="FQ115" s="132">
        <f>SAM_billion!FQ115*1000</f>
        <v>2523.0833529536726</v>
      </c>
      <c r="FR115" s="132">
        <f>SAM_billion!FR115*1000</f>
        <v>2498.5806135520343</v>
      </c>
      <c r="FS115" s="132">
        <f>SAM_billion!FS115*1000</f>
        <v>2212.4516350514095</v>
      </c>
      <c r="FT115" s="132">
        <f>SAM_billion!FT115*1000</f>
        <v>1898.9091658764237</v>
      </c>
      <c r="FU115" s="132">
        <f>SAM_billion!FU115*1000</f>
        <v>1808.6313520499216</v>
      </c>
      <c r="FV115" s="132">
        <f>SAM_billion!FV115*1000</f>
        <v>1736.0973240514022</v>
      </c>
      <c r="FW115" s="132">
        <f>SAM_billion!FW115*1000</f>
        <v>1523.6226990358957</v>
      </c>
      <c r="FX115" s="132">
        <f>SAM_billion!FX115*1000</f>
        <v>0</v>
      </c>
      <c r="FY115" s="132">
        <f>SAM_billion!FY115*1000</f>
        <v>0</v>
      </c>
      <c r="FZ115" s="132">
        <f>SAM_billion!FZ115*1000</f>
        <v>0</v>
      </c>
      <c r="GA115" s="132">
        <f>SAM_billion!GA115*1000</f>
        <v>0</v>
      </c>
      <c r="GB115" s="132">
        <f>SAM_billion!GB115*1000</f>
        <v>0</v>
      </c>
      <c r="GC115" s="132">
        <f>SAM_billion!GC115*1000</f>
        <v>0</v>
      </c>
      <c r="GD115" s="132">
        <f>SAM_billion!GD115*1000</f>
        <v>0</v>
      </c>
      <c r="GE115" s="132">
        <f>SAM_billion!GE115*1000</f>
        <v>0</v>
      </c>
      <c r="GF115" s="132">
        <f>SAM_billion!GF115*1000</f>
        <v>0</v>
      </c>
      <c r="GG115" s="132">
        <f>SAM_billion!GG115*1000</f>
        <v>0</v>
      </c>
      <c r="GH115" s="132">
        <f>SAM_billion!GH115*1000</f>
        <v>-50.581430881996802</v>
      </c>
      <c r="GI115" s="132">
        <f>SAM_billion!GI115*1000</f>
        <v>3217.5739628774068</v>
      </c>
      <c r="GJ115" s="132">
        <f>SAM_billion!GJ115*1000</f>
        <v>35821.287160714368</v>
      </c>
    </row>
    <row r="116" spans="1:192" x14ac:dyDescent="0.25">
      <c r="A116" s="133" t="s">
        <v>772</v>
      </c>
      <c r="B116" s="132">
        <f>SAM_billion!B116*1000</f>
        <v>0</v>
      </c>
      <c r="C116" s="132">
        <f>SAM_billion!C116*1000</f>
        <v>0</v>
      </c>
      <c r="D116" s="132">
        <f>SAM_billion!D116*1000</f>
        <v>0</v>
      </c>
      <c r="E116" s="132">
        <f>SAM_billion!E116*1000</f>
        <v>0</v>
      </c>
      <c r="F116" s="132">
        <f>SAM_billion!F116*1000</f>
        <v>0</v>
      </c>
      <c r="G116" s="132">
        <f>SAM_billion!G116*1000</f>
        <v>0</v>
      </c>
      <c r="H116" s="132">
        <f>SAM_billion!H116*1000</f>
        <v>0</v>
      </c>
      <c r="I116" s="132">
        <f>SAM_billion!I116*1000</f>
        <v>0</v>
      </c>
      <c r="J116" s="132">
        <f>SAM_billion!J116*1000</f>
        <v>0</v>
      </c>
      <c r="K116" s="132">
        <f>SAM_billion!K116*1000</f>
        <v>0</v>
      </c>
      <c r="L116" s="132">
        <f>SAM_billion!L116*1000</f>
        <v>0</v>
      </c>
      <c r="M116" s="132">
        <f>SAM_billion!M116*1000</f>
        <v>0</v>
      </c>
      <c r="N116" s="132">
        <f>SAM_billion!N116*1000</f>
        <v>0</v>
      </c>
      <c r="O116" s="132">
        <f>SAM_billion!O116*1000</f>
        <v>0</v>
      </c>
      <c r="P116" s="132">
        <f>SAM_billion!P116*1000</f>
        <v>0</v>
      </c>
      <c r="Q116" s="132">
        <f>SAM_billion!Q116*1000</f>
        <v>0</v>
      </c>
      <c r="R116" s="132">
        <f>SAM_billion!R116*1000</f>
        <v>0</v>
      </c>
      <c r="S116" s="132">
        <f>SAM_billion!S116*1000</f>
        <v>0</v>
      </c>
      <c r="T116" s="132">
        <f>SAM_billion!T116*1000</f>
        <v>0</v>
      </c>
      <c r="U116" s="132">
        <f>SAM_billion!U116*1000</f>
        <v>0</v>
      </c>
      <c r="V116" s="132">
        <f>SAM_billion!V116*1000</f>
        <v>0</v>
      </c>
      <c r="W116" s="132">
        <f>SAM_billion!W116*1000</f>
        <v>0</v>
      </c>
      <c r="X116" s="132">
        <f>SAM_billion!X116*1000</f>
        <v>0</v>
      </c>
      <c r="Y116" s="132">
        <f>SAM_billion!Y116*1000</f>
        <v>9.1182927486240697</v>
      </c>
      <c r="Z116" s="132">
        <f>SAM_billion!Z116*1000</f>
        <v>0</v>
      </c>
      <c r="AA116" s="132">
        <f>SAM_billion!AA116*1000</f>
        <v>0</v>
      </c>
      <c r="AB116" s="132">
        <f>SAM_billion!AB116*1000</f>
        <v>0</v>
      </c>
      <c r="AC116" s="132">
        <f>SAM_billion!AC116*1000</f>
        <v>0</v>
      </c>
      <c r="AD116" s="132">
        <f>SAM_billion!AD116*1000</f>
        <v>1536.0276727272528</v>
      </c>
      <c r="AE116" s="132">
        <f>SAM_billion!AE116*1000</f>
        <v>11.652559655696042</v>
      </c>
      <c r="AF116" s="132">
        <f>SAM_billion!AF116*1000</f>
        <v>2284.7319315620307</v>
      </c>
      <c r="AG116" s="132">
        <f>SAM_billion!AG116*1000</f>
        <v>0</v>
      </c>
      <c r="AH116" s="132">
        <f>SAM_billion!AH116*1000</f>
        <v>27.619466733068201</v>
      </c>
      <c r="AI116" s="132">
        <f>SAM_billion!AI116*1000</f>
        <v>0</v>
      </c>
      <c r="AJ116" s="132">
        <f>SAM_billion!AJ116*1000</f>
        <v>0</v>
      </c>
      <c r="AK116" s="132">
        <f>SAM_billion!AK116*1000</f>
        <v>0</v>
      </c>
      <c r="AL116" s="132">
        <f>SAM_billion!AL116*1000</f>
        <v>0</v>
      </c>
      <c r="AM116" s="132">
        <f>SAM_billion!AM116*1000</f>
        <v>0</v>
      </c>
      <c r="AN116" s="132">
        <f>SAM_billion!AN116*1000</f>
        <v>0</v>
      </c>
      <c r="AO116" s="132">
        <f>SAM_billion!AO116*1000</f>
        <v>0</v>
      </c>
      <c r="AP116" s="132">
        <f>SAM_billion!AP116*1000</f>
        <v>0</v>
      </c>
      <c r="AQ116" s="132">
        <f>SAM_billion!AQ116*1000</f>
        <v>0</v>
      </c>
      <c r="AR116" s="132">
        <f>SAM_billion!AR116*1000</f>
        <v>0</v>
      </c>
      <c r="AS116" s="132">
        <f>SAM_billion!AS116*1000</f>
        <v>0</v>
      </c>
      <c r="AT116" s="132">
        <f>SAM_billion!AT116*1000</f>
        <v>0</v>
      </c>
      <c r="AU116" s="132">
        <f>SAM_billion!AU116*1000</f>
        <v>0</v>
      </c>
      <c r="AV116" s="132">
        <f>SAM_billion!AV116*1000</f>
        <v>0</v>
      </c>
      <c r="AW116" s="132">
        <f>SAM_billion!AW116*1000</f>
        <v>0</v>
      </c>
      <c r="AX116" s="132">
        <f>SAM_billion!AX116*1000</f>
        <v>0</v>
      </c>
      <c r="AY116" s="132">
        <f>SAM_billion!AY116*1000</f>
        <v>0</v>
      </c>
      <c r="AZ116" s="132">
        <f>SAM_billion!AZ116*1000</f>
        <v>0</v>
      </c>
      <c r="BA116" s="132">
        <f>SAM_billion!BA116*1000</f>
        <v>0</v>
      </c>
      <c r="BB116" s="132">
        <f>SAM_billion!BB116*1000</f>
        <v>0</v>
      </c>
      <c r="BC116" s="132">
        <f>SAM_billion!BC116*1000</f>
        <v>0</v>
      </c>
      <c r="BD116" s="132">
        <f>SAM_billion!BD116*1000</f>
        <v>0</v>
      </c>
      <c r="BE116" s="132">
        <f>SAM_billion!BE116*1000</f>
        <v>0</v>
      </c>
      <c r="BF116" s="132">
        <f>SAM_billion!BF116*1000</f>
        <v>0</v>
      </c>
      <c r="BG116" s="132">
        <f>SAM_billion!BG116*1000</f>
        <v>0</v>
      </c>
      <c r="BH116" s="132">
        <f>SAM_billion!BH116*1000</f>
        <v>0</v>
      </c>
      <c r="BI116" s="132">
        <f>SAM_billion!BI116*1000</f>
        <v>0</v>
      </c>
      <c r="BJ116" s="132">
        <f>SAM_billion!BJ116*1000</f>
        <v>27.413647345427325</v>
      </c>
      <c r="BK116" s="132">
        <f>SAM_billion!BK116*1000</f>
        <v>0</v>
      </c>
      <c r="BL116" s="132">
        <f>SAM_billion!BL116*1000</f>
        <v>0</v>
      </c>
      <c r="BM116" s="132">
        <f>SAM_billion!BM116*1000</f>
        <v>0</v>
      </c>
      <c r="BN116" s="132">
        <f>SAM_billion!BN116*1000</f>
        <v>0</v>
      </c>
      <c r="BO116" s="132">
        <f>SAM_billion!BO116*1000</f>
        <v>503.15493256853847</v>
      </c>
      <c r="BP116" s="132">
        <f>SAM_billion!BP116*1000</f>
        <v>17.506771692741928</v>
      </c>
      <c r="BQ116" s="132">
        <f>SAM_billion!BQ116*1000</f>
        <v>58.55439017699868</v>
      </c>
      <c r="BR116" s="132">
        <f>SAM_billion!BR116*1000</f>
        <v>10.595180720229608</v>
      </c>
      <c r="BS116" s="132">
        <f>SAM_billion!BS116*1000</f>
        <v>9.7610948000682978</v>
      </c>
      <c r="BT116" s="132">
        <f>SAM_billion!BT116*1000</f>
        <v>0</v>
      </c>
      <c r="BU116" s="132">
        <f>SAM_billion!BU116*1000</f>
        <v>25.306855434736104</v>
      </c>
      <c r="BV116" s="132">
        <f>SAM_billion!BV116*1000</f>
        <v>2.2501792314315483</v>
      </c>
      <c r="BW116" s="132">
        <f>SAM_billion!BW116*1000</f>
        <v>0</v>
      </c>
      <c r="BX116" s="132">
        <f>SAM_billion!BX116*1000</f>
        <v>0</v>
      </c>
      <c r="BY116" s="132">
        <f>SAM_billion!BY116*1000</f>
        <v>0</v>
      </c>
      <c r="BZ116" s="132">
        <f>SAM_billion!BZ116*1000</f>
        <v>380.00363713520153</v>
      </c>
      <c r="CA116" s="132">
        <f>SAM_billion!CA116*1000</f>
        <v>0</v>
      </c>
      <c r="CB116" s="132">
        <f>SAM_billion!CB116*1000</f>
        <v>0</v>
      </c>
      <c r="CC116" s="132">
        <f>SAM_billion!CC116*1000</f>
        <v>0</v>
      </c>
      <c r="CD116" s="132">
        <f>SAM_billion!CD116*1000</f>
        <v>0</v>
      </c>
      <c r="CE116" s="132">
        <f>SAM_billion!CE116*1000</f>
        <v>0</v>
      </c>
      <c r="CF116" s="132">
        <f>SAM_billion!CF116*1000</f>
        <v>0</v>
      </c>
      <c r="CG116" s="132">
        <f>SAM_billion!CG116*1000</f>
        <v>0</v>
      </c>
      <c r="CH116" s="132">
        <f>SAM_billion!CH116*1000</f>
        <v>0</v>
      </c>
      <c r="CI116" s="132">
        <f>SAM_billion!CI116*1000</f>
        <v>0</v>
      </c>
      <c r="CJ116" s="132">
        <f>SAM_billion!CJ116*1000</f>
        <v>0</v>
      </c>
      <c r="CK116" s="132">
        <f>SAM_billion!CK116*1000</f>
        <v>0</v>
      </c>
      <c r="CL116" s="132">
        <f>SAM_billion!CL116*1000</f>
        <v>0</v>
      </c>
      <c r="CM116" s="132">
        <f>SAM_billion!CM116*1000</f>
        <v>0</v>
      </c>
      <c r="CN116" s="132">
        <f>SAM_billion!CN116*1000</f>
        <v>0</v>
      </c>
      <c r="CO116" s="132">
        <f>SAM_billion!CO116*1000</f>
        <v>0</v>
      </c>
      <c r="CP116" s="132">
        <f>SAM_billion!CP116*1000</f>
        <v>0</v>
      </c>
      <c r="CQ116" s="132">
        <f>SAM_billion!CQ116*1000</f>
        <v>0</v>
      </c>
      <c r="CR116" s="132">
        <f>SAM_billion!CR116*1000</f>
        <v>0</v>
      </c>
      <c r="CS116" s="132">
        <f>SAM_billion!CS116*1000</f>
        <v>0</v>
      </c>
      <c r="CT116" s="132">
        <f>SAM_billion!CT116*1000</f>
        <v>0</v>
      </c>
      <c r="CU116" s="132">
        <f>SAM_billion!CU116*1000</f>
        <v>0</v>
      </c>
      <c r="CV116" s="132">
        <f>SAM_billion!CV116*1000</f>
        <v>0</v>
      </c>
      <c r="CW116" s="132">
        <f>SAM_billion!CW116*1000</f>
        <v>0</v>
      </c>
      <c r="CX116" s="132">
        <f>SAM_billion!CX116*1000</f>
        <v>0</v>
      </c>
      <c r="CY116" s="132">
        <f>SAM_billion!CY116*1000</f>
        <v>0</v>
      </c>
      <c r="CZ116" s="132">
        <f>SAM_billion!CZ116*1000</f>
        <v>0</v>
      </c>
      <c r="DA116" s="132">
        <f>SAM_billion!DA116*1000</f>
        <v>0</v>
      </c>
      <c r="DB116" s="132">
        <f>SAM_billion!DB116*1000</f>
        <v>0</v>
      </c>
      <c r="DC116" s="132">
        <f>SAM_billion!DC116*1000</f>
        <v>0</v>
      </c>
      <c r="DD116" s="132">
        <f>SAM_billion!DD116*1000</f>
        <v>0</v>
      </c>
      <c r="DE116" s="132">
        <f>SAM_billion!DE116*1000</f>
        <v>0</v>
      </c>
      <c r="DF116" s="132">
        <f>SAM_billion!DF116*1000</f>
        <v>0</v>
      </c>
      <c r="DG116" s="132">
        <f>SAM_billion!DG116*1000</f>
        <v>0</v>
      </c>
      <c r="DH116" s="132">
        <f>SAM_billion!DH116*1000</f>
        <v>0</v>
      </c>
      <c r="DI116" s="132">
        <f>SAM_billion!DI116*1000</f>
        <v>0</v>
      </c>
      <c r="DJ116" s="132">
        <f>SAM_billion!DJ116*1000</f>
        <v>0</v>
      </c>
      <c r="DK116" s="132">
        <f>SAM_billion!DK116*1000</f>
        <v>0</v>
      </c>
      <c r="DL116" s="132">
        <f>SAM_billion!DL116*1000</f>
        <v>0</v>
      </c>
      <c r="DM116" s="132">
        <f>SAM_billion!DM116*1000</f>
        <v>0</v>
      </c>
      <c r="DN116" s="132">
        <f>SAM_billion!DN116*1000</f>
        <v>0</v>
      </c>
      <c r="DO116" s="132">
        <f>SAM_billion!DO116*1000</f>
        <v>0</v>
      </c>
      <c r="DP116" s="132">
        <f>SAM_billion!DP116*1000</f>
        <v>0</v>
      </c>
      <c r="DQ116" s="132">
        <f>SAM_billion!DQ116*1000</f>
        <v>0</v>
      </c>
      <c r="DR116" s="132">
        <f>SAM_billion!DR116*1000</f>
        <v>0</v>
      </c>
      <c r="DS116" s="132">
        <f>SAM_billion!DS116*1000</f>
        <v>0</v>
      </c>
      <c r="DT116" s="132">
        <f>SAM_billion!DT116*1000</f>
        <v>0</v>
      </c>
      <c r="DU116" s="132">
        <f>SAM_billion!DU116*1000</f>
        <v>0</v>
      </c>
      <c r="DV116" s="132">
        <f>SAM_billion!DV116*1000</f>
        <v>0</v>
      </c>
      <c r="DW116" s="132">
        <f>SAM_billion!DW116*1000</f>
        <v>0</v>
      </c>
      <c r="DX116" s="132">
        <f>SAM_billion!DX116*1000</f>
        <v>0</v>
      </c>
      <c r="DY116" s="132">
        <f>SAM_billion!DY116*1000</f>
        <v>0</v>
      </c>
      <c r="DZ116" s="132">
        <f>SAM_billion!DZ116*1000</f>
        <v>0</v>
      </c>
      <c r="EA116" s="132">
        <f>SAM_billion!EA116*1000</f>
        <v>0</v>
      </c>
      <c r="EB116" s="132">
        <f>SAM_billion!EB116*1000</f>
        <v>0</v>
      </c>
      <c r="EC116" s="132">
        <f>SAM_billion!EC116*1000</f>
        <v>0</v>
      </c>
      <c r="ED116" s="132">
        <f>SAM_billion!ED116*1000</f>
        <v>0</v>
      </c>
      <c r="EE116" s="132">
        <f>SAM_billion!EE116*1000</f>
        <v>0</v>
      </c>
      <c r="EF116" s="132">
        <f>SAM_billion!EF116*1000</f>
        <v>0</v>
      </c>
      <c r="EG116" s="132">
        <f>SAM_billion!EG116*1000</f>
        <v>0</v>
      </c>
      <c r="EH116" s="132">
        <f>SAM_billion!EH116*1000</f>
        <v>0</v>
      </c>
      <c r="EI116" s="132">
        <f>SAM_billion!EI116*1000</f>
        <v>0</v>
      </c>
      <c r="EJ116" s="132">
        <f>SAM_billion!EJ116*1000</f>
        <v>0</v>
      </c>
      <c r="EK116" s="132">
        <f>SAM_billion!EK116*1000</f>
        <v>0</v>
      </c>
      <c r="EL116" s="132">
        <f>SAM_billion!EL116*1000</f>
        <v>0</v>
      </c>
      <c r="EM116" s="132">
        <f>SAM_billion!EM116*1000</f>
        <v>0</v>
      </c>
      <c r="EN116" s="132">
        <f>SAM_billion!EN116*1000</f>
        <v>0</v>
      </c>
      <c r="EO116" s="132">
        <f>SAM_billion!EO116*1000</f>
        <v>0</v>
      </c>
      <c r="EP116" s="132">
        <f>SAM_billion!EP116*1000</f>
        <v>0</v>
      </c>
      <c r="EQ116" s="132">
        <f>SAM_billion!EQ116*1000</f>
        <v>0</v>
      </c>
      <c r="ER116" s="132">
        <f>SAM_billion!ER116*1000</f>
        <v>0</v>
      </c>
      <c r="ES116" s="132">
        <f>SAM_billion!ES116*1000</f>
        <v>0</v>
      </c>
      <c r="ET116" s="132">
        <f>SAM_billion!ET116*1000</f>
        <v>0</v>
      </c>
      <c r="EU116" s="132">
        <f>SAM_billion!EU116*1000</f>
        <v>0</v>
      </c>
      <c r="EV116" s="132">
        <f>SAM_billion!EV116*1000</f>
        <v>0</v>
      </c>
      <c r="EW116" s="132">
        <f>SAM_billion!EW116*1000</f>
        <v>0</v>
      </c>
      <c r="EX116" s="132">
        <f>SAM_billion!EX116*1000</f>
        <v>0</v>
      </c>
      <c r="EY116" s="132">
        <f>SAM_billion!EY116*1000</f>
        <v>0</v>
      </c>
      <c r="EZ116" s="132">
        <f>SAM_billion!EZ116*1000</f>
        <v>0</v>
      </c>
      <c r="FA116" s="132">
        <f>SAM_billion!FA116*1000</f>
        <v>0</v>
      </c>
      <c r="FB116" s="132">
        <f>SAM_billion!FB116*1000</f>
        <v>0</v>
      </c>
      <c r="FC116" s="132">
        <f>SAM_billion!FC116*1000</f>
        <v>0</v>
      </c>
      <c r="FD116" s="132">
        <f>SAM_billion!FD116*1000</f>
        <v>0</v>
      </c>
      <c r="FE116" s="132">
        <f>SAM_billion!FE116*1000</f>
        <v>0</v>
      </c>
      <c r="FF116" s="132">
        <f>SAM_billion!FF116*1000</f>
        <v>0</v>
      </c>
      <c r="FG116" s="132">
        <f>SAM_billion!FG116*1000</f>
        <v>0</v>
      </c>
      <c r="FH116" s="132">
        <f>SAM_billion!FH116*1000</f>
        <v>0</v>
      </c>
      <c r="FI116" s="132">
        <f>SAM_billion!FI116*1000</f>
        <v>0</v>
      </c>
      <c r="FJ116" s="132">
        <f>SAM_billion!FJ116*1000</f>
        <v>0</v>
      </c>
      <c r="FK116" s="132">
        <f>SAM_billion!FK116*1000</f>
        <v>0</v>
      </c>
      <c r="FL116" s="132">
        <f>SAM_billion!FL116*1000</f>
        <v>0</v>
      </c>
      <c r="FM116" s="132">
        <f>SAM_billion!FM116*1000</f>
        <v>0</v>
      </c>
      <c r="FN116" s="132">
        <f>SAM_billion!FN116*1000</f>
        <v>199.53706234833524</v>
      </c>
      <c r="FO116" s="132">
        <f>SAM_billion!FO116*1000</f>
        <v>361.78873866560662</v>
      </c>
      <c r="FP116" s="132">
        <f>SAM_billion!FP116*1000</f>
        <v>332.79242002522051</v>
      </c>
      <c r="FQ116" s="132">
        <f>SAM_billion!FQ116*1000</f>
        <v>442.84517698259435</v>
      </c>
      <c r="FR116" s="132">
        <f>SAM_billion!FR116*1000</f>
        <v>496.15021437910042</v>
      </c>
      <c r="FS116" s="132">
        <f>SAM_billion!FS116*1000</f>
        <v>726.36073799740404</v>
      </c>
      <c r="FT116" s="132">
        <f>SAM_billion!FT116*1000</f>
        <v>714.41827229664159</v>
      </c>
      <c r="FU116" s="132">
        <f>SAM_billion!FU116*1000</f>
        <v>1189.1094541343784</v>
      </c>
      <c r="FV116" s="132">
        <f>SAM_billion!FV116*1000</f>
        <v>2173.7915954119917</v>
      </c>
      <c r="FW116" s="132">
        <f>SAM_billion!FW116*1000</f>
        <v>4687.2556674631714</v>
      </c>
      <c r="FX116" s="132">
        <f>SAM_billion!FX116*1000</f>
        <v>0</v>
      </c>
      <c r="FY116" s="132">
        <f>SAM_billion!FY116*1000</f>
        <v>0</v>
      </c>
      <c r="FZ116" s="132">
        <f>SAM_billion!FZ116*1000</f>
        <v>0</v>
      </c>
      <c r="GA116" s="132">
        <f>SAM_billion!GA116*1000</f>
        <v>0</v>
      </c>
      <c r="GB116" s="132">
        <f>SAM_billion!GB116*1000</f>
        <v>0</v>
      </c>
      <c r="GC116" s="132">
        <f>SAM_billion!GC116*1000</f>
        <v>0</v>
      </c>
      <c r="GD116" s="132">
        <f>SAM_billion!GD116*1000</f>
        <v>0</v>
      </c>
      <c r="GE116" s="132">
        <f>SAM_billion!GE116*1000</f>
        <v>0</v>
      </c>
      <c r="GF116" s="132">
        <f>SAM_billion!GF116*1000</f>
        <v>0</v>
      </c>
      <c r="GG116" s="132">
        <f>SAM_billion!GG116*1000</f>
        <v>0</v>
      </c>
      <c r="GH116" s="132">
        <f>SAM_billion!GH116*1000</f>
        <v>-55.532520653433529</v>
      </c>
      <c r="GI116" s="132">
        <f>SAM_billion!GI116*1000</f>
        <v>1365.3744396657546</v>
      </c>
      <c r="GJ116" s="132">
        <f>SAM_billion!GJ116*1000</f>
        <v>17537.587871248812</v>
      </c>
    </row>
    <row r="117" spans="1:192" x14ac:dyDescent="0.25">
      <c r="A117" s="133" t="s">
        <v>773</v>
      </c>
      <c r="B117" s="132">
        <f>SAM_billion!B117*1000</f>
        <v>0</v>
      </c>
      <c r="C117" s="132">
        <f>SAM_billion!C117*1000</f>
        <v>0</v>
      </c>
      <c r="D117" s="132">
        <f>SAM_billion!D117*1000</f>
        <v>0</v>
      </c>
      <c r="E117" s="132">
        <f>SAM_billion!E117*1000</f>
        <v>0</v>
      </c>
      <c r="F117" s="132">
        <f>SAM_billion!F117*1000</f>
        <v>0</v>
      </c>
      <c r="G117" s="132">
        <f>SAM_billion!G117*1000</f>
        <v>0</v>
      </c>
      <c r="H117" s="132">
        <f>SAM_billion!H117*1000</f>
        <v>0</v>
      </c>
      <c r="I117" s="132">
        <f>SAM_billion!I117*1000</f>
        <v>0</v>
      </c>
      <c r="J117" s="132">
        <f>SAM_billion!J117*1000</f>
        <v>0</v>
      </c>
      <c r="K117" s="132">
        <f>SAM_billion!K117*1000</f>
        <v>0</v>
      </c>
      <c r="L117" s="132">
        <f>SAM_billion!L117*1000</f>
        <v>0</v>
      </c>
      <c r="M117" s="132">
        <f>SAM_billion!M117*1000</f>
        <v>0</v>
      </c>
      <c r="N117" s="132">
        <f>SAM_billion!N117*1000</f>
        <v>0</v>
      </c>
      <c r="O117" s="132">
        <f>SAM_billion!O117*1000</f>
        <v>0</v>
      </c>
      <c r="P117" s="132">
        <f>SAM_billion!P117*1000</f>
        <v>0</v>
      </c>
      <c r="Q117" s="132">
        <f>SAM_billion!Q117*1000</f>
        <v>0</v>
      </c>
      <c r="R117" s="132">
        <f>SAM_billion!R117*1000</f>
        <v>0</v>
      </c>
      <c r="S117" s="132">
        <f>SAM_billion!S117*1000</f>
        <v>0</v>
      </c>
      <c r="T117" s="132">
        <f>SAM_billion!T117*1000</f>
        <v>0</v>
      </c>
      <c r="U117" s="132">
        <f>SAM_billion!U117*1000</f>
        <v>0</v>
      </c>
      <c r="V117" s="132">
        <f>SAM_billion!V117*1000</f>
        <v>245.46530885221091</v>
      </c>
      <c r="W117" s="132">
        <f>SAM_billion!W117*1000</f>
        <v>0</v>
      </c>
      <c r="X117" s="132">
        <f>SAM_billion!X117*1000</f>
        <v>6.9157721750692076</v>
      </c>
      <c r="Y117" s="132">
        <f>SAM_billion!Y117*1000</f>
        <v>0</v>
      </c>
      <c r="Z117" s="132">
        <f>SAM_billion!Z117*1000</f>
        <v>70.845611238141615</v>
      </c>
      <c r="AA117" s="132">
        <f>SAM_billion!AA117*1000</f>
        <v>0</v>
      </c>
      <c r="AB117" s="132">
        <f>SAM_billion!AB117*1000</f>
        <v>0</v>
      </c>
      <c r="AC117" s="132">
        <f>SAM_billion!AC117*1000</f>
        <v>0</v>
      </c>
      <c r="AD117" s="132">
        <f>SAM_billion!AD117*1000</f>
        <v>0</v>
      </c>
      <c r="AE117" s="132">
        <f>SAM_billion!AE117*1000</f>
        <v>0</v>
      </c>
      <c r="AF117" s="132">
        <f>SAM_billion!AF117*1000</f>
        <v>148.31522044792789</v>
      </c>
      <c r="AG117" s="132">
        <f>SAM_billion!AG117*1000</f>
        <v>0</v>
      </c>
      <c r="AH117" s="132">
        <f>SAM_billion!AH117*1000</f>
        <v>12.61451823953691</v>
      </c>
      <c r="AI117" s="132">
        <f>SAM_billion!AI117*1000</f>
        <v>0</v>
      </c>
      <c r="AJ117" s="132">
        <f>SAM_billion!AJ117*1000</f>
        <v>0</v>
      </c>
      <c r="AK117" s="132">
        <f>SAM_billion!AK117*1000</f>
        <v>0</v>
      </c>
      <c r="AL117" s="132">
        <f>SAM_billion!AL117*1000</f>
        <v>0</v>
      </c>
      <c r="AM117" s="132">
        <f>SAM_billion!AM117*1000</f>
        <v>0</v>
      </c>
      <c r="AN117" s="132">
        <f>SAM_billion!AN117*1000</f>
        <v>0</v>
      </c>
      <c r="AO117" s="132">
        <f>SAM_billion!AO117*1000</f>
        <v>0</v>
      </c>
      <c r="AP117" s="132">
        <f>SAM_billion!AP117*1000</f>
        <v>0</v>
      </c>
      <c r="AQ117" s="132">
        <f>SAM_billion!AQ117*1000</f>
        <v>0</v>
      </c>
      <c r="AR117" s="132">
        <f>SAM_billion!AR117*1000</f>
        <v>0</v>
      </c>
      <c r="AS117" s="132">
        <f>SAM_billion!AS117*1000</f>
        <v>0</v>
      </c>
      <c r="AT117" s="132">
        <f>SAM_billion!AT117*1000</f>
        <v>0</v>
      </c>
      <c r="AU117" s="132">
        <f>SAM_billion!AU117*1000</f>
        <v>0</v>
      </c>
      <c r="AV117" s="132">
        <f>SAM_billion!AV117*1000</f>
        <v>0</v>
      </c>
      <c r="AW117" s="132">
        <f>SAM_billion!AW117*1000</f>
        <v>0</v>
      </c>
      <c r="AX117" s="132">
        <f>SAM_billion!AX117*1000</f>
        <v>0</v>
      </c>
      <c r="AY117" s="132">
        <f>SAM_billion!AY117*1000</f>
        <v>0</v>
      </c>
      <c r="AZ117" s="132">
        <f>SAM_billion!AZ117*1000</f>
        <v>0</v>
      </c>
      <c r="BA117" s="132">
        <f>SAM_billion!BA117*1000</f>
        <v>0</v>
      </c>
      <c r="BB117" s="132">
        <f>SAM_billion!BB117*1000</f>
        <v>0</v>
      </c>
      <c r="BC117" s="132">
        <f>SAM_billion!BC117*1000</f>
        <v>0</v>
      </c>
      <c r="BD117" s="132">
        <f>SAM_billion!BD117*1000</f>
        <v>0</v>
      </c>
      <c r="BE117" s="132">
        <f>SAM_billion!BE117*1000</f>
        <v>0</v>
      </c>
      <c r="BF117" s="132">
        <f>SAM_billion!BF117*1000</f>
        <v>0</v>
      </c>
      <c r="BG117" s="132">
        <f>SAM_billion!BG117*1000</f>
        <v>0</v>
      </c>
      <c r="BH117" s="132">
        <f>SAM_billion!BH117*1000</f>
        <v>0</v>
      </c>
      <c r="BI117" s="132">
        <f>SAM_billion!BI117*1000</f>
        <v>0</v>
      </c>
      <c r="BJ117" s="132">
        <f>SAM_billion!BJ117*1000</f>
        <v>7.2310360800104974</v>
      </c>
      <c r="BK117" s="132">
        <f>SAM_billion!BK117*1000</f>
        <v>0</v>
      </c>
      <c r="BL117" s="132">
        <f>SAM_billion!BL117*1000</f>
        <v>0</v>
      </c>
      <c r="BM117" s="132">
        <f>SAM_billion!BM117*1000</f>
        <v>0</v>
      </c>
      <c r="BN117" s="132">
        <f>SAM_billion!BN117*1000</f>
        <v>0</v>
      </c>
      <c r="BO117" s="132">
        <f>SAM_billion!BO117*1000</f>
        <v>0</v>
      </c>
      <c r="BP117" s="132">
        <f>SAM_billion!BP117*1000</f>
        <v>0</v>
      </c>
      <c r="BQ117" s="132">
        <f>SAM_billion!BQ117*1000</f>
        <v>0</v>
      </c>
      <c r="BR117" s="132">
        <f>SAM_billion!BR117*1000</f>
        <v>0</v>
      </c>
      <c r="BS117" s="132">
        <f>SAM_billion!BS117*1000</f>
        <v>0</v>
      </c>
      <c r="BT117" s="132">
        <f>SAM_billion!BT117*1000</f>
        <v>0</v>
      </c>
      <c r="BU117" s="132">
        <f>SAM_billion!BU117*1000</f>
        <v>0</v>
      </c>
      <c r="BV117" s="132">
        <f>SAM_billion!BV117*1000</f>
        <v>14.519672063046841</v>
      </c>
      <c r="BW117" s="132">
        <f>SAM_billion!BW117*1000</f>
        <v>0</v>
      </c>
      <c r="BX117" s="132">
        <f>SAM_billion!BX117*1000</f>
        <v>0</v>
      </c>
      <c r="BY117" s="132">
        <f>SAM_billion!BY117*1000</f>
        <v>0</v>
      </c>
      <c r="BZ117" s="132">
        <f>SAM_billion!BZ117*1000</f>
        <v>14.269261145777401</v>
      </c>
      <c r="CA117" s="132">
        <f>SAM_billion!CA117*1000</f>
        <v>0</v>
      </c>
      <c r="CB117" s="132">
        <f>SAM_billion!CB117*1000</f>
        <v>0</v>
      </c>
      <c r="CC117" s="132">
        <f>SAM_billion!CC117*1000</f>
        <v>0</v>
      </c>
      <c r="CD117" s="132">
        <f>SAM_billion!CD117*1000</f>
        <v>0</v>
      </c>
      <c r="CE117" s="132">
        <f>SAM_billion!CE117*1000</f>
        <v>0</v>
      </c>
      <c r="CF117" s="132">
        <f>SAM_billion!CF117*1000</f>
        <v>0</v>
      </c>
      <c r="CG117" s="132">
        <f>SAM_billion!CG117*1000</f>
        <v>0</v>
      </c>
      <c r="CH117" s="132">
        <f>SAM_billion!CH117*1000</f>
        <v>0</v>
      </c>
      <c r="CI117" s="132">
        <f>SAM_billion!CI117*1000</f>
        <v>0</v>
      </c>
      <c r="CJ117" s="132">
        <f>SAM_billion!CJ117*1000</f>
        <v>0</v>
      </c>
      <c r="CK117" s="132">
        <f>SAM_billion!CK117*1000</f>
        <v>0</v>
      </c>
      <c r="CL117" s="132">
        <f>SAM_billion!CL117*1000</f>
        <v>0</v>
      </c>
      <c r="CM117" s="132">
        <f>SAM_billion!CM117*1000</f>
        <v>0</v>
      </c>
      <c r="CN117" s="132">
        <f>SAM_billion!CN117*1000</f>
        <v>0</v>
      </c>
      <c r="CO117" s="132">
        <f>SAM_billion!CO117*1000</f>
        <v>0</v>
      </c>
      <c r="CP117" s="132">
        <f>SAM_billion!CP117*1000</f>
        <v>0</v>
      </c>
      <c r="CQ117" s="132">
        <f>SAM_billion!CQ117*1000</f>
        <v>0</v>
      </c>
      <c r="CR117" s="132">
        <f>SAM_billion!CR117*1000</f>
        <v>0</v>
      </c>
      <c r="CS117" s="132">
        <f>SAM_billion!CS117*1000</f>
        <v>0</v>
      </c>
      <c r="CT117" s="132">
        <f>SAM_billion!CT117*1000</f>
        <v>0</v>
      </c>
      <c r="CU117" s="132">
        <f>SAM_billion!CU117*1000</f>
        <v>0</v>
      </c>
      <c r="CV117" s="132">
        <f>SAM_billion!CV117*1000</f>
        <v>0</v>
      </c>
      <c r="CW117" s="132">
        <f>SAM_billion!CW117*1000</f>
        <v>0</v>
      </c>
      <c r="CX117" s="132">
        <f>SAM_billion!CX117*1000</f>
        <v>0</v>
      </c>
      <c r="CY117" s="132">
        <f>SAM_billion!CY117*1000</f>
        <v>0</v>
      </c>
      <c r="CZ117" s="132">
        <f>SAM_billion!CZ117*1000</f>
        <v>0</v>
      </c>
      <c r="DA117" s="132">
        <f>SAM_billion!DA117*1000</f>
        <v>0</v>
      </c>
      <c r="DB117" s="132">
        <f>SAM_billion!DB117*1000</f>
        <v>0</v>
      </c>
      <c r="DC117" s="132">
        <f>SAM_billion!DC117*1000</f>
        <v>0</v>
      </c>
      <c r="DD117" s="132">
        <f>SAM_billion!DD117*1000</f>
        <v>0</v>
      </c>
      <c r="DE117" s="132">
        <f>SAM_billion!DE117*1000</f>
        <v>0</v>
      </c>
      <c r="DF117" s="132">
        <f>SAM_billion!DF117*1000</f>
        <v>0</v>
      </c>
      <c r="DG117" s="132">
        <f>SAM_billion!DG117*1000</f>
        <v>0</v>
      </c>
      <c r="DH117" s="132">
        <f>SAM_billion!DH117*1000</f>
        <v>0</v>
      </c>
      <c r="DI117" s="132">
        <f>SAM_billion!DI117*1000</f>
        <v>0</v>
      </c>
      <c r="DJ117" s="132">
        <f>SAM_billion!DJ117*1000</f>
        <v>0</v>
      </c>
      <c r="DK117" s="132">
        <f>SAM_billion!DK117*1000</f>
        <v>0</v>
      </c>
      <c r="DL117" s="132">
        <f>SAM_billion!DL117*1000</f>
        <v>0</v>
      </c>
      <c r="DM117" s="132">
        <f>SAM_billion!DM117*1000</f>
        <v>0</v>
      </c>
      <c r="DN117" s="132">
        <f>SAM_billion!DN117*1000</f>
        <v>0</v>
      </c>
      <c r="DO117" s="132">
        <f>SAM_billion!DO117*1000</f>
        <v>0</v>
      </c>
      <c r="DP117" s="132">
        <f>SAM_billion!DP117*1000</f>
        <v>0</v>
      </c>
      <c r="DQ117" s="132">
        <f>SAM_billion!DQ117*1000</f>
        <v>0</v>
      </c>
      <c r="DR117" s="132">
        <f>SAM_billion!DR117*1000</f>
        <v>0</v>
      </c>
      <c r="DS117" s="132">
        <f>SAM_billion!DS117*1000</f>
        <v>0</v>
      </c>
      <c r="DT117" s="132">
        <f>SAM_billion!DT117*1000</f>
        <v>0</v>
      </c>
      <c r="DU117" s="132">
        <f>SAM_billion!DU117*1000</f>
        <v>0</v>
      </c>
      <c r="DV117" s="132">
        <f>SAM_billion!DV117*1000</f>
        <v>0</v>
      </c>
      <c r="DW117" s="132">
        <f>SAM_billion!DW117*1000</f>
        <v>0</v>
      </c>
      <c r="DX117" s="132">
        <f>SAM_billion!DX117*1000</f>
        <v>0</v>
      </c>
      <c r="DY117" s="132">
        <f>SAM_billion!DY117*1000</f>
        <v>0</v>
      </c>
      <c r="DZ117" s="132">
        <f>SAM_billion!DZ117*1000</f>
        <v>0</v>
      </c>
      <c r="EA117" s="132">
        <f>SAM_billion!EA117*1000</f>
        <v>0</v>
      </c>
      <c r="EB117" s="132">
        <f>SAM_billion!EB117*1000</f>
        <v>0</v>
      </c>
      <c r="EC117" s="132">
        <f>SAM_billion!EC117*1000</f>
        <v>0</v>
      </c>
      <c r="ED117" s="132">
        <f>SAM_billion!ED117*1000</f>
        <v>0</v>
      </c>
      <c r="EE117" s="132">
        <f>SAM_billion!EE117*1000</f>
        <v>0</v>
      </c>
      <c r="EF117" s="132">
        <f>SAM_billion!EF117*1000</f>
        <v>0</v>
      </c>
      <c r="EG117" s="132">
        <f>SAM_billion!EG117*1000</f>
        <v>0</v>
      </c>
      <c r="EH117" s="132">
        <f>SAM_billion!EH117*1000</f>
        <v>0</v>
      </c>
      <c r="EI117" s="132">
        <f>SAM_billion!EI117*1000</f>
        <v>0</v>
      </c>
      <c r="EJ117" s="132">
        <f>SAM_billion!EJ117*1000</f>
        <v>0</v>
      </c>
      <c r="EK117" s="132">
        <f>SAM_billion!EK117*1000</f>
        <v>0</v>
      </c>
      <c r="EL117" s="132">
        <f>SAM_billion!EL117*1000</f>
        <v>0</v>
      </c>
      <c r="EM117" s="132">
        <f>SAM_billion!EM117*1000</f>
        <v>0</v>
      </c>
      <c r="EN117" s="132">
        <f>SAM_billion!EN117*1000</f>
        <v>0</v>
      </c>
      <c r="EO117" s="132">
        <f>SAM_billion!EO117*1000</f>
        <v>0</v>
      </c>
      <c r="EP117" s="132">
        <f>SAM_billion!EP117*1000</f>
        <v>0</v>
      </c>
      <c r="EQ117" s="132">
        <f>SAM_billion!EQ117*1000</f>
        <v>0</v>
      </c>
      <c r="ER117" s="132">
        <f>SAM_billion!ER117*1000</f>
        <v>0</v>
      </c>
      <c r="ES117" s="132">
        <f>SAM_billion!ES117*1000</f>
        <v>0</v>
      </c>
      <c r="ET117" s="132">
        <f>SAM_billion!ET117*1000</f>
        <v>0</v>
      </c>
      <c r="EU117" s="132">
        <f>SAM_billion!EU117*1000</f>
        <v>0</v>
      </c>
      <c r="EV117" s="132">
        <f>SAM_billion!EV117*1000</f>
        <v>0</v>
      </c>
      <c r="EW117" s="132">
        <f>SAM_billion!EW117*1000</f>
        <v>0</v>
      </c>
      <c r="EX117" s="132">
        <f>SAM_billion!EX117*1000</f>
        <v>0</v>
      </c>
      <c r="EY117" s="132">
        <f>SAM_billion!EY117*1000</f>
        <v>0</v>
      </c>
      <c r="EZ117" s="132">
        <f>SAM_billion!EZ117*1000</f>
        <v>0</v>
      </c>
      <c r="FA117" s="132">
        <f>SAM_billion!FA117*1000</f>
        <v>0</v>
      </c>
      <c r="FB117" s="132">
        <f>SAM_billion!FB117*1000</f>
        <v>0</v>
      </c>
      <c r="FC117" s="132">
        <f>SAM_billion!FC117*1000</f>
        <v>0</v>
      </c>
      <c r="FD117" s="132">
        <f>SAM_billion!FD117*1000</f>
        <v>0</v>
      </c>
      <c r="FE117" s="132">
        <f>SAM_billion!FE117*1000</f>
        <v>0</v>
      </c>
      <c r="FF117" s="132">
        <f>SAM_billion!FF117*1000</f>
        <v>0</v>
      </c>
      <c r="FG117" s="132">
        <f>SAM_billion!FG117*1000</f>
        <v>0</v>
      </c>
      <c r="FH117" s="132">
        <f>SAM_billion!FH117*1000</f>
        <v>0</v>
      </c>
      <c r="FI117" s="132">
        <f>SAM_billion!FI117*1000</f>
        <v>0</v>
      </c>
      <c r="FJ117" s="132">
        <f>SAM_billion!FJ117*1000</f>
        <v>0</v>
      </c>
      <c r="FK117" s="132">
        <f>SAM_billion!FK117*1000</f>
        <v>0</v>
      </c>
      <c r="FL117" s="132">
        <f>SAM_billion!FL117*1000</f>
        <v>0</v>
      </c>
      <c r="FM117" s="132">
        <f>SAM_billion!FM117*1000</f>
        <v>0</v>
      </c>
      <c r="FN117" s="132">
        <f>SAM_billion!FN117*1000</f>
        <v>37.922922070671</v>
      </c>
      <c r="FO117" s="132">
        <f>SAM_billion!FO117*1000</f>
        <v>63.084776429717756</v>
      </c>
      <c r="FP117" s="132">
        <f>SAM_billion!FP117*1000</f>
        <v>93.254794366365815</v>
      </c>
      <c r="FQ117" s="132">
        <f>SAM_billion!FQ117*1000</f>
        <v>95.461090632704753</v>
      </c>
      <c r="FR117" s="132">
        <f>SAM_billion!FR117*1000</f>
        <v>131.22183546748715</v>
      </c>
      <c r="FS117" s="132">
        <f>SAM_billion!FS117*1000</f>
        <v>170.5922150355608</v>
      </c>
      <c r="FT117" s="132">
        <f>SAM_billion!FT117*1000</f>
        <v>159.593189636517</v>
      </c>
      <c r="FU117" s="132">
        <f>SAM_billion!FU117*1000</f>
        <v>236.94551999023346</v>
      </c>
      <c r="FV117" s="132">
        <f>SAM_billion!FV117*1000</f>
        <v>277.64738521774137</v>
      </c>
      <c r="FW117" s="132">
        <f>SAM_billion!FW117*1000</f>
        <v>384.57864590612121</v>
      </c>
      <c r="FX117" s="132">
        <f>SAM_billion!FX117*1000</f>
        <v>0</v>
      </c>
      <c r="FY117" s="132">
        <f>SAM_billion!FY117*1000</f>
        <v>0</v>
      </c>
      <c r="FZ117" s="132">
        <f>SAM_billion!FZ117*1000</f>
        <v>0</v>
      </c>
      <c r="GA117" s="132">
        <f>SAM_billion!GA117*1000</f>
        <v>0</v>
      </c>
      <c r="GB117" s="132">
        <f>SAM_billion!GB117*1000</f>
        <v>0</v>
      </c>
      <c r="GC117" s="132">
        <f>SAM_billion!GC117*1000</f>
        <v>0</v>
      </c>
      <c r="GD117" s="132">
        <f>SAM_billion!GD117*1000</f>
        <v>0</v>
      </c>
      <c r="GE117" s="132">
        <f>SAM_billion!GE117*1000</f>
        <v>0</v>
      </c>
      <c r="GF117" s="132">
        <f>SAM_billion!GF117*1000</f>
        <v>0</v>
      </c>
      <c r="GG117" s="132">
        <f>SAM_billion!GG117*1000</f>
        <v>0</v>
      </c>
      <c r="GH117" s="132">
        <f>SAM_billion!GH117*1000</f>
        <v>-6.039052050448193</v>
      </c>
      <c r="GI117" s="132">
        <f>SAM_billion!GI117*1000</f>
        <v>410.52208249502917</v>
      </c>
      <c r="GJ117" s="132">
        <f>SAM_billion!GJ117*1000</f>
        <v>2574.9618054394232</v>
      </c>
    </row>
    <row r="118" spans="1:192" x14ac:dyDescent="0.25">
      <c r="A118" s="133" t="s">
        <v>774</v>
      </c>
      <c r="B118" s="132">
        <f>SAM_billion!B118*1000</f>
        <v>0</v>
      </c>
      <c r="C118" s="132">
        <f>SAM_billion!C118*1000</f>
        <v>0</v>
      </c>
      <c r="D118" s="132">
        <f>SAM_billion!D118*1000</f>
        <v>0</v>
      </c>
      <c r="E118" s="132">
        <f>SAM_billion!E118*1000</f>
        <v>0</v>
      </c>
      <c r="F118" s="132">
        <f>SAM_billion!F118*1000</f>
        <v>0</v>
      </c>
      <c r="G118" s="132">
        <f>SAM_billion!G118*1000</f>
        <v>0</v>
      </c>
      <c r="H118" s="132">
        <f>SAM_billion!H118*1000</f>
        <v>0</v>
      </c>
      <c r="I118" s="132">
        <f>SAM_billion!I118*1000</f>
        <v>0</v>
      </c>
      <c r="J118" s="132">
        <f>SAM_billion!J118*1000</f>
        <v>0</v>
      </c>
      <c r="K118" s="132">
        <f>SAM_billion!K118*1000</f>
        <v>0</v>
      </c>
      <c r="L118" s="132">
        <f>SAM_billion!L118*1000</f>
        <v>0</v>
      </c>
      <c r="M118" s="132">
        <f>SAM_billion!M118*1000</f>
        <v>0</v>
      </c>
      <c r="N118" s="132">
        <f>SAM_billion!N118*1000</f>
        <v>0</v>
      </c>
      <c r="O118" s="132">
        <f>SAM_billion!O118*1000</f>
        <v>0</v>
      </c>
      <c r="P118" s="132">
        <f>SAM_billion!P118*1000</f>
        <v>0</v>
      </c>
      <c r="Q118" s="132">
        <f>SAM_billion!Q118*1000</f>
        <v>0</v>
      </c>
      <c r="R118" s="132">
        <f>SAM_billion!R118*1000</f>
        <v>0</v>
      </c>
      <c r="S118" s="132">
        <f>SAM_billion!S118*1000</f>
        <v>0</v>
      </c>
      <c r="T118" s="132">
        <f>SAM_billion!T118*1000</f>
        <v>0</v>
      </c>
      <c r="U118" s="132">
        <f>SAM_billion!U118*1000</f>
        <v>0</v>
      </c>
      <c r="V118" s="132">
        <f>SAM_billion!V118*1000</f>
        <v>1042.7126584391547</v>
      </c>
      <c r="W118" s="132">
        <f>SAM_billion!W118*1000</f>
        <v>196.48900894288604</v>
      </c>
      <c r="X118" s="132">
        <f>SAM_billion!X118*1000</f>
        <v>414.22314046267718</v>
      </c>
      <c r="Y118" s="132">
        <f>SAM_billion!Y118*1000</f>
        <v>152.88766871601985</v>
      </c>
      <c r="Z118" s="132">
        <f>SAM_billion!Z118*1000</f>
        <v>1731.8817030043399</v>
      </c>
      <c r="AA118" s="132">
        <f>SAM_billion!AA118*1000</f>
        <v>412.19410234844469</v>
      </c>
      <c r="AB118" s="132">
        <f>SAM_billion!AB118*1000</f>
        <v>0</v>
      </c>
      <c r="AC118" s="132">
        <f>SAM_billion!AC118*1000</f>
        <v>0</v>
      </c>
      <c r="AD118" s="132">
        <f>SAM_billion!AD118*1000</f>
        <v>4494.6492495026587</v>
      </c>
      <c r="AE118" s="132">
        <f>SAM_billion!AE118*1000</f>
        <v>121.04279562108293</v>
      </c>
      <c r="AF118" s="132">
        <f>SAM_billion!AF118*1000</f>
        <v>644.57781380357699</v>
      </c>
      <c r="AG118" s="132">
        <f>SAM_billion!AG118*1000</f>
        <v>0</v>
      </c>
      <c r="AH118" s="132">
        <f>SAM_billion!AH118*1000</f>
        <v>4116.6889518462931</v>
      </c>
      <c r="AI118" s="132">
        <f>SAM_billion!AI118*1000</f>
        <v>1527.0095090368861</v>
      </c>
      <c r="AJ118" s="132">
        <f>SAM_billion!AJ118*1000</f>
        <v>0</v>
      </c>
      <c r="AK118" s="132">
        <f>SAM_billion!AK118*1000</f>
        <v>6.7082124009883213</v>
      </c>
      <c r="AL118" s="132">
        <f>SAM_billion!AL118*1000</f>
        <v>446.31001011764147</v>
      </c>
      <c r="AM118" s="132">
        <f>SAM_billion!AM118*1000</f>
        <v>0</v>
      </c>
      <c r="AN118" s="132">
        <f>SAM_billion!AN118*1000</f>
        <v>0</v>
      </c>
      <c r="AO118" s="132">
        <f>SAM_billion!AO118*1000</f>
        <v>0</v>
      </c>
      <c r="AP118" s="132">
        <f>SAM_billion!AP118*1000</f>
        <v>0</v>
      </c>
      <c r="AQ118" s="132">
        <f>SAM_billion!AQ118*1000</f>
        <v>4.2208136671148651E-2</v>
      </c>
      <c r="AR118" s="132">
        <f>SAM_billion!AR118*1000</f>
        <v>5.6305825182291649</v>
      </c>
      <c r="AS118" s="132">
        <f>SAM_billion!AS118*1000</f>
        <v>116.09958053158535</v>
      </c>
      <c r="AT118" s="132">
        <f>SAM_billion!AT118*1000</f>
        <v>1044.8962247842678</v>
      </c>
      <c r="AU118" s="132">
        <f>SAM_billion!AU118*1000</f>
        <v>545.36980578146893</v>
      </c>
      <c r="AV118" s="132">
        <f>SAM_billion!AV118*1000</f>
        <v>0</v>
      </c>
      <c r="AW118" s="132">
        <f>SAM_billion!AW118*1000</f>
        <v>0.16839287992169383</v>
      </c>
      <c r="AX118" s="132">
        <f>SAM_billion!AX118*1000</f>
        <v>149.62239057802086</v>
      </c>
      <c r="AY118" s="132">
        <f>SAM_billion!AY118*1000</f>
        <v>0</v>
      </c>
      <c r="AZ118" s="132">
        <f>SAM_billion!AZ118*1000</f>
        <v>0</v>
      </c>
      <c r="BA118" s="132">
        <f>SAM_billion!BA118*1000</f>
        <v>0</v>
      </c>
      <c r="BB118" s="132">
        <f>SAM_billion!BB118*1000</f>
        <v>0</v>
      </c>
      <c r="BC118" s="132">
        <f>SAM_billion!BC118*1000</f>
        <v>0</v>
      </c>
      <c r="BD118" s="132">
        <f>SAM_billion!BD118*1000</f>
        <v>0</v>
      </c>
      <c r="BE118" s="132">
        <f>SAM_billion!BE118*1000</f>
        <v>0</v>
      </c>
      <c r="BF118" s="132">
        <f>SAM_billion!BF118*1000</f>
        <v>0</v>
      </c>
      <c r="BG118" s="132">
        <f>SAM_billion!BG118*1000</f>
        <v>0</v>
      </c>
      <c r="BH118" s="132">
        <f>SAM_billion!BH118*1000</f>
        <v>0</v>
      </c>
      <c r="BI118" s="132">
        <f>SAM_billion!BI118*1000</f>
        <v>0</v>
      </c>
      <c r="BJ118" s="132">
        <f>SAM_billion!BJ118*1000</f>
        <v>1512.8940644116785</v>
      </c>
      <c r="BK118" s="132">
        <f>SAM_billion!BK118*1000</f>
        <v>16.847115177847066</v>
      </c>
      <c r="BL118" s="132">
        <f>SAM_billion!BL118*1000</f>
        <v>0</v>
      </c>
      <c r="BM118" s="132">
        <f>SAM_billion!BM118*1000</f>
        <v>0</v>
      </c>
      <c r="BN118" s="132">
        <f>SAM_billion!BN118*1000</f>
        <v>1583.0864792592997</v>
      </c>
      <c r="BO118" s="132">
        <f>SAM_billion!BO118*1000</f>
        <v>466.41887618585469</v>
      </c>
      <c r="BP118" s="132">
        <f>SAM_billion!BP118*1000</f>
        <v>7.6299258455888772</v>
      </c>
      <c r="BQ118" s="132">
        <f>SAM_billion!BQ118*1000</f>
        <v>25.519591094536331</v>
      </c>
      <c r="BR118" s="132">
        <f>SAM_billion!BR118*1000</f>
        <v>4.6234346764442105</v>
      </c>
      <c r="BS118" s="132">
        <f>SAM_billion!BS118*1000</f>
        <v>4.2594633702214972</v>
      </c>
      <c r="BT118" s="132">
        <f>SAM_billion!BT118*1000</f>
        <v>0</v>
      </c>
      <c r="BU118" s="132">
        <f>SAM_billion!BU118*1000</f>
        <v>11.041648556585413</v>
      </c>
      <c r="BV118" s="132">
        <f>SAM_billion!BV118*1000</f>
        <v>6.226190945028673</v>
      </c>
      <c r="BW118" s="132">
        <f>SAM_billion!BW118*1000</f>
        <v>0</v>
      </c>
      <c r="BX118" s="132">
        <f>SAM_billion!BX118*1000</f>
        <v>2760.5810014095696</v>
      </c>
      <c r="BY118" s="132">
        <f>SAM_billion!BY118*1000</f>
        <v>293.41296651097122</v>
      </c>
      <c r="BZ118" s="132">
        <f>SAM_billion!BZ118*1000</f>
        <v>939.40427177632591</v>
      </c>
      <c r="CA118" s="132">
        <f>SAM_billion!CA118*1000</f>
        <v>0</v>
      </c>
      <c r="CB118" s="132">
        <f>SAM_billion!CB118*1000</f>
        <v>0</v>
      </c>
      <c r="CC118" s="132">
        <f>SAM_billion!CC118*1000</f>
        <v>0</v>
      </c>
      <c r="CD118" s="132">
        <f>SAM_billion!CD118*1000</f>
        <v>0</v>
      </c>
      <c r="CE118" s="132">
        <f>SAM_billion!CE118*1000</f>
        <v>0</v>
      </c>
      <c r="CF118" s="132">
        <f>SAM_billion!CF118*1000</f>
        <v>0</v>
      </c>
      <c r="CG118" s="132">
        <f>SAM_billion!CG118*1000</f>
        <v>0</v>
      </c>
      <c r="CH118" s="132">
        <f>SAM_billion!CH118*1000</f>
        <v>0</v>
      </c>
      <c r="CI118" s="132">
        <f>SAM_billion!CI118*1000</f>
        <v>0</v>
      </c>
      <c r="CJ118" s="132">
        <f>SAM_billion!CJ118*1000</f>
        <v>0</v>
      </c>
      <c r="CK118" s="132">
        <f>SAM_billion!CK118*1000</f>
        <v>0</v>
      </c>
      <c r="CL118" s="132">
        <f>SAM_billion!CL118*1000</f>
        <v>0</v>
      </c>
      <c r="CM118" s="132">
        <f>SAM_billion!CM118*1000</f>
        <v>0</v>
      </c>
      <c r="CN118" s="132">
        <f>SAM_billion!CN118*1000</f>
        <v>0</v>
      </c>
      <c r="CO118" s="132">
        <f>SAM_billion!CO118*1000</f>
        <v>0</v>
      </c>
      <c r="CP118" s="132">
        <f>SAM_billion!CP118*1000</f>
        <v>0</v>
      </c>
      <c r="CQ118" s="132">
        <f>SAM_billion!CQ118*1000</f>
        <v>0</v>
      </c>
      <c r="CR118" s="132">
        <f>SAM_billion!CR118*1000</f>
        <v>0</v>
      </c>
      <c r="CS118" s="132">
        <f>SAM_billion!CS118*1000</f>
        <v>0</v>
      </c>
      <c r="CT118" s="132">
        <f>SAM_billion!CT118*1000</f>
        <v>0</v>
      </c>
      <c r="CU118" s="132">
        <f>SAM_billion!CU118*1000</f>
        <v>0</v>
      </c>
      <c r="CV118" s="132">
        <f>SAM_billion!CV118*1000</f>
        <v>0</v>
      </c>
      <c r="CW118" s="132">
        <f>SAM_billion!CW118*1000</f>
        <v>0</v>
      </c>
      <c r="CX118" s="132">
        <f>SAM_billion!CX118*1000</f>
        <v>0</v>
      </c>
      <c r="CY118" s="132">
        <f>SAM_billion!CY118*1000</f>
        <v>0</v>
      </c>
      <c r="CZ118" s="132">
        <f>SAM_billion!CZ118*1000</f>
        <v>0</v>
      </c>
      <c r="DA118" s="132">
        <f>SAM_billion!DA118*1000</f>
        <v>0</v>
      </c>
      <c r="DB118" s="132">
        <f>SAM_billion!DB118*1000</f>
        <v>0</v>
      </c>
      <c r="DC118" s="132">
        <f>SAM_billion!DC118*1000</f>
        <v>0</v>
      </c>
      <c r="DD118" s="132">
        <f>SAM_billion!DD118*1000</f>
        <v>0</v>
      </c>
      <c r="DE118" s="132">
        <f>SAM_billion!DE118*1000</f>
        <v>0</v>
      </c>
      <c r="DF118" s="132">
        <f>SAM_billion!DF118*1000</f>
        <v>0</v>
      </c>
      <c r="DG118" s="132">
        <f>SAM_billion!DG118*1000</f>
        <v>0</v>
      </c>
      <c r="DH118" s="132">
        <f>SAM_billion!DH118*1000</f>
        <v>0</v>
      </c>
      <c r="DI118" s="132">
        <f>SAM_billion!DI118*1000</f>
        <v>0</v>
      </c>
      <c r="DJ118" s="132">
        <f>SAM_billion!DJ118*1000</f>
        <v>0</v>
      </c>
      <c r="DK118" s="132">
        <f>SAM_billion!DK118*1000</f>
        <v>0</v>
      </c>
      <c r="DL118" s="132">
        <f>SAM_billion!DL118*1000</f>
        <v>0</v>
      </c>
      <c r="DM118" s="132">
        <f>SAM_billion!DM118*1000</f>
        <v>0</v>
      </c>
      <c r="DN118" s="132">
        <f>SAM_billion!DN118*1000</f>
        <v>0</v>
      </c>
      <c r="DO118" s="132">
        <f>SAM_billion!DO118*1000</f>
        <v>0</v>
      </c>
      <c r="DP118" s="132">
        <f>SAM_billion!DP118*1000</f>
        <v>0</v>
      </c>
      <c r="DQ118" s="132">
        <f>SAM_billion!DQ118*1000</f>
        <v>0</v>
      </c>
      <c r="DR118" s="132">
        <f>SAM_billion!DR118*1000</f>
        <v>0</v>
      </c>
      <c r="DS118" s="132">
        <f>SAM_billion!DS118*1000</f>
        <v>0</v>
      </c>
      <c r="DT118" s="132">
        <f>SAM_billion!DT118*1000</f>
        <v>0</v>
      </c>
      <c r="DU118" s="132">
        <f>SAM_billion!DU118*1000</f>
        <v>0</v>
      </c>
      <c r="DV118" s="132">
        <f>SAM_billion!DV118*1000</f>
        <v>0</v>
      </c>
      <c r="DW118" s="132">
        <f>SAM_billion!DW118*1000</f>
        <v>0</v>
      </c>
      <c r="DX118" s="132">
        <f>SAM_billion!DX118*1000</f>
        <v>0</v>
      </c>
      <c r="DY118" s="132">
        <f>SAM_billion!DY118*1000</f>
        <v>0</v>
      </c>
      <c r="DZ118" s="132">
        <f>SAM_billion!DZ118*1000</f>
        <v>0</v>
      </c>
      <c r="EA118" s="132">
        <f>SAM_billion!EA118*1000</f>
        <v>0</v>
      </c>
      <c r="EB118" s="132">
        <f>SAM_billion!EB118*1000</f>
        <v>0</v>
      </c>
      <c r="EC118" s="132">
        <f>SAM_billion!EC118*1000</f>
        <v>0</v>
      </c>
      <c r="ED118" s="132">
        <f>SAM_billion!ED118*1000</f>
        <v>0</v>
      </c>
      <c r="EE118" s="132">
        <f>SAM_billion!EE118*1000</f>
        <v>0</v>
      </c>
      <c r="EF118" s="132">
        <f>SAM_billion!EF118*1000</f>
        <v>0</v>
      </c>
      <c r="EG118" s="132">
        <f>SAM_billion!EG118*1000</f>
        <v>0</v>
      </c>
      <c r="EH118" s="132">
        <f>SAM_billion!EH118*1000</f>
        <v>0</v>
      </c>
      <c r="EI118" s="132">
        <f>SAM_billion!EI118*1000</f>
        <v>0</v>
      </c>
      <c r="EJ118" s="132">
        <f>SAM_billion!EJ118*1000</f>
        <v>0</v>
      </c>
      <c r="EK118" s="132">
        <f>SAM_billion!EK118*1000</f>
        <v>0</v>
      </c>
      <c r="EL118" s="132">
        <f>SAM_billion!EL118*1000</f>
        <v>0</v>
      </c>
      <c r="EM118" s="132">
        <f>SAM_billion!EM118*1000</f>
        <v>0</v>
      </c>
      <c r="EN118" s="132">
        <f>SAM_billion!EN118*1000</f>
        <v>0</v>
      </c>
      <c r="EO118" s="132">
        <f>SAM_billion!EO118*1000</f>
        <v>0</v>
      </c>
      <c r="EP118" s="132">
        <f>SAM_billion!EP118*1000</f>
        <v>0</v>
      </c>
      <c r="EQ118" s="132">
        <f>SAM_billion!EQ118*1000</f>
        <v>0</v>
      </c>
      <c r="ER118" s="132">
        <f>SAM_billion!ER118*1000</f>
        <v>0</v>
      </c>
      <c r="ES118" s="132">
        <f>SAM_billion!ES118*1000</f>
        <v>0</v>
      </c>
      <c r="ET118" s="132">
        <f>SAM_billion!ET118*1000</f>
        <v>0</v>
      </c>
      <c r="EU118" s="132">
        <f>SAM_billion!EU118*1000</f>
        <v>0</v>
      </c>
      <c r="EV118" s="132">
        <f>SAM_billion!EV118*1000</f>
        <v>0</v>
      </c>
      <c r="EW118" s="132">
        <f>SAM_billion!EW118*1000</f>
        <v>0</v>
      </c>
      <c r="EX118" s="132">
        <f>SAM_billion!EX118*1000</f>
        <v>0</v>
      </c>
      <c r="EY118" s="132">
        <f>SAM_billion!EY118*1000</f>
        <v>0</v>
      </c>
      <c r="EZ118" s="132">
        <f>SAM_billion!EZ118*1000</f>
        <v>0</v>
      </c>
      <c r="FA118" s="132">
        <f>SAM_billion!FA118*1000</f>
        <v>0</v>
      </c>
      <c r="FB118" s="132">
        <f>SAM_billion!FB118*1000</f>
        <v>0</v>
      </c>
      <c r="FC118" s="132">
        <f>SAM_billion!FC118*1000</f>
        <v>0</v>
      </c>
      <c r="FD118" s="132">
        <f>SAM_billion!FD118*1000</f>
        <v>0</v>
      </c>
      <c r="FE118" s="132">
        <f>SAM_billion!FE118*1000</f>
        <v>0</v>
      </c>
      <c r="FF118" s="132">
        <f>SAM_billion!FF118*1000</f>
        <v>0</v>
      </c>
      <c r="FG118" s="132">
        <f>SAM_billion!FG118*1000</f>
        <v>0</v>
      </c>
      <c r="FH118" s="132">
        <f>SAM_billion!FH118*1000</f>
        <v>0</v>
      </c>
      <c r="FI118" s="132">
        <f>SAM_billion!FI118*1000</f>
        <v>0</v>
      </c>
      <c r="FJ118" s="132">
        <f>SAM_billion!FJ118*1000</f>
        <v>0</v>
      </c>
      <c r="FK118" s="132">
        <f>SAM_billion!FK118*1000</f>
        <v>0</v>
      </c>
      <c r="FL118" s="132">
        <f>SAM_billion!FL118*1000</f>
        <v>0</v>
      </c>
      <c r="FM118" s="132">
        <f>SAM_billion!FM118*1000</f>
        <v>0</v>
      </c>
      <c r="FN118" s="132">
        <f>SAM_billion!FN118*1000</f>
        <v>1377.3183915871048</v>
      </c>
      <c r="FO118" s="132">
        <f>SAM_billion!FO118*1000</f>
        <v>1885.2887178908313</v>
      </c>
      <c r="FP118" s="132">
        <f>SAM_billion!FP118*1000</f>
        <v>2293.9174002041509</v>
      </c>
      <c r="FQ118" s="132">
        <f>SAM_billion!FQ118*1000</f>
        <v>2508.7493245682335</v>
      </c>
      <c r="FR118" s="132">
        <f>SAM_billion!FR118*1000</f>
        <v>2655.8719094308444</v>
      </c>
      <c r="FS118" s="132">
        <f>SAM_billion!FS118*1000</f>
        <v>2636.683802684654</v>
      </c>
      <c r="FT118" s="132">
        <f>SAM_billion!FT118*1000</f>
        <v>2418.7078144439315</v>
      </c>
      <c r="FU118" s="132">
        <f>SAM_billion!FU118*1000</f>
        <v>3606.0151948404355</v>
      </c>
      <c r="FV118" s="132">
        <f>SAM_billion!FV118*1000</f>
        <v>4214.7131283295685</v>
      </c>
      <c r="FW118" s="132">
        <f>SAM_billion!FW118*1000</f>
        <v>6968.9635961839776</v>
      </c>
      <c r="FX118" s="132">
        <f>SAM_billion!FX118*1000</f>
        <v>0</v>
      </c>
      <c r="FY118" s="132">
        <f>SAM_billion!FY118*1000</f>
        <v>0</v>
      </c>
      <c r="FZ118" s="132">
        <f>SAM_billion!FZ118*1000</f>
        <v>0</v>
      </c>
      <c r="GA118" s="132">
        <f>SAM_billion!GA118*1000</f>
        <v>0</v>
      </c>
      <c r="GB118" s="132">
        <f>SAM_billion!GB118*1000</f>
        <v>0</v>
      </c>
      <c r="GC118" s="132">
        <f>SAM_billion!GC118*1000</f>
        <v>0</v>
      </c>
      <c r="GD118" s="132">
        <f>SAM_billion!GD118*1000</f>
        <v>0</v>
      </c>
      <c r="GE118" s="132">
        <f>SAM_billion!GE118*1000</f>
        <v>0</v>
      </c>
      <c r="GF118" s="132">
        <f>SAM_billion!GF118*1000</f>
        <v>0</v>
      </c>
      <c r="GG118" s="132">
        <f>SAM_billion!GG118*1000</f>
        <v>0</v>
      </c>
      <c r="GH118" s="132">
        <f>SAM_billion!GH118*1000</f>
        <v>-174.95699919885001</v>
      </c>
      <c r="GI118" s="132">
        <f>SAM_billion!GI118*1000</f>
        <v>9070.3192323395378</v>
      </c>
      <c r="GJ118" s="132">
        <f>SAM_billion!GJ118*1000</f>
        <v>64262.740551977186</v>
      </c>
    </row>
    <row r="119" spans="1:192" x14ac:dyDescent="0.25">
      <c r="A119" s="133" t="s">
        <v>369</v>
      </c>
      <c r="B119" s="132">
        <f>SAM_billion!B119*1000</f>
        <v>0</v>
      </c>
      <c r="C119" s="132">
        <f>SAM_billion!C119*1000</f>
        <v>0</v>
      </c>
      <c r="D119" s="132">
        <f>SAM_billion!D119*1000</f>
        <v>0</v>
      </c>
      <c r="E119" s="132">
        <f>SAM_billion!E119*1000</f>
        <v>0</v>
      </c>
      <c r="F119" s="132">
        <f>SAM_billion!F119*1000</f>
        <v>0</v>
      </c>
      <c r="G119" s="132">
        <f>SAM_billion!G119*1000</f>
        <v>0</v>
      </c>
      <c r="H119" s="132">
        <f>SAM_billion!H119*1000</f>
        <v>0</v>
      </c>
      <c r="I119" s="132">
        <f>SAM_billion!I119*1000</f>
        <v>0</v>
      </c>
      <c r="J119" s="132">
        <f>SAM_billion!J119*1000</f>
        <v>0</v>
      </c>
      <c r="K119" s="132">
        <f>SAM_billion!K119*1000</f>
        <v>0</v>
      </c>
      <c r="L119" s="132">
        <f>SAM_billion!L119*1000</f>
        <v>0</v>
      </c>
      <c r="M119" s="132">
        <f>SAM_billion!M119*1000</f>
        <v>0</v>
      </c>
      <c r="N119" s="132">
        <f>SAM_billion!N119*1000</f>
        <v>0</v>
      </c>
      <c r="O119" s="132">
        <f>SAM_billion!O119*1000</f>
        <v>0</v>
      </c>
      <c r="P119" s="132">
        <f>SAM_billion!P119*1000</f>
        <v>1076.1478001391281</v>
      </c>
      <c r="Q119" s="132">
        <f>SAM_billion!Q119*1000</f>
        <v>60.658678459891775</v>
      </c>
      <c r="R119" s="132">
        <f>SAM_billion!R119*1000</f>
        <v>31.927053673253159</v>
      </c>
      <c r="S119" s="132">
        <f>SAM_billion!S119*1000</f>
        <v>295.81111732549454</v>
      </c>
      <c r="T119" s="132">
        <f>SAM_billion!T119*1000</f>
        <v>24.313242519903632</v>
      </c>
      <c r="U119" s="132">
        <f>SAM_billion!U119*1000</f>
        <v>435.14348904181583</v>
      </c>
      <c r="V119" s="132">
        <f>SAM_billion!V119*1000</f>
        <v>0</v>
      </c>
      <c r="W119" s="132">
        <f>SAM_billion!W119*1000</f>
        <v>0.29822289917245692</v>
      </c>
      <c r="X119" s="132">
        <f>SAM_billion!X119*1000</f>
        <v>236.95114562535343</v>
      </c>
      <c r="Y119" s="132">
        <f>SAM_billion!Y119*1000</f>
        <v>16.914031401227213</v>
      </c>
      <c r="Z119" s="132">
        <f>SAM_billion!Z119*1000</f>
        <v>352.93957227463943</v>
      </c>
      <c r="AA119" s="132">
        <f>SAM_billion!AA119*1000</f>
        <v>8.8598913847905951</v>
      </c>
      <c r="AB119" s="132">
        <f>SAM_billion!AB119*1000</f>
        <v>4.6400888676464991</v>
      </c>
      <c r="AC119" s="132">
        <f>SAM_billion!AC119*1000</f>
        <v>0</v>
      </c>
      <c r="AD119" s="132">
        <f>SAM_billion!AD119*1000</f>
        <v>1.8620727380174127</v>
      </c>
      <c r="AE119" s="132">
        <f>SAM_billion!AE119*1000</f>
        <v>3.4883515516207422</v>
      </c>
      <c r="AF119" s="132">
        <f>SAM_billion!AF119*1000</f>
        <v>6.6628576058225901</v>
      </c>
      <c r="AG119" s="132">
        <f>SAM_billion!AG119*1000</f>
        <v>0</v>
      </c>
      <c r="AH119" s="132">
        <f>SAM_billion!AH119*1000</f>
        <v>120.13390425532002</v>
      </c>
      <c r="AI119" s="132">
        <f>SAM_billion!AI119*1000</f>
        <v>21736.585758537254</v>
      </c>
      <c r="AJ119" s="132">
        <f>SAM_billion!AJ119*1000</f>
        <v>0</v>
      </c>
      <c r="AK119" s="132">
        <f>SAM_billion!AK119*1000</f>
        <v>0</v>
      </c>
      <c r="AL119" s="132">
        <f>SAM_billion!AL119*1000</f>
        <v>0</v>
      </c>
      <c r="AM119" s="132">
        <f>SAM_billion!AM119*1000</f>
        <v>0</v>
      </c>
      <c r="AN119" s="132">
        <f>SAM_billion!AN119*1000</f>
        <v>0</v>
      </c>
      <c r="AO119" s="132">
        <f>SAM_billion!AO119*1000</f>
        <v>0</v>
      </c>
      <c r="AP119" s="132">
        <f>SAM_billion!AP119*1000</f>
        <v>0</v>
      </c>
      <c r="AQ119" s="132">
        <f>SAM_billion!AQ119*1000</f>
        <v>0</v>
      </c>
      <c r="AR119" s="132">
        <f>SAM_billion!AR119*1000</f>
        <v>2.2871394552296732E-2</v>
      </c>
      <c r="AS119" s="132">
        <f>SAM_billion!AS119*1000</f>
        <v>0.47159584378654229</v>
      </c>
      <c r="AT119" s="132">
        <f>SAM_billion!AT119*1000</f>
        <v>4.2443625940788801</v>
      </c>
      <c r="AU119" s="132">
        <f>SAM_billion!AU119*1000</f>
        <v>0.9220206150323752</v>
      </c>
      <c r="AV119" s="132">
        <f>SAM_billion!AV119*1000</f>
        <v>0</v>
      </c>
      <c r="AW119" s="132">
        <f>SAM_billion!AW119*1000</f>
        <v>0</v>
      </c>
      <c r="AX119" s="132">
        <f>SAM_billion!AX119*1000</f>
        <v>0</v>
      </c>
      <c r="AY119" s="132">
        <f>SAM_billion!AY119*1000</f>
        <v>0</v>
      </c>
      <c r="AZ119" s="132">
        <f>SAM_billion!AZ119*1000</f>
        <v>0</v>
      </c>
      <c r="BA119" s="132">
        <f>SAM_billion!BA119*1000</f>
        <v>0</v>
      </c>
      <c r="BB119" s="132">
        <f>SAM_billion!BB119*1000</f>
        <v>0</v>
      </c>
      <c r="BC119" s="132">
        <f>SAM_billion!BC119*1000</f>
        <v>0</v>
      </c>
      <c r="BD119" s="132">
        <f>SAM_billion!BD119*1000</f>
        <v>0</v>
      </c>
      <c r="BE119" s="132">
        <f>SAM_billion!BE119*1000</f>
        <v>0</v>
      </c>
      <c r="BF119" s="132">
        <f>SAM_billion!BF119*1000</f>
        <v>0</v>
      </c>
      <c r="BG119" s="132">
        <f>SAM_billion!BG119*1000</f>
        <v>0</v>
      </c>
      <c r="BH119" s="132">
        <f>SAM_billion!BH119*1000</f>
        <v>0</v>
      </c>
      <c r="BI119" s="132">
        <f>SAM_billion!BI119*1000</f>
        <v>0</v>
      </c>
      <c r="BJ119" s="132">
        <f>SAM_billion!BJ119*1000</f>
        <v>11.625207321417346</v>
      </c>
      <c r="BK119" s="132">
        <f>SAM_billion!BK119*1000</f>
        <v>0</v>
      </c>
      <c r="BL119" s="132">
        <f>SAM_billion!BL119*1000</f>
        <v>0</v>
      </c>
      <c r="BM119" s="132">
        <f>SAM_billion!BM119*1000</f>
        <v>0</v>
      </c>
      <c r="BN119" s="132">
        <f>SAM_billion!BN119*1000</f>
        <v>0</v>
      </c>
      <c r="BO119" s="132">
        <f>SAM_billion!BO119*1000</f>
        <v>29405.227027445202</v>
      </c>
      <c r="BP119" s="132">
        <f>SAM_billion!BP119*1000</f>
        <v>1243.1068898766232</v>
      </c>
      <c r="BQ119" s="132">
        <f>SAM_billion!BQ119*1000</f>
        <v>4157.7834645395305</v>
      </c>
      <c r="BR119" s="132">
        <f>SAM_billion!BR119*1000</f>
        <v>753.57013061803571</v>
      </c>
      <c r="BS119" s="132">
        <f>SAM_billion!BS119*1000</f>
        <v>694.24672194766424</v>
      </c>
      <c r="BT119" s="132">
        <f>SAM_billion!BT119*1000</f>
        <v>0</v>
      </c>
      <c r="BU119" s="132">
        <f>SAM_billion!BU119*1000</f>
        <v>1799.6631725836178</v>
      </c>
      <c r="BV119" s="132">
        <f>SAM_billion!BV119*1000</f>
        <v>186.16814840336613</v>
      </c>
      <c r="BW119" s="132">
        <f>SAM_billion!BW119*1000</f>
        <v>0</v>
      </c>
      <c r="BX119" s="132">
        <f>SAM_billion!BX119*1000</f>
        <v>225.23278548501207</v>
      </c>
      <c r="BY119" s="132">
        <f>SAM_billion!BY119*1000</f>
        <v>4656.5301768841118</v>
      </c>
      <c r="BZ119" s="132">
        <f>SAM_billion!BZ119*1000</f>
        <v>12790.299146337209</v>
      </c>
      <c r="CA119" s="132">
        <f>SAM_billion!CA119*1000</f>
        <v>0</v>
      </c>
      <c r="CB119" s="132">
        <f>SAM_billion!CB119*1000</f>
        <v>0</v>
      </c>
      <c r="CC119" s="132">
        <f>SAM_billion!CC119*1000</f>
        <v>0</v>
      </c>
      <c r="CD119" s="132">
        <f>SAM_billion!CD119*1000</f>
        <v>0</v>
      </c>
      <c r="CE119" s="132">
        <f>SAM_billion!CE119*1000</f>
        <v>0</v>
      </c>
      <c r="CF119" s="132">
        <f>SAM_billion!CF119*1000</f>
        <v>0</v>
      </c>
      <c r="CG119" s="132">
        <f>SAM_billion!CG119*1000</f>
        <v>0</v>
      </c>
      <c r="CH119" s="132">
        <f>SAM_billion!CH119*1000</f>
        <v>0</v>
      </c>
      <c r="CI119" s="132">
        <f>SAM_billion!CI119*1000</f>
        <v>0</v>
      </c>
      <c r="CJ119" s="132">
        <f>SAM_billion!CJ119*1000</f>
        <v>0</v>
      </c>
      <c r="CK119" s="132">
        <f>SAM_billion!CK119*1000</f>
        <v>0</v>
      </c>
      <c r="CL119" s="132">
        <f>SAM_billion!CL119*1000</f>
        <v>0</v>
      </c>
      <c r="CM119" s="132">
        <f>SAM_billion!CM119*1000</f>
        <v>0</v>
      </c>
      <c r="CN119" s="132">
        <f>SAM_billion!CN119*1000</f>
        <v>0</v>
      </c>
      <c r="CO119" s="132">
        <f>SAM_billion!CO119*1000</f>
        <v>0</v>
      </c>
      <c r="CP119" s="132">
        <f>SAM_billion!CP119*1000</f>
        <v>0</v>
      </c>
      <c r="CQ119" s="132">
        <f>SAM_billion!CQ119*1000</f>
        <v>0</v>
      </c>
      <c r="CR119" s="132">
        <f>SAM_billion!CR119*1000</f>
        <v>0</v>
      </c>
      <c r="CS119" s="132">
        <f>SAM_billion!CS119*1000</f>
        <v>0</v>
      </c>
      <c r="CT119" s="132">
        <f>SAM_billion!CT119*1000</f>
        <v>0</v>
      </c>
      <c r="CU119" s="132">
        <f>SAM_billion!CU119*1000</f>
        <v>0</v>
      </c>
      <c r="CV119" s="132">
        <f>SAM_billion!CV119*1000</f>
        <v>0</v>
      </c>
      <c r="CW119" s="132">
        <f>SAM_billion!CW119*1000</f>
        <v>0</v>
      </c>
      <c r="CX119" s="132">
        <f>SAM_billion!CX119*1000</f>
        <v>0</v>
      </c>
      <c r="CY119" s="132">
        <f>SAM_billion!CY119*1000</f>
        <v>0</v>
      </c>
      <c r="CZ119" s="132">
        <f>SAM_billion!CZ119*1000</f>
        <v>0</v>
      </c>
      <c r="DA119" s="132">
        <f>SAM_billion!DA119*1000</f>
        <v>0</v>
      </c>
      <c r="DB119" s="132">
        <f>SAM_billion!DB119*1000</f>
        <v>0</v>
      </c>
      <c r="DC119" s="132">
        <f>SAM_billion!DC119*1000</f>
        <v>0</v>
      </c>
      <c r="DD119" s="132">
        <f>SAM_billion!DD119*1000</f>
        <v>0</v>
      </c>
      <c r="DE119" s="132">
        <f>SAM_billion!DE119*1000</f>
        <v>0</v>
      </c>
      <c r="DF119" s="132">
        <f>SAM_billion!DF119*1000</f>
        <v>0</v>
      </c>
      <c r="DG119" s="132">
        <f>SAM_billion!DG119*1000</f>
        <v>0</v>
      </c>
      <c r="DH119" s="132">
        <f>SAM_billion!DH119*1000</f>
        <v>0</v>
      </c>
      <c r="DI119" s="132">
        <f>SAM_billion!DI119*1000</f>
        <v>0</v>
      </c>
      <c r="DJ119" s="132">
        <f>SAM_billion!DJ119*1000</f>
        <v>0</v>
      </c>
      <c r="DK119" s="132">
        <f>SAM_billion!DK119*1000</f>
        <v>0</v>
      </c>
      <c r="DL119" s="132">
        <f>SAM_billion!DL119*1000</f>
        <v>0</v>
      </c>
      <c r="DM119" s="132">
        <f>SAM_billion!DM119*1000</f>
        <v>0</v>
      </c>
      <c r="DN119" s="132">
        <f>SAM_billion!DN119*1000</f>
        <v>0</v>
      </c>
      <c r="DO119" s="132">
        <f>SAM_billion!DO119*1000</f>
        <v>0</v>
      </c>
      <c r="DP119" s="132">
        <f>SAM_billion!DP119*1000</f>
        <v>0</v>
      </c>
      <c r="DQ119" s="132">
        <f>SAM_billion!DQ119*1000</f>
        <v>0</v>
      </c>
      <c r="DR119" s="132">
        <f>SAM_billion!DR119*1000</f>
        <v>0</v>
      </c>
      <c r="DS119" s="132">
        <f>SAM_billion!DS119*1000</f>
        <v>0</v>
      </c>
      <c r="DT119" s="132">
        <f>SAM_billion!DT119*1000</f>
        <v>0</v>
      </c>
      <c r="DU119" s="132">
        <f>SAM_billion!DU119*1000</f>
        <v>0</v>
      </c>
      <c r="DV119" s="132">
        <f>SAM_billion!DV119*1000</f>
        <v>0</v>
      </c>
      <c r="DW119" s="132">
        <f>SAM_billion!DW119*1000</f>
        <v>0</v>
      </c>
      <c r="DX119" s="132">
        <f>SAM_billion!DX119*1000</f>
        <v>0</v>
      </c>
      <c r="DY119" s="132">
        <f>SAM_billion!DY119*1000</f>
        <v>0</v>
      </c>
      <c r="DZ119" s="132">
        <f>SAM_billion!DZ119*1000</f>
        <v>0</v>
      </c>
      <c r="EA119" s="132">
        <f>SAM_billion!EA119*1000</f>
        <v>0</v>
      </c>
      <c r="EB119" s="132">
        <f>SAM_billion!EB119*1000</f>
        <v>0</v>
      </c>
      <c r="EC119" s="132">
        <f>SAM_billion!EC119*1000</f>
        <v>0</v>
      </c>
      <c r="ED119" s="132">
        <f>SAM_billion!ED119*1000</f>
        <v>0</v>
      </c>
      <c r="EE119" s="132">
        <f>SAM_billion!EE119*1000</f>
        <v>0</v>
      </c>
      <c r="EF119" s="132">
        <f>SAM_billion!EF119*1000</f>
        <v>0</v>
      </c>
      <c r="EG119" s="132">
        <f>SAM_billion!EG119*1000</f>
        <v>0</v>
      </c>
      <c r="EH119" s="132">
        <f>SAM_billion!EH119*1000</f>
        <v>0</v>
      </c>
      <c r="EI119" s="132">
        <f>SAM_billion!EI119*1000</f>
        <v>0</v>
      </c>
      <c r="EJ119" s="132">
        <f>SAM_billion!EJ119*1000</f>
        <v>0</v>
      </c>
      <c r="EK119" s="132">
        <f>SAM_billion!EK119*1000</f>
        <v>0</v>
      </c>
      <c r="EL119" s="132">
        <f>SAM_billion!EL119*1000</f>
        <v>0</v>
      </c>
      <c r="EM119" s="132">
        <f>SAM_billion!EM119*1000</f>
        <v>0</v>
      </c>
      <c r="EN119" s="132">
        <f>SAM_billion!EN119*1000</f>
        <v>0</v>
      </c>
      <c r="EO119" s="132">
        <f>SAM_billion!EO119*1000</f>
        <v>0</v>
      </c>
      <c r="EP119" s="132">
        <f>SAM_billion!EP119*1000</f>
        <v>0</v>
      </c>
      <c r="EQ119" s="132">
        <f>SAM_billion!EQ119*1000</f>
        <v>0</v>
      </c>
      <c r="ER119" s="132">
        <f>SAM_billion!ER119*1000</f>
        <v>0</v>
      </c>
      <c r="ES119" s="132">
        <f>SAM_billion!ES119*1000</f>
        <v>0</v>
      </c>
      <c r="ET119" s="132">
        <f>SAM_billion!ET119*1000</f>
        <v>0</v>
      </c>
      <c r="EU119" s="132">
        <f>SAM_billion!EU119*1000</f>
        <v>0</v>
      </c>
      <c r="EV119" s="132">
        <f>SAM_billion!EV119*1000</f>
        <v>0</v>
      </c>
      <c r="EW119" s="132">
        <f>SAM_billion!EW119*1000</f>
        <v>0</v>
      </c>
      <c r="EX119" s="132">
        <f>SAM_billion!EX119*1000</f>
        <v>0</v>
      </c>
      <c r="EY119" s="132">
        <f>SAM_billion!EY119*1000</f>
        <v>0</v>
      </c>
      <c r="EZ119" s="132">
        <f>SAM_billion!EZ119*1000</f>
        <v>0</v>
      </c>
      <c r="FA119" s="132">
        <f>SAM_billion!FA119*1000</f>
        <v>0</v>
      </c>
      <c r="FB119" s="132">
        <f>SAM_billion!FB119*1000</f>
        <v>0</v>
      </c>
      <c r="FC119" s="132">
        <f>SAM_billion!FC119*1000</f>
        <v>0</v>
      </c>
      <c r="FD119" s="132">
        <f>SAM_billion!FD119*1000</f>
        <v>0</v>
      </c>
      <c r="FE119" s="132">
        <f>SAM_billion!FE119*1000</f>
        <v>0</v>
      </c>
      <c r="FF119" s="132">
        <f>SAM_billion!FF119*1000</f>
        <v>0</v>
      </c>
      <c r="FG119" s="132">
        <f>SAM_billion!FG119*1000</f>
        <v>0</v>
      </c>
      <c r="FH119" s="132">
        <f>SAM_billion!FH119*1000</f>
        <v>0</v>
      </c>
      <c r="FI119" s="132">
        <f>SAM_billion!FI119*1000</f>
        <v>0</v>
      </c>
      <c r="FJ119" s="132">
        <f>SAM_billion!FJ119*1000</f>
        <v>0</v>
      </c>
      <c r="FK119" s="132">
        <f>SAM_billion!FK119*1000</f>
        <v>0</v>
      </c>
      <c r="FL119" s="132">
        <f>SAM_billion!FL119*1000</f>
        <v>0</v>
      </c>
      <c r="FM119" s="132">
        <f>SAM_billion!FM119*1000</f>
        <v>0</v>
      </c>
      <c r="FN119" s="132">
        <f>SAM_billion!FN119*1000</f>
        <v>3938.5195075174856</v>
      </c>
      <c r="FO119" s="132">
        <f>SAM_billion!FO119*1000</f>
        <v>6155.3735021724769</v>
      </c>
      <c r="FP119" s="132">
        <f>SAM_billion!FP119*1000</f>
        <v>8304.0126744016161</v>
      </c>
      <c r="FQ119" s="132">
        <f>SAM_billion!FQ119*1000</f>
        <v>11526.202471053084</v>
      </c>
      <c r="FR119" s="132">
        <f>SAM_billion!FR119*1000</f>
        <v>13907.159646527294</v>
      </c>
      <c r="FS119" s="132">
        <f>SAM_billion!FS119*1000</f>
        <v>19051.104449309005</v>
      </c>
      <c r="FT119" s="132">
        <f>SAM_billion!FT119*1000</f>
        <v>19323.1336362402</v>
      </c>
      <c r="FU119" s="132">
        <f>SAM_billion!FU119*1000</f>
        <v>23394.26584972312</v>
      </c>
      <c r="FV119" s="132">
        <f>SAM_billion!FV119*1000</f>
        <v>28293.774278677669</v>
      </c>
      <c r="FW119" s="132">
        <f>SAM_billion!FW119*1000</f>
        <v>37568.060614217837</v>
      </c>
      <c r="FX119" s="132">
        <f>SAM_billion!FX119*1000</f>
        <v>0</v>
      </c>
      <c r="FY119" s="132">
        <f>SAM_billion!FY119*1000</f>
        <v>0</v>
      </c>
      <c r="FZ119" s="132">
        <f>SAM_billion!FZ119*1000</f>
        <v>0</v>
      </c>
      <c r="GA119" s="132">
        <f>SAM_billion!GA119*1000</f>
        <v>0</v>
      </c>
      <c r="GB119" s="132">
        <f>SAM_billion!GB119*1000</f>
        <v>0</v>
      </c>
      <c r="GC119" s="132">
        <f>SAM_billion!GC119*1000</f>
        <v>0</v>
      </c>
      <c r="GD119" s="132">
        <f>SAM_billion!GD119*1000</f>
        <v>0</v>
      </c>
      <c r="GE119" s="132">
        <f>SAM_billion!GE119*1000</f>
        <v>0</v>
      </c>
      <c r="GF119" s="132">
        <f>SAM_billion!GF119*1000</f>
        <v>0</v>
      </c>
      <c r="GG119" s="132">
        <f>SAM_billion!GG119*1000</f>
        <v>0</v>
      </c>
      <c r="GH119" s="132">
        <f>SAM_billion!GH119*1000</f>
        <v>-714.90603860295562</v>
      </c>
      <c r="GI119" s="132">
        <f>SAM_billion!GI119*1000</f>
        <v>38590.402418782658</v>
      </c>
      <c r="GJ119" s="132">
        <f>SAM_billion!GJ119*1000</f>
        <v>289679.55401020905</v>
      </c>
    </row>
    <row r="120" spans="1:192" x14ac:dyDescent="0.25">
      <c r="A120" s="133" t="s">
        <v>29</v>
      </c>
      <c r="B120" s="132">
        <f>SAM_billion!B120*1000</f>
        <v>33.498145616579407</v>
      </c>
      <c r="C120" s="132">
        <f>SAM_billion!C120*1000</f>
        <v>131.48662844995962</v>
      </c>
      <c r="D120" s="132">
        <f>SAM_billion!D120*1000</f>
        <v>5.6408699269164542</v>
      </c>
      <c r="E120" s="132">
        <f>SAM_billion!E120*1000</f>
        <v>95.482969747841281</v>
      </c>
      <c r="F120" s="132">
        <f>SAM_billion!F120*1000</f>
        <v>373.92823326139063</v>
      </c>
      <c r="G120" s="132">
        <f>SAM_billion!G120*1000</f>
        <v>126.76597955507931</v>
      </c>
      <c r="H120" s="132">
        <f>SAM_billion!H120*1000</f>
        <v>45.837716548537585</v>
      </c>
      <c r="I120" s="132">
        <f>SAM_billion!I120*1000</f>
        <v>58.4742264398473</v>
      </c>
      <c r="J120" s="132">
        <f>SAM_billion!J120*1000</f>
        <v>5.2788612547659195</v>
      </c>
      <c r="K120" s="132">
        <f>SAM_billion!K120*1000</f>
        <v>58.499847046101102</v>
      </c>
      <c r="L120" s="132">
        <f>SAM_billion!L120*1000</f>
        <v>13.787684264548723</v>
      </c>
      <c r="M120" s="132">
        <f>SAM_billion!M120*1000</f>
        <v>36.426613995794554</v>
      </c>
      <c r="N120" s="132">
        <f>SAM_billion!N120*1000</f>
        <v>295.84851852450947</v>
      </c>
      <c r="O120" s="132">
        <f>SAM_billion!O120*1000</f>
        <v>35.613772973153914</v>
      </c>
      <c r="P120" s="132">
        <f>SAM_billion!P120*1000</f>
        <v>120.62665214362018</v>
      </c>
      <c r="Q120" s="132">
        <f>SAM_billion!Q120*1000</f>
        <v>78.892455411831548</v>
      </c>
      <c r="R120" s="132">
        <f>SAM_billion!R120*1000</f>
        <v>13.825044403513946</v>
      </c>
      <c r="S120" s="132">
        <f>SAM_billion!S120*1000</f>
        <v>376.11821303503876</v>
      </c>
      <c r="T120" s="132">
        <f>SAM_billion!T120*1000</f>
        <v>295.29942345726181</v>
      </c>
      <c r="U120" s="132">
        <f>SAM_billion!U120*1000</f>
        <v>188.42571943752145</v>
      </c>
      <c r="V120" s="132">
        <f>SAM_billion!V120*1000</f>
        <v>0</v>
      </c>
      <c r="W120" s="132">
        <f>SAM_billion!W120*1000</f>
        <v>0</v>
      </c>
      <c r="X120" s="132">
        <f>SAM_billion!X120*1000</f>
        <v>0</v>
      </c>
      <c r="Y120" s="132">
        <f>SAM_billion!Y120*1000</f>
        <v>71.055334076519742</v>
      </c>
      <c r="Z120" s="132">
        <f>SAM_billion!Z120*1000</f>
        <v>0</v>
      </c>
      <c r="AA120" s="132">
        <f>SAM_billion!AA120*1000</f>
        <v>0</v>
      </c>
      <c r="AB120" s="132">
        <f>SAM_billion!AB120*1000</f>
        <v>0</v>
      </c>
      <c r="AC120" s="132">
        <f>SAM_billion!AC120*1000</f>
        <v>0</v>
      </c>
      <c r="AD120" s="132">
        <f>SAM_billion!AD120*1000</f>
        <v>0</v>
      </c>
      <c r="AE120" s="132">
        <f>SAM_billion!AE120*1000</f>
        <v>0</v>
      </c>
      <c r="AF120" s="132">
        <f>SAM_billion!AF120*1000</f>
        <v>0</v>
      </c>
      <c r="AG120" s="132">
        <f>SAM_billion!AG120*1000</f>
        <v>0</v>
      </c>
      <c r="AH120" s="132">
        <f>SAM_billion!AH120*1000</f>
        <v>0</v>
      </c>
      <c r="AI120" s="132">
        <f>SAM_billion!AI120*1000</f>
        <v>565.01311793886225</v>
      </c>
      <c r="AJ120" s="132">
        <f>SAM_billion!AJ120*1000</f>
        <v>12353.777969619918</v>
      </c>
      <c r="AK120" s="132">
        <f>SAM_billion!AK120*1000</f>
        <v>16863.580390560386</v>
      </c>
      <c r="AL120" s="132">
        <f>SAM_billion!AL120*1000</f>
        <v>35.907572827662847</v>
      </c>
      <c r="AM120" s="132">
        <f>SAM_billion!AM120*1000</f>
        <v>557.53294677684698</v>
      </c>
      <c r="AN120" s="132">
        <f>SAM_billion!AN120*1000</f>
        <v>117.66913167841894</v>
      </c>
      <c r="AO120" s="132">
        <f>SAM_billion!AO120*1000</f>
        <v>1195.7736516111765</v>
      </c>
      <c r="AP120" s="132">
        <f>SAM_billion!AP120*1000</f>
        <v>1064.2786110338607</v>
      </c>
      <c r="AQ120" s="132">
        <f>SAM_billion!AQ120*1000</f>
        <v>43.74634433648842</v>
      </c>
      <c r="AR120" s="132">
        <f>SAM_billion!AR120*1000</f>
        <v>0.13680049621898843</v>
      </c>
      <c r="AS120" s="132">
        <f>SAM_billion!AS120*1000</f>
        <v>2.8207525910715852</v>
      </c>
      <c r="AT120" s="132">
        <f>SAM_billion!AT120*1000</f>
        <v>25.386773319644263</v>
      </c>
      <c r="AU120" s="132">
        <f>SAM_billion!AU120*1000</f>
        <v>1557.2635350510029</v>
      </c>
      <c r="AV120" s="132">
        <f>SAM_billion!AV120*1000</f>
        <v>1418.8698578757271</v>
      </c>
      <c r="AW120" s="132">
        <f>SAM_billion!AW120*1000</f>
        <v>193.662326645946</v>
      </c>
      <c r="AX120" s="132">
        <f>SAM_billion!AX120*1000</f>
        <v>169.1361268564747</v>
      </c>
      <c r="AY120" s="132">
        <f>SAM_billion!AY120*1000</f>
        <v>0</v>
      </c>
      <c r="AZ120" s="132">
        <f>SAM_billion!AZ120*1000</f>
        <v>0</v>
      </c>
      <c r="BA120" s="132">
        <f>SAM_billion!BA120*1000</f>
        <v>264.52749497069448</v>
      </c>
      <c r="BB120" s="132">
        <f>SAM_billion!BB120*1000</f>
        <v>214.15465467712281</v>
      </c>
      <c r="BC120" s="132">
        <f>SAM_billion!BC120*1000</f>
        <v>0.81860200153843854</v>
      </c>
      <c r="BD120" s="132">
        <f>SAM_billion!BD120*1000</f>
        <v>0.20060275642069811</v>
      </c>
      <c r="BE120" s="132">
        <f>SAM_billion!BE120*1000</f>
        <v>67.815773512014019</v>
      </c>
      <c r="BF120" s="132">
        <f>SAM_billion!BF120*1000</f>
        <v>171.06876998942897</v>
      </c>
      <c r="BG120" s="132">
        <f>SAM_billion!BG120*1000</f>
        <v>3457.9958659156086</v>
      </c>
      <c r="BH120" s="132">
        <f>SAM_billion!BH120*1000</f>
        <v>37.019017103310922</v>
      </c>
      <c r="BI120" s="132">
        <f>SAM_billion!BI120*1000</f>
        <v>1026.9584442262999</v>
      </c>
      <c r="BJ120" s="132">
        <f>SAM_billion!BJ120*1000</f>
        <v>619.05589588637724</v>
      </c>
      <c r="BK120" s="132">
        <f>SAM_billion!BK120*1000</f>
        <v>0</v>
      </c>
      <c r="BL120" s="132">
        <f>SAM_billion!BL120*1000</f>
        <v>0</v>
      </c>
      <c r="BM120" s="132">
        <f>SAM_billion!BM120*1000</f>
        <v>3424.4792567142094</v>
      </c>
      <c r="BN120" s="132">
        <f>SAM_billion!BN120*1000</f>
        <v>0</v>
      </c>
      <c r="BO120" s="132">
        <f>SAM_billion!BO120*1000</f>
        <v>119.37540847041413</v>
      </c>
      <c r="BP120" s="132">
        <f>SAM_billion!BP120*1000</f>
        <v>192.76707854880368</v>
      </c>
      <c r="BQ120" s="132">
        <f>SAM_billion!BQ120*1000</f>
        <v>644.74244188072589</v>
      </c>
      <c r="BR120" s="132">
        <f>SAM_billion!BR120*1000</f>
        <v>116.70888215749726</v>
      </c>
      <c r="BS120" s="132">
        <f>SAM_billion!BS120*1000</f>
        <v>107.52119221281605</v>
      </c>
      <c r="BT120" s="132">
        <f>SAM_billion!BT120*1000</f>
        <v>0</v>
      </c>
      <c r="BU120" s="132">
        <f>SAM_billion!BU120*1000</f>
        <v>278.75159115911094</v>
      </c>
      <c r="BV120" s="132">
        <f>SAM_billion!BV120*1000</f>
        <v>18.034773932479016</v>
      </c>
      <c r="BW120" s="132">
        <f>SAM_billion!BW120*1000</f>
        <v>14.216462433036238</v>
      </c>
      <c r="BX120" s="132">
        <f>SAM_billion!BX120*1000</f>
        <v>110.57659285245775</v>
      </c>
      <c r="BY120" s="132">
        <f>SAM_billion!BY120*1000</f>
        <v>1047.7062122619254</v>
      </c>
      <c r="BZ120" s="132">
        <f>SAM_billion!BZ120*1000</f>
        <v>3056.3305345933563</v>
      </c>
      <c r="CA120" s="132">
        <f>SAM_billion!CA120*1000</f>
        <v>0</v>
      </c>
      <c r="CB120" s="132">
        <f>SAM_billion!CB120*1000</f>
        <v>0</v>
      </c>
      <c r="CC120" s="132">
        <f>SAM_billion!CC120*1000</f>
        <v>0</v>
      </c>
      <c r="CD120" s="132">
        <f>SAM_billion!CD120*1000</f>
        <v>0</v>
      </c>
      <c r="CE120" s="132">
        <f>SAM_billion!CE120*1000</f>
        <v>0</v>
      </c>
      <c r="CF120" s="132">
        <f>SAM_billion!CF120*1000</f>
        <v>0</v>
      </c>
      <c r="CG120" s="132">
        <f>SAM_billion!CG120*1000</f>
        <v>0</v>
      </c>
      <c r="CH120" s="132">
        <f>SAM_billion!CH120*1000</f>
        <v>0</v>
      </c>
      <c r="CI120" s="132">
        <f>SAM_billion!CI120*1000</f>
        <v>0</v>
      </c>
      <c r="CJ120" s="132">
        <f>SAM_billion!CJ120*1000</f>
        <v>0</v>
      </c>
      <c r="CK120" s="132">
        <f>SAM_billion!CK120*1000</f>
        <v>0</v>
      </c>
      <c r="CL120" s="132">
        <f>SAM_billion!CL120*1000</f>
        <v>0</v>
      </c>
      <c r="CM120" s="132">
        <f>SAM_billion!CM120*1000</f>
        <v>0</v>
      </c>
      <c r="CN120" s="132">
        <f>SAM_billion!CN120*1000</f>
        <v>0</v>
      </c>
      <c r="CO120" s="132">
        <f>SAM_billion!CO120*1000</f>
        <v>0</v>
      </c>
      <c r="CP120" s="132">
        <f>SAM_billion!CP120*1000</f>
        <v>0</v>
      </c>
      <c r="CQ120" s="132">
        <f>SAM_billion!CQ120*1000</f>
        <v>0</v>
      </c>
      <c r="CR120" s="132">
        <f>SAM_billion!CR120*1000</f>
        <v>0</v>
      </c>
      <c r="CS120" s="132">
        <f>SAM_billion!CS120*1000</f>
        <v>0</v>
      </c>
      <c r="CT120" s="132">
        <f>SAM_billion!CT120*1000</f>
        <v>0</v>
      </c>
      <c r="CU120" s="132">
        <f>SAM_billion!CU120*1000</f>
        <v>0</v>
      </c>
      <c r="CV120" s="132">
        <f>SAM_billion!CV120*1000</f>
        <v>0</v>
      </c>
      <c r="CW120" s="132">
        <f>SAM_billion!CW120*1000</f>
        <v>0</v>
      </c>
      <c r="CX120" s="132">
        <f>SAM_billion!CX120*1000</f>
        <v>0</v>
      </c>
      <c r="CY120" s="132">
        <f>SAM_billion!CY120*1000</f>
        <v>0</v>
      </c>
      <c r="CZ120" s="132">
        <f>SAM_billion!CZ120*1000</f>
        <v>0</v>
      </c>
      <c r="DA120" s="132">
        <f>SAM_billion!DA120*1000</f>
        <v>0</v>
      </c>
      <c r="DB120" s="132">
        <f>SAM_billion!DB120*1000</f>
        <v>0</v>
      </c>
      <c r="DC120" s="132">
        <f>SAM_billion!DC120*1000</f>
        <v>0</v>
      </c>
      <c r="DD120" s="132">
        <f>SAM_billion!DD120*1000</f>
        <v>0</v>
      </c>
      <c r="DE120" s="132">
        <f>SAM_billion!DE120*1000</f>
        <v>0</v>
      </c>
      <c r="DF120" s="132">
        <f>SAM_billion!DF120*1000</f>
        <v>0</v>
      </c>
      <c r="DG120" s="132">
        <f>SAM_billion!DG120*1000</f>
        <v>0</v>
      </c>
      <c r="DH120" s="132">
        <f>SAM_billion!DH120*1000</f>
        <v>0</v>
      </c>
      <c r="DI120" s="132">
        <f>SAM_billion!DI120*1000</f>
        <v>0</v>
      </c>
      <c r="DJ120" s="132">
        <f>SAM_billion!DJ120*1000</f>
        <v>0</v>
      </c>
      <c r="DK120" s="132">
        <f>SAM_billion!DK120*1000</f>
        <v>0</v>
      </c>
      <c r="DL120" s="132">
        <f>SAM_billion!DL120*1000</f>
        <v>0</v>
      </c>
      <c r="DM120" s="132">
        <f>SAM_billion!DM120*1000</f>
        <v>0</v>
      </c>
      <c r="DN120" s="132">
        <f>SAM_billion!DN120*1000</f>
        <v>0</v>
      </c>
      <c r="DO120" s="132">
        <f>SAM_billion!DO120*1000</f>
        <v>0</v>
      </c>
      <c r="DP120" s="132">
        <f>SAM_billion!DP120*1000</f>
        <v>0</v>
      </c>
      <c r="DQ120" s="132">
        <f>SAM_billion!DQ120*1000</f>
        <v>0</v>
      </c>
      <c r="DR120" s="132">
        <f>SAM_billion!DR120*1000</f>
        <v>0</v>
      </c>
      <c r="DS120" s="132">
        <f>SAM_billion!DS120*1000</f>
        <v>0</v>
      </c>
      <c r="DT120" s="132">
        <f>SAM_billion!DT120*1000</f>
        <v>0</v>
      </c>
      <c r="DU120" s="132">
        <f>SAM_billion!DU120*1000</f>
        <v>0</v>
      </c>
      <c r="DV120" s="132">
        <f>SAM_billion!DV120*1000</f>
        <v>0</v>
      </c>
      <c r="DW120" s="132">
        <f>SAM_billion!DW120*1000</f>
        <v>0</v>
      </c>
      <c r="DX120" s="132">
        <f>SAM_billion!DX120*1000</f>
        <v>0</v>
      </c>
      <c r="DY120" s="132">
        <f>SAM_billion!DY120*1000</f>
        <v>0</v>
      </c>
      <c r="DZ120" s="132">
        <f>SAM_billion!DZ120*1000</f>
        <v>0</v>
      </c>
      <c r="EA120" s="132">
        <f>SAM_billion!EA120*1000</f>
        <v>0</v>
      </c>
      <c r="EB120" s="132">
        <f>SAM_billion!EB120*1000</f>
        <v>0</v>
      </c>
      <c r="EC120" s="132">
        <f>SAM_billion!EC120*1000</f>
        <v>0</v>
      </c>
      <c r="ED120" s="132">
        <f>SAM_billion!ED120*1000</f>
        <v>0</v>
      </c>
      <c r="EE120" s="132">
        <f>SAM_billion!EE120*1000</f>
        <v>0</v>
      </c>
      <c r="EF120" s="132">
        <f>SAM_billion!EF120*1000</f>
        <v>0</v>
      </c>
      <c r="EG120" s="132">
        <f>SAM_billion!EG120*1000</f>
        <v>0</v>
      </c>
      <c r="EH120" s="132">
        <f>SAM_billion!EH120*1000</f>
        <v>0</v>
      </c>
      <c r="EI120" s="132">
        <f>SAM_billion!EI120*1000</f>
        <v>0</v>
      </c>
      <c r="EJ120" s="132">
        <f>SAM_billion!EJ120*1000</f>
        <v>0</v>
      </c>
      <c r="EK120" s="132">
        <f>SAM_billion!EK120*1000</f>
        <v>0</v>
      </c>
      <c r="EL120" s="132">
        <f>SAM_billion!EL120*1000</f>
        <v>0</v>
      </c>
      <c r="EM120" s="132">
        <f>SAM_billion!EM120*1000</f>
        <v>0</v>
      </c>
      <c r="EN120" s="132">
        <f>SAM_billion!EN120*1000</f>
        <v>0</v>
      </c>
      <c r="EO120" s="132">
        <f>SAM_billion!EO120*1000</f>
        <v>0</v>
      </c>
      <c r="EP120" s="132">
        <f>SAM_billion!EP120*1000</f>
        <v>0</v>
      </c>
      <c r="EQ120" s="132">
        <f>SAM_billion!EQ120*1000</f>
        <v>0</v>
      </c>
      <c r="ER120" s="132">
        <f>SAM_billion!ER120*1000</f>
        <v>0</v>
      </c>
      <c r="ES120" s="132">
        <f>SAM_billion!ES120*1000</f>
        <v>0</v>
      </c>
      <c r="ET120" s="132">
        <f>SAM_billion!ET120*1000</f>
        <v>0</v>
      </c>
      <c r="EU120" s="132">
        <f>SAM_billion!EU120*1000</f>
        <v>0</v>
      </c>
      <c r="EV120" s="132">
        <f>SAM_billion!EV120*1000</f>
        <v>0</v>
      </c>
      <c r="EW120" s="132">
        <f>SAM_billion!EW120*1000</f>
        <v>0</v>
      </c>
      <c r="EX120" s="132">
        <f>SAM_billion!EX120*1000</f>
        <v>0</v>
      </c>
      <c r="EY120" s="132">
        <f>SAM_billion!EY120*1000</f>
        <v>0</v>
      </c>
      <c r="EZ120" s="132">
        <f>SAM_billion!EZ120*1000</f>
        <v>0</v>
      </c>
      <c r="FA120" s="132">
        <f>SAM_billion!FA120*1000</f>
        <v>0</v>
      </c>
      <c r="FB120" s="132">
        <f>SAM_billion!FB120*1000</f>
        <v>0</v>
      </c>
      <c r="FC120" s="132">
        <f>SAM_billion!FC120*1000</f>
        <v>0</v>
      </c>
      <c r="FD120" s="132">
        <f>SAM_billion!FD120*1000</f>
        <v>0</v>
      </c>
      <c r="FE120" s="132">
        <f>SAM_billion!FE120*1000</f>
        <v>0</v>
      </c>
      <c r="FF120" s="132">
        <f>SAM_billion!FF120*1000</f>
        <v>0</v>
      </c>
      <c r="FG120" s="132">
        <f>SAM_billion!FG120*1000</f>
        <v>0</v>
      </c>
      <c r="FH120" s="132">
        <f>SAM_billion!FH120*1000</f>
        <v>0</v>
      </c>
      <c r="FI120" s="132">
        <f>SAM_billion!FI120*1000</f>
        <v>0</v>
      </c>
      <c r="FJ120" s="132">
        <f>SAM_billion!FJ120*1000</f>
        <v>0</v>
      </c>
      <c r="FK120" s="132">
        <f>SAM_billion!FK120*1000</f>
        <v>0</v>
      </c>
      <c r="FL120" s="132">
        <f>SAM_billion!FL120*1000</f>
        <v>0</v>
      </c>
      <c r="FM120" s="132">
        <f>SAM_billion!FM120*1000</f>
        <v>0</v>
      </c>
      <c r="FN120" s="132">
        <f>SAM_billion!FN120*1000</f>
        <v>606.74717784399184</v>
      </c>
      <c r="FO120" s="132">
        <f>SAM_billion!FO120*1000</f>
        <v>775.94431940276377</v>
      </c>
      <c r="FP120" s="132">
        <f>SAM_billion!FP120*1000</f>
        <v>1066.2956056973055</v>
      </c>
      <c r="FQ120" s="132">
        <f>SAM_billion!FQ120*1000</f>
        <v>1090.7192211794152</v>
      </c>
      <c r="FR120" s="132">
        <f>SAM_billion!FR120*1000</f>
        <v>1349.2619011897127</v>
      </c>
      <c r="FS120" s="132">
        <f>SAM_billion!FS120*1000</f>
        <v>1485.7784871125832</v>
      </c>
      <c r="FT120" s="132">
        <f>SAM_billion!FT120*1000</f>
        <v>2149.9508453187805</v>
      </c>
      <c r="FU120" s="132">
        <f>SAM_billion!FU120*1000</f>
        <v>2624.8740432630307</v>
      </c>
      <c r="FV120" s="132">
        <f>SAM_billion!FV120*1000</f>
        <v>3523.5009064744008</v>
      </c>
      <c r="FW120" s="132">
        <f>SAM_billion!FW120*1000</f>
        <v>7677.839905706991</v>
      </c>
      <c r="FX120" s="132">
        <f>SAM_billion!FX120*1000</f>
        <v>0</v>
      </c>
      <c r="FY120" s="132">
        <f>SAM_billion!FY120*1000</f>
        <v>0</v>
      </c>
      <c r="FZ120" s="132">
        <f>SAM_billion!FZ120*1000</f>
        <v>0</v>
      </c>
      <c r="GA120" s="132">
        <f>SAM_billion!GA120*1000</f>
        <v>0</v>
      </c>
      <c r="GB120" s="132">
        <f>SAM_billion!GB120*1000</f>
        <v>0</v>
      </c>
      <c r="GC120" s="132">
        <f>SAM_billion!GC120*1000</f>
        <v>0</v>
      </c>
      <c r="GD120" s="132">
        <f>SAM_billion!GD120*1000</f>
        <v>0</v>
      </c>
      <c r="GE120" s="132">
        <f>SAM_billion!GE120*1000</f>
        <v>0</v>
      </c>
      <c r="GF120" s="132">
        <f>SAM_billion!GF120*1000</f>
        <v>31.294927577387632</v>
      </c>
      <c r="GG120" s="132">
        <f>SAM_billion!GG120*1000</f>
        <v>1.1736143275287196</v>
      </c>
      <c r="GH120" s="132">
        <f>SAM_billion!GH120*1000</f>
        <v>-162.26339288961395</v>
      </c>
      <c r="GI120" s="132">
        <f>SAM_billion!GI120*1000</f>
        <v>8359.4905335104377</v>
      </c>
      <c r="GJ120" s="132">
        <f>SAM_billion!GJ120*1000</f>
        <v>84196.802462760388</v>
      </c>
    </row>
    <row r="121" spans="1:192" x14ac:dyDescent="0.25">
      <c r="A121" s="133" t="s">
        <v>370</v>
      </c>
      <c r="B121" s="132">
        <f>SAM_billion!B121*1000</f>
        <v>0</v>
      </c>
      <c r="C121" s="132">
        <f>SAM_billion!C121*1000</f>
        <v>0</v>
      </c>
      <c r="D121" s="132">
        <f>SAM_billion!D121*1000</f>
        <v>0</v>
      </c>
      <c r="E121" s="132">
        <f>SAM_billion!E121*1000</f>
        <v>0</v>
      </c>
      <c r="F121" s="132">
        <f>SAM_billion!F121*1000</f>
        <v>0</v>
      </c>
      <c r="G121" s="132">
        <f>SAM_billion!G121*1000</f>
        <v>0</v>
      </c>
      <c r="H121" s="132">
        <f>SAM_billion!H121*1000</f>
        <v>0</v>
      </c>
      <c r="I121" s="132">
        <f>SAM_billion!I121*1000</f>
        <v>0</v>
      </c>
      <c r="J121" s="132">
        <f>SAM_billion!J121*1000</f>
        <v>0</v>
      </c>
      <c r="K121" s="132">
        <f>SAM_billion!K121*1000</f>
        <v>0</v>
      </c>
      <c r="L121" s="132">
        <f>SAM_billion!L121*1000</f>
        <v>0</v>
      </c>
      <c r="M121" s="132">
        <f>SAM_billion!M121*1000</f>
        <v>0</v>
      </c>
      <c r="N121" s="132">
        <f>SAM_billion!N121*1000</f>
        <v>0</v>
      </c>
      <c r="O121" s="132">
        <f>SAM_billion!O121*1000</f>
        <v>0</v>
      </c>
      <c r="P121" s="132">
        <f>SAM_billion!P121*1000</f>
        <v>386.11851111634877</v>
      </c>
      <c r="Q121" s="132">
        <f>SAM_billion!Q121*1000</f>
        <v>159.9859511001288</v>
      </c>
      <c r="R121" s="132">
        <f>SAM_billion!R121*1000</f>
        <v>28.983356553134385</v>
      </c>
      <c r="S121" s="132">
        <f>SAM_billion!S121*1000</f>
        <v>742.54309868365874</v>
      </c>
      <c r="T121" s="132">
        <f>SAM_billion!T121*1000</f>
        <v>550.84079542872735</v>
      </c>
      <c r="U121" s="132">
        <f>SAM_billion!U121*1000</f>
        <v>395.02294899323857</v>
      </c>
      <c r="V121" s="132">
        <f>SAM_billion!V121*1000</f>
        <v>0</v>
      </c>
      <c r="W121" s="132">
        <f>SAM_billion!W121*1000</f>
        <v>0</v>
      </c>
      <c r="X121" s="132">
        <f>SAM_billion!X121*1000</f>
        <v>0</v>
      </c>
      <c r="Y121" s="132">
        <f>SAM_billion!Y121*1000</f>
        <v>0</v>
      </c>
      <c r="Z121" s="132">
        <f>SAM_billion!Z121*1000</f>
        <v>0</v>
      </c>
      <c r="AA121" s="132">
        <f>SAM_billion!AA121*1000</f>
        <v>0</v>
      </c>
      <c r="AB121" s="132">
        <f>SAM_billion!AB121*1000</f>
        <v>0</v>
      </c>
      <c r="AC121" s="132">
        <f>SAM_billion!AC121*1000</f>
        <v>0</v>
      </c>
      <c r="AD121" s="132">
        <f>SAM_billion!AD121*1000</f>
        <v>0</v>
      </c>
      <c r="AE121" s="132">
        <f>SAM_billion!AE121*1000</f>
        <v>0</v>
      </c>
      <c r="AF121" s="132">
        <f>SAM_billion!AF121*1000</f>
        <v>0</v>
      </c>
      <c r="AG121" s="132">
        <f>SAM_billion!AG121*1000</f>
        <v>0</v>
      </c>
      <c r="AH121" s="132">
        <f>SAM_billion!AH121*1000</f>
        <v>0</v>
      </c>
      <c r="AI121" s="132">
        <f>SAM_billion!AI121*1000</f>
        <v>0</v>
      </c>
      <c r="AJ121" s="132">
        <f>SAM_billion!AJ121*1000</f>
        <v>2080.3620883084013</v>
      </c>
      <c r="AK121" s="132">
        <f>SAM_billion!AK121*1000</f>
        <v>1578.8236655500659</v>
      </c>
      <c r="AL121" s="132">
        <f>SAM_billion!AL121*1000</f>
        <v>78.765023686071885</v>
      </c>
      <c r="AM121" s="132">
        <f>SAM_billion!AM121*1000</f>
        <v>29.033724065586579</v>
      </c>
      <c r="AN121" s="132">
        <f>SAM_billion!AN121*1000</f>
        <v>0</v>
      </c>
      <c r="AO121" s="132">
        <f>SAM_billion!AO121*1000</f>
        <v>0</v>
      </c>
      <c r="AP121" s="132">
        <f>SAM_billion!AP121*1000</f>
        <v>0</v>
      </c>
      <c r="AQ121" s="132">
        <f>SAM_billion!AQ121*1000</f>
        <v>0</v>
      </c>
      <c r="AR121" s="132">
        <f>SAM_billion!AR121*1000</f>
        <v>0</v>
      </c>
      <c r="AS121" s="132">
        <f>SAM_billion!AS121*1000</f>
        <v>0</v>
      </c>
      <c r="AT121" s="132">
        <f>SAM_billion!AT121*1000</f>
        <v>0</v>
      </c>
      <c r="AU121" s="132">
        <f>SAM_billion!AU121*1000</f>
        <v>215.99530310353765</v>
      </c>
      <c r="AV121" s="132">
        <f>SAM_billion!AV121*1000</f>
        <v>0</v>
      </c>
      <c r="AW121" s="132">
        <f>SAM_billion!AW121*1000</f>
        <v>27.857603159105718</v>
      </c>
      <c r="AX121" s="132">
        <f>SAM_billion!AX121*1000</f>
        <v>0</v>
      </c>
      <c r="AY121" s="132">
        <f>SAM_billion!AY121*1000</f>
        <v>0</v>
      </c>
      <c r="AZ121" s="132">
        <f>SAM_billion!AZ121*1000</f>
        <v>0</v>
      </c>
      <c r="BA121" s="132">
        <f>SAM_billion!BA121*1000</f>
        <v>0</v>
      </c>
      <c r="BB121" s="132">
        <f>SAM_billion!BB121*1000</f>
        <v>0</v>
      </c>
      <c r="BC121" s="132">
        <f>SAM_billion!BC121*1000</f>
        <v>0</v>
      </c>
      <c r="BD121" s="132">
        <f>SAM_billion!BD121*1000</f>
        <v>0</v>
      </c>
      <c r="BE121" s="132">
        <f>SAM_billion!BE121*1000</f>
        <v>0</v>
      </c>
      <c r="BF121" s="132">
        <f>SAM_billion!BF121*1000</f>
        <v>53.283053930683835</v>
      </c>
      <c r="BG121" s="132">
        <f>SAM_billion!BG121*1000</f>
        <v>0</v>
      </c>
      <c r="BH121" s="132">
        <f>SAM_billion!BH121*1000</f>
        <v>0</v>
      </c>
      <c r="BI121" s="132">
        <f>SAM_billion!BI121*1000</f>
        <v>0</v>
      </c>
      <c r="BJ121" s="132">
        <f>SAM_billion!BJ121*1000</f>
        <v>51.68541170751071</v>
      </c>
      <c r="BK121" s="132">
        <f>SAM_billion!BK121*1000</f>
        <v>173.19331557938145</v>
      </c>
      <c r="BL121" s="132">
        <f>SAM_billion!BL121*1000</f>
        <v>0</v>
      </c>
      <c r="BM121" s="132">
        <f>SAM_billion!BM121*1000</f>
        <v>0</v>
      </c>
      <c r="BN121" s="132">
        <f>SAM_billion!BN121*1000</f>
        <v>5148.3910722383343</v>
      </c>
      <c r="BO121" s="132">
        <f>SAM_billion!BO121*1000</f>
        <v>56.594119168892384</v>
      </c>
      <c r="BP121" s="132">
        <f>SAM_billion!BP121*1000</f>
        <v>86.367177067106368</v>
      </c>
      <c r="BQ121" s="132">
        <f>SAM_billion!BQ121*1000</f>
        <v>288.86978554532215</v>
      </c>
      <c r="BR121" s="132">
        <f>SAM_billion!BR121*1000</f>
        <v>52.331318771682966</v>
      </c>
      <c r="BS121" s="132">
        <f>SAM_billion!BS121*1000</f>
        <v>48.211632914169066</v>
      </c>
      <c r="BT121" s="132">
        <f>SAM_billion!BT121*1000</f>
        <v>0</v>
      </c>
      <c r="BU121" s="132">
        <f>SAM_billion!BU121*1000</f>
        <v>124.97855214222112</v>
      </c>
      <c r="BV121" s="132">
        <f>SAM_billion!BV121*1000</f>
        <v>8.0883408913728996</v>
      </c>
      <c r="BW121" s="132">
        <f>SAM_billion!BW121*1000</f>
        <v>7.9197708171922008</v>
      </c>
      <c r="BX121" s="132">
        <f>SAM_billion!BX121*1000</f>
        <v>745.8267275845659</v>
      </c>
      <c r="BY121" s="132">
        <f>SAM_billion!BY121*1000</f>
        <v>2054.3546143821159</v>
      </c>
      <c r="BZ121" s="132">
        <f>SAM_billion!BZ121*1000</f>
        <v>1217.1290315247288</v>
      </c>
      <c r="CA121" s="132">
        <f>SAM_billion!CA121*1000</f>
        <v>0</v>
      </c>
      <c r="CB121" s="132">
        <f>SAM_billion!CB121*1000</f>
        <v>0</v>
      </c>
      <c r="CC121" s="132">
        <f>SAM_billion!CC121*1000</f>
        <v>0</v>
      </c>
      <c r="CD121" s="132">
        <f>SAM_billion!CD121*1000</f>
        <v>0</v>
      </c>
      <c r="CE121" s="132">
        <f>SAM_billion!CE121*1000</f>
        <v>0</v>
      </c>
      <c r="CF121" s="132">
        <f>SAM_billion!CF121*1000</f>
        <v>0</v>
      </c>
      <c r="CG121" s="132">
        <f>SAM_billion!CG121*1000</f>
        <v>0</v>
      </c>
      <c r="CH121" s="132">
        <f>SAM_billion!CH121*1000</f>
        <v>0</v>
      </c>
      <c r="CI121" s="132">
        <f>SAM_billion!CI121*1000</f>
        <v>0</v>
      </c>
      <c r="CJ121" s="132">
        <f>SAM_billion!CJ121*1000</f>
        <v>0</v>
      </c>
      <c r="CK121" s="132">
        <f>SAM_billion!CK121*1000</f>
        <v>0</v>
      </c>
      <c r="CL121" s="132">
        <f>SAM_billion!CL121*1000</f>
        <v>0</v>
      </c>
      <c r="CM121" s="132">
        <f>SAM_billion!CM121*1000</f>
        <v>0</v>
      </c>
      <c r="CN121" s="132">
        <f>SAM_billion!CN121*1000</f>
        <v>0</v>
      </c>
      <c r="CO121" s="132">
        <f>SAM_billion!CO121*1000</f>
        <v>0</v>
      </c>
      <c r="CP121" s="132">
        <f>SAM_billion!CP121*1000</f>
        <v>0</v>
      </c>
      <c r="CQ121" s="132">
        <f>SAM_billion!CQ121*1000</f>
        <v>0</v>
      </c>
      <c r="CR121" s="132">
        <f>SAM_billion!CR121*1000</f>
        <v>0</v>
      </c>
      <c r="CS121" s="132">
        <f>SAM_billion!CS121*1000</f>
        <v>0</v>
      </c>
      <c r="CT121" s="132">
        <f>SAM_billion!CT121*1000</f>
        <v>0</v>
      </c>
      <c r="CU121" s="132">
        <f>SAM_billion!CU121*1000</f>
        <v>0</v>
      </c>
      <c r="CV121" s="132">
        <f>SAM_billion!CV121*1000</f>
        <v>0</v>
      </c>
      <c r="CW121" s="132">
        <f>SAM_billion!CW121*1000</f>
        <v>0</v>
      </c>
      <c r="CX121" s="132">
        <f>SAM_billion!CX121*1000</f>
        <v>0</v>
      </c>
      <c r="CY121" s="132">
        <f>SAM_billion!CY121*1000</f>
        <v>0</v>
      </c>
      <c r="CZ121" s="132">
        <f>SAM_billion!CZ121*1000</f>
        <v>0</v>
      </c>
      <c r="DA121" s="132">
        <f>SAM_billion!DA121*1000</f>
        <v>0</v>
      </c>
      <c r="DB121" s="132">
        <f>SAM_billion!DB121*1000</f>
        <v>0</v>
      </c>
      <c r="DC121" s="132">
        <f>SAM_billion!DC121*1000</f>
        <v>0</v>
      </c>
      <c r="DD121" s="132">
        <f>SAM_billion!DD121*1000</f>
        <v>0</v>
      </c>
      <c r="DE121" s="132">
        <f>SAM_billion!DE121*1000</f>
        <v>0</v>
      </c>
      <c r="DF121" s="132">
        <f>SAM_billion!DF121*1000</f>
        <v>0</v>
      </c>
      <c r="DG121" s="132">
        <f>SAM_billion!DG121*1000</f>
        <v>0</v>
      </c>
      <c r="DH121" s="132">
        <f>SAM_billion!DH121*1000</f>
        <v>0</v>
      </c>
      <c r="DI121" s="132">
        <f>SAM_billion!DI121*1000</f>
        <v>0</v>
      </c>
      <c r="DJ121" s="132">
        <f>SAM_billion!DJ121*1000</f>
        <v>0</v>
      </c>
      <c r="DK121" s="132">
        <f>SAM_billion!DK121*1000</f>
        <v>0</v>
      </c>
      <c r="DL121" s="132">
        <f>SAM_billion!DL121*1000</f>
        <v>0</v>
      </c>
      <c r="DM121" s="132">
        <f>SAM_billion!DM121*1000</f>
        <v>0</v>
      </c>
      <c r="DN121" s="132">
        <f>SAM_billion!DN121*1000</f>
        <v>0</v>
      </c>
      <c r="DO121" s="132">
        <f>SAM_billion!DO121*1000</f>
        <v>0</v>
      </c>
      <c r="DP121" s="132">
        <f>SAM_billion!DP121*1000</f>
        <v>0</v>
      </c>
      <c r="DQ121" s="132">
        <f>SAM_billion!DQ121*1000</f>
        <v>0</v>
      </c>
      <c r="DR121" s="132">
        <f>SAM_billion!DR121*1000</f>
        <v>0</v>
      </c>
      <c r="DS121" s="132">
        <f>SAM_billion!DS121*1000</f>
        <v>0</v>
      </c>
      <c r="DT121" s="132">
        <f>SAM_billion!DT121*1000</f>
        <v>0</v>
      </c>
      <c r="DU121" s="132">
        <f>SAM_billion!DU121*1000</f>
        <v>0</v>
      </c>
      <c r="DV121" s="132">
        <f>SAM_billion!DV121*1000</f>
        <v>0</v>
      </c>
      <c r="DW121" s="132">
        <f>SAM_billion!DW121*1000</f>
        <v>0</v>
      </c>
      <c r="DX121" s="132">
        <f>SAM_billion!DX121*1000</f>
        <v>0</v>
      </c>
      <c r="DY121" s="132">
        <f>SAM_billion!DY121*1000</f>
        <v>0</v>
      </c>
      <c r="DZ121" s="132">
        <f>SAM_billion!DZ121*1000</f>
        <v>0</v>
      </c>
      <c r="EA121" s="132">
        <f>SAM_billion!EA121*1000</f>
        <v>0</v>
      </c>
      <c r="EB121" s="132">
        <f>SAM_billion!EB121*1000</f>
        <v>0</v>
      </c>
      <c r="EC121" s="132">
        <f>SAM_billion!EC121*1000</f>
        <v>0</v>
      </c>
      <c r="ED121" s="132">
        <f>SAM_billion!ED121*1000</f>
        <v>0</v>
      </c>
      <c r="EE121" s="132">
        <f>SAM_billion!EE121*1000</f>
        <v>0</v>
      </c>
      <c r="EF121" s="132">
        <f>SAM_billion!EF121*1000</f>
        <v>0</v>
      </c>
      <c r="EG121" s="132">
        <f>SAM_billion!EG121*1000</f>
        <v>0</v>
      </c>
      <c r="EH121" s="132">
        <f>SAM_billion!EH121*1000</f>
        <v>0</v>
      </c>
      <c r="EI121" s="132">
        <f>SAM_billion!EI121*1000</f>
        <v>0</v>
      </c>
      <c r="EJ121" s="132">
        <f>SAM_billion!EJ121*1000</f>
        <v>0</v>
      </c>
      <c r="EK121" s="132">
        <f>SAM_billion!EK121*1000</f>
        <v>0</v>
      </c>
      <c r="EL121" s="132">
        <f>SAM_billion!EL121*1000</f>
        <v>0</v>
      </c>
      <c r="EM121" s="132">
        <f>SAM_billion!EM121*1000</f>
        <v>0</v>
      </c>
      <c r="EN121" s="132">
        <f>SAM_billion!EN121*1000</f>
        <v>0</v>
      </c>
      <c r="EO121" s="132">
        <f>SAM_billion!EO121*1000</f>
        <v>0</v>
      </c>
      <c r="EP121" s="132">
        <f>SAM_billion!EP121*1000</f>
        <v>0</v>
      </c>
      <c r="EQ121" s="132">
        <f>SAM_billion!EQ121*1000</f>
        <v>0</v>
      </c>
      <c r="ER121" s="132">
        <f>SAM_billion!ER121*1000</f>
        <v>0</v>
      </c>
      <c r="ES121" s="132">
        <f>SAM_billion!ES121*1000</f>
        <v>0</v>
      </c>
      <c r="ET121" s="132">
        <f>SAM_billion!ET121*1000</f>
        <v>0</v>
      </c>
      <c r="EU121" s="132">
        <f>SAM_billion!EU121*1000</f>
        <v>0</v>
      </c>
      <c r="EV121" s="132">
        <f>SAM_billion!EV121*1000</f>
        <v>0</v>
      </c>
      <c r="EW121" s="132">
        <f>SAM_billion!EW121*1000</f>
        <v>0</v>
      </c>
      <c r="EX121" s="132">
        <f>SAM_billion!EX121*1000</f>
        <v>0</v>
      </c>
      <c r="EY121" s="132">
        <f>SAM_billion!EY121*1000</f>
        <v>0</v>
      </c>
      <c r="EZ121" s="132">
        <f>SAM_billion!EZ121*1000</f>
        <v>0</v>
      </c>
      <c r="FA121" s="132">
        <f>SAM_billion!FA121*1000</f>
        <v>0</v>
      </c>
      <c r="FB121" s="132">
        <f>SAM_billion!FB121*1000</f>
        <v>0</v>
      </c>
      <c r="FC121" s="132">
        <f>SAM_billion!FC121*1000</f>
        <v>0</v>
      </c>
      <c r="FD121" s="132">
        <f>SAM_billion!FD121*1000</f>
        <v>0</v>
      </c>
      <c r="FE121" s="132">
        <f>SAM_billion!FE121*1000</f>
        <v>0</v>
      </c>
      <c r="FF121" s="132">
        <f>SAM_billion!FF121*1000</f>
        <v>0</v>
      </c>
      <c r="FG121" s="132">
        <f>SAM_billion!FG121*1000</f>
        <v>0</v>
      </c>
      <c r="FH121" s="132">
        <f>SAM_billion!FH121*1000</f>
        <v>0</v>
      </c>
      <c r="FI121" s="132">
        <f>SAM_billion!FI121*1000</f>
        <v>0</v>
      </c>
      <c r="FJ121" s="132">
        <f>SAM_billion!FJ121*1000</f>
        <v>0</v>
      </c>
      <c r="FK121" s="132">
        <f>SAM_billion!FK121*1000</f>
        <v>0</v>
      </c>
      <c r="FL121" s="132">
        <f>SAM_billion!FL121*1000</f>
        <v>0</v>
      </c>
      <c r="FM121" s="132">
        <f>SAM_billion!FM121*1000</f>
        <v>0</v>
      </c>
      <c r="FN121" s="132">
        <f>SAM_billion!FN121*1000</f>
        <v>3340.9207664755718</v>
      </c>
      <c r="FO121" s="132">
        <f>SAM_billion!FO121*1000</f>
        <v>4458.6427027731534</v>
      </c>
      <c r="FP121" s="132">
        <f>SAM_billion!FP121*1000</f>
        <v>5231.7024258858028</v>
      </c>
      <c r="FQ121" s="132">
        <f>SAM_billion!FQ121*1000</f>
        <v>5244.7345909592277</v>
      </c>
      <c r="FR121" s="132">
        <f>SAM_billion!FR121*1000</f>
        <v>5414.1126100293286</v>
      </c>
      <c r="FS121" s="132">
        <f>SAM_billion!FS121*1000</f>
        <v>6854.8386160043337</v>
      </c>
      <c r="FT121" s="132">
        <f>SAM_billion!FT121*1000</f>
        <v>7346.7980030731396</v>
      </c>
      <c r="FU121" s="132">
        <f>SAM_billion!FU121*1000</f>
        <v>9161.0748648123317</v>
      </c>
      <c r="FV121" s="132">
        <f>SAM_billion!FV121*1000</f>
        <v>11732.629408976034</v>
      </c>
      <c r="FW121" s="132">
        <f>SAM_billion!FW121*1000</f>
        <v>14959.412864546644</v>
      </c>
      <c r="FX121" s="132">
        <f>SAM_billion!FX121*1000</f>
        <v>0</v>
      </c>
      <c r="FY121" s="132">
        <f>SAM_billion!FY121*1000</f>
        <v>0</v>
      </c>
      <c r="FZ121" s="132">
        <f>SAM_billion!FZ121*1000</f>
        <v>0</v>
      </c>
      <c r="GA121" s="132">
        <f>SAM_billion!GA121*1000</f>
        <v>0</v>
      </c>
      <c r="GB121" s="132">
        <f>SAM_billion!GB121*1000</f>
        <v>0</v>
      </c>
      <c r="GC121" s="132">
        <f>SAM_billion!GC121*1000</f>
        <v>0</v>
      </c>
      <c r="GD121" s="132">
        <f>SAM_billion!GD121*1000</f>
        <v>0</v>
      </c>
      <c r="GE121" s="132">
        <f>SAM_billion!GE121*1000</f>
        <v>0</v>
      </c>
      <c r="GF121" s="132">
        <f>SAM_billion!GF121*1000</f>
        <v>0</v>
      </c>
      <c r="GG121" s="132">
        <f>SAM_billion!GG121*1000</f>
        <v>0</v>
      </c>
      <c r="GH121" s="132">
        <f>SAM_billion!GH121*1000</f>
        <v>-255.79198432996697</v>
      </c>
      <c r="GI121" s="132">
        <f>SAM_billion!GI121*1000</f>
        <v>5528.3231394963468</v>
      </c>
      <c r="GJ121" s="132">
        <f>SAM_billion!GJ121*1000</f>
        <v>95408.954002715269</v>
      </c>
    </row>
    <row r="122" spans="1:192" x14ac:dyDescent="0.25">
      <c r="A122" s="133" t="s">
        <v>371</v>
      </c>
      <c r="B122" s="132">
        <f>SAM_billion!B122*1000</f>
        <v>0</v>
      </c>
      <c r="C122" s="132">
        <f>SAM_billion!C122*1000</f>
        <v>0</v>
      </c>
      <c r="D122" s="132">
        <f>SAM_billion!D122*1000</f>
        <v>0</v>
      </c>
      <c r="E122" s="132">
        <f>SAM_billion!E122*1000</f>
        <v>0</v>
      </c>
      <c r="F122" s="132">
        <f>SAM_billion!F122*1000</f>
        <v>0</v>
      </c>
      <c r="G122" s="132">
        <f>SAM_billion!G122*1000</f>
        <v>0</v>
      </c>
      <c r="H122" s="132">
        <f>SAM_billion!H122*1000</f>
        <v>0</v>
      </c>
      <c r="I122" s="132">
        <f>SAM_billion!I122*1000</f>
        <v>0</v>
      </c>
      <c r="J122" s="132">
        <f>SAM_billion!J122*1000</f>
        <v>0</v>
      </c>
      <c r="K122" s="132">
        <f>SAM_billion!K122*1000</f>
        <v>0</v>
      </c>
      <c r="L122" s="132">
        <f>SAM_billion!L122*1000</f>
        <v>0</v>
      </c>
      <c r="M122" s="132">
        <f>SAM_billion!M122*1000</f>
        <v>0</v>
      </c>
      <c r="N122" s="132">
        <f>SAM_billion!N122*1000</f>
        <v>0</v>
      </c>
      <c r="O122" s="132">
        <f>SAM_billion!O122*1000</f>
        <v>0</v>
      </c>
      <c r="P122" s="132">
        <f>SAM_billion!P122*1000</f>
        <v>115.84823643752765</v>
      </c>
      <c r="Q122" s="132">
        <f>SAM_billion!Q122*1000</f>
        <v>22.988006935171839</v>
      </c>
      <c r="R122" s="132">
        <f>SAM_billion!R122*1000</f>
        <v>3.1308997741805884</v>
      </c>
      <c r="S122" s="132">
        <f>SAM_billion!S122*1000</f>
        <v>118.95755621821957</v>
      </c>
      <c r="T122" s="132">
        <f>SAM_billion!T122*1000</f>
        <v>86.141678640779688</v>
      </c>
      <c r="U122" s="132">
        <f>SAM_billion!U122*1000</f>
        <v>42.671981746894339</v>
      </c>
      <c r="V122" s="132">
        <f>SAM_billion!V122*1000</f>
        <v>0</v>
      </c>
      <c r="W122" s="132">
        <f>SAM_billion!W122*1000</f>
        <v>0</v>
      </c>
      <c r="X122" s="132">
        <f>SAM_billion!X122*1000</f>
        <v>0</v>
      </c>
      <c r="Y122" s="132">
        <f>SAM_billion!Y122*1000</f>
        <v>0</v>
      </c>
      <c r="Z122" s="132">
        <f>SAM_billion!Z122*1000</f>
        <v>0</v>
      </c>
      <c r="AA122" s="132">
        <f>SAM_billion!AA122*1000</f>
        <v>0</v>
      </c>
      <c r="AB122" s="132">
        <f>SAM_billion!AB122*1000</f>
        <v>0</v>
      </c>
      <c r="AC122" s="132">
        <f>SAM_billion!AC122*1000</f>
        <v>0</v>
      </c>
      <c r="AD122" s="132">
        <f>SAM_billion!AD122*1000</f>
        <v>0</v>
      </c>
      <c r="AE122" s="132">
        <f>SAM_billion!AE122*1000</f>
        <v>0</v>
      </c>
      <c r="AF122" s="132">
        <f>SAM_billion!AF122*1000</f>
        <v>0</v>
      </c>
      <c r="AG122" s="132">
        <f>SAM_billion!AG122*1000</f>
        <v>0</v>
      </c>
      <c r="AH122" s="132">
        <f>SAM_billion!AH122*1000</f>
        <v>0</v>
      </c>
      <c r="AI122" s="132">
        <f>SAM_billion!AI122*1000</f>
        <v>0</v>
      </c>
      <c r="AJ122" s="132">
        <f>SAM_billion!AJ122*1000</f>
        <v>1793.3878280703236</v>
      </c>
      <c r="AK122" s="132">
        <f>SAM_billion!AK122*1000</f>
        <v>106.94250982904262</v>
      </c>
      <c r="AL122" s="132">
        <f>SAM_billion!AL122*1000</f>
        <v>483.25158282640479</v>
      </c>
      <c r="AM122" s="132">
        <f>SAM_billion!AM122*1000</f>
        <v>2549.5936971570004</v>
      </c>
      <c r="AN122" s="132">
        <f>SAM_billion!AN122*1000</f>
        <v>0</v>
      </c>
      <c r="AO122" s="132">
        <f>SAM_billion!AO122*1000</f>
        <v>97.700917924293847</v>
      </c>
      <c r="AP122" s="132">
        <f>SAM_billion!AP122*1000</f>
        <v>3.9784833790239578</v>
      </c>
      <c r="AQ122" s="132">
        <f>SAM_billion!AQ122*1000</f>
        <v>0</v>
      </c>
      <c r="AR122" s="132">
        <f>SAM_billion!AR122*1000</f>
        <v>0</v>
      </c>
      <c r="AS122" s="132">
        <f>SAM_billion!AS122*1000</f>
        <v>0</v>
      </c>
      <c r="AT122" s="132">
        <f>SAM_billion!AT122*1000</f>
        <v>0</v>
      </c>
      <c r="AU122" s="132">
        <f>SAM_billion!AU122*1000</f>
        <v>0</v>
      </c>
      <c r="AV122" s="132">
        <f>SAM_billion!AV122*1000</f>
        <v>0</v>
      </c>
      <c r="AW122" s="132">
        <f>SAM_billion!AW122*1000</f>
        <v>33.911679992263004</v>
      </c>
      <c r="AX122" s="132">
        <f>SAM_billion!AX122*1000</f>
        <v>0</v>
      </c>
      <c r="AY122" s="132">
        <f>SAM_billion!AY122*1000</f>
        <v>0</v>
      </c>
      <c r="AZ122" s="132">
        <f>SAM_billion!AZ122*1000</f>
        <v>0</v>
      </c>
      <c r="BA122" s="132">
        <f>SAM_billion!BA122*1000</f>
        <v>0</v>
      </c>
      <c r="BB122" s="132">
        <f>SAM_billion!BB122*1000</f>
        <v>0</v>
      </c>
      <c r="BC122" s="132">
        <f>SAM_billion!BC122*1000</f>
        <v>0</v>
      </c>
      <c r="BD122" s="132">
        <f>SAM_billion!BD122*1000</f>
        <v>0</v>
      </c>
      <c r="BE122" s="132">
        <f>SAM_billion!BE122*1000</f>
        <v>0</v>
      </c>
      <c r="BF122" s="132">
        <f>SAM_billion!BF122*1000</f>
        <v>0</v>
      </c>
      <c r="BG122" s="132">
        <f>SAM_billion!BG122*1000</f>
        <v>6623.6192749859256</v>
      </c>
      <c r="BH122" s="132">
        <f>SAM_billion!BH122*1000</f>
        <v>0</v>
      </c>
      <c r="BI122" s="132">
        <f>SAM_billion!BI122*1000</f>
        <v>827.93883780479632</v>
      </c>
      <c r="BJ122" s="132">
        <f>SAM_billion!BJ122*1000</f>
        <v>63.277309218322237</v>
      </c>
      <c r="BK122" s="132">
        <f>SAM_billion!BK122*1000</f>
        <v>0</v>
      </c>
      <c r="BL122" s="132">
        <f>SAM_billion!BL122*1000</f>
        <v>0</v>
      </c>
      <c r="BM122" s="132">
        <f>SAM_billion!BM122*1000</f>
        <v>0</v>
      </c>
      <c r="BN122" s="132">
        <f>SAM_billion!BN122*1000</f>
        <v>0</v>
      </c>
      <c r="BO122" s="132">
        <f>SAM_billion!BO122*1000</f>
        <v>0</v>
      </c>
      <c r="BP122" s="132">
        <f>SAM_billion!BP122*1000</f>
        <v>0</v>
      </c>
      <c r="BQ122" s="132">
        <f>SAM_billion!BQ122*1000</f>
        <v>0</v>
      </c>
      <c r="BR122" s="132">
        <f>SAM_billion!BR122*1000</f>
        <v>0</v>
      </c>
      <c r="BS122" s="132">
        <f>SAM_billion!BS122*1000</f>
        <v>0</v>
      </c>
      <c r="BT122" s="132">
        <f>SAM_billion!BT122*1000</f>
        <v>0</v>
      </c>
      <c r="BU122" s="132">
        <f>SAM_billion!BU122*1000</f>
        <v>0</v>
      </c>
      <c r="BV122" s="132">
        <f>SAM_billion!BV122*1000</f>
        <v>0</v>
      </c>
      <c r="BW122" s="132">
        <f>SAM_billion!BW122*1000</f>
        <v>0</v>
      </c>
      <c r="BX122" s="132">
        <f>SAM_billion!BX122*1000</f>
        <v>3.831583114042576</v>
      </c>
      <c r="BY122" s="132">
        <f>SAM_billion!BY122*1000</f>
        <v>169.36726012022498</v>
      </c>
      <c r="BZ122" s="132">
        <f>SAM_billion!BZ122*1000</f>
        <v>462.39543830576332</v>
      </c>
      <c r="CA122" s="132">
        <f>SAM_billion!CA122*1000</f>
        <v>0</v>
      </c>
      <c r="CB122" s="132">
        <f>SAM_billion!CB122*1000</f>
        <v>0</v>
      </c>
      <c r="CC122" s="132">
        <f>SAM_billion!CC122*1000</f>
        <v>0</v>
      </c>
      <c r="CD122" s="132">
        <f>SAM_billion!CD122*1000</f>
        <v>0</v>
      </c>
      <c r="CE122" s="132">
        <f>SAM_billion!CE122*1000</f>
        <v>0</v>
      </c>
      <c r="CF122" s="132">
        <f>SAM_billion!CF122*1000</f>
        <v>0</v>
      </c>
      <c r="CG122" s="132">
        <f>SAM_billion!CG122*1000</f>
        <v>0</v>
      </c>
      <c r="CH122" s="132">
        <f>SAM_billion!CH122*1000</f>
        <v>0</v>
      </c>
      <c r="CI122" s="132">
        <f>SAM_billion!CI122*1000</f>
        <v>0</v>
      </c>
      <c r="CJ122" s="132">
        <f>SAM_billion!CJ122*1000</f>
        <v>0</v>
      </c>
      <c r="CK122" s="132">
        <f>SAM_billion!CK122*1000</f>
        <v>0</v>
      </c>
      <c r="CL122" s="132">
        <f>SAM_billion!CL122*1000</f>
        <v>0</v>
      </c>
      <c r="CM122" s="132">
        <f>SAM_billion!CM122*1000</f>
        <v>0</v>
      </c>
      <c r="CN122" s="132">
        <f>SAM_billion!CN122*1000</f>
        <v>0</v>
      </c>
      <c r="CO122" s="132">
        <f>SAM_billion!CO122*1000</f>
        <v>0</v>
      </c>
      <c r="CP122" s="132">
        <f>SAM_billion!CP122*1000</f>
        <v>0</v>
      </c>
      <c r="CQ122" s="132">
        <f>SAM_billion!CQ122*1000</f>
        <v>0</v>
      </c>
      <c r="CR122" s="132">
        <f>SAM_billion!CR122*1000</f>
        <v>0</v>
      </c>
      <c r="CS122" s="132">
        <f>SAM_billion!CS122*1000</f>
        <v>0</v>
      </c>
      <c r="CT122" s="132">
        <f>SAM_billion!CT122*1000</f>
        <v>0</v>
      </c>
      <c r="CU122" s="132">
        <f>SAM_billion!CU122*1000</f>
        <v>0</v>
      </c>
      <c r="CV122" s="132">
        <f>SAM_billion!CV122*1000</f>
        <v>0</v>
      </c>
      <c r="CW122" s="132">
        <f>SAM_billion!CW122*1000</f>
        <v>0</v>
      </c>
      <c r="CX122" s="132">
        <f>SAM_billion!CX122*1000</f>
        <v>0</v>
      </c>
      <c r="CY122" s="132">
        <f>SAM_billion!CY122*1000</f>
        <v>0</v>
      </c>
      <c r="CZ122" s="132">
        <f>SAM_billion!CZ122*1000</f>
        <v>0</v>
      </c>
      <c r="DA122" s="132">
        <f>SAM_billion!DA122*1000</f>
        <v>0</v>
      </c>
      <c r="DB122" s="132">
        <f>SAM_billion!DB122*1000</f>
        <v>0</v>
      </c>
      <c r="DC122" s="132">
        <f>SAM_billion!DC122*1000</f>
        <v>0</v>
      </c>
      <c r="DD122" s="132">
        <f>SAM_billion!DD122*1000</f>
        <v>0</v>
      </c>
      <c r="DE122" s="132">
        <f>SAM_billion!DE122*1000</f>
        <v>0</v>
      </c>
      <c r="DF122" s="132">
        <f>SAM_billion!DF122*1000</f>
        <v>0</v>
      </c>
      <c r="DG122" s="132">
        <f>SAM_billion!DG122*1000</f>
        <v>0</v>
      </c>
      <c r="DH122" s="132">
        <f>SAM_billion!DH122*1000</f>
        <v>0</v>
      </c>
      <c r="DI122" s="132">
        <f>SAM_billion!DI122*1000</f>
        <v>0</v>
      </c>
      <c r="DJ122" s="132">
        <f>SAM_billion!DJ122*1000</f>
        <v>0</v>
      </c>
      <c r="DK122" s="132">
        <f>SAM_billion!DK122*1000</f>
        <v>0</v>
      </c>
      <c r="DL122" s="132">
        <f>SAM_billion!DL122*1000</f>
        <v>0</v>
      </c>
      <c r="DM122" s="132">
        <f>SAM_billion!DM122*1000</f>
        <v>0</v>
      </c>
      <c r="DN122" s="132">
        <f>SAM_billion!DN122*1000</f>
        <v>0</v>
      </c>
      <c r="DO122" s="132">
        <f>SAM_billion!DO122*1000</f>
        <v>0</v>
      </c>
      <c r="DP122" s="132">
        <f>SAM_billion!DP122*1000</f>
        <v>0</v>
      </c>
      <c r="DQ122" s="132">
        <f>SAM_billion!DQ122*1000</f>
        <v>0</v>
      </c>
      <c r="DR122" s="132">
        <f>SAM_billion!DR122*1000</f>
        <v>0</v>
      </c>
      <c r="DS122" s="132">
        <f>SAM_billion!DS122*1000</f>
        <v>0</v>
      </c>
      <c r="DT122" s="132">
        <f>SAM_billion!DT122*1000</f>
        <v>0</v>
      </c>
      <c r="DU122" s="132">
        <f>SAM_billion!DU122*1000</f>
        <v>0</v>
      </c>
      <c r="DV122" s="132">
        <f>SAM_billion!DV122*1000</f>
        <v>0</v>
      </c>
      <c r="DW122" s="132">
        <f>SAM_billion!DW122*1000</f>
        <v>0</v>
      </c>
      <c r="DX122" s="132">
        <f>SAM_billion!DX122*1000</f>
        <v>0</v>
      </c>
      <c r="DY122" s="132">
        <f>SAM_billion!DY122*1000</f>
        <v>0</v>
      </c>
      <c r="DZ122" s="132">
        <f>SAM_billion!DZ122*1000</f>
        <v>0</v>
      </c>
      <c r="EA122" s="132">
        <f>SAM_billion!EA122*1000</f>
        <v>0</v>
      </c>
      <c r="EB122" s="132">
        <f>SAM_billion!EB122*1000</f>
        <v>0</v>
      </c>
      <c r="EC122" s="132">
        <f>SAM_billion!EC122*1000</f>
        <v>0</v>
      </c>
      <c r="ED122" s="132">
        <f>SAM_billion!ED122*1000</f>
        <v>0</v>
      </c>
      <c r="EE122" s="132">
        <f>SAM_billion!EE122*1000</f>
        <v>0</v>
      </c>
      <c r="EF122" s="132">
        <f>SAM_billion!EF122*1000</f>
        <v>0</v>
      </c>
      <c r="EG122" s="132">
        <f>SAM_billion!EG122*1000</f>
        <v>0</v>
      </c>
      <c r="EH122" s="132">
        <f>SAM_billion!EH122*1000</f>
        <v>0</v>
      </c>
      <c r="EI122" s="132">
        <f>SAM_billion!EI122*1000</f>
        <v>0</v>
      </c>
      <c r="EJ122" s="132">
        <f>SAM_billion!EJ122*1000</f>
        <v>0</v>
      </c>
      <c r="EK122" s="132">
        <f>SAM_billion!EK122*1000</f>
        <v>0</v>
      </c>
      <c r="EL122" s="132">
        <f>SAM_billion!EL122*1000</f>
        <v>0</v>
      </c>
      <c r="EM122" s="132">
        <f>SAM_billion!EM122*1000</f>
        <v>0</v>
      </c>
      <c r="EN122" s="132">
        <f>SAM_billion!EN122*1000</f>
        <v>0</v>
      </c>
      <c r="EO122" s="132">
        <f>SAM_billion!EO122*1000</f>
        <v>0</v>
      </c>
      <c r="EP122" s="132">
        <f>SAM_billion!EP122*1000</f>
        <v>0</v>
      </c>
      <c r="EQ122" s="132">
        <f>SAM_billion!EQ122*1000</f>
        <v>0</v>
      </c>
      <c r="ER122" s="132">
        <f>SAM_billion!ER122*1000</f>
        <v>0</v>
      </c>
      <c r="ES122" s="132">
        <f>SAM_billion!ES122*1000</f>
        <v>0</v>
      </c>
      <c r="ET122" s="132">
        <f>SAM_billion!ET122*1000</f>
        <v>0</v>
      </c>
      <c r="EU122" s="132">
        <f>SAM_billion!EU122*1000</f>
        <v>0</v>
      </c>
      <c r="EV122" s="132">
        <f>SAM_billion!EV122*1000</f>
        <v>0</v>
      </c>
      <c r="EW122" s="132">
        <f>SAM_billion!EW122*1000</f>
        <v>0</v>
      </c>
      <c r="EX122" s="132">
        <f>SAM_billion!EX122*1000</f>
        <v>0</v>
      </c>
      <c r="EY122" s="132">
        <f>SAM_billion!EY122*1000</f>
        <v>0</v>
      </c>
      <c r="EZ122" s="132">
        <f>SAM_billion!EZ122*1000</f>
        <v>0</v>
      </c>
      <c r="FA122" s="132">
        <f>SAM_billion!FA122*1000</f>
        <v>0</v>
      </c>
      <c r="FB122" s="132">
        <f>SAM_billion!FB122*1000</f>
        <v>0</v>
      </c>
      <c r="FC122" s="132">
        <f>SAM_billion!FC122*1000</f>
        <v>0</v>
      </c>
      <c r="FD122" s="132">
        <f>SAM_billion!FD122*1000</f>
        <v>0</v>
      </c>
      <c r="FE122" s="132">
        <f>SAM_billion!FE122*1000</f>
        <v>0</v>
      </c>
      <c r="FF122" s="132">
        <f>SAM_billion!FF122*1000</f>
        <v>0</v>
      </c>
      <c r="FG122" s="132">
        <f>SAM_billion!FG122*1000</f>
        <v>0</v>
      </c>
      <c r="FH122" s="132">
        <f>SAM_billion!FH122*1000</f>
        <v>0</v>
      </c>
      <c r="FI122" s="132">
        <f>SAM_billion!FI122*1000</f>
        <v>0</v>
      </c>
      <c r="FJ122" s="132">
        <f>SAM_billion!FJ122*1000</f>
        <v>0</v>
      </c>
      <c r="FK122" s="132">
        <f>SAM_billion!FK122*1000</f>
        <v>0</v>
      </c>
      <c r="FL122" s="132">
        <f>SAM_billion!FL122*1000</f>
        <v>0</v>
      </c>
      <c r="FM122" s="132">
        <f>SAM_billion!FM122*1000</f>
        <v>0</v>
      </c>
      <c r="FN122" s="132">
        <f>SAM_billion!FN122*1000</f>
        <v>282.07237541541309</v>
      </c>
      <c r="FO122" s="132">
        <f>SAM_billion!FO122*1000</f>
        <v>316.53841997142962</v>
      </c>
      <c r="FP122" s="132">
        <f>SAM_billion!FP122*1000</f>
        <v>364.15040090084716</v>
      </c>
      <c r="FQ122" s="132">
        <f>SAM_billion!FQ122*1000</f>
        <v>304.68347136115204</v>
      </c>
      <c r="FR122" s="132">
        <f>SAM_billion!FR122*1000</f>
        <v>356.744544532963</v>
      </c>
      <c r="FS122" s="132">
        <f>SAM_billion!FS122*1000</f>
        <v>424.75304926488428</v>
      </c>
      <c r="FT122" s="132">
        <f>SAM_billion!FT122*1000</f>
        <v>561.48117789090099</v>
      </c>
      <c r="FU122" s="132">
        <f>SAM_billion!FU122*1000</f>
        <v>545.41481209871017</v>
      </c>
      <c r="FV122" s="132">
        <f>SAM_billion!FV122*1000</f>
        <v>794.54491472734537</v>
      </c>
      <c r="FW122" s="132">
        <f>SAM_billion!FW122*1000</f>
        <v>1573.3389204465395</v>
      </c>
      <c r="FX122" s="132">
        <f>SAM_billion!FX122*1000</f>
        <v>0</v>
      </c>
      <c r="FY122" s="132">
        <f>SAM_billion!FY122*1000</f>
        <v>0</v>
      </c>
      <c r="FZ122" s="132">
        <f>SAM_billion!FZ122*1000</f>
        <v>0</v>
      </c>
      <c r="GA122" s="132">
        <f>SAM_billion!GA122*1000</f>
        <v>0</v>
      </c>
      <c r="GB122" s="132">
        <f>SAM_billion!GB122*1000</f>
        <v>0</v>
      </c>
      <c r="GC122" s="132">
        <f>SAM_billion!GC122*1000</f>
        <v>0</v>
      </c>
      <c r="GD122" s="132">
        <f>SAM_billion!GD122*1000</f>
        <v>0</v>
      </c>
      <c r="GE122" s="132">
        <f>SAM_billion!GE122*1000</f>
        <v>0</v>
      </c>
      <c r="GF122" s="132">
        <f>SAM_billion!GF122*1000</f>
        <v>3.8722862549879396E-2</v>
      </c>
      <c r="GG122" s="132">
        <f>SAM_billion!GG122*1000</f>
        <v>1.452174835013865E-3</v>
      </c>
      <c r="GH122" s="132">
        <f>SAM_billion!GH122*1000</f>
        <v>-79.142531483997558</v>
      </c>
      <c r="GI122" s="132">
        <f>SAM_billion!GI122*1000</f>
        <v>7002.2248474487851</v>
      </c>
      <c r="GJ122" s="132">
        <f>SAM_billion!GJ122*1000</f>
        <v>26055.779340092555</v>
      </c>
    </row>
    <row r="123" spans="1:192" x14ac:dyDescent="0.25">
      <c r="A123" s="133" t="s">
        <v>372</v>
      </c>
      <c r="B123" s="132">
        <f>SAM_billion!B123*1000</f>
        <v>0</v>
      </c>
      <c r="C123" s="132">
        <f>SAM_billion!C123*1000</f>
        <v>0</v>
      </c>
      <c r="D123" s="132">
        <f>SAM_billion!D123*1000</f>
        <v>0</v>
      </c>
      <c r="E123" s="132">
        <f>SAM_billion!E123*1000</f>
        <v>0</v>
      </c>
      <c r="F123" s="132">
        <f>SAM_billion!F123*1000</f>
        <v>0</v>
      </c>
      <c r="G123" s="132">
        <f>SAM_billion!G123*1000</f>
        <v>0</v>
      </c>
      <c r="H123" s="132">
        <f>SAM_billion!H123*1000</f>
        <v>0</v>
      </c>
      <c r="I123" s="132">
        <f>SAM_billion!I123*1000</f>
        <v>0</v>
      </c>
      <c r="J123" s="132">
        <f>SAM_billion!J123*1000</f>
        <v>0</v>
      </c>
      <c r="K123" s="132">
        <f>SAM_billion!K123*1000</f>
        <v>0</v>
      </c>
      <c r="L123" s="132">
        <f>SAM_billion!L123*1000</f>
        <v>0</v>
      </c>
      <c r="M123" s="132">
        <f>SAM_billion!M123*1000</f>
        <v>0</v>
      </c>
      <c r="N123" s="132">
        <f>SAM_billion!N123*1000</f>
        <v>0</v>
      </c>
      <c r="O123" s="132">
        <f>SAM_billion!O123*1000</f>
        <v>0</v>
      </c>
      <c r="P123" s="132">
        <f>SAM_billion!P123*1000</f>
        <v>116.09215586172641</v>
      </c>
      <c r="Q123" s="132">
        <f>SAM_billion!Q123*1000</f>
        <v>196.88207513327882</v>
      </c>
      <c r="R123" s="132">
        <f>SAM_billion!R123*1000</f>
        <v>28.046746296650408</v>
      </c>
      <c r="S123" s="132">
        <f>SAM_billion!S123*1000</f>
        <v>912.32167081225657</v>
      </c>
      <c r="T123" s="132">
        <f>SAM_billion!T123*1000</f>
        <v>670.02485850981452</v>
      </c>
      <c r="U123" s="132">
        <f>SAM_billion!U123*1000</f>
        <v>382.25760399617673</v>
      </c>
      <c r="V123" s="132">
        <f>SAM_billion!V123*1000</f>
        <v>0</v>
      </c>
      <c r="W123" s="132">
        <f>SAM_billion!W123*1000</f>
        <v>0</v>
      </c>
      <c r="X123" s="132">
        <f>SAM_billion!X123*1000</f>
        <v>0</v>
      </c>
      <c r="Y123" s="132">
        <f>SAM_billion!Y123*1000</f>
        <v>0</v>
      </c>
      <c r="Z123" s="132">
        <f>SAM_billion!Z123*1000</f>
        <v>0</v>
      </c>
      <c r="AA123" s="132">
        <f>SAM_billion!AA123*1000</f>
        <v>0</v>
      </c>
      <c r="AB123" s="132">
        <f>SAM_billion!AB123*1000</f>
        <v>0</v>
      </c>
      <c r="AC123" s="132">
        <f>SAM_billion!AC123*1000</f>
        <v>0</v>
      </c>
      <c r="AD123" s="132">
        <f>SAM_billion!AD123*1000</f>
        <v>0</v>
      </c>
      <c r="AE123" s="132">
        <f>SAM_billion!AE123*1000</f>
        <v>0</v>
      </c>
      <c r="AF123" s="132">
        <f>SAM_billion!AF123*1000</f>
        <v>0</v>
      </c>
      <c r="AG123" s="132">
        <f>SAM_billion!AG123*1000</f>
        <v>0</v>
      </c>
      <c r="AH123" s="132">
        <f>SAM_billion!AH123*1000</f>
        <v>0</v>
      </c>
      <c r="AI123" s="132">
        <f>SAM_billion!AI123*1000</f>
        <v>0</v>
      </c>
      <c r="AJ123" s="132">
        <f>SAM_billion!AJ123*1000</f>
        <v>13.292662402991862</v>
      </c>
      <c r="AK123" s="132">
        <f>SAM_billion!AK123*1000</f>
        <v>39.097597053572002</v>
      </c>
      <c r="AL123" s="132">
        <f>SAM_billion!AL123*1000</f>
        <v>88.273960552441423</v>
      </c>
      <c r="AM123" s="132">
        <f>SAM_billion!AM123*1000</f>
        <v>1925.6180519647767</v>
      </c>
      <c r="AN123" s="132">
        <f>SAM_billion!AN123*1000</f>
        <v>0</v>
      </c>
      <c r="AO123" s="132">
        <f>SAM_billion!AO123*1000</f>
        <v>0</v>
      </c>
      <c r="AP123" s="132">
        <f>SAM_billion!AP123*1000</f>
        <v>0</v>
      </c>
      <c r="AQ123" s="132">
        <f>SAM_billion!AQ123*1000</f>
        <v>0</v>
      </c>
      <c r="AR123" s="132">
        <f>SAM_billion!AR123*1000</f>
        <v>0</v>
      </c>
      <c r="AS123" s="132">
        <f>SAM_billion!AS123*1000</f>
        <v>0</v>
      </c>
      <c r="AT123" s="132">
        <f>SAM_billion!AT123*1000</f>
        <v>0</v>
      </c>
      <c r="AU123" s="132">
        <f>SAM_billion!AU123*1000</f>
        <v>0</v>
      </c>
      <c r="AV123" s="132">
        <f>SAM_billion!AV123*1000</f>
        <v>0</v>
      </c>
      <c r="AW123" s="132">
        <f>SAM_billion!AW123*1000</f>
        <v>0</v>
      </c>
      <c r="AX123" s="132">
        <f>SAM_billion!AX123*1000</f>
        <v>0</v>
      </c>
      <c r="AY123" s="132">
        <f>SAM_billion!AY123*1000</f>
        <v>0</v>
      </c>
      <c r="AZ123" s="132">
        <f>SAM_billion!AZ123*1000</f>
        <v>0</v>
      </c>
      <c r="BA123" s="132">
        <f>SAM_billion!BA123*1000</f>
        <v>0</v>
      </c>
      <c r="BB123" s="132">
        <f>SAM_billion!BB123*1000</f>
        <v>0</v>
      </c>
      <c r="BC123" s="132">
        <f>SAM_billion!BC123*1000</f>
        <v>0</v>
      </c>
      <c r="BD123" s="132">
        <f>SAM_billion!BD123*1000</f>
        <v>0</v>
      </c>
      <c r="BE123" s="132">
        <f>SAM_billion!BE123*1000</f>
        <v>0</v>
      </c>
      <c r="BF123" s="132">
        <f>SAM_billion!BF123*1000</f>
        <v>0</v>
      </c>
      <c r="BG123" s="132">
        <f>SAM_billion!BG123*1000</f>
        <v>0</v>
      </c>
      <c r="BH123" s="132">
        <f>SAM_billion!BH123*1000</f>
        <v>0</v>
      </c>
      <c r="BI123" s="132">
        <f>SAM_billion!BI123*1000</f>
        <v>0</v>
      </c>
      <c r="BJ123" s="132">
        <f>SAM_billion!BJ123*1000</f>
        <v>0.54213287422249945</v>
      </c>
      <c r="BK123" s="132">
        <f>SAM_billion!BK123*1000</f>
        <v>0</v>
      </c>
      <c r="BL123" s="132">
        <f>SAM_billion!BL123*1000</f>
        <v>45.91734612703403</v>
      </c>
      <c r="BM123" s="132">
        <f>SAM_billion!BM123*1000</f>
        <v>1368.5199934763593</v>
      </c>
      <c r="BN123" s="132">
        <f>SAM_billion!BN123*1000</f>
        <v>556.085242721599</v>
      </c>
      <c r="BO123" s="132">
        <f>SAM_billion!BO123*1000</f>
        <v>0</v>
      </c>
      <c r="BP123" s="132">
        <f>SAM_billion!BP123*1000</f>
        <v>0</v>
      </c>
      <c r="BQ123" s="132">
        <f>SAM_billion!BQ123*1000</f>
        <v>0</v>
      </c>
      <c r="BR123" s="132">
        <f>SAM_billion!BR123*1000</f>
        <v>0</v>
      </c>
      <c r="BS123" s="132">
        <f>SAM_billion!BS123*1000</f>
        <v>0</v>
      </c>
      <c r="BT123" s="132">
        <f>SAM_billion!BT123*1000</f>
        <v>0</v>
      </c>
      <c r="BU123" s="132">
        <f>SAM_billion!BU123*1000</f>
        <v>0</v>
      </c>
      <c r="BV123" s="132">
        <f>SAM_billion!BV123*1000</f>
        <v>0</v>
      </c>
      <c r="BW123" s="132">
        <f>SAM_billion!BW123*1000</f>
        <v>0</v>
      </c>
      <c r="BX123" s="132">
        <f>SAM_billion!BX123*1000</f>
        <v>3.822724324680173</v>
      </c>
      <c r="BY123" s="132">
        <f>SAM_billion!BY123*1000</f>
        <v>1062.9755888664795</v>
      </c>
      <c r="BZ123" s="132">
        <f>SAM_billion!BZ123*1000</f>
        <v>1681.8872451735197</v>
      </c>
      <c r="CA123" s="132">
        <f>SAM_billion!CA123*1000</f>
        <v>0</v>
      </c>
      <c r="CB123" s="132">
        <f>SAM_billion!CB123*1000</f>
        <v>0</v>
      </c>
      <c r="CC123" s="132">
        <f>SAM_billion!CC123*1000</f>
        <v>0</v>
      </c>
      <c r="CD123" s="132">
        <f>SAM_billion!CD123*1000</f>
        <v>0</v>
      </c>
      <c r="CE123" s="132">
        <f>SAM_billion!CE123*1000</f>
        <v>0</v>
      </c>
      <c r="CF123" s="132">
        <f>SAM_billion!CF123*1000</f>
        <v>0</v>
      </c>
      <c r="CG123" s="132">
        <f>SAM_billion!CG123*1000</f>
        <v>0</v>
      </c>
      <c r="CH123" s="132">
        <f>SAM_billion!CH123*1000</f>
        <v>0</v>
      </c>
      <c r="CI123" s="132">
        <f>SAM_billion!CI123*1000</f>
        <v>0</v>
      </c>
      <c r="CJ123" s="132">
        <f>SAM_billion!CJ123*1000</f>
        <v>0</v>
      </c>
      <c r="CK123" s="132">
        <f>SAM_billion!CK123*1000</f>
        <v>0</v>
      </c>
      <c r="CL123" s="132">
        <f>SAM_billion!CL123*1000</f>
        <v>0</v>
      </c>
      <c r="CM123" s="132">
        <f>SAM_billion!CM123*1000</f>
        <v>0</v>
      </c>
      <c r="CN123" s="132">
        <f>SAM_billion!CN123*1000</f>
        <v>0</v>
      </c>
      <c r="CO123" s="132">
        <f>SAM_billion!CO123*1000</f>
        <v>0</v>
      </c>
      <c r="CP123" s="132">
        <f>SAM_billion!CP123*1000</f>
        <v>0</v>
      </c>
      <c r="CQ123" s="132">
        <f>SAM_billion!CQ123*1000</f>
        <v>0</v>
      </c>
      <c r="CR123" s="132">
        <f>SAM_billion!CR123*1000</f>
        <v>0</v>
      </c>
      <c r="CS123" s="132">
        <f>SAM_billion!CS123*1000</f>
        <v>0</v>
      </c>
      <c r="CT123" s="132">
        <f>SAM_billion!CT123*1000</f>
        <v>0</v>
      </c>
      <c r="CU123" s="132">
        <f>SAM_billion!CU123*1000</f>
        <v>0</v>
      </c>
      <c r="CV123" s="132">
        <f>SAM_billion!CV123*1000</f>
        <v>0</v>
      </c>
      <c r="CW123" s="132">
        <f>SAM_billion!CW123*1000</f>
        <v>0</v>
      </c>
      <c r="CX123" s="132">
        <f>SAM_billion!CX123*1000</f>
        <v>0</v>
      </c>
      <c r="CY123" s="132">
        <f>SAM_billion!CY123*1000</f>
        <v>0</v>
      </c>
      <c r="CZ123" s="132">
        <f>SAM_billion!CZ123*1000</f>
        <v>0</v>
      </c>
      <c r="DA123" s="132">
        <f>SAM_billion!DA123*1000</f>
        <v>0</v>
      </c>
      <c r="DB123" s="132">
        <f>SAM_billion!DB123*1000</f>
        <v>0</v>
      </c>
      <c r="DC123" s="132">
        <f>SAM_billion!DC123*1000</f>
        <v>0</v>
      </c>
      <c r="DD123" s="132">
        <f>SAM_billion!DD123*1000</f>
        <v>0</v>
      </c>
      <c r="DE123" s="132">
        <f>SAM_billion!DE123*1000</f>
        <v>0</v>
      </c>
      <c r="DF123" s="132">
        <f>SAM_billion!DF123*1000</f>
        <v>0</v>
      </c>
      <c r="DG123" s="132">
        <f>SAM_billion!DG123*1000</f>
        <v>0</v>
      </c>
      <c r="DH123" s="132">
        <f>SAM_billion!DH123*1000</f>
        <v>0</v>
      </c>
      <c r="DI123" s="132">
        <f>SAM_billion!DI123*1000</f>
        <v>0</v>
      </c>
      <c r="DJ123" s="132">
        <f>SAM_billion!DJ123*1000</f>
        <v>0</v>
      </c>
      <c r="DK123" s="132">
        <f>SAM_billion!DK123*1000</f>
        <v>0</v>
      </c>
      <c r="DL123" s="132">
        <f>SAM_billion!DL123*1000</f>
        <v>0</v>
      </c>
      <c r="DM123" s="132">
        <f>SAM_billion!DM123*1000</f>
        <v>0</v>
      </c>
      <c r="DN123" s="132">
        <f>SAM_billion!DN123*1000</f>
        <v>0</v>
      </c>
      <c r="DO123" s="132">
        <f>SAM_billion!DO123*1000</f>
        <v>0</v>
      </c>
      <c r="DP123" s="132">
        <f>SAM_billion!DP123*1000</f>
        <v>0</v>
      </c>
      <c r="DQ123" s="132">
        <f>SAM_billion!DQ123*1000</f>
        <v>0</v>
      </c>
      <c r="DR123" s="132">
        <f>SAM_billion!DR123*1000</f>
        <v>0</v>
      </c>
      <c r="DS123" s="132">
        <f>SAM_billion!DS123*1000</f>
        <v>0</v>
      </c>
      <c r="DT123" s="132">
        <f>SAM_billion!DT123*1000</f>
        <v>0</v>
      </c>
      <c r="DU123" s="132">
        <f>SAM_billion!DU123*1000</f>
        <v>0</v>
      </c>
      <c r="DV123" s="132">
        <f>SAM_billion!DV123*1000</f>
        <v>0</v>
      </c>
      <c r="DW123" s="132">
        <f>SAM_billion!DW123*1000</f>
        <v>0</v>
      </c>
      <c r="DX123" s="132">
        <f>SAM_billion!DX123*1000</f>
        <v>0</v>
      </c>
      <c r="DY123" s="132">
        <f>SAM_billion!DY123*1000</f>
        <v>0</v>
      </c>
      <c r="DZ123" s="132">
        <f>SAM_billion!DZ123*1000</f>
        <v>0</v>
      </c>
      <c r="EA123" s="132">
        <f>SAM_billion!EA123*1000</f>
        <v>0</v>
      </c>
      <c r="EB123" s="132">
        <f>SAM_billion!EB123*1000</f>
        <v>0</v>
      </c>
      <c r="EC123" s="132">
        <f>SAM_billion!EC123*1000</f>
        <v>0</v>
      </c>
      <c r="ED123" s="132">
        <f>SAM_billion!ED123*1000</f>
        <v>0</v>
      </c>
      <c r="EE123" s="132">
        <f>SAM_billion!EE123*1000</f>
        <v>0</v>
      </c>
      <c r="EF123" s="132">
        <f>SAM_billion!EF123*1000</f>
        <v>0</v>
      </c>
      <c r="EG123" s="132">
        <f>SAM_billion!EG123*1000</f>
        <v>0</v>
      </c>
      <c r="EH123" s="132">
        <f>SAM_billion!EH123*1000</f>
        <v>0</v>
      </c>
      <c r="EI123" s="132">
        <f>SAM_billion!EI123*1000</f>
        <v>0</v>
      </c>
      <c r="EJ123" s="132">
        <f>SAM_billion!EJ123*1000</f>
        <v>0</v>
      </c>
      <c r="EK123" s="132">
        <f>SAM_billion!EK123*1000</f>
        <v>0</v>
      </c>
      <c r="EL123" s="132">
        <f>SAM_billion!EL123*1000</f>
        <v>0</v>
      </c>
      <c r="EM123" s="132">
        <f>SAM_billion!EM123*1000</f>
        <v>0</v>
      </c>
      <c r="EN123" s="132">
        <f>SAM_billion!EN123*1000</f>
        <v>0</v>
      </c>
      <c r="EO123" s="132">
        <f>SAM_billion!EO123*1000</f>
        <v>0</v>
      </c>
      <c r="EP123" s="132">
        <f>SAM_billion!EP123*1000</f>
        <v>0</v>
      </c>
      <c r="EQ123" s="132">
        <f>SAM_billion!EQ123*1000</f>
        <v>0</v>
      </c>
      <c r="ER123" s="132">
        <f>SAM_billion!ER123*1000</f>
        <v>0</v>
      </c>
      <c r="ES123" s="132">
        <f>SAM_billion!ES123*1000</f>
        <v>0</v>
      </c>
      <c r="ET123" s="132">
        <f>SAM_billion!ET123*1000</f>
        <v>0</v>
      </c>
      <c r="EU123" s="132">
        <f>SAM_billion!EU123*1000</f>
        <v>0</v>
      </c>
      <c r="EV123" s="132">
        <f>SAM_billion!EV123*1000</f>
        <v>0</v>
      </c>
      <c r="EW123" s="132">
        <f>SAM_billion!EW123*1000</f>
        <v>0</v>
      </c>
      <c r="EX123" s="132">
        <f>SAM_billion!EX123*1000</f>
        <v>0</v>
      </c>
      <c r="EY123" s="132">
        <f>SAM_billion!EY123*1000</f>
        <v>0</v>
      </c>
      <c r="EZ123" s="132">
        <f>SAM_billion!EZ123*1000</f>
        <v>0</v>
      </c>
      <c r="FA123" s="132">
        <f>SAM_billion!FA123*1000</f>
        <v>0</v>
      </c>
      <c r="FB123" s="132">
        <f>SAM_billion!FB123*1000</f>
        <v>0</v>
      </c>
      <c r="FC123" s="132">
        <f>SAM_billion!FC123*1000</f>
        <v>0</v>
      </c>
      <c r="FD123" s="132">
        <f>SAM_billion!FD123*1000</f>
        <v>0</v>
      </c>
      <c r="FE123" s="132">
        <f>SAM_billion!FE123*1000</f>
        <v>0</v>
      </c>
      <c r="FF123" s="132">
        <f>SAM_billion!FF123*1000</f>
        <v>0</v>
      </c>
      <c r="FG123" s="132">
        <f>SAM_billion!FG123*1000</f>
        <v>0</v>
      </c>
      <c r="FH123" s="132">
        <f>SAM_billion!FH123*1000</f>
        <v>0</v>
      </c>
      <c r="FI123" s="132">
        <f>SAM_billion!FI123*1000</f>
        <v>0</v>
      </c>
      <c r="FJ123" s="132">
        <f>SAM_billion!FJ123*1000</f>
        <v>0</v>
      </c>
      <c r="FK123" s="132">
        <f>SAM_billion!FK123*1000</f>
        <v>0</v>
      </c>
      <c r="FL123" s="132">
        <f>SAM_billion!FL123*1000</f>
        <v>0</v>
      </c>
      <c r="FM123" s="132">
        <f>SAM_billion!FM123*1000</f>
        <v>0</v>
      </c>
      <c r="FN123" s="132">
        <f>SAM_billion!FN123*1000</f>
        <v>1223.8676837275104</v>
      </c>
      <c r="FO123" s="132">
        <f>SAM_billion!FO123*1000</f>
        <v>1639.9732919335729</v>
      </c>
      <c r="FP123" s="132">
        <f>SAM_billion!FP123*1000</f>
        <v>1984.9369166758656</v>
      </c>
      <c r="FQ123" s="132">
        <f>SAM_billion!FQ123*1000</f>
        <v>1986.30848127941</v>
      </c>
      <c r="FR123" s="132">
        <f>SAM_billion!FR123*1000</f>
        <v>2104.1756003574778</v>
      </c>
      <c r="FS123" s="132">
        <f>SAM_billion!FS123*1000</f>
        <v>2412.42476258743</v>
      </c>
      <c r="FT123" s="132">
        <f>SAM_billion!FT123*1000</f>
        <v>2749.3426025124018</v>
      </c>
      <c r="FU123" s="132">
        <f>SAM_billion!FU123*1000</f>
        <v>3322.5553081253238</v>
      </c>
      <c r="FV123" s="132">
        <f>SAM_billion!FV123*1000</f>
        <v>4154.9122288006702</v>
      </c>
      <c r="FW123" s="132">
        <f>SAM_billion!FW123*1000</f>
        <v>5297.5211505661682</v>
      </c>
      <c r="FX123" s="132">
        <f>SAM_billion!FX123*1000</f>
        <v>0</v>
      </c>
      <c r="FY123" s="132">
        <f>SAM_billion!FY123*1000</f>
        <v>0</v>
      </c>
      <c r="FZ123" s="132">
        <f>SAM_billion!FZ123*1000</f>
        <v>0</v>
      </c>
      <c r="GA123" s="132">
        <f>SAM_billion!GA123*1000</f>
        <v>0</v>
      </c>
      <c r="GB123" s="132">
        <f>SAM_billion!GB123*1000</f>
        <v>0</v>
      </c>
      <c r="GC123" s="132">
        <f>SAM_billion!GC123*1000</f>
        <v>0</v>
      </c>
      <c r="GD123" s="132">
        <f>SAM_billion!GD123*1000</f>
        <v>0</v>
      </c>
      <c r="GE123" s="132">
        <f>SAM_billion!GE123*1000</f>
        <v>0</v>
      </c>
      <c r="GF123" s="132">
        <f>SAM_billion!GF123*1000</f>
        <v>0</v>
      </c>
      <c r="GG123" s="132">
        <f>SAM_billion!GG123*1000</f>
        <v>0</v>
      </c>
      <c r="GH123" s="132">
        <f>SAM_billion!GH123*1000</f>
        <v>341.62603834036531</v>
      </c>
      <c r="GI123" s="132">
        <f>SAM_billion!GI123*1000</f>
        <v>3047.9169427144102</v>
      </c>
      <c r="GJ123" s="132">
        <f>SAM_billion!GJ123*1000</f>
        <v>39357.218663768188</v>
      </c>
    </row>
    <row r="124" spans="1:192" x14ac:dyDescent="0.25">
      <c r="A124" s="133" t="s">
        <v>373</v>
      </c>
      <c r="B124" s="132">
        <f>SAM_billion!B124*1000</f>
        <v>13.615607618530145</v>
      </c>
      <c r="C124" s="132">
        <f>SAM_billion!C124*1000</f>
        <v>53.580058979090147</v>
      </c>
      <c r="D124" s="132">
        <f>SAM_billion!D124*1000</f>
        <v>2.2967462648481503</v>
      </c>
      <c r="E124" s="132">
        <f>SAM_billion!E124*1000</f>
        <v>38.691396098467692</v>
      </c>
      <c r="F124" s="132">
        <f>SAM_billion!F124*1000</f>
        <v>151.7079251202334</v>
      </c>
      <c r="G124" s="132">
        <f>SAM_billion!G124*1000</f>
        <v>51.533452275632882</v>
      </c>
      <c r="H124" s="132">
        <f>SAM_billion!H124*1000</f>
        <v>18.663756150702095</v>
      </c>
      <c r="I124" s="132">
        <f>SAM_billion!I124*1000</f>
        <v>23.784811107792247</v>
      </c>
      <c r="J124" s="132">
        <f>SAM_billion!J124*1000</f>
        <v>2.144480834309531</v>
      </c>
      <c r="K124" s="132">
        <f>SAM_billion!K124*1000</f>
        <v>23.794952873472294</v>
      </c>
      <c r="L124" s="132">
        <f>SAM_billion!L124*1000</f>
        <v>5.6073356484855355</v>
      </c>
      <c r="M124" s="132">
        <f>SAM_billion!M124*1000</f>
        <v>14.808717937327673</v>
      </c>
      <c r="N124" s="132">
        <f>SAM_billion!N124*1000</f>
        <v>83.836227251020844</v>
      </c>
      <c r="O124" s="132">
        <f>SAM_billion!O124*1000</f>
        <v>4.8297813921255006</v>
      </c>
      <c r="P124" s="132">
        <f>SAM_billion!P124*1000</f>
        <v>163.05701082447104</v>
      </c>
      <c r="Q124" s="132">
        <f>SAM_billion!Q124*1000</f>
        <v>154.78960026706969</v>
      </c>
      <c r="R124" s="132">
        <f>SAM_billion!R124*1000</f>
        <v>99.801178973250813</v>
      </c>
      <c r="S124" s="132">
        <f>SAM_billion!S124*1000</f>
        <v>872.15697104623666</v>
      </c>
      <c r="T124" s="132">
        <f>SAM_billion!T124*1000</f>
        <v>444.03728505647689</v>
      </c>
      <c r="U124" s="132">
        <f>SAM_billion!U124*1000</f>
        <v>1360.2205099585706</v>
      </c>
      <c r="V124" s="132">
        <f>SAM_billion!V124*1000</f>
        <v>84.72066276228162</v>
      </c>
      <c r="W124" s="132">
        <f>SAM_billion!W124*1000</f>
        <v>150.28183336869313</v>
      </c>
      <c r="X124" s="132">
        <f>SAM_billion!X124*1000</f>
        <v>1113.7904488175047</v>
      </c>
      <c r="Y124" s="132">
        <f>SAM_billion!Y124*1000</f>
        <v>62.293254917802194</v>
      </c>
      <c r="Z124" s="132">
        <f>SAM_billion!Z124*1000</f>
        <v>1993.3496217111713</v>
      </c>
      <c r="AA124" s="132">
        <f>SAM_billion!AA124*1000</f>
        <v>430.85216590497828</v>
      </c>
      <c r="AB124" s="132">
        <f>SAM_billion!AB124*1000</f>
        <v>200.77207790304394</v>
      </c>
      <c r="AC124" s="132">
        <f>SAM_billion!AC124*1000</f>
        <v>11.38714240277154</v>
      </c>
      <c r="AD124" s="132">
        <f>SAM_billion!AD124*1000</f>
        <v>1057.9657096210756</v>
      </c>
      <c r="AE124" s="132">
        <f>SAM_billion!AE124*1000</f>
        <v>130.45743638247336</v>
      </c>
      <c r="AF124" s="132">
        <f>SAM_billion!AF124*1000</f>
        <v>105.90342814662432</v>
      </c>
      <c r="AG124" s="132">
        <f>SAM_billion!AG124*1000</f>
        <v>39.331335158085054</v>
      </c>
      <c r="AH124" s="132">
        <f>SAM_billion!AH124*1000</f>
        <v>479.03276015020839</v>
      </c>
      <c r="AI124" s="132">
        <f>SAM_billion!AI124*1000</f>
        <v>3666.4224684816154</v>
      </c>
      <c r="AJ124" s="132">
        <f>SAM_billion!AJ124*1000</f>
        <v>264.52801686788086</v>
      </c>
      <c r="AK124" s="132">
        <f>SAM_billion!AK124*1000</f>
        <v>117.73754017964798</v>
      </c>
      <c r="AL124" s="132">
        <f>SAM_billion!AL124*1000</f>
        <v>12.092545582803538</v>
      </c>
      <c r="AM124" s="132">
        <f>SAM_billion!AM124*1000</f>
        <v>69.735478552573269</v>
      </c>
      <c r="AN124" s="132">
        <f>SAM_billion!AN124*1000</f>
        <v>13967.768514959547</v>
      </c>
      <c r="AO124" s="132">
        <f>SAM_billion!AO124*1000</f>
        <v>2629.0483814442455</v>
      </c>
      <c r="AP124" s="132">
        <f>SAM_billion!AP124*1000</f>
        <v>166.86638240629435</v>
      </c>
      <c r="AQ124" s="132">
        <f>SAM_billion!AQ124*1000</f>
        <v>1249.4160203788831</v>
      </c>
      <c r="AR124" s="132">
        <f>SAM_billion!AR124*1000</f>
        <v>7.5487234680772195</v>
      </c>
      <c r="AS124" s="132">
        <f>SAM_billion!AS124*1000</f>
        <v>155.65061436455619</v>
      </c>
      <c r="AT124" s="132">
        <f>SAM_billion!AT124*1000</f>
        <v>1400.8555292810054</v>
      </c>
      <c r="AU124" s="132">
        <f>SAM_billion!AU124*1000</f>
        <v>3513.595436741246</v>
      </c>
      <c r="AV124" s="132">
        <f>SAM_billion!AV124*1000</f>
        <v>19.714561343867846</v>
      </c>
      <c r="AW124" s="132">
        <f>SAM_billion!AW124*1000</f>
        <v>128.78370899270894</v>
      </c>
      <c r="AX124" s="132">
        <f>SAM_billion!AX124*1000</f>
        <v>983.15677237924911</v>
      </c>
      <c r="AY124" s="132">
        <f>SAM_billion!AY124*1000</f>
        <v>560.12061614667664</v>
      </c>
      <c r="AZ124" s="132">
        <f>SAM_billion!AZ124*1000</f>
        <v>73.195310646374352</v>
      </c>
      <c r="BA124" s="132">
        <f>SAM_billion!BA124*1000</f>
        <v>849.52408015110814</v>
      </c>
      <c r="BB124" s="132">
        <f>SAM_billion!BB124*1000</f>
        <v>356.06102821369342</v>
      </c>
      <c r="BC124" s="132">
        <f>SAM_billion!BC124*1000</f>
        <v>1.2673217532972643</v>
      </c>
      <c r="BD124" s="132">
        <f>SAM_billion!BD124*1000</f>
        <v>0.31056390835297215</v>
      </c>
      <c r="BE124" s="132">
        <f>SAM_billion!BE124*1000</f>
        <v>104.98924364579648</v>
      </c>
      <c r="BF124" s="132">
        <f>SAM_billion!BF124*1000</f>
        <v>245.95024794490149</v>
      </c>
      <c r="BG124" s="132">
        <f>SAM_billion!BG124*1000</f>
        <v>1487.9123408620808</v>
      </c>
      <c r="BH124" s="132">
        <f>SAM_billion!BH124*1000</f>
        <v>229.21959974419295</v>
      </c>
      <c r="BI124" s="132">
        <f>SAM_billion!BI124*1000</f>
        <v>7321.5256854049458</v>
      </c>
      <c r="BJ124" s="132">
        <f>SAM_billion!BJ124*1000</f>
        <v>597.66713093793669</v>
      </c>
      <c r="BK124" s="132">
        <f>SAM_billion!BK124*1000</f>
        <v>531.32517121751312</v>
      </c>
      <c r="BL124" s="132">
        <f>SAM_billion!BL124*1000</f>
        <v>84.038937415308624</v>
      </c>
      <c r="BM124" s="132">
        <f>SAM_billion!BM124*1000</f>
        <v>6625.4941145195553</v>
      </c>
      <c r="BN124" s="132">
        <f>SAM_billion!BN124*1000</f>
        <v>4130.3883411339284</v>
      </c>
      <c r="BO124" s="132">
        <f>SAM_billion!BO124*1000</f>
        <v>106.80838049593486</v>
      </c>
      <c r="BP124" s="132">
        <f>SAM_billion!BP124*1000</f>
        <v>375.03182752102396</v>
      </c>
      <c r="BQ124" s="132">
        <f>SAM_billion!BQ124*1000</f>
        <v>1254.3580474384732</v>
      </c>
      <c r="BR124" s="132">
        <f>SAM_billion!BR124*1000</f>
        <v>133.51379988905435</v>
      </c>
      <c r="BS124" s="132">
        <f>SAM_billion!BS124*1000</f>
        <v>123.00317401345518</v>
      </c>
      <c r="BT124" s="132">
        <f>SAM_billion!BT124*1000</f>
        <v>0</v>
      </c>
      <c r="BU124" s="132">
        <f>SAM_billion!BU124*1000</f>
        <v>516.65850318413641</v>
      </c>
      <c r="BV124" s="132">
        <f>SAM_billion!BV124*1000</f>
        <v>56.845156588133918</v>
      </c>
      <c r="BW124" s="132">
        <f>SAM_billion!BW124*1000</f>
        <v>0</v>
      </c>
      <c r="BX124" s="132">
        <f>SAM_billion!BX124*1000</f>
        <v>1465.4717202701004</v>
      </c>
      <c r="BY124" s="132">
        <f>SAM_billion!BY124*1000</f>
        <v>1606.2558647385747</v>
      </c>
      <c r="BZ124" s="132">
        <f>SAM_billion!BZ124*1000</f>
        <v>4081.6393899995383</v>
      </c>
      <c r="CA124" s="132">
        <f>SAM_billion!CA124*1000</f>
        <v>0</v>
      </c>
      <c r="CB124" s="132">
        <f>SAM_billion!CB124*1000</f>
        <v>0</v>
      </c>
      <c r="CC124" s="132">
        <f>SAM_billion!CC124*1000</f>
        <v>0</v>
      </c>
      <c r="CD124" s="132">
        <f>SAM_billion!CD124*1000</f>
        <v>0</v>
      </c>
      <c r="CE124" s="132">
        <f>SAM_billion!CE124*1000</f>
        <v>0</v>
      </c>
      <c r="CF124" s="132">
        <f>SAM_billion!CF124*1000</f>
        <v>0</v>
      </c>
      <c r="CG124" s="132">
        <f>SAM_billion!CG124*1000</f>
        <v>0</v>
      </c>
      <c r="CH124" s="132">
        <f>SAM_billion!CH124*1000</f>
        <v>0</v>
      </c>
      <c r="CI124" s="132">
        <f>SAM_billion!CI124*1000</f>
        <v>0</v>
      </c>
      <c r="CJ124" s="132">
        <f>SAM_billion!CJ124*1000</f>
        <v>0</v>
      </c>
      <c r="CK124" s="132">
        <f>SAM_billion!CK124*1000</f>
        <v>0</v>
      </c>
      <c r="CL124" s="132">
        <f>SAM_billion!CL124*1000</f>
        <v>0</v>
      </c>
      <c r="CM124" s="132">
        <f>SAM_billion!CM124*1000</f>
        <v>0</v>
      </c>
      <c r="CN124" s="132">
        <f>SAM_billion!CN124*1000</f>
        <v>0</v>
      </c>
      <c r="CO124" s="132">
        <f>SAM_billion!CO124*1000</f>
        <v>0</v>
      </c>
      <c r="CP124" s="132">
        <f>SAM_billion!CP124*1000</f>
        <v>0</v>
      </c>
      <c r="CQ124" s="132">
        <f>SAM_billion!CQ124*1000</f>
        <v>0</v>
      </c>
      <c r="CR124" s="132">
        <f>SAM_billion!CR124*1000</f>
        <v>0</v>
      </c>
      <c r="CS124" s="132">
        <f>SAM_billion!CS124*1000</f>
        <v>0</v>
      </c>
      <c r="CT124" s="132">
        <f>SAM_billion!CT124*1000</f>
        <v>0</v>
      </c>
      <c r="CU124" s="132">
        <f>SAM_billion!CU124*1000</f>
        <v>0</v>
      </c>
      <c r="CV124" s="132">
        <f>SAM_billion!CV124*1000</f>
        <v>0</v>
      </c>
      <c r="CW124" s="132">
        <f>SAM_billion!CW124*1000</f>
        <v>0</v>
      </c>
      <c r="CX124" s="132">
        <f>SAM_billion!CX124*1000</f>
        <v>0</v>
      </c>
      <c r="CY124" s="132">
        <f>SAM_billion!CY124*1000</f>
        <v>0</v>
      </c>
      <c r="CZ124" s="132">
        <f>SAM_billion!CZ124*1000</f>
        <v>0</v>
      </c>
      <c r="DA124" s="132">
        <f>SAM_billion!DA124*1000</f>
        <v>0</v>
      </c>
      <c r="DB124" s="132">
        <f>SAM_billion!DB124*1000</f>
        <v>0</v>
      </c>
      <c r="DC124" s="132">
        <f>SAM_billion!DC124*1000</f>
        <v>0</v>
      </c>
      <c r="DD124" s="132">
        <f>SAM_billion!DD124*1000</f>
        <v>0</v>
      </c>
      <c r="DE124" s="132">
        <f>SAM_billion!DE124*1000</f>
        <v>0</v>
      </c>
      <c r="DF124" s="132">
        <f>SAM_billion!DF124*1000</f>
        <v>0</v>
      </c>
      <c r="DG124" s="132">
        <f>SAM_billion!DG124*1000</f>
        <v>0</v>
      </c>
      <c r="DH124" s="132">
        <f>SAM_billion!DH124*1000</f>
        <v>0</v>
      </c>
      <c r="DI124" s="132">
        <f>SAM_billion!DI124*1000</f>
        <v>0</v>
      </c>
      <c r="DJ124" s="132">
        <f>SAM_billion!DJ124*1000</f>
        <v>0</v>
      </c>
      <c r="DK124" s="132">
        <f>SAM_billion!DK124*1000</f>
        <v>0</v>
      </c>
      <c r="DL124" s="132">
        <f>SAM_billion!DL124*1000</f>
        <v>0</v>
      </c>
      <c r="DM124" s="132">
        <f>SAM_billion!DM124*1000</f>
        <v>0</v>
      </c>
      <c r="DN124" s="132">
        <f>SAM_billion!DN124*1000</f>
        <v>0</v>
      </c>
      <c r="DO124" s="132">
        <f>SAM_billion!DO124*1000</f>
        <v>0</v>
      </c>
      <c r="DP124" s="132">
        <f>SAM_billion!DP124*1000</f>
        <v>0</v>
      </c>
      <c r="DQ124" s="132">
        <f>SAM_billion!DQ124*1000</f>
        <v>0</v>
      </c>
      <c r="DR124" s="132">
        <f>SAM_billion!DR124*1000</f>
        <v>0</v>
      </c>
      <c r="DS124" s="132">
        <f>SAM_billion!DS124*1000</f>
        <v>0</v>
      </c>
      <c r="DT124" s="132">
        <f>SAM_billion!DT124*1000</f>
        <v>0</v>
      </c>
      <c r="DU124" s="132">
        <f>SAM_billion!DU124*1000</f>
        <v>0</v>
      </c>
      <c r="DV124" s="132">
        <f>SAM_billion!DV124*1000</f>
        <v>0</v>
      </c>
      <c r="DW124" s="132">
        <f>SAM_billion!DW124*1000</f>
        <v>0</v>
      </c>
      <c r="DX124" s="132">
        <f>SAM_billion!DX124*1000</f>
        <v>0</v>
      </c>
      <c r="DY124" s="132">
        <f>SAM_billion!DY124*1000</f>
        <v>0</v>
      </c>
      <c r="DZ124" s="132">
        <f>SAM_billion!DZ124*1000</f>
        <v>0</v>
      </c>
      <c r="EA124" s="132">
        <f>SAM_billion!EA124*1000</f>
        <v>0</v>
      </c>
      <c r="EB124" s="132">
        <f>SAM_billion!EB124*1000</f>
        <v>0</v>
      </c>
      <c r="EC124" s="132">
        <f>SAM_billion!EC124*1000</f>
        <v>0</v>
      </c>
      <c r="ED124" s="132">
        <f>SAM_billion!ED124*1000</f>
        <v>0</v>
      </c>
      <c r="EE124" s="132">
        <f>SAM_billion!EE124*1000</f>
        <v>0</v>
      </c>
      <c r="EF124" s="132">
        <f>SAM_billion!EF124*1000</f>
        <v>0</v>
      </c>
      <c r="EG124" s="132">
        <f>SAM_billion!EG124*1000</f>
        <v>0</v>
      </c>
      <c r="EH124" s="132">
        <f>SAM_billion!EH124*1000</f>
        <v>0</v>
      </c>
      <c r="EI124" s="132">
        <f>SAM_billion!EI124*1000</f>
        <v>0</v>
      </c>
      <c r="EJ124" s="132">
        <f>SAM_billion!EJ124*1000</f>
        <v>0</v>
      </c>
      <c r="EK124" s="132">
        <f>SAM_billion!EK124*1000</f>
        <v>0</v>
      </c>
      <c r="EL124" s="132">
        <f>SAM_billion!EL124*1000</f>
        <v>0</v>
      </c>
      <c r="EM124" s="132">
        <f>SAM_billion!EM124*1000</f>
        <v>0</v>
      </c>
      <c r="EN124" s="132">
        <f>SAM_billion!EN124*1000</f>
        <v>0</v>
      </c>
      <c r="EO124" s="132">
        <f>SAM_billion!EO124*1000</f>
        <v>0</v>
      </c>
      <c r="EP124" s="132">
        <f>SAM_billion!EP124*1000</f>
        <v>0</v>
      </c>
      <c r="EQ124" s="132">
        <f>SAM_billion!EQ124*1000</f>
        <v>0</v>
      </c>
      <c r="ER124" s="132">
        <f>SAM_billion!ER124*1000</f>
        <v>0</v>
      </c>
      <c r="ES124" s="132">
        <f>SAM_billion!ES124*1000</f>
        <v>0</v>
      </c>
      <c r="ET124" s="132">
        <f>SAM_billion!ET124*1000</f>
        <v>0</v>
      </c>
      <c r="EU124" s="132">
        <f>SAM_billion!EU124*1000</f>
        <v>0</v>
      </c>
      <c r="EV124" s="132">
        <f>SAM_billion!EV124*1000</f>
        <v>0</v>
      </c>
      <c r="EW124" s="132">
        <f>SAM_billion!EW124*1000</f>
        <v>0</v>
      </c>
      <c r="EX124" s="132">
        <f>SAM_billion!EX124*1000</f>
        <v>0</v>
      </c>
      <c r="EY124" s="132">
        <f>SAM_billion!EY124*1000</f>
        <v>0</v>
      </c>
      <c r="EZ124" s="132">
        <f>SAM_billion!EZ124*1000</f>
        <v>0</v>
      </c>
      <c r="FA124" s="132">
        <f>SAM_billion!FA124*1000</f>
        <v>0</v>
      </c>
      <c r="FB124" s="132">
        <f>SAM_billion!FB124*1000</f>
        <v>0</v>
      </c>
      <c r="FC124" s="132">
        <f>SAM_billion!FC124*1000</f>
        <v>0</v>
      </c>
      <c r="FD124" s="132">
        <f>SAM_billion!FD124*1000</f>
        <v>0</v>
      </c>
      <c r="FE124" s="132">
        <f>SAM_billion!FE124*1000</f>
        <v>0</v>
      </c>
      <c r="FF124" s="132">
        <f>SAM_billion!FF124*1000</f>
        <v>0</v>
      </c>
      <c r="FG124" s="132">
        <f>SAM_billion!FG124*1000</f>
        <v>0</v>
      </c>
      <c r="FH124" s="132">
        <f>SAM_billion!FH124*1000</f>
        <v>0</v>
      </c>
      <c r="FI124" s="132">
        <f>SAM_billion!FI124*1000</f>
        <v>0</v>
      </c>
      <c r="FJ124" s="132">
        <f>SAM_billion!FJ124*1000</f>
        <v>0</v>
      </c>
      <c r="FK124" s="132">
        <f>SAM_billion!FK124*1000</f>
        <v>0</v>
      </c>
      <c r="FL124" s="132">
        <f>SAM_billion!FL124*1000</f>
        <v>0</v>
      </c>
      <c r="FM124" s="132">
        <f>SAM_billion!FM124*1000</f>
        <v>0</v>
      </c>
      <c r="FN124" s="132">
        <f>SAM_billion!FN124*1000</f>
        <v>88.210358275901513</v>
      </c>
      <c r="FO124" s="132">
        <f>SAM_billion!FO124*1000</f>
        <v>117.77319038977139</v>
      </c>
      <c r="FP124" s="132">
        <f>SAM_billion!FP124*1000</f>
        <v>147.23464008309463</v>
      </c>
      <c r="FQ124" s="132">
        <f>SAM_billion!FQ124*1000</f>
        <v>160.52070500099359</v>
      </c>
      <c r="FR124" s="132">
        <f>SAM_billion!FR124*1000</f>
        <v>213.20580207807831</v>
      </c>
      <c r="FS124" s="132">
        <f>SAM_billion!FS124*1000</f>
        <v>192.64522108999773</v>
      </c>
      <c r="FT124" s="132">
        <f>SAM_billion!FT124*1000</f>
        <v>193.02288911465237</v>
      </c>
      <c r="FU124" s="132">
        <f>SAM_billion!FU124*1000</f>
        <v>297.51748721757201</v>
      </c>
      <c r="FV124" s="132">
        <f>SAM_billion!FV124*1000</f>
        <v>470.73600086016557</v>
      </c>
      <c r="FW124" s="132">
        <f>SAM_billion!FW124*1000</f>
        <v>907.43377301720841</v>
      </c>
      <c r="FX124" s="132">
        <f>SAM_billion!FX124*1000</f>
        <v>0</v>
      </c>
      <c r="FY124" s="132">
        <f>SAM_billion!FY124*1000</f>
        <v>0</v>
      </c>
      <c r="FZ124" s="132">
        <f>SAM_billion!FZ124*1000</f>
        <v>0</v>
      </c>
      <c r="GA124" s="132">
        <f>SAM_billion!GA124*1000</f>
        <v>0</v>
      </c>
      <c r="GB124" s="132">
        <f>SAM_billion!GB124*1000</f>
        <v>0</v>
      </c>
      <c r="GC124" s="132">
        <f>SAM_billion!GC124*1000</f>
        <v>0</v>
      </c>
      <c r="GD124" s="132">
        <f>SAM_billion!GD124*1000</f>
        <v>0</v>
      </c>
      <c r="GE124" s="132">
        <f>SAM_billion!GE124*1000</f>
        <v>0</v>
      </c>
      <c r="GF124" s="132">
        <f>SAM_billion!GF124*1000</f>
        <v>0</v>
      </c>
      <c r="GG124" s="132">
        <f>SAM_billion!GG124*1000</f>
        <v>0</v>
      </c>
      <c r="GH124" s="132">
        <f>SAM_billion!GH124*1000</f>
        <v>53.308647595546233</v>
      </c>
      <c r="GI124" s="132">
        <f>SAM_billion!GI124*1000</f>
        <v>8606.4354298634589</v>
      </c>
      <c r="GJ124" s="132">
        <f>SAM_billion!GJ124*1000</f>
        <v>82162.636120719559</v>
      </c>
    </row>
    <row r="125" spans="1:192" x14ac:dyDescent="0.25">
      <c r="A125" s="133" t="s">
        <v>374</v>
      </c>
      <c r="B125" s="132">
        <f>SAM_billion!B125*1000</f>
        <v>0.82008446894239695</v>
      </c>
      <c r="C125" s="132">
        <f>SAM_billion!C125*1000</f>
        <v>3.232418310646632</v>
      </c>
      <c r="D125" s="132">
        <f>SAM_billion!D125*1000</f>
        <v>0.13849014078494348</v>
      </c>
      <c r="E125" s="132">
        <f>SAM_billion!E125*1000</f>
        <v>2.3258216773993423</v>
      </c>
      <c r="F125" s="132">
        <f>SAM_billion!F125*1000</f>
        <v>9.126566744536829</v>
      </c>
      <c r="G125" s="132">
        <f>SAM_billion!G125*1000</f>
        <v>3.1042294479801189</v>
      </c>
      <c r="H125" s="132">
        <f>SAM_billion!H125*1000</f>
        <v>1.1254034808212909</v>
      </c>
      <c r="I125" s="132">
        <f>SAM_billion!I125*1000</f>
        <v>1.4332654579123092</v>
      </c>
      <c r="J125" s="132">
        <f>SAM_billion!J125*1000</f>
        <v>0.12911995560713371</v>
      </c>
      <c r="K125" s="132">
        <f>SAM_billion!K125*1000</f>
        <v>1.4338587664624547</v>
      </c>
      <c r="L125" s="132">
        <f>SAM_billion!L125*1000</f>
        <v>0.33786189653166249</v>
      </c>
      <c r="M125" s="132">
        <f>SAM_billion!M125*1000</f>
        <v>0.89205573047143294</v>
      </c>
      <c r="N125" s="132">
        <f>SAM_billion!N125*1000</f>
        <v>31.299303115607088</v>
      </c>
      <c r="O125" s="132">
        <f>SAM_billion!O125*1000</f>
        <v>8.1155527450746394</v>
      </c>
      <c r="P125" s="132">
        <f>SAM_billion!P125*1000</f>
        <v>47.616542826714358</v>
      </c>
      <c r="Q125" s="132">
        <f>SAM_billion!Q125*1000</f>
        <v>34.414689879452958</v>
      </c>
      <c r="R125" s="132">
        <f>SAM_billion!R125*1000</f>
        <v>8.2085294980838697</v>
      </c>
      <c r="S125" s="132">
        <f>SAM_billion!S125*1000</f>
        <v>277.70172212417481</v>
      </c>
      <c r="T125" s="132">
        <f>SAM_billion!T125*1000</f>
        <v>43.417147790313912</v>
      </c>
      <c r="U125" s="132">
        <f>SAM_billion!U125*1000</f>
        <v>111.8765358762567</v>
      </c>
      <c r="V125" s="132">
        <f>SAM_billion!V125*1000</f>
        <v>262.56835733169663</v>
      </c>
      <c r="W125" s="132">
        <f>SAM_billion!W125*1000</f>
        <v>200.41863222037708</v>
      </c>
      <c r="X125" s="132">
        <f>SAM_billion!X125*1000</f>
        <v>789.33428997710826</v>
      </c>
      <c r="Y125" s="132">
        <f>SAM_billion!Y125*1000</f>
        <v>69.871925804350283</v>
      </c>
      <c r="Z125" s="132">
        <f>SAM_billion!Z125*1000</f>
        <v>865.63922676009258</v>
      </c>
      <c r="AA125" s="132">
        <f>SAM_billion!AA125*1000</f>
        <v>613.35940405887266</v>
      </c>
      <c r="AB125" s="132">
        <f>SAM_billion!AB125*1000</f>
        <v>124.1330517706437</v>
      </c>
      <c r="AC125" s="132">
        <f>SAM_billion!AC125*1000</f>
        <v>14.066187415847137</v>
      </c>
      <c r="AD125" s="132">
        <f>SAM_billion!AD125*1000</f>
        <v>1148.8076728597805</v>
      </c>
      <c r="AE125" s="132">
        <f>SAM_billion!AE125*1000</f>
        <v>189.1589767697462</v>
      </c>
      <c r="AF125" s="132">
        <f>SAM_billion!AF125*1000</f>
        <v>157.71298434152166</v>
      </c>
      <c r="AG125" s="132">
        <f>SAM_billion!AG125*1000</f>
        <v>44.463632970786044</v>
      </c>
      <c r="AH125" s="132">
        <f>SAM_billion!AH125*1000</f>
        <v>724.60430397051869</v>
      </c>
      <c r="AI125" s="132">
        <f>SAM_billion!AI125*1000</f>
        <v>3242.6623939982405</v>
      </c>
      <c r="AJ125" s="132">
        <f>SAM_billion!AJ125*1000</f>
        <v>352.88886356310394</v>
      </c>
      <c r="AK125" s="132">
        <f>SAM_billion!AK125*1000</f>
        <v>200.24248419668234</v>
      </c>
      <c r="AL125" s="132">
        <f>SAM_billion!AL125*1000</f>
        <v>18.18751018035357</v>
      </c>
      <c r="AM125" s="132">
        <f>SAM_billion!AM125*1000</f>
        <v>119.93184776335113</v>
      </c>
      <c r="AN125" s="132">
        <f>SAM_billion!AN125*1000</f>
        <v>610.03290472284323</v>
      </c>
      <c r="AO125" s="132">
        <f>SAM_billion!AO125*1000</f>
        <v>30026.775523475495</v>
      </c>
      <c r="AP125" s="132">
        <f>SAM_billion!AP125*1000</f>
        <v>19302.790142531558</v>
      </c>
      <c r="AQ125" s="132">
        <f>SAM_billion!AQ125*1000</f>
        <v>219.23904382575873</v>
      </c>
      <c r="AR125" s="132">
        <f>SAM_billion!AR125*1000</f>
        <v>1.6560560949053749</v>
      </c>
      <c r="AS125" s="132">
        <f>SAM_billion!AS125*1000</f>
        <v>34.146985206738073</v>
      </c>
      <c r="AT125" s="132">
        <f>SAM_billion!AT125*1000</f>
        <v>307.32286686064265</v>
      </c>
      <c r="AU125" s="132">
        <f>SAM_billion!AU125*1000</f>
        <v>4823.7947924850359</v>
      </c>
      <c r="AV125" s="132">
        <f>SAM_billion!AV125*1000</f>
        <v>23.002404800952529</v>
      </c>
      <c r="AW125" s="132">
        <f>SAM_billion!AW125*1000</f>
        <v>6676.7835518561342</v>
      </c>
      <c r="AX125" s="132">
        <f>SAM_billion!AX125*1000</f>
        <v>630.53024859139657</v>
      </c>
      <c r="AY125" s="132">
        <f>SAM_billion!AY125*1000</f>
        <v>159.22299060626347</v>
      </c>
      <c r="AZ125" s="132">
        <f>SAM_billion!AZ125*1000</f>
        <v>137.27260647124189</v>
      </c>
      <c r="BA125" s="132">
        <f>SAM_billion!BA125*1000</f>
        <v>182.16115320845245</v>
      </c>
      <c r="BB125" s="132">
        <f>SAM_billion!BB125*1000</f>
        <v>334.0548458064311</v>
      </c>
      <c r="BC125" s="132">
        <f>SAM_billion!BC125*1000</f>
        <v>2.1849009382041347</v>
      </c>
      <c r="BD125" s="132">
        <f>SAM_billion!BD125*1000</f>
        <v>0.53542154781713913</v>
      </c>
      <c r="BE125" s="132">
        <f>SAM_billion!BE125*1000</f>
        <v>181.00462360582321</v>
      </c>
      <c r="BF125" s="132">
        <f>SAM_billion!BF125*1000</f>
        <v>152.38035607300606</v>
      </c>
      <c r="BG125" s="132">
        <f>SAM_billion!BG125*1000</f>
        <v>1188.0442166179607</v>
      </c>
      <c r="BH125" s="132">
        <f>SAM_billion!BH125*1000</f>
        <v>7.1257961748585164</v>
      </c>
      <c r="BI125" s="132">
        <f>SAM_billion!BI125*1000</f>
        <v>221.44771479918654</v>
      </c>
      <c r="BJ125" s="132">
        <f>SAM_billion!BJ125*1000</f>
        <v>1142.0257887498519</v>
      </c>
      <c r="BK125" s="132">
        <f>SAM_billion!BK125*1000</f>
        <v>173.99576999222319</v>
      </c>
      <c r="BL125" s="132">
        <f>SAM_billion!BL125*1000</f>
        <v>15.631551806996224</v>
      </c>
      <c r="BM125" s="132">
        <f>SAM_billion!BM125*1000</f>
        <v>771.64594762126796</v>
      </c>
      <c r="BN125" s="132">
        <f>SAM_billion!BN125*1000</f>
        <v>26767.110155153645</v>
      </c>
      <c r="BO125" s="132">
        <f>SAM_billion!BO125*1000</f>
        <v>75.501308398358589</v>
      </c>
      <c r="BP125" s="132">
        <f>SAM_billion!BP125*1000</f>
        <v>404.38891753986383</v>
      </c>
      <c r="BQ125" s="132">
        <f>SAM_billion!BQ125*1000</f>
        <v>1352.5478527089158</v>
      </c>
      <c r="BR125" s="132">
        <f>SAM_billion!BR125*1000</f>
        <v>196.20279977636861</v>
      </c>
      <c r="BS125" s="132">
        <f>SAM_billion!BS125*1000</f>
        <v>180.75709883827727</v>
      </c>
      <c r="BT125" s="132">
        <f>SAM_billion!BT125*1000</f>
        <v>0</v>
      </c>
      <c r="BU125" s="132">
        <f>SAM_billion!BU125*1000</f>
        <v>573.09707552943303</v>
      </c>
      <c r="BV125" s="132">
        <f>SAM_billion!BV125*1000</f>
        <v>96.629959479000789</v>
      </c>
      <c r="BW125" s="132">
        <f>SAM_billion!BW125*1000</f>
        <v>359.08477050870903</v>
      </c>
      <c r="BX125" s="132">
        <f>SAM_billion!BX125*1000</f>
        <v>16977.01062111391</v>
      </c>
      <c r="BY125" s="132">
        <f>SAM_billion!BY125*1000</f>
        <v>2205.4064422179499</v>
      </c>
      <c r="BZ125" s="132">
        <f>SAM_billion!BZ125*1000</f>
        <v>4823.0971246604076</v>
      </c>
      <c r="CA125" s="132">
        <f>SAM_billion!CA125*1000</f>
        <v>0</v>
      </c>
      <c r="CB125" s="132">
        <f>SAM_billion!CB125*1000</f>
        <v>0</v>
      </c>
      <c r="CC125" s="132">
        <f>SAM_billion!CC125*1000</f>
        <v>0</v>
      </c>
      <c r="CD125" s="132">
        <f>SAM_billion!CD125*1000</f>
        <v>0</v>
      </c>
      <c r="CE125" s="132">
        <f>SAM_billion!CE125*1000</f>
        <v>0</v>
      </c>
      <c r="CF125" s="132">
        <f>SAM_billion!CF125*1000</f>
        <v>0</v>
      </c>
      <c r="CG125" s="132">
        <f>SAM_billion!CG125*1000</f>
        <v>0</v>
      </c>
      <c r="CH125" s="132">
        <f>SAM_billion!CH125*1000</f>
        <v>0</v>
      </c>
      <c r="CI125" s="132">
        <f>SAM_billion!CI125*1000</f>
        <v>0</v>
      </c>
      <c r="CJ125" s="132">
        <f>SAM_billion!CJ125*1000</f>
        <v>0</v>
      </c>
      <c r="CK125" s="132">
        <f>SAM_billion!CK125*1000</f>
        <v>0</v>
      </c>
      <c r="CL125" s="132">
        <f>SAM_billion!CL125*1000</f>
        <v>0</v>
      </c>
      <c r="CM125" s="132">
        <f>SAM_billion!CM125*1000</f>
        <v>0</v>
      </c>
      <c r="CN125" s="132">
        <f>SAM_billion!CN125*1000</f>
        <v>0</v>
      </c>
      <c r="CO125" s="132">
        <f>SAM_billion!CO125*1000</f>
        <v>0</v>
      </c>
      <c r="CP125" s="132">
        <f>SAM_billion!CP125*1000</f>
        <v>0</v>
      </c>
      <c r="CQ125" s="132">
        <f>SAM_billion!CQ125*1000</f>
        <v>0</v>
      </c>
      <c r="CR125" s="132">
        <f>SAM_billion!CR125*1000</f>
        <v>0</v>
      </c>
      <c r="CS125" s="132">
        <f>SAM_billion!CS125*1000</f>
        <v>0</v>
      </c>
      <c r="CT125" s="132">
        <f>SAM_billion!CT125*1000</f>
        <v>0</v>
      </c>
      <c r="CU125" s="132">
        <f>SAM_billion!CU125*1000</f>
        <v>0</v>
      </c>
      <c r="CV125" s="132">
        <f>SAM_billion!CV125*1000</f>
        <v>0</v>
      </c>
      <c r="CW125" s="132">
        <f>SAM_billion!CW125*1000</f>
        <v>0</v>
      </c>
      <c r="CX125" s="132">
        <f>SAM_billion!CX125*1000</f>
        <v>0</v>
      </c>
      <c r="CY125" s="132">
        <f>SAM_billion!CY125*1000</f>
        <v>0</v>
      </c>
      <c r="CZ125" s="132">
        <f>SAM_billion!CZ125*1000</f>
        <v>0</v>
      </c>
      <c r="DA125" s="132">
        <f>SAM_billion!DA125*1000</f>
        <v>0</v>
      </c>
      <c r="DB125" s="132">
        <f>SAM_billion!DB125*1000</f>
        <v>0</v>
      </c>
      <c r="DC125" s="132">
        <f>SAM_billion!DC125*1000</f>
        <v>0</v>
      </c>
      <c r="DD125" s="132">
        <f>SAM_billion!DD125*1000</f>
        <v>0</v>
      </c>
      <c r="DE125" s="132">
        <f>SAM_billion!DE125*1000</f>
        <v>0</v>
      </c>
      <c r="DF125" s="132">
        <f>SAM_billion!DF125*1000</f>
        <v>0</v>
      </c>
      <c r="DG125" s="132">
        <f>SAM_billion!DG125*1000</f>
        <v>0</v>
      </c>
      <c r="DH125" s="132">
        <f>SAM_billion!DH125*1000</f>
        <v>0</v>
      </c>
      <c r="DI125" s="132">
        <f>SAM_billion!DI125*1000</f>
        <v>0</v>
      </c>
      <c r="DJ125" s="132">
        <f>SAM_billion!DJ125*1000</f>
        <v>0</v>
      </c>
      <c r="DK125" s="132">
        <f>SAM_billion!DK125*1000</f>
        <v>0</v>
      </c>
      <c r="DL125" s="132">
        <f>SAM_billion!DL125*1000</f>
        <v>0</v>
      </c>
      <c r="DM125" s="132">
        <f>SAM_billion!DM125*1000</f>
        <v>0</v>
      </c>
      <c r="DN125" s="132">
        <f>SAM_billion!DN125*1000</f>
        <v>0</v>
      </c>
      <c r="DO125" s="132">
        <f>SAM_billion!DO125*1000</f>
        <v>0</v>
      </c>
      <c r="DP125" s="132">
        <f>SAM_billion!DP125*1000</f>
        <v>0</v>
      </c>
      <c r="DQ125" s="132">
        <f>SAM_billion!DQ125*1000</f>
        <v>0</v>
      </c>
      <c r="DR125" s="132">
        <f>SAM_billion!DR125*1000</f>
        <v>0</v>
      </c>
      <c r="DS125" s="132">
        <f>SAM_billion!DS125*1000</f>
        <v>0</v>
      </c>
      <c r="DT125" s="132">
        <f>SAM_billion!DT125*1000</f>
        <v>0</v>
      </c>
      <c r="DU125" s="132">
        <f>SAM_billion!DU125*1000</f>
        <v>0</v>
      </c>
      <c r="DV125" s="132">
        <f>SAM_billion!DV125*1000</f>
        <v>0</v>
      </c>
      <c r="DW125" s="132">
        <f>SAM_billion!DW125*1000</f>
        <v>0</v>
      </c>
      <c r="DX125" s="132">
        <f>SAM_billion!DX125*1000</f>
        <v>0</v>
      </c>
      <c r="DY125" s="132">
        <f>SAM_billion!DY125*1000</f>
        <v>0</v>
      </c>
      <c r="DZ125" s="132">
        <f>SAM_billion!DZ125*1000</f>
        <v>0</v>
      </c>
      <c r="EA125" s="132">
        <f>SAM_billion!EA125*1000</f>
        <v>0</v>
      </c>
      <c r="EB125" s="132">
        <f>SAM_billion!EB125*1000</f>
        <v>0</v>
      </c>
      <c r="EC125" s="132">
        <f>SAM_billion!EC125*1000</f>
        <v>0</v>
      </c>
      <c r="ED125" s="132">
        <f>SAM_billion!ED125*1000</f>
        <v>0</v>
      </c>
      <c r="EE125" s="132">
        <f>SAM_billion!EE125*1000</f>
        <v>0</v>
      </c>
      <c r="EF125" s="132">
        <f>SAM_billion!EF125*1000</f>
        <v>0</v>
      </c>
      <c r="EG125" s="132">
        <f>SAM_billion!EG125*1000</f>
        <v>0</v>
      </c>
      <c r="EH125" s="132">
        <f>SAM_billion!EH125*1000</f>
        <v>0</v>
      </c>
      <c r="EI125" s="132">
        <f>SAM_billion!EI125*1000</f>
        <v>0</v>
      </c>
      <c r="EJ125" s="132">
        <f>SAM_billion!EJ125*1000</f>
        <v>0</v>
      </c>
      <c r="EK125" s="132">
        <f>SAM_billion!EK125*1000</f>
        <v>0</v>
      </c>
      <c r="EL125" s="132">
        <f>SAM_billion!EL125*1000</f>
        <v>0</v>
      </c>
      <c r="EM125" s="132">
        <f>SAM_billion!EM125*1000</f>
        <v>0</v>
      </c>
      <c r="EN125" s="132">
        <f>SAM_billion!EN125*1000</f>
        <v>0</v>
      </c>
      <c r="EO125" s="132">
        <f>SAM_billion!EO125*1000</f>
        <v>0</v>
      </c>
      <c r="EP125" s="132">
        <f>SAM_billion!EP125*1000</f>
        <v>0</v>
      </c>
      <c r="EQ125" s="132">
        <f>SAM_billion!EQ125*1000</f>
        <v>0</v>
      </c>
      <c r="ER125" s="132">
        <f>SAM_billion!ER125*1000</f>
        <v>0</v>
      </c>
      <c r="ES125" s="132">
        <f>SAM_billion!ES125*1000</f>
        <v>0</v>
      </c>
      <c r="ET125" s="132">
        <f>SAM_billion!ET125*1000</f>
        <v>0</v>
      </c>
      <c r="EU125" s="132">
        <f>SAM_billion!EU125*1000</f>
        <v>0</v>
      </c>
      <c r="EV125" s="132">
        <f>SAM_billion!EV125*1000</f>
        <v>0</v>
      </c>
      <c r="EW125" s="132">
        <f>SAM_billion!EW125*1000</f>
        <v>0</v>
      </c>
      <c r="EX125" s="132">
        <f>SAM_billion!EX125*1000</f>
        <v>0</v>
      </c>
      <c r="EY125" s="132">
        <f>SAM_billion!EY125*1000</f>
        <v>0</v>
      </c>
      <c r="EZ125" s="132">
        <f>SAM_billion!EZ125*1000</f>
        <v>0</v>
      </c>
      <c r="FA125" s="132">
        <f>SAM_billion!FA125*1000</f>
        <v>0</v>
      </c>
      <c r="FB125" s="132">
        <f>SAM_billion!FB125*1000</f>
        <v>0</v>
      </c>
      <c r="FC125" s="132">
        <f>SAM_billion!FC125*1000</f>
        <v>0</v>
      </c>
      <c r="FD125" s="132">
        <f>SAM_billion!FD125*1000</f>
        <v>0</v>
      </c>
      <c r="FE125" s="132">
        <f>SAM_billion!FE125*1000</f>
        <v>0</v>
      </c>
      <c r="FF125" s="132">
        <f>SAM_billion!FF125*1000</f>
        <v>0</v>
      </c>
      <c r="FG125" s="132">
        <f>SAM_billion!FG125*1000</f>
        <v>0</v>
      </c>
      <c r="FH125" s="132">
        <f>SAM_billion!FH125*1000</f>
        <v>0</v>
      </c>
      <c r="FI125" s="132">
        <f>SAM_billion!FI125*1000</f>
        <v>0</v>
      </c>
      <c r="FJ125" s="132">
        <f>SAM_billion!FJ125*1000</f>
        <v>0</v>
      </c>
      <c r="FK125" s="132">
        <f>SAM_billion!FK125*1000</f>
        <v>0</v>
      </c>
      <c r="FL125" s="132">
        <f>SAM_billion!FL125*1000</f>
        <v>0</v>
      </c>
      <c r="FM125" s="132">
        <f>SAM_billion!FM125*1000</f>
        <v>0</v>
      </c>
      <c r="FN125" s="132">
        <f>SAM_billion!FN125*1000</f>
        <v>544.60473222429493</v>
      </c>
      <c r="FO125" s="132">
        <f>SAM_billion!FO125*1000</f>
        <v>1032.6602338662253</v>
      </c>
      <c r="FP125" s="132">
        <f>SAM_billion!FP125*1000</f>
        <v>985.22529649556986</v>
      </c>
      <c r="FQ125" s="132">
        <f>SAM_billion!FQ125*1000</f>
        <v>1109.5753606778769</v>
      </c>
      <c r="FR125" s="132">
        <f>SAM_billion!FR125*1000</f>
        <v>1007.789134246648</v>
      </c>
      <c r="FS125" s="132">
        <f>SAM_billion!FS125*1000</f>
        <v>1186.6128660332454</v>
      </c>
      <c r="FT125" s="132">
        <f>SAM_billion!FT125*1000</f>
        <v>1198.5942399581688</v>
      </c>
      <c r="FU125" s="132">
        <f>SAM_billion!FU125*1000</f>
        <v>1365.9172403820965</v>
      </c>
      <c r="FV125" s="132">
        <f>SAM_billion!FV125*1000</f>
        <v>1835.8649505998778</v>
      </c>
      <c r="FW125" s="132">
        <f>SAM_billion!FW125*1000</f>
        <v>2235.3977037702625</v>
      </c>
      <c r="FX125" s="132">
        <f>SAM_billion!FX125*1000</f>
        <v>0</v>
      </c>
      <c r="FY125" s="132">
        <f>SAM_billion!FY125*1000</f>
        <v>0</v>
      </c>
      <c r="FZ125" s="132">
        <f>SAM_billion!FZ125*1000</f>
        <v>0</v>
      </c>
      <c r="GA125" s="132">
        <f>SAM_billion!GA125*1000</f>
        <v>0</v>
      </c>
      <c r="GB125" s="132">
        <f>SAM_billion!GB125*1000</f>
        <v>0</v>
      </c>
      <c r="GC125" s="132">
        <f>SAM_billion!GC125*1000</f>
        <v>0</v>
      </c>
      <c r="GD125" s="132">
        <f>SAM_billion!GD125*1000</f>
        <v>0</v>
      </c>
      <c r="GE125" s="132">
        <f>SAM_billion!GE125*1000</f>
        <v>0</v>
      </c>
      <c r="GF125" s="132">
        <f>SAM_billion!GF125*1000</f>
        <v>0</v>
      </c>
      <c r="GG125" s="132">
        <f>SAM_billion!GG125*1000</f>
        <v>0</v>
      </c>
      <c r="GH125" s="132">
        <f>SAM_billion!GH125*1000</f>
        <v>-319.3872304535459</v>
      </c>
      <c r="GI125" s="132">
        <f>SAM_billion!GI125*1000</f>
        <v>18566.832932820158</v>
      </c>
      <c r="GJ125" s="132">
        <f>SAM_billion!GJ125*1000</f>
        <v>161810.13073690361</v>
      </c>
    </row>
    <row r="126" spans="1:192" x14ac:dyDescent="0.25">
      <c r="A126" s="133" t="s">
        <v>375</v>
      </c>
      <c r="B126" s="132">
        <f>SAM_billion!B126*1000</f>
        <v>0.19813861518583709</v>
      </c>
      <c r="C126" s="132">
        <f>SAM_billion!C126*1000</f>
        <v>0.78104023610357964</v>
      </c>
      <c r="D126" s="132">
        <f>SAM_billion!D126*1000</f>
        <v>3.3462051317038298E-2</v>
      </c>
      <c r="E126" s="132">
        <f>SAM_billion!E126*1000</f>
        <v>0.56188288478801252</v>
      </c>
      <c r="F126" s="132">
        <f>SAM_billion!F126*1000</f>
        <v>2.2049387033164276</v>
      </c>
      <c r="G126" s="132">
        <f>SAM_billion!G126*1000</f>
        <v>0.75001086876834366</v>
      </c>
      <c r="H126" s="132">
        <f>SAM_billion!H126*1000</f>
        <v>0.27192093524745975</v>
      </c>
      <c r="I126" s="132">
        <f>SAM_billion!I126*1000</f>
        <v>0.34629598692480967</v>
      </c>
      <c r="J126" s="132">
        <f>SAM_billion!J126*1000</f>
        <v>3.1195805208383737E-2</v>
      </c>
      <c r="K126" s="132">
        <f>SAM_billion!K126*1000</f>
        <v>0.34643912891099427</v>
      </c>
      <c r="L126" s="132">
        <f>SAM_billion!L126*1000</f>
        <v>8.1631418932800598E-2</v>
      </c>
      <c r="M126" s="132">
        <f>SAM_billion!M126*1000</f>
        <v>0.2155287115861409</v>
      </c>
      <c r="N126" s="132">
        <f>SAM_billion!N126*1000</f>
        <v>7.9155798023297796</v>
      </c>
      <c r="O126" s="132">
        <f>SAM_billion!O126*1000</f>
        <v>3.1922583178715742</v>
      </c>
      <c r="P126" s="132">
        <f>SAM_billion!P126*1000</f>
        <v>8.7773978913353616</v>
      </c>
      <c r="Q126" s="132">
        <f>SAM_billion!Q126*1000</f>
        <v>6.0171736201994381</v>
      </c>
      <c r="R126" s="132">
        <f>SAM_billion!R126*1000</f>
        <v>0.78342484956345926</v>
      </c>
      <c r="S126" s="132">
        <f>SAM_billion!S126*1000</f>
        <v>0</v>
      </c>
      <c r="T126" s="132">
        <f>SAM_billion!T126*1000</f>
        <v>47.89396165264111</v>
      </c>
      <c r="U126" s="132">
        <f>SAM_billion!U126*1000</f>
        <v>10.677534667932534</v>
      </c>
      <c r="V126" s="132">
        <f>SAM_billion!V126*1000</f>
        <v>5.5756398323474938</v>
      </c>
      <c r="W126" s="132">
        <f>SAM_billion!W126*1000</f>
        <v>1.4872705365319197</v>
      </c>
      <c r="X126" s="132">
        <f>SAM_billion!X126*1000</f>
        <v>19.57093962535701</v>
      </c>
      <c r="Y126" s="132">
        <f>SAM_billion!Y126*1000</f>
        <v>0.62353605294145975</v>
      </c>
      <c r="Z126" s="132">
        <f>SAM_billion!Z126*1000</f>
        <v>6.9347944534477417</v>
      </c>
      <c r="AA126" s="132">
        <f>SAM_billion!AA126*1000</f>
        <v>5.9325342465574584</v>
      </c>
      <c r="AB126" s="132">
        <f>SAM_billion!AB126*1000</f>
        <v>10.463513081742706</v>
      </c>
      <c r="AC126" s="132">
        <f>SAM_billion!AC126*1000</f>
        <v>0</v>
      </c>
      <c r="AD126" s="132">
        <f>SAM_billion!AD126*1000</f>
        <v>75.423810689064609</v>
      </c>
      <c r="AE126" s="132">
        <f>SAM_billion!AE126*1000</f>
        <v>1.210268582037159</v>
      </c>
      <c r="AF126" s="132">
        <f>SAM_billion!AF126*1000</f>
        <v>0</v>
      </c>
      <c r="AG126" s="132">
        <f>SAM_billion!AG126*1000</f>
        <v>0</v>
      </c>
      <c r="AH126" s="132">
        <f>SAM_billion!AH126*1000</f>
        <v>4.3489468618519158</v>
      </c>
      <c r="AI126" s="132">
        <f>SAM_billion!AI126*1000</f>
        <v>12.032739306920934</v>
      </c>
      <c r="AJ126" s="132">
        <f>SAM_billion!AJ126*1000</f>
        <v>42.884831114259661</v>
      </c>
      <c r="AK126" s="132">
        <f>SAM_billion!AK126*1000</f>
        <v>14.575907615397972</v>
      </c>
      <c r="AL126" s="132">
        <f>SAM_billion!AL126*1000</f>
        <v>1.2742260386077966</v>
      </c>
      <c r="AM126" s="132">
        <f>SAM_billion!AM126*1000</f>
        <v>6.9758335300247838</v>
      </c>
      <c r="AN126" s="132">
        <f>SAM_billion!AN126*1000</f>
        <v>23.115639948643111</v>
      </c>
      <c r="AO126" s="132">
        <f>SAM_billion!AO126*1000</f>
        <v>2186.6378087437056</v>
      </c>
      <c r="AP126" s="132">
        <f>SAM_billion!AP126*1000</f>
        <v>4610.9363459324595</v>
      </c>
      <c r="AQ126" s="132">
        <f>SAM_billion!AQ126*1000</f>
        <v>19.497182931107584</v>
      </c>
      <c r="AR126" s="132">
        <f>SAM_billion!AR126*1000</f>
        <v>8.2846076280939193E-2</v>
      </c>
      <c r="AS126" s="132">
        <f>SAM_billion!AS126*1000</f>
        <v>1.7082414961089627</v>
      </c>
      <c r="AT126" s="132">
        <f>SAM_billion!AT126*1000</f>
        <v>15.374173464980663</v>
      </c>
      <c r="AU126" s="132">
        <f>SAM_billion!AU126*1000</f>
        <v>210.55974173053158</v>
      </c>
      <c r="AV126" s="132">
        <f>SAM_billion!AV126*1000</f>
        <v>7.9793361531435139</v>
      </c>
      <c r="AW126" s="132">
        <f>SAM_billion!AW126*1000</f>
        <v>54.318020208779217</v>
      </c>
      <c r="AX126" s="132">
        <f>SAM_billion!AX126*1000</f>
        <v>17.437231470740048</v>
      </c>
      <c r="AY126" s="132">
        <f>SAM_billion!AY126*1000</f>
        <v>25.62487004106881</v>
      </c>
      <c r="AZ126" s="132">
        <f>SAM_billion!AZ126*1000</f>
        <v>7.7810373975230602</v>
      </c>
      <c r="BA126" s="132">
        <f>SAM_billion!BA126*1000</f>
        <v>35.479078431929615</v>
      </c>
      <c r="BB126" s="132">
        <f>SAM_billion!BB126*1000</f>
        <v>63.100872467234794</v>
      </c>
      <c r="BC126" s="132">
        <f>SAM_billion!BC126*1000</f>
        <v>0.3288017812787396</v>
      </c>
      <c r="BD126" s="132">
        <f>SAM_billion!BD126*1000</f>
        <v>8.0574618088633504E-2</v>
      </c>
      <c r="BE126" s="132">
        <f>SAM_billion!BE126*1000</f>
        <v>27.239057671054024</v>
      </c>
      <c r="BF126" s="132">
        <f>SAM_billion!BF126*1000</f>
        <v>3091.3055206222461</v>
      </c>
      <c r="BG126" s="132">
        <f>SAM_billion!BG126*1000</f>
        <v>58.238907291201549</v>
      </c>
      <c r="BH126" s="132">
        <f>SAM_billion!BH126*1000</f>
        <v>3.5562721857095156</v>
      </c>
      <c r="BI126" s="132">
        <f>SAM_billion!BI126*1000</f>
        <v>12.049780295531983</v>
      </c>
      <c r="BJ126" s="132">
        <f>SAM_billion!BJ126*1000</f>
        <v>356.65028793848887</v>
      </c>
      <c r="BK126" s="132">
        <f>SAM_billion!BK126*1000</f>
        <v>156.45496180543475</v>
      </c>
      <c r="BL126" s="132">
        <f>SAM_billion!BL126*1000</f>
        <v>12.298817593151913</v>
      </c>
      <c r="BM126" s="132">
        <f>SAM_billion!BM126*1000</f>
        <v>183.82141412369518</v>
      </c>
      <c r="BN126" s="132">
        <f>SAM_billion!BN126*1000</f>
        <v>31398.69264225446</v>
      </c>
      <c r="BO126" s="132">
        <f>SAM_billion!BO126*1000</f>
        <v>225.22671562438126</v>
      </c>
      <c r="BP126" s="132">
        <f>SAM_billion!BP126*1000</f>
        <v>110.34817575528108</v>
      </c>
      <c r="BQ126" s="132">
        <f>SAM_billion!BQ126*1000</f>
        <v>369.07833448091122</v>
      </c>
      <c r="BR126" s="132">
        <f>SAM_billion!BR126*1000</f>
        <v>62.155596713724798</v>
      </c>
      <c r="BS126" s="132">
        <f>SAM_billion!BS126*1000</f>
        <v>57.262512825202045</v>
      </c>
      <c r="BT126" s="132">
        <f>SAM_billion!BT126*1000</f>
        <v>0</v>
      </c>
      <c r="BU126" s="132">
        <f>SAM_billion!BU126*1000</f>
        <v>184.24761870168675</v>
      </c>
      <c r="BV126" s="132">
        <f>SAM_billion!BV126*1000</f>
        <v>149.71747417055241</v>
      </c>
      <c r="BW126" s="132">
        <f>SAM_billion!BW126*1000</f>
        <v>1196.291205300997</v>
      </c>
      <c r="BX126" s="132">
        <f>SAM_billion!BX126*1000</f>
        <v>29845.056050387633</v>
      </c>
      <c r="BY126" s="132">
        <f>SAM_billion!BY126*1000</f>
        <v>4036.0557901964294</v>
      </c>
      <c r="BZ126" s="132">
        <f>SAM_billion!BZ126*1000</f>
        <v>8233.3396398070308</v>
      </c>
      <c r="CA126" s="132">
        <f>SAM_billion!CA126*1000</f>
        <v>0</v>
      </c>
      <c r="CB126" s="132">
        <f>SAM_billion!CB126*1000</f>
        <v>0</v>
      </c>
      <c r="CC126" s="132">
        <f>SAM_billion!CC126*1000</f>
        <v>0</v>
      </c>
      <c r="CD126" s="132">
        <f>SAM_billion!CD126*1000</f>
        <v>0</v>
      </c>
      <c r="CE126" s="132">
        <f>SAM_billion!CE126*1000</f>
        <v>0</v>
      </c>
      <c r="CF126" s="132">
        <f>SAM_billion!CF126*1000</f>
        <v>0</v>
      </c>
      <c r="CG126" s="132">
        <f>SAM_billion!CG126*1000</f>
        <v>0</v>
      </c>
      <c r="CH126" s="132">
        <f>SAM_billion!CH126*1000</f>
        <v>0</v>
      </c>
      <c r="CI126" s="132">
        <f>SAM_billion!CI126*1000</f>
        <v>0</v>
      </c>
      <c r="CJ126" s="132">
        <f>SAM_billion!CJ126*1000</f>
        <v>0</v>
      </c>
      <c r="CK126" s="132">
        <f>SAM_billion!CK126*1000</f>
        <v>0</v>
      </c>
      <c r="CL126" s="132">
        <f>SAM_billion!CL126*1000</f>
        <v>0</v>
      </c>
      <c r="CM126" s="132">
        <f>SAM_billion!CM126*1000</f>
        <v>0</v>
      </c>
      <c r="CN126" s="132">
        <f>SAM_billion!CN126*1000</f>
        <v>0</v>
      </c>
      <c r="CO126" s="132">
        <f>SAM_billion!CO126*1000</f>
        <v>0</v>
      </c>
      <c r="CP126" s="132">
        <f>SAM_billion!CP126*1000</f>
        <v>0</v>
      </c>
      <c r="CQ126" s="132">
        <f>SAM_billion!CQ126*1000</f>
        <v>0</v>
      </c>
      <c r="CR126" s="132">
        <f>SAM_billion!CR126*1000</f>
        <v>0</v>
      </c>
      <c r="CS126" s="132">
        <f>SAM_billion!CS126*1000</f>
        <v>0</v>
      </c>
      <c r="CT126" s="132">
        <f>SAM_billion!CT126*1000</f>
        <v>0</v>
      </c>
      <c r="CU126" s="132">
        <f>SAM_billion!CU126*1000</f>
        <v>0</v>
      </c>
      <c r="CV126" s="132">
        <f>SAM_billion!CV126*1000</f>
        <v>0</v>
      </c>
      <c r="CW126" s="132">
        <f>SAM_billion!CW126*1000</f>
        <v>0</v>
      </c>
      <c r="CX126" s="132">
        <f>SAM_billion!CX126*1000</f>
        <v>0</v>
      </c>
      <c r="CY126" s="132">
        <f>SAM_billion!CY126*1000</f>
        <v>0</v>
      </c>
      <c r="CZ126" s="132">
        <f>SAM_billion!CZ126*1000</f>
        <v>0</v>
      </c>
      <c r="DA126" s="132">
        <f>SAM_billion!DA126*1000</f>
        <v>0</v>
      </c>
      <c r="DB126" s="132">
        <f>SAM_billion!DB126*1000</f>
        <v>0</v>
      </c>
      <c r="DC126" s="132">
        <f>SAM_billion!DC126*1000</f>
        <v>0</v>
      </c>
      <c r="DD126" s="132">
        <f>SAM_billion!DD126*1000</f>
        <v>0</v>
      </c>
      <c r="DE126" s="132">
        <f>SAM_billion!DE126*1000</f>
        <v>0</v>
      </c>
      <c r="DF126" s="132">
        <f>SAM_billion!DF126*1000</f>
        <v>0</v>
      </c>
      <c r="DG126" s="132">
        <f>SAM_billion!DG126*1000</f>
        <v>0</v>
      </c>
      <c r="DH126" s="132">
        <f>SAM_billion!DH126*1000</f>
        <v>0</v>
      </c>
      <c r="DI126" s="132">
        <f>SAM_billion!DI126*1000</f>
        <v>0</v>
      </c>
      <c r="DJ126" s="132">
        <f>SAM_billion!DJ126*1000</f>
        <v>0</v>
      </c>
      <c r="DK126" s="132">
        <f>SAM_billion!DK126*1000</f>
        <v>0</v>
      </c>
      <c r="DL126" s="132">
        <f>SAM_billion!DL126*1000</f>
        <v>0</v>
      </c>
      <c r="DM126" s="132">
        <f>SAM_billion!DM126*1000</f>
        <v>0</v>
      </c>
      <c r="DN126" s="132">
        <f>SAM_billion!DN126*1000</f>
        <v>0</v>
      </c>
      <c r="DO126" s="132">
        <f>SAM_billion!DO126*1000</f>
        <v>0</v>
      </c>
      <c r="DP126" s="132">
        <f>SAM_billion!DP126*1000</f>
        <v>0</v>
      </c>
      <c r="DQ126" s="132">
        <f>SAM_billion!DQ126*1000</f>
        <v>0</v>
      </c>
      <c r="DR126" s="132">
        <f>SAM_billion!DR126*1000</f>
        <v>0</v>
      </c>
      <c r="DS126" s="132">
        <f>SAM_billion!DS126*1000</f>
        <v>0</v>
      </c>
      <c r="DT126" s="132">
        <f>SAM_billion!DT126*1000</f>
        <v>0</v>
      </c>
      <c r="DU126" s="132">
        <f>SAM_billion!DU126*1000</f>
        <v>0</v>
      </c>
      <c r="DV126" s="132">
        <f>SAM_billion!DV126*1000</f>
        <v>0</v>
      </c>
      <c r="DW126" s="132">
        <f>SAM_billion!DW126*1000</f>
        <v>0</v>
      </c>
      <c r="DX126" s="132">
        <f>SAM_billion!DX126*1000</f>
        <v>0</v>
      </c>
      <c r="DY126" s="132">
        <f>SAM_billion!DY126*1000</f>
        <v>0</v>
      </c>
      <c r="DZ126" s="132">
        <f>SAM_billion!DZ126*1000</f>
        <v>0</v>
      </c>
      <c r="EA126" s="132">
        <f>SAM_billion!EA126*1000</f>
        <v>0</v>
      </c>
      <c r="EB126" s="132">
        <f>SAM_billion!EB126*1000</f>
        <v>0</v>
      </c>
      <c r="EC126" s="132">
        <f>SAM_billion!EC126*1000</f>
        <v>0</v>
      </c>
      <c r="ED126" s="132">
        <f>SAM_billion!ED126*1000</f>
        <v>0</v>
      </c>
      <c r="EE126" s="132">
        <f>SAM_billion!EE126*1000</f>
        <v>0</v>
      </c>
      <c r="EF126" s="132">
        <f>SAM_billion!EF126*1000</f>
        <v>0</v>
      </c>
      <c r="EG126" s="132">
        <f>SAM_billion!EG126*1000</f>
        <v>0</v>
      </c>
      <c r="EH126" s="132">
        <f>SAM_billion!EH126*1000</f>
        <v>0</v>
      </c>
      <c r="EI126" s="132">
        <f>SAM_billion!EI126*1000</f>
        <v>0</v>
      </c>
      <c r="EJ126" s="132">
        <f>SAM_billion!EJ126*1000</f>
        <v>0</v>
      </c>
      <c r="EK126" s="132">
        <f>SAM_billion!EK126*1000</f>
        <v>0</v>
      </c>
      <c r="EL126" s="132">
        <f>SAM_billion!EL126*1000</f>
        <v>0</v>
      </c>
      <c r="EM126" s="132">
        <f>SAM_billion!EM126*1000</f>
        <v>0</v>
      </c>
      <c r="EN126" s="132">
        <f>SAM_billion!EN126*1000</f>
        <v>0</v>
      </c>
      <c r="EO126" s="132">
        <f>SAM_billion!EO126*1000</f>
        <v>0</v>
      </c>
      <c r="EP126" s="132">
        <f>SAM_billion!EP126*1000</f>
        <v>0</v>
      </c>
      <c r="EQ126" s="132">
        <f>SAM_billion!EQ126*1000</f>
        <v>0</v>
      </c>
      <c r="ER126" s="132">
        <f>SAM_billion!ER126*1000</f>
        <v>0</v>
      </c>
      <c r="ES126" s="132">
        <f>SAM_billion!ES126*1000</f>
        <v>0</v>
      </c>
      <c r="ET126" s="132">
        <f>SAM_billion!ET126*1000</f>
        <v>0</v>
      </c>
      <c r="EU126" s="132">
        <f>SAM_billion!EU126*1000</f>
        <v>0</v>
      </c>
      <c r="EV126" s="132">
        <f>SAM_billion!EV126*1000</f>
        <v>0</v>
      </c>
      <c r="EW126" s="132">
        <f>SAM_billion!EW126*1000</f>
        <v>0</v>
      </c>
      <c r="EX126" s="132">
        <f>SAM_billion!EX126*1000</f>
        <v>0</v>
      </c>
      <c r="EY126" s="132">
        <f>SAM_billion!EY126*1000</f>
        <v>0</v>
      </c>
      <c r="EZ126" s="132">
        <f>SAM_billion!EZ126*1000</f>
        <v>0</v>
      </c>
      <c r="FA126" s="132">
        <f>SAM_billion!FA126*1000</f>
        <v>0</v>
      </c>
      <c r="FB126" s="132">
        <f>SAM_billion!FB126*1000</f>
        <v>0</v>
      </c>
      <c r="FC126" s="132">
        <f>SAM_billion!FC126*1000</f>
        <v>0</v>
      </c>
      <c r="FD126" s="132">
        <f>SAM_billion!FD126*1000</f>
        <v>0</v>
      </c>
      <c r="FE126" s="132">
        <f>SAM_billion!FE126*1000</f>
        <v>0</v>
      </c>
      <c r="FF126" s="132">
        <f>SAM_billion!FF126*1000</f>
        <v>0</v>
      </c>
      <c r="FG126" s="132">
        <f>SAM_billion!FG126*1000</f>
        <v>0</v>
      </c>
      <c r="FH126" s="132">
        <f>SAM_billion!FH126*1000</f>
        <v>0</v>
      </c>
      <c r="FI126" s="132">
        <f>SAM_billion!FI126*1000</f>
        <v>0</v>
      </c>
      <c r="FJ126" s="132">
        <f>SAM_billion!FJ126*1000</f>
        <v>0</v>
      </c>
      <c r="FK126" s="132">
        <f>SAM_billion!FK126*1000</f>
        <v>0</v>
      </c>
      <c r="FL126" s="132">
        <f>SAM_billion!FL126*1000</f>
        <v>0</v>
      </c>
      <c r="FM126" s="132">
        <f>SAM_billion!FM126*1000</f>
        <v>0</v>
      </c>
      <c r="FN126" s="132">
        <f>SAM_billion!FN126*1000</f>
        <v>27.237720888904796</v>
      </c>
      <c r="FO126" s="132">
        <f>SAM_billion!FO126*1000</f>
        <v>54.481860361139816</v>
      </c>
      <c r="FP126" s="132">
        <f>SAM_billion!FP126*1000</f>
        <v>112.92735742908791</v>
      </c>
      <c r="FQ126" s="132">
        <f>SAM_billion!FQ126*1000</f>
        <v>207.8672374357144</v>
      </c>
      <c r="FR126" s="132">
        <f>SAM_billion!FR126*1000</f>
        <v>240.34295497451797</v>
      </c>
      <c r="FS126" s="132">
        <f>SAM_billion!FS126*1000</f>
        <v>582.05820174840449</v>
      </c>
      <c r="FT126" s="132">
        <f>SAM_billion!FT126*1000</f>
        <v>888.17535284080554</v>
      </c>
      <c r="FU126" s="132">
        <f>SAM_billion!FU126*1000</f>
        <v>1050.8335606521186</v>
      </c>
      <c r="FV126" s="132">
        <f>SAM_billion!FV126*1000</f>
        <v>2058.7770486948966</v>
      </c>
      <c r="FW126" s="132">
        <f>SAM_billion!FW126*1000</f>
        <v>4134.5406713402735</v>
      </c>
      <c r="FX126" s="132">
        <f>SAM_billion!FX126*1000</f>
        <v>0</v>
      </c>
      <c r="FY126" s="132">
        <f>SAM_billion!FY126*1000</f>
        <v>0</v>
      </c>
      <c r="FZ126" s="132">
        <f>SAM_billion!FZ126*1000</f>
        <v>0</v>
      </c>
      <c r="GA126" s="132">
        <f>SAM_billion!GA126*1000</f>
        <v>0</v>
      </c>
      <c r="GB126" s="132">
        <f>SAM_billion!GB126*1000</f>
        <v>0</v>
      </c>
      <c r="GC126" s="132">
        <f>SAM_billion!GC126*1000</f>
        <v>0</v>
      </c>
      <c r="GD126" s="132">
        <f>SAM_billion!GD126*1000</f>
        <v>0</v>
      </c>
      <c r="GE126" s="132">
        <f>SAM_billion!GE126*1000</f>
        <v>0</v>
      </c>
      <c r="GF126" s="132">
        <f>SAM_billion!GF126*1000</f>
        <v>1.6287826729165067</v>
      </c>
      <c r="GG126" s="132">
        <f>SAM_billion!GG126*1000</f>
        <v>6.1082189010929343E-2</v>
      </c>
      <c r="GH126" s="132">
        <f>SAM_billion!GH126*1000</f>
        <v>274.98615100633833</v>
      </c>
      <c r="GI126" s="132">
        <f>SAM_billion!GI126*1000</f>
        <v>1637.9067349646255</v>
      </c>
      <c r="GJ126" s="132">
        <f>SAM_billion!GJ126*1000</f>
        <v>98621.347903552436</v>
      </c>
    </row>
    <row r="127" spans="1:192" x14ac:dyDescent="0.25">
      <c r="A127" s="133" t="s">
        <v>706</v>
      </c>
      <c r="B127" s="132">
        <f>SAM_billion!B127*1000</f>
        <v>0</v>
      </c>
      <c r="C127" s="132">
        <f>SAM_billion!C127*1000</f>
        <v>0</v>
      </c>
      <c r="D127" s="132">
        <f>SAM_billion!D127*1000</f>
        <v>0</v>
      </c>
      <c r="E127" s="132">
        <f>SAM_billion!E127*1000</f>
        <v>0</v>
      </c>
      <c r="F127" s="132">
        <f>SAM_billion!F127*1000</f>
        <v>0</v>
      </c>
      <c r="G127" s="132">
        <f>SAM_billion!G127*1000</f>
        <v>0</v>
      </c>
      <c r="H127" s="132">
        <f>SAM_billion!H127*1000</f>
        <v>0</v>
      </c>
      <c r="I127" s="132">
        <f>SAM_billion!I127*1000</f>
        <v>0</v>
      </c>
      <c r="J127" s="132">
        <f>SAM_billion!J127*1000</f>
        <v>0</v>
      </c>
      <c r="K127" s="132">
        <f>SAM_billion!K127*1000</f>
        <v>0</v>
      </c>
      <c r="L127" s="132">
        <f>SAM_billion!L127*1000</f>
        <v>0</v>
      </c>
      <c r="M127" s="132">
        <f>SAM_billion!M127*1000</f>
        <v>0</v>
      </c>
      <c r="N127" s="132">
        <f>SAM_billion!N127*1000</f>
        <v>0</v>
      </c>
      <c r="O127" s="132">
        <f>SAM_billion!O127*1000</f>
        <v>0</v>
      </c>
      <c r="P127" s="132">
        <f>SAM_billion!P127*1000</f>
        <v>0</v>
      </c>
      <c r="Q127" s="132">
        <f>SAM_billion!Q127*1000</f>
        <v>0</v>
      </c>
      <c r="R127" s="132">
        <f>SAM_billion!R127*1000</f>
        <v>0</v>
      </c>
      <c r="S127" s="132">
        <f>SAM_billion!S127*1000</f>
        <v>0</v>
      </c>
      <c r="T127" s="132">
        <f>SAM_billion!T127*1000</f>
        <v>0</v>
      </c>
      <c r="U127" s="132">
        <f>SAM_billion!U127*1000</f>
        <v>0</v>
      </c>
      <c r="V127" s="132">
        <f>SAM_billion!V127*1000</f>
        <v>0</v>
      </c>
      <c r="W127" s="132">
        <f>SAM_billion!W127*1000</f>
        <v>0</v>
      </c>
      <c r="X127" s="132">
        <f>SAM_billion!X127*1000</f>
        <v>0</v>
      </c>
      <c r="Y127" s="132">
        <f>SAM_billion!Y127*1000</f>
        <v>0</v>
      </c>
      <c r="Z127" s="132">
        <f>SAM_billion!Z127*1000</f>
        <v>0</v>
      </c>
      <c r="AA127" s="132">
        <f>SAM_billion!AA127*1000</f>
        <v>0</v>
      </c>
      <c r="AB127" s="132">
        <f>SAM_billion!AB127*1000</f>
        <v>0</v>
      </c>
      <c r="AC127" s="132">
        <f>SAM_billion!AC127*1000</f>
        <v>0</v>
      </c>
      <c r="AD127" s="132">
        <f>SAM_billion!AD127*1000</f>
        <v>0</v>
      </c>
      <c r="AE127" s="132">
        <f>SAM_billion!AE127*1000</f>
        <v>0</v>
      </c>
      <c r="AF127" s="132">
        <f>SAM_billion!AF127*1000</f>
        <v>0</v>
      </c>
      <c r="AG127" s="132">
        <f>SAM_billion!AG127*1000</f>
        <v>0</v>
      </c>
      <c r="AH127" s="132">
        <f>SAM_billion!AH127*1000</f>
        <v>0</v>
      </c>
      <c r="AI127" s="132">
        <f>SAM_billion!AI127*1000</f>
        <v>0</v>
      </c>
      <c r="AJ127" s="132">
        <f>SAM_billion!AJ127*1000</f>
        <v>0</v>
      </c>
      <c r="AK127" s="132">
        <f>SAM_billion!AK127*1000</f>
        <v>0</v>
      </c>
      <c r="AL127" s="132">
        <f>SAM_billion!AL127*1000</f>
        <v>0</v>
      </c>
      <c r="AM127" s="132">
        <f>SAM_billion!AM127*1000</f>
        <v>0</v>
      </c>
      <c r="AN127" s="132">
        <f>SAM_billion!AN127*1000</f>
        <v>0</v>
      </c>
      <c r="AO127" s="132">
        <f>SAM_billion!AO127*1000</f>
        <v>0</v>
      </c>
      <c r="AP127" s="132">
        <f>SAM_billion!AP127*1000</f>
        <v>0</v>
      </c>
      <c r="AQ127" s="132">
        <f>SAM_billion!AQ127*1000</f>
        <v>0</v>
      </c>
      <c r="AR127" s="132">
        <f>SAM_billion!AR127*1000</f>
        <v>0</v>
      </c>
      <c r="AS127" s="132">
        <f>SAM_billion!AS127*1000</f>
        <v>0</v>
      </c>
      <c r="AT127" s="132">
        <f>SAM_billion!AT127*1000</f>
        <v>0</v>
      </c>
      <c r="AU127" s="132">
        <f>SAM_billion!AU127*1000</f>
        <v>0</v>
      </c>
      <c r="AV127" s="132">
        <f>SAM_billion!AV127*1000</f>
        <v>0</v>
      </c>
      <c r="AW127" s="132">
        <f>SAM_billion!AW127*1000</f>
        <v>0</v>
      </c>
      <c r="AX127" s="132">
        <f>SAM_billion!AX127*1000</f>
        <v>0</v>
      </c>
      <c r="AY127" s="132">
        <f>SAM_billion!AY127*1000</f>
        <v>0</v>
      </c>
      <c r="AZ127" s="132">
        <f>SAM_billion!AZ127*1000</f>
        <v>0</v>
      </c>
      <c r="BA127" s="132">
        <f>SAM_billion!BA127*1000</f>
        <v>0</v>
      </c>
      <c r="BB127" s="132">
        <f>SAM_billion!BB127*1000</f>
        <v>0</v>
      </c>
      <c r="BC127" s="132">
        <f>SAM_billion!BC127*1000</f>
        <v>0</v>
      </c>
      <c r="BD127" s="132">
        <f>SAM_billion!BD127*1000</f>
        <v>0</v>
      </c>
      <c r="BE127" s="132">
        <f>SAM_billion!BE127*1000</f>
        <v>0</v>
      </c>
      <c r="BF127" s="132">
        <f>SAM_billion!BF127*1000</f>
        <v>0</v>
      </c>
      <c r="BG127" s="132">
        <f>SAM_billion!BG127*1000</f>
        <v>0</v>
      </c>
      <c r="BH127" s="132">
        <f>SAM_billion!BH127*1000</f>
        <v>0</v>
      </c>
      <c r="BI127" s="132">
        <f>SAM_billion!BI127*1000</f>
        <v>0</v>
      </c>
      <c r="BJ127" s="132">
        <f>SAM_billion!BJ127*1000</f>
        <v>0</v>
      </c>
      <c r="BK127" s="132">
        <f>SAM_billion!BK127*1000</f>
        <v>0</v>
      </c>
      <c r="BL127" s="132">
        <f>SAM_billion!BL127*1000</f>
        <v>0</v>
      </c>
      <c r="BM127" s="132">
        <f>SAM_billion!BM127*1000</f>
        <v>0</v>
      </c>
      <c r="BN127" s="132">
        <f>SAM_billion!BN127*1000</f>
        <v>0</v>
      </c>
      <c r="BO127" s="132">
        <f>SAM_billion!BO127*1000</f>
        <v>0</v>
      </c>
      <c r="BP127" s="132">
        <f>SAM_billion!BP127*1000</f>
        <v>6314.6319776336313</v>
      </c>
      <c r="BQ127" s="132">
        <f>SAM_billion!BQ127*1000</f>
        <v>73834.051720582371</v>
      </c>
      <c r="BR127" s="132">
        <f>SAM_billion!BR127*1000</f>
        <v>0</v>
      </c>
      <c r="BS127" s="132">
        <f>SAM_billion!BS127*1000</f>
        <v>0</v>
      </c>
      <c r="BT127" s="132">
        <f>SAM_billion!BT127*1000</f>
        <v>62858.075283044127</v>
      </c>
      <c r="BU127" s="132">
        <f>SAM_billion!BU127*1000</f>
        <v>0</v>
      </c>
      <c r="BV127" s="132">
        <f>SAM_billion!BV127*1000</f>
        <v>0</v>
      </c>
      <c r="BW127" s="132">
        <f>SAM_billion!BW127*1000</f>
        <v>0</v>
      </c>
      <c r="BX127" s="132">
        <f>SAM_billion!BX127*1000</f>
        <v>0</v>
      </c>
      <c r="BY127" s="132">
        <f>SAM_billion!BY127*1000</f>
        <v>0</v>
      </c>
      <c r="BZ127" s="132">
        <f>SAM_billion!BZ127*1000</f>
        <v>0</v>
      </c>
      <c r="CA127" s="132">
        <f>SAM_billion!CA127*1000</f>
        <v>0</v>
      </c>
      <c r="CB127" s="132">
        <f>SAM_billion!CB127*1000</f>
        <v>0</v>
      </c>
      <c r="CC127" s="132">
        <f>SAM_billion!CC127*1000</f>
        <v>0</v>
      </c>
      <c r="CD127" s="132">
        <f>SAM_billion!CD127*1000</f>
        <v>0</v>
      </c>
      <c r="CE127" s="132">
        <f>SAM_billion!CE127*1000</f>
        <v>0</v>
      </c>
      <c r="CF127" s="132">
        <f>SAM_billion!CF127*1000</f>
        <v>0</v>
      </c>
      <c r="CG127" s="132">
        <f>SAM_billion!CG127*1000</f>
        <v>0</v>
      </c>
      <c r="CH127" s="132">
        <f>SAM_billion!CH127*1000</f>
        <v>0</v>
      </c>
      <c r="CI127" s="132">
        <f>SAM_billion!CI127*1000</f>
        <v>0</v>
      </c>
      <c r="CJ127" s="132">
        <f>SAM_billion!CJ127*1000</f>
        <v>0</v>
      </c>
      <c r="CK127" s="132">
        <f>SAM_billion!CK127*1000</f>
        <v>0</v>
      </c>
      <c r="CL127" s="132">
        <f>SAM_billion!CL127*1000</f>
        <v>0</v>
      </c>
      <c r="CM127" s="132">
        <f>SAM_billion!CM127*1000</f>
        <v>0</v>
      </c>
      <c r="CN127" s="132">
        <f>SAM_billion!CN127*1000</f>
        <v>0</v>
      </c>
      <c r="CO127" s="132">
        <f>SAM_billion!CO127*1000</f>
        <v>0</v>
      </c>
      <c r="CP127" s="132">
        <f>SAM_billion!CP127*1000</f>
        <v>0</v>
      </c>
      <c r="CQ127" s="132">
        <f>SAM_billion!CQ127*1000</f>
        <v>0</v>
      </c>
      <c r="CR127" s="132">
        <f>SAM_billion!CR127*1000</f>
        <v>0</v>
      </c>
      <c r="CS127" s="132">
        <f>SAM_billion!CS127*1000</f>
        <v>0</v>
      </c>
      <c r="CT127" s="132">
        <f>SAM_billion!CT127*1000</f>
        <v>0</v>
      </c>
      <c r="CU127" s="132">
        <f>SAM_billion!CU127*1000</f>
        <v>0</v>
      </c>
      <c r="CV127" s="132">
        <f>SAM_billion!CV127*1000</f>
        <v>0</v>
      </c>
      <c r="CW127" s="132">
        <f>SAM_billion!CW127*1000</f>
        <v>0</v>
      </c>
      <c r="CX127" s="132">
        <f>SAM_billion!CX127*1000</f>
        <v>0</v>
      </c>
      <c r="CY127" s="132">
        <f>SAM_billion!CY127*1000</f>
        <v>0</v>
      </c>
      <c r="CZ127" s="132">
        <f>SAM_billion!CZ127*1000</f>
        <v>0</v>
      </c>
      <c r="DA127" s="132">
        <f>SAM_billion!DA127*1000</f>
        <v>0</v>
      </c>
      <c r="DB127" s="132">
        <f>SAM_billion!DB127*1000</f>
        <v>0</v>
      </c>
      <c r="DC127" s="132">
        <f>SAM_billion!DC127*1000</f>
        <v>0</v>
      </c>
      <c r="DD127" s="132">
        <f>SAM_billion!DD127*1000</f>
        <v>0</v>
      </c>
      <c r="DE127" s="132">
        <f>SAM_billion!DE127*1000</f>
        <v>0</v>
      </c>
      <c r="DF127" s="132">
        <f>SAM_billion!DF127*1000</f>
        <v>0</v>
      </c>
      <c r="DG127" s="132">
        <f>SAM_billion!DG127*1000</f>
        <v>0</v>
      </c>
      <c r="DH127" s="132">
        <f>SAM_billion!DH127*1000</f>
        <v>0</v>
      </c>
      <c r="DI127" s="132">
        <f>SAM_billion!DI127*1000</f>
        <v>0</v>
      </c>
      <c r="DJ127" s="132">
        <f>SAM_billion!DJ127*1000</f>
        <v>0</v>
      </c>
      <c r="DK127" s="132">
        <f>SAM_billion!DK127*1000</f>
        <v>0</v>
      </c>
      <c r="DL127" s="132">
        <f>SAM_billion!DL127*1000</f>
        <v>0</v>
      </c>
      <c r="DM127" s="132">
        <f>SAM_billion!DM127*1000</f>
        <v>0</v>
      </c>
      <c r="DN127" s="132">
        <f>SAM_billion!DN127*1000</f>
        <v>0</v>
      </c>
      <c r="DO127" s="132">
        <f>SAM_billion!DO127*1000</f>
        <v>0</v>
      </c>
      <c r="DP127" s="132">
        <f>SAM_billion!DP127*1000</f>
        <v>0</v>
      </c>
      <c r="DQ127" s="132">
        <f>SAM_billion!DQ127*1000</f>
        <v>0</v>
      </c>
      <c r="DR127" s="132">
        <f>SAM_billion!DR127*1000</f>
        <v>0</v>
      </c>
      <c r="DS127" s="132">
        <f>SAM_billion!DS127*1000</f>
        <v>0</v>
      </c>
      <c r="DT127" s="132">
        <f>SAM_billion!DT127*1000</f>
        <v>0</v>
      </c>
      <c r="DU127" s="132">
        <f>SAM_billion!DU127*1000</f>
        <v>0</v>
      </c>
      <c r="DV127" s="132">
        <f>SAM_billion!DV127*1000</f>
        <v>0</v>
      </c>
      <c r="DW127" s="132">
        <f>SAM_billion!DW127*1000</f>
        <v>0</v>
      </c>
      <c r="DX127" s="132">
        <f>SAM_billion!DX127*1000</f>
        <v>0</v>
      </c>
      <c r="DY127" s="132">
        <f>SAM_billion!DY127*1000</f>
        <v>0</v>
      </c>
      <c r="DZ127" s="132">
        <f>SAM_billion!DZ127*1000</f>
        <v>0</v>
      </c>
      <c r="EA127" s="132">
        <f>SAM_billion!EA127*1000</f>
        <v>0</v>
      </c>
      <c r="EB127" s="132">
        <f>SAM_billion!EB127*1000</f>
        <v>0</v>
      </c>
      <c r="EC127" s="132">
        <f>SAM_billion!EC127*1000</f>
        <v>0</v>
      </c>
      <c r="ED127" s="132">
        <f>SAM_billion!ED127*1000</f>
        <v>0</v>
      </c>
      <c r="EE127" s="132">
        <f>SAM_billion!EE127*1000</f>
        <v>0</v>
      </c>
      <c r="EF127" s="132">
        <f>SAM_billion!EF127*1000</f>
        <v>0</v>
      </c>
      <c r="EG127" s="132">
        <f>SAM_billion!EG127*1000</f>
        <v>0</v>
      </c>
      <c r="EH127" s="132">
        <f>SAM_billion!EH127*1000</f>
        <v>0</v>
      </c>
      <c r="EI127" s="132">
        <f>SAM_billion!EI127*1000</f>
        <v>0</v>
      </c>
      <c r="EJ127" s="132">
        <f>SAM_billion!EJ127*1000</f>
        <v>0</v>
      </c>
      <c r="EK127" s="132">
        <f>SAM_billion!EK127*1000</f>
        <v>0</v>
      </c>
      <c r="EL127" s="132">
        <f>SAM_billion!EL127*1000</f>
        <v>0</v>
      </c>
      <c r="EM127" s="132">
        <f>SAM_billion!EM127*1000</f>
        <v>0</v>
      </c>
      <c r="EN127" s="132">
        <f>SAM_billion!EN127*1000</f>
        <v>0</v>
      </c>
      <c r="EO127" s="132">
        <f>SAM_billion!EO127*1000</f>
        <v>0</v>
      </c>
      <c r="EP127" s="132">
        <f>SAM_billion!EP127*1000</f>
        <v>0</v>
      </c>
      <c r="EQ127" s="132">
        <f>SAM_billion!EQ127*1000</f>
        <v>0</v>
      </c>
      <c r="ER127" s="132">
        <f>SAM_billion!ER127*1000</f>
        <v>0</v>
      </c>
      <c r="ES127" s="132">
        <f>SAM_billion!ES127*1000</f>
        <v>0</v>
      </c>
      <c r="ET127" s="132">
        <f>SAM_billion!ET127*1000</f>
        <v>0</v>
      </c>
      <c r="EU127" s="132">
        <f>SAM_billion!EU127*1000</f>
        <v>0</v>
      </c>
      <c r="EV127" s="132">
        <f>SAM_billion!EV127*1000</f>
        <v>0</v>
      </c>
      <c r="EW127" s="132">
        <f>SAM_billion!EW127*1000</f>
        <v>0</v>
      </c>
      <c r="EX127" s="132">
        <f>SAM_billion!EX127*1000</f>
        <v>0</v>
      </c>
      <c r="EY127" s="132">
        <f>SAM_billion!EY127*1000</f>
        <v>0</v>
      </c>
      <c r="EZ127" s="132">
        <f>SAM_billion!EZ127*1000</f>
        <v>0</v>
      </c>
      <c r="FA127" s="132">
        <f>SAM_billion!FA127*1000</f>
        <v>0</v>
      </c>
      <c r="FB127" s="132">
        <f>SAM_billion!FB127*1000</f>
        <v>0</v>
      </c>
      <c r="FC127" s="132">
        <f>SAM_billion!FC127*1000</f>
        <v>0</v>
      </c>
      <c r="FD127" s="132">
        <f>SAM_billion!FD127*1000</f>
        <v>0</v>
      </c>
      <c r="FE127" s="132">
        <f>SAM_billion!FE127*1000</f>
        <v>0</v>
      </c>
      <c r="FF127" s="132">
        <f>SAM_billion!FF127*1000</f>
        <v>0</v>
      </c>
      <c r="FG127" s="132">
        <f>SAM_billion!FG127*1000</f>
        <v>0</v>
      </c>
      <c r="FH127" s="132">
        <f>SAM_billion!FH127*1000</f>
        <v>0</v>
      </c>
      <c r="FI127" s="132">
        <f>SAM_billion!FI127*1000</f>
        <v>0</v>
      </c>
      <c r="FJ127" s="132">
        <f>SAM_billion!FJ127*1000</f>
        <v>0</v>
      </c>
      <c r="FK127" s="132">
        <f>SAM_billion!FK127*1000</f>
        <v>0</v>
      </c>
      <c r="FL127" s="132">
        <f>SAM_billion!FL127*1000</f>
        <v>0</v>
      </c>
      <c r="FM127" s="132">
        <f>SAM_billion!FM127*1000</f>
        <v>0</v>
      </c>
      <c r="FN127" s="132">
        <f>SAM_billion!FN127*1000</f>
        <v>0</v>
      </c>
      <c r="FO127" s="132">
        <f>SAM_billion!FO127*1000</f>
        <v>0</v>
      </c>
      <c r="FP127" s="132">
        <f>SAM_billion!FP127*1000</f>
        <v>0</v>
      </c>
      <c r="FQ127" s="132">
        <f>SAM_billion!FQ127*1000</f>
        <v>0</v>
      </c>
      <c r="FR127" s="132">
        <f>SAM_billion!FR127*1000</f>
        <v>0</v>
      </c>
      <c r="FS127" s="132">
        <f>SAM_billion!FS127*1000</f>
        <v>0</v>
      </c>
      <c r="FT127" s="132">
        <f>SAM_billion!FT127*1000</f>
        <v>0</v>
      </c>
      <c r="FU127" s="132">
        <f>SAM_billion!FU127*1000</f>
        <v>0</v>
      </c>
      <c r="FV127" s="132">
        <f>SAM_billion!FV127*1000</f>
        <v>0</v>
      </c>
      <c r="FW127" s="132">
        <f>SAM_billion!FW127*1000</f>
        <v>0</v>
      </c>
      <c r="FX127" s="132">
        <f>SAM_billion!FX127*1000</f>
        <v>0</v>
      </c>
      <c r="FY127" s="132">
        <f>SAM_billion!FY127*1000</f>
        <v>0</v>
      </c>
      <c r="FZ127" s="132">
        <f>SAM_billion!FZ127*1000</f>
        <v>0</v>
      </c>
      <c r="GA127" s="132">
        <f>SAM_billion!GA127*1000</f>
        <v>0</v>
      </c>
      <c r="GB127" s="132">
        <f>SAM_billion!GB127*1000</f>
        <v>0</v>
      </c>
      <c r="GC127" s="132">
        <f>SAM_billion!GC127*1000</f>
        <v>0</v>
      </c>
      <c r="GD127" s="132">
        <f>SAM_billion!GD127*1000</f>
        <v>0</v>
      </c>
      <c r="GE127" s="132">
        <f>SAM_billion!GE127*1000</f>
        <v>0</v>
      </c>
      <c r="GF127" s="132">
        <f>SAM_billion!GF127*1000</f>
        <v>0</v>
      </c>
      <c r="GG127" s="132">
        <f>SAM_billion!GG127*1000</f>
        <v>0</v>
      </c>
      <c r="GH127" s="132">
        <f>SAM_billion!GH127*1000</f>
        <v>0</v>
      </c>
      <c r="GI127" s="132">
        <f>SAM_billion!GI127*1000</f>
        <v>0</v>
      </c>
      <c r="GJ127" s="132">
        <f>SAM_billion!GJ127*1000</f>
        <v>143006.75898126012</v>
      </c>
    </row>
    <row r="128" spans="1:192" x14ac:dyDescent="0.25">
      <c r="A128" s="133" t="s">
        <v>707</v>
      </c>
      <c r="B128" s="132">
        <f>SAM_billion!B128*1000</f>
        <v>608.75895074014193</v>
      </c>
      <c r="C128" s="132">
        <f>SAM_billion!C128*1000</f>
        <v>2992.5930134233554</v>
      </c>
      <c r="D128" s="132">
        <f>SAM_billion!D128*1000</f>
        <v>142.510431125748</v>
      </c>
      <c r="E128" s="132">
        <f>SAM_billion!E128*1000</f>
        <v>1453.1916240183114</v>
      </c>
      <c r="F128" s="132">
        <f>SAM_billion!F128*1000</f>
        <v>3878.3468706470348</v>
      </c>
      <c r="G128" s="132">
        <f>SAM_billion!G128*1000</f>
        <v>1479.6309292064411</v>
      </c>
      <c r="H128" s="132">
        <f>SAM_billion!H128*1000</f>
        <v>1326.5451338814955</v>
      </c>
      <c r="I128" s="132">
        <f>SAM_billion!I128*1000</f>
        <v>783.44645903338119</v>
      </c>
      <c r="J128" s="132">
        <f>SAM_billion!J128*1000</f>
        <v>148.83612182673281</v>
      </c>
      <c r="K128" s="132">
        <f>SAM_billion!K128*1000</f>
        <v>1521.4472074491853</v>
      </c>
      <c r="L128" s="132">
        <f>SAM_billion!L128*1000</f>
        <v>439.14801828871623</v>
      </c>
      <c r="M128" s="132">
        <f>SAM_billion!M128*1000</f>
        <v>2262.6012116706706</v>
      </c>
      <c r="N128" s="132">
        <f>SAM_billion!N128*1000</f>
        <v>2094.9665586665592</v>
      </c>
      <c r="O128" s="132">
        <f>SAM_billion!O128*1000</f>
        <v>259.51449552669487</v>
      </c>
      <c r="P128" s="132">
        <f>SAM_billion!P128*1000</f>
        <v>2297.3266544614621</v>
      </c>
      <c r="Q128" s="132">
        <f>SAM_billion!Q128*1000</f>
        <v>1654.5396932616402</v>
      </c>
      <c r="R128" s="132">
        <f>SAM_billion!R128*1000</f>
        <v>204.15083467688044</v>
      </c>
      <c r="S128" s="132">
        <f>SAM_billion!S128*1000</f>
        <v>5873.6806955535112</v>
      </c>
      <c r="T128" s="132">
        <f>SAM_billion!T128*1000</f>
        <v>7498.240899166638</v>
      </c>
      <c r="U128" s="132">
        <f>SAM_billion!U128*1000</f>
        <v>2782.4335875539305</v>
      </c>
      <c r="V128" s="132">
        <f>SAM_billion!V128*1000</f>
        <v>0</v>
      </c>
      <c r="W128" s="132">
        <f>SAM_billion!W128*1000</f>
        <v>0</v>
      </c>
      <c r="X128" s="132">
        <f>SAM_billion!X128*1000</f>
        <v>0</v>
      </c>
      <c r="Y128" s="132">
        <f>SAM_billion!Y128*1000</f>
        <v>0</v>
      </c>
      <c r="Z128" s="132">
        <f>SAM_billion!Z128*1000</f>
        <v>0</v>
      </c>
      <c r="AA128" s="132">
        <f>SAM_billion!AA128*1000</f>
        <v>0</v>
      </c>
      <c r="AB128" s="132">
        <f>SAM_billion!AB128*1000</f>
        <v>0</v>
      </c>
      <c r="AC128" s="132">
        <f>SAM_billion!AC128*1000</f>
        <v>0</v>
      </c>
      <c r="AD128" s="132">
        <f>SAM_billion!AD128*1000</f>
        <v>0</v>
      </c>
      <c r="AE128" s="132">
        <f>SAM_billion!AE128*1000</f>
        <v>0</v>
      </c>
      <c r="AF128" s="132">
        <f>SAM_billion!AF128*1000</f>
        <v>0</v>
      </c>
      <c r="AG128" s="132">
        <f>SAM_billion!AG128*1000</f>
        <v>0</v>
      </c>
      <c r="AH128" s="132">
        <f>SAM_billion!AH128*1000</f>
        <v>0</v>
      </c>
      <c r="AI128" s="132">
        <f>SAM_billion!AI128*1000</f>
        <v>0</v>
      </c>
      <c r="AJ128" s="132">
        <f>SAM_billion!AJ128*1000</f>
        <v>0</v>
      </c>
      <c r="AK128" s="132">
        <f>SAM_billion!AK128*1000</f>
        <v>0</v>
      </c>
      <c r="AL128" s="132">
        <f>SAM_billion!AL128*1000</f>
        <v>0</v>
      </c>
      <c r="AM128" s="132">
        <f>SAM_billion!AM128*1000</f>
        <v>0</v>
      </c>
      <c r="AN128" s="132">
        <f>SAM_billion!AN128*1000</f>
        <v>64.607652435375428</v>
      </c>
      <c r="AO128" s="132">
        <f>SAM_billion!AO128*1000</f>
        <v>64.474114533731424</v>
      </c>
      <c r="AP128" s="132">
        <f>SAM_billion!AP128*1000</f>
        <v>128.96044046320119</v>
      </c>
      <c r="AQ128" s="132">
        <f>SAM_billion!AQ128*1000</f>
        <v>0</v>
      </c>
      <c r="AR128" s="132">
        <f>SAM_billion!AR128*1000</f>
        <v>0</v>
      </c>
      <c r="AS128" s="132">
        <f>SAM_billion!AS128*1000</f>
        <v>0</v>
      </c>
      <c r="AT128" s="132">
        <f>SAM_billion!AT128*1000</f>
        <v>0</v>
      </c>
      <c r="AU128" s="132">
        <f>SAM_billion!AU128*1000</f>
        <v>0</v>
      </c>
      <c r="AV128" s="132">
        <f>SAM_billion!AV128*1000</f>
        <v>0</v>
      </c>
      <c r="AW128" s="132">
        <f>SAM_billion!AW128*1000</f>
        <v>0</v>
      </c>
      <c r="AX128" s="132">
        <f>SAM_billion!AX128*1000</f>
        <v>285.71476143863595</v>
      </c>
      <c r="AY128" s="132">
        <f>SAM_billion!AY128*1000</f>
        <v>159.53949896076873</v>
      </c>
      <c r="AZ128" s="132">
        <f>SAM_billion!AZ128*1000</f>
        <v>0</v>
      </c>
      <c r="BA128" s="132">
        <f>SAM_billion!BA128*1000</f>
        <v>8.8667230931806191</v>
      </c>
      <c r="BB128" s="132">
        <f>SAM_billion!BB128*1000</f>
        <v>83.147689303894481</v>
      </c>
      <c r="BC128" s="132">
        <f>SAM_billion!BC128*1000</f>
        <v>30.9872521801482</v>
      </c>
      <c r="BD128" s="132">
        <f>SAM_billion!BD128*1000</f>
        <v>7.5935902789863015</v>
      </c>
      <c r="BE128" s="132">
        <f>SAM_billion!BE128*1000</f>
        <v>2567.0893445890488</v>
      </c>
      <c r="BF128" s="132">
        <f>SAM_billion!BF128*1000</f>
        <v>0</v>
      </c>
      <c r="BG128" s="132">
        <f>SAM_billion!BG128*1000</f>
        <v>49.708312443401667</v>
      </c>
      <c r="BH128" s="132">
        <f>SAM_billion!BH128*1000</f>
        <v>0</v>
      </c>
      <c r="BI128" s="132">
        <f>SAM_billion!BI128*1000</f>
        <v>0</v>
      </c>
      <c r="BJ128" s="132">
        <f>SAM_billion!BJ128*1000</f>
        <v>82.846193670041231</v>
      </c>
      <c r="BK128" s="132">
        <f>SAM_billion!BK128*1000</f>
        <v>6410.6627921239897</v>
      </c>
      <c r="BL128" s="132">
        <f>SAM_billion!BL128*1000</f>
        <v>2.0810367845791324</v>
      </c>
      <c r="BM128" s="132">
        <f>SAM_billion!BM128*1000</f>
        <v>120.13123034300983</v>
      </c>
      <c r="BN128" s="132">
        <f>SAM_billion!BN128*1000</f>
        <v>138.49669999822621</v>
      </c>
      <c r="BO128" s="132">
        <f>SAM_billion!BO128*1000</f>
        <v>1.8449033755666904</v>
      </c>
      <c r="BP128" s="132">
        <f>SAM_billion!BP128*1000</f>
        <v>4975.1756103115013</v>
      </c>
      <c r="BQ128" s="132">
        <f>SAM_billion!BQ128*1000</f>
        <v>173626.54286400438</v>
      </c>
      <c r="BR128" s="132">
        <f>SAM_billion!BR128*1000</f>
        <v>0</v>
      </c>
      <c r="BS128" s="132">
        <f>SAM_billion!BS128*1000</f>
        <v>0</v>
      </c>
      <c r="BT128" s="132">
        <f>SAM_billion!BT128*1000</f>
        <v>11666.968815931212</v>
      </c>
      <c r="BU128" s="132">
        <f>SAM_billion!BU128*1000</f>
        <v>77.960447508005217</v>
      </c>
      <c r="BV128" s="132">
        <f>SAM_billion!BV128*1000</f>
        <v>12.212427980098706</v>
      </c>
      <c r="BW128" s="132">
        <f>SAM_billion!BW128*1000</f>
        <v>6.3386770603727802</v>
      </c>
      <c r="BX128" s="132">
        <f>SAM_billion!BX128*1000</f>
        <v>205.36702960502436</v>
      </c>
      <c r="BY128" s="132">
        <f>SAM_billion!BY128*1000</f>
        <v>65.793445041764699</v>
      </c>
      <c r="BZ128" s="132">
        <f>SAM_billion!BZ128*1000</f>
        <v>69.921890608668036</v>
      </c>
      <c r="CA128" s="132">
        <f>SAM_billion!CA128*1000</f>
        <v>0</v>
      </c>
      <c r="CB128" s="132">
        <f>SAM_billion!CB128*1000</f>
        <v>0</v>
      </c>
      <c r="CC128" s="132">
        <f>SAM_billion!CC128*1000</f>
        <v>0</v>
      </c>
      <c r="CD128" s="132">
        <f>SAM_billion!CD128*1000</f>
        <v>0</v>
      </c>
      <c r="CE128" s="132">
        <f>SAM_billion!CE128*1000</f>
        <v>0</v>
      </c>
      <c r="CF128" s="132">
        <f>SAM_billion!CF128*1000</f>
        <v>0</v>
      </c>
      <c r="CG128" s="132">
        <f>SAM_billion!CG128*1000</f>
        <v>0</v>
      </c>
      <c r="CH128" s="132">
        <f>SAM_billion!CH128*1000</f>
        <v>0</v>
      </c>
      <c r="CI128" s="132">
        <f>SAM_billion!CI128*1000</f>
        <v>0</v>
      </c>
      <c r="CJ128" s="132">
        <f>SAM_billion!CJ128*1000</f>
        <v>0</v>
      </c>
      <c r="CK128" s="132">
        <f>SAM_billion!CK128*1000</f>
        <v>0</v>
      </c>
      <c r="CL128" s="132">
        <f>SAM_billion!CL128*1000</f>
        <v>0</v>
      </c>
      <c r="CM128" s="132">
        <f>SAM_billion!CM128*1000</f>
        <v>0</v>
      </c>
      <c r="CN128" s="132">
        <f>SAM_billion!CN128*1000</f>
        <v>0</v>
      </c>
      <c r="CO128" s="132">
        <f>SAM_billion!CO128*1000</f>
        <v>0</v>
      </c>
      <c r="CP128" s="132">
        <f>SAM_billion!CP128*1000</f>
        <v>0</v>
      </c>
      <c r="CQ128" s="132">
        <f>SAM_billion!CQ128*1000</f>
        <v>0</v>
      </c>
      <c r="CR128" s="132">
        <f>SAM_billion!CR128*1000</f>
        <v>0</v>
      </c>
      <c r="CS128" s="132">
        <f>SAM_billion!CS128*1000</f>
        <v>0</v>
      </c>
      <c r="CT128" s="132">
        <f>SAM_billion!CT128*1000</f>
        <v>0</v>
      </c>
      <c r="CU128" s="132">
        <f>SAM_billion!CU128*1000</f>
        <v>0</v>
      </c>
      <c r="CV128" s="132">
        <f>SAM_billion!CV128*1000</f>
        <v>0</v>
      </c>
      <c r="CW128" s="132">
        <f>SAM_billion!CW128*1000</f>
        <v>0</v>
      </c>
      <c r="CX128" s="132">
        <f>SAM_billion!CX128*1000</f>
        <v>0</v>
      </c>
      <c r="CY128" s="132">
        <f>SAM_billion!CY128*1000</f>
        <v>0</v>
      </c>
      <c r="CZ128" s="132">
        <f>SAM_billion!CZ128*1000</f>
        <v>0</v>
      </c>
      <c r="DA128" s="132">
        <f>SAM_billion!DA128*1000</f>
        <v>0</v>
      </c>
      <c r="DB128" s="132">
        <f>SAM_billion!DB128*1000</f>
        <v>0</v>
      </c>
      <c r="DC128" s="132">
        <f>SAM_billion!DC128*1000</f>
        <v>0</v>
      </c>
      <c r="DD128" s="132">
        <f>SAM_billion!DD128*1000</f>
        <v>0</v>
      </c>
      <c r="DE128" s="132">
        <f>SAM_billion!DE128*1000</f>
        <v>0</v>
      </c>
      <c r="DF128" s="132">
        <f>SAM_billion!DF128*1000</f>
        <v>0</v>
      </c>
      <c r="DG128" s="132">
        <f>SAM_billion!DG128*1000</f>
        <v>0</v>
      </c>
      <c r="DH128" s="132">
        <f>SAM_billion!DH128*1000</f>
        <v>0</v>
      </c>
      <c r="DI128" s="132">
        <f>SAM_billion!DI128*1000</f>
        <v>0</v>
      </c>
      <c r="DJ128" s="132">
        <f>SAM_billion!DJ128*1000</f>
        <v>0</v>
      </c>
      <c r="DK128" s="132">
        <f>SAM_billion!DK128*1000</f>
        <v>0</v>
      </c>
      <c r="DL128" s="132">
        <f>SAM_billion!DL128*1000</f>
        <v>0</v>
      </c>
      <c r="DM128" s="132">
        <f>SAM_billion!DM128*1000</f>
        <v>0</v>
      </c>
      <c r="DN128" s="132">
        <f>SAM_billion!DN128*1000</f>
        <v>0</v>
      </c>
      <c r="DO128" s="132">
        <f>SAM_billion!DO128*1000</f>
        <v>0</v>
      </c>
      <c r="DP128" s="132">
        <f>SAM_billion!DP128*1000</f>
        <v>0</v>
      </c>
      <c r="DQ128" s="132">
        <f>SAM_billion!DQ128*1000</f>
        <v>0</v>
      </c>
      <c r="DR128" s="132">
        <f>SAM_billion!DR128*1000</f>
        <v>0</v>
      </c>
      <c r="DS128" s="132">
        <f>SAM_billion!DS128*1000</f>
        <v>0</v>
      </c>
      <c r="DT128" s="132">
        <f>SAM_billion!DT128*1000</f>
        <v>0</v>
      </c>
      <c r="DU128" s="132">
        <f>SAM_billion!DU128*1000</f>
        <v>0</v>
      </c>
      <c r="DV128" s="132">
        <f>SAM_billion!DV128*1000</f>
        <v>0</v>
      </c>
      <c r="DW128" s="132">
        <f>SAM_billion!DW128*1000</f>
        <v>0</v>
      </c>
      <c r="DX128" s="132">
        <f>SAM_billion!DX128*1000</f>
        <v>0</v>
      </c>
      <c r="DY128" s="132">
        <f>SAM_billion!DY128*1000</f>
        <v>0</v>
      </c>
      <c r="DZ128" s="132">
        <f>SAM_billion!DZ128*1000</f>
        <v>0</v>
      </c>
      <c r="EA128" s="132">
        <f>SAM_billion!EA128*1000</f>
        <v>0</v>
      </c>
      <c r="EB128" s="132">
        <f>SAM_billion!EB128*1000</f>
        <v>0</v>
      </c>
      <c r="EC128" s="132">
        <f>SAM_billion!EC128*1000</f>
        <v>0</v>
      </c>
      <c r="ED128" s="132">
        <f>SAM_billion!ED128*1000</f>
        <v>0</v>
      </c>
      <c r="EE128" s="132">
        <f>SAM_billion!EE128*1000</f>
        <v>0</v>
      </c>
      <c r="EF128" s="132">
        <f>SAM_billion!EF128*1000</f>
        <v>0</v>
      </c>
      <c r="EG128" s="132">
        <f>SAM_billion!EG128*1000</f>
        <v>0</v>
      </c>
      <c r="EH128" s="132">
        <f>SAM_billion!EH128*1000</f>
        <v>0</v>
      </c>
      <c r="EI128" s="132">
        <f>SAM_billion!EI128*1000</f>
        <v>0</v>
      </c>
      <c r="EJ128" s="132">
        <f>SAM_billion!EJ128*1000</f>
        <v>0</v>
      </c>
      <c r="EK128" s="132">
        <f>SAM_billion!EK128*1000</f>
        <v>0</v>
      </c>
      <c r="EL128" s="132">
        <f>SAM_billion!EL128*1000</f>
        <v>0</v>
      </c>
      <c r="EM128" s="132">
        <f>SAM_billion!EM128*1000</f>
        <v>0</v>
      </c>
      <c r="EN128" s="132">
        <f>SAM_billion!EN128*1000</f>
        <v>0</v>
      </c>
      <c r="EO128" s="132">
        <f>SAM_billion!EO128*1000</f>
        <v>0</v>
      </c>
      <c r="EP128" s="132">
        <f>SAM_billion!EP128*1000</f>
        <v>0</v>
      </c>
      <c r="EQ128" s="132">
        <f>SAM_billion!EQ128*1000</f>
        <v>0</v>
      </c>
      <c r="ER128" s="132">
        <f>SAM_billion!ER128*1000</f>
        <v>0</v>
      </c>
      <c r="ES128" s="132">
        <f>SAM_billion!ES128*1000</f>
        <v>0</v>
      </c>
      <c r="ET128" s="132">
        <f>SAM_billion!ET128*1000</f>
        <v>0</v>
      </c>
      <c r="EU128" s="132">
        <f>SAM_billion!EU128*1000</f>
        <v>0</v>
      </c>
      <c r="EV128" s="132">
        <f>SAM_billion!EV128*1000</f>
        <v>0</v>
      </c>
      <c r="EW128" s="132">
        <f>SAM_billion!EW128*1000</f>
        <v>0</v>
      </c>
      <c r="EX128" s="132">
        <f>SAM_billion!EX128*1000</f>
        <v>0</v>
      </c>
      <c r="EY128" s="132">
        <f>SAM_billion!EY128*1000</f>
        <v>0</v>
      </c>
      <c r="EZ128" s="132">
        <f>SAM_billion!EZ128*1000</f>
        <v>0</v>
      </c>
      <c r="FA128" s="132">
        <f>SAM_billion!FA128*1000</f>
        <v>0</v>
      </c>
      <c r="FB128" s="132">
        <f>SAM_billion!FB128*1000</f>
        <v>0</v>
      </c>
      <c r="FC128" s="132">
        <f>SAM_billion!FC128*1000</f>
        <v>0</v>
      </c>
      <c r="FD128" s="132">
        <f>SAM_billion!FD128*1000</f>
        <v>0</v>
      </c>
      <c r="FE128" s="132">
        <f>SAM_billion!FE128*1000</f>
        <v>0</v>
      </c>
      <c r="FF128" s="132">
        <f>SAM_billion!FF128*1000</f>
        <v>0</v>
      </c>
      <c r="FG128" s="132">
        <f>SAM_billion!FG128*1000</f>
        <v>0</v>
      </c>
      <c r="FH128" s="132">
        <f>SAM_billion!FH128*1000</f>
        <v>0</v>
      </c>
      <c r="FI128" s="132">
        <f>SAM_billion!FI128*1000</f>
        <v>0</v>
      </c>
      <c r="FJ128" s="132">
        <f>SAM_billion!FJ128*1000</f>
        <v>0</v>
      </c>
      <c r="FK128" s="132">
        <f>SAM_billion!FK128*1000</f>
        <v>0</v>
      </c>
      <c r="FL128" s="132">
        <f>SAM_billion!FL128*1000</f>
        <v>0</v>
      </c>
      <c r="FM128" s="132">
        <f>SAM_billion!FM128*1000</f>
        <v>0</v>
      </c>
      <c r="FN128" s="132">
        <f>SAM_billion!FN128*1000</f>
        <v>0</v>
      </c>
      <c r="FO128" s="132">
        <f>SAM_billion!FO128*1000</f>
        <v>0</v>
      </c>
      <c r="FP128" s="132">
        <f>SAM_billion!FP128*1000</f>
        <v>0</v>
      </c>
      <c r="FQ128" s="132">
        <f>SAM_billion!FQ128*1000</f>
        <v>0</v>
      </c>
      <c r="FR128" s="132">
        <f>SAM_billion!FR128*1000</f>
        <v>0</v>
      </c>
      <c r="FS128" s="132">
        <f>SAM_billion!FS128*1000</f>
        <v>0</v>
      </c>
      <c r="FT128" s="132">
        <f>SAM_billion!FT128*1000</f>
        <v>0</v>
      </c>
      <c r="FU128" s="132">
        <f>SAM_billion!FU128*1000</f>
        <v>0</v>
      </c>
      <c r="FV128" s="132">
        <f>SAM_billion!FV128*1000</f>
        <v>0</v>
      </c>
      <c r="FW128" s="132">
        <f>SAM_billion!FW128*1000</f>
        <v>0</v>
      </c>
      <c r="FX128" s="132">
        <f>SAM_billion!FX128*1000</f>
        <v>0</v>
      </c>
      <c r="FY128" s="132">
        <f>SAM_billion!FY128*1000</f>
        <v>0</v>
      </c>
      <c r="FZ128" s="132">
        <f>SAM_billion!FZ128*1000</f>
        <v>0</v>
      </c>
      <c r="GA128" s="132">
        <f>SAM_billion!GA128*1000</f>
        <v>0</v>
      </c>
      <c r="GB128" s="132">
        <f>SAM_billion!GB128*1000</f>
        <v>0</v>
      </c>
      <c r="GC128" s="132">
        <f>SAM_billion!GC128*1000</f>
        <v>0</v>
      </c>
      <c r="GD128" s="132">
        <f>SAM_billion!GD128*1000</f>
        <v>0</v>
      </c>
      <c r="GE128" s="132">
        <f>SAM_billion!GE128*1000</f>
        <v>0</v>
      </c>
      <c r="GF128" s="132">
        <f>SAM_billion!GF128*1000</f>
        <v>747.57450201371887</v>
      </c>
      <c r="GG128" s="132">
        <f>SAM_billion!GG128*1000</f>
        <v>28.035346759913693</v>
      </c>
      <c r="GH128" s="132">
        <f>SAM_billion!GH128*1000</f>
        <v>77.60996428353954</v>
      </c>
      <c r="GI128" s="132">
        <f>SAM_billion!GI128*1000</f>
        <v>0</v>
      </c>
      <c r="GJ128" s="132">
        <f>SAM_billion!GJ128*1000</f>
        <v>241468.16264730252</v>
      </c>
    </row>
    <row r="129" spans="1:192" x14ac:dyDescent="0.25">
      <c r="A129" s="133" t="s">
        <v>564</v>
      </c>
      <c r="B129" s="132">
        <f>SAM_billion!B129*1000</f>
        <v>25.450233012824821</v>
      </c>
      <c r="C129" s="132">
        <f>SAM_billion!C129*1000</f>
        <v>125.11058672989761</v>
      </c>
      <c r="D129" s="132">
        <f>SAM_billion!D129*1000</f>
        <v>5.957897907700116</v>
      </c>
      <c r="E129" s="132">
        <f>SAM_billion!E129*1000</f>
        <v>60.753218328182825</v>
      </c>
      <c r="F129" s="132">
        <f>SAM_billion!F129*1000</f>
        <v>162.14107643513017</v>
      </c>
      <c r="G129" s="132">
        <f>SAM_billion!G129*1000</f>
        <v>61.858559739454044</v>
      </c>
      <c r="H129" s="132">
        <f>SAM_billion!H129*1000</f>
        <v>55.458540228880032</v>
      </c>
      <c r="I129" s="132">
        <f>SAM_billion!I129*1000</f>
        <v>32.753349928128266</v>
      </c>
      <c r="J129" s="132">
        <f>SAM_billion!J129*1000</f>
        <v>6.2223544748050212</v>
      </c>
      <c r="K129" s="132">
        <f>SAM_billion!K129*1000</f>
        <v>63.606762412635341</v>
      </c>
      <c r="L129" s="132">
        <f>SAM_billion!L129*1000</f>
        <v>18.359351232502714</v>
      </c>
      <c r="M129" s="132">
        <f>SAM_billion!M129*1000</f>
        <v>94.592002272996282</v>
      </c>
      <c r="N129" s="132">
        <f>SAM_billion!N129*1000</f>
        <v>87.583742312643238</v>
      </c>
      <c r="O129" s="132">
        <f>SAM_billion!O129*1000</f>
        <v>10.849457528846072</v>
      </c>
      <c r="P129" s="132">
        <f>SAM_billion!P129*1000</f>
        <v>14.787313286423201</v>
      </c>
      <c r="Q129" s="132">
        <f>SAM_billion!Q129*1000</f>
        <v>10.64985544897087</v>
      </c>
      <c r="R129" s="132">
        <f>SAM_billion!R129*1000</f>
        <v>1.3140675246113382</v>
      </c>
      <c r="S129" s="132">
        <f>SAM_billion!S129*1000</f>
        <v>0</v>
      </c>
      <c r="T129" s="132">
        <f>SAM_billion!T129*1000</f>
        <v>86.071692712313677</v>
      </c>
      <c r="U129" s="132">
        <f>SAM_billion!U129*1000</f>
        <v>17.909824481391187</v>
      </c>
      <c r="V129" s="132">
        <f>SAM_billion!V129*1000</f>
        <v>0</v>
      </c>
      <c r="W129" s="132">
        <f>SAM_billion!W129*1000</f>
        <v>0</v>
      </c>
      <c r="X129" s="132">
        <f>SAM_billion!X129*1000</f>
        <v>0</v>
      </c>
      <c r="Y129" s="132">
        <f>SAM_billion!Y129*1000</f>
        <v>0</v>
      </c>
      <c r="Z129" s="132">
        <f>SAM_billion!Z129*1000</f>
        <v>0</v>
      </c>
      <c r="AA129" s="132">
        <f>SAM_billion!AA129*1000</f>
        <v>0</v>
      </c>
      <c r="AB129" s="132">
        <f>SAM_billion!AB129*1000</f>
        <v>0</v>
      </c>
      <c r="AC129" s="132">
        <f>SAM_billion!AC129*1000</f>
        <v>0</v>
      </c>
      <c r="AD129" s="132">
        <f>SAM_billion!AD129*1000</f>
        <v>0</v>
      </c>
      <c r="AE129" s="132">
        <f>SAM_billion!AE129*1000</f>
        <v>0</v>
      </c>
      <c r="AF129" s="132">
        <f>SAM_billion!AF129*1000</f>
        <v>0</v>
      </c>
      <c r="AG129" s="132">
        <f>SAM_billion!AG129*1000</f>
        <v>0</v>
      </c>
      <c r="AH129" s="132">
        <f>SAM_billion!AH129*1000</f>
        <v>0</v>
      </c>
      <c r="AI129" s="132">
        <f>SAM_billion!AI129*1000</f>
        <v>0</v>
      </c>
      <c r="AJ129" s="132">
        <f>SAM_billion!AJ129*1000</f>
        <v>0</v>
      </c>
      <c r="AK129" s="132">
        <f>SAM_billion!AK129*1000</f>
        <v>0</v>
      </c>
      <c r="AL129" s="132">
        <f>SAM_billion!AL129*1000</f>
        <v>0</v>
      </c>
      <c r="AM129" s="132">
        <f>SAM_billion!AM129*1000</f>
        <v>0</v>
      </c>
      <c r="AN129" s="132">
        <f>SAM_billion!AN129*1000</f>
        <v>0.18709753706836851</v>
      </c>
      <c r="AO129" s="132">
        <f>SAM_billion!AO129*1000</f>
        <v>0</v>
      </c>
      <c r="AP129" s="132">
        <f>SAM_billion!AP129*1000</f>
        <v>0.37345701136643855</v>
      </c>
      <c r="AQ129" s="132">
        <f>SAM_billion!AQ129*1000</f>
        <v>0</v>
      </c>
      <c r="AR129" s="132">
        <f>SAM_billion!AR129*1000</f>
        <v>0.36700321872409164</v>
      </c>
      <c r="AS129" s="132">
        <f>SAM_billion!AS129*1000</f>
        <v>7.5674088088863218</v>
      </c>
      <c r="AT129" s="132">
        <f>SAM_billion!AT129*1000</f>
        <v>68.106679279976888</v>
      </c>
      <c r="AU129" s="132">
        <f>SAM_billion!AU129*1000</f>
        <v>22.671044393990591</v>
      </c>
      <c r="AV129" s="132">
        <f>SAM_billion!AV129*1000</f>
        <v>1.5778018951112527</v>
      </c>
      <c r="AW129" s="132">
        <f>SAM_billion!AW129*1000</f>
        <v>0.3615039412048493</v>
      </c>
      <c r="AX129" s="132">
        <f>SAM_billion!AX129*1000</f>
        <v>0</v>
      </c>
      <c r="AY129" s="132">
        <f>SAM_billion!AY129*1000</f>
        <v>258.0796830462258</v>
      </c>
      <c r="AZ129" s="132">
        <f>SAM_billion!AZ129*1000</f>
        <v>1583.1198181195646</v>
      </c>
      <c r="BA129" s="132">
        <f>SAM_billion!BA129*1000</f>
        <v>2.5677175846324028E-2</v>
      </c>
      <c r="BB129" s="132">
        <f>SAM_billion!BB129*1000</f>
        <v>0.24078769766856004</v>
      </c>
      <c r="BC129" s="132">
        <f>SAM_billion!BC129*1000</f>
        <v>8.9736096961908929E-2</v>
      </c>
      <c r="BD129" s="132">
        <f>SAM_billion!BD129*1000</f>
        <v>2.1990305871672965E-2</v>
      </c>
      <c r="BE129" s="132">
        <f>SAM_billion!BE129*1000</f>
        <v>7.4340434252348855</v>
      </c>
      <c r="BF129" s="132">
        <f>SAM_billion!BF129*1000</f>
        <v>0</v>
      </c>
      <c r="BG129" s="132">
        <f>SAM_billion!BG129*1000</f>
        <v>0.14395048387322423</v>
      </c>
      <c r="BH129" s="132">
        <f>SAM_billion!BH129*1000</f>
        <v>0</v>
      </c>
      <c r="BI129" s="132">
        <f>SAM_billion!BI129*1000</f>
        <v>0</v>
      </c>
      <c r="BJ129" s="132">
        <f>SAM_billion!BJ129*1000</f>
        <v>0.23991459535939885</v>
      </c>
      <c r="BK129" s="132">
        <f>SAM_billion!BK129*1000</f>
        <v>944.87066509762064</v>
      </c>
      <c r="BL129" s="132">
        <f>SAM_billion!BL129*1000</f>
        <v>1.8299166734866708</v>
      </c>
      <c r="BM129" s="132">
        <f>SAM_billion!BM129*1000</f>
        <v>105.63491382762842</v>
      </c>
      <c r="BN129" s="132">
        <f>SAM_billion!BN129*1000</f>
        <v>121.78420988406053</v>
      </c>
      <c r="BO129" s="132">
        <f>SAM_billion!BO129*1000</f>
        <v>1.6222776420571983</v>
      </c>
      <c r="BP129" s="132">
        <f>SAM_billion!BP129*1000</f>
        <v>0</v>
      </c>
      <c r="BQ129" s="132">
        <f>SAM_billion!BQ129*1000</f>
        <v>0</v>
      </c>
      <c r="BR129" s="132">
        <f>SAM_billion!BR129*1000</f>
        <v>6842.0717342328489</v>
      </c>
      <c r="BS129" s="132">
        <f>SAM_billion!BS129*1000</f>
        <v>6303.4423470661877</v>
      </c>
      <c r="BT129" s="132">
        <f>SAM_billion!BT129*1000</f>
        <v>0</v>
      </c>
      <c r="BU129" s="132">
        <f>SAM_billion!BU129*1000</f>
        <v>68.552907773916573</v>
      </c>
      <c r="BV129" s="132">
        <f>SAM_billion!BV129*1000</f>
        <v>10.738746066450412</v>
      </c>
      <c r="BW129" s="132">
        <f>SAM_billion!BW129*1000</f>
        <v>5.5737846282085091</v>
      </c>
      <c r="BX129" s="132">
        <f>SAM_billion!BX129*1000</f>
        <v>180.58525175693484</v>
      </c>
      <c r="BY129" s="132">
        <f>SAM_billion!BY129*1000</f>
        <v>57.854105693957294</v>
      </c>
      <c r="BZ129" s="132">
        <f>SAM_billion!BZ129*1000</f>
        <v>61.484368952367888</v>
      </c>
      <c r="CA129" s="132">
        <f>SAM_billion!CA129*1000</f>
        <v>0</v>
      </c>
      <c r="CB129" s="132">
        <f>SAM_billion!CB129*1000</f>
        <v>0</v>
      </c>
      <c r="CC129" s="132">
        <f>SAM_billion!CC129*1000</f>
        <v>0</v>
      </c>
      <c r="CD129" s="132">
        <f>SAM_billion!CD129*1000</f>
        <v>0</v>
      </c>
      <c r="CE129" s="132">
        <f>SAM_billion!CE129*1000</f>
        <v>0</v>
      </c>
      <c r="CF129" s="132">
        <f>SAM_billion!CF129*1000</f>
        <v>0</v>
      </c>
      <c r="CG129" s="132">
        <f>SAM_billion!CG129*1000</f>
        <v>0</v>
      </c>
      <c r="CH129" s="132">
        <f>SAM_billion!CH129*1000</f>
        <v>0</v>
      </c>
      <c r="CI129" s="132">
        <f>SAM_billion!CI129*1000</f>
        <v>0</v>
      </c>
      <c r="CJ129" s="132">
        <f>SAM_billion!CJ129*1000</f>
        <v>0</v>
      </c>
      <c r="CK129" s="132">
        <f>SAM_billion!CK129*1000</f>
        <v>0</v>
      </c>
      <c r="CL129" s="132">
        <f>SAM_billion!CL129*1000</f>
        <v>0</v>
      </c>
      <c r="CM129" s="132">
        <f>SAM_billion!CM129*1000</f>
        <v>0</v>
      </c>
      <c r="CN129" s="132">
        <f>SAM_billion!CN129*1000</f>
        <v>0</v>
      </c>
      <c r="CO129" s="132">
        <f>SAM_billion!CO129*1000</f>
        <v>0</v>
      </c>
      <c r="CP129" s="132">
        <f>SAM_billion!CP129*1000</f>
        <v>0</v>
      </c>
      <c r="CQ129" s="132">
        <f>SAM_billion!CQ129*1000</f>
        <v>0</v>
      </c>
      <c r="CR129" s="132">
        <f>SAM_billion!CR129*1000</f>
        <v>0</v>
      </c>
      <c r="CS129" s="132">
        <f>SAM_billion!CS129*1000</f>
        <v>0</v>
      </c>
      <c r="CT129" s="132">
        <f>SAM_billion!CT129*1000</f>
        <v>0</v>
      </c>
      <c r="CU129" s="132">
        <f>SAM_billion!CU129*1000</f>
        <v>0</v>
      </c>
      <c r="CV129" s="132">
        <f>SAM_billion!CV129*1000</f>
        <v>0</v>
      </c>
      <c r="CW129" s="132">
        <f>SAM_billion!CW129*1000</f>
        <v>0</v>
      </c>
      <c r="CX129" s="132">
        <f>SAM_billion!CX129*1000</f>
        <v>0</v>
      </c>
      <c r="CY129" s="132">
        <f>SAM_billion!CY129*1000</f>
        <v>0</v>
      </c>
      <c r="CZ129" s="132">
        <f>SAM_billion!CZ129*1000</f>
        <v>0</v>
      </c>
      <c r="DA129" s="132">
        <f>SAM_billion!DA129*1000</f>
        <v>0</v>
      </c>
      <c r="DB129" s="132">
        <f>SAM_billion!DB129*1000</f>
        <v>0</v>
      </c>
      <c r="DC129" s="132">
        <f>SAM_billion!DC129*1000</f>
        <v>0</v>
      </c>
      <c r="DD129" s="132">
        <f>SAM_billion!DD129*1000</f>
        <v>0</v>
      </c>
      <c r="DE129" s="132">
        <f>SAM_billion!DE129*1000</f>
        <v>0</v>
      </c>
      <c r="DF129" s="132">
        <f>SAM_billion!DF129*1000</f>
        <v>0</v>
      </c>
      <c r="DG129" s="132">
        <f>SAM_billion!DG129*1000</f>
        <v>0</v>
      </c>
      <c r="DH129" s="132">
        <f>SAM_billion!DH129*1000</f>
        <v>0</v>
      </c>
      <c r="DI129" s="132">
        <f>SAM_billion!DI129*1000</f>
        <v>0</v>
      </c>
      <c r="DJ129" s="132">
        <f>SAM_billion!DJ129*1000</f>
        <v>0</v>
      </c>
      <c r="DK129" s="132">
        <f>SAM_billion!DK129*1000</f>
        <v>0</v>
      </c>
      <c r="DL129" s="132">
        <f>SAM_billion!DL129*1000</f>
        <v>0</v>
      </c>
      <c r="DM129" s="132">
        <f>SAM_billion!DM129*1000</f>
        <v>0</v>
      </c>
      <c r="DN129" s="132">
        <f>SAM_billion!DN129*1000</f>
        <v>0</v>
      </c>
      <c r="DO129" s="132">
        <f>SAM_billion!DO129*1000</f>
        <v>0</v>
      </c>
      <c r="DP129" s="132">
        <f>SAM_billion!DP129*1000</f>
        <v>0</v>
      </c>
      <c r="DQ129" s="132">
        <f>SAM_billion!DQ129*1000</f>
        <v>0</v>
      </c>
      <c r="DR129" s="132">
        <f>SAM_billion!DR129*1000</f>
        <v>0</v>
      </c>
      <c r="DS129" s="132">
        <f>SAM_billion!DS129*1000</f>
        <v>0</v>
      </c>
      <c r="DT129" s="132">
        <f>SAM_billion!DT129*1000</f>
        <v>0</v>
      </c>
      <c r="DU129" s="132">
        <f>SAM_billion!DU129*1000</f>
        <v>0</v>
      </c>
      <c r="DV129" s="132">
        <f>SAM_billion!DV129*1000</f>
        <v>0</v>
      </c>
      <c r="DW129" s="132">
        <f>SAM_billion!DW129*1000</f>
        <v>0</v>
      </c>
      <c r="DX129" s="132">
        <f>SAM_billion!DX129*1000</f>
        <v>0</v>
      </c>
      <c r="DY129" s="132">
        <f>SAM_billion!DY129*1000</f>
        <v>0</v>
      </c>
      <c r="DZ129" s="132">
        <f>SAM_billion!DZ129*1000</f>
        <v>0</v>
      </c>
      <c r="EA129" s="132">
        <f>SAM_billion!EA129*1000</f>
        <v>0</v>
      </c>
      <c r="EB129" s="132">
        <f>SAM_billion!EB129*1000</f>
        <v>0</v>
      </c>
      <c r="EC129" s="132">
        <f>SAM_billion!EC129*1000</f>
        <v>0</v>
      </c>
      <c r="ED129" s="132">
        <f>SAM_billion!ED129*1000</f>
        <v>0</v>
      </c>
      <c r="EE129" s="132">
        <f>SAM_billion!EE129*1000</f>
        <v>0</v>
      </c>
      <c r="EF129" s="132">
        <f>SAM_billion!EF129*1000</f>
        <v>0</v>
      </c>
      <c r="EG129" s="132">
        <f>SAM_billion!EG129*1000</f>
        <v>0</v>
      </c>
      <c r="EH129" s="132">
        <f>SAM_billion!EH129*1000</f>
        <v>0</v>
      </c>
      <c r="EI129" s="132">
        <f>SAM_billion!EI129*1000</f>
        <v>0</v>
      </c>
      <c r="EJ129" s="132">
        <f>SAM_billion!EJ129*1000</f>
        <v>0</v>
      </c>
      <c r="EK129" s="132">
        <f>SAM_billion!EK129*1000</f>
        <v>0</v>
      </c>
      <c r="EL129" s="132">
        <f>SAM_billion!EL129*1000</f>
        <v>0</v>
      </c>
      <c r="EM129" s="132">
        <f>SAM_billion!EM129*1000</f>
        <v>0</v>
      </c>
      <c r="EN129" s="132">
        <f>SAM_billion!EN129*1000</f>
        <v>0</v>
      </c>
      <c r="EO129" s="132">
        <f>SAM_billion!EO129*1000</f>
        <v>0</v>
      </c>
      <c r="EP129" s="132">
        <f>SAM_billion!EP129*1000</f>
        <v>0</v>
      </c>
      <c r="EQ129" s="132">
        <f>SAM_billion!EQ129*1000</f>
        <v>0</v>
      </c>
      <c r="ER129" s="132">
        <f>SAM_billion!ER129*1000</f>
        <v>0</v>
      </c>
      <c r="ES129" s="132">
        <f>SAM_billion!ES129*1000</f>
        <v>0</v>
      </c>
      <c r="ET129" s="132">
        <f>SAM_billion!ET129*1000</f>
        <v>0</v>
      </c>
      <c r="EU129" s="132">
        <f>SAM_billion!EU129*1000</f>
        <v>0</v>
      </c>
      <c r="EV129" s="132">
        <f>SAM_billion!EV129*1000</f>
        <v>0</v>
      </c>
      <c r="EW129" s="132">
        <f>SAM_billion!EW129*1000</f>
        <v>0</v>
      </c>
      <c r="EX129" s="132">
        <f>SAM_billion!EX129*1000</f>
        <v>0</v>
      </c>
      <c r="EY129" s="132">
        <f>SAM_billion!EY129*1000</f>
        <v>0</v>
      </c>
      <c r="EZ129" s="132">
        <f>SAM_billion!EZ129*1000</f>
        <v>0</v>
      </c>
      <c r="FA129" s="132">
        <f>SAM_billion!FA129*1000</f>
        <v>0</v>
      </c>
      <c r="FB129" s="132">
        <f>SAM_billion!FB129*1000</f>
        <v>0</v>
      </c>
      <c r="FC129" s="132">
        <f>SAM_billion!FC129*1000</f>
        <v>0</v>
      </c>
      <c r="FD129" s="132">
        <f>SAM_billion!FD129*1000</f>
        <v>0</v>
      </c>
      <c r="FE129" s="132">
        <f>SAM_billion!FE129*1000</f>
        <v>0</v>
      </c>
      <c r="FF129" s="132">
        <f>SAM_billion!FF129*1000</f>
        <v>0</v>
      </c>
      <c r="FG129" s="132">
        <f>SAM_billion!FG129*1000</f>
        <v>0</v>
      </c>
      <c r="FH129" s="132">
        <f>SAM_billion!FH129*1000</f>
        <v>0</v>
      </c>
      <c r="FI129" s="132">
        <f>SAM_billion!FI129*1000</f>
        <v>0</v>
      </c>
      <c r="FJ129" s="132">
        <f>SAM_billion!FJ129*1000</f>
        <v>0</v>
      </c>
      <c r="FK129" s="132">
        <f>SAM_billion!FK129*1000</f>
        <v>0</v>
      </c>
      <c r="FL129" s="132">
        <f>SAM_billion!FL129*1000</f>
        <v>0</v>
      </c>
      <c r="FM129" s="132">
        <f>SAM_billion!FM129*1000</f>
        <v>0</v>
      </c>
      <c r="FN129" s="132">
        <f>SAM_billion!FN129*1000</f>
        <v>93.246138319742712</v>
      </c>
      <c r="FO129" s="132">
        <f>SAM_billion!FO129*1000</f>
        <v>154.40431667216649</v>
      </c>
      <c r="FP129" s="132">
        <f>SAM_billion!FP129*1000</f>
        <v>278.32035542396824</v>
      </c>
      <c r="FQ129" s="132">
        <f>SAM_billion!FQ129*1000</f>
        <v>413.80196612679151</v>
      </c>
      <c r="FR129" s="132">
        <f>SAM_billion!FR129*1000</f>
        <v>460.39867752261364</v>
      </c>
      <c r="FS129" s="132">
        <f>SAM_billion!FS129*1000</f>
        <v>279.54959952522046</v>
      </c>
      <c r="FT129" s="132">
        <f>SAM_billion!FT129*1000</f>
        <v>391.08916393665129</v>
      </c>
      <c r="FU129" s="132">
        <f>SAM_billion!FU129*1000</f>
        <v>745.20380676123102</v>
      </c>
      <c r="FV129" s="132">
        <f>SAM_billion!FV129*1000</f>
        <v>2840.5678913721163</v>
      </c>
      <c r="FW129" s="132">
        <f>SAM_billion!FW129*1000</f>
        <v>4617.8805902473023</v>
      </c>
      <c r="FX129" s="132">
        <f>SAM_billion!FX129*1000</f>
        <v>0</v>
      </c>
      <c r="FY129" s="132">
        <f>SAM_billion!FY129*1000</f>
        <v>0</v>
      </c>
      <c r="FZ129" s="132">
        <f>SAM_billion!FZ129*1000</f>
        <v>0</v>
      </c>
      <c r="GA129" s="132">
        <f>SAM_billion!GA129*1000</f>
        <v>0</v>
      </c>
      <c r="GB129" s="132">
        <f>SAM_billion!GB129*1000</f>
        <v>0</v>
      </c>
      <c r="GC129" s="132">
        <f>SAM_billion!GC129*1000</f>
        <v>0</v>
      </c>
      <c r="GD129" s="132">
        <f>SAM_billion!GD129*1000</f>
        <v>0</v>
      </c>
      <c r="GE129" s="132">
        <f>SAM_billion!GE129*1000</f>
        <v>0</v>
      </c>
      <c r="GF129" s="132">
        <f>SAM_billion!GF129*1000</f>
        <v>2.1649037355410008</v>
      </c>
      <c r="GG129" s="132">
        <f>SAM_billion!GG129*1000</f>
        <v>8.1187663255281331E-2</v>
      </c>
      <c r="GH129" s="132">
        <f>SAM_billion!GH129*1000</f>
        <v>0.22475097952117562</v>
      </c>
      <c r="GI129" s="132">
        <f>SAM_billion!GI129*1000</f>
        <v>47994.732296988877</v>
      </c>
      <c r="GJ129" s="132">
        <f>SAM_billion!GJ129*1000</f>
        <v>75869.748357601988</v>
      </c>
    </row>
    <row r="130" spans="1:192" x14ac:dyDescent="0.25">
      <c r="A130" s="133" t="s">
        <v>584</v>
      </c>
      <c r="B130" s="132">
        <f>SAM_billion!B130*1000</f>
        <v>0</v>
      </c>
      <c r="C130" s="132">
        <f>SAM_billion!C130*1000</f>
        <v>0</v>
      </c>
      <c r="D130" s="132">
        <f>SAM_billion!D130*1000</f>
        <v>0</v>
      </c>
      <c r="E130" s="132">
        <f>SAM_billion!E130*1000</f>
        <v>0</v>
      </c>
      <c r="F130" s="132">
        <f>SAM_billion!F130*1000</f>
        <v>0</v>
      </c>
      <c r="G130" s="132">
        <f>SAM_billion!G130*1000</f>
        <v>0</v>
      </c>
      <c r="H130" s="132">
        <f>SAM_billion!H130*1000</f>
        <v>0</v>
      </c>
      <c r="I130" s="132">
        <f>SAM_billion!I130*1000</f>
        <v>0</v>
      </c>
      <c r="J130" s="132">
        <f>SAM_billion!J130*1000</f>
        <v>0</v>
      </c>
      <c r="K130" s="132">
        <f>SAM_billion!K130*1000</f>
        <v>0</v>
      </c>
      <c r="L130" s="132">
        <f>SAM_billion!L130*1000</f>
        <v>0</v>
      </c>
      <c r="M130" s="132">
        <f>SAM_billion!M130*1000</f>
        <v>0</v>
      </c>
      <c r="N130" s="132">
        <f>SAM_billion!N130*1000</f>
        <v>0</v>
      </c>
      <c r="O130" s="132">
        <f>SAM_billion!O130*1000</f>
        <v>0</v>
      </c>
      <c r="P130" s="132">
        <f>SAM_billion!P130*1000</f>
        <v>0</v>
      </c>
      <c r="Q130" s="132">
        <f>SAM_billion!Q130*1000</f>
        <v>83.333333333333329</v>
      </c>
      <c r="R130" s="132">
        <f>SAM_billion!R130*1000</f>
        <v>0</v>
      </c>
      <c r="S130" s="132">
        <f>SAM_billion!S130*1000</f>
        <v>0</v>
      </c>
      <c r="T130" s="132">
        <f>SAM_billion!T130*1000</f>
        <v>83.333333333333329</v>
      </c>
      <c r="U130" s="132">
        <f>SAM_billion!U130*1000</f>
        <v>83.333333333333329</v>
      </c>
      <c r="V130" s="132">
        <f>SAM_billion!V130*1000</f>
        <v>0</v>
      </c>
      <c r="W130" s="132">
        <f>SAM_billion!W130*1000</f>
        <v>0</v>
      </c>
      <c r="X130" s="132">
        <f>SAM_billion!X130*1000</f>
        <v>0</v>
      </c>
      <c r="Y130" s="132">
        <f>SAM_billion!Y130*1000</f>
        <v>0</v>
      </c>
      <c r="Z130" s="132">
        <f>SAM_billion!Z130*1000</f>
        <v>0</v>
      </c>
      <c r="AA130" s="132">
        <f>SAM_billion!AA130*1000</f>
        <v>0</v>
      </c>
      <c r="AB130" s="132">
        <f>SAM_billion!AB130*1000</f>
        <v>0</v>
      </c>
      <c r="AC130" s="132">
        <f>SAM_billion!AC130*1000</f>
        <v>0</v>
      </c>
      <c r="AD130" s="132">
        <f>SAM_billion!AD130*1000</f>
        <v>0</v>
      </c>
      <c r="AE130" s="132">
        <f>SAM_billion!AE130*1000</f>
        <v>0</v>
      </c>
      <c r="AF130" s="132">
        <f>SAM_billion!AF130*1000</f>
        <v>0</v>
      </c>
      <c r="AG130" s="132">
        <f>SAM_billion!AG130*1000</f>
        <v>0</v>
      </c>
      <c r="AH130" s="132">
        <f>SAM_billion!AH130*1000</f>
        <v>83.333333333333329</v>
      </c>
      <c r="AI130" s="132">
        <f>SAM_billion!AI130*1000</f>
        <v>0</v>
      </c>
      <c r="AJ130" s="132">
        <f>SAM_billion!AJ130*1000</f>
        <v>0</v>
      </c>
      <c r="AK130" s="132">
        <f>SAM_billion!AK130*1000</f>
        <v>0</v>
      </c>
      <c r="AL130" s="132">
        <f>SAM_billion!AL130*1000</f>
        <v>0</v>
      </c>
      <c r="AM130" s="132">
        <f>SAM_billion!AM130*1000</f>
        <v>0</v>
      </c>
      <c r="AN130" s="132">
        <f>SAM_billion!AN130*1000</f>
        <v>0</v>
      </c>
      <c r="AO130" s="132">
        <f>SAM_billion!AO130*1000</f>
        <v>0</v>
      </c>
      <c r="AP130" s="132">
        <f>SAM_billion!AP130*1000</f>
        <v>0</v>
      </c>
      <c r="AQ130" s="132">
        <f>SAM_billion!AQ130*1000</f>
        <v>83.333333333333329</v>
      </c>
      <c r="AR130" s="132">
        <f>SAM_billion!AR130*1000</f>
        <v>0</v>
      </c>
      <c r="AS130" s="132">
        <f>SAM_billion!AS130*1000</f>
        <v>83.333333333333329</v>
      </c>
      <c r="AT130" s="132">
        <f>SAM_billion!AT130*1000</f>
        <v>83.333333333333329</v>
      </c>
      <c r="AU130" s="132">
        <f>SAM_billion!AU130*1000</f>
        <v>83.333333333333329</v>
      </c>
      <c r="AV130" s="132">
        <f>SAM_billion!AV130*1000</f>
        <v>0</v>
      </c>
      <c r="AW130" s="132">
        <f>SAM_billion!AW130*1000</f>
        <v>0</v>
      </c>
      <c r="AX130" s="132">
        <f>SAM_billion!AX130*1000</f>
        <v>0</v>
      </c>
      <c r="AY130" s="132">
        <f>SAM_billion!AY130*1000</f>
        <v>83.333333333333329</v>
      </c>
      <c r="AZ130" s="132">
        <f>SAM_billion!AZ130*1000</f>
        <v>0</v>
      </c>
      <c r="BA130" s="132">
        <f>SAM_billion!BA130*1000</f>
        <v>0</v>
      </c>
      <c r="BB130" s="132">
        <f>SAM_billion!BB130*1000</f>
        <v>83.333333333333329</v>
      </c>
      <c r="BC130" s="132">
        <f>SAM_billion!BC130*1000</f>
        <v>0</v>
      </c>
      <c r="BD130" s="132">
        <f>SAM_billion!BD130*1000</f>
        <v>0</v>
      </c>
      <c r="BE130" s="132">
        <f>SAM_billion!BE130*1000</f>
        <v>0</v>
      </c>
      <c r="BF130" s="132">
        <f>SAM_billion!BF130*1000</f>
        <v>0</v>
      </c>
      <c r="BG130" s="132">
        <f>SAM_billion!BG130*1000</f>
        <v>0</v>
      </c>
      <c r="BH130" s="132">
        <f>SAM_billion!BH130*1000</f>
        <v>0</v>
      </c>
      <c r="BI130" s="132">
        <f>SAM_billion!BI130*1000</f>
        <v>0</v>
      </c>
      <c r="BJ130" s="132">
        <f>SAM_billion!BJ130*1000</f>
        <v>0</v>
      </c>
      <c r="BK130" s="132">
        <f>SAM_billion!BK130*1000</f>
        <v>83.333333333333329</v>
      </c>
      <c r="BL130" s="132">
        <f>SAM_billion!BL130*1000</f>
        <v>0</v>
      </c>
      <c r="BM130" s="132">
        <f>SAM_billion!BM130*1000</f>
        <v>0</v>
      </c>
      <c r="BN130" s="132">
        <f>SAM_billion!BN130*1000</f>
        <v>0</v>
      </c>
      <c r="BO130" s="132">
        <f>SAM_billion!BO130*1000</f>
        <v>0</v>
      </c>
      <c r="BP130" s="132">
        <f>SAM_billion!BP130*1000</f>
        <v>0</v>
      </c>
      <c r="BQ130" s="132">
        <f>SAM_billion!BQ130*1000</f>
        <v>83.333333333333329</v>
      </c>
      <c r="BR130" s="132">
        <f>SAM_billion!BR130*1000</f>
        <v>0</v>
      </c>
      <c r="BS130" s="132">
        <f>SAM_billion!BS130*1000</f>
        <v>0</v>
      </c>
      <c r="BT130" s="132">
        <f>SAM_billion!BT130*1000</f>
        <v>1.0000000000000001E-7</v>
      </c>
      <c r="BU130" s="132">
        <f>SAM_billion!BU130*1000</f>
        <v>0</v>
      </c>
      <c r="BV130" s="132">
        <f>SAM_billion!BV130*1000</f>
        <v>0</v>
      </c>
      <c r="BW130" s="132">
        <f>SAM_billion!BW130*1000</f>
        <v>0</v>
      </c>
      <c r="BX130" s="132">
        <f>SAM_billion!BX130*1000</f>
        <v>0</v>
      </c>
      <c r="BY130" s="132">
        <f>SAM_billion!BY130*1000</f>
        <v>0</v>
      </c>
      <c r="BZ130" s="132">
        <f>SAM_billion!BZ130*1000</f>
        <v>0</v>
      </c>
      <c r="CA130" s="132">
        <f>SAM_billion!CA130*1000</f>
        <v>0</v>
      </c>
      <c r="CB130" s="132">
        <f>SAM_billion!CB130*1000</f>
        <v>0</v>
      </c>
      <c r="CC130" s="132">
        <f>SAM_billion!CC130*1000</f>
        <v>0</v>
      </c>
      <c r="CD130" s="132">
        <f>SAM_billion!CD130*1000</f>
        <v>0</v>
      </c>
      <c r="CE130" s="132">
        <f>SAM_billion!CE130*1000</f>
        <v>0</v>
      </c>
      <c r="CF130" s="132">
        <f>SAM_billion!CF130*1000</f>
        <v>0</v>
      </c>
      <c r="CG130" s="132">
        <f>SAM_billion!CG130*1000</f>
        <v>0</v>
      </c>
      <c r="CH130" s="132">
        <f>SAM_billion!CH130*1000</f>
        <v>0</v>
      </c>
      <c r="CI130" s="132">
        <f>SAM_billion!CI130*1000</f>
        <v>0</v>
      </c>
      <c r="CJ130" s="132">
        <f>SAM_billion!CJ130*1000</f>
        <v>0</v>
      </c>
      <c r="CK130" s="132">
        <f>SAM_billion!CK130*1000</f>
        <v>0</v>
      </c>
      <c r="CL130" s="132">
        <f>SAM_billion!CL130*1000</f>
        <v>0</v>
      </c>
      <c r="CM130" s="132">
        <f>SAM_billion!CM130*1000</f>
        <v>0</v>
      </c>
      <c r="CN130" s="132">
        <f>SAM_billion!CN130*1000</f>
        <v>0</v>
      </c>
      <c r="CO130" s="132">
        <f>SAM_billion!CO130*1000</f>
        <v>0</v>
      </c>
      <c r="CP130" s="132">
        <f>SAM_billion!CP130*1000</f>
        <v>0</v>
      </c>
      <c r="CQ130" s="132">
        <f>SAM_billion!CQ130*1000</f>
        <v>0</v>
      </c>
      <c r="CR130" s="132">
        <f>SAM_billion!CR130*1000</f>
        <v>0</v>
      </c>
      <c r="CS130" s="132">
        <f>SAM_billion!CS130*1000</f>
        <v>0</v>
      </c>
      <c r="CT130" s="132">
        <f>SAM_billion!CT130*1000</f>
        <v>0</v>
      </c>
      <c r="CU130" s="132">
        <f>SAM_billion!CU130*1000</f>
        <v>0</v>
      </c>
      <c r="CV130" s="132">
        <f>SAM_billion!CV130*1000</f>
        <v>0</v>
      </c>
      <c r="CW130" s="132">
        <f>SAM_billion!CW130*1000</f>
        <v>0</v>
      </c>
      <c r="CX130" s="132">
        <f>SAM_billion!CX130*1000</f>
        <v>0</v>
      </c>
      <c r="CY130" s="132">
        <f>SAM_billion!CY130*1000</f>
        <v>0</v>
      </c>
      <c r="CZ130" s="132">
        <f>SAM_billion!CZ130*1000</f>
        <v>0</v>
      </c>
      <c r="DA130" s="132">
        <f>SAM_billion!DA130*1000</f>
        <v>0</v>
      </c>
      <c r="DB130" s="132">
        <f>SAM_billion!DB130*1000</f>
        <v>0</v>
      </c>
      <c r="DC130" s="132">
        <f>SAM_billion!DC130*1000</f>
        <v>0</v>
      </c>
      <c r="DD130" s="132">
        <f>SAM_billion!DD130*1000</f>
        <v>0</v>
      </c>
      <c r="DE130" s="132">
        <f>SAM_billion!DE130*1000</f>
        <v>0</v>
      </c>
      <c r="DF130" s="132">
        <f>SAM_billion!DF130*1000</f>
        <v>0</v>
      </c>
      <c r="DG130" s="132">
        <f>SAM_billion!DG130*1000</f>
        <v>0</v>
      </c>
      <c r="DH130" s="132">
        <f>SAM_billion!DH130*1000</f>
        <v>0</v>
      </c>
      <c r="DI130" s="132">
        <f>SAM_billion!DI130*1000</f>
        <v>0</v>
      </c>
      <c r="DJ130" s="132">
        <f>SAM_billion!DJ130*1000</f>
        <v>0</v>
      </c>
      <c r="DK130" s="132">
        <f>SAM_billion!DK130*1000</f>
        <v>0</v>
      </c>
      <c r="DL130" s="132">
        <f>SAM_billion!DL130*1000</f>
        <v>0</v>
      </c>
      <c r="DM130" s="132">
        <f>SAM_billion!DM130*1000</f>
        <v>0</v>
      </c>
      <c r="DN130" s="132">
        <f>SAM_billion!DN130*1000</f>
        <v>0</v>
      </c>
      <c r="DO130" s="132">
        <f>SAM_billion!DO130*1000</f>
        <v>0</v>
      </c>
      <c r="DP130" s="132">
        <f>SAM_billion!DP130*1000</f>
        <v>0</v>
      </c>
      <c r="DQ130" s="132">
        <f>SAM_billion!DQ130*1000</f>
        <v>0</v>
      </c>
      <c r="DR130" s="132">
        <f>SAM_billion!DR130*1000</f>
        <v>0</v>
      </c>
      <c r="DS130" s="132">
        <f>SAM_billion!DS130*1000</f>
        <v>0</v>
      </c>
      <c r="DT130" s="132">
        <f>SAM_billion!DT130*1000</f>
        <v>0</v>
      </c>
      <c r="DU130" s="132">
        <f>SAM_billion!DU130*1000</f>
        <v>0</v>
      </c>
      <c r="DV130" s="132">
        <f>SAM_billion!DV130*1000</f>
        <v>0</v>
      </c>
      <c r="DW130" s="132">
        <f>SAM_billion!DW130*1000</f>
        <v>0</v>
      </c>
      <c r="DX130" s="132">
        <f>SAM_billion!DX130*1000</f>
        <v>0</v>
      </c>
      <c r="DY130" s="132">
        <f>SAM_billion!DY130*1000</f>
        <v>0</v>
      </c>
      <c r="DZ130" s="132">
        <f>SAM_billion!DZ130*1000</f>
        <v>0</v>
      </c>
      <c r="EA130" s="132">
        <f>SAM_billion!EA130*1000</f>
        <v>0</v>
      </c>
      <c r="EB130" s="132">
        <f>SAM_billion!EB130*1000</f>
        <v>0</v>
      </c>
      <c r="EC130" s="132">
        <f>SAM_billion!EC130*1000</f>
        <v>0</v>
      </c>
      <c r="ED130" s="132">
        <f>SAM_billion!ED130*1000</f>
        <v>0</v>
      </c>
      <c r="EE130" s="132">
        <f>SAM_billion!EE130*1000</f>
        <v>0</v>
      </c>
      <c r="EF130" s="132">
        <f>SAM_billion!EF130*1000</f>
        <v>0</v>
      </c>
      <c r="EG130" s="132">
        <f>SAM_billion!EG130*1000</f>
        <v>0</v>
      </c>
      <c r="EH130" s="132">
        <f>SAM_billion!EH130*1000</f>
        <v>0</v>
      </c>
      <c r="EI130" s="132">
        <f>SAM_billion!EI130*1000</f>
        <v>0</v>
      </c>
      <c r="EJ130" s="132">
        <f>SAM_billion!EJ130*1000</f>
        <v>0</v>
      </c>
      <c r="EK130" s="132">
        <f>SAM_billion!EK130*1000</f>
        <v>0</v>
      </c>
      <c r="EL130" s="132">
        <f>SAM_billion!EL130*1000</f>
        <v>0</v>
      </c>
      <c r="EM130" s="132">
        <f>SAM_billion!EM130*1000</f>
        <v>0</v>
      </c>
      <c r="EN130" s="132">
        <f>SAM_billion!EN130*1000</f>
        <v>0</v>
      </c>
      <c r="EO130" s="132">
        <f>SAM_billion!EO130*1000</f>
        <v>0</v>
      </c>
      <c r="EP130" s="132">
        <f>SAM_billion!EP130*1000</f>
        <v>0</v>
      </c>
      <c r="EQ130" s="132">
        <f>SAM_billion!EQ130*1000</f>
        <v>0</v>
      </c>
      <c r="ER130" s="132">
        <f>SAM_billion!ER130*1000</f>
        <v>0</v>
      </c>
      <c r="ES130" s="132">
        <f>SAM_billion!ES130*1000</f>
        <v>0</v>
      </c>
      <c r="ET130" s="132">
        <f>SAM_billion!ET130*1000</f>
        <v>0</v>
      </c>
      <c r="EU130" s="132">
        <f>SAM_billion!EU130*1000</f>
        <v>0</v>
      </c>
      <c r="EV130" s="132">
        <f>SAM_billion!EV130*1000</f>
        <v>0</v>
      </c>
      <c r="EW130" s="132">
        <f>SAM_billion!EW130*1000</f>
        <v>0</v>
      </c>
      <c r="EX130" s="132">
        <f>SAM_billion!EX130*1000</f>
        <v>0</v>
      </c>
      <c r="EY130" s="132">
        <f>SAM_billion!EY130*1000</f>
        <v>0</v>
      </c>
      <c r="EZ130" s="132">
        <f>SAM_billion!EZ130*1000</f>
        <v>0</v>
      </c>
      <c r="FA130" s="132">
        <f>SAM_billion!FA130*1000</f>
        <v>0</v>
      </c>
      <c r="FB130" s="132">
        <f>SAM_billion!FB130*1000</f>
        <v>0</v>
      </c>
      <c r="FC130" s="132">
        <f>SAM_billion!FC130*1000</f>
        <v>0</v>
      </c>
      <c r="FD130" s="132">
        <f>SAM_billion!FD130*1000</f>
        <v>0</v>
      </c>
      <c r="FE130" s="132">
        <f>SAM_billion!FE130*1000</f>
        <v>0</v>
      </c>
      <c r="FF130" s="132">
        <f>SAM_billion!FF130*1000</f>
        <v>0</v>
      </c>
      <c r="FG130" s="132">
        <f>SAM_billion!FG130*1000</f>
        <v>0</v>
      </c>
      <c r="FH130" s="132">
        <f>SAM_billion!FH130*1000</f>
        <v>0</v>
      </c>
      <c r="FI130" s="132">
        <f>SAM_billion!FI130*1000</f>
        <v>0</v>
      </c>
      <c r="FJ130" s="132">
        <f>SAM_billion!FJ130*1000</f>
        <v>0</v>
      </c>
      <c r="FK130" s="132">
        <f>SAM_billion!FK130*1000</f>
        <v>0</v>
      </c>
      <c r="FL130" s="132">
        <f>SAM_billion!FL130*1000</f>
        <v>0</v>
      </c>
      <c r="FM130" s="132">
        <f>SAM_billion!FM130*1000</f>
        <v>0</v>
      </c>
      <c r="FN130" s="132">
        <f>SAM_billion!FN130*1000</f>
        <v>0</v>
      </c>
      <c r="FO130" s="132">
        <f>SAM_billion!FO130*1000</f>
        <v>0</v>
      </c>
      <c r="FP130" s="132">
        <f>SAM_billion!FP130*1000</f>
        <v>0</v>
      </c>
      <c r="FQ130" s="132">
        <f>SAM_billion!FQ130*1000</f>
        <v>0</v>
      </c>
      <c r="FR130" s="132">
        <f>SAM_billion!FR130*1000</f>
        <v>0</v>
      </c>
      <c r="FS130" s="132">
        <f>SAM_billion!FS130*1000</f>
        <v>0</v>
      </c>
      <c r="FT130" s="132">
        <f>SAM_billion!FT130*1000</f>
        <v>0</v>
      </c>
      <c r="FU130" s="132">
        <f>SAM_billion!FU130*1000</f>
        <v>0</v>
      </c>
      <c r="FV130" s="132">
        <f>SAM_billion!FV130*1000</f>
        <v>0</v>
      </c>
      <c r="FW130" s="132">
        <f>SAM_billion!FW130*1000</f>
        <v>0</v>
      </c>
      <c r="FX130" s="132">
        <f>SAM_billion!FX130*1000</f>
        <v>0</v>
      </c>
      <c r="FY130" s="132">
        <f>SAM_billion!FY130*1000</f>
        <v>0</v>
      </c>
      <c r="FZ130" s="132">
        <f>SAM_billion!FZ130*1000</f>
        <v>0</v>
      </c>
      <c r="GA130" s="132">
        <f>SAM_billion!GA130*1000</f>
        <v>0</v>
      </c>
      <c r="GB130" s="132">
        <f>SAM_billion!GB130*1000</f>
        <v>0</v>
      </c>
      <c r="GC130" s="132">
        <f>SAM_billion!GC130*1000</f>
        <v>0</v>
      </c>
      <c r="GD130" s="132">
        <f>SAM_billion!GD130*1000</f>
        <v>0</v>
      </c>
      <c r="GE130" s="132">
        <f>SAM_billion!GE130*1000</f>
        <v>0</v>
      </c>
      <c r="GF130" s="132">
        <f>SAM_billion!GF130*1000</f>
        <v>0</v>
      </c>
      <c r="GG130" s="132">
        <f>SAM_billion!GG130*1000</f>
        <v>0</v>
      </c>
      <c r="GH130" s="132">
        <f>SAM_billion!GH130*1000</f>
        <v>0</v>
      </c>
      <c r="GI130" s="132">
        <f>SAM_billion!GI130*1000</f>
        <v>1E-3</v>
      </c>
      <c r="GJ130" s="132">
        <f>SAM_billion!GJ130*1000</f>
        <v>1000.0010000999999</v>
      </c>
    </row>
    <row r="131" spans="1:192" x14ac:dyDescent="0.25">
      <c r="A131" s="133" t="s">
        <v>1356</v>
      </c>
      <c r="B131" s="132">
        <f>SAM_billion!B131*1000</f>
        <v>0</v>
      </c>
      <c r="C131" s="132">
        <f>SAM_billion!C131*1000</f>
        <v>0</v>
      </c>
      <c r="D131" s="132">
        <f>SAM_billion!D131*1000</f>
        <v>0</v>
      </c>
      <c r="E131" s="132">
        <f>SAM_billion!E131*1000</f>
        <v>0</v>
      </c>
      <c r="F131" s="132">
        <f>SAM_billion!F131*1000</f>
        <v>0</v>
      </c>
      <c r="G131" s="132">
        <f>SAM_billion!G131*1000</f>
        <v>0</v>
      </c>
      <c r="H131" s="132">
        <f>SAM_billion!H131*1000</f>
        <v>0</v>
      </c>
      <c r="I131" s="132">
        <f>SAM_billion!I131*1000</f>
        <v>0</v>
      </c>
      <c r="J131" s="132">
        <f>SAM_billion!J131*1000</f>
        <v>0</v>
      </c>
      <c r="K131" s="132">
        <f>SAM_billion!K131*1000</f>
        <v>0</v>
      </c>
      <c r="L131" s="132">
        <f>SAM_billion!L131*1000</f>
        <v>0</v>
      </c>
      <c r="M131" s="132">
        <f>SAM_billion!M131*1000</f>
        <v>0</v>
      </c>
      <c r="N131" s="132">
        <f>SAM_billion!N131*1000</f>
        <v>0</v>
      </c>
      <c r="O131" s="132">
        <f>SAM_billion!O131*1000</f>
        <v>0</v>
      </c>
      <c r="P131" s="132">
        <f>SAM_billion!P131*1000</f>
        <v>19.024029524129361</v>
      </c>
      <c r="Q131" s="132">
        <f>SAM_billion!Q131*1000</f>
        <v>27.642028436831787</v>
      </c>
      <c r="R131" s="132">
        <f>SAM_billion!R131*1000</f>
        <v>5.5171237191167535</v>
      </c>
      <c r="S131" s="132">
        <f>SAM_billion!S131*1000</f>
        <v>130.28732801572312</v>
      </c>
      <c r="T131" s="132">
        <f>SAM_billion!T131*1000</f>
        <v>92.592547677193537</v>
      </c>
      <c r="U131" s="132">
        <f>SAM_billion!U131*1000</f>
        <v>75.194550965504206</v>
      </c>
      <c r="V131" s="132">
        <f>SAM_billion!V131*1000</f>
        <v>9.6655883978374035</v>
      </c>
      <c r="W131" s="132">
        <f>SAM_billion!W131*1000</f>
        <v>32.000046913376558</v>
      </c>
      <c r="X131" s="132">
        <f>SAM_billion!X131*1000</f>
        <v>115.01877915266529</v>
      </c>
      <c r="Y131" s="132">
        <f>SAM_billion!Y131*1000</f>
        <v>2.3711016117524797</v>
      </c>
      <c r="Z131" s="132">
        <f>SAM_billion!Z131*1000</f>
        <v>105.8367378182157</v>
      </c>
      <c r="AA131" s="132">
        <f>SAM_billion!AA131*1000</f>
        <v>6.4316737753107978</v>
      </c>
      <c r="AB131" s="132">
        <f>SAM_billion!AB131*1000</f>
        <v>0</v>
      </c>
      <c r="AC131" s="132">
        <f>SAM_billion!AC131*1000</f>
        <v>3.7319442242551029</v>
      </c>
      <c r="AD131" s="132">
        <f>SAM_billion!AD131*1000</f>
        <v>16.544247619498776</v>
      </c>
      <c r="AE131" s="132">
        <f>SAM_billion!AE131*1000</f>
        <v>31.792087586055636</v>
      </c>
      <c r="AF131" s="132">
        <f>SAM_billion!AF131*1000</f>
        <v>2.4051209309052535</v>
      </c>
      <c r="AG131" s="132">
        <f>SAM_billion!AG131*1000</f>
        <v>0</v>
      </c>
      <c r="AH131" s="132">
        <f>SAM_billion!AH131*1000</f>
        <v>71.887715837451296</v>
      </c>
      <c r="AI131" s="132">
        <f>SAM_billion!AI131*1000</f>
        <v>280.05984497607983</v>
      </c>
      <c r="AJ131" s="132">
        <f>SAM_billion!AJ131*1000</f>
        <v>364.43636477354733</v>
      </c>
      <c r="AK131" s="132">
        <f>SAM_billion!AK131*1000</f>
        <v>64.59441099840997</v>
      </c>
      <c r="AL131" s="132">
        <f>SAM_billion!AL131*1000</f>
        <v>33.923856710435018</v>
      </c>
      <c r="AM131" s="132">
        <f>SAM_billion!AM131*1000</f>
        <v>76.616748519770468</v>
      </c>
      <c r="AN131" s="132">
        <f>SAM_billion!AN131*1000</f>
        <v>69.605971939589836</v>
      </c>
      <c r="AO131" s="132">
        <f>SAM_billion!AO131*1000</f>
        <v>640.85212313092563</v>
      </c>
      <c r="AP131" s="132">
        <f>SAM_billion!AP131*1000</f>
        <v>42.608195457700923</v>
      </c>
      <c r="AQ131" s="132">
        <f>SAM_billion!AQ131*1000</f>
        <v>1492.0342273451759</v>
      </c>
      <c r="AR131" s="132">
        <f>SAM_billion!AR131*1000</f>
        <v>29.371770894815402</v>
      </c>
      <c r="AS131" s="132">
        <f>SAM_billion!AS131*1000</f>
        <v>0</v>
      </c>
      <c r="AT131" s="132">
        <f>SAM_billion!AT131*1000</f>
        <v>6056.3010475697029</v>
      </c>
      <c r="AU131" s="132">
        <f>SAM_billion!AU131*1000</f>
        <v>4724.638380356454</v>
      </c>
      <c r="AV131" s="132">
        <f>SAM_billion!AV131*1000</f>
        <v>680.00280343971599</v>
      </c>
      <c r="AW131" s="132">
        <f>SAM_billion!AW131*1000</f>
        <v>1626.5847697923487</v>
      </c>
      <c r="AX131" s="132">
        <f>SAM_billion!AX131*1000</f>
        <v>72.374525118046535</v>
      </c>
      <c r="AY131" s="132">
        <f>SAM_billion!AY131*1000</f>
        <v>268.00107964614449</v>
      </c>
      <c r="AZ131" s="132">
        <f>SAM_billion!AZ131*1000</f>
        <v>957.66893957309651</v>
      </c>
      <c r="BA131" s="132">
        <f>SAM_billion!BA131*1000</f>
        <v>36.135444871747197</v>
      </c>
      <c r="BB131" s="132">
        <f>SAM_billion!BB131*1000</f>
        <v>172.84807469651238</v>
      </c>
      <c r="BC131" s="132">
        <f>SAM_billion!BC131*1000</f>
        <v>2.011425605248955</v>
      </c>
      <c r="BD131" s="132">
        <f>SAM_billion!BD131*1000</f>
        <v>0.49291049861813058</v>
      </c>
      <c r="BE131" s="132">
        <f>SAM_billion!BE131*1000</f>
        <v>166.63333711067614</v>
      </c>
      <c r="BF131" s="132">
        <f>SAM_billion!BF131*1000</f>
        <v>56.664574079783925</v>
      </c>
      <c r="BG131" s="132">
        <f>SAM_billion!BG131*1000</f>
        <v>209.97901268251849</v>
      </c>
      <c r="BH131" s="132">
        <f>SAM_billion!BH131*1000</f>
        <v>2.0554187770670023</v>
      </c>
      <c r="BI131" s="132">
        <f>SAM_billion!BI131*1000</f>
        <v>90.522886150712125</v>
      </c>
      <c r="BJ131" s="132">
        <f>SAM_billion!BJ131*1000</f>
        <v>163.81929693389938</v>
      </c>
      <c r="BK131" s="132">
        <f>SAM_billion!BK131*1000</f>
        <v>24.978748195222625</v>
      </c>
      <c r="BL131" s="132">
        <f>SAM_billion!BL131*1000</f>
        <v>42.908824773132594</v>
      </c>
      <c r="BM131" s="132">
        <f>SAM_billion!BM131*1000</f>
        <v>0</v>
      </c>
      <c r="BN131" s="132">
        <f>SAM_billion!BN131*1000</f>
        <v>0</v>
      </c>
      <c r="BO131" s="132">
        <f>SAM_billion!BO131*1000</f>
        <v>0</v>
      </c>
      <c r="BP131" s="132">
        <f>SAM_billion!BP131*1000</f>
        <v>3.3767194079839449</v>
      </c>
      <c r="BQ131" s="132">
        <f>SAM_billion!BQ131*1000</f>
        <v>11.294015207573004</v>
      </c>
      <c r="BR131" s="132">
        <f>SAM_billion!BR131*1000</f>
        <v>2.0460737769581656</v>
      </c>
      <c r="BS131" s="132">
        <f>SAM_billion!BS131*1000</f>
        <v>1.8850004197370258</v>
      </c>
      <c r="BT131" s="132">
        <f>SAM_billion!BT131*1000</f>
        <v>0</v>
      </c>
      <c r="BU131" s="132">
        <f>SAM_billion!BU131*1000</f>
        <v>4.8864433580429463</v>
      </c>
      <c r="BV131" s="132">
        <f>SAM_billion!BV131*1000</f>
        <v>0.3162445517416741</v>
      </c>
      <c r="BW131" s="132">
        <f>SAM_billion!BW131*1000</f>
        <v>0.2713350173311001</v>
      </c>
      <c r="BX131" s="132">
        <f>SAM_billion!BX131*1000</f>
        <v>12.837564775157048</v>
      </c>
      <c r="BY131" s="132">
        <f>SAM_billion!BY131*1000</f>
        <v>47.899309479285428</v>
      </c>
      <c r="BZ131" s="132">
        <f>SAM_billion!BZ131*1000</f>
        <v>332.74266204739718</v>
      </c>
      <c r="CA131" s="132">
        <f>SAM_billion!CA131*1000</f>
        <v>0</v>
      </c>
      <c r="CB131" s="132">
        <f>SAM_billion!CB131*1000</f>
        <v>0</v>
      </c>
      <c r="CC131" s="132">
        <f>SAM_billion!CC131*1000</f>
        <v>0</v>
      </c>
      <c r="CD131" s="132">
        <f>SAM_billion!CD131*1000</f>
        <v>0</v>
      </c>
      <c r="CE131" s="132">
        <f>SAM_billion!CE131*1000</f>
        <v>0</v>
      </c>
      <c r="CF131" s="132">
        <f>SAM_billion!CF131*1000</f>
        <v>0</v>
      </c>
      <c r="CG131" s="132">
        <f>SAM_billion!CG131*1000</f>
        <v>0</v>
      </c>
      <c r="CH131" s="132">
        <f>SAM_billion!CH131*1000</f>
        <v>0</v>
      </c>
      <c r="CI131" s="132">
        <f>SAM_billion!CI131*1000</f>
        <v>0</v>
      </c>
      <c r="CJ131" s="132">
        <f>SAM_billion!CJ131*1000</f>
        <v>0</v>
      </c>
      <c r="CK131" s="132">
        <f>SAM_billion!CK131*1000</f>
        <v>0</v>
      </c>
      <c r="CL131" s="132">
        <f>SAM_billion!CL131*1000</f>
        <v>0</v>
      </c>
      <c r="CM131" s="132">
        <f>SAM_billion!CM131*1000</f>
        <v>0</v>
      </c>
      <c r="CN131" s="132">
        <f>SAM_billion!CN131*1000</f>
        <v>0</v>
      </c>
      <c r="CO131" s="132">
        <f>SAM_billion!CO131*1000</f>
        <v>0</v>
      </c>
      <c r="CP131" s="132">
        <f>SAM_billion!CP131*1000</f>
        <v>0</v>
      </c>
      <c r="CQ131" s="132">
        <f>SAM_billion!CQ131*1000</f>
        <v>0</v>
      </c>
      <c r="CR131" s="132">
        <f>SAM_billion!CR131*1000</f>
        <v>0</v>
      </c>
      <c r="CS131" s="132">
        <f>SAM_billion!CS131*1000</f>
        <v>0</v>
      </c>
      <c r="CT131" s="132">
        <f>SAM_billion!CT131*1000</f>
        <v>0</v>
      </c>
      <c r="CU131" s="132">
        <f>SAM_billion!CU131*1000</f>
        <v>0</v>
      </c>
      <c r="CV131" s="132">
        <f>SAM_billion!CV131*1000</f>
        <v>0</v>
      </c>
      <c r="CW131" s="132">
        <f>SAM_billion!CW131*1000</f>
        <v>0</v>
      </c>
      <c r="CX131" s="132">
        <f>SAM_billion!CX131*1000</f>
        <v>0</v>
      </c>
      <c r="CY131" s="132">
        <f>SAM_billion!CY131*1000</f>
        <v>0</v>
      </c>
      <c r="CZ131" s="132">
        <f>SAM_billion!CZ131*1000</f>
        <v>0</v>
      </c>
      <c r="DA131" s="132">
        <f>SAM_billion!DA131*1000</f>
        <v>0</v>
      </c>
      <c r="DB131" s="132">
        <f>SAM_billion!DB131*1000</f>
        <v>0</v>
      </c>
      <c r="DC131" s="132">
        <f>SAM_billion!DC131*1000</f>
        <v>0</v>
      </c>
      <c r="DD131" s="132">
        <f>SAM_billion!DD131*1000</f>
        <v>0</v>
      </c>
      <c r="DE131" s="132">
        <f>SAM_billion!DE131*1000</f>
        <v>0</v>
      </c>
      <c r="DF131" s="132">
        <f>SAM_billion!DF131*1000</f>
        <v>0</v>
      </c>
      <c r="DG131" s="132">
        <f>SAM_billion!DG131*1000</f>
        <v>0</v>
      </c>
      <c r="DH131" s="132">
        <f>SAM_billion!DH131*1000</f>
        <v>0</v>
      </c>
      <c r="DI131" s="132">
        <f>SAM_billion!DI131*1000</f>
        <v>0</v>
      </c>
      <c r="DJ131" s="132">
        <f>SAM_billion!DJ131*1000</f>
        <v>0</v>
      </c>
      <c r="DK131" s="132">
        <f>SAM_billion!DK131*1000</f>
        <v>0</v>
      </c>
      <c r="DL131" s="132">
        <f>SAM_billion!DL131*1000</f>
        <v>0</v>
      </c>
      <c r="DM131" s="132">
        <f>SAM_billion!DM131*1000</f>
        <v>0</v>
      </c>
      <c r="DN131" s="132">
        <f>SAM_billion!DN131*1000</f>
        <v>0</v>
      </c>
      <c r="DO131" s="132">
        <f>SAM_billion!DO131*1000</f>
        <v>0</v>
      </c>
      <c r="DP131" s="132">
        <f>SAM_billion!DP131*1000</f>
        <v>0</v>
      </c>
      <c r="DQ131" s="132">
        <f>SAM_billion!DQ131*1000</f>
        <v>0</v>
      </c>
      <c r="DR131" s="132">
        <f>SAM_billion!DR131*1000</f>
        <v>0</v>
      </c>
      <c r="DS131" s="132">
        <f>SAM_billion!DS131*1000</f>
        <v>0</v>
      </c>
      <c r="DT131" s="132">
        <f>SAM_billion!DT131*1000</f>
        <v>0</v>
      </c>
      <c r="DU131" s="132">
        <f>SAM_billion!DU131*1000</f>
        <v>0</v>
      </c>
      <c r="DV131" s="132">
        <f>SAM_billion!DV131*1000</f>
        <v>0</v>
      </c>
      <c r="DW131" s="132">
        <f>SAM_billion!DW131*1000</f>
        <v>0</v>
      </c>
      <c r="DX131" s="132">
        <f>SAM_billion!DX131*1000</f>
        <v>0</v>
      </c>
      <c r="DY131" s="132">
        <f>SAM_billion!DY131*1000</f>
        <v>0</v>
      </c>
      <c r="DZ131" s="132">
        <f>SAM_billion!DZ131*1000</f>
        <v>0</v>
      </c>
      <c r="EA131" s="132">
        <f>SAM_billion!EA131*1000</f>
        <v>0</v>
      </c>
      <c r="EB131" s="132">
        <f>SAM_billion!EB131*1000</f>
        <v>0</v>
      </c>
      <c r="EC131" s="132">
        <f>SAM_billion!EC131*1000</f>
        <v>0</v>
      </c>
      <c r="ED131" s="132">
        <f>SAM_billion!ED131*1000</f>
        <v>0</v>
      </c>
      <c r="EE131" s="132">
        <f>SAM_billion!EE131*1000</f>
        <v>0</v>
      </c>
      <c r="EF131" s="132">
        <f>SAM_billion!EF131*1000</f>
        <v>0</v>
      </c>
      <c r="EG131" s="132">
        <f>SAM_billion!EG131*1000</f>
        <v>0</v>
      </c>
      <c r="EH131" s="132">
        <f>SAM_billion!EH131*1000</f>
        <v>0</v>
      </c>
      <c r="EI131" s="132">
        <f>SAM_billion!EI131*1000</f>
        <v>0</v>
      </c>
      <c r="EJ131" s="132">
        <f>SAM_billion!EJ131*1000</f>
        <v>0</v>
      </c>
      <c r="EK131" s="132">
        <f>SAM_billion!EK131*1000</f>
        <v>0</v>
      </c>
      <c r="EL131" s="132">
        <f>SAM_billion!EL131*1000</f>
        <v>0</v>
      </c>
      <c r="EM131" s="132">
        <f>SAM_billion!EM131*1000</f>
        <v>0</v>
      </c>
      <c r="EN131" s="132">
        <f>SAM_billion!EN131*1000</f>
        <v>0</v>
      </c>
      <c r="EO131" s="132">
        <f>SAM_billion!EO131*1000</f>
        <v>0</v>
      </c>
      <c r="EP131" s="132">
        <f>SAM_billion!EP131*1000</f>
        <v>0</v>
      </c>
      <c r="EQ131" s="132">
        <f>SAM_billion!EQ131*1000</f>
        <v>0</v>
      </c>
      <c r="ER131" s="132">
        <f>SAM_billion!ER131*1000</f>
        <v>0</v>
      </c>
      <c r="ES131" s="132">
        <f>SAM_billion!ES131*1000</f>
        <v>0</v>
      </c>
      <c r="ET131" s="132">
        <f>SAM_billion!ET131*1000</f>
        <v>0</v>
      </c>
      <c r="EU131" s="132">
        <f>SAM_billion!EU131*1000</f>
        <v>0</v>
      </c>
      <c r="EV131" s="132">
        <f>SAM_billion!EV131*1000</f>
        <v>0</v>
      </c>
      <c r="EW131" s="132">
        <f>SAM_billion!EW131*1000</f>
        <v>0</v>
      </c>
      <c r="EX131" s="132">
        <f>SAM_billion!EX131*1000</f>
        <v>0</v>
      </c>
      <c r="EY131" s="132">
        <f>SAM_billion!EY131*1000</f>
        <v>0</v>
      </c>
      <c r="EZ131" s="132">
        <f>SAM_billion!EZ131*1000</f>
        <v>0</v>
      </c>
      <c r="FA131" s="132">
        <f>SAM_billion!FA131*1000</f>
        <v>0</v>
      </c>
      <c r="FB131" s="132">
        <f>SAM_billion!FB131*1000</f>
        <v>0</v>
      </c>
      <c r="FC131" s="132">
        <f>SAM_billion!FC131*1000</f>
        <v>0</v>
      </c>
      <c r="FD131" s="132">
        <f>SAM_billion!FD131*1000</f>
        <v>0</v>
      </c>
      <c r="FE131" s="132">
        <f>SAM_billion!FE131*1000</f>
        <v>0</v>
      </c>
      <c r="FF131" s="132">
        <f>SAM_billion!FF131*1000</f>
        <v>0</v>
      </c>
      <c r="FG131" s="132">
        <f>SAM_billion!FG131*1000</f>
        <v>0</v>
      </c>
      <c r="FH131" s="132">
        <f>SAM_billion!FH131*1000</f>
        <v>0</v>
      </c>
      <c r="FI131" s="132">
        <f>SAM_billion!FI131*1000</f>
        <v>0</v>
      </c>
      <c r="FJ131" s="132">
        <f>SAM_billion!FJ131*1000</f>
        <v>0</v>
      </c>
      <c r="FK131" s="132">
        <f>SAM_billion!FK131*1000</f>
        <v>0</v>
      </c>
      <c r="FL131" s="132">
        <f>SAM_billion!FL131*1000</f>
        <v>0</v>
      </c>
      <c r="FM131" s="132">
        <f>SAM_billion!FM131*1000</f>
        <v>0</v>
      </c>
      <c r="FN131" s="132">
        <f>SAM_billion!FN131*1000</f>
        <v>0.42582268930188583</v>
      </c>
      <c r="FO131" s="132">
        <f>SAM_billion!FO131*1000</f>
        <v>1.5002871945348089</v>
      </c>
      <c r="FP131" s="132">
        <f>SAM_billion!FP131*1000</f>
        <v>4.4218423219140872</v>
      </c>
      <c r="FQ131" s="132">
        <f>SAM_billion!FQ131*1000</f>
        <v>6.5816643661295151</v>
      </c>
      <c r="FR131" s="132">
        <f>SAM_billion!FR131*1000</f>
        <v>2.8739683847789448</v>
      </c>
      <c r="FS131" s="132">
        <f>SAM_billion!FS131*1000</f>
        <v>11.043957722588992</v>
      </c>
      <c r="FT131" s="132">
        <f>SAM_billion!FT131*1000</f>
        <v>8.8295780429644459</v>
      </c>
      <c r="FU131" s="132">
        <f>SAM_billion!FU131*1000</f>
        <v>8.5367269916684752</v>
      </c>
      <c r="FV131" s="132">
        <f>SAM_billion!FV131*1000</f>
        <v>24.235921936472948</v>
      </c>
      <c r="FW131" s="132">
        <f>SAM_billion!FW131*1000</f>
        <v>47.459831184098718</v>
      </c>
      <c r="FX131" s="132">
        <f>SAM_billion!FX131*1000</f>
        <v>0</v>
      </c>
      <c r="FY131" s="132">
        <f>SAM_billion!FY131*1000</f>
        <v>0</v>
      </c>
      <c r="FZ131" s="132">
        <f>SAM_billion!FZ131*1000</f>
        <v>0</v>
      </c>
      <c r="GA131" s="132">
        <f>SAM_billion!GA131*1000</f>
        <v>0</v>
      </c>
      <c r="GB131" s="132">
        <f>SAM_billion!GB131*1000</f>
        <v>0</v>
      </c>
      <c r="GC131" s="132">
        <f>SAM_billion!GC131*1000</f>
        <v>0</v>
      </c>
      <c r="GD131" s="132">
        <f>SAM_billion!GD131*1000</f>
        <v>0</v>
      </c>
      <c r="GE131" s="132">
        <f>SAM_billion!GE131*1000</f>
        <v>0</v>
      </c>
      <c r="GF131" s="132">
        <f>SAM_billion!GF131*1000</f>
        <v>0</v>
      </c>
      <c r="GG131" s="132">
        <f>SAM_billion!GG131*1000</f>
        <v>0</v>
      </c>
      <c r="GH131" s="132">
        <f>SAM_billion!GH131*1000</f>
        <v>-142.20185288032678</v>
      </c>
      <c r="GI131" s="132">
        <f>SAM_billion!GI131*1000</f>
        <v>5580.3106532533484</v>
      </c>
      <c r="GJ131" s="132">
        <f>SAM_billion!GJ131*1000</f>
        <v>25168.241436071603</v>
      </c>
    </row>
    <row r="132" spans="1:192" x14ac:dyDescent="0.25">
      <c r="A132" s="133" t="s">
        <v>376</v>
      </c>
      <c r="B132" s="132">
        <f>SAM_billion!B132*1000</f>
        <v>0</v>
      </c>
      <c r="C132" s="132">
        <f>SAM_billion!C132*1000</f>
        <v>0</v>
      </c>
      <c r="D132" s="132">
        <f>SAM_billion!D132*1000</f>
        <v>0</v>
      </c>
      <c r="E132" s="132">
        <f>SAM_billion!E132*1000</f>
        <v>0</v>
      </c>
      <c r="F132" s="132">
        <f>SAM_billion!F132*1000</f>
        <v>0</v>
      </c>
      <c r="G132" s="132">
        <f>SAM_billion!G132*1000</f>
        <v>0</v>
      </c>
      <c r="H132" s="132">
        <f>SAM_billion!H132*1000</f>
        <v>0</v>
      </c>
      <c r="I132" s="132">
        <f>SAM_billion!I132*1000</f>
        <v>0</v>
      </c>
      <c r="J132" s="132">
        <f>SAM_billion!J132*1000</f>
        <v>0</v>
      </c>
      <c r="K132" s="132">
        <f>SAM_billion!K132*1000</f>
        <v>0</v>
      </c>
      <c r="L132" s="132">
        <f>SAM_billion!L132*1000</f>
        <v>0</v>
      </c>
      <c r="M132" s="132">
        <f>SAM_billion!M132*1000</f>
        <v>0</v>
      </c>
      <c r="N132" s="132">
        <f>SAM_billion!N132*1000</f>
        <v>0</v>
      </c>
      <c r="O132" s="132">
        <f>SAM_billion!O132*1000</f>
        <v>0</v>
      </c>
      <c r="P132" s="132">
        <f>SAM_billion!P132*1000</f>
        <v>171.21626571716428</v>
      </c>
      <c r="Q132" s="132">
        <f>SAM_billion!Q132*1000</f>
        <v>165.4449225981528</v>
      </c>
      <c r="R132" s="132">
        <f>SAM_billion!R132*1000</f>
        <v>49.654113472050796</v>
      </c>
      <c r="S132" s="132">
        <f>SAM_billion!S132*1000</f>
        <v>1172.5859521415082</v>
      </c>
      <c r="T132" s="132">
        <f>SAM_billion!T132*1000</f>
        <v>749.9995957614085</v>
      </c>
      <c r="U132" s="132">
        <f>SAM_billion!U132*1000</f>
        <v>593.41762535620455</v>
      </c>
      <c r="V132" s="132">
        <f>SAM_billion!V132*1000</f>
        <v>86.990295580536639</v>
      </c>
      <c r="W132" s="132">
        <f>SAM_billion!W132*1000</f>
        <v>288.00042222038905</v>
      </c>
      <c r="X132" s="132">
        <f>SAM_billion!X132*1000</f>
        <v>1035.1690123739877</v>
      </c>
      <c r="Y132" s="132">
        <f>SAM_billion!Y132*1000</f>
        <v>21.339914505772324</v>
      </c>
      <c r="Z132" s="132">
        <f>SAM_billion!Z132*1000</f>
        <v>952.5306403639413</v>
      </c>
      <c r="AA132" s="132">
        <f>SAM_billion!AA132*1000</f>
        <v>57.885063977797188</v>
      </c>
      <c r="AB132" s="132">
        <f>SAM_billion!AB132*1000</f>
        <v>0</v>
      </c>
      <c r="AC132" s="132">
        <f>SAM_billion!AC132*1000</f>
        <v>33.587498018295925</v>
      </c>
      <c r="AD132" s="132">
        <f>SAM_billion!AD132*1000</f>
        <v>148.89822857548901</v>
      </c>
      <c r="AE132" s="132">
        <f>SAM_billion!AE132*1000</f>
        <v>286.12878827450083</v>
      </c>
      <c r="AF132" s="132">
        <f>SAM_billion!AF132*1000</f>
        <v>21.64608837814729</v>
      </c>
      <c r="AG132" s="132">
        <f>SAM_billion!AG132*1000</f>
        <v>0</v>
      </c>
      <c r="AH132" s="132">
        <f>SAM_billion!AH132*1000</f>
        <v>563.65610920372831</v>
      </c>
      <c r="AI132" s="132">
        <f>SAM_billion!AI132*1000</f>
        <v>2520.5386047847187</v>
      </c>
      <c r="AJ132" s="132">
        <f>SAM_billion!AJ132*1000</f>
        <v>3279.9272829619272</v>
      </c>
      <c r="AK132" s="132">
        <f>SAM_billion!AK132*1000</f>
        <v>581.34969898568977</v>
      </c>
      <c r="AL132" s="132">
        <f>SAM_billion!AL132*1000</f>
        <v>305.31471039391522</v>
      </c>
      <c r="AM132" s="132">
        <f>SAM_billion!AM132*1000</f>
        <v>689.55073667793431</v>
      </c>
      <c r="AN132" s="132">
        <f>SAM_billion!AN132*1000</f>
        <v>626.45374745630852</v>
      </c>
      <c r="AO132" s="132">
        <f>SAM_billion!AO132*1000</f>
        <v>5767.669108178332</v>
      </c>
      <c r="AP132" s="132">
        <f>SAM_billion!AP132*1000</f>
        <v>383.47375911930834</v>
      </c>
      <c r="AQ132" s="132">
        <f>SAM_billion!AQ132*1000</f>
        <v>13344.974712773252</v>
      </c>
      <c r="AR132" s="132">
        <f>SAM_billion!AR132*1000</f>
        <v>264.34593805333867</v>
      </c>
      <c r="AS132" s="132">
        <f>SAM_billion!AS132*1000</f>
        <v>5972.9677142363716</v>
      </c>
      <c r="AT132" s="132">
        <f>SAM_billion!AT132*1000</f>
        <v>48367.075047224294</v>
      </c>
      <c r="AU132" s="132">
        <f>SAM_billion!AU132*1000</f>
        <v>42438.412089874764</v>
      </c>
      <c r="AV132" s="132">
        <f>SAM_billion!AV132*1000</f>
        <v>6120.0252309574453</v>
      </c>
      <c r="AW132" s="132">
        <f>SAM_billion!AW132*1000</f>
        <v>14639.262928131138</v>
      </c>
      <c r="AX132" s="132">
        <f>SAM_billion!AX132*1000</f>
        <v>651.37072606241895</v>
      </c>
      <c r="AY132" s="132">
        <f>SAM_billion!AY132*1000</f>
        <v>2328.6763834819672</v>
      </c>
      <c r="AZ132" s="132">
        <f>SAM_billion!AZ132*1000</f>
        <v>8619.0204561578703</v>
      </c>
      <c r="BA132" s="132">
        <f>SAM_billion!BA132*1000</f>
        <v>325.21900384572484</v>
      </c>
      <c r="BB132" s="132">
        <f>SAM_billion!BB132*1000</f>
        <v>1472.2993389352785</v>
      </c>
      <c r="BC132" s="132">
        <f>SAM_billion!BC132*1000</f>
        <v>18.102830447240596</v>
      </c>
      <c r="BD132" s="132">
        <f>SAM_billion!BD132*1000</f>
        <v>4.436194487563176</v>
      </c>
      <c r="BE132" s="132">
        <f>SAM_billion!BE132*1000</f>
        <v>1499.7000339960855</v>
      </c>
      <c r="BF132" s="132">
        <f>SAM_billion!BF132*1000</f>
        <v>509.98116671805536</v>
      </c>
      <c r="BG132" s="132">
        <f>SAM_billion!BG132*1000</f>
        <v>1889.8111141426666</v>
      </c>
      <c r="BH132" s="132">
        <f>SAM_billion!BH132*1000</f>
        <v>18.498768993603026</v>
      </c>
      <c r="BI132" s="132">
        <f>SAM_billion!BI132*1000</f>
        <v>814.70597535640923</v>
      </c>
      <c r="BJ132" s="132">
        <f>SAM_billion!BJ132*1000</f>
        <v>1474.3736724050943</v>
      </c>
      <c r="BK132" s="132">
        <f>SAM_billion!BK132*1000</f>
        <v>141.47540042367035</v>
      </c>
      <c r="BL132" s="132">
        <f>SAM_billion!BL132*1000</f>
        <v>386.17942295819341</v>
      </c>
      <c r="BM132" s="132">
        <f>SAM_billion!BM132*1000</f>
        <v>0</v>
      </c>
      <c r="BN132" s="132">
        <f>SAM_billion!BN132*1000</f>
        <v>0</v>
      </c>
      <c r="BO132" s="132">
        <f>SAM_billion!BO132*1000</f>
        <v>0</v>
      </c>
      <c r="BP132" s="132">
        <f>SAM_billion!BP132*1000</f>
        <v>30.390474671855511</v>
      </c>
      <c r="BQ132" s="132">
        <f>SAM_billion!BQ132*1000</f>
        <v>1018.3128035348237</v>
      </c>
      <c r="BR132" s="132">
        <f>SAM_billion!BR132*1000</f>
        <v>18.414663992623492</v>
      </c>
      <c r="BS132" s="132">
        <f>SAM_billion!BS132*1000</f>
        <v>16.965003777633235</v>
      </c>
      <c r="BT132" s="132">
        <f>SAM_billion!BT132*1000</f>
        <v>0</v>
      </c>
      <c r="BU132" s="132">
        <f>SAM_billion!BU132*1000</f>
        <v>43.977990222386516</v>
      </c>
      <c r="BV132" s="132">
        <f>SAM_billion!BV132*1000</f>
        <v>2.8462009656750671</v>
      </c>
      <c r="BW132" s="132">
        <f>SAM_billion!BW132*1000</f>
        <v>2.4420151559799015</v>
      </c>
      <c r="BX132" s="132">
        <f>SAM_billion!BX132*1000</f>
        <v>115.53808297641346</v>
      </c>
      <c r="BY132" s="132">
        <f>SAM_billion!BY132*1000</f>
        <v>431.09378531356884</v>
      </c>
      <c r="BZ132" s="132">
        <f>SAM_billion!BZ132*1000</f>
        <v>2994.6839584265754</v>
      </c>
      <c r="CA132" s="132">
        <f>SAM_billion!CA132*1000</f>
        <v>0</v>
      </c>
      <c r="CB132" s="132">
        <f>SAM_billion!CB132*1000</f>
        <v>0</v>
      </c>
      <c r="CC132" s="132">
        <f>SAM_billion!CC132*1000</f>
        <v>0</v>
      </c>
      <c r="CD132" s="132">
        <f>SAM_billion!CD132*1000</f>
        <v>0</v>
      </c>
      <c r="CE132" s="132">
        <f>SAM_billion!CE132*1000</f>
        <v>0</v>
      </c>
      <c r="CF132" s="132">
        <f>SAM_billion!CF132*1000</f>
        <v>0</v>
      </c>
      <c r="CG132" s="132">
        <f>SAM_billion!CG132*1000</f>
        <v>0</v>
      </c>
      <c r="CH132" s="132">
        <f>SAM_billion!CH132*1000</f>
        <v>0</v>
      </c>
      <c r="CI132" s="132">
        <f>SAM_billion!CI132*1000</f>
        <v>0</v>
      </c>
      <c r="CJ132" s="132">
        <f>SAM_billion!CJ132*1000</f>
        <v>0</v>
      </c>
      <c r="CK132" s="132">
        <f>SAM_billion!CK132*1000</f>
        <v>0</v>
      </c>
      <c r="CL132" s="132">
        <f>SAM_billion!CL132*1000</f>
        <v>0</v>
      </c>
      <c r="CM132" s="132">
        <f>SAM_billion!CM132*1000</f>
        <v>0</v>
      </c>
      <c r="CN132" s="132">
        <f>SAM_billion!CN132*1000</f>
        <v>0</v>
      </c>
      <c r="CO132" s="132">
        <f>SAM_billion!CO132*1000</f>
        <v>0</v>
      </c>
      <c r="CP132" s="132">
        <f>SAM_billion!CP132*1000</f>
        <v>0</v>
      </c>
      <c r="CQ132" s="132">
        <f>SAM_billion!CQ132*1000</f>
        <v>0</v>
      </c>
      <c r="CR132" s="132">
        <f>SAM_billion!CR132*1000</f>
        <v>0</v>
      </c>
      <c r="CS132" s="132">
        <f>SAM_billion!CS132*1000</f>
        <v>0</v>
      </c>
      <c r="CT132" s="132">
        <f>SAM_billion!CT132*1000</f>
        <v>0</v>
      </c>
      <c r="CU132" s="132">
        <f>SAM_billion!CU132*1000</f>
        <v>0</v>
      </c>
      <c r="CV132" s="132">
        <f>SAM_billion!CV132*1000</f>
        <v>0</v>
      </c>
      <c r="CW132" s="132">
        <f>SAM_billion!CW132*1000</f>
        <v>0</v>
      </c>
      <c r="CX132" s="132">
        <f>SAM_billion!CX132*1000</f>
        <v>0</v>
      </c>
      <c r="CY132" s="132">
        <f>SAM_billion!CY132*1000</f>
        <v>0</v>
      </c>
      <c r="CZ132" s="132">
        <f>SAM_billion!CZ132*1000</f>
        <v>0</v>
      </c>
      <c r="DA132" s="132">
        <f>SAM_billion!DA132*1000</f>
        <v>0</v>
      </c>
      <c r="DB132" s="132">
        <f>SAM_billion!DB132*1000</f>
        <v>0</v>
      </c>
      <c r="DC132" s="132">
        <f>SAM_billion!DC132*1000</f>
        <v>0</v>
      </c>
      <c r="DD132" s="132">
        <f>SAM_billion!DD132*1000</f>
        <v>0</v>
      </c>
      <c r="DE132" s="132">
        <f>SAM_billion!DE132*1000</f>
        <v>0</v>
      </c>
      <c r="DF132" s="132">
        <f>SAM_billion!DF132*1000</f>
        <v>0</v>
      </c>
      <c r="DG132" s="132">
        <f>SAM_billion!DG132*1000</f>
        <v>0</v>
      </c>
      <c r="DH132" s="132">
        <f>SAM_billion!DH132*1000</f>
        <v>0</v>
      </c>
      <c r="DI132" s="132">
        <f>SAM_billion!DI132*1000</f>
        <v>0</v>
      </c>
      <c r="DJ132" s="132">
        <f>SAM_billion!DJ132*1000</f>
        <v>0</v>
      </c>
      <c r="DK132" s="132">
        <f>SAM_billion!DK132*1000</f>
        <v>0</v>
      </c>
      <c r="DL132" s="132">
        <f>SAM_billion!DL132*1000</f>
        <v>0</v>
      </c>
      <c r="DM132" s="132">
        <f>SAM_billion!DM132*1000</f>
        <v>0</v>
      </c>
      <c r="DN132" s="132">
        <f>SAM_billion!DN132*1000</f>
        <v>0</v>
      </c>
      <c r="DO132" s="132">
        <f>SAM_billion!DO132*1000</f>
        <v>0</v>
      </c>
      <c r="DP132" s="132">
        <f>SAM_billion!DP132*1000</f>
        <v>0</v>
      </c>
      <c r="DQ132" s="132">
        <f>SAM_billion!DQ132*1000</f>
        <v>0</v>
      </c>
      <c r="DR132" s="132">
        <f>SAM_billion!DR132*1000</f>
        <v>0</v>
      </c>
      <c r="DS132" s="132">
        <f>SAM_billion!DS132*1000</f>
        <v>0</v>
      </c>
      <c r="DT132" s="132">
        <f>SAM_billion!DT132*1000</f>
        <v>0</v>
      </c>
      <c r="DU132" s="132">
        <f>SAM_billion!DU132*1000</f>
        <v>0</v>
      </c>
      <c r="DV132" s="132">
        <f>SAM_billion!DV132*1000</f>
        <v>0</v>
      </c>
      <c r="DW132" s="132">
        <f>SAM_billion!DW132*1000</f>
        <v>0</v>
      </c>
      <c r="DX132" s="132">
        <f>SAM_billion!DX132*1000</f>
        <v>0</v>
      </c>
      <c r="DY132" s="132">
        <f>SAM_billion!DY132*1000</f>
        <v>0</v>
      </c>
      <c r="DZ132" s="132">
        <f>SAM_billion!DZ132*1000</f>
        <v>0</v>
      </c>
      <c r="EA132" s="132">
        <f>SAM_billion!EA132*1000</f>
        <v>0</v>
      </c>
      <c r="EB132" s="132">
        <f>SAM_billion!EB132*1000</f>
        <v>0</v>
      </c>
      <c r="EC132" s="132">
        <f>SAM_billion!EC132*1000</f>
        <v>0</v>
      </c>
      <c r="ED132" s="132">
        <f>SAM_billion!ED132*1000</f>
        <v>0</v>
      </c>
      <c r="EE132" s="132">
        <f>SAM_billion!EE132*1000</f>
        <v>0</v>
      </c>
      <c r="EF132" s="132">
        <f>SAM_billion!EF132*1000</f>
        <v>0</v>
      </c>
      <c r="EG132" s="132">
        <f>SAM_billion!EG132*1000</f>
        <v>0</v>
      </c>
      <c r="EH132" s="132">
        <f>SAM_billion!EH132*1000</f>
        <v>0</v>
      </c>
      <c r="EI132" s="132">
        <f>SAM_billion!EI132*1000</f>
        <v>0</v>
      </c>
      <c r="EJ132" s="132">
        <f>SAM_billion!EJ132*1000</f>
        <v>0</v>
      </c>
      <c r="EK132" s="132">
        <f>SAM_billion!EK132*1000</f>
        <v>0</v>
      </c>
      <c r="EL132" s="132">
        <f>SAM_billion!EL132*1000</f>
        <v>0</v>
      </c>
      <c r="EM132" s="132">
        <f>SAM_billion!EM132*1000</f>
        <v>0</v>
      </c>
      <c r="EN132" s="132">
        <f>SAM_billion!EN132*1000</f>
        <v>0</v>
      </c>
      <c r="EO132" s="132">
        <f>SAM_billion!EO132*1000</f>
        <v>0</v>
      </c>
      <c r="EP132" s="132">
        <f>SAM_billion!EP132*1000</f>
        <v>0</v>
      </c>
      <c r="EQ132" s="132">
        <f>SAM_billion!EQ132*1000</f>
        <v>0</v>
      </c>
      <c r="ER132" s="132">
        <f>SAM_billion!ER132*1000</f>
        <v>0</v>
      </c>
      <c r="ES132" s="132">
        <f>SAM_billion!ES132*1000</f>
        <v>0</v>
      </c>
      <c r="ET132" s="132">
        <f>SAM_billion!ET132*1000</f>
        <v>0</v>
      </c>
      <c r="EU132" s="132">
        <f>SAM_billion!EU132*1000</f>
        <v>0</v>
      </c>
      <c r="EV132" s="132">
        <f>SAM_billion!EV132*1000</f>
        <v>0</v>
      </c>
      <c r="EW132" s="132">
        <f>SAM_billion!EW132*1000</f>
        <v>0</v>
      </c>
      <c r="EX132" s="132">
        <f>SAM_billion!EX132*1000</f>
        <v>0</v>
      </c>
      <c r="EY132" s="132">
        <f>SAM_billion!EY132*1000</f>
        <v>0</v>
      </c>
      <c r="EZ132" s="132">
        <f>SAM_billion!EZ132*1000</f>
        <v>0</v>
      </c>
      <c r="FA132" s="132">
        <f>SAM_billion!FA132*1000</f>
        <v>0</v>
      </c>
      <c r="FB132" s="132">
        <f>SAM_billion!FB132*1000</f>
        <v>0</v>
      </c>
      <c r="FC132" s="132">
        <f>SAM_billion!FC132*1000</f>
        <v>0</v>
      </c>
      <c r="FD132" s="132">
        <f>SAM_billion!FD132*1000</f>
        <v>0</v>
      </c>
      <c r="FE132" s="132">
        <f>SAM_billion!FE132*1000</f>
        <v>0</v>
      </c>
      <c r="FF132" s="132">
        <f>SAM_billion!FF132*1000</f>
        <v>0</v>
      </c>
      <c r="FG132" s="132">
        <f>SAM_billion!FG132*1000</f>
        <v>0</v>
      </c>
      <c r="FH132" s="132">
        <f>SAM_billion!FH132*1000</f>
        <v>0</v>
      </c>
      <c r="FI132" s="132">
        <f>SAM_billion!FI132*1000</f>
        <v>0</v>
      </c>
      <c r="FJ132" s="132">
        <f>SAM_billion!FJ132*1000</f>
        <v>0</v>
      </c>
      <c r="FK132" s="132">
        <f>SAM_billion!FK132*1000</f>
        <v>0</v>
      </c>
      <c r="FL132" s="132">
        <f>SAM_billion!FL132*1000</f>
        <v>0</v>
      </c>
      <c r="FM132" s="132">
        <f>SAM_billion!FM132*1000</f>
        <v>0</v>
      </c>
      <c r="FN132" s="132">
        <f>SAM_billion!FN132*1000</f>
        <v>3.832404203716973</v>
      </c>
      <c r="FO132" s="132">
        <f>SAM_billion!FO132*1000</f>
        <v>13.502584750813282</v>
      </c>
      <c r="FP132" s="132">
        <f>SAM_billion!FP132*1000</f>
        <v>39.796580897226782</v>
      </c>
      <c r="FQ132" s="132">
        <f>SAM_billion!FQ132*1000</f>
        <v>59.234979295165637</v>
      </c>
      <c r="FR132" s="132">
        <f>SAM_billion!FR132*1000</f>
        <v>25.86571546301051</v>
      </c>
      <c r="FS132" s="132">
        <f>SAM_billion!FS132*1000</f>
        <v>99.395619503300935</v>
      </c>
      <c r="FT132" s="132">
        <f>SAM_billion!FT132*1000</f>
        <v>79.466202386680038</v>
      </c>
      <c r="FU132" s="132">
        <f>SAM_billion!FU132*1000</f>
        <v>76.830542925016289</v>
      </c>
      <c r="FV132" s="132">
        <f>SAM_billion!FV132*1000</f>
        <v>218.12329742825659</v>
      </c>
      <c r="FW132" s="132">
        <f>SAM_billion!FW132*1000</f>
        <v>427.13848065688853</v>
      </c>
      <c r="FX132" s="132">
        <f>SAM_billion!FX132*1000</f>
        <v>0</v>
      </c>
      <c r="FY132" s="132">
        <f>SAM_billion!FY132*1000</f>
        <v>0</v>
      </c>
      <c r="FZ132" s="132">
        <f>SAM_billion!FZ132*1000</f>
        <v>0</v>
      </c>
      <c r="GA132" s="132">
        <f>SAM_billion!GA132*1000</f>
        <v>0</v>
      </c>
      <c r="GB132" s="132">
        <f>SAM_billion!GB132*1000</f>
        <v>0</v>
      </c>
      <c r="GC132" s="132">
        <f>SAM_billion!GC132*1000</f>
        <v>0</v>
      </c>
      <c r="GD132" s="132">
        <f>SAM_billion!GD132*1000</f>
        <v>0</v>
      </c>
      <c r="GE132" s="132">
        <f>SAM_billion!GE132*1000</f>
        <v>0</v>
      </c>
      <c r="GF132" s="132">
        <f>SAM_billion!GF132*1000</f>
        <v>0</v>
      </c>
      <c r="GG132" s="132">
        <f>SAM_billion!GG132*1000</f>
        <v>0</v>
      </c>
      <c r="GH132" s="132">
        <f>SAM_billion!GH132*1000</f>
        <v>-1279.8166759229409</v>
      </c>
      <c r="GI132" s="132">
        <f>SAM_billion!GI132*1000</f>
        <v>50222.795879280144</v>
      </c>
      <c r="GJ132" s="132">
        <f>SAM_billion!GJ132*1000</f>
        <v>226514.17292464446</v>
      </c>
    </row>
    <row r="133" spans="1:192" x14ac:dyDescent="0.25">
      <c r="A133" s="133" t="s">
        <v>377</v>
      </c>
      <c r="B133" s="132">
        <f>SAM_billion!B133*1000</f>
        <v>2262.5070498941404</v>
      </c>
      <c r="C133" s="132">
        <f>SAM_billion!C133*1000</f>
        <v>5192.3007661867032</v>
      </c>
      <c r="D133" s="132">
        <f>SAM_billion!D133*1000</f>
        <v>365.00521974184505</v>
      </c>
      <c r="E133" s="132">
        <f>SAM_billion!E133*1000</f>
        <v>3164.2281458425136</v>
      </c>
      <c r="F133" s="132">
        <f>SAM_billion!F133*1000</f>
        <v>4919.9566498527784</v>
      </c>
      <c r="G133" s="132">
        <f>SAM_billion!G133*1000</f>
        <v>1419.6119062164321</v>
      </c>
      <c r="H133" s="132">
        <f>SAM_billion!H133*1000</f>
        <v>2203.0652257447914</v>
      </c>
      <c r="I133" s="132">
        <f>SAM_billion!I133*1000</f>
        <v>1586.5947535380494</v>
      </c>
      <c r="J133" s="132">
        <f>SAM_billion!J133*1000</f>
        <v>456.50406623641652</v>
      </c>
      <c r="K133" s="132">
        <f>SAM_billion!K133*1000</f>
        <v>1890.6180524577921</v>
      </c>
      <c r="L133" s="132">
        <f>SAM_billion!L133*1000</f>
        <v>1321.468554328575</v>
      </c>
      <c r="M133" s="132">
        <f>SAM_billion!M133*1000</f>
        <v>2569.9472227639635</v>
      </c>
      <c r="N133" s="132">
        <f>SAM_billion!N133*1000</f>
        <v>2362.2565058645419</v>
      </c>
      <c r="O133" s="132">
        <f>SAM_billion!O133*1000</f>
        <v>284.03459623075969</v>
      </c>
      <c r="P133" s="132">
        <f>SAM_billion!P133*1000</f>
        <v>2756.2479092914655</v>
      </c>
      <c r="Q133" s="132">
        <f>SAM_billion!Q133*1000</f>
        <v>1837.3702064974796</v>
      </c>
      <c r="R133" s="132">
        <f>SAM_billion!R133*1000</f>
        <v>270.3906404746154</v>
      </c>
      <c r="S133" s="132">
        <f>SAM_billion!S133*1000</f>
        <v>7716.1927334846359</v>
      </c>
      <c r="T133" s="132">
        <f>SAM_billion!T133*1000</f>
        <v>7110.8509003711424</v>
      </c>
      <c r="U133" s="132">
        <f>SAM_billion!U133*1000</f>
        <v>3685.2359727431967</v>
      </c>
      <c r="V133" s="132">
        <f>SAM_billion!V133*1000</f>
        <v>6.9732092960233159</v>
      </c>
      <c r="W133" s="132">
        <f>SAM_billion!W133*1000</f>
        <v>153.73813004219863</v>
      </c>
      <c r="X133" s="132">
        <f>SAM_billion!X133*1000</f>
        <v>42.238776902281273</v>
      </c>
      <c r="Y133" s="132">
        <f>SAM_billion!Y133*1000</f>
        <v>45.544742253005978</v>
      </c>
      <c r="Z133" s="132">
        <f>SAM_billion!Z133*1000</f>
        <v>151.34536703645719</v>
      </c>
      <c r="AA133" s="132">
        <f>SAM_billion!AA133*1000</f>
        <v>109.2549029262006</v>
      </c>
      <c r="AB133" s="132">
        <f>SAM_billion!AB133*1000</f>
        <v>2.6788113350273122E-2</v>
      </c>
      <c r="AC133" s="132">
        <f>SAM_billion!AC133*1000</f>
        <v>164.54530965075114</v>
      </c>
      <c r="AD133" s="132">
        <f>SAM_billion!AD133*1000</f>
        <v>358.24124178075988</v>
      </c>
      <c r="AE133" s="132">
        <f>SAM_billion!AE133*1000</f>
        <v>60.077143253649041</v>
      </c>
      <c r="AF133" s="132">
        <f>SAM_billion!AF133*1000</f>
        <v>1.8356809986203038</v>
      </c>
      <c r="AG133" s="132">
        <f>SAM_billion!AG133*1000</f>
        <v>10.426190073094018</v>
      </c>
      <c r="AH133" s="132">
        <f>SAM_billion!AH133*1000</f>
        <v>2409.3287961177866</v>
      </c>
      <c r="AI133" s="132">
        <f>SAM_billion!AI133*1000</f>
        <v>518.58961968271626</v>
      </c>
      <c r="AJ133" s="132">
        <f>SAM_billion!AJ133*1000</f>
        <v>959.69204854285817</v>
      </c>
      <c r="AK133" s="132">
        <f>SAM_billion!AK133*1000</f>
        <v>427.04721131066611</v>
      </c>
      <c r="AL133" s="132">
        <f>SAM_billion!AL133*1000</f>
        <v>58.081252818397743</v>
      </c>
      <c r="AM133" s="132">
        <f>SAM_billion!AM133*1000</f>
        <v>56.416204878165722</v>
      </c>
      <c r="AN133" s="132">
        <f>SAM_billion!AN133*1000</f>
        <v>1032.8951896184919</v>
      </c>
      <c r="AO133" s="132">
        <f>SAM_billion!AO133*1000</f>
        <v>3994.1853340116295</v>
      </c>
      <c r="AP133" s="132">
        <f>SAM_billion!AP133*1000</f>
        <v>3979.3279031670236</v>
      </c>
      <c r="AQ133" s="132">
        <f>SAM_billion!AQ133*1000</f>
        <v>4760.8901069512931</v>
      </c>
      <c r="AR133" s="132">
        <f>SAM_billion!AR133*1000</f>
        <v>17.301572994898841</v>
      </c>
      <c r="AS133" s="132">
        <f>SAM_billion!AS133*1000</f>
        <v>356.74912155911431</v>
      </c>
      <c r="AT133" s="132">
        <f>SAM_billion!AT133*1000</f>
        <v>3210.742094032028</v>
      </c>
      <c r="AU133" s="132">
        <f>SAM_billion!AU133*1000</f>
        <v>23508.645759481282</v>
      </c>
      <c r="AV133" s="132">
        <f>SAM_billion!AV133*1000</f>
        <v>1495.3248040087205</v>
      </c>
      <c r="AW133" s="132">
        <f>SAM_billion!AW133*1000</f>
        <v>1080.8493895102495</v>
      </c>
      <c r="AX133" s="132">
        <f>SAM_billion!AX133*1000</f>
        <v>1180.1385008086695</v>
      </c>
      <c r="AY133" s="132">
        <f>SAM_billion!AY133*1000</f>
        <v>1447.4209071310777</v>
      </c>
      <c r="AZ133" s="132">
        <f>SAM_billion!AZ133*1000</f>
        <v>110.02957989332955</v>
      </c>
      <c r="BA133" s="132">
        <f>SAM_billion!BA133*1000</f>
        <v>1355.7071620758716</v>
      </c>
      <c r="BB133" s="132">
        <f>SAM_billion!BB133*1000</f>
        <v>495.27919721789158</v>
      </c>
      <c r="BC133" s="132">
        <f>SAM_billion!BC133*1000</f>
        <v>5.7682729175998553</v>
      </c>
      <c r="BD133" s="132">
        <f>SAM_billion!BD133*1000</f>
        <v>1.4135458316529155</v>
      </c>
      <c r="BE133" s="132">
        <f>SAM_billion!BE133*1000</f>
        <v>477.86334384752638</v>
      </c>
      <c r="BF133" s="132">
        <f>SAM_billion!BF133*1000</f>
        <v>111.19958947906322</v>
      </c>
      <c r="BG133" s="132">
        <f>SAM_billion!BG133*1000</f>
        <v>2692.8755590631422</v>
      </c>
      <c r="BH133" s="132">
        <f>SAM_billion!BH133*1000</f>
        <v>51.870553175601202</v>
      </c>
      <c r="BI133" s="132">
        <f>SAM_billion!BI133*1000</f>
        <v>527.88008537762664</v>
      </c>
      <c r="BJ133" s="132">
        <f>SAM_billion!BJ133*1000</f>
        <v>749.40889586421349</v>
      </c>
      <c r="BK133" s="132">
        <f>SAM_billion!BK133*1000</f>
        <v>786.821036657881</v>
      </c>
      <c r="BL133" s="132">
        <f>SAM_billion!BL133*1000</f>
        <v>1061.8421588009389</v>
      </c>
      <c r="BM133" s="132">
        <f>SAM_billion!BM133*1000</f>
        <v>8043.6001348438886</v>
      </c>
      <c r="BN133" s="132">
        <f>SAM_billion!BN133*1000</f>
        <v>4381.4805537143611</v>
      </c>
      <c r="BO133" s="132">
        <f>SAM_billion!BO133*1000</f>
        <v>805.75402523078867</v>
      </c>
      <c r="BP133" s="132">
        <f>SAM_billion!BP133*1000</f>
        <v>553.75058050766506</v>
      </c>
      <c r="BQ133" s="132">
        <f>SAM_billion!BQ133*1000</f>
        <v>1852.1134633421939</v>
      </c>
      <c r="BR133" s="132">
        <f>SAM_billion!BR133*1000</f>
        <v>335.59662053537397</v>
      </c>
      <c r="BS133" s="132">
        <f>SAM_billion!BS133*1000</f>
        <v>309.17740000166259</v>
      </c>
      <c r="BT133" s="132">
        <f>SAM_billion!BT133*1000</f>
        <v>0</v>
      </c>
      <c r="BU133" s="132">
        <f>SAM_billion!BU133*1000</f>
        <v>801.47113508624955</v>
      </c>
      <c r="BV133" s="132">
        <f>SAM_billion!BV133*1000</f>
        <v>51.872224067798257</v>
      </c>
      <c r="BW133" s="132">
        <f>SAM_billion!BW133*1000</f>
        <v>321.88853152909013</v>
      </c>
      <c r="BX133" s="132">
        <f>SAM_billion!BX133*1000</f>
        <v>37519.315970618736</v>
      </c>
      <c r="BY133" s="132">
        <f>SAM_billion!BY133*1000</f>
        <v>21773.881428721812</v>
      </c>
      <c r="BZ133" s="132">
        <f>SAM_billion!BZ133*1000</f>
        <v>11699.824768645405</v>
      </c>
      <c r="CA133" s="132">
        <f>SAM_billion!CA133*1000</f>
        <v>0</v>
      </c>
      <c r="CB133" s="132">
        <f>SAM_billion!CB133*1000</f>
        <v>0</v>
      </c>
      <c r="CC133" s="132">
        <f>SAM_billion!CC133*1000</f>
        <v>0</v>
      </c>
      <c r="CD133" s="132">
        <f>SAM_billion!CD133*1000</f>
        <v>0</v>
      </c>
      <c r="CE133" s="132">
        <f>SAM_billion!CE133*1000</f>
        <v>0</v>
      </c>
      <c r="CF133" s="132">
        <f>SAM_billion!CF133*1000</f>
        <v>0</v>
      </c>
      <c r="CG133" s="132">
        <f>SAM_billion!CG133*1000</f>
        <v>0</v>
      </c>
      <c r="CH133" s="132">
        <f>SAM_billion!CH133*1000</f>
        <v>0</v>
      </c>
      <c r="CI133" s="132">
        <f>SAM_billion!CI133*1000</f>
        <v>0</v>
      </c>
      <c r="CJ133" s="132">
        <f>SAM_billion!CJ133*1000</f>
        <v>0</v>
      </c>
      <c r="CK133" s="132">
        <f>SAM_billion!CK133*1000</f>
        <v>0</v>
      </c>
      <c r="CL133" s="132">
        <f>SAM_billion!CL133*1000</f>
        <v>0</v>
      </c>
      <c r="CM133" s="132">
        <f>SAM_billion!CM133*1000</f>
        <v>0</v>
      </c>
      <c r="CN133" s="132">
        <f>SAM_billion!CN133*1000</f>
        <v>0</v>
      </c>
      <c r="CO133" s="132">
        <f>SAM_billion!CO133*1000</f>
        <v>0</v>
      </c>
      <c r="CP133" s="132">
        <f>SAM_billion!CP133*1000</f>
        <v>0</v>
      </c>
      <c r="CQ133" s="132">
        <f>SAM_billion!CQ133*1000</f>
        <v>0</v>
      </c>
      <c r="CR133" s="132">
        <f>SAM_billion!CR133*1000</f>
        <v>0</v>
      </c>
      <c r="CS133" s="132">
        <f>SAM_billion!CS133*1000</f>
        <v>0</v>
      </c>
      <c r="CT133" s="132">
        <f>SAM_billion!CT133*1000</f>
        <v>0</v>
      </c>
      <c r="CU133" s="132">
        <f>SAM_billion!CU133*1000</f>
        <v>0</v>
      </c>
      <c r="CV133" s="132">
        <f>SAM_billion!CV133*1000</f>
        <v>0</v>
      </c>
      <c r="CW133" s="132">
        <f>SAM_billion!CW133*1000</f>
        <v>0</v>
      </c>
      <c r="CX133" s="132">
        <f>SAM_billion!CX133*1000</f>
        <v>0</v>
      </c>
      <c r="CY133" s="132">
        <f>SAM_billion!CY133*1000</f>
        <v>0</v>
      </c>
      <c r="CZ133" s="132">
        <f>SAM_billion!CZ133*1000</f>
        <v>0</v>
      </c>
      <c r="DA133" s="132">
        <f>SAM_billion!DA133*1000</f>
        <v>0</v>
      </c>
      <c r="DB133" s="132">
        <f>SAM_billion!DB133*1000</f>
        <v>0</v>
      </c>
      <c r="DC133" s="132">
        <f>SAM_billion!DC133*1000</f>
        <v>0</v>
      </c>
      <c r="DD133" s="132">
        <f>SAM_billion!DD133*1000</f>
        <v>0</v>
      </c>
      <c r="DE133" s="132">
        <f>SAM_billion!DE133*1000</f>
        <v>0</v>
      </c>
      <c r="DF133" s="132">
        <f>SAM_billion!DF133*1000</f>
        <v>0</v>
      </c>
      <c r="DG133" s="132">
        <f>SAM_billion!DG133*1000</f>
        <v>0</v>
      </c>
      <c r="DH133" s="132">
        <f>SAM_billion!DH133*1000</f>
        <v>0</v>
      </c>
      <c r="DI133" s="132">
        <f>SAM_billion!DI133*1000</f>
        <v>0</v>
      </c>
      <c r="DJ133" s="132">
        <f>SAM_billion!DJ133*1000</f>
        <v>0</v>
      </c>
      <c r="DK133" s="132">
        <f>SAM_billion!DK133*1000</f>
        <v>0</v>
      </c>
      <c r="DL133" s="132">
        <f>SAM_billion!DL133*1000</f>
        <v>0</v>
      </c>
      <c r="DM133" s="132">
        <f>SAM_billion!DM133*1000</f>
        <v>0</v>
      </c>
      <c r="DN133" s="132">
        <f>SAM_billion!DN133*1000</f>
        <v>0</v>
      </c>
      <c r="DO133" s="132">
        <f>SAM_billion!DO133*1000</f>
        <v>0</v>
      </c>
      <c r="DP133" s="132">
        <f>SAM_billion!DP133*1000</f>
        <v>0</v>
      </c>
      <c r="DQ133" s="132">
        <f>SAM_billion!DQ133*1000</f>
        <v>0</v>
      </c>
      <c r="DR133" s="132">
        <f>SAM_billion!DR133*1000</f>
        <v>0</v>
      </c>
      <c r="DS133" s="132">
        <f>SAM_billion!DS133*1000</f>
        <v>0</v>
      </c>
      <c r="DT133" s="132">
        <f>SAM_billion!DT133*1000</f>
        <v>0</v>
      </c>
      <c r="DU133" s="132">
        <f>SAM_billion!DU133*1000</f>
        <v>0</v>
      </c>
      <c r="DV133" s="132">
        <f>SAM_billion!DV133*1000</f>
        <v>0</v>
      </c>
      <c r="DW133" s="132">
        <f>SAM_billion!DW133*1000</f>
        <v>0</v>
      </c>
      <c r="DX133" s="132">
        <f>SAM_billion!DX133*1000</f>
        <v>0</v>
      </c>
      <c r="DY133" s="132">
        <f>SAM_billion!DY133*1000</f>
        <v>0</v>
      </c>
      <c r="DZ133" s="132">
        <f>SAM_billion!DZ133*1000</f>
        <v>0</v>
      </c>
      <c r="EA133" s="132">
        <f>SAM_billion!EA133*1000</f>
        <v>0</v>
      </c>
      <c r="EB133" s="132">
        <f>SAM_billion!EB133*1000</f>
        <v>0</v>
      </c>
      <c r="EC133" s="132">
        <f>SAM_billion!EC133*1000</f>
        <v>0</v>
      </c>
      <c r="ED133" s="132">
        <f>SAM_billion!ED133*1000</f>
        <v>0</v>
      </c>
      <c r="EE133" s="132">
        <f>SAM_billion!EE133*1000</f>
        <v>0</v>
      </c>
      <c r="EF133" s="132">
        <f>SAM_billion!EF133*1000</f>
        <v>0</v>
      </c>
      <c r="EG133" s="132">
        <f>SAM_billion!EG133*1000</f>
        <v>0</v>
      </c>
      <c r="EH133" s="132">
        <f>SAM_billion!EH133*1000</f>
        <v>0</v>
      </c>
      <c r="EI133" s="132">
        <f>SAM_billion!EI133*1000</f>
        <v>0</v>
      </c>
      <c r="EJ133" s="132">
        <f>SAM_billion!EJ133*1000</f>
        <v>0</v>
      </c>
      <c r="EK133" s="132">
        <f>SAM_billion!EK133*1000</f>
        <v>0</v>
      </c>
      <c r="EL133" s="132">
        <f>SAM_billion!EL133*1000</f>
        <v>0</v>
      </c>
      <c r="EM133" s="132">
        <f>SAM_billion!EM133*1000</f>
        <v>0</v>
      </c>
      <c r="EN133" s="132">
        <f>SAM_billion!EN133*1000</f>
        <v>0</v>
      </c>
      <c r="EO133" s="132">
        <f>SAM_billion!EO133*1000</f>
        <v>0</v>
      </c>
      <c r="EP133" s="132">
        <f>SAM_billion!EP133*1000</f>
        <v>0</v>
      </c>
      <c r="EQ133" s="132">
        <f>SAM_billion!EQ133*1000</f>
        <v>0</v>
      </c>
      <c r="ER133" s="132">
        <f>SAM_billion!ER133*1000</f>
        <v>0</v>
      </c>
      <c r="ES133" s="132">
        <f>SAM_billion!ES133*1000</f>
        <v>0</v>
      </c>
      <c r="ET133" s="132">
        <f>SAM_billion!ET133*1000</f>
        <v>0</v>
      </c>
      <c r="EU133" s="132">
        <f>SAM_billion!EU133*1000</f>
        <v>0</v>
      </c>
      <c r="EV133" s="132">
        <f>SAM_billion!EV133*1000</f>
        <v>0</v>
      </c>
      <c r="EW133" s="132">
        <f>SAM_billion!EW133*1000</f>
        <v>0</v>
      </c>
      <c r="EX133" s="132">
        <f>SAM_billion!EX133*1000</f>
        <v>0</v>
      </c>
      <c r="EY133" s="132">
        <f>SAM_billion!EY133*1000</f>
        <v>0</v>
      </c>
      <c r="EZ133" s="132">
        <f>SAM_billion!EZ133*1000</f>
        <v>0</v>
      </c>
      <c r="FA133" s="132">
        <f>SAM_billion!FA133*1000</f>
        <v>0</v>
      </c>
      <c r="FB133" s="132">
        <f>SAM_billion!FB133*1000</f>
        <v>0</v>
      </c>
      <c r="FC133" s="132">
        <f>SAM_billion!FC133*1000</f>
        <v>0</v>
      </c>
      <c r="FD133" s="132">
        <f>SAM_billion!FD133*1000</f>
        <v>0</v>
      </c>
      <c r="FE133" s="132">
        <f>SAM_billion!FE133*1000</f>
        <v>0</v>
      </c>
      <c r="FF133" s="132">
        <f>SAM_billion!FF133*1000</f>
        <v>0</v>
      </c>
      <c r="FG133" s="132">
        <f>SAM_billion!FG133*1000</f>
        <v>0</v>
      </c>
      <c r="FH133" s="132">
        <f>SAM_billion!FH133*1000</f>
        <v>0</v>
      </c>
      <c r="FI133" s="132">
        <f>SAM_billion!FI133*1000</f>
        <v>0</v>
      </c>
      <c r="FJ133" s="132">
        <f>SAM_billion!FJ133*1000</f>
        <v>0</v>
      </c>
      <c r="FK133" s="132">
        <f>SAM_billion!FK133*1000</f>
        <v>0</v>
      </c>
      <c r="FL133" s="132">
        <f>SAM_billion!FL133*1000</f>
        <v>0</v>
      </c>
      <c r="FM133" s="132">
        <f>SAM_billion!FM133*1000</f>
        <v>0</v>
      </c>
      <c r="FN133" s="132">
        <f>SAM_billion!FN133*1000</f>
        <v>4594.3177227022506</v>
      </c>
      <c r="FO133" s="132">
        <f>SAM_billion!FO133*1000</f>
        <v>6409.2624208790885</v>
      </c>
      <c r="FP133" s="132">
        <f>SAM_billion!FP133*1000</f>
        <v>7387.3133444768455</v>
      </c>
      <c r="FQ133" s="132">
        <f>SAM_billion!FQ133*1000</f>
        <v>8204.7693047649354</v>
      </c>
      <c r="FR133" s="132">
        <f>SAM_billion!FR133*1000</f>
        <v>8491.0583638484532</v>
      </c>
      <c r="FS133" s="132">
        <f>SAM_billion!FS133*1000</f>
        <v>9219.440016619772</v>
      </c>
      <c r="FT133" s="132">
        <f>SAM_billion!FT133*1000</f>
        <v>9927.475918509037</v>
      </c>
      <c r="FU133" s="132">
        <f>SAM_billion!FU133*1000</f>
        <v>14834.669239110512</v>
      </c>
      <c r="FV133" s="132">
        <f>SAM_billion!FV133*1000</f>
        <v>19198.142423392797</v>
      </c>
      <c r="FW133" s="132">
        <f>SAM_billion!FW133*1000</f>
        <v>31615.40869357597</v>
      </c>
      <c r="FX133" s="132">
        <f>SAM_billion!FX133*1000</f>
        <v>0</v>
      </c>
      <c r="FY133" s="132">
        <f>SAM_billion!FY133*1000</f>
        <v>0</v>
      </c>
      <c r="FZ133" s="132">
        <f>SAM_billion!FZ133*1000</f>
        <v>0</v>
      </c>
      <c r="GA133" s="132">
        <f>SAM_billion!GA133*1000</f>
        <v>0</v>
      </c>
      <c r="GB133" s="132">
        <f>SAM_billion!GB133*1000</f>
        <v>0</v>
      </c>
      <c r="GC133" s="132">
        <f>SAM_billion!GC133*1000</f>
        <v>0</v>
      </c>
      <c r="GD133" s="132">
        <f>SAM_billion!GD133*1000</f>
        <v>0</v>
      </c>
      <c r="GE133" s="132">
        <f>SAM_billion!GE133*1000</f>
        <v>0</v>
      </c>
      <c r="GF133" s="132">
        <f>SAM_billion!GF133*1000</f>
        <v>0</v>
      </c>
      <c r="GG133" s="132">
        <f>SAM_billion!GG133*1000</f>
        <v>0</v>
      </c>
      <c r="GH133" s="132">
        <f>SAM_billion!GH133*1000</f>
        <v>-1491.4730814303207</v>
      </c>
      <c r="GI133" s="132">
        <f>SAM_billion!GI133*1000</f>
        <v>44502.660876596863</v>
      </c>
      <c r="GJ133" s="132">
        <f>SAM_billion!GJ133*1000</f>
        <v>364742.99143680686</v>
      </c>
    </row>
    <row r="134" spans="1:192" x14ac:dyDescent="0.25">
      <c r="A134" s="133" t="s">
        <v>378</v>
      </c>
      <c r="B134" s="132">
        <f>SAM_billion!B134*1000</f>
        <v>102.21113895921687</v>
      </c>
      <c r="C134" s="132">
        <f>SAM_billion!C134*1000</f>
        <v>396.74092030073035</v>
      </c>
      <c r="D134" s="132">
        <f>SAM_billion!D134*1000</f>
        <v>17.11680009456758</v>
      </c>
      <c r="E134" s="132">
        <f>SAM_billion!E134*1000</f>
        <v>294.15078218670135</v>
      </c>
      <c r="F134" s="132">
        <f>SAM_billion!F134*1000</f>
        <v>1142.1525785991751</v>
      </c>
      <c r="G134" s="132">
        <f>SAM_billion!G134*1000</f>
        <v>386.04921488115622</v>
      </c>
      <c r="H134" s="132">
        <f>SAM_billion!H134*1000</f>
        <v>138.96445738493975</v>
      </c>
      <c r="I134" s="132">
        <f>SAM_billion!I134*1000</f>
        <v>177.91305210291961</v>
      </c>
      <c r="J134" s="132">
        <f>SAM_billion!J134*1000</f>
        <v>16.144092502151683</v>
      </c>
      <c r="K134" s="132">
        <f>SAM_billion!K134*1000</f>
        <v>177.93483978626674</v>
      </c>
      <c r="L134" s="132">
        <f>SAM_billion!L134*1000</f>
        <v>41.999695128245875</v>
      </c>
      <c r="M134" s="132">
        <f>SAM_billion!M134*1000</f>
        <v>111.06432475558213</v>
      </c>
      <c r="N134" s="132">
        <f>SAM_billion!N134*1000</f>
        <v>63.231118594427663</v>
      </c>
      <c r="O134" s="132">
        <f>SAM_billion!O134*1000</f>
        <v>10.041657362099903</v>
      </c>
      <c r="P134" s="132">
        <f>SAM_billion!P134*1000</f>
        <v>1327.9638064767291</v>
      </c>
      <c r="Q134" s="132">
        <f>SAM_billion!Q134*1000</f>
        <v>675.55191392009442</v>
      </c>
      <c r="R134" s="132">
        <f>SAM_billion!R134*1000</f>
        <v>85.856813113009096</v>
      </c>
      <c r="S134" s="132">
        <f>SAM_billion!S134*1000</f>
        <v>3080.780424479196</v>
      </c>
      <c r="T134" s="132">
        <f>SAM_billion!T134*1000</f>
        <v>2218.9093277143566</v>
      </c>
      <c r="U134" s="132">
        <f>SAM_billion!U134*1000</f>
        <v>1170.1685222305439</v>
      </c>
      <c r="V134" s="132">
        <f>SAM_billion!V134*1000</f>
        <v>0</v>
      </c>
      <c r="W134" s="132">
        <f>SAM_billion!W134*1000</f>
        <v>0</v>
      </c>
      <c r="X134" s="132">
        <f>SAM_billion!X134*1000</f>
        <v>0</v>
      </c>
      <c r="Y134" s="132">
        <f>SAM_billion!Y134*1000</f>
        <v>0</v>
      </c>
      <c r="Z134" s="132">
        <f>SAM_billion!Z134*1000</f>
        <v>0</v>
      </c>
      <c r="AA134" s="132">
        <f>SAM_billion!AA134*1000</f>
        <v>0</v>
      </c>
      <c r="AB134" s="132">
        <f>SAM_billion!AB134*1000</f>
        <v>0</v>
      </c>
      <c r="AC134" s="132">
        <f>SAM_billion!AC134*1000</f>
        <v>0</v>
      </c>
      <c r="AD134" s="132">
        <f>SAM_billion!AD134*1000</f>
        <v>0</v>
      </c>
      <c r="AE134" s="132">
        <f>SAM_billion!AE134*1000</f>
        <v>0</v>
      </c>
      <c r="AF134" s="132">
        <f>SAM_billion!AF134*1000</f>
        <v>0</v>
      </c>
      <c r="AG134" s="132">
        <f>SAM_billion!AG134*1000</f>
        <v>0</v>
      </c>
      <c r="AH134" s="132">
        <f>SAM_billion!AH134*1000</f>
        <v>0</v>
      </c>
      <c r="AI134" s="132">
        <f>SAM_billion!AI134*1000</f>
        <v>0</v>
      </c>
      <c r="AJ134" s="132">
        <f>SAM_billion!AJ134*1000</f>
        <v>61.184158174428653</v>
      </c>
      <c r="AK134" s="132">
        <f>SAM_billion!AK134*1000</f>
        <v>105.42504860824044</v>
      </c>
      <c r="AL134" s="132">
        <f>SAM_billion!AL134*1000</f>
        <v>1.3309377762731252</v>
      </c>
      <c r="AM134" s="132">
        <f>SAM_billion!AM134*1000</f>
        <v>506.87063679166334</v>
      </c>
      <c r="AN134" s="132">
        <f>SAM_billion!AN134*1000</f>
        <v>174.4589537151067</v>
      </c>
      <c r="AO134" s="132">
        <f>SAM_billion!AO134*1000</f>
        <v>2.0075386179917709</v>
      </c>
      <c r="AP134" s="132">
        <f>SAM_billion!AP134*1000</f>
        <v>61.781820331824918</v>
      </c>
      <c r="AQ134" s="132">
        <f>SAM_billion!AQ134*1000</f>
        <v>0</v>
      </c>
      <c r="AR134" s="132">
        <f>SAM_billion!AR134*1000</f>
        <v>0.33208589000015715</v>
      </c>
      <c r="AS134" s="132">
        <f>SAM_billion!AS134*1000</f>
        <v>6.8474322869176438</v>
      </c>
      <c r="AT134" s="132">
        <f>SAM_billion!AT134*1000</f>
        <v>61.626890582258788</v>
      </c>
      <c r="AU134" s="132">
        <f>SAM_billion!AU134*1000</f>
        <v>94.835495487466716</v>
      </c>
      <c r="AV134" s="132">
        <f>SAM_billion!AV134*1000</f>
        <v>1281.5376614144022</v>
      </c>
      <c r="AW134" s="132">
        <f>SAM_billion!AW134*1000</f>
        <v>362.65597598420749</v>
      </c>
      <c r="AX134" s="132">
        <f>SAM_billion!AX134*1000</f>
        <v>2.1066014784016036</v>
      </c>
      <c r="AY134" s="132">
        <f>SAM_billion!AY134*1000</f>
        <v>0</v>
      </c>
      <c r="AZ134" s="132">
        <f>SAM_billion!AZ134*1000</f>
        <v>0</v>
      </c>
      <c r="BA134" s="132">
        <f>SAM_billion!BA134*1000</f>
        <v>36.814304993932822</v>
      </c>
      <c r="BB134" s="132">
        <f>SAM_billion!BB134*1000</f>
        <v>654.42606638968277</v>
      </c>
      <c r="BC134" s="132">
        <f>SAM_billion!BC134*1000</f>
        <v>0.11016175612539238</v>
      </c>
      <c r="BD134" s="132">
        <f>SAM_billion!BD134*1000</f>
        <v>2.6995721839632905E-2</v>
      </c>
      <c r="BE134" s="132">
        <f>SAM_billion!BE134*1000</f>
        <v>9.1261744890010963</v>
      </c>
      <c r="BF134" s="132">
        <f>SAM_billion!BF134*1000</f>
        <v>123.94326887425945</v>
      </c>
      <c r="BG134" s="132">
        <f>SAM_billion!BG134*1000</f>
        <v>3376.4809587578216</v>
      </c>
      <c r="BH134" s="132">
        <f>SAM_billion!BH134*1000</f>
        <v>76.478365517959901</v>
      </c>
      <c r="BI134" s="132">
        <f>SAM_billion!BI134*1000</f>
        <v>97.868498442456129</v>
      </c>
      <c r="BJ134" s="132">
        <f>SAM_billion!BJ134*1000</f>
        <v>1185.1748813385295</v>
      </c>
      <c r="BK134" s="132">
        <f>SAM_billion!BK134*1000</f>
        <v>16.598861364032956</v>
      </c>
      <c r="BL134" s="132">
        <f>SAM_billion!BL134*1000</f>
        <v>127.25739740996256</v>
      </c>
      <c r="BM134" s="132">
        <f>SAM_billion!BM134*1000</f>
        <v>0</v>
      </c>
      <c r="BN134" s="132">
        <f>SAM_billion!BN134*1000</f>
        <v>257.95583372351666</v>
      </c>
      <c r="BO134" s="132">
        <f>SAM_billion!BO134*1000</f>
        <v>0</v>
      </c>
      <c r="BP134" s="132">
        <f>SAM_billion!BP134*1000</f>
        <v>1574.7119677712051</v>
      </c>
      <c r="BQ134" s="132">
        <f>SAM_billion!BQ134*1000</f>
        <v>5266.8933253691757</v>
      </c>
      <c r="BR134" s="132">
        <f>SAM_billion!BR134*1000</f>
        <v>977.1480603118614</v>
      </c>
      <c r="BS134" s="132">
        <f>SAM_billion!BS134*1000</f>
        <v>900.2238944538019</v>
      </c>
      <c r="BT134" s="132">
        <f>SAM_billion!BT134*1000</f>
        <v>0</v>
      </c>
      <c r="BU134" s="132">
        <f>SAM_billion!BU134*1000</f>
        <v>2327.6558864753219</v>
      </c>
      <c r="BV134" s="132">
        <f>SAM_billion!BV134*1000</f>
        <v>151.95477025692</v>
      </c>
      <c r="BW134" s="132">
        <f>SAM_billion!BW134*1000</f>
        <v>138.14636123342902</v>
      </c>
      <c r="BX134" s="132">
        <f>SAM_billion!BX134*1000</f>
        <v>1035.1476306449265</v>
      </c>
      <c r="BY134" s="132">
        <f>SAM_billion!BY134*1000</f>
        <v>1406.471791951866</v>
      </c>
      <c r="BZ134" s="132">
        <f>SAM_billion!BZ134*1000</f>
        <v>1197.3325450302832</v>
      </c>
      <c r="CA134" s="132">
        <f>SAM_billion!CA134*1000</f>
        <v>0</v>
      </c>
      <c r="CB134" s="132">
        <f>SAM_billion!CB134*1000</f>
        <v>0</v>
      </c>
      <c r="CC134" s="132">
        <f>SAM_billion!CC134*1000</f>
        <v>0</v>
      </c>
      <c r="CD134" s="132">
        <f>SAM_billion!CD134*1000</f>
        <v>0</v>
      </c>
      <c r="CE134" s="132">
        <f>SAM_billion!CE134*1000</f>
        <v>0</v>
      </c>
      <c r="CF134" s="132">
        <f>SAM_billion!CF134*1000</f>
        <v>0</v>
      </c>
      <c r="CG134" s="132">
        <f>SAM_billion!CG134*1000</f>
        <v>0</v>
      </c>
      <c r="CH134" s="132">
        <f>SAM_billion!CH134*1000</f>
        <v>0</v>
      </c>
      <c r="CI134" s="132">
        <f>SAM_billion!CI134*1000</f>
        <v>0</v>
      </c>
      <c r="CJ134" s="132">
        <f>SAM_billion!CJ134*1000</f>
        <v>0</v>
      </c>
      <c r="CK134" s="132">
        <f>SAM_billion!CK134*1000</f>
        <v>0</v>
      </c>
      <c r="CL134" s="132">
        <f>SAM_billion!CL134*1000</f>
        <v>0</v>
      </c>
      <c r="CM134" s="132">
        <f>SAM_billion!CM134*1000</f>
        <v>0</v>
      </c>
      <c r="CN134" s="132">
        <f>SAM_billion!CN134*1000</f>
        <v>0</v>
      </c>
      <c r="CO134" s="132">
        <f>SAM_billion!CO134*1000</f>
        <v>0</v>
      </c>
      <c r="CP134" s="132">
        <f>SAM_billion!CP134*1000</f>
        <v>0</v>
      </c>
      <c r="CQ134" s="132">
        <f>SAM_billion!CQ134*1000</f>
        <v>0</v>
      </c>
      <c r="CR134" s="132">
        <f>SAM_billion!CR134*1000</f>
        <v>0</v>
      </c>
      <c r="CS134" s="132">
        <f>SAM_billion!CS134*1000</f>
        <v>0</v>
      </c>
      <c r="CT134" s="132">
        <f>SAM_billion!CT134*1000</f>
        <v>0</v>
      </c>
      <c r="CU134" s="132">
        <f>SAM_billion!CU134*1000</f>
        <v>0</v>
      </c>
      <c r="CV134" s="132">
        <f>SAM_billion!CV134*1000</f>
        <v>0</v>
      </c>
      <c r="CW134" s="132">
        <f>SAM_billion!CW134*1000</f>
        <v>0</v>
      </c>
      <c r="CX134" s="132">
        <f>SAM_billion!CX134*1000</f>
        <v>0</v>
      </c>
      <c r="CY134" s="132">
        <f>SAM_billion!CY134*1000</f>
        <v>0</v>
      </c>
      <c r="CZ134" s="132">
        <f>SAM_billion!CZ134*1000</f>
        <v>0</v>
      </c>
      <c r="DA134" s="132">
        <f>SAM_billion!DA134*1000</f>
        <v>0</v>
      </c>
      <c r="DB134" s="132">
        <f>SAM_billion!DB134*1000</f>
        <v>0</v>
      </c>
      <c r="DC134" s="132">
        <f>SAM_billion!DC134*1000</f>
        <v>0</v>
      </c>
      <c r="DD134" s="132">
        <f>SAM_billion!DD134*1000</f>
        <v>0</v>
      </c>
      <c r="DE134" s="132">
        <f>SAM_billion!DE134*1000</f>
        <v>0</v>
      </c>
      <c r="DF134" s="132">
        <f>SAM_billion!DF134*1000</f>
        <v>0</v>
      </c>
      <c r="DG134" s="132">
        <f>SAM_billion!DG134*1000</f>
        <v>0</v>
      </c>
      <c r="DH134" s="132">
        <f>SAM_billion!DH134*1000</f>
        <v>0</v>
      </c>
      <c r="DI134" s="132">
        <f>SAM_billion!DI134*1000</f>
        <v>0</v>
      </c>
      <c r="DJ134" s="132">
        <f>SAM_billion!DJ134*1000</f>
        <v>0</v>
      </c>
      <c r="DK134" s="132">
        <f>SAM_billion!DK134*1000</f>
        <v>0</v>
      </c>
      <c r="DL134" s="132">
        <f>SAM_billion!DL134*1000</f>
        <v>0</v>
      </c>
      <c r="DM134" s="132">
        <f>SAM_billion!DM134*1000</f>
        <v>0</v>
      </c>
      <c r="DN134" s="132">
        <f>SAM_billion!DN134*1000</f>
        <v>0</v>
      </c>
      <c r="DO134" s="132">
        <f>SAM_billion!DO134*1000</f>
        <v>0</v>
      </c>
      <c r="DP134" s="132">
        <f>SAM_billion!DP134*1000</f>
        <v>0</v>
      </c>
      <c r="DQ134" s="132">
        <f>SAM_billion!DQ134*1000</f>
        <v>0</v>
      </c>
      <c r="DR134" s="132">
        <f>SAM_billion!DR134*1000</f>
        <v>0</v>
      </c>
      <c r="DS134" s="132">
        <f>SAM_billion!DS134*1000</f>
        <v>0</v>
      </c>
      <c r="DT134" s="132">
        <f>SAM_billion!DT134*1000</f>
        <v>0</v>
      </c>
      <c r="DU134" s="132">
        <f>SAM_billion!DU134*1000</f>
        <v>0</v>
      </c>
      <c r="DV134" s="132">
        <f>SAM_billion!DV134*1000</f>
        <v>0</v>
      </c>
      <c r="DW134" s="132">
        <f>SAM_billion!DW134*1000</f>
        <v>0</v>
      </c>
      <c r="DX134" s="132">
        <f>SAM_billion!DX134*1000</f>
        <v>0</v>
      </c>
      <c r="DY134" s="132">
        <f>SAM_billion!DY134*1000</f>
        <v>0</v>
      </c>
      <c r="DZ134" s="132">
        <f>SAM_billion!DZ134*1000</f>
        <v>0</v>
      </c>
      <c r="EA134" s="132">
        <f>SAM_billion!EA134*1000</f>
        <v>0</v>
      </c>
      <c r="EB134" s="132">
        <f>SAM_billion!EB134*1000</f>
        <v>0</v>
      </c>
      <c r="EC134" s="132">
        <f>SAM_billion!EC134*1000</f>
        <v>0</v>
      </c>
      <c r="ED134" s="132">
        <f>SAM_billion!ED134*1000</f>
        <v>0</v>
      </c>
      <c r="EE134" s="132">
        <f>SAM_billion!EE134*1000</f>
        <v>0</v>
      </c>
      <c r="EF134" s="132">
        <f>SAM_billion!EF134*1000</f>
        <v>0</v>
      </c>
      <c r="EG134" s="132">
        <f>SAM_billion!EG134*1000</f>
        <v>0</v>
      </c>
      <c r="EH134" s="132">
        <f>SAM_billion!EH134*1000</f>
        <v>0</v>
      </c>
      <c r="EI134" s="132">
        <f>SAM_billion!EI134*1000</f>
        <v>0</v>
      </c>
      <c r="EJ134" s="132">
        <f>SAM_billion!EJ134*1000</f>
        <v>0</v>
      </c>
      <c r="EK134" s="132">
        <f>SAM_billion!EK134*1000</f>
        <v>0</v>
      </c>
      <c r="EL134" s="132">
        <f>SAM_billion!EL134*1000</f>
        <v>0</v>
      </c>
      <c r="EM134" s="132">
        <f>SAM_billion!EM134*1000</f>
        <v>0</v>
      </c>
      <c r="EN134" s="132">
        <f>SAM_billion!EN134*1000</f>
        <v>0</v>
      </c>
      <c r="EO134" s="132">
        <f>SAM_billion!EO134*1000</f>
        <v>0</v>
      </c>
      <c r="EP134" s="132">
        <f>SAM_billion!EP134*1000</f>
        <v>0</v>
      </c>
      <c r="EQ134" s="132">
        <f>SAM_billion!EQ134*1000</f>
        <v>0</v>
      </c>
      <c r="ER134" s="132">
        <f>SAM_billion!ER134*1000</f>
        <v>0</v>
      </c>
      <c r="ES134" s="132">
        <f>SAM_billion!ES134*1000</f>
        <v>0</v>
      </c>
      <c r="ET134" s="132">
        <f>SAM_billion!ET134*1000</f>
        <v>0</v>
      </c>
      <c r="EU134" s="132">
        <f>SAM_billion!EU134*1000</f>
        <v>0</v>
      </c>
      <c r="EV134" s="132">
        <f>SAM_billion!EV134*1000</f>
        <v>0</v>
      </c>
      <c r="EW134" s="132">
        <f>SAM_billion!EW134*1000</f>
        <v>0</v>
      </c>
      <c r="EX134" s="132">
        <f>SAM_billion!EX134*1000</f>
        <v>0</v>
      </c>
      <c r="EY134" s="132">
        <f>SAM_billion!EY134*1000</f>
        <v>0</v>
      </c>
      <c r="EZ134" s="132">
        <f>SAM_billion!EZ134*1000</f>
        <v>0</v>
      </c>
      <c r="FA134" s="132">
        <f>SAM_billion!FA134*1000</f>
        <v>0</v>
      </c>
      <c r="FB134" s="132">
        <f>SAM_billion!FB134*1000</f>
        <v>0</v>
      </c>
      <c r="FC134" s="132">
        <f>SAM_billion!FC134*1000</f>
        <v>0</v>
      </c>
      <c r="FD134" s="132">
        <f>SAM_billion!FD134*1000</f>
        <v>0</v>
      </c>
      <c r="FE134" s="132">
        <f>SAM_billion!FE134*1000</f>
        <v>0</v>
      </c>
      <c r="FF134" s="132">
        <f>SAM_billion!FF134*1000</f>
        <v>0</v>
      </c>
      <c r="FG134" s="132">
        <f>SAM_billion!FG134*1000</f>
        <v>0</v>
      </c>
      <c r="FH134" s="132">
        <f>SAM_billion!FH134*1000</f>
        <v>0</v>
      </c>
      <c r="FI134" s="132">
        <f>SAM_billion!FI134*1000</f>
        <v>0</v>
      </c>
      <c r="FJ134" s="132">
        <f>SAM_billion!FJ134*1000</f>
        <v>0</v>
      </c>
      <c r="FK134" s="132">
        <f>SAM_billion!FK134*1000</f>
        <v>0</v>
      </c>
      <c r="FL134" s="132">
        <f>SAM_billion!FL134*1000</f>
        <v>0</v>
      </c>
      <c r="FM134" s="132">
        <f>SAM_billion!FM134*1000</f>
        <v>0</v>
      </c>
      <c r="FN134" s="132">
        <f>SAM_billion!FN134*1000</f>
        <v>8.896409876477362</v>
      </c>
      <c r="FO134" s="132">
        <f>SAM_billion!FO134*1000</f>
        <v>35.077208597804272</v>
      </c>
      <c r="FP134" s="132">
        <f>SAM_billion!FP134*1000</f>
        <v>153.53296530077785</v>
      </c>
      <c r="FQ134" s="132">
        <f>SAM_billion!FQ134*1000</f>
        <v>253.94264391405741</v>
      </c>
      <c r="FR134" s="132">
        <f>SAM_billion!FR134*1000</f>
        <v>290.60718016855583</v>
      </c>
      <c r="FS134" s="132">
        <f>SAM_billion!FS134*1000</f>
        <v>465.99661071291632</v>
      </c>
      <c r="FT134" s="132">
        <f>SAM_billion!FT134*1000</f>
        <v>903.81897259275581</v>
      </c>
      <c r="FU134" s="132">
        <f>SAM_billion!FU134*1000</f>
        <v>1691.6767325484955</v>
      </c>
      <c r="FV134" s="132">
        <f>SAM_billion!FV134*1000</f>
        <v>3165.2299787068932</v>
      </c>
      <c r="FW134" s="132">
        <f>SAM_billion!FW134*1000</f>
        <v>7276.2287173620434</v>
      </c>
      <c r="FX134" s="132">
        <f>SAM_billion!FX134*1000</f>
        <v>0</v>
      </c>
      <c r="FY134" s="132">
        <f>SAM_billion!FY134*1000</f>
        <v>0</v>
      </c>
      <c r="FZ134" s="132">
        <f>SAM_billion!FZ134*1000</f>
        <v>0</v>
      </c>
      <c r="GA134" s="132">
        <f>SAM_billion!GA134*1000</f>
        <v>0</v>
      </c>
      <c r="GB134" s="132">
        <f>SAM_billion!GB134*1000</f>
        <v>0</v>
      </c>
      <c r="GC134" s="132">
        <f>SAM_billion!GC134*1000</f>
        <v>0</v>
      </c>
      <c r="GD134" s="132">
        <f>SAM_billion!GD134*1000</f>
        <v>0</v>
      </c>
      <c r="GE134" s="132">
        <f>SAM_billion!GE134*1000</f>
        <v>0</v>
      </c>
      <c r="GF134" s="132">
        <f>SAM_billion!GF134*1000</f>
        <v>5.4613901903853925</v>
      </c>
      <c r="GG134" s="132">
        <f>SAM_billion!GG134*1000</f>
        <v>0.20481165069998031</v>
      </c>
      <c r="GH134" s="132">
        <f>SAM_billion!GH134*1000</f>
        <v>-134.61746719649847</v>
      </c>
      <c r="GI134" s="132">
        <f>SAM_billion!GI134*1000</f>
        <v>5275.0654236882847</v>
      </c>
      <c r="GJ134" s="132">
        <f>SAM_billion!GJ134*1000</f>
        <v>54687.016298102848</v>
      </c>
    </row>
    <row r="135" spans="1:192" x14ac:dyDescent="0.25">
      <c r="A135" s="133" t="s">
        <v>379</v>
      </c>
      <c r="B135" s="132">
        <f>SAM_billion!B135*1000</f>
        <v>137.05285707486109</v>
      </c>
      <c r="C135" s="132">
        <f>SAM_billion!C135*1000</f>
        <v>530.24311739684663</v>
      </c>
      <c r="D135" s="132">
        <f>SAM_billion!D135*1000</f>
        <v>22.879499039640553</v>
      </c>
      <c r="E135" s="132">
        <f>SAM_billion!E135*1000</f>
        <v>396.55762756619333</v>
      </c>
      <c r="F135" s="132">
        <f>SAM_billion!F135*1000</f>
        <v>1538.4741146379174</v>
      </c>
      <c r="G135" s="132">
        <f>SAM_billion!G135*1000</f>
        <v>517.65725473483553</v>
      </c>
      <c r="H135" s="132">
        <f>SAM_billion!H135*1000</f>
        <v>185.81454036028899</v>
      </c>
      <c r="I135" s="132">
        <f>SAM_billion!I135*1000</f>
        <v>238.25994511655915</v>
      </c>
      <c r="J135" s="132">
        <f>SAM_billion!J135*1000</f>
        <v>21.664923146712631</v>
      </c>
      <c r="K135" s="132">
        <f>SAM_billion!K135*1000</f>
        <v>238.38827326391319</v>
      </c>
      <c r="L135" s="132">
        <f>SAM_billion!L135*1000</f>
        <v>56.255560397316977</v>
      </c>
      <c r="M135" s="132">
        <f>SAM_billion!M135*1000</f>
        <v>148.88404861886204</v>
      </c>
      <c r="N135" s="132">
        <f>SAM_billion!N135*1000</f>
        <v>60.040378203156344</v>
      </c>
      <c r="O135" s="132">
        <f>SAM_billion!O135*1000</f>
        <v>9.0821546300221119</v>
      </c>
      <c r="P135" s="132">
        <f>SAM_billion!P135*1000</f>
        <v>338.07591214354863</v>
      </c>
      <c r="Q135" s="132">
        <f>SAM_billion!Q135*1000</f>
        <v>148.67170032678263</v>
      </c>
      <c r="R135" s="132">
        <f>SAM_billion!R135*1000</f>
        <v>33.10674424217855</v>
      </c>
      <c r="S135" s="132">
        <f>SAM_billion!S135*1000</f>
        <v>772.48382531732739</v>
      </c>
      <c r="T135" s="132">
        <f>SAM_billion!T135*1000</f>
        <v>822.80850449109471</v>
      </c>
      <c r="U135" s="132">
        <f>SAM_billion!U135*1000</f>
        <v>451.2218492752865</v>
      </c>
      <c r="V135" s="132">
        <f>SAM_billion!V135*1000</f>
        <v>226.94812443787816</v>
      </c>
      <c r="W135" s="132">
        <f>SAM_billion!W135*1000</f>
        <v>192.27016831203065</v>
      </c>
      <c r="X135" s="132">
        <f>SAM_billion!X135*1000</f>
        <v>2707.3577178657806</v>
      </c>
      <c r="Y135" s="132">
        <f>SAM_billion!Y135*1000</f>
        <v>175.14661224316882</v>
      </c>
      <c r="Z135" s="132">
        <f>SAM_billion!Z135*1000</f>
        <v>2760.8596316667272</v>
      </c>
      <c r="AA135" s="132">
        <f>SAM_billion!AA135*1000</f>
        <v>842.45003545488919</v>
      </c>
      <c r="AB135" s="132">
        <f>SAM_billion!AB135*1000</f>
        <v>861.41149116124029</v>
      </c>
      <c r="AC135" s="132">
        <f>SAM_billion!AC135*1000</f>
        <v>23.784578009111179</v>
      </c>
      <c r="AD135" s="132">
        <f>SAM_billion!AD135*1000</f>
        <v>3048.1279257961132</v>
      </c>
      <c r="AE135" s="132">
        <f>SAM_billion!AE135*1000</f>
        <v>141.31506690279096</v>
      </c>
      <c r="AF135" s="132">
        <f>SAM_billion!AF135*1000</f>
        <v>248.33150155027121</v>
      </c>
      <c r="AG135" s="132">
        <f>SAM_billion!AG135*1000</f>
        <v>111.40918880599752</v>
      </c>
      <c r="AH135" s="132">
        <f>SAM_billion!AH135*1000</f>
        <v>1087.4664572608274</v>
      </c>
      <c r="AI135" s="132">
        <f>SAM_billion!AI135*1000</f>
        <v>5009.9467151358831</v>
      </c>
      <c r="AJ135" s="132">
        <f>SAM_billion!AJ135*1000</f>
        <v>907.00379072677765</v>
      </c>
      <c r="AK135" s="132">
        <f>SAM_billion!AK135*1000</f>
        <v>530.20300076155024</v>
      </c>
      <c r="AL135" s="132">
        <f>SAM_billion!AL135*1000</f>
        <v>53.550304263958495</v>
      </c>
      <c r="AM135" s="132">
        <f>SAM_billion!AM135*1000</f>
        <v>120.32955390040047</v>
      </c>
      <c r="AN135" s="132">
        <f>SAM_billion!AN135*1000</f>
        <v>1082.3614959781203</v>
      </c>
      <c r="AO135" s="132">
        <f>SAM_billion!AO135*1000</f>
        <v>840.41743117875728</v>
      </c>
      <c r="AP135" s="132">
        <f>SAM_billion!AP135*1000</f>
        <v>737.01240558083794</v>
      </c>
      <c r="AQ135" s="132">
        <f>SAM_billion!AQ135*1000</f>
        <v>395.31686796858759</v>
      </c>
      <c r="AR135" s="132">
        <f>SAM_billion!AR135*1000</f>
        <v>3.6320015648696113</v>
      </c>
      <c r="AS135" s="132">
        <f>SAM_billion!AS135*1000</f>
        <v>74.889917127800317</v>
      </c>
      <c r="AT135" s="132">
        <f>SAM_billion!AT135*1000</f>
        <v>674.00925415020276</v>
      </c>
      <c r="AU135" s="132">
        <f>SAM_billion!AU135*1000</f>
        <v>8011.5808409012634</v>
      </c>
      <c r="AV135" s="132">
        <f>SAM_billion!AV135*1000</f>
        <v>414.7177923646318</v>
      </c>
      <c r="AW135" s="132">
        <f>SAM_billion!AW135*1000</f>
        <v>2706.3980017971467</v>
      </c>
      <c r="AX135" s="132">
        <f>SAM_billion!AX135*1000</f>
        <v>3840.5401970176349</v>
      </c>
      <c r="AY135" s="132">
        <f>SAM_billion!AY135*1000</f>
        <v>319.12337033967862</v>
      </c>
      <c r="AZ135" s="132">
        <f>SAM_billion!AZ135*1000</f>
        <v>96.898136416398074</v>
      </c>
      <c r="BA135" s="132">
        <f>SAM_billion!BA135*1000</f>
        <v>549.24301854889211</v>
      </c>
      <c r="BB135" s="132">
        <f>SAM_billion!BB135*1000</f>
        <v>1050.9906470225285</v>
      </c>
      <c r="BC135" s="132">
        <f>SAM_billion!BC135*1000</f>
        <v>25.886321056661156</v>
      </c>
      <c r="BD135" s="132">
        <f>SAM_billion!BD135*1000</f>
        <v>6.3435800887344254</v>
      </c>
      <c r="BE135" s="132">
        <f>SAM_billion!BE135*1000</f>
        <v>2144.5108643011067</v>
      </c>
      <c r="BF135" s="132">
        <f>SAM_billion!BF135*1000</f>
        <v>867.91309195499741</v>
      </c>
      <c r="BG135" s="132">
        <f>SAM_billion!BG135*1000</f>
        <v>5315.30576707608</v>
      </c>
      <c r="BH135" s="132">
        <f>SAM_billion!BH135*1000</f>
        <v>31.654242124665021</v>
      </c>
      <c r="BI135" s="132">
        <f>SAM_billion!BI135*1000</f>
        <v>1163.6054397753821</v>
      </c>
      <c r="BJ135" s="132">
        <f>SAM_billion!BJ135*1000</f>
        <v>1672.4260972948623</v>
      </c>
      <c r="BK135" s="132">
        <f>SAM_billion!BK135*1000</f>
        <v>23.314199591381584</v>
      </c>
      <c r="BL135" s="132">
        <f>SAM_billion!BL135*1000</f>
        <v>20.839144661552073</v>
      </c>
      <c r="BM135" s="132">
        <f>SAM_billion!BM135*1000</f>
        <v>15800.517471133044</v>
      </c>
      <c r="BN135" s="132">
        <f>SAM_billion!BN135*1000</f>
        <v>17262.102393814595</v>
      </c>
      <c r="BO135" s="132">
        <f>SAM_billion!BO135*1000</f>
        <v>0</v>
      </c>
      <c r="BP135" s="132">
        <f>SAM_billion!BP135*1000</f>
        <v>151.52301800889111</v>
      </c>
      <c r="BQ135" s="132">
        <f>SAM_billion!BQ135*1000</f>
        <v>506.79463198616793</v>
      </c>
      <c r="BR135" s="132">
        <f>SAM_billion!BR135*1000</f>
        <v>26.120819231851794</v>
      </c>
      <c r="BS135" s="132">
        <f>SAM_billion!BS135*1000</f>
        <v>24.064506260920783</v>
      </c>
      <c r="BT135" s="132">
        <f>SAM_billion!BT135*1000</f>
        <v>0</v>
      </c>
      <c r="BU135" s="132">
        <f>SAM_billion!BU135*1000</f>
        <v>201.62514607895534</v>
      </c>
      <c r="BV135" s="132">
        <f>SAM_billion!BV135*1000</f>
        <v>31.72506266719796</v>
      </c>
      <c r="BW135" s="132">
        <f>SAM_billion!BW135*1000</f>
        <v>0</v>
      </c>
      <c r="BX135" s="132">
        <f>SAM_billion!BX135*1000</f>
        <v>1595.1973732437148</v>
      </c>
      <c r="BY135" s="132">
        <f>SAM_billion!BY135*1000</f>
        <v>125.75317559312937</v>
      </c>
      <c r="BZ135" s="132">
        <f>SAM_billion!BZ135*1000</f>
        <v>4605.5791273209761</v>
      </c>
      <c r="CA135" s="132">
        <f>SAM_billion!CA135*1000</f>
        <v>0</v>
      </c>
      <c r="CB135" s="132">
        <f>SAM_billion!CB135*1000</f>
        <v>0</v>
      </c>
      <c r="CC135" s="132">
        <f>SAM_billion!CC135*1000</f>
        <v>0</v>
      </c>
      <c r="CD135" s="132">
        <f>SAM_billion!CD135*1000</f>
        <v>0</v>
      </c>
      <c r="CE135" s="132">
        <f>SAM_billion!CE135*1000</f>
        <v>0</v>
      </c>
      <c r="CF135" s="132">
        <f>SAM_billion!CF135*1000</f>
        <v>0</v>
      </c>
      <c r="CG135" s="132">
        <f>SAM_billion!CG135*1000</f>
        <v>0</v>
      </c>
      <c r="CH135" s="132">
        <f>SAM_billion!CH135*1000</f>
        <v>0</v>
      </c>
      <c r="CI135" s="132">
        <f>SAM_billion!CI135*1000</f>
        <v>0</v>
      </c>
      <c r="CJ135" s="132">
        <f>SAM_billion!CJ135*1000</f>
        <v>0</v>
      </c>
      <c r="CK135" s="132">
        <f>SAM_billion!CK135*1000</f>
        <v>0</v>
      </c>
      <c r="CL135" s="132">
        <f>SAM_billion!CL135*1000</f>
        <v>0</v>
      </c>
      <c r="CM135" s="132">
        <f>SAM_billion!CM135*1000</f>
        <v>0</v>
      </c>
      <c r="CN135" s="132">
        <f>SAM_billion!CN135*1000</f>
        <v>0</v>
      </c>
      <c r="CO135" s="132">
        <f>SAM_billion!CO135*1000</f>
        <v>0</v>
      </c>
      <c r="CP135" s="132">
        <f>SAM_billion!CP135*1000</f>
        <v>0</v>
      </c>
      <c r="CQ135" s="132">
        <f>SAM_billion!CQ135*1000</f>
        <v>0</v>
      </c>
      <c r="CR135" s="132">
        <f>SAM_billion!CR135*1000</f>
        <v>0</v>
      </c>
      <c r="CS135" s="132">
        <f>SAM_billion!CS135*1000</f>
        <v>0</v>
      </c>
      <c r="CT135" s="132">
        <f>SAM_billion!CT135*1000</f>
        <v>0</v>
      </c>
      <c r="CU135" s="132">
        <f>SAM_billion!CU135*1000</f>
        <v>0</v>
      </c>
      <c r="CV135" s="132">
        <f>SAM_billion!CV135*1000</f>
        <v>0</v>
      </c>
      <c r="CW135" s="132">
        <f>SAM_billion!CW135*1000</f>
        <v>0</v>
      </c>
      <c r="CX135" s="132">
        <f>SAM_billion!CX135*1000</f>
        <v>0</v>
      </c>
      <c r="CY135" s="132">
        <f>SAM_billion!CY135*1000</f>
        <v>0</v>
      </c>
      <c r="CZ135" s="132">
        <f>SAM_billion!CZ135*1000</f>
        <v>0</v>
      </c>
      <c r="DA135" s="132">
        <f>SAM_billion!DA135*1000</f>
        <v>0</v>
      </c>
      <c r="DB135" s="132">
        <f>SAM_billion!DB135*1000</f>
        <v>0</v>
      </c>
      <c r="DC135" s="132">
        <f>SAM_billion!DC135*1000</f>
        <v>0</v>
      </c>
      <c r="DD135" s="132">
        <f>SAM_billion!DD135*1000</f>
        <v>0</v>
      </c>
      <c r="DE135" s="132">
        <f>SAM_billion!DE135*1000</f>
        <v>0</v>
      </c>
      <c r="DF135" s="132">
        <f>SAM_billion!DF135*1000</f>
        <v>0</v>
      </c>
      <c r="DG135" s="132">
        <f>SAM_billion!DG135*1000</f>
        <v>0</v>
      </c>
      <c r="DH135" s="132">
        <f>SAM_billion!DH135*1000</f>
        <v>0</v>
      </c>
      <c r="DI135" s="132">
        <f>SAM_billion!DI135*1000</f>
        <v>0</v>
      </c>
      <c r="DJ135" s="132">
        <f>SAM_billion!DJ135*1000</f>
        <v>0</v>
      </c>
      <c r="DK135" s="132">
        <f>SAM_billion!DK135*1000</f>
        <v>0</v>
      </c>
      <c r="DL135" s="132">
        <f>SAM_billion!DL135*1000</f>
        <v>0</v>
      </c>
      <c r="DM135" s="132">
        <f>SAM_billion!DM135*1000</f>
        <v>0</v>
      </c>
      <c r="DN135" s="132">
        <f>SAM_billion!DN135*1000</f>
        <v>0</v>
      </c>
      <c r="DO135" s="132">
        <f>SAM_billion!DO135*1000</f>
        <v>0</v>
      </c>
      <c r="DP135" s="132">
        <f>SAM_billion!DP135*1000</f>
        <v>0</v>
      </c>
      <c r="DQ135" s="132">
        <f>SAM_billion!DQ135*1000</f>
        <v>0</v>
      </c>
      <c r="DR135" s="132">
        <f>SAM_billion!DR135*1000</f>
        <v>0</v>
      </c>
      <c r="DS135" s="132">
        <f>SAM_billion!DS135*1000</f>
        <v>0</v>
      </c>
      <c r="DT135" s="132">
        <f>SAM_billion!DT135*1000</f>
        <v>0</v>
      </c>
      <c r="DU135" s="132">
        <f>SAM_billion!DU135*1000</f>
        <v>0</v>
      </c>
      <c r="DV135" s="132">
        <f>SAM_billion!DV135*1000</f>
        <v>0</v>
      </c>
      <c r="DW135" s="132">
        <f>SAM_billion!DW135*1000</f>
        <v>0</v>
      </c>
      <c r="DX135" s="132">
        <f>SAM_billion!DX135*1000</f>
        <v>0</v>
      </c>
      <c r="DY135" s="132">
        <f>SAM_billion!DY135*1000</f>
        <v>0</v>
      </c>
      <c r="DZ135" s="132">
        <f>SAM_billion!DZ135*1000</f>
        <v>0</v>
      </c>
      <c r="EA135" s="132">
        <f>SAM_billion!EA135*1000</f>
        <v>0</v>
      </c>
      <c r="EB135" s="132">
        <f>SAM_billion!EB135*1000</f>
        <v>0</v>
      </c>
      <c r="EC135" s="132">
        <f>SAM_billion!EC135*1000</f>
        <v>0</v>
      </c>
      <c r="ED135" s="132">
        <f>SAM_billion!ED135*1000</f>
        <v>0</v>
      </c>
      <c r="EE135" s="132">
        <f>SAM_billion!EE135*1000</f>
        <v>0</v>
      </c>
      <c r="EF135" s="132">
        <f>SAM_billion!EF135*1000</f>
        <v>0</v>
      </c>
      <c r="EG135" s="132">
        <f>SAM_billion!EG135*1000</f>
        <v>0</v>
      </c>
      <c r="EH135" s="132">
        <f>SAM_billion!EH135*1000</f>
        <v>0</v>
      </c>
      <c r="EI135" s="132">
        <f>SAM_billion!EI135*1000</f>
        <v>0</v>
      </c>
      <c r="EJ135" s="132">
        <f>SAM_billion!EJ135*1000</f>
        <v>0</v>
      </c>
      <c r="EK135" s="132">
        <f>SAM_billion!EK135*1000</f>
        <v>0</v>
      </c>
      <c r="EL135" s="132">
        <f>SAM_billion!EL135*1000</f>
        <v>0</v>
      </c>
      <c r="EM135" s="132">
        <f>SAM_billion!EM135*1000</f>
        <v>0</v>
      </c>
      <c r="EN135" s="132">
        <f>SAM_billion!EN135*1000</f>
        <v>0</v>
      </c>
      <c r="EO135" s="132">
        <f>SAM_billion!EO135*1000</f>
        <v>0</v>
      </c>
      <c r="EP135" s="132">
        <f>SAM_billion!EP135*1000</f>
        <v>0</v>
      </c>
      <c r="EQ135" s="132">
        <f>SAM_billion!EQ135*1000</f>
        <v>0</v>
      </c>
      <c r="ER135" s="132">
        <f>SAM_billion!ER135*1000</f>
        <v>0</v>
      </c>
      <c r="ES135" s="132">
        <f>SAM_billion!ES135*1000</f>
        <v>0</v>
      </c>
      <c r="ET135" s="132">
        <f>SAM_billion!ET135*1000</f>
        <v>0</v>
      </c>
      <c r="EU135" s="132">
        <f>SAM_billion!EU135*1000</f>
        <v>0</v>
      </c>
      <c r="EV135" s="132">
        <f>SAM_billion!EV135*1000</f>
        <v>0</v>
      </c>
      <c r="EW135" s="132">
        <f>SAM_billion!EW135*1000</f>
        <v>0</v>
      </c>
      <c r="EX135" s="132">
        <f>SAM_billion!EX135*1000</f>
        <v>0</v>
      </c>
      <c r="EY135" s="132">
        <f>SAM_billion!EY135*1000</f>
        <v>0</v>
      </c>
      <c r="EZ135" s="132">
        <f>SAM_billion!EZ135*1000</f>
        <v>0</v>
      </c>
      <c r="FA135" s="132">
        <f>SAM_billion!FA135*1000</f>
        <v>0</v>
      </c>
      <c r="FB135" s="132">
        <f>SAM_billion!FB135*1000</f>
        <v>0</v>
      </c>
      <c r="FC135" s="132">
        <f>SAM_billion!FC135*1000</f>
        <v>0</v>
      </c>
      <c r="FD135" s="132">
        <f>SAM_billion!FD135*1000</f>
        <v>0</v>
      </c>
      <c r="FE135" s="132">
        <f>SAM_billion!FE135*1000</f>
        <v>0</v>
      </c>
      <c r="FF135" s="132">
        <f>SAM_billion!FF135*1000</f>
        <v>0</v>
      </c>
      <c r="FG135" s="132">
        <f>SAM_billion!FG135*1000</f>
        <v>0</v>
      </c>
      <c r="FH135" s="132">
        <f>SAM_billion!FH135*1000</f>
        <v>0</v>
      </c>
      <c r="FI135" s="132">
        <f>SAM_billion!FI135*1000</f>
        <v>0</v>
      </c>
      <c r="FJ135" s="132">
        <f>SAM_billion!FJ135*1000</f>
        <v>0</v>
      </c>
      <c r="FK135" s="132">
        <f>SAM_billion!FK135*1000</f>
        <v>0</v>
      </c>
      <c r="FL135" s="132">
        <f>SAM_billion!FL135*1000</f>
        <v>0</v>
      </c>
      <c r="FM135" s="132">
        <f>SAM_billion!FM135*1000</f>
        <v>0</v>
      </c>
      <c r="FN135" s="132">
        <f>SAM_billion!FN135*1000</f>
        <v>160.13534996905881</v>
      </c>
      <c r="FO135" s="132">
        <f>SAM_billion!FO135*1000</f>
        <v>245.67171225505049</v>
      </c>
      <c r="FP135" s="132">
        <f>SAM_billion!FP135*1000</f>
        <v>336.02719812274307</v>
      </c>
      <c r="FQ135" s="132">
        <f>SAM_billion!FQ135*1000</f>
        <v>289.03824594261363</v>
      </c>
      <c r="FR135" s="132">
        <f>SAM_billion!FR135*1000</f>
        <v>375.44564721789561</v>
      </c>
      <c r="FS135" s="132">
        <f>SAM_billion!FS135*1000</f>
        <v>607.93448273558283</v>
      </c>
      <c r="FT135" s="132">
        <f>SAM_billion!FT135*1000</f>
        <v>617.86204703697604</v>
      </c>
      <c r="FU135" s="132">
        <f>SAM_billion!FU135*1000</f>
        <v>709.94270101597419</v>
      </c>
      <c r="FV135" s="132">
        <f>SAM_billion!FV135*1000</f>
        <v>2031.0646389055269</v>
      </c>
      <c r="FW135" s="132">
        <f>SAM_billion!FW135*1000</f>
        <v>2886.6604250653872</v>
      </c>
      <c r="FX135" s="132">
        <f>SAM_billion!FX135*1000</f>
        <v>0</v>
      </c>
      <c r="FY135" s="132">
        <f>SAM_billion!FY135*1000</f>
        <v>0</v>
      </c>
      <c r="FZ135" s="132">
        <f>SAM_billion!FZ135*1000</f>
        <v>0</v>
      </c>
      <c r="GA135" s="132">
        <f>SAM_billion!GA135*1000</f>
        <v>0</v>
      </c>
      <c r="GB135" s="132">
        <f>SAM_billion!GB135*1000</f>
        <v>0</v>
      </c>
      <c r="GC135" s="132">
        <f>SAM_billion!GC135*1000</f>
        <v>0</v>
      </c>
      <c r="GD135" s="132">
        <f>SAM_billion!GD135*1000</f>
        <v>0</v>
      </c>
      <c r="GE135" s="132">
        <f>SAM_billion!GE135*1000</f>
        <v>0</v>
      </c>
      <c r="GF135" s="132">
        <f>SAM_billion!GF135*1000</f>
        <v>13.564998766652065</v>
      </c>
      <c r="GG135" s="132">
        <f>SAM_billion!GG135*1000</f>
        <v>0.50871109594627839</v>
      </c>
      <c r="GH135" s="132">
        <f>SAM_billion!GH135*1000</f>
        <v>-343.21529318301322</v>
      </c>
      <c r="GI135" s="132">
        <f>SAM_billion!GI135*1000</f>
        <v>4735.7865039204062</v>
      </c>
      <c r="GJ135" s="132">
        <f>SAM_billion!GJ135*1000</f>
        <v>110781.8949143278</v>
      </c>
    </row>
    <row r="136" spans="1:192" x14ac:dyDescent="0.25">
      <c r="A136" s="133" t="s">
        <v>31</v>
      </c>
      <c r="B136" s="132">
        <f>SAM_billion!B136*1000</f>
        <v>25.348100251222242</v>
      </c>
      <c r="C136" s="132">
        <f>SAM_billion!C136*1000</f>
        <v>99.538224838386341</v>
      </c>
      <c r="D136" s="132">
        <f>SAM_billion!D136*1000</f>
        <v>4.2715287403922213</v>
      </c>
      <c r="E136" s="132">
        <f>SAM_billion!E136*1000</f>
        <v>72.165744947296204</v>
      </c>
      <c r="F136" s="132">
        <f>SAM_billion!F136*1000</f>
        <v>282.72846518553905</v>
      </c>
      <c r="G136" s="132">
        <f>SAM_billion!G136*1000</f>
        <v>95.935141760748351</v>
      </c>
      <c r="H136" s="132">
        <f>SAM_billion!H136*1000</f>
        <v>34.704879720275407</v>
      </c>
      <c r="I136" s="132">
        <f>SAM_billion!I136*1000</f>
        <v>44.263562361126709</v>
      </c>
      <c r="J136" s="132">
        <f>SAM_billion!J136*1000</f>
        <v>3.9936578750003449</v>
      </c>
      <c r="K136" s="132">
        <f>SAM_billion!K136*1000</f>
        <v>44.270009059095592</v>
      </c>
      <c r="L136" s="132">
        <f>SAM_billion!L136*1000</f>
        <v>10.435687956707831</v>
      </c>
      <c r="M136" s="132">
        <f>SAM_billion!M136*1000</f>
        <v>27.565268164792101</v>
      </c>
      <c r="N136" s="132">
        <f>SAM_billion!N136*1000</f>
        <v>76.10778069244293</v>
      </c>
      <c r="O136" s="132">
        <f>SAM_billion!O136*1000</f>
        <v>10.928855641676247</v>
      </c>
      <c r="P136" s="132">
        <f>SAM_billion!P136*1000</f>
        <v>231.15079750132804</v>
      </c>
      <c r="Q136" s="132">
        <f>SAM_billion!Q136*1000</f>
        <v>102.94991806673622</v>
      </c>
      <c r="R136" s="132">
        <f>SAM_billion!R136*1000</f>
        <v>33.205963937888257</v>
      </c>
      <c r="S136" s="132">
        <f>SAM_billion!S136*1000</f>
        <v>477.73214549499846</v>
      </c>
      <c r="T136" s="132">
        <f>SAM_billion!T136*1000</f>
        <v>388.40011828861657</v>
      </c>
      <c r="U136" s="132">
        <f>SAM_billion!U136*1000</f>
        <v>452.57414457364536</v>
      </c>
      <c r="V136" s="132">
        <f>SAM_billion!V136*1000</f>
        <v>0</v>
      </c>
      <c r="W136" s="132">
        <f>SAM_billion!W136*1000</f>
        <v>10.203950248750035</v>
      </c>
      <c r="X136" s="132">
        <f>SAM_billion!X136*1000</f>
        <v>277.52264991857089</v>
      </c>
      <c r="Y136" s="132">
        <f>SAM_billion!Y136*1000</f>
        <v>6.3149163727463256</v>
      </c>
      <c r="Z136" s="132">
        <f>SAM_billion!Z136*1000</f>
        <v>48.678290496236826</v>
      </c>
      <c r="AA136" s="132">
        <f>SAM_billion!AA136*1000</f>
        <v>0</v>
      </c>
      <c r="AB136" s="132">
        <f>SAM_billion!AB136*1000</f>
        <v>0</v>
      </c>
      <c r="AC136" s="132">
        <f>SAM_billion!AC136*1000</f>
        <v>0</v>
      </c>
      <c r="AD136" s="132">
        <f>SAM_billion!AD136*1000</f>
        <v>123.51462791895078</v>
      </c>
      <c r="AE136" s="132">
        <f>SAM_billion!AE136*1000</f>
        <v>10.67142553264935</v>
      </c>
      <c r="AF136" s="132">
        <f>SAM_billion!AF136*1000</f>
        <v>0</v>
      </c>
      <c r="AG136" s="132">
        <f>SAM_billion!AG136*1000</f>
        <v>0</v>
      </c>
      <c r="AH136" s="132">
        <f>SAM_billion!AH136*1000</f>
        <v>39.505763520961786</v>
      </c>
      <c r="AI136" s="132">
        <f>SAM_billion!AI136*1000</f>
        <v>4305.139548437387</v>
      </c>
      <c r="AJ136" s="132">
        <f>SAM_billion!AJ136*1000</f>
        <v>1.6608751899486955</v>
      </c>
      <c r="AK136" s="132">
        <f>SAM_billion!AK136*1000</f>
        <v>0</v>
      </c>
      <c r="AL136" s="132">
        <f>SAM_billion!AL136*1000</f>
        <v>1.4525527343840307E-2</v>
      </c>
      <c r="AM136" s="132">
        <f>SAM_billion!AM136*1000</f>
        <v>0</v>
      </c>
      <c r="AN136" s="132">
        <f>SAM_billion!AN136*1000</f>
        <v>266.87594206273093</v>
      </c>
      <c r="AO136" s="132">
        <f>SAM_billion!AO136*1000</f>
        <v>51.466853432075929</v>
      </c>
      <c r="AP136" s="132">
        <f>SAM_billion!AP136*1000</f>
        <v>49.968149127385836</v>
      </c>
      <c r="AQ136" s="132">
        <f>SAM_billion!AQ136*1000</f>
        <v>122.14855156081782</v>
      </c>
      <c r="AR136" s="132">
        <f>SAM_billion!AR136*1000</f>
        <v>6.3790057308339213E-2</v>
      </c>
      <c r="AS136" s="132">
        <f>SAM_billion!AS136*1000</f>
        <v>1.3153166429240402</v>
      </c>
      <c r="AT136" s="132">
        <f>SAM_billion!AT136*1000</f>
        <v>11.837849786316358</v>
      </c>
      <c r="AU136" s="132">
        <f>SAM_billion!AU136*1000</f>
        <v>2289.5169806544109</v>
      </c>
      <c r="AV136" s="132">
        <f>SAM_billion!AV136*1000</f>
        <v>0</v>
      </c>
      <c r="AW136" s="132">
        <f>SAM_billion!AW136*1000</f>
        <v>371.57008736699333</v>
      </c>
      <c r="AX136" s="132">
        <f>SAM_billion!AX136*1000</f>
        <v>22966.905556739115</v>
      </c>
      <c r="AY136" s="132">
        <f>SAM_billion!AY136*1000</f>
        <v>423.15991945769332</v>
      </c>
      <c r="AZ136" s="132">
        <f>SAM_billion!AZ136*1000</f>
        <v>25.042259340794626</v>
      </c>
      <c r="BA136" s="132">
        <f>SAM_billion!BA136*1000</f>
        <v>134.32747989886744</v>
      </c>
      <c r="BB136" s="132">
        <f>SAM_billion!BB136*1000</f>
        <v>348.75327654910336</v>
      </c>
      <c r="BC136" s="132">
        <f>SAM_billion!BC136*1000</f>
        <v>2.1542200365531645</v>
      </c>
      <c r="BD136" s="132">
        <f>SAM_billion!BD136*1000</f>
        <v>0.52790303035799513</v>
      </c>
      <c r="BE136" s="132">
        <f>SAM_billion!BE136*1000</f>
        <v>178.46291338083435</v>
      </c>
      <c r="BF136" s="132">
        <f>SAM_billion!BF136*1000</f>
        <v>379.71024904557828</v>
      </c>
      <c r="BG136" s="132">
        <f>SAM_billion!BG136*1000</f>
        <v>3212.4131955099087</v>
      </c>
      <c r="BH136" s="132">
        <f>SAM_billion!BH136*1000</f>
        <v>138.45370670131607</v>
      </c>
      <c r="BI136" s="132">
        <f>SAM_billion!BI136*1000</f>
        <v>327.13580081158057</v>
      </c>
      <c r="BJ136" s="132">
        <f>SAM_billion!BJ136*1000</f>
        <v>800.84790517557758</v>
      </c>
      <c r="BK136" s="132">
        <f>SAM_billion!BK136*1000</f>
        <v>512.99868287371703</v>
      </c>
      <c r="BL136" s="132">
        <f>SAM_billion!BL136*1000</f>
        <v>155.74500413046954</v>
      </c>
      <c r="BM136" s="132">
        <f>SAM_billion!BM136*1000</f>
        <v>78536.677111530196</v>
      </c>
      <c r="BN136" s="132">
        <f>SAM_billion!BN136*1000</f>
        <v>1573.8499479179</v>
      </c>
      <c r="BO136" s="132">
        <f>SAM_billion!BO136*1000</f>
        <v>310.67940961062016</v>
      </c>
      <c r="BP136" s="132">
        <f>SAM_billion!BP136*1000</f>
        <v>323.61669950506291</v>
      </c>
      <c r="BQ136" s="132">
        <f>SAM_billion!BQ136*1000</f>
        <v>1082.3913639353657</v>
      </c>
      <c r="BR136" s="132">
        <f>SAM_billion!BR136*1000</f>
        <v>196.10438296802863</v>
      </c>
      <c r="BS136" s="132">
        <f>SAM_billion!BS136*1000</f>
        <v>180.6664297103508</v>
      </c>
      <c r="BT136" s="132">
        <f>SAM_billion!BT136*1000</f>
        <v>0</v>
      </c>
      <c r="BU136" s="132">
        <f>SAM_billion!BU136*1000</f>
        <v>468.33822759440483</v>
      </c>
      <c r="BV136" s="132">
        <f>SAM_billion!BV136*1000</f>
        <v>30.3105855362918</v>
      </c>
      <c r="BW136" s="132">
        <f>SAM_billion!BW136*1000</f>
        <v>13.21839325924717</v>
      </c>
      <c r="BX136" s="132">
        <f>SAM_billion!BX136*1000</f>
        <v>1327.2991098417679</v>
      </c>
      <c r="BY136" s="132">
        <f>SAM_billion!BY136*1000</f>
        <v>3118.4705773645533</v>
      </c>
      <c r="BZ136" s="132">
        <f>SAM_billion!BZ136*1000</f>
        <v>7670.2677442685563</v>
      </c>
      <c r="CA136" s="132">
        <f>SAM_billion!CA136*1000</f>
        <v>0</v>
      </c>
      <c r="CB136" s="132">
        <f>SAM_billion!CB136*1000</f>
        <v>0</v>
      </c>
      <c r="CC136" s="132">
        <f>SAM_billion!CC136*1000</f>
        <v>0</v>
      </c>
      <c r="CD136" s="132">
        <f>SAM_billion!CD136*1000</f>
        <v>0</v>
      </c>
      <c r="CE136" s="132">
        <f>SAM_billion!CE136*1000</f>
        <v>0</v>
      </c>
      <c r="CF136" s="132">
        <f>SAM_billion!CF136*1000</f>
        <v>0</v>
      </c>
      <c r="CG136" s="132">
        <f>SAM_billion!CG136*1000</f>
        <v>0</v>
      </c>
      <c r="CH136" s="132">
        <f>SAM_billion!CH136*1000</f>
        <v>0</v>
      </c>
      <c r="CI136" s="132">
        <f>SAM_billion!CI136*1000</f>
        <v>0</v>
      </c>
      <c r="CJ136" s="132">
        <f>SAM_billion!CJ136*1000</f>
        <v>0</v>
      </c>
      <c r="CK136" s="132">
        <f>SAM_billion!CK136*1000</f>
        <v>0</v>
      </c>
      <c r="CL136" s="132">
        <f>SAM_billion!CL136*1000</f>
        <v>0</v>
      </c>
      <c r="CM136" s="132">
        <f>SAM_billion!CM136*1000</f>
        <v>0</v>
      </c>
      <c r="CN136" s="132">
        <f>SAM_billion!CN136*1000</f>
        <v>0</v>
      </c>
      <c r="CO136" s="132">
        <f>SAM_billion!CO136*1000</f>
        <v>0</v>
      </c>
      <c r="CP136" s="132">
        <f>SAM_billion!CP136*1000</f>
        <v>0</v>
      </c>
      <c r="CQ136" s="132">
        <f>SAM_billion!CQ136*1000</f>
        <v>0</v>
      </c>
      <c r="CR136" s="132">
        <f>SAM_billion!CR136*1000</f>
        <v>0</v>
      </c>
      <c r="CS136" s="132">
        <f>SAM_billion!CS136*1000</f>
        <v>0</v>
      </c>
      <c r="CT136" s="132">
        <f>SAM_billion!CT136*1000</f>
        <v>0</v>
      </c>
      <c r="CU136" s="132">
        <f>SAM_billion!CU136*1000</f>
        <v>0</v>
      </c>
      <c r="CV136" s="132">
        <f>SAM_billion!CV136*1000</f>
        <v>0</v>
      </c>
      <c r="CW136" s="132">
        <f>SAM_billion!CW136*1000</f>
        <v>0</v>
      </c>
      <c r="CX136" s="132">
        <f>SAM_billion!CX136*1000</f>
        <v>0</v>
      </c>
      <c r="CY136" s="132">
        <f>SAM_billion!CY136*1000</f>
        <v>0</v>
      </c>
      <c r="CZ136" s="132">
        <f>SAM_billion!CZ136*1000</f>
        <v>0</v>
      </c>
      <c r="DA136" s="132">
        <f>SAM_billion!DA136*1000</f>
        <v>0</v>
      </c>
      <c r="DB136" s="132">
        <f>SAM_billion!DB136*1000</f>
        <v>0</v>
      </c>
      <c r="DC136" s="132">
        <f>SAM_billion!DC136*1000</f>
        <v>0</v>
      </c>
      <c r="DD136" s="132">
        <f>SAM_billion!DD136*1000</f>
        <v>0</v>
      </c>
      <c r="DE136" s="132">
        <f>SAM_billion!DE136*1000</f>
        <v>0</v>
      </c>
      <c r="DF136" s="132">
        <f>SAM_billion!DF136*1000</f>
        <v>0</v>
      </c>
      <c r="DG136" s="132">
        <f>SAM_billion!DG136*1000</f>
        <v>0</v>
      </c>
      <c r="DH136" s="132">
        <f>SAM_billion!DH136*1000</f>
        <v>0</v>
      </c>
      <c r="DI136" s="132">
        <f>SAM_billion!DI136*1000</f>
        <v>0</v>
      </c>
      <c r="DJ136" s="132">
        <f>SAM_billion!DJ136*1000</f>
        <v>0</v>
      </c>
      <c r="DK136" s="132">
        <f>SAM_billion!DK136*1000</f>
        <v>0</v>
      </c>
      <c r="DL136" s="132">
        <f>SAM_billion!DL136*1000</f>
        <v>0</v>
      </c>
      <c r="DM136" s="132">
        <f>SAM_billion!DM136*1000</f>
        <v>0</v>
      </c>
      <c r="DN136" s="132">
        <f>SAM_billion!DN136*1000</f>
        <v>0</v>
      </c>
      <c r="DO136" s="132">
        <f>SAM_billion!DO136*1000</f>
        <v>0</v>
      </c>
      <c r="DP136" s="132">
        <f>SAM_billion!DP136*1000</f>
        <v>0</v>
      </c>
      <c r="DQ136" s="132">
        <f>SAM_billion!DQ136*1000</f>
        <v>0</v>
      </c>
      <c r="DR136" s="132">
        <f>SAM_billion!DR136*1000</f>
        <v>0</v>
      </c>
      <c r="DS136" s="132">
        <f>SAM_billion!DS136*1000</f>
        <v>0</v>
      </c>
      <c r="DT136" s="132">
        <f>SAM_billion!DT136*1000</f>
        <v>0</v>
      </c>
      <c r="DU136" s="132">
        <f>SAM_billion!DU136*1000</f>
        <v>0</v>
      </c>
      <c r="DV136" s="132">
        <f>SAM_billion!DV136*1000</f>
        <v>0</v>
      </c>
      <c r="DW136" s="132">
        <f>SAM_billion!DW136*1000</f>
        <v>0</v>
      </c>
      <c r="DX136" s="132">
        <f>SAM_billion!DX136*1000</f>
        <v>0</v>
      </c>
      <c r="DY136" s="132">
        <f>SAM_billion!DY136*1000</f>
        <v>0</v>
      </c>
      <c r="DZ136" s="132">
        <f>SAM_billion!DZ136*1000</f>
        <v>0</v>
      </c>
      <c r="EA136" s="132">
        <f>SAM_billion!EA136*1000</f>
        <v>0</v>
      </c>
      <c r="EB136" s="132">
        <f>SAM_billion!EB136*1000</f>
        <v>0</v>
      </c>
      <c r="EC136" s="132">
        <f>SAM_billion!EC136*1000</f>
        <v>0</v>
      </c>
      <c r="ED136" s="132">
        <f>SAM_billion!ED136*1000</f>
        <v>0</v>
      </c>
      <c r="EE136" s="132">
        <f>SAM_billion!EE136*1000</f>
        <v>0</v>
      </c>
      <c r="EF136" s="132">
        <f>SAM_billion!EF136*1000</f>
        <v>0</v>
      </c>
      <c r="EG136" s="132">
        <f>SAM_billion!EG136*1000</f>
        <v>0</v>
      </c>
      <c r="EH136" s="132">
        <f>SAM_billion!EH136*1000</f>
        <v>0</v>
      </c>
      <c r="EI136" s="132">
        <f>SAM_billion!EI136*1000</f>
        <v>0</v>
      </c>
      <c r="EJ136" s="132">
        <f>SAM_billion!EJ136*1000</f>
        <v>0</v>
      </c>
      <c r="EK136" s="132">
        <f>SAM_billion!EK136*1000</f>
        <v>0</v>
      </c>
      <c r="EL136" s="132">
        <f>SAM_billion!EL136*1000</f>
        <v>0</v>
      </c>
      <c r="EM136" s="132">
        <f>SAM_billion!EM136*1000</f>
        <v>0</v>
      </c>
      <c r="EN136" s="132">
        <f>SAM_billion!EN136*1000</f>
        <v>0</v>
      </c>
      <c r="EO136" s="132">
        <f>SAM_billion!EO136*1000</f>
        <v>0</v>
      </c>
      <c r="EP136" s="132">
        <f>SAM_billion!EP136*1000</f>
        <v>0</v>
      </c>
      <c r="EQ136" s="132">
        <f>SAM_billion!EQ136*1000</f>
        <v>0</v>
      </c>
      <c r="ER136" s="132">
        <f>SAM_billion!ER136*1000</f>
        <v>0</v>
      </c>
      <c r="ES136" s="132">
        <f>SAM_billion!ES136*1000</f>
        <v>0</v>
      </c>
      <c r="ET136" s="132">
        <f>SAM_billion!ET136*1000</f>
        <v>0</v>
      </c>
      <c r="EU136" s="132">
        <f>SAM_billion!EU136*1000</f>
        <v>0</v>
      </c>
      <c r="EV136" s="132">
        <f>SAM_billion!EV136*1000</f>
        <v>0</v>
      </c>
      <c r="EW136" s="132">
        <f>SAM_billion!EW136*1000</f>
        <v>0</v>
      </c>
      <c r="EX136" s="132">
        <f>SAM_billion!EX136*1000</f>
        <v>0</v>
      </c>
      <c r="EY136" s="132">
        <f>SAM_billion!EY136*1000</f>
        <v>0</v>
      </c>
      <c r="EZ136" s="132">
        <f>SAM_billion!EZ136*1000</f>
        <v>0</v>
      </c>
      <c r="FA136" s="132">
        <f>SAM_billion!FA136*1000</f>
        <v>0</v>
      </c>
      <c r="FB136" s="132">
        <f>SAM_billion!FB136*1000</f>
        <v>0</v>
      </c>
      <c r="FC136" s="132">
        <f>SAM_billion!FC136*1000</f>
        <v>0</v>
      </c>
      <c r="FD136" s="132">
        <f>SAM_billion!FD136*1000</f>
        <v>0</v>
      </c>
      <c r="FE136" s="132">
        <f>SAM_billion!FE136*1000</f>
        <v>0</v>
      </c>
      <c r="FF136" s="132">
        <f>SAM_billion!FF136*1000</f>
        <v>0</v>
      </c>
      <c r="FG136" s="132">
        <f>SAM_billion!FG136*1000</f>
        <v>0</v>
      </c>
      <c r="FH136" s="132">
        <f>SAM_billion!FH136*1000</f>
        <v>0</v>
      </c>
      <c r="FI136" s="132">
        <f>SAM_billion!FI136*1000</f>
        <v>0</v>
      </c>
      <c r="FJ136" s="132">
        <f>SAM_billion!FJ136*1000</f>
        <v>0</v>
      </c>
      <c r="FK136" s="132">
        <f>SAM_billion!FK136*1000</f>
        <v>0</v>
      </c>
      <c r="FL136" s="132">
        <f>SAM_billion!FL136*1000</f>
        <v>0</v>
      </c>
      <c r="FM136" s="132">
        <f>SAM_billion!FM136*1000</f>
        <v>0</v>
      </c>
      <c r="FN136" s="132">
        <f>SAM_billion!FN136*1000</f>
        <v>247.63978965378794</v>
      </c>
      <c r="FO136" s="132">
        <f>SAM_billion!FO136*1000</f>
        <v>324.05862810615861</v>
      </c>
      <c r="FP136" s="132">
        <f>SAM_billion!FP136*1000</f>
        <v>458.32406908760186</v>
      </c>
      <c r="FQ136" s="132">
        <f>SAM_billion!FQ136*1000</f>
        <v>425.97401486504828</v>
      </c>
      <c r="FR136" s="132">
        <f>SAM_billion!FR136*1000</f>
        <v>499.22965173779579</v>
      </c>
      <c r="FS136" s="132">
        <f>SAM_billion!FS136*1000</f>
        <v>584.22165301374673</v>
      </c>
      <c r="FT136" s="132">
        <f>SAM_billion!FT136*1000</f>
        <v>945.40835003426184</v>
      </c>
      <c r="FU136" s="132">
        <f>SAM_billion!FU136*1000</f>
        <v>1204.853818999527</v>
      </c>
      <c r="FV136" s="132">
        <f>SAM_billion!FV136*1000</f>
        <v>2247.2556688286277</v>
      </c>
      <c r="FW136" s="132">
        <f>SAM_billion!FW136*1000</f>
        <v>3929.571347721761</v>
      </c>
      <c r="FX136" s="132">
        <f>SAM_billion!FX136*1000</f>
        <v>0</v>
      </c>
      <c r="FY136" s="132">
        <f>SAM_billion!FY136*1000</f>
        <v>0</v>
      </c>
      <c r="FZ136" s="132">
        <f>SAM_billion!FZ136*1000</f>
        <v>0</v>
      </c>
      <c r="GA136" s="132">
        <f>SAM_billion!GA136*1000</f>
        <v>0</v>
      </c>
      <c r="GB136" s="132">
        <f>SAM_billion!GB136*1000</f>
        <v>0</v>
      </c>
      <c r="GC136" s="132">
        <f>SAM_billion!GC136*1000</f>
        <v>0</v>
      </c>
      <c r="GD136" s="132">
        <f>SAM_billion!GD136*1000</f>
        <v>0</v>
      </c>
      <c r="GE136" s="132">
        <f>SAM_billion!GE136*1000</f>
        <v>0</v>
      </c>
      <c r="GF136" s="132">
        <f>SAM_billion!GF136*1000</f>
        <v>28.428968166237279</v>
      </c>
      <c r="GG136" s="132">
        <f>SAM_billion!GG136*1000</f>
        <v>1.0661358545805295</v>
      </c>
      <c r="GH136" s="132">
        <f>SAM_billion!GH136*1000</f>
        <v>-357.63131482724782</v>
      </c>
      <c r="GI136" s="132">
        <f>SAM_billion!GI136*1000</f>
        <v>5374.3362513934217</v>
      </c>
      <c r="GJ136" s="132">
        <f>SAM_billion!GJ136*1000</f>
        <v>150857.52517727157</v>
      </c>
    </row>
    <row r="137" spans="1:192" x14ac:dyDescent="0.25">
      <c r="A137" s="133" t="s">
        <v>381</v>
      </c>
      <c r="B137" s="132">
        <f>SAM_billion!B137*1000</f>
        <v>7.7068710908110338</v>
      </c>
      <c r="C137" s="132">
        <f>SAM_billion!C137*1000</f>
        <v>30.349784363734123</v>
      </c>
      <c r="D137" s="132">
        <f>SAM_billion!D137*1000</f>
        <v>1.3007128853738608</v>
      </c>
      <c r="E137" s="132">
        <f>SAM_billion!E137*1000</f>
        <v>21.880178685965781</v>
      </c>
      <c r="F137" s="132">
        <f>SAM_billion!F137*1000</f>
        <v>85.815030686247866</v>
      </c>
      <c r="G137" s="132">
        <f>SAM_billion!G137*1000</f>
        <v>29.170078006854755</v>
      </c>
      <c r="H137" s="132">
        <f>SAM_billion!H137*1000</f>
        <v>10.56972285079692</v>
      </c>
      <c r="I137" s="132">
        <f>SAM_billion!I137*1000</f>
        <v>13.465801391033697</v>
      </c>
      <c r="J137" s="132">
        <f>SAM_billion!J137*1000</f>
        <v>1.2136616961667945</v>
      </c>
      <c r="K137" s="132">
        <f>SAM_billion!K137*1000</f>
        <v>13.471465506245391</v>
      </c>
      <c r="L137" s="132">
        <f>SAM_billion!L137*1000</f>
        <v>3.1744950218285228</v>
      </c>
      <c r="M137" s="132">
        <f>SAM_billion!M137*1000</f>
        <v>8.3826748046998762</v>
      </c>
      <c r="N137" s="132">
        <f>SAM_billion!N137*1000</f>
        <v>18.078747634458047</v>
      </c>
      <c r="O137" s="132">
        <f>SAM_billion!O137*1000</f>
        <v>0</v>
      </c>
      <c r="P137" s="132">
        <f>SAM_billion!P137*1000</f>
        <v>154.0186735998108</v>
      </c>
      <c r="Q137" s="132">
        <f>SAM_billion!Q137*1000</f>
        <v>181.40529039870853</v>
      </c>
      <c r="R137" s="132">
        <f>SAM_billion!R137*1000</f>
        <v>31.66082864034879</v>
      </c>
      <c r="S137" s="132">
        <f>SAM_billion!S137*1000</f>
        <v>1280.0313754161186</v>
      </c>
      <c r="T137" s="132">
        <f>SAM_billion!T137*1000</f>
        <v>179.58307684075891</v>
      </c>
      <c r="U137" s="132">
        <f>SAM_billion!U137*1000</f>
        <v>431.51502739690903</v>
      </c>
      <c r="V137" s="132">
        <f>SAM_billion!V137*1000</f>
        <v>0</v>
      </c>
      <c r="W137" s="132">
        <f>SAM_billion!W137*1000</f>
        <v>0</v>
      </c>
      <c r="X137" s="132">
        <f>SAM_billion!X137*1000</f>
        <v>0</v>
      </c>
      <c r="Y137" s="132">
        <f>SAM_billion!Y137*1000</f>
        <v>0</v>
      </c>
      <c r="Z137" s="132">
        <f>SAM_billion!Z137*1000</f>
        <v>0</v>
      </c>
      <c r="AA137" s="132">
        <f>SAM_billion!AA137*1000</f>
        <v>0</v>
      </c>
      <c r="AB137" s="132">
        <f>SAM_billion!AB137*1000</f>
        <v>0</v>
      </c>
      <c r="AC137" s="132">
        <f>SAM_billion!AC137*1000</f>
        <v>0</v>
      </c>
      <c r="AD137" s="132">
        <f>SAM_billion!AD137*1000</f>
        <v>0</v>
      </c>
      <c r="AE137" s="132">
        <f>SAM_billion!AE137*1000</f>
        <v>0</v>
      </c>
      <c r="AF137" s="132">
        <f>SAM_billion!AF137*1000</f>
        <v>0</v>
      </c>
      <c r="AG137" s="132">
        <f>SAM_billion!AG137*1000</f>
        <v>0</v>
      </c>
      <c r="AH137" s="132">
        <f>SAM_billion!AH137*1000</f>
        <v>0</v>
      </c>
      <c r="AI137" s="132">
        <f>SAM_billion!AI137*1000</f>
        <v>0</v>
      </c>
      <c r="AJ137" s="132">
        <f>SAM_billion!AJ137*1000</f>
        <v>202.2402865894916</v>
      </c>
      <c r="AK137" s="132">
        <f>SAM_billion!AK137*1000</f>
        <v>3.5512698710037682</v>
      </c>
      <c r="AL137" s="132">
        <f>SAM_billion!AL137*1000</f>
        <v>3.339085671886767</v>
      </c>
      <c r="AM137" s="132">
        <f>SAM_billion!AM137*1000</f>
        <v>29.289409701821533</v>
      </c>
      <c r="AN137" s="132">
        <f>SAM_billion!AN137*1000</f>
        <v>557.38486368686972</v>
      </c>
      <c r="AO137" s="132">
        <f>SAM_billion!AO137*1000</f>
        <v>0</v>
      </c>
      <c r="AP137" s="132">
        <f>SAM_billion!AP137*1000</f>
        <v>3.3844139533601894</v>
      </c>
      <c r="AQ137" s="132">
        <f>SAM_billion!AQ137*1000</f>
        <v>137.95751006535659</v>
      </c>
      <c r="AR137" s="132">
        <f>SAM_billion!AR137*1000</f>
        <v>1.121590962661223</v>
      </c>
      <c r="AS137" s="132">
        <f>SAM_billion!AS137*1000</f>
        <v>23.126601887354699</v>
      </c>
      <c r="AT137" s="132">
        <f>SAM_billion!AT137*1000</f>
        <v>208.13941698619226</v>
      </c>
      <c r="AU137" s="132">
        <f>SAM_billion!AU137*1000</f>
        <v>242.72287369997576</v>
      </c>
      <c r="AV137" s="132">
        <f>SAM_billion!AV137*1000</f>
        <v>496.29821101515495</v>
      </c>
      <c r="AW137" s="132">
        <f>SAM_billion!AW137*1000</f>
        <v>157.85912115507452</v>
      </c>
      <c r="AX137" s="132">
        <f>SAM_billion!AX137*1000</f>
        <v>173.13694941214823</v>
      </c>
      <c r="AY137" s="132">
        <f>SAM_billion!AY137*1000</f>
        <v>27910.327166483745</v>
      </c>
      <c r="AZ137" s="132">
        <f>SAM_billion!AZ137*1000</f>
        <v>20139.065906444903</v>
      </c>
      <c r="BA137" s="132">
        <f>SAM_billion!BA137*1000</f>
        <v>35629.138251518358</v>
      </c>
      <c r="BB137" s="132">
        <f>SAM_billion!BB137*1000</f>
        <v>21931.548751736445</v>
      </c>
      <c r="BC137" s="132">
        <f>SAM_billion!BC137*1000</f>
        <v>70.964953088369484</v>
      </c>
      <c r="BD137" s="132">
        <f>SAM_billion!BD137*1000</f>
        <v>17.390337639095055</v>
      </c>
      <c r="BE137" s="132">
        <f>SAM_billion!BE137*1000</f>
        <v>5878.9780343648317</v>
      </c>
      <c r="BF137" s="132">
        <f>SAM_billion!BF137*1000</f>
        <v>668.01213544709788</v>
      </c>
      <c r="BG137" s="132">
        <f>SAM_billion!BG137*1000</f>
        <v>21970.307439282406</v>
      </c>
      <c r="BH137" s="132">
        <f>SAM_billion!BH137*1000</f>
        <v>1938.5833435861853</v>
      </c>
      <c r="BI137" s="132">
        <f>SAM_billion!BI137*1000</f>
        <v>719.84657585104242</v>
      </c>
      <c r="BJ137" s="132">
        <f>SAM_billion!BJ137*1000</f>
        <v>507.12486016393063</v>
      </c>
      <c r="BK137" s="132">
        <f>SAM_billion!BK137*1000</f>
        <v>1551.8558722025737</v>
      </c>
      <c r="BL137" s="132">
        <f>SAM_billion!BL137*1000</f>
        <v>239.00695718936055</v>
      </c>
      <c r="BM137" s="132">
        <f>SAM_billion!BM137*1000</f>
        <v>21517.315579319256</v>
      </c>
      <c r="BN137" s="132">
        <f>SAM_billion!BN137*1000</f>
        <v>0</v>
      </c>
      <c r="BO137" s="132">
        <f>SAM_billion!BO137*1000</f>
        <v>0</v>
      </c>
      <c r="BP137" s="132">
        <f>SAM_billion!BP137*1000</f>
        <v>240.52256521727983</v>
      </c>
      <c r="BQ137" s="132">
        <f>SAM_billion!BQ137*1000</f>
        <v>804.46882939269176</v>
      </c>
      <c r="BR137" s="132">
        <f>SAM_billion!BR137*1000</f>
        <v>145.75247592578856</v>
      </c>
      <c r="BS137" s="132">
        <f>SAM_billion!BS137*1000</f>
        <v>134.27838301426004</v>
      </c>
      <c r="BT137" s="132">
        <f>SAM_billion!BT137*1000</f>
        <v>0</v>
      </c>
      <c r="BU137" s="132">
        <f>SAM_billion!BU137*1000</f>
        <v>348.08608489276241</v>
      </c>
      <c r="BV137" s="132">
        <f>SAM_billion!BV137*1000</f>
        <v>22.528107434902171</v>
      </c>
      <c r="BW137" s="132">
        <f>SAM_billion!BW137*1000</f>
        <v>0</v>
      </c>
      <c r="BX137" s="132">
        <f>SAM_billion!BX137*1000</f>
        <v>324.53063387456291</v>
      </c>
      <c r="BY137" s="132">
        <f>SAM_billion!BY137*1000</f>
        <v>434.08722135989916</v>
      </c>
      <c r="BZ137" s="132">
        <f>SAM_billion!BZ137*1000</f>
        <v>1726.978486128093</v>
      </c>
      <c r="CA137" s="132">
        <f>SAM_billion!CA137*1000</f>
        <v>0</v>
      </c>
      <c r="CB137" s="132">
        <f>SAM_billion!CB137*1000</f>
        <v>0</v>
      </c>
      <c r="CC137" s="132">
        <f>SAM_billion!CC137*1000</f>
        <v>0</v>
      </c>
      <c r="CD137" s="132">
        <f>SAM_billion!CD137*1000</f>
        <v>0</v>
      </c>
      <c r="CE137" s="132">
        <f>SAM_billion!CE137*1000</f>
        <v>0</v>
      </c>
      <c r="CF137" s="132">
        <f>SAM_billion!CF137*1000</f>
        <v>0</v>
      </c>
      <c r="CG137" s="132">
        <f>SAM_billion!CG137*1000</f>
        <v>0</v>
      </c>
      <c r="CH137" s="132">
        <f>SAM_billion!CH137*1000</f>
        <v>0</v>
      </c>
      <c r="CI137" s="132">
        <f>SAM_billion!CI137*1000</f>
        <v>0</v>
      </c>
      <c r="CJ137" s="132">
        <f>SAM_billion!CJ137*1000</f>
        <v>0</v>
      </c>
      <c r="CK137" s="132">
        <f>SAM_billion!CK137*1000</f>
        <v>0</v>
      </c>
      <c r="CL137" s="132">
        <f>SAM_billion!CL137*1000</f>
        <v>0</v>
      </c>
      <c r="CM137" s="132">
        <f>SAM_billion!CM137*1000</f>
        <v>0</v>
      </c>
      <c r="CN137" s="132">
        <f>SAM_billion!CN137*1000</f>
        <v>0</v>
      </c>
      <c r="CO137" s="132">
        <f>SAM_billion!CO137*1000</f>
        <v>0</v>
      </c>
      <c r="CP137" s="132">
        <f>SAM_billion!CP137*1000</f>
        <v>0</v>
      </c>
      <c r="CQ137" s="132">
        <f>SAM_billion!CQ137*1000</f>
        <v>0</v>
      </c>
      <c r="CR137" s="132">
        <f>SAM_billion!CR137*1000</f>
        <v>0</v>
      </c>
      <c r="CS137" s="132">
        <f>SAM_billion!CS137*1000</f>
        <v>0</v>
      </c>
      <c r="CT137" s="132">
        <f>SAM_billion!CT137*1000</f>
        <v>0</v>
      </c>
      <c r="CU137" s="132">
        <f>SAM_billion!CU137*1000</f>
        <v>0</v>
      </c>
      <c r="CV137" s="132">
        <f>SAM_billion!CV137*1000</f>
        <v>0</v>
      </c>
      <c r="CW137" s="132">
        <f>SAM_billion!CW137*1000</f>
        <v>0</v>
      </c>
      <c r="CX137" s="132">
        <f>SAM_billion!CX137*1000</f>
        <v>0</v>
      </c>
      <c r="CY137" s="132">
        <f>SAM_billion!CY137*1000</f>
        <v>0</v>
      </c>
      <c r="CZ137" s="132">
        <f>SAM_billion!CZ137*1000</f>
        <v>0</v>
      </c>
      <c r="DA137" s="132">
        <f>SAM_billion!DA137*1000</f>
        <v>0</v>
      </c>
      <c r="DB137" s="132">
        <f>SAM_billion!DB137*1000</f>
        <v>0</v>
      </c>
      <c r="DC137" s="132">
        <f>SAM_billion!DC137*1000</f>
        <v>0</v>
      </c>
      <c r="DD137" s="132">
        <f>SAM_billion!DD137*1000</f>
        <v>0</v>
      </c>
      <c r="DE137" s="132">
        <f>SAM_billion!DE137*1000</f>
        <v>0</v>
      </c>
      <c r="DF137" s="132">
        <f>SAM_billion!DF137*1000</f>
        <v>0</v>
      </c>
      <c r="DG137" s="132">
        <f>SAM_billion!DG137*1000</f>
        <v>0</v>
      </c>
      <c r="DH137" s="132">
        <f>SAM_billion!DH137*1000</f>
        <v>0</v>
      </c>
      <c r="DI137" s="132">
        <f>SAM_billion!DI137*1000</f>
        <v>0</v>
      </c>
      <c r="DJ137" s="132">
        <f>SAM_billion!DJ137*1000</f>
        <v>0</v>
      </c>
      <c r="DK137" s="132">
        <f>SAM_billion!DK137*1000</f>
        <v>0</v>
      </c>
      <c r="DL137" s="132">
        <f>SAM_billion!DL137*1000</f>
        <v>0</v>
      </c>
      <c r="DM137" s="132">
        <f>SAM_billion!DM137*1000</f>
        <v>0</v>
      </c>
      <c r="DN137" s="132">
        <f>SAM_billion!DN137*1000</f>
        <v>0</v>
      </c>
      <c r="DO137" s="132">
        <f>SAM_billion!DO137*1000</f>
        <v>0</v>
      </c>
      <c r="DP137" s="132">
        <f>SAM_billion!DP137*1000</f>
        <v>0</v>
      </c>
      <c r="DQ137" s="132">
        <f>SAM_billion!DQ137*1000</f>
        <v>0</v>
      </c>
      <c r="DR137" s="132">
        <f>SAM_billion!DR137*1000</f>
        <v>0</v>
      </c>
      <c r="DS137" s="132">
        <f>SAM_billion!DS137*1000</f>
        <v>0</v>
      </c>
      <c r="DT137" s="132">
        <f>SAM_billion!DT137*1000</f>
        <v>0</v>
      </c>
      <c r="DU137" s="132">
        <f>SAM_billion!DU137*1000</f>
        <v>0</v>
      </c>
      <c r="DV137" s="132">
        <f>SAM_billion!DV137*1000</f>
        <v>0</v>
      </c>
      <c r="DW137" s="132">
        <f>SAM_billion!DW137*1000</f>
        <v>0</v>
      </c>
      <c r="DX137" s="132">
        <f>SAM_billion!DX137*1000</f>
        <v>0</v>
      </c>
      <c r="DY137" s="132">
        <f>SAM_billion!DY137*1000</f>
        <v>0</v>
      </c>
      <c r="DZ137" s="132">
        <f>SAM_billion!DZ137*1000</f>
        <v>0</v>
      </c>
      <c r="EA137" s="132">
        <f>SAM_billion!EA137*1000</f>
        <v>0</v>
      </c>
      <c r="EB137" s="132">
        <f>SAM_billion!EB137*1000</f>
        <v>0</v>
      </c>
      <c r="EC137" s="132">
        <f>SAM_billion!EC137*1000</f>
        <v>0</v>
      </c>
      <c r="ED137" s="132">
        <f>SAM_billion!ED137*1000</f>
        <v>0</v>
      </c>
      <c r="EE137" s="132">
        <f>SAM_billion!EE137*1000</f>
        <v>0</v>
      </c>
      <c r="EF137" s="132">
        <f>SAM_billion!EF137*1000</f>
        <v>0</v>
      </c>
      <c r="EG137" s="132">
        <f>SAM_billion!EG137*1000</f>
        <v>0</v>
      </c>
      <c r="EH137" s="132">
        <f>SAM_billion!EH137*1000</f>
        <v>0</v>
      </c>
      <c r="EI137" s="132">
        <f>SAM_billion!EI137*1000</f>
        <v>0</v>
      </c>
      <c r="EJ137" s="132">
        <f>SAM_billion!EJ137*1000</f>
        <v>0</v>
      </c>
      <c r="EK137" s="132">
        <f>SAM_billion!EK137*1000</f>
        <v>0</v>
      </c>
      <c r="EL137" s="132">
        <f>SAM_billion!EL137*1000</f>
        <v>0</v>
      </c>
      <c r="EM137" s="132">
        <f>SAM_billion!EM137*1000</f>
        <v>0</v>
      </c>
      <c r="EN137" s="132">
        <f>SAM_billion!EN137*1000</f>
        <v>0</v>
      </c>
      <c r="EO137" s="132">
        <f>SAM_billion!EO137*1000</f>
        <v>0</v>
      </c>
      <c r="EP137" s="132">
        <f>SAM_billion!EP137*1000</f>
        <v>0</v>
      </c>
      <c r="EQ137" s="132">
        <f>SAM_billion!EQ137*1000</f>
        <v>0</v>
      </c>
      <c r="ER137" s="132">
        <f>SAM_billion!ER137*1000</f>
        <v>0</v>
      </c>
      <c r="ES137" s="132">
        <f>SAM_billion!ES137*1000</f>
        <v>0</v>
      </c>
      <c r="ET137" s="132">
        <f>SAM_billion!ET137*1000</f>
        <v>0</v>
      </c>
      <c r="EU137" s="132">
        <f>SAM_billion!EU137*1000</f>
        <v>0</v>
      </c>
      <c r="EV137" s="132">
        <f>SAM_billion!EV137*1000</f>
        <v>0</v>
      </c>
      <c r="EW137" s="132">
        <f>SAM_billion!EW137*1000</f>
        <v>0</v>
      </c>
      <c r="EX137" s="132">
        <f>SAM_billion!EX137*1000</f>
        <v>0</v>
      </c>
      <c r="EY137" s="132">
        <f>SAM_billion!EY137*1000</f>
        <v>0</v>
      </c>
      <c r="EZ137" s="132">
        <f>SAM_billion!EZ137*1000</f>
        <v>0</v>
      </c>
      <c r="FA137" s="132">
        <f>SAM_billion!FA137*1000</f>
        <v>0</v>
      </c>
      <c r="FB137" s="132">
        <f>SAM_billion!FB137*1000</f>
        <v>0</v>
      </c>
      <c r="FC137" s="132">
        <f>SAM_billion!FC137*1000</f>
        <v>0</v>
      </c>
      <c r="FD137" s="132">
        <f>SAM_billion!FD137*1000</f>
        <v>0</v>
      </c>
      <c r="FE137" s="132">
        <f>SAM_billion!FE137*1000</f>
        <v>0</v>
      </c>
      <c r="FF137" s="132">
        <f>SAM_billion!FF137*1000</f>
        <v>0</v>
      </c>
      <c r="FG137" s="132">
        <f>SAM_billion!FG137*1000</f>
        <v>0</v>
      </c>
      <c r="FH137" s="132">
        <f>SAM_billion!FH137*1000</f>
        <v>0</v>
      </c>
      <c r="FI137" s="132">
        <f>SAM_billion!FI137*1000</f>
        <v>0</v>
      </c>
      <c r="FJ137" s="132">
        <f>SAM_billion!FJ137*1000</f>
        <v>0</v>
      </c>
      <c r="FK137" s="132">
        <f>SAM_billion!FK137*1000</f>
        <v>0</v>
      </c>
      <c r="FL137" s="132">
        <f>SAM_billion!FL137*1000</f>
        <v>0</v>
      </c>
      <c r="FM137" s="132">
        <f>SAM_billion!FM137*1000</f>
        <v>0</v>
      </c>
      <c r="FN137" s="132">
        <f>SAM_billion!FN137*1000</f>
        <v>0</v>
      </c>
      <c r="FO137" s="132">
        <f>SAM_billion!FO137*1000</f>
        <v>0</v>
      </c>
      <c r="FP137" s="132">
        <f>SAM_billion!FP137*1000</f>
        <v>0</v>
      </c>
      <c r="FQ137" s="132">
        <f>SAM_billion!FQ137*1000</f>
        <v>0</v>
      </c>
      <c r="FR137" s="132">
        <f>SAM_billion!FR137*1000</f>
        <v>0</v>
      </c>
      <c r="FS137" s="132">
        <f>SAM_billion!FS137*1000</f>
        <v>0</v>
      </c>
      <c r="FT137" s="132">
        <f>SAM_billion!FT137*1000</f>
        <v>0</v>
      </c>
      <c r="FU137" s="132">
        <f>SAM_billion!FU137*1000</f>
        <v>0</v>
      </c>
      <c r="FV137" s="132">
        <f>SAM_billion!FV137*1000</f>
        <v>0</v>
      </c>
      <c r="FW137" s="132">
        <f>SAM_billion!FW137*1000</f>
        <v>0</v>
      </c>
      <c r="FX137" s="132">
        <f>SAM_billion!FX137*1000</f>
        <v>0</v>
      </c>
      <c r="FY137" s="132">
        <f>SAM_billion!FY137*1000</f>
        <v>0</v>
      </c>
      <c r="FZ137" s="132">
        <f>SAM_billion!FZ137*1000</f>
        <v>0</v>
      </c>
      <c r="GA137" s="132">
        <f>SAM_billion!GA137*1000</f>
        <v>0</v>
      </c>
      <c r="GB137" s="132">
        <f>SAM_billion!GB137*1000</f>
        <v>0</v>
      </c>
      <c r="GC137" s="132">
        <f>SAM_billion!GC137*1000</f>
        <v>0</v>
      </c>
      <c r="GD137" s="132">
        <f>SAM_billion!GD137*1000</f>
        <v>0</v>
      </c>
      <c r="GE137" s="132">
        <f>SAM_billion!GE137*1000</f>
        <v>0</v>
      </c>
      <c r="GF137" s="132">
        <f>SAM_billion!GF137*1000</f>
        <v>0</v>
      </c>
      <c r="GG137" s="132">
        <f>SAM_billion!GG137*1000</f>
        <v>0</v>
      </c>
      <c r="GH137" s="132">
        <f>SAM_billion!GH137*1000</f>
        <v>-573.98418559222625</v>
      </c>
      <c r="GI137" s="132">
        <f>SAM_billion!GI137*1000</f>
        <v>122823.60139155442</v>
      </c>
      <c r="GJ137" s="132">
        <f>SAM_billion!GJ137*1000</f>
        <v>291862.66125909524</v>
      </c>
    </row>
    <row r="138" spans="1:192" x14ac:dyDescent="0.25">
      <c r="A138" s="133" t="s">
        <v>382</v>
      </c>
      <c r="B138" s="132">
        <f>SAM_billion!B138*1000</f>
        <v>2.0522417345101145</v>
      </c>
      <c r="C138" s="132">
        <f>SAM_billion!C138*1000</f>
        <v>8.087744832407326</v>
      </c>
      <c r="D138" s="132">
        <f>SAM_billion!D138*1000</f>
        <v>0.34653158389814748</v>
      </c>
      <c r="E138" s="132">
        <f>SAM_billion!E138*1000</f>
        <v>5.8214046563618407</v>
      </c>
      <c r="F138" s="132">
        <f>SAM_billion!F138*1000</f>
        <v>22.841234920062895</v>
      </c>
      <c r="G138" s="132">
        <f>SAM_billion!G138*1000</f>
        <v>7.7681448948901224</v>
      </c>
      <c r="H138" s="132">
        <f>SAM_billion!H138*1000</f>
        <v>2.8159887387052631</v>
      </c>
      <c r="I138" s="132">
        <f>SAM_billion!I138*1000</f>
        <v>3.5865440027632891</v>
      </c>
      <c r="J138" s="132">
        <f>SAM_billion!J138*1000</f>
        <v>0.32313089267822986</v>
      </c>
      <c r="K138" s="132">
        <f>SAM_billion!K138*1000</f>
        <v>3.5880329636524837</v>
      </c>
      <c r="L138" s="132">
        <f>SAM_billion!L138*1000</f>
        <v>0.84546202256323055</v>
      </c>
      <c r="M138" s="132">
        <f>SAM_billion!M138*1000</f>
        <v>2.2323215180606719</v>
      </c>
      <c r="N138" s="132">
        <f>SAM_billion!N138*1000</f>
        <v>5.4686506469554645</v>
      </c>
      <c r="O138" s="132">
        <f>SAM_billion!O138*1000</f>
        <v>0</v>
      </c>
      <c r="P138" s="132">
        <f>SAM_billion!P138*1000</f>
        <v>51.396324962765455</v>
      </c>
      <c r="Q138" s="132">
        <f>SAM_billion!Q138*1000</f>
        <v>62.356226934407275</v>
      </c>
      <c r="R138" s="132">
        <f>SAM_billion!R138*1000</f>
        <v>14.057385948207759</v>
      </c>
      <c r="S138" s="132">
        <f>SAM_billion!S138*1000</f>
        <v>391.96440987318425</v>
      </c>
      <c r="T138" s="132">
        <f>SAM_billion!T138*1000</f>
        <v>104.35547807496131</v>
      </c>
      <c r="U138" s="132">
        <f>SAM_billion!U138*1000</f>
        <v>191.59237275423914</v>
      </c>
      <c r="V138" s="132">
        <f>SAM_billion!V138*1000</f>
        <v>0</v>
      </c>
      <c r="W138" s="132">
        <f>SAM_billion!W138*1000</f>
        <v>0</v>
      </c>
      <c r="X138" s="132">
        <f>SAM_billion!X138*1000</f>
        <v>0</v>
      </c>
      <c r="Y138" s="132">
        <f>SAM_billion!Y138*1000</f>
        <v>0</v>
      </c>
      <c r="Z138" s="132">
        <f>SAM_billion!Z138*1000</f>
        <v>0</v>
      </c>
      <c r="AA138" s="132">
        <f>SAM_billion!AA138*1000</f>
        <v>0</v>
      </c>
      <c r="AB138" s="132">
        <f>SAM_billion!AB138*1000</f>
        <v>0</v>
      </c>
      <c r="AC138" s="132">
        <f>SAM_billion!AC138*1000</f>
        <v>0</v>
      </c>
      <c r="AD138" s="132">
        <f>SAM_billion!AD138*1000</f>
        <v>0</v>
      </c>
      <c r="AE138" s="132">
        <f>SAM_billion!AE138*1000</f>
        <v>0</v>
      </c>
      <c r="AF138" s="132">
        <f>SAM_billion!AF138*1000</f>
        <v>2.2409237951504557</v>
      </c>
      <c r="AG138" s="132">
        <f>SAM_billion!AG138*1000</f>
        <v>0</v>
      </c>
      <c r="AH138" s="132">
        <f>SAM_billion!AH138*1000</f>
        <v>0</v>
      </c>
      <c r="AI138" s="132">
        <f>SAM_billion!AI138*1000</f>
        <v>0</v>
      </c>
      <c r="AJ138" s="132">
        <f>SAM_billion!AJ138*1000</f>
        <v>130.80169095409778</v>
      </c>
      <c r="AK138" s="132">
        <f>SAM_billion!AK138*1000</f>
        <v>0</v>
      </c>
      <c r="AL138" s="132">
        <f>SAM_billion!AL138*1000</f>
        <v>0</v>
      </c>
      <c r="AM138" s="132">
        <f>SAM_billion!AM138*1000</f>
        <v>0</v>
      </c>
      <c r="AN138" s="132">
        <f>SAM_billion!AN138*1000</f>
        <v>217.09152712706219</v>
      </c>
      <c r="AO138" s="132">
        <f>SAM_billion!AO138*1000</f>
        <v>170.8312627811984</v>
      </c>
      <c r="AP138" s="132">
        <f>SAM_billion!AP138*1000</f>
        <v>257.04772363141035</v>
      </c>
      <c r="AQ138" s="132">
        <f>SAM_billion!AQ138*1000</f>
        <v>375.06687471437397</v>
      </c>
      <c r="AR138" s="132">
        <f>SAM_billion!AR138*1000</f>
        <v>3.3906934765148891</v>
      </c>
      <c r="AS138" s="132">
        <f>SAM_billion!AS138*1000</f>
        <v>69.914274244286929</v>
      </c>
      <c r="AT138" s="132">
        <f>SAM_billion!AT138*1000</f>
        <v>629.22846819858228</v>
      </c>
      <c r="AU138" s="132">
        <f>SAM_billion!AU138*1000</f>
        <v>289.91630858527429</v>
      </c>
      <c r="AV138" s="132">
        <f>SAM_billion!AV138*1000</f>
        <v>0</v>
      </c>
      <c r="AW138" s="132">
        <f>SAM_billion!AW138*1000</f>
        <v>214.19730145806037</v>
      </c>
      <c r="AX138" s="132">
        <f>SAM_billion!AX138*1000</f>
        <v>121.72839326558291</v>
      </c>
      <c r="AY138" s="132">
        <f>SAM_billion!AY138*1000</f>
        <v>25310.156768328688</v>
      </c>
      <c r="AZ138" s="132">
        <f>SAM_billion!AZ138*1000</f>
        <v>11847.866567703521</v>
      </c>
      <c r="BA138" s="132">
        <f>SAM_billion!BA138*1000</f>
        <v>16028.382173936392</v>
      </c>
      <c r="BB138" s="132">
        <f>SAM_billion!BB138*1000</f>
        <v>2156.0355308687008</v>
      </c>
      <c r="BC138" s="132">
        <f>SAM_billion!BC138*1000</f>
        <v>131.58423836118484</v>
      </c>
      <c r="BD138" s="132">
        <f>SAM_billion!BD138*1000</f>
        <v>32.245414581401292</v>
      </c>
      <c r="BE138" s="132">
        <f>SAM_billion!BE138*1000</f>
        <v>10900.885765833258</v>
      </c>
      <c r="BF138" s="132">
        <f>SAM_billion!BF138*1000</f>
        <v>326.47024336384453</v>
      </c>
      <c r="BG138" s="132">
        <f>SAM_billion!BG138*1000</f>
        <v>18145.981704767117</v>
      </c>
      <c r="BH138" s="132">
        <f>SAM_billion!BH138*1000</f>
        <v>17.015486622299846</v>
      </c>
      <c r="BI138" s="132">
        <f>SAM_billion!BI138*1000</f>
        <v>532.47622994125936</v>
      </c>
      <c r="BJ138" s="132">
        <f>SAM_billion!BJ138*1000</f>
        <v>1022.1604376770028</v>
      </c>
      <c r="BK138" s="132">
        <f>SAM_billion!BK138*1000</f>
        <v>0</v>
      </c>
      <c r="BL138" s="132">
        <f>SAM_billion!BL138*1000</f>
        <v>106.78037100862798</v>
      </c>
      <c r="BM138" s="132">
        <f>SAM_billion!BM138*1000</f>
        <v>0</v>
      </c>
      <c r="BN138" s="132">
        <f>SAM_billion!BN138*1000</f>
        <v>0</v>
      </c>
      <c r="BO138" s="132">
        <f>SAM_billion!BO138*1000</f>
        <v>0</v>
      </c>
      <c r="BP138" s="132">
        <f>SAM_billion!BP138*1000</f>
        <v>5.7919770533779547</v>
      </c>
      <c r="BQ138" s="132">
        <f>SAM_billion!BQ138*1000</f>
        <v>19.372257217492649</v>
      </c>
      <c r="BR138" s="132">
        <f>SAM_billion!BR138*1000</f>
        <v>3.5094919414142129</v>
      </c>
      <c r="BS138" s="132">
        <f>SAM_billion!BS138*1000</f>
        <v>3.2332137077013918</v>
      </c>
      <c r="BT138" s="132">
        <f>SAM_billion!BT138*1000</f>
        <v>0</v>
      </c>
      <c r="BU138" s="132">
        <f>SAM_billion!BU138*1000</f>
        <v>8.3813972947243176</v>
      </c>
      <c r="BV138" s="132">
        <f>SAM_billion!BV138*1000</f>
        <v>0.54243028081230393</v>
      </c>
      <c r="BW138" s="132">
        <f>SAM_billion!BW138*1000</f>
        <v>0</v>
      </c>
      <c r="BX138" s="132">
        <f>SAM_billion!BX138*1000</f>
        <v>72.447443490533345</v>
      </c>
      <c r="BY138" s="132">
        <f>SAM_billion!BY138*1000</f>
        <v>124.23038953920783</v>
      </c>
      <c r="BZ138" s="132">
        <f>SAM_billion!BZ138*1000</f>
        <v>180.34447148507113</v>
      </c>
      <c r="CA138" s="132">
        <f>SAM_billion!CA138*1000</f>
        <v>0</v>
      </c>
      <c r="CB138" s="132">
        <f>SAM_billion!CB138*1000</f>
        <v>0</v>
      </c>
      <c r="CC138" s="132">
        <f>SAM_billion!CC138*1000</f>
        <v>0</v>
      </c>
      <c r="CD138" s="132">
        <f>SAM_billion!CD138*1000</f>
        <v>0</v>
      </c>
      <c r="CE138" s="132">
        <f>SAM_billion!CE138*1000</f>
        <v>0</v>
      </c>
      <c r="CF138" s="132">
        <f>SAM_billion!CF138*1000</f>
        <v>0</v>
      </c>
      <c r="CG138" s="132">
        <f>SAM_billion!CG138*1000</f>
        <v>0</v>
      </c>
      <c r="CH138" s="132">
        <f>SAM_billion!CH138*1000</f>
        <v>0</v>
      </c>
      <c r="CI138" s="132">
        <f>SAM_billion!CI138*1000</f>
        <v>0</v>
      </c>
      <c r="CJ138" s="132">
        <f>SAM_billion!CJ138*1000</f>
        <v>0</v>
      </c>
      <c r="CK138" s="132">
        <f>SAM_billion!CK138*1000</f>
        <v>0</v>
      </c>
      <c r="CL138" s="132">
        <f>SAM_billion!CL138*1000</f>
        <v>0</v>
      </c>
      <c r="CM138" s="132">
        <f>SAM_billion!CM138*1000</f>
        <v>0</v>
      </c>
      <c r="CN138" s="132">
        <f>SAM_billion!CN138*1000</f>
        <v>0</v>
      </c>
      <c r="CO138" s="132">
        <f>SAM_billion!CO138*1000</f>
        <v>0</v>
      </c>
      <c r="CP138" s="132">
        <f>SAM_billion!CP138*1000</f>
        <v>0</v>
      </c>
      <c r="CQ138" s="132">
        <f>SAM_billion!CQ138*1000</f>
        <v>0</v>
      </c>
      <c r="CR138" s="132">
        <f>SAM_billion!CR138*1000</f>
        <v>0</v>
      </c>
      <c r="CS138" s="132">
        <f>SAM_billion!CS138*1000</f>
        <v>0</v>
      </c>
      <c r="CT138" s="132">
        <f>SAM_billion!CT138*1000</f>
        <v>0</v>
      </c>
      <c r="CU138" s="132">
        <f>SAM_billion!CU138*1000</f>
        <v>0</v>
      </c>
      <c r="CV138" s="132">
        <f>SAM_billion!CV138*1000</f>
        <v>0</v>
      </c>
      <c r="CW138" s="132">
        <f>SAM_billion!CW138*1000</f>
        <v>0</v>
      </c>
      <c r="CX138" s="132">
        <f>SAM_billion!CX138*1000</f>
        <v>0</v>
      </c>
      <c r="CY138" s="132">
        <f>SAM_billion!CY138*1000</f>
        <v>0</v>
      </c>
      <c r="CZ138" s="132">
        <f>SAM_billion!CZ138*1000</f>
        <v>0</v>
      </c>
      <c r="DA138" s="132">
        <f>SAM_billion!DA138*1000</f>
        <v>0</v>
      </c>
      <c r="DB138" s="132">
        <f>SAM_billion!DB138*1000</f>
        <v>0</v>
      </c>
      <c r="DC138" s="132">
        <f>SAM_billion!DC138*1000</f>
        <v>0</v>
      </c>
      <c r="DD138" s="132">
        <f>SAM_billion!DD138*1000</f>
        <v>0</v>
      </c>
      <c r="DE138" s="132">
        <f>SAM_billion!DE138*1000</f>
        <v>0</v>
      </c>
      <c r="DF138" s="132">
        <f>SAM_billion!DF138*1000</f>
        <v>0</v>
      </c>
      <c r="DG138" s="132">
        <f>SAM_billion!DG138*1000</f>
        <v>0</v>
      </c>
      <c r="DH138" s="132">
        <f>SAM_billion!DH138*1000</f>
        <v>0</v>
      </c>
      <c r="DI138" s="132">
        <f>SAM_billion!DI138*1000</f>
        <v>0</v>
      </c>
      <c r="DJ138" s="132">
        <f>SAM_billion!DJ138*1000</f>
        <v>0</v>
      </c>
      <c r="DK138" s="132">
        <f>SAM_billion!DK138*1000</f>
        <v>0</v>
      </c>
      <c r="DL138" s="132">
        <f>SAM_billion!DL138*1000</f>
        <v>0</v>
      </c>
      <c r="DM138" s="132">
        <f>SAM_billion!DM138*1000</f>
        <v>0</v>
      </c>
      <c r="DN138" s="132">
        <f>SAM_billion!DN138*1000</f>
        <v>0</v>
      </c>
      <c r="DO138" s="132">
        <f>SAM_billion!DO138*1000</f>
        <v>0</v>
      </c>
      <c r="DP138" s="132">
        <f>SAM_billion!DP138*1000</f>
        <v>0</v>
      </c>
      <c r="DQ138" s="132">
        <f>SAM_billion!DQ138*1000</f>
        <v>0</v>
      </c>
      <c r="DR138" s="132">
        <f>SAM_billion!DR138*1000</f>
        <v>0</v>
      </c>
      <c r="DS138" s="132">
        <f>SAM_billion!DS138*1000</f>
        <v>0</v>
      </c>
      <c r="DT138" s="132">
        <f>SAM_billion!DT138*1000</f>
        <v>0</v>
      </c>
      <c r="DU138" s="132">
        <f>SAM_billion!DU138*1000</f>
        <v>0</v>
      </c>
      <c r="DV138" s="132">
        <f>SAM_billion!DV138*1000</f>
        <v>0</v>
      </c>
      <c r="DW138" s="132">
        <f>SAM_billion!DW138*1000</f>
        <v>0</v>
      </c>
      <c r="DX138" s="132">
        <f>SAM_billion!DX138*1000</f>
        <v>0</v>
      </c>
      <c r="DY138" s="132">
        <f>SAM_billion!DY138*1000</f>
        <v>0</v>
      </c>
      <c r="DZ138" s="132">
        <f>SAM_billion!DZ138*1000</f>
        <v>0</v>
      </c>
      <c r="EA138" s="132">
        <f>SAM_billion!EA138*1000</f>
        <v>0</v>
      </c>
      <c r="EB138" s="132">
        <f>SAM_billion!EB138*1000</f>
        <v>0</v>
      </c>
      <c r="EC138" s="132">
        <f>SAM_billion!EC138*1000</f>
        <v>0</v>
      </c>
      <c r="ED138" s="132">
        <f>SAM_billion!ED138*1000</f>
        <v>0</v>
      </c>
      <c r="EE138" s="132">
        <f>SAM_billion!EE138*1000</f>
        <v>0</v>
      </c>
      <c r="EF138" s="132">
        <f>SAM_billion!EF138*1000</f>
        <v>0</v>
      </c>
      <c r="EG138" s="132">
        <f>SAM_billion!EG138*1000</f>
        <v>0</v>
      </c>
      <c r="EH138" s="132">
        <f>SAM_billion!EH138*1000</f>
        <v>0</v>
      </c>
      <c r="EI138" s="132">
        <f>SAM_billion!EI138*1000</f>
        <v>0</v>
      </c>
      <c r="EJ138" s="132">
        <f>SAM_billion!EJ138*1000</f>
        <v>0</v>
      </c>
      <c r="EK138" s="132">
        <f>SAM_billion!EK138*1000</f>
        <v>0</v>
      </c>
      <c r="EL138" s="132">
        <f>SAM_billion!EL138*1000</f>
        <v>0</v>
      </c>
      <c r="EM138" s="132">
        <f>SAM_billion!EM138*1000</f>
        <v>0</v>
      </c>
      <c r="EN138" s="132">
        <f>SAM_billion!EN138*1000</f>
        <v>0</v>
      </c>
      <c r="EO138" s="132">
        <f>SAM_billion!EO138*1000</f>
        <v>0</v>
      </c>
      <c r="EP138" s="132">
        <f>SAM_billion!EP138*1000</f>
        <v>0</v>
      </c>
      <c r="EQ138" s="132">
        <f>SAM_billion!EQ138*1000</f>
        <v>0</v>
      </c>
      <c r="ER138" s="132">
        <f>SAM_billion!ER138*1000</f>
        <v>0</v>
      </c>
      <c r="ES138" s="132">
        <f>SAM_billion!ES138*1000</f>
        <v>0</v>
      </c>
      <c r="ET138" s="132">
        <f>SAM_billion!ET138*1000</f>
        <v>0</v>
      </c>
      <c r="EU138" s="132">
        <f>SAM_billion!EU138*1000</f>
        <v>0</v>
      </c>
      <c r="EV138" s="132">
        <f>SAM_billion!EV138*1000</f>
        <v>0</v>
      </c>
      <c r="EW138" s="132">
        <f>SAM_billion!EW138*1000</f>
        <v>0</v>
      </c>
      <c r="EX138" s="132">
        <f>SAM_billion!EX138*1000</f>
        <v>0</v>
      </c>
      <c r="EY138" s="132">
        <f>SAM_billion!EY138*1000</f>
        <v>0</v>
      </c>
      <c r="EZ138" s="132">
        <f>SAM_billion!EZ138*1000</f>
        <v>0</v>
      </c>
      <c r="FA138" s="132">
        <f>SAM_billion!FA138*1000</f>
        <v>0</v>
      </c>
      <c r="FB138" s="132">
        <f>SAM_billion!FB138*1000</f>
        <v>0</v>
      </c>
      <c r="FC138" s="132">
        <f>SAM_billion!FC138*1000</f>
        <v>0</v>
      </c>
      <c r="FD138" s="132">
        <f>SAM_billion!FD138*1000</f>
        <v>0</v>
      </c>
      <c r="FE138" s="132">
        <f>SAM_billion!FE138*1000</f>
        <v>0</v>
      </c>
      <c r="FF138" s="132">
        <f>SAM_billion!FF138*1000</f>
        <v>0</v>
      </c>
      <c r="FG138" s="132">
        <f>SAM_billion!FG138*1000</f>
        <v>0</v>
      </c>
      <c r="FH138" s="132">
        <f>SAM_billion!FH138*1000</f>
        <v>0</v>
      </c>
      <c r="FI138" s="132">
        <f>SAM_billion!FI138*1000</f>
        <v>0</v>
      </c>
      <c r="FJ138" s="132">
        <f>SAM_billion!FJ138*1000</f>
        <v>0</v>
      </c>
      <c r="FK138" s="132">
        <f>SAM_billion!FK138*1000</f>
        <v>0</v>
      </c>
      <c r="FL138" s="132">
        <f>SAM_billion!FL138*1000</f>
        <v>0</v>
      </c>
      <c r="FM138" s="132">
        <f>SAM_billion!FM138*1000</f>
        <v>0</v>
      </c>
      <c r="FN138" s="132">
        <f>SAM_billion!FN138*1000</f>
        <v>0</v>
      </c>
      <c r="FO138" s="132">
        <f>SAM_billion!FO138*1000</f>
        <v>0</v>
      </c>
      <c r="FP138" s="132">
        <f>SAM_billion!FP138*1000</f>
        <v>0</v>
      </c>
      <c r="FQ138" s="132">
        <f>SAM_billion!FQ138*1000</f>
        <v>0</v>
      </c>
      <c r="FR138" s="132">
        <f>SAM_billion!FR138*1000</f>
        <v>0</v>
      </c>
      <c r="FS138" s="132">
        <f>SAM_billion!FS138*1000</f>
        <v>0</v>
      </c>
      <c r="FT138" s="132">
        <f>SAM_billion!FT138*1000</f>
        <v>0</v>
      </c>
      <c r="FU138" s="132">
        <f>SAM_billion!FU138*1000</f>
        <v>0</v>
      </c>
      <c r="FV138" s="132">
        <f>SAM_billion!FV138*1000</f>
        <v>0</v>
      </c>
      <c r="FW138" s="132">
        <f>SAM_billion!FW138*1000</f>
        <v>0</v>
      </c>
      <c r="FX138" s="132">
        <f>SAM_billion!FX138*1000</f>
        <v>0</v>
      </c>
      <c r="FY138" s="132">
        <f>SAM_billion!FY138*1000</f>
        <v>0</v>
      </c>
      <c r="FZ138" s="132">
        <f>SAM_billion!FZ138*1000</f>
        <v>0</v>
      </c>
      <c r="GA138" s="132">
        <f>SAM_billion!GA138*1000</f>
        <v>0</v>
      </c>
      <c r="GB138" s="132">
        <f>SAM_billion!GB138*1000</f>
        <v>0</v>
      </c>
      <c r="GC138" s="132">
        <f>SAM_billion!GC138*1000</f>
        <v>0</v>
      </c>
      <c r="GD138" s="132">
        <f>SAM_billion!GD138*1000</f>
        <v>0</v>
      </c>
      <c r="GE138" s="132">
        <f>SAM_billion!GE138*1000</f>
        <v>0</v>
      </c>
      <c r="GF138" s="132">
        <f>SAM_billion!GF138*1000</f>
        <v>1521.8904960090579</v>
      </c>
      <c r="GG138" s="132">
        <f>SAM_billion!GG138*1000</f>
        <v>57.07354607641232</v>
      </c>
      <c r="GH138" s="132">
        <f>SAM_billion!GH138*1000</f>
        <v>-46.373900616584031</v>
      </c>
      <c r="GI138" s="132">
        <f>SAM_billion!GI138*1000</f>
        <v>41860.019195152119</v>
      </c>
      <c r="GJ138" s="132">
        <f>SAM_billion!GJ138*1000</f>
        <v>133731.4584158115</v>
      </c>
    </row>
    <row r="139" spans="1:192" x14ac:dyDescent="0.25">
      <c r="A139" s="133" t="s">
        <v>383</v>
      </c>
      <c r="B139" s="132">
        <f>SAM_billion!B139*1000</f>
        <v>242.19836781214062</v>
      </c>
      <c r="C139" s="132">
        <f>SAM_billion!C139*1000</f>
        <v>919.6464204121803</v>
      </c>
      <c r="D139" s="132">
        <f>SAM_billion!D139*1000</f>
        <v>40.059331376566888</v>
      </c>
      <c r="E139" s="132">
        <f>SAM_billion!E139*1000</f>
        <v>712.70529659812701</v>
      </c>
      <c r="F139" s="132">
        <f>SAM_billion!F139*1000</f>
        <v>2752.9479211241992</v>
      </c>
      <c r="G139" s="132">
        <f>SAM_billion!G139*1000</f>
        <v>915.34801110004162</v>
      </c>
      <c r="H139" s="132">
        <f>SAM_billion!H139*1000</f>
        <v>324.89886783374533</v>
      </c>
      <c r="I139" s="132">
        <f>SAM_billion!I139*1000</f>
        <v>419.79888368160545</v>
      </c>
      <c r="J139" s="132">
        <f>SAM_billion!J139*1000</f>
        <v>38.383427217301865</v>
      </c>
      <c r="K139" s="132">
        <f>SAM_billion!K139*1000</f>
        <v>418.88346188218378</v>
      </c>
      <c r="L139" s="132">
        <f>SAM_billion!L139*1000</f>
        <v>99.104563452648961</v>
      </c>
      <c r="M139" s="132">
        <f>SAM_billion!M139*1000</f>
        <v>262.7679902183217</v>
      </c>
      <c r="N139" s="132">
        <f>SAM_billion!N139*1000</f>
        <v>576.81173920973458</v>
      </c>
      <c r="O139" s="132">
        <f>SAM_billion!O139*1000</f>
        <v>61.088455674009332</v>
      </c>
      <c r="P139" s="132">
        <f>SAM_billion!P139*1000</f>
        <v>2078.3958712259014</v>
      </c>
      <c r="Q139" s="132">
        <f>SAM_billion!Q139*1000</f>
        <v>1240.4089834583303</v>
      </c>
      <c r="R139" s="132">
        <f>SAM_billion!R139*1000</f>
        <v>236.68957531439537</v>
      </c>
      <c r="S139" s="132">
        <f>SAM_billion!S139*1000</f>
        <v>5973.4797519418871</v>
      </c>
      <c r="T139" s="132">
        <f>SAM_billion!T139*1000</f>
        <v>4017.6148510218709</v>
      </c>
      <c r="U139" s="132">
        <f>SAM_billion!U139*1000</f>
        <v>3225.9139435849243</v>
      </c>
      <c r="V139" s="132">
        <f>SAM_billion!V139*1000</f>
        <v>0</v>
      </c>
      <c r="W139" s="132">
        <f>SAM_billion!W139*1000</f>
        <v>0</v>
      </c>
      <c r="X139" s="132">
        <f>SAM_billion!X139*1000</f>
        <v>0</v>
      </c>
      <c r="Y139" s="132">
        <f>SAM_billion!Y139*1000</f>
        <v>0</v>
      </c>
      <c r="Z139" s="132">
        <f>SAM_billion!Z139*1000</f>
        <v>0</v>
      </c>
      <c r="AA139" s="132">
        <f>SAM_billion!AA139*1000</f>
        <v>0</v>
      </c>
      <c r="AB139" s="132">
        <f>SAM_billion!AB139*1000</f>
        <v>0</v>
      </c>
      <c r="AC139" s="132">
        <f>SAM_billion!AC139*1000</f>
        <v>0</v>
      </c>
      <c r="AD139" s="132">
        <f>SAM_billion!AD139*1000</f>
        <v>0</v>
      </c>
      <c r="AE139" s="132">
        <f>SAM_billion!AE139*1000</f>
        <v>0</v>
      </c>
      <c r="AF139" s="132">
        <f>SAM_billion!AF139*1000</f>
        <v>0</v>
      </c>
      <c r="AG139" s="132">
        <f>SAM_billion!AG139*1000</f>
        <v>0</v>
      </c>
      <c r="AH139" s="132">
        <f>SAM_billion!AH139*1000</f>
        <v>0</v>
      </c>
      <c r="AI139" s="132">
        <f>SAM_billion!AI139*1000</f>
        <v>56.151039579888291</v>
      </c>
      <c r="AJ139" s="132">
        <f>SAM_billion!AJ139*1000</f>
        <v>79.864392695141518</v>
      </c>
      <c r="AK139" s="132">
        <f>SAM_billion!AK139*1000</f>
        <v>83.607499312074779</v>
      </c>
      <c r="AL139" s="132">
        <f>SAM_billion!AL139*1000</f>
        <v>134.8603183255515</v>
      </c>
      <c r="AM139" s="132">
        <f>SAM_billion!AM139*1000</f>
        <v>126.35210813284839</v>
      </c>
      <c r="AN139" s="132">
        <f>SAM_billion!AN139*1000</f>
        <v>778.39289704264149</v>
      </c>
      <c r="AO139" s="132">
        <f>SAM_billion!AO139*1000</f>
        <v>2747.04374334869</v>
      </c>
      <c r="AP139" s="132">
        <f>SAM_billion!AP139*1000</f>
        <v>679.64133021962959</v>
      </c>
      <c r="AQ139" s="132">
        <f>SAM_billion!AQ139*1000</f>
        <v>0</v>
      </c>
      <c r="AR139" s="132">
        <f>SAM_billion!AR139*1000</f>
        <v>7.4741294978668158</v>
      </c>
      <c r="AS139" s="132">
        <f>SAM_billion!AS139*1000</f>
        <v>154.11252685343715</v>
      </c>
      <c r="AT139" s="132">
        <f>SAM_billion!AT139*1000</f>
        <v>1387.0127416809341</v>
      </c>
      <c r="AU139" s="132">
        <f>SAM_billion!AU139*1000</f>
        <v>115.11207945618078</v>
      </c>
      <c r="AV139" s="132">
        <f>SAM_billion!AV139*1000</f>
        <v>296.22679687111952</v>
      </c>
      <c r="AW139" s="132">
        <f>SAM_billion!AW139*1000</f>
        <v>2217.209386578691</v>
      </c>
      <c r="AX139" s="132">
        <f>SAM_billion!AX139*1000</f>
        <v>221.27393076003418</v>
      </c>
      <c r="AY139" s="132">
        <f>SAM_billion!AY139*1000</f>
        <v>2227.7612249099952</v>
      </c>
      <c r="AZ139" s="132">
        <f>SAM_billion!AZ139*1000</f>
        <v>2.2771486525251223</v>
      </c>
      <c r="BA139" s="132">
        <f>SAM_billion!BA139*1000</f>
        <v>6639.5734814560556</v>
      </c>
      <c r="BB139" s="132">
        <f>SAM_billion!BB139*1000</f>
        <v>18701.415849941648</v>
      </c>
      <c r="BC139" s="132">
        <f>SAM_billion!BC139*1000</f>
        <v>34.713624002996788</v>
      </c>
      <c r="BD139" s="132">
        <f>SAM_billion!BD139*1000</f>
        <v>8.5067574318969932</v>
      </c>
      <c r="BE139" s="132">
        <f>SAM_billion!BE139*1000</f>
        <v>2875.7946581418209</v>
      </c>
      <c r="BF139" s="132">
        <f>SAM_billion!BF139*1000</f>
        <v>431.88089771041786</v>
      </c>
      <c r="BG139" s="132">
        <f>SAM_billion!BG139*1000</f>
        <v>7867.6729360504532</v>
      </c>
      <c r="BH139" s="132">
        <f>SAM_billion!BH139*1000</f>
        <v>432.61334322847193</v>
      </c>
      <c r="BI139" s="132">
        <f>SAM_billion!BI139*1000</f>
        <v>2633.0617058847329</v>
      </c>
      <c r="BJ139" s="132">
        <f>SAM_billion!BJ139*1000</f>
        <v>1672.0877034083023</v>
      </c>
      <c r="BK139" s="132">
        <f>SAM_billion!BK139*1000</f>
        <v>1931.7630531032646</v>
      </c>
      <c r="BL139" s="132">
        <f>SAM_billion!BL139*1000</f>
        <v>945.00736662014685</v>
      </c>
      <c r="BM139" s="132">
        <f>SAM_billion!BM139*1000</f>
        <v>55054.356736873728</v>
      </c>
      <c r="BN139" s="132">
        <f>SAM_billion!BN139*1000</f>
        <v>7151.217254253399</v>
      </c>
      <c r="BO139" s="132">
        <f>SAM_billion!BO139*1000</f>
        <v>264.96634990799629</v>
      </c>
      <c r="BP139" s="132">
        <f>SAM_billion!BP139*1000</f>
        <v>201.81201840601295</v>
      </c>
      <c r="BQ139" s="132">
        <f>SAM_billion!BQ139*1000</f>
        <v>674.99478919077251</v>
      </c>
      <c r="BR139" s="132">
        <f>SAM_billion!BR139*1000</f>
        <v>122.30408320409965</v>
      </c>
      <c r="BS139" s="132">
        <f>SAM_billion!BS139*1000</f>
        <v>112.67592145089777</v>
      </c>
      <c r="BT139" s="132">
        <f>SAM_billion!BT139*1000</f>
        <v>0</v>
      </c>
      <c r="BU139" s="132">
        <f>SAM_billion!BU139*1000</f>
        <v>292.08372768631449</v>
      </c>
      <c r="BV139" s="132">
        <f>SAM_billion!BV139*1000</f>
        <v>88.984314817212422</v>
      </c>
      <c r="BW139" s="132">
        <f>SAM_billion!BW139*1000</f>
        <v>160.04141798191878</v>
      </c>
      <c r="BX139" s="132">
        <f>SAM_billion!BX139*1000</f>
        <v>6525.3878315059665</v>
      </c>
      <c r="BY139" s="132">
        <f>SAM_billion!BY139*1000</f>
        <v>5545.5724928319232</v>
      </c>
      <c r="BZ139" s="132">
        <f>SAM_billion!BZ139*1000</f>
        <v>9427.587279368192</v>
      </c>
      <c r="CA139" s="132">
        <f>SAM_billion!CA139*1000</f>
        <v>0</v>
      </c>
      <c r="CB139" s="132">
        <f>SAM_billion!CB139*1000</f>
        <v>0</v>
      </c>
      <c r="CC139" s="132">
        <f>SAM_billion!CC139*1000</f>
        <v>0</v>
      </c>
      <c r="CD139" s="132">
        <f>SAM_billion!CD139*1000</f>
        <v>0</v>
      </c>
      <c r="CE139" s="132">
        <f>SAM_billion!CE139*1000</f>
        <v>0</v>
      </c>
      <c r="CF139" s="132">
        <f>SAM_billion!CF139*1000</f>
        <v>0</v>
      </c>
      <c r="CG139" s="132">
        <f>SAM_billion!CG139*1000</f>
        <v>0</v>
      </c>
      <c r="CH139" s="132">
        <f>SAM_billion!CH139*1000</f>
        <v>0</v>
      </c>
      <c r="CI139" s="132">
        <f>SAM_billion!CI139*1000</f>
        <v>0</v>
      </c>
      <c r="CJ139" s="132">
        <f>SAM_billion!CJ139*1000</f>
        <v>0</v>
      </c>
      <c r="CK139" s="132">
        <f>SAM_billion!CK139*1000</f>
        <v>0</v>
      </c>
      <c r="CL139" s="132">
        <f>SAM_billion!CL139*1000</f>
        <v>0</v>
      </c>
      <c r="CM139" s="132">
        <f>SAM_billion!CM139*1000</f>
        <v>0</v>
      </c>
      <c r="CN139" s="132">
        <f>SAM_billion!CN139*1000</f>
        <v>0</v>
      </c>
      <c r="CO139" s="132">
        <f>SAM_billion!CO139*1000</f>
        <v>0</v>
      </c>
      <c r="CP139" s="132">
        <f>SAM_billion!CP139*1000</f>
        <v>0</v>
      </c>
      <c r="CQ139" s="132">
        <f>SAM_billion!CQ139*1000</f>
        <v>0</v>
      </c>
      <c r="CR139" s="132">
        <f>SAM_billion!CR139*1000</f>
        <v>0</v>
      </c>
      <c r="CS139" s="132">
        <f>SAM_billion!CS139*1000</f>
        <v>0</v>
      </c>
      <c r="CT139" s="132">
        <f>SAM_billion!CT139*1000</f>
        <v>0</v>
      </c>
      <c r="CU139" s="132">
        <f>SAM_billion!CU139*1000</f>
        <v>0</v>
      </c>
      <c r="CV139" s="132">
        <f>SAM_billion!CV139*1000</f>
        <v>0</v>
      </c>
      <c r="CW139" s="132">
        <f>SAM_billion!CW139*1000</f>
        <v>0</v>
      </c>
      <c r="CX139" s="132">
        <f>SAM_billion!CX139*1000</f>
        <v>0</v>
      </c>
      <c r="CY139" s="132">
        <f>SAM_billion!CY139*1000</f>
        <v>0</v>
      </c>
      <c r="CZ139" s="132">
        <f>SAM_billion!CZ139*1000</f>
        <v>0</v>
      </c>
      <c r="DA139" s="132">
        <f>SAM_billion!DA139*1000</f>
        <v>0</v>
      </c>
      <c r="DB139" s="132">
        <f>SAM_billion!DB139*1000</f>
        <v>0</v>
      </c>
      <c r="DC139" s="132">
        <f>SAM_billion!DC139*1000</f>
        <v>0</v>
      </c>
      <c r="DD139" s="132">
        <f>SAM_billion!DD139*1000</f>
        <v>0</v>
      </c>
      <c r="DE139" s="132">
        <f>SAM_billion!DE139*1000</f>
        <v>0</v>
      </c>
      <c r="DF139" s="132">
        <f>SAM_billion!DF139*1000</f>
        <v>0</v>
      </c>
      <c r="DG139" s="132">
        <f>SAM_billion!DG139*1000</f>
        <v>0</v>
      </c>
      <c r="DH139" s="132">
        <f>SAM_billion!DH139*1000</f>
        <v>0</v>
      </c>
      <c r="DI139" s="132">
        <f>SAM_billion!DI139*1000</f>
        <v>0</v>
      </c>
      <c r="DJ139" s="132">
        <f>SAM_billion!DJ139*1000</f>
        <v>0</v>
      </c>
      <c r="DK139" s="132">
        <f>SAM_billion!DK139*1000</f>
        <v>0</v>
      </c>
      <c r="DL139" s="132">
        <f>SAM_billion!DL139*1000</f>
        <v>0</v>
      </c>
      <c r="DM139" s="132">
        <f>SAM_billion!DM139*1000</f>
        <v>0</v>
      </c>
      <c r="DN139" s="132">
        <f>SAM_billion!DN139*1000</f>
        <v>0</v>
      </c>
      <c r="DO139" s="132">
        <f>SAM_billion!DO139*1000</f>
        <v>0</v>
      </c>
      <c r="DP139" s="132">
        <f>SAM_billion!DP139*1000</f>
        <v>0</v>
      </c>
      <c r="DQ139" s="132">
        <f>SAM_billion!DQ139*1000</f>
        <v>0</v>
      </c>
      <c r="DR139" s="132">
        <f>SAM_billion!DR139*1000</f>
        <v>0</v>
      </c>
      <c r="DS139" s="132">
        <f>SAM_billion!DS139*1000</f>
        <v>0</v>
      </c>
      <c r="DT139" s="132">
        <f>SAM_billion!DT139*1000</f>
        <v>0</v>
      </c>
      <c r="DU139" s="132">
        <f>SAM_billion!DU139*1000</f>
        <v>0</v>
      </c>
      <c r="DV139" s="132">
        <f>SAM_billion!DV139*1000</f>
        <v>0</v>
      </c>
      <c r="DW139" s="132">
        <f>SAM_billion!DW139*1000</f>
        <v>0</v>
      </c>
      <c r="DX139" s="132">
        <f>SAM_billion!DX139*1000</f>
        <v>0</v>
      </c>
      <c r="DY139" s="132">
        <f>SAM_billion!DY139*1000</f>
        <v>0</v>
      </c>
      <c r="DZ139" s="132">
        <f>SAM_billion!DZ139*1000</f>
        <v>0</v>
      </c>
      <c r="EA139" s="132">
        <f>SAM_billion!EA139*1000</f>
        <v>0</v>
      </c>
      <c r="EB139" s="132">
        <f>SAM_billion!EB139*1000</f>
        <v>0</v>
      </c>
      <c r="EC139" s="132">
        <f>SAM_billion!EC139*1000</f>
        <v>0</v>
      </c>
      <c r="ED139" s="132">
        <f>SAM_billion!ED139*1000</f>
        <v>0</v>
      </c>
      <c r="EE139" s="132">
        <f>SAM_billion!EE139*1000</f>
        <v>0</v>
      </c>
      <c r="EF139" s="132">
        <f>SAM_billion!EF139*1000</f>
        <v>0</v>
      </c>
      <c r="EG139" s="132">
        <f>SAM_billion!EG139*1000</f>
        <v>0</v>
      </c>
      <c r="EH139" s="132">
        <f>SAM_billion!EH139*1000</f>
        <v>0</v>
      </c>
      <c r="EI139" s="132">
        <f>SAM_billion!EI139*1000</f>
        <v>0</v>
      </c>
      <c r="EJ139" s="132">
        <f>SAM_billion!EJ139*1000</f>
        <v>0</v>
      </c>
      <c r="EK139" s="132">
        <f>SAM_billion!EK139*1000</f>
        <v>0</v>
      </c>
      <c r="EL139" s="132">
        <f>SAM_billion!EL139*1000</f>
        <v>0</v>
      </c>
      <c r="EM139" s="132">
        <f>SAM_billion!EM139*1000</f>
        <v>0</v>
      </c>
      <c r="EN139" s="132">
        <f>SAM_billion!EN139*1000</f>
        <v>0</v>
      </c>
      <c r="EO139" s="132">
        <f>SAM_billion!EO139*1000</f>
        <v>0</v>
      </c>
      <c r="EP139" s="132">
        <f>SAM_billion!EP139*1000</f>
        <v>0</v>
      </c>
      <c r="EQ139" s="132">
        <f>SAM_billion!EQ139*1000</f>
        <v>0</v>
      </c>
      <c r="ER139" s="132">
        <f>SAM_billion!ER139*1000</f>
        <v>0</v>
      </c>
      <c r="ES139" s="132">
        <f>SAM_billion!ES139*1000</f>
        <v>0</v>
      </c>
      <c r="ET139" s="132">
        <f>SAM_billion!ET139*1000</f>
        <v>0</v>
      </c>
      <c r="EU139" s="132">
        <f>SAM_billion!EU139*1000</f>
        <v>0</v>
      </c>
      <c r="EV139" s="132">
        <f>SAM_billion!EV139*1000</f>
        <v>0</v>
      </c>
      <c r="EW139" s="132">
        <f>SAM_billion!EW139*1000</f>
        <v>0</v>
      </c>
      <c r="EX139" s="132">
        <f>SAM_billion!EX139*1000</f>
        <v>0</v>
      </c>
      <c r="EY139" s="132">
        <f>SAM_billion!EY139*1000</f>
        <v>0</v>
      </c>
      <c r="EZ139" s="132">
        <f>SAM_billion!EZ139*1000</f>
        <v>0</v>
      </c>
      <c r="FA139" s="132">
        <f>SAM_billion!FA139*1000</f>
        <v>0</v>
      </c>
      <c r="FB139" s="132">
        <f>SAM_billion!FB139*1000</f>
        <v>0</v>
      </c>
      <c r="FC139" s="132">
        <f>SAM_billion!FC139*1000</f>
        <v>0</v>
      </c>
      <c r="FD139" s="132">
        <f>SAM_billion!FD139*1000</f>
        <v>0</v>
      </c>
      <c r="FE139" s="132">
        <f>SAM_billion!FE139*1000</f>
        <v>0</v>
      </c>
      <c r="FF139" s="132">
        <f>SAM_billion!FF139*1000</f>
        <v>0</v>
      </c>
      <c r="FG139" s="132">
        <f>SAM_billion!FG139*1000</f>
        <v>0</v>
      </c>
      <c r="FH139" s="132">
        <f>SAM_billion!FH139*1000</f>
        <v>0</v>
      </c>
      <c r="FI139" s="132">
        <f>SAM_billion!FI139*1000</f>
        <v>0</v>
      </c>
      <c r="FJ139" s="132">
        <f>SAM_billion!FJ139*1000</f>
        <v>0</v>
      </c>
      <c r="FK139" s="132">
        <f>SAM_billion!FK139*1000</f>
        <v>0</v>
      </c>
      <c r="FL139" s="132">
        <f>SAM_billion!FL139*1000</f>
        <v>0</v>
      </c>
      <c r="FM139" s="132">
        <f>SAM_billion!FM139*1000</f>
        <v>0</v>
      </c>
      <c r="FN139" s="132">
        <f>SAM_billion!FN139*1000</f>
        <v>128.95195600975168</v>
      </c>
      <c r="FO139" s="132">
        <f>SAM_billion!FO139*1000</f>
        <v>246.44870734286695</v>
      </c>
      <c r="FP139" s="132">
        <f>SAM_billion!FP139*1000</f>
        <v>289.63472530462792</v>
      </c>
      <c r="FQ139" s="132">
        <f>SAM_billion!FQ139*1000</f>
        <v>290.13866884094324</v>
      </c>
      <c r="FR139" s="132">
        <f>SAM_billion!FR139*1000</f>
        <v>398.87315934235596</v>
      </c>
      <c r="FS139" s="132">
        <f>SAM_billion!FS139*1000</f>
        <v>505.17338586102625</v>
      </c>
      <c r="FT139" s="132">
        <f>SAM_billion!FT139*1000</f>
        <v>464.68268136115779</v>
      </c>
      <c r="FU139" s="132">
        <f>SAM_billion!FU139*1000</f>
        <v>880.38760542404486</v>
      </c>
      <c r="FV139" s="132">
        <f>SAM_billion!FV139*1000</f>
        <v>1426.0006823959984</v>
      </c>
      <c r="FW139" s="132">
        <f>SAM_billion!FW139*1000</f>
        <v>2512.3617924017408</v>
      </c>
      <c r="FX139" s="132">
        <f>SAM_billion!FX139*1000</f>
        <v>0</v>
      </c>
      <c r="FY139" s="132">
        <f>SAM_billion!FY139*1000</f>
        <v>0</v>
      </c>
      <c r="FZ139" s="132">
        <f>SAM_billion!FZ139*1000</f>
        <v>0</v>
      </c>
      <c r="GA139" s="132">
        <f>SAM_billion!GA139*1000</f>
        <v>0</v>
      </c>
      <c r="GB139" s="132">
        <f>SAM_billion!GB139*1000</f>
        <v>0</v>
      </c>
      <c r="GC139" s="132">
        <f>SAM_billion!GC139*1000</f>
        <v>0</v>
      </c>
      <c r="GD139" s="132">
        <f>SAM_billion!GD139*1000</f>
        <v>0</v>
      </c>
      <c r="GE139" s="132">
        <f>SAM_billion!GE139*1000</f>
        <v>0</v>
      </c>
      <c r="GF139" s="132">
        <f>SAM_billion!GF139*1000</f>
        <v>2741.6883818552842</v>
      </c>
      <c r="GG139" s="132">
        <f>SAM_billion!GG139*1000</f>
        <v>102.81809275984243</v>
      </c>
      <c r="GH139" s="132">
        <f>SAM_billion!GH139*1000</f>
        <v>-525.31518805589781</v>
      </c>
      <c r="GI139" s="132">
        <f>SAM_billion!GI139*1000</f>
        <v>19917.952711865109</v>
      </c>
      <c r="GJ139" s="132">
        <f>SAM_billion!GJ139*1000</f>
        <v>195047.39196522484</v>
      </c>
    </row>
    <row r="140" spans="1:192" x14ac:dyDescent="0.25">
      <c r="A140" s="133" t="s">
        <v>32</v>
      </c>
      <c r="B140" s="132">
        <f>SAM_billion!B140*1000</f>
        <v>160.37889105125774</v>
      </c>
      <c r="C140" s="132">
        <f>SAM_billion!C140*1000</f>
        <v>618.36934308310174</v>
      </c>
      <c r="D140" s="132">
        <f>SAM_billion!D140*1000</f>
        <v>26.715107102403</v>
      </c>
      <c r="E140" s="132">
        <f>SAM_billion!E140*1000</f>
        <v>465.90839558677897</v>
      </c>
      <c r="F140" s="132">
        <f>SAM_billion!F140*1000</f>
        <v>1808.0655569379448</v>
      </c>
      <c r="G140" s="132">
        <f>SAM_billion!G140*1000</f>
        <v>606.07942903674439</v>
      </c>
      <c r="H140" s="132">
        <f>SAM_billion!H140*1000</f>
        <v>216.95482241967829</v>
      </c>
      <c r="I140" s="132">
        <f>SAM_billion!I140*1000</f>
        <v>278.65077929887696</v>
      </c>
      <c r="J140" s="132">
        <f>SAM_billion!J140*1000</f>
        <v>25.363374782850205</v>
      </c>
      <c r="K140" s="132">
        <f>SAM_billion!K140*1000</f>
        <v>278.6661444971374</v>
      </c>
      <c r="L140" s="132">
        <f>SAM_billion!L140*1000</f>
        <v>65.778535174968965</v>
      </c>
      <c r="M140" s="132">
        <f>SAM_billion!M140*1000</f>
        <v>174.17885892207531</v>
      </c>
      <c r="N140" s="132">
        <f>SAM_billion!N140*1000</f>
        <v>492.66829413221438</v>
      </c>
      <c r="O140" s="132">
        <f>SAM_billion!O140*1000</f>
        <v>52.967067217684637</v>
      </c>
      <c r="P140" s="132">
        <f>SAM_billion!P140*1000</f>
        <v>3813.3396603014066</v>
      </c>
      <c r="Q140" s="132">
        <f>SAM_billion!Q140*1000</f>
        <v>2365.0334686188862</v>
      </c>
      <c r="R140" s="132">
        <f>SAM_billion!R140*1000</f>
        <v>341.43295375848737</v>
      </c>
      <c r="S140" s="132">
        <f>SAM_billion!S140*1000</f>
        <v>11064.34187311775</v>
      </c>
      <c r="T140" s="132">
        <f>SAM_billion!T140*1000</f>
        <v>8112.6052484616002</v>
      </c>
      <c r="U140" s="132">
        <f>SAM_billion!U140*1000</f>
        <v>4653.4931877158269</v>
      </c>
      <c r="V140" s="132">
        <f>SAM_billion!V140*1000</f>
        <v>0</v>
      </c>
      <c r="W140" s="132">
        <f>SAM_billion!W140*1000</f>
        <v>0</v>
      </c>
      <c r="X140" s="132">
        <f>SAM_billion!X140*1000</f>
        <v>0</v>
      </c>
      <c r="Y140" s="132">
        <f>SAM_billion!Y140*1000</f>
        <v>29.122175861490152</v>
      </c>
      <c r="Z140" s="132">
        <f>SAM_billion!Z140*1000</f>
        <v>0</v>
      </c>
      <c r="AA140" s="132">
        <f>SAM_billion!AA140*1000</f>
        <v>0</v>
      </c>
      <c r="AB140" s="132">
        <f>SAM_billion!AB140*1000</f>
        <v>0</v>
      </c>
      <c r="AC140" s="132">
        <f>SAM_billion!AC140*1000</f>
        <v>0</v>
      </c>
      <c r="AD140" s="132">
        <f>SAM_billion!AD140*1000</f>
        <v>0</v>
      </c>
      <c r="AE140" s="132">
        <f>SAM_billion!AE140*1000</f>
        <v>0</v>
      </c>
      <c r="AF140" s="132">
        <f>SAM_billion!AF140*1000</f>
        <v>0</v>
      </c>
      <c r="AG140" s="132">
        <f>SAM_billion!AG140*1000</f>
        <v>0</v>
      </c>
      <c r="AH140" s="132">
        <f>SAM_billion!AH140*1000</f>
        <v>0</v>
      </c>
      <c r="AI140" s="132">
        <f>SAM_billion!AI140*1000</f>
        <v>0</v>
      </c>
      <c r="AJ140" s="132">
        <f>SAM_billion!AJ140*1000</f>
        <v>4.4330767831018678E-2</v>
      </c>
      <c r="AK140" s="132">
        <f>SAM_billion!AK140*1000</f>
        <v>0</v>
      </c>
      <c r="AL140" s="132">
        <f>SAM_billion!AL140*1000</f>
        <v>0</v>
      </c>
      <c r="AM140" s="132">
        <f>SAM_billion!AM140*1000</f>
        <v>0</v>
      </c>
      <c r="AN140" s="132">
        <f>SAM_billion!AN140*1000</f>
        <v>60.644282141940749</v>
      </c>
      <c r="AO140" s="132">
        <f>SAM_billion!AO140*1000</f>
        <v>0</v>
      </c>
      <c r="AP140" s="132">
        <f>SAM_billion!AP140*1000</f>
        <v>0.92371728007734011</v>
      </c>
      <c r="AQ140" s="132">
        <f>SAM_billion!AQ140*1000</f>
        <v>0</v>
      </c>
      <c r="AR140" s="132">
        <f>SAM_billion!AR140*1000</f>
        <v>1.655468630379358E-2</v>
      </c>
      <c r="AS140" s="132">
        <f>SAM_billion!AS140*1000</f>
        <v>0.34134872004449152</v>
      </c>
      <c r="AT140" s="132">
        <f>SAM_billion!AT140*1000</f>
        <v>3.0721384804004233</v>
      </c>
      <c r="AU140" s="132">
        <f>SAM_billion!AU140*1000</f>
        <v>419.16446440497316</v>
      </c>
      <c r="AV140" s="132">
        <f>SAM_billion!AV140*1000</f>
        <v>1.2339539427672328</v>
      </c>
      <c r="AW140" s="132">
        <f>SAM_billion!AW140*1000</f>
        <v>25.652142561476403</v>
      </c>
      <c r="AX140" s="132">
        <f>SAM_billion!AX140*1000</f>
        <v>0</v>
      </c>
      <c r="AY140" s="132">
        <f>SAM_billion!AY140*1000</f>
        <v>653.24620675029689</v>
      </c>
      <c r="AZ140" s="132">
        <f>SAM_billion!AZ140*1000</f>
        <v>16.711547073668701</v>
      </c>
      <c r="BA140" s="132">
        <f>SAM_billion!BA140*1000</f>
        <v>2272.8734754977681</v>
      </c>
      <c r="BB140" s="132">
        <f>SAM_billion!BB140*1000</f>
        <v>14377.903187596841</v>
      </c>
      <c r="BC140" s="132">
        <f>SAM_billion!BC140*1000</f>
        <v>101.70778029692161</v>
      </c>
      <c r="BD140" s="132">
        <f>SAM_billion!BD140*1000</f>
        <v>24.924030284129721</v>
      </c>
      <c r="BE140" s="132">
        <f>SAM_billion!BE140*1000</f>
        <v>8425.8183831252736</v>
      </c>
      <c r="BF140" s="132">
        <f>SAM_billion!BF140*1000</f>
        <v>488.98996154449947</v>
      </c>
      <c r="BG140" s="132">
        <f>SAM_billion!BG140*1000</f>
        <v>5657.1625625965908</v>
      </c>
      <c r="BH140" s="132">
        <f>SAM_billion!BH140*1000</f>
        <v>3277.3014397033439</v>
      </c>
      <c r="BI140" s="132">
        <f>SAM_billion!BI140*1000</f>
        <v>7.2660726155873681</v>
      </c>
      <c r="BJ140" s="132">
        <f>SAM_billion!BJ140*1000</f>
        <v>42.081309339005635</v>
      </c>
      <c r="BK140" s="132">
        <f>SAM_billion!BK140*1000</f>
        <v>820.65048322087648</v>
      </c>
      <c r="BL140" s="132">
        <f>SAM_billion!BL140*1000</f>
        <v>940.16530804990418</v>
      </c>
      <c r="BM140" s="132">
        <f>SAM_billion!BM140*1000</f>
        <v>3644.0926903481181</v>
      </c>
      <c r="BN140" s="132">
        <f>SAM_billion!BN140*1000</f>
        <v>7446.293646621516</v>
      </c>
      <c r="BO140" s="132">
        <f>SAM_billion!BO140*1000</f>
        <v>21.214929921968228</v>
      </c>
      <c r="BP140" s="132">
        <f>SAM_billion!BP140*1000</f>
        <v>205.43279828169142</v>
      </c>
      <c r="BQ140" s="132">
        <f>SAM_billion!BQ140*1000</f>
        <v>687.10510634727029</v>
      </c>
      <c r="BR140" s="132">
        <f>SAM_billion!BR140*1000</f>
        <v>124.48310630202427</v>
      </c>
      <c r="BS140" s="132">
        <f>SAM_billion!BS140*1000</f>
        <v>114.68340500328023</v>
      </c>
      <c r="BT140" s="132">
        <f>SAM_billion!BT140*1000</f>
        <v>0</v>
      </c>
      <c r="BU140" s="132">
        <f>SAM_billion!BU140*1000</f>
        <v>297.29172169213984</v>
      </c>
      <c r="BV140" s="132">
        <f>SAM_billion!BV140*1000</f>
        <v>2544.8318005477736</v>
      </c>
      <c r="BW140" s="132">
        <f>SAM_billion!BW140*1000</f>
        <v>50.329725935701084</v>
      </c>
      <c r="BX140" s="132">
        <f>SAM_billion!BX140*1000</f>
        <v>16709.460765497952</v>
      </c>
      <c r="BY140" s="132">
        <f>SAM_billion!BY140*1000</f>
        <v>6594.8754857042686</v>
      </c>
      <c r="BZ140" s="132">
        <f>SAM_billion!BZ140*1000</f>
        <v>2485.6172288361608</v>
      </c>
      <c r="CA140" s="132">
        <f>SAM_billion!CA140*1000</f>
        <v>0</v>
      </c>
      <c r="CB140" s="132">
        <f>SAM_billion!CB140*1000</f>
        <v>0</v>
      </c>
      <c r="CC140" s="132">
        <f>SAM_billion!CC140*1000</f>
        <v>0</v>
      </c>
      <c r="CD140" s="132">
        <f>SAM_billion!CD140*1000</f>
        <v>0</v>
      </c>
      <c r="CE140" s="132">
        <f>SAM_billion!CE140*1000</f>
        <v>0</v>
      </c>
      <c r="CF140" s="132">
        <f>SAM_billion!CF140*1000</f>
        <v>0</v>
      </c>
      <c r="CG140" s="132">
        <f>SAM_billion!CG140*1000</f>
        <v>0</v>
      </c>
      <c r="CH140" s="132">
        <f>SAM_billion!CH140*1000</f>
        <v>0</v>
      </c>
      <c r="CI140" s="132">
        <f>SAM_billion!CI140*1000</f>
        <v>0</v>
      </c>
      <c r="CJ140" s="132">
        <f>SAM_billion!CJ140*1000</f>
        <v>0</v>
      </c>
      <c r="CK140" s="132">
        <f>SAM_billion!CK140*1000</f>
        <v>0</v>
      </c>
      <c r="CL140" s="132">
        <f>SAM_billion!CL140*1000</f>
        <v>0</v>
      </c>
      <c r="CM140" s="132">
        <f>SAM_billion!CM140*1000</f>
        <v>0</v>
      </c>
      <c r="CN140" s="132">
        <f>SAM_billion!CN140*1000</f>
        <v>0</v>
      </c>
      <c r="CO140" s="132">
        <f>SAM_billion!CO140*1000</f>
        <v>0</v>
      </c>
      <c r="CP140" s="132">
        <f>SAM_billion!CP140*1000</f>
        <v>0</v>
      </c>
      <c r="CQ140" s="132">
        <f>SAM_billion!CQ140*1000</f>
        <v>0</v>
      </c>
      <c r="CR140" s="132">
        <f>SAM_billion!CR140*1000</f>
        <v>0</v>
      </c>
      <c r="CS140" s="132">
        <f>SAM_billion!CS140*1000</f>
        <v>0</v>
      </c>
      <c r="CT140" s="132">
        <f>SAM_billion!CT140*1000</f>
        <v>0</v>
      </c>
      <c r="CU140" s="132">
        <f>SAM_billion!CU140*1000</f>
        <v>0</v>
      </c>
      <c r="CV140" s="132">
        <f>SAM_billion!CV140*1000</f>
        <v>0</v>
      </c>
      <c r="CW140" s="132">
        <f>SAM_billion!CW140*1000</f>
        <v>0</v>
      </c>
      <c r="CX140" s="132">
        <f>SAM_billion!CX140*1000</f>
        <v>0</v>
      </c>
      <c r="CY140" s="132">
        <f>SAM_billion!CY140*1000</f>
        <v>0</v>
      </c>
      <c r="CZ140" s="132">
        <f>SAM_billion!CZ140*1000</f>
        <v>0</v>
      </c>
      <c r="DA140" s="132">
        <f>SAM_billion!DA140*1000</f>
        <v>0</v>
      </c>
      <c r="DB140" s="132">
        <f>SAM_billion!DB140*1000</f>
        <v>0</v>
      </c>
      <c r="DC140" s="132">
        <f>SAM_billion!DC140*1000</f>
        <v>0</v>
      </c>
      <c r="DD140" s="132">
        <f>SAM_billion!DD140*1000</f>
        <v>0</v>
      </c>
      <c r="DE140" s="132">
        <f>SAM_billion!DE140*1000</f>
        <v>0</v>
      </c>
      <c r="DF140" s="132">
        <f>SAM_billion!DF140*1000</f>
        <v>0</v>
      </c>
      <c r="DG140" s="132">
        <f>SAM_billion!DG140*1000</f>
        <v>0</v>
      </c>
      <c r="DH140" s="132">
        <f>SAM_billion!DH140*1000</f>
        <v>0</v>
      </c>
      <c r="DI140" s="132">
        <f>SAM_billion!DI140*1000</f>
        <v>0</v>
      </c>
      <c r="DJ140" s="132">
        <f>SAM_billion!DJ140*1000</f>
        <v>0</v>
      </c>
      <c r="DK140" s="132">
        <f>SAM_billion!DK140*1000</f>
        <v>0</v>
      </c>
      <c r="DL140" s="132">
        <f>SAM_billion!DL140*1000</f>
        <v>0</v>
      </c>
      <c r="DM140" s="132">
        <f>SAM_billion!DM140*1000</f>
        <v>0</v>
      </c>
      <c r="DN140" s="132">
        <f>SAM_billion!DN140*1000</f>
        <v>0</v>
      </c>
      <c r="DO140" s="132">
        <f>SAM_billion!DO140*1000</f>
        <v>0</v>
      </c>
      <c r="DP140" s="132">
        <f>SAM_billion!DP140*1000</f>
        <v>0</v>
      </c>
      <c r="DQ140" s="132">
        <f>SAM_billion!DQ140*1000</f>
        <v>0</v>
      </c>
      <c r="DR140" s="132">
        <f>SAM_billion!DR140*1000</f>
        <v>0</v>
      </c>
      <c r="DS140" s="132">
        <f>SAM_billion!DS140*1000</f>
        <v>0</v>
      </c>
      <c r="DT140" s="132">
        <f>SAM_billion!DT140*1000</f>
        <v>0</v>
      </c>
      <c r="DU140" s="132">
        <f>SAM_billion!DU140*1000</f>
        <v>0</v>
      </c>
      <c r="DV140" s="132">
        <f>SAM_billion!DV140*1000</f>
        <v>0</v>
      </c>
      <c r="DW140" s="132">
        <f>SAM_billion!DW140*1000</f>
        <v>0</v>
      </c>
      <c r="DX140" s="132">
        <f>SAM_billion!DX140*1000</f>
        <v>0</v>
      </c>
      <c r="DY140" s="132">
        <f>SAM_billion!DY140*1000</f>
        <v>0</v>
      </c>
      <c r="DZ140" s="132">
        <f>SAM_billion!DZ140*1000</f>
        <v>0</v>
      </c>
      <c r="EA140" s="132">
        <f>SAM_billion!EA140*1000</f>
        <v>0</v>
      </c>
      <c r="EB140" s="132">
        <f>SAM_billion!EB140*1000</f>
        <v>0</v>
      </c>
      <c r="EC140" s="132">
        <f>SAM_billion!EC140*1000</f>
        <v>0</v>
      </c>
      <c r="ED140" s="132">
        <f>SAM_billion!ED140*1000</f>
        <v>0</v>
      </c>
      <c r="EE140" s="132">
        <f>SAM_billion!EE140*1000</f>
        <v>0</v>
      </c>
      <c r="EF140" s="132">
        <f>SAM_billion!EF140*1000</f>
        <v>0</v>
      </c>
      <c r="EG140" s="132">
        <f>SAM_billion!EG140*1000</f>
        <v>0</v>
      </c>
      <c r="EH140" s="132">
        <f>SAM_billion!EH140*1000</f>
        <v>0</v>
      </c>
      <c r="EI140" s="132">
        <f>SAM_billion!EI140*1000</f>
        <v>0</v>
      </c>
      <c r="EJ140" s="132">
        <f>SAM_billion!EJ140*1000</f>
        <v>0</v>
      </c>
      <c r="EK140" s="132">
        <f>SAM_billion!EK140*1000</f>
        <v>0</v>
      </c>
      <c r="EL140" s="132">
        <f>SAM_billion!EL140*1000</f>
        <v>0</v>
      </c>
      <c r="EM140" s="132">
        <f>SAM_billion!EM140*1000</f>
        <v>0</v>
      </c>
      <c r="EN140" s="132">
        <f>SAM_billion!EN140*1000</f>
        <v>0</v>
      </c>
      <c r="EO140" s="132">
        <f>SAM_billion!EO140*1000</f>
        <v>0</v>
      </c>
      <c r="EP140" s="132">
        <f>SAM_billion!EP140*1000</f>
        <v>0</v>
      </c>
      <c r="EQ140" s="132">
        <f>SAM_billion!EQ140*1000</f>
        <v>0</v>
      </c>
      <c r="ER140" s="132">
        <f>SAM_billion!ER140*1000</f>
        <v>0</v>
      </c>
      <c r="ES140" s="132">
        <f>SAM_billion!ES140*1000</f>
        <v>0</v>
      </c>
      <c r="ET140" s="132">
        <f>SAM_billion!ET140*1000</f>
        <v>0</v>
      </c>
      <c r="EU140" s="132">
        <f>SAM_billion!EU140*1000</f>
        <v>0</v>
      </c>
      <c r="EV140" s="132">
        <f>SAM_billion!EV140*1000</f>
        <v>0</v>
      </c>
      <c r="EW140" s="132">
        <f>SAM_billion!EW140*1000</f>
        <v>0</v>
      </c>
      <c r="EX140" s="132">
        <f>SAM_billion!EX140*1000</f>
        <v>0</v>
      </c>
      <c r="EY140" s="132">
        <f>SAM_billion!EY140*1000</f>
        <v>0</v>
      </c>
      <c r="EZ140" s="132">
        <f>SAM_billion!EZ140*1000</f>
        <v>0</v>
      </c>
      <c r="FA140" s="132">
        <f>SAM_billion!FA140*1000</f>
        <v>0</v>
      </c>
      <c r="FB140" s="132">
        <f>SAM_billion!FB140*1000</f>
        <v>0</v>
      </c>
      <c r="FC140" s="132">
        <f>SAM_billion!FC140*1000</f>
        <v>0</v>
      </c>
      <c r="FD140" s="132">
        <f>SAM_billion!FD140*1000</f>
        <v>0</v>
      </c>
      <c r="FE140" s="132">
        <f>SAM_billion!FE140*1000</f>
        <v>0</v>
      </c>
      <c r="FF140" s="132">
        <f>SAM_billion!FF140*1000</f>
        <v>0</v>
      </c>
      <c r="FG140" s="132">
        <f>SAM_billion!FG140*1000</f>
        <v>0</v>
      </c>
      <c r="FH140" s="132">
        <f>SAM_billion!FH140*1000</f>
        <v>0</v>
      </c>
      <c r="FI140" s="132">
        <f>SAM_billion!FI140*1000</f>
        <v>0</v>
      </c>
      <c r="FJ140" s="132">
        <f>SAM_billion!FJ140*1000</f>
        <v>0</v>
      </c>
      <c r="FK140" s="132">
        <f>SAM_billion!FK140*1000</f>
        <v>0</v>
      </c>
      <c r="FL140" s="132">
        <f>SAM_billion!FL140*1000</f>
        <v>0</v>
      </c>
      <c r="FM140" s="132">
        <f>SAM_billion!FM140*1000</f>
        <v>0</v>
      </c>
      <c r="FN140" s="132">
        <f>SAM_billion!FN140*1000</f>
        <v>12.432783980672319</v>
      </c>
      <c r="FO140" s="132">
        <f>SAM_billion!FO140*1000</f>
        <v>27.352596899779474</v>
      </c>
      <c r="FP140" s="132">
        <f>SAM_billion!FP140*1000</f>
        <v>46.285081826848604</v>
      </c>
      <c r="FQ140" s="132">
        <f>SAM_billion!FQ140*1000</f>
        <v>69.313007191093305</v>
      </c>
      <c r="FR140" s="132">
        <f>SAM_billion!FR140*1000</f>
        <v>88.756690249428431</v>
      </c>
      <c r="FS140" s="132">
        <f>SAM_billion!FS140*1000</f>
        <v>204.34278645317198</v>
      </c>
      <c r="FT140" s="132">
        <f>SAM_billion!FT140*1000</f>
        <v>210.54259655957139</v>
      </c>
      <c r="FU140" s="132">
        <f>SAM_billion!FU140*1000</f>
        <v>567.21726662239473</v>
      </c>
      <c r="FV140" s="132">
        <f>SAM_billion!FV140*1000</f>
        <v>729.50664279802027</v>
      </c>
      <c r="FW140" s="132">
        <f>SAM_billion!FW140*1000</f>
        <v>2651.1770271683827</v>
      </c>
      <c r="FX140" s="132">
        <f>SAM_billion!FX140*1000</f>
        <v>0</v>
      </c>
      <c r="FY140" s="132">
        <f>SAM_billion!FY140*1000</f>
        <v>0</v>
      </c>
      <c r="FZ140" s="132">
        <f>SAM_billion!FZ140*1000</f>
        <v>0</v>
      </c>
      <c r="GA140" s="132">
        <f>SAM_billion!GA140*1000</f>
        <v>0</v>
      </c>
      <c r="GB140" s="132">
        <f>SAM_billion!GB140*1000</f>
        <v>0</v>
      </c>
      <c r="GC140" s="132">
        <f>SAM_billion!GC140*1000</f>
        <v>0</v>
      </c>
      <c r="GD140" s="132">
        <f>SAM_billion!GD140*1000</f>
        <v>0</v>
      </c>
      <c r="GE140" s="132">
        <f>SAM_billion!GE140*1000</f>
        <v>0</v>
      </c>
      <c r="GF140" s="132">
        <f>SAM_billion!GF140*1000</f>
        <v>156525.92417547447</v>
      </c>
      <c r="GG140" s="132">
        <f>SAM_billion!GG140*1000</f>
        <v>3815.4967258522897</v>
      </c>
      <c r="GH140" s="132">
        <f>SAM_billion!GH140*1000</f>
        <v>-2815.3895969756204</v>
      </c>
      <c r="GI140" s="132">
        <f>SAM_billion!GI140*1000</f>
        <v>45614.302663127382</v>
      </c>
      <c r="GJ140" s="132">
        <f>SAM_billion!GJ140*1000</f>
        <v>321940.98070602748</v>
      </c>
    </row>
    <row r="141" spans="1:192" x14ac:dyDescent="0.25">
      <c r="A141" s="133" t="s">
        <v>1357</v>
      </c>
      <c r="B141" s="132">
        <f>SAM_billion!B141*1000</f>
        <v>0</v>
      </c>
      <c r="C141" s="132">
        <f>SAM_billion!C141*1000</f>
        <v>0</v>
      </c>
      <c r="D141" s="132">
        <f>SAM_billion!D141*1000</f>
        <v>0</v>
      </c>
      <c r="E141" s="132">
        <f>SAM_billion!E141*1000</f>
        <v>0</v>
      </c>
      <c r="F141" s="132">
        <f>SAM_billion!F141*1000</f>
        <v>0</v>
      </c>
      <c r="G141" s="132">
        <f>SAM_billion!G141*1000</f>
        <v>0</v>
      </c>
      <c r="H141" s="132">
        <f>SAM_billion!H141*1000</f>
        <v>0</v>
      </c>
      <c r="I141" s="132">
        <f>SAM_billion!I141*1000</f>
        <v>0</v>
      </c>
      <c r="J141" s="132">
        <f>SAM_billion!J141*1000</f>
        <v>0</v>
      </c>
      <c r="K141" s="132">
        <f>SAM_billion!K141*1000</f>
        <v>0</v>
      </c>
      <c r="L141" s="132">
        <f>SAM_billion!L141*1000</f>
        <v>0</v>
      </c>
      <c r="M141" s="132">
        <f>SAM_billion!M141*1000</f>
        <v>0</v>
      </c>
      <c r="N141" s="132">
        <f>SAM_billion!N141*1000</f>
        <v>0</v>
      </c>
      <c r="O141" s="132">
        <f>SAM_billion!O141*1000</f>
        <v>0</v>
      </c>
      <c r="P141" s="132">
        <f>SAM_billion!P141*1000</f>
        <v>0</v>
      </c>
      <c r="Q141" s="132">
        <f>SAM_billion!Q141*1000</f>
        <v>0</v>
      </c>
      <c r="R141" s="132">
        <f>SAM_billion!R141*1000</f>
        <v>0</v>
      </c>
      <c r="S141" s="132">
        <f>SAM_billion!S141*1000</f>
        <v>0</v>
      </c>
      <c r="T141" s="132">
        <f>SAM_billion!T141*1000</f>
        <v>0</v>
      </c>
      <c r="U141" s="132">
        <f>SAM_billion!U141*1000</f>
        <v>0</v>
      </c>
      <c r="V141" s="132">
        <f>SAM_billion!V141*1000</f>
        <v>0</v>
      </c>
      <c r="W141" s="132">
        <f>SAM_billion!W141*1000</f>
        <v>0</v>
      </c>
      <c r="X141" s="132">
        <f>SAM_billion!X141*1000</f>
        <v>0</v>
      </c>
      <c r="Y141" s="132">
        <f>SAM_billion!Y141*1000</f>
        <v>0</v>
      </c>
      <c r="Z141" s="132">
        <f>SAM_billion!Z141*1000</f>
        <v>0</v>
      </c>
      <c r="AA141" s="132">
        <f>SAM_billion!AA141*1000</f>
        <v>0</v>
      </c>
      <c r="AB141" s="132">
        <f>SAM_billion!AB141*1000</f>
        <v>0</v>
      </c>
      <c r="AC141" s="132">
        <f>SAM_billion!AC141*1000</f>
        <v>0</v>
      </c>
      <c r="AD141" s="132">
        <f>SAM_billion!AD141*1000</f>
        <v>0</v>
      </c>
      <c r="AE141" s="132">
        <f>SAM_billion!AE141*1000</f>
        <v>0</v>
      </c>
      <c r="AF141" s="132">
        <f>SAM_billion!AF141*1000</f>
        <v>0</v>
      </c>
      <c r="AG141" s="132">
        <f>SAM_billion!AG141*1000</f>
        <v>0</v>
      </c>
      <c r="AH141" s="132">
        <f>SAM_billion!AH141*1000</f>
        <v>0</v>
      </c>
      <c r="AI141" s="132">
        <f>SAM_billion!AI141*1000</f>
        <v>0</v>
      </c>
      <c r="AJ141" s="132">
        <f>SAM_billion!AJ141*1000</f>
        <v>0</v>
      </c>
      <c r="AK141" s="132">
        <f>SAM_billion!AK141*1000</f>
        <v>0</v>
      </c>
      <c r="AL141" s="132">
        <f>SAM_billion!AL141*1000</f>
        <v>0</v>
      </c>
      <c r="AM141" s="132">
        <f>SAM_billion!AM141*1000</f>
        <v>0</v>
      </c>
      <c r="AN141" s="132">
        <f>SAM_billion!AN141*1000</f>
        <v>0</v>
      </c>
      <c r="AO141" s="132">
        <f>SAM_billion!AO141*1000</f>
        <v>0</v>
      </c>
      <c r="AP141" s="132">
        <f>SAM_billion!AP141*1000</f>
        <v>0</v>
      </c>
      <c r="AQ141" s="132">
        <f>SAM_billion!AQ141*1000</f>
        <v>0</v>
      </c>
      <c r="AR141" s="132">
        <f>SAM_billion!AR141*1000</f>
        <v>0</v>
      </c>
      <c r="AS141" s="132">
        <f>SAM_billion!AS141*1000</f>
        <v>0</v>
      </c>
      <c r="AT141" s="132">
        <f>SAM_billion!AT141*1000</f>
        <v>0</v>
      </c>
      <c r="AU141" s="132">
        <f>SAM_billion!AU141*1000</f>
        <v>0</v>
      </c>
      <c r="AV141" s="132">
        <f>SAM_billion!AV141*1000</f>
        <v>0</v>
      </c>
      <c r="AW141" s="132">
        <f>SAM_billion!AW141*1000</f>
        <v>0</v>
      </c>
      <c r="AX141" s="132">
        <f>SAM_billion!AX141*1000</f>
        <v>0</v>
      </c>
      <c r="AY141" s="132">
        <f>SAM_billion!AY141*1000</f>
        <v>0</v>
      </c>
      <c r="AZ141" s="132">
        <f>SAM_billion!AZ141*1000</f>
        <v>0</v>
      </c>
      <c r="BA141" s="132">
        <f>SAM_billion!BA141*1000</f>
        <v>0</v>
      </c>
      <c r="BB141" s="132">
        <f>SAM_billion!BB141*1000</f>
        <v>0</v>
      </c>
      <c r="BC141" s="132">
        <f>SAM_billion!BC141*1000</f>
        <v>0</v>
      </c>
      <c r="BD141" s="132">
        <f>SAM_billion!BD141*1000</f>
        <v>0</v>
      </c>
      <c r="BE141" s="132">
        <f>SAM_billion!BE141*1000</f>
        <v>0</v>
      </c>
      <c r="BF141" s="132">
        <f>SAM_billion!BF141*1000</f>
        <v>0</v>
      </c>
      <c r="BG141" s="132">
        <f>SAM_billion!BG141*1000</f>
        <v>940.95242408238698</v>
      </c>
      <c r="BH141" s="132">
        <f>SAM_billion!BH141*1000</f>
        <v>0</v>
      </c>
      <c r="BI141" s="132">
        <f>SAM_billion!BI141*1000</f>
        <v>0</v>
      </c>
      <c r="BJ141" s="132">
        <f>SAM_billion!BJ141*1000</f>
        <v>0</v>
      </c>
      <c r="BK141" s="132">
        <f>SAM_billion!BK141*1000</f>
        <v>0</v>
      </c>
      <c r="BL141" s="132">
        <f>SAM_billion!BL141*1000</f>
        <v>0</v>
      </c>
      <c r="BM141" s="132">
        <f>SAM_billion!BM141*1000</f>
        <v>0</v>
      </c>
      <c r="BN141" s="132">
        <f>SAM_billion!BN141*1000</f>
        <v>0</v>
      </c>
      <c r="BO141" s="132">
        <f>SAM_billion!BO141*1000</f>
        <v>0</v>
      </c>
      <c r="BP141" s="132">
        <f>SAM_billion!BP141*1000</f>
        <v>0</v>
      </c>
      <c r="BQ141" s="132">
        <f>SAM_billion!BQ141*1000</f>
        <v>0</v>
      </c>
      <c r="BR141" s="132">
        <f>SAM_billion!BR141*1000</f>
        <v>0</v>
      </c>
      <c r="BS141" s="132">
        <f>SAM_billion!BS141*1000</f>
        <v>0</v>
      </c>
      <c r="BT141" s="132">
        <f>SAM_billion!BT141*1000</f>
        <v>0</v>
      </c>
      <c r="BU141" s="132">
        <f>SAM_billion!BU141*1000</f>
        <v>0</v>
      </c>
      <c r="BV141" s="132">
        <f>SAM_billion!BV141*1000</f>
        <v>0</v>
      </c>
      <c r="BW141" s="132">
        <f>SAM_billion!BW141*1000</f>
        <v>0</v>
      </c>
      <c r="BX141" s="132">
        <f>SAM_billion!BX141*1000</f>
        <v>0</v>
      </c>
      <c r="BY141" s="132">
        <f>SAM_billion!BY141*1000</f>
        <v>0</v>
      </c>
      <c r="BZ141" s="132">
        <f>SAM_billion!BZ141*1000</f>
        <v>0</v>
      </c>
      <c r="CA141" s="132">
        <f>SAM_billion!CA141*1000</f>
        <v>0</v>
      </c>
      <c r="CB141" s="132">
        <f>SAM_billion!CB141*1000</f>
        <v>0</v>
      </c>
      <c r="CC141" s="132">
        <f>SAM_billion!CC141*1000</f>
        <v>0</v>
      </c>
      <c r="CD141" s="132">
        <f>SAM_billion!CD141*1000</f>
        <v>0</v>
      </c>
      <c r="CE141" s="132">
        <f>SAM_billion!CE141*1000</f>
        <v>0</v>
      </c>
      <c r="CF141" s="132">
        <f>SAM_billion!CF141*1000</f>
        <v>0</v>
      </c>
      <c r="CG141" s="132">
        <f>SAM_billion!CG141*1000</f>
        <v>0</v>
      </c>
      <c r="CH141" s="132">
        <f>SAM_billion!CH141*1000</f>
        <v>0</v>
      </c>
      <c r="CI141" s="132">
        <f>SAM_billion!CI141*1000</f>
        <v>0</v>
      </c>
      <c r="CJ141" s="132">
        <f>SAM_billion!CJ141*1000</f>
        <v>0</v>
      </c>
      <c r="CK141" s="132">
        <f>SAM_billion!CK141*1000</f>
        <v>0</v>
      </c>
      <c r="CL141" s="132">
        <f>SAM_billion!CL141*1000</f>
        <v>0</v>
      </c>
      <c r="CM141" s="132">
        <f>SAM_billion!CM141*1000</f>
        <v>0</v>
      </c>
      <c r="CN141" s="132">
        <f>SAM_billion!CN141*1000</f>
        <v>0</v>
      </c>
      <c r="CO141" s="132">
        <f>SAM_billion!CO141*1000</f>
        <v>0</v>
      </c>
      <c r="CP141" s="132">
        <f>SAM_billion!CP141*1000</f>
        <v>0</v>
      </c>
      <c r="CQ141" s="132">
        <f>SAM_billion!CQ141*1000</f>
        <v>0</v>
      </c>
      <c r="CR141" s="132">
        <f>SAM_billion!CR141*1000</f>
        <v>0</v>
      </c>
      <c r="CS141" s="132">
        <f>SAM_billion!CS141*1000</f>
        <v>0</v>
      </c>
      <c r="CT141" s="132">
        <f>SAM_billion!CT141*1000</f>
        <v>0</v>
      </c>
      <c r="CU141" s="132">
        <f>SAM_billion!CU141*1000</f>
        <v>0</v>
      </c>
      <c r="CV141" s="132">
        <f>SAM_billion!CV141*1000</f>
        <v>0</v>
      </c>
      <c r="CW141" s="132">
        <f>SAM_billion!CW141*1000</f>
        <v>0</v>
      </c>
      <c r="CX141" s="132">
        <f>SAM_billion!CX141*1000</f>
        <v>0</v>
      </c>
      <c r="CY141" s="132">
        <f>SAM_billion!CY141*1000</f>
        <v>0</v>
      </c>
      <c r="CZ141" s="132">
        <f>SAM_billion!CZ141*1000</f>
        <v>0</v>
      </c>
      <c r="DA141" s="132">
        <f>SAM_billion!DA141*1000</f>
        <v>0</v>
      </c>
      <c r="DB141" s="132">
        <f>SAM_billion!DB141*1000</f>
        <v>0</v>
      </c>
      <c r="DC141" s="132">
        <f>SAM_billion!DC141*1000</f>
        <v>0</v>
      </c>
      <c r="DD141" s="132">
        <f>SAM_billion!DD141*1000</f>
        <v>0</v>
      </c>
      <c r="DE141" s="132">
        <f>SAM_billion!DE141*1000</f>
        <v>0</v>
      </c>
      <c r="DF141" s="132">
        <f>SAM_billion!DF141*1000</f>
        <v>0</v>
      </c>
      <c r="DG141" s="132">
        <f>SAM_billion!DG141*1000</f>
        <v>0</v>
      </c>
      <c r="DH141" s="132">
        <f>SAM_billion!DH141*1000</f>
        <v>0</v>
      </c>
      <c r="DI141" s="132">
        <f>SAM_billion!DI141*1000</f>
        <v>0</v>
      </c>
      <c r="DJ141" s="132">
        <f>SAM_billion!DJ141*1000</f>
        <v>0</v>
      </c>
      <c r="DK141" s="132">
        <f>SAM_billion!DK141*1000</f>
        <v>0</v>
      </c>
      <c r="DL141" s="132">
        <f>SAM_billion!DL141*1000</f>
        <v>0</v>
      </c>
      <c r="DM141" s="132">
        <f>SAM_billion!DM141*1000</f>
        <v>0</v>
      </c>
      <c r="DN141" s="132">
        <f>SAM_billion!DN141*1000</f>
        <v>0</v>
      </c>
      <c r="DO141" s="132">
        <f>SAM_billion!DO141*1000</f>
        <v>0</v>
      </c>
      <c r="DP141" s="132">
        <f>SAM_billion!DP141*1000</f>
        <v>0</v>
      </c>
      <c r="DQ141" s="132">
        <f>SAM_billion!DQ141*1000</f>
        <v>0</v>
      </c>
      <c r="DR141" s="132">
        <f>SAM_billion!DR141*1000</f>
        <v>0</v>
      </c>
      <c r="DS141" s="132">
        <f>SAM_billion!DS141*1000</f>
        <v>0</v>
      </c>
      <c r="DT141" s="132">
        <f>SAM_billion!DT141*1000</f>
        <v>0</v>
      </c>
      <c r="DU141" s="132">
        <f>SAM_billion!DU141*1000</f>
        <v>0</v>
      </c>
      <c r="DV141" s="132">
        <f>SAM_billion!DV141*1000</f>
        <v>0</v>
      </c>
      <c r="DW141" s="132">
        <f>SAM_billion!DW141*1000</f>
        <v>0</v>
      </c>
      <c r="DX141" s="132">
        <f>SAM_billion!DX141*1000</f>
        <v>0</v>
      </c>
      <c r="DY141" s="132">
        <f>SAM_billion!DY141*1000</f>
        <v>0</v>
      </c>
      <c r="DZ141" s="132">
        <f>SAM_billion!DZ141*1000</f>
        <v>0</v>
      </c>
      <c r="EA141" s="132">
        <f>SAM_billion!EA141*1000</f>
        <v>0</v>
      </c>
      <c r="EB141" s="132">
        <f>SAM_billion!EB141*1000</f>
        <v>0</v>
      </c>
      <c r="EC141" s="132">
        <f>SAM_billion!EC141*1000</f>
        <v>0</v>
      </c>
      <c r="ED141" s="132">
        <f>SAM_billion!ED141*1000</f>
        <v>0</v>
      </c>
      <c r="EE141" s="132">
        <f>SAM_billion!EE141*1000</f>
        <v>0</v>
      </c>
      <c r="EF141" s="132">
        <f>SAM_billion!EF141*1000</f>
        <v>0</v>
      </c>
      <c r="EG141" s="132">
        <f>SAM_billion!EG141*1000</f>
        <v>0</v>
      </c>
      <c r="EH141" s="132">
        <f>SAM_billion!EH141*1000</f>
        <v>0</v>
      </c>
      <c r="EI141" s="132">
        <f>SAM_billion!EI141*1000</f>
        <v>0</v>
      </c>
      <c r="EJ141" s="132">
        <f>SAM_billion!EJ141*1000</f>
        <v>0</v>
      </c>
      <c r="EK141" s="132">
        <f>SAM_billion!EK141*1000</f>
        <v>0</v>
      </c>
      <c r="EL141" s="132">
        <f>SAM_billion!EL141*1000</f>
        <v>0</v>
      </c>
      <c r="EM141" s="132">
        <f>SAM_billion!EM141*1000</f>
        <v>0</v>
      </c>
      <c r="EN141" s="132">
        <f>SAM_billion!EN141*1000</f>
        <v>0</v>
      </c>
      <c r="EO141" s="132">
        <f>SAM_billion!EO141*1000</f>
        <v>0</v>
      </c>
      <c r="EP141" s="132">
        <f>SAM_billion!EP141*1000</f>
        <v>0</v>
      </c>
      <c r="EQ141" s="132">
        <f>SAM_billion!EQ141*1000</f>
        <v>0</v>
      </c>
      <c r="ER141" s="132">
        <f>SAM_billion!ER141*1000</f>
        <v>0</v>
      </c>
      <c r="ES141" s="132">
        <f>SAM_billion!ES141*1000</f>
        <v>0</v>
      </c>
      <c r="ET141" s="132">
        <f>SAM_billion!ET141*1000</f>
        <v>0</v>
      </c>
      <c r="EU141" s="132">
        <f>SAM_billion!EU141*1000</f>
        <v>0</v>
      </c>
      <c r="EV141" s="132">
        <f>SAM_billion!EV141*1000</f>
        <v>0</v>
      </c>
      <c r="EW141" s="132">
        <f>SAM_billion!EW141*1000</f>
        <v>0</v>
      </c>
      <c r="EX141" s="132">
        <f>SAM_billion!EX141*1000</f>
        <v>0</v>
      </c>
      <c r="EY141" s="132">
        <f>SAM_billion!EY141*1000</f>
        <v>0</v>
      </c>
      <c r="EZ141" s="132">
        <f>SAM_billion!EZ141*1000</f>
        <v>0</v>
      </c>
      <c r="FA141" s="132">
        <f>SAM_billion!FA141*1000</f>
        <v>0</v>
      </c>
      <c r="FB141" s="132">
        <f>SAM_billion!FB141*1000</f>
        <v>0</v>
      </c>
      <c r="FC141" s="132">
        <f>SAM_billion!FC141*1000</f>
        <v>0</v>
      </c>
      <c r="FD141" s="132">
        <f>SAM_billion!FD141*1000</f>
        <v>0</v>
      </c>
      <c r="FE141" s="132">
        <f>SAM_billion!FE141*1000</f>
        <v>0</v>
      </c>
      <c r="FF141" s="132">
        <f>SAM_billion!FF141*1000</f>
        <v>0</v>
      </c>
      <c r="FG141" s="132">
        <f>SAM_billion!FG141*1000</f>
        <v>0</v>
      </c>
      <c r="FH141" s="132">
        <f>SAM_billion!FH141*1000</f>
        <v>0</v>
      </c>
      <c r="FI141" s="132">
        <f>SAM_billion!FI141*1000</f>
        <v>0</v>
      </c>
      <c r="FJ141" s="132">
        <f>SAM_billion!FJ141*1000</f>
        <v>0</v>
      </c>
      <c r="FK141" s="132">
        <f>SAM_billion!FK141*1000</f>
        <v>0</v>
      </c>
      <c r="FL141" s="132">
        <f>SAM_billion!FL141*1000</f>
        <v>0</v>
      </c>
      <c r="FM141" s="132">
        <f>SAM_billion!FM141*1000</f>
        <v>0</v>
      </c>
      <c r="FN141" s="132">
        <f>SAM_billion!FN141*1000</f>
        <v>0</v>
      </c>
      <c r="FO141" s="132">
        <f>SAM_billion!FO141*1000</f>
        <v>0</v>
      </c>
      <c r="FP141" s="132">
        <f>SAM_billion!FP141*1000</f>
        <v>0</v>
      </c>
      <c r="FQ141" s="132">
        <f>SAM_billion!FQ141*1000</f>
        <v>0</v>
      </c>
      <c r="FR141" s="132">
        <f>SAM_billion!FR141*1000</f>
        <v>0</v>
      </c>
      <c r="FS141" s="132">
        <f>SAM_billion!FS141*1000</f>
        <v>0</v>
      </c>
      <c r="FT141" s="132">
        <f>SAM_billion!FT141*1000</f>
        <v>0</v>
      </c>
      <c r="FU141" s="132">
        <f>SAM_billion!FU141*1000</f>
        <v>0</v>
      </c>
      <c r="FV141" s="132">
        <f>SAM_billion!FV141*1000</f>
        <v>0</v>
      </c>
      <c r="FW141" s="132">
        <f>SAM_billion!FW141*1000</f>
        <v>0</v>
      </c>
      <c r="FX141" s="132">
        <f>SAM_billion!FX141*1000</f>
        <v>0</v>
      </c>
      <c r="FY141" s="132">
        <f>SAM_billion!FY141*1000</f>
        <v>0</v>
      </c>
      <c r="FZ141" s="132">
        <f>SAM_billion!FZ141*1000</f>
        <v>0</v>
      </c>
      <c r="GA141" s="132">
        <f>SAM_billion!GA141*1000</f>
        <v>0</v>
      </c>
      <c r="GB141" s="132">
        <f>SAM_billion!GB141*1000</f>
        <v>0</v>
      </c>
      <c r="GC141" s="132">
        <f>SAM_billion!GC141*1000</f>
        <v>0</v>
      </c>
      <c r="GD141" s="132">
        <f>SAM_billion!GD141*1000</f>
        <v>0</v>
      </c>
      <c r="GE141" s="132">
        <f>SAM_billion!GE141*1000</f>
        <v>0</v>
      </c>
      <c r="GF141" s="132">
        <f>SAM_billion!GF141*1000</f>
        <v>0</v>
      </c>
      <c r="GG141" s="132">
        <f>SAM_billion!GG141*1000</f>
        <v>0</v>
      </c>
      <c r="GH141" s="132">
        <f>SAM_billion!GH141*1000</f>
        <v>0</v>
      </c>
      <c r="GI141" s="132">
        <f>SAM_billion!GI141*1000</f>
        <v>59.047575917613003</v>
      </c>
      <c r="GJ141" s="132">
        <f>SAM_billion!GJ141*1000</f>
        <v>1000</v>
      </c>
    </row>
    <row r="142" spans="1:192" x14ac:dyDescent="0.25">
      <c r="A142" s="133" t="s">
        <v>1358</v>
      </c>
      <c r="B142" s="132">
        <f>SAM_billion!B142*1000</f>
        <v>0</v>
      </c>
      <c r="C142" s="132">
        <f>SAM_billion!C142*1000</f>
        <v>0</v>
      </c>
      <c r="D142" s="132">
        <f>SAM_billion!D142*1000</f>
        <v>0</v>
      </c>
      <c r="E142" s="132">
        <f>SAM_billion!E142*1000</f>
        <v>0</v>
      </c>
      <c r="F142" s="132">
        <f>SAM_billion!F142*1000</f>
        <v>0</v>
      </c>
      <c r="G142" s="132">
        <f>SAM_billion!G142*1000</f>
        <v>0</v>
      </c>
      <c r="H142" s="132">
        <f>SAM_billion!H142*1000</f>
        <v>0</v>
      </c>
      <c r="I142" s="132">
        <f>SAM_billion!I142*1000</f>
        <v>0</v>
      </c>
      <c r="J142" s="132">
        <f>SAM_billion!J142*1000</f>
        <v>0</v>
      </c>
      <c r="K142" s="132">
        <f>SAM_billion!K142*1000</f>
        <v>0</v>
      </c>
      <c r="L142" s="132">
        <f>SAM_billion!L142*1000</f>
        <v>0</v>
      </c>
      <c r="M142" s="132">
        <f>SAM_billion!M142*1000</f>
        <v>0</v>
      </c>
      <c r="N142" s="132">
        <f>SAM_billion!N142*1000</f>
        <v>0</v>
      </c>
      <c r="O142" s="132">
        <f>SAM_billion!O142*1000</f>
        <v>0</v>
      </c>
      <c r="P142" s="132">
        <f>SAM_billion!P142*1000</f>
        <v>0</v>
      </c>
      <c r="Q142" s="132">
        <f>SAM_billion!Q142*1000</f>
        <v>0</v>
      </c>
      <c r="R142" s="132">
        <f>SAM_billion!R142*1000</f>
        <v>0</v>
      </c>
      <c r="S142" s="132">
        <f>SAM_billion!S142*1000</f>
        <v>0</v>
      </c>
      <c r="T142" s="132">
        <f>SAM_billion!T142*1000</f>
        <v>0</v>
      </c>
      <c r="U142" s="132">
        <f>SAM_billion!U142*1000</f>
        <v>0</v>
      </c>
      <c r="V142" s="132">
        <f>SAM_billion!V142*1000</f>
        <v>0</v>
      </c>
      <c r="W142" s="132">
        <f>SAM_billion!W142*1000</f>
        <v>0</v>
      </c>
      <c r="X142" s="132">
        <f>SAM_billion!X142*1000</f>
        <v>0</v>
      </c>
      <c r="Y142" s="132">
        <f>SAM_billion!Y142*1000</f>
        <v>0</v>
      </c>
      <c r="Z142" s="132">
        <f>SAM_billion!Z142*1000</f>
        <v>0</v>
      </c>
      <c r="AA142" s="132">
        <f>SAM_billion!AA142*1000</f>
        <v>0</v>
      </c>
      <c r="AB142" s="132">
        <f>SAM_billion!AB142*1000</f>
        <v>0</v>
      </c>
      <c r="AC142" s="132">
        <f>SAM_billion!AC142*1000</f>
        <v>0</v>
      </c>
      <c r="AD142" s="132">
        <f>SAM_billion!AD142*1000</f>
        <v>0</v>
      </c>
      <c r="AE142" s="132">
        <f>SAM_billion!AE142*1000</f>
        <v>0</v>
      </c>
      <c r="AF142" s="132">
        <f>SAM_billion!AF142*1000</f>
        <v>0</v>
      </c>
      <c r="AG142" s="132">
        <f>SAM_billion!AG142*1000</f>
        <v>0</v>
      </c>
      <c r="AH142" s="132">
        <f>SAM_billion!AH142*1000</f>
        <v>0</v>
      </c>
      <c r="AI142" s="132">
        <f>SAM_billion!AI142*1000</f>
        <v>0</v>
      </c>
      <c r="AJ142" s="132">
        <f>SAM_billion!AJ142*1000</f>
        <v>0</v>
      </c>
      <c r="AK142" s="132">
        <f>SAM_billion!AK142*1000</f>
        <v>0</v>
      </c>
      <c r="AL142" s="132">
        <f>SAM_billion!AL142*1000</f>
        <v>0</v>
      </c>
      <c r="AM142" s="132">
        <f>SAM_billion!AM142*1000</f>
        <v>0</v>
      </c>
      <c r="AN142" s="132">
        <f>SAM_billion!AN142*1000</f>
        <v>0</v>
      </c>
      <c r="AO142" s="132">
        <f>SAM_billion!AO142*1000</f>
        <v>0</v>
      </c>
      <c r="AP142" s="132">
        <f>SAM_billion!AP142*1000</f>
        <v>0</v>
      </c>
      <c r="AQ142" s="132">
        <f>SAM_billion!AQ142*1000</f>
        <v>0</v>
      </c>
      <c r="AR142" s="132">
        <f>SAM_billion!AR142*1000</f>
        <v>237.26900959995709</v>
      </c>
      <c r="AS142" s="132">
        <f>SAM_billion!AS142*1000</f>
        <v>0</v>
      </c>
      <c r="AT142" s="132">
        <f>SAM_billion!AT142*1000</f>
        <v>0</v>
      </c>
      <c r="AU142" s="132">
        <f>SAM_billion!AU142*1000</f>
        <v>0</v>
      </c>
      <c r="AV142" s="132">
        <f>SAM_billion!AV142*1000</f>
        <v>0</v>
      </c>
      <c r="AW142" s="132">
        <f>SAM_billion!AW142*1000</f>
        <v>0</v>
      </c>
      <c r="AX142" s="132">
        <f>SAM_billion!AX142*1000</f>
        <v>0</v>
      </c>
      <c r="AY142" s="132">
        <f>SAM_billion!AY142*1000</f>
        <v>0</v>
      </c>
      <c r="AZ142" s="132">
        <f>SAM_billion!AZ142*1000</f>
        <v>0</v>
      </c>
      <c r="BA142" s="132">
        <f>SAM_billion!BA142*1000</f>
        <v>0</v>
      </c>
      <c r="BB142" s="132">
        <f>SAM_billion!BB142*1000</f>
        <v>0</v>
      </c>
      <c r="BC142" s="132">
        <f>SAM_billion!BC142*1000</f>
        <v>0</v>
      </c>
      <c r="BD142" s="132">
        <f>SAM_billion!BD142*1000</f>
        <v>0</v>
      </c>
      <c r="BE142" s="132">
        <f>SAM_billion!BE142*1000</f>
        <v>0</v>
      </c>
      <c r="BF142" s="132">
        <f>SAM_billion!BF142*1000</f>
        <v>0</v>
      </c>
      <c r="BG142" s="132">
        <f>SAM_billion!BG142*1000</f>
        <v>0</v>
      </c>
      <c r="BH142" s="132">
        <f>SAM_billion!BH142*1000</f>
        <v>0</v>
      </c>
      <c r="BI142" s="132">
        <f>SAM_billion!BI142*1000</f>
        <v>0</v>
      </c>
      <c r="BJ142" s="132">
        <f>SAM_billion!BJ142*1000</f>
        <v>0</v>
      </c>
      <c r="BK142" s="132">
        <f>SAM_billion!BK142*1000</f>
        <v>0</v>
      </c>
      <c r="BL142" s="132">
        <f>SAM_billion!BL142*1000</f>
        <v>0</v>
      </c>
      <c r="BM142" s="132">
        <f>SAM_billion!BM142*1000</f>
        <v>0</v>
      </c>
      <c r="BN142" s="132">
        <f>SAM_billion!BN142*1000</f>
        <v>0</v>
      </c>
      <c r="BO142" s="132">
        <f>SAM_billion!BO142*1000</f>
        <v>0</v>
      </c>
      <c r="BP142" s="132">
        <f>SAM_billion!BP142*1000</f>
        <v>0</v>
      </c>
      <c r="BQ142" s="132">
        <f>SAM_billion!BQ142*1000</f>
        <v>0</v>
      </c>
      <c r="BR142" s="132">
        <f>SAM_billion!BR142*1000</f>
        <v>0</v>
      </c>
      <c r="BS142" s="132">
        <f>SAM_billion!BS142*1000</f>
        <v>0</v>
      </c>
      <c r="BT142" s="132">
        <f>SAM_billion!BT142*1000</f>
        <v>0</v>
      </c>
      <c r="BU142" s="132">
        <f>SAM_billion!BU142*1000</f>
        <v>0</v>
      </c>
      <c r="BV142" s="132">
        <f>SAM_billion!BV142*1000</f>
        <v>0</v>
      </c>
      <c r="BW142" s="132">
        <f>SAM_billion!BW142*1000</f>
        <v>0</v>
      </c>
      <c r="BX142" s="132">
        <f>SAM_billion!BX142*1000</f>
        <v>0</v>
      </c>
      <c r="BY142" s="132">
        <f>SAM_billion!BY142*1000</f>
        <v>0</v>
      </c>
      <c r="BZ142" s="132">
        <f>SAM_billion!BZ142*1000</f>
        <v>0</v>
      </c>
      <c r="CA142" s="132">
        <f>SAM_billion!CA142*1000</f>
        <v>0</v>
      </c>
      <c r="CB142" s="132">
        <f>SAM_billion!CB142*1000</f>
        <v>0</v>
      </c>
      <c r="CC142" s="132">
        <f>SAM_billion!CC142*1000</f>
        <v>0</v>
      </c>
      <c r="CD142" s="132">
        <f>SAM_billion!CD142*1000</f>
        <v>0</v>
      </c>
      <c r="CE142" s="132">
        <f>SAM_billion!CE142*1000</f>
        <v>0</v>
      </c>
      <c r="CF142" s="132">
        <f>SAM_billion!CF142*1000</f>
        <v>0</v>
      </c>
      <c r="CG142" s="132">
        <f>SAM_billion!CG142*1000</f>
        <v>0</v>
      </c>
      <c r="CH142" s="132">
        <f>SAM_billion!CH142*1000</f>
        <v>0</v>
      </c>
      <c r="CI142" s="132">
        <f>SAM_billion!CI142*1000</f>
        <v>0</v>
      </c>
      <c r="CJ142" s="132">
        <f>SAM_billion!CJ142*1000</f>
        <v>0</v>
      </c>
      <c r="CK142" s="132">
        <f>SAM_billion!CK142*1000</f>
        <v>0</v>
      </c>
      <c r="CL142" s="132">
        <f>SAM_billion!CL142*1000</f>
        <v>0</v>
      </c>
      <c r="CM142" s="132">
        <f>SAM_billion!CM142*1000</f>
        <v>0</v>
      </c>
      <c r="CN142" s="132">
        <f>SAM_billion!CN142*1000</f>
        <v>0</v>
      </c>
      <c r="CO142" s="132">
        <f>SAM_billion!CO142*1000</f>
        <v>0</v>
      </c>
      <c r="CP142" s="132">
        <f>SAM_billion!CP142*1000</f>
        <v>0</v>
      </c>
      <c r="CQ142" s="132">
        <f>SAM_billion!CQ142*1000</f>
        <v>0</v>
      </c>
      <c r="CR142" s="132">
        <f>SAM_billion!CR142*1000</f>
        <v>0</v>
      </c>
      <c r="CS142" s="132">
        <f>SAM_billion!CS142*1000</f>
        <v>0</v>
      </c>
      <c r="CT142" s="132">
        <f>SAM_billion!CT142*1000</f>
        <v>0</v>
      </c>
      <c r="CU142" s="132">
        <f>SAM_billion!CU142*1000</f>
        <v>0</v>
      </c>
      <c r="CV142" s="132">
        <f>SAM_billion!CV142*1000</f>
        <v>0</v>
      </c>
      <c r="CW142" s="132">
        <f>SAM_billion!CW142*1000</f>
        <v>0</v>
      </c>
      <c r="CX142" s="132">
        <f>SAM_billion!CX142*1000</f>
        <v>0</v>
      </c>
      <c r="CY142" s="132">
        <f>SAM_billion!CY142*1000</f>
        <v>0</v>
      </c>
      <c r="CZ142" s="132">
        <f>SAM_billion!CZ142*1000</f>
        <v>0</v>
      </c>
      <c r="DA142" s="132">
        <f>SAM_billion!DA142*1000</f>
        <v>0</v>
      </c>
      <c r="DB142" s="132">
        <f>SAM_billion!DB142*1000</f>
        <v>0</v>
      </c>
      <c r="DC142" s="132">
        <f>SAM_billion!DC142*1000</f>
        <v>0</v>
      </c>
      <c r="DD142" s="132">
        <f>SAM_billion!DD142*1000</f>
        <v>0</v>
      </c>
      <c r="DE142" s="132">
        <f>SAM_billion!DE142*1000</f>
        <v>0</v>
      </c>
      <c r="DF142" s="132">
        <f>SAM_billion!DF142*1000</f>
        <v>0</v>
      </c>
      <c r="DG142" s="132">
        <f>SAM_billion!DG142*1000</f>
        <v>0</v>
      </c>
      <c r="DH142" s="132">
        <f>SAM_billion!DH142*1000</f>
        <v>0</v>
      </c>
      <c r="DI142" s="132">
        <f>SAM_billion!DI142*1000</f>
        <v>0</v>
      </c>
      <c r="DJ142" s="132">
        <f>SAM_billion!DJ142*1000</f>
        <v>0</v>
      </c>
      <c r="DK142" s="132">
        <f>SAM_billion!DK142*1000</f>
        <v>0</v>
      </c>
      <c r="DL142" s="132">
        <f>SAM_billion!DL142*1000</f>
        <v>0</v>
      </c>
      <c r="DM142" s="132">
        <f>SAM_billion!DM142*1000</f>
        <v>0</v>
      </c>
      <c r="DN142" s="132">
        <f>SAM_billion!DN142*1000</f>
        <v>0</v>
      </c>
      <c r="DO142" s="132">
        <f>SAM_billion!DO142*1000</f>
        <v>0</v>
      </c>
      <c r="DP142" s="132">
        <f>SAM_billion!DP142*1000</f>
        <v>0</v>
      </c>
      <c r="DQ142" s="132">
        <f>SAM_billion!DQ142*1000</f>
        <v>0</v>
      </c>
      <c r="DR142" s="132">
        <f>SAM_billion!DR142*1000</f>
        <v>0</v>
      </c>
      <c r="DS142" s="132">
        <f>SAM_billion!DS142*1000</f>
        <v>0</v>
      </c>
      <c r="DT142" s="132">
        <f>SAM_billion!DT142*1000</f>
        <v>0</v>
      </c>
      <c r="DU142" s="132">
        <f>SAM_billion!DU142*1000</f>
        <v>0</v>
      </c>
      <c r="DV142" s="132">
        <f>SAM_billion!DV142*1000</f>
        <v>0</v>
      </c>
      <c r="DW142" s="132">
        <f>SAM_billion!DW142*1000</f>
        <v>0</v>
      </c>
      <c r="DX142" s="132">
        <f>SAM_billion!DX142*1000</f>
        <v>0</v>
      </c>
      <c r="DY142" s="132">
        <f>SAM_billion!DY142*1000</f>
        <v>0</v>
      </c>
      <c r="DZ142" s="132">
        <f>SAM_billion!DZ142*1000</f>
        <v>0</v>
      </c>
      <c r="EA142" s="132">
        <f>SAM_billion!EA142*1000</f>
        <v>0</v>
      </c>
      <c r="EB142" s="132">
        <f>SAM_billion!EB142*1000</f>
        <v>0</v>
      </c>
      <c r="EC142" s="132">
        <f>SAM_billion!EC142*1000</f>
        <v>0</v>
      </c>
      <c r="ED142" s="132">
        <f>SAM_billion!ED142*1000</f>
        <v>0</v>
      </c>
      <c r="EE142" s="132">
        <f>SAM_billion!EE142*1000</f>
        <v>0</v>
      </c>
      <c r="EF142" s="132">
        <f>SAM_billion!EF142*1000</f>
        <v>0</v>
      </c>
      <c r="EG142" s="132">
        <f>SAM_billion!EG142*1000</f>
        <v>0</v>
      </c>
      <c r="EH142" s="132">
        <f>SAM_billion!EH142*1000</f>
        <v>0</v>
      </c>
      <c r="EI142" s="132">
        <f>SAM_billion!EI142*1000</f>
        <v>0</v>
      </c>
      <c r="EJ142" s="132">
        <f>SAM_billion!EJ142*1000</f>
        <v>0</v>
      </c>
      <c r="EK142" s="132">
        <f>SAM_billion!EK142*1000</f>
        <v>0</v>
      </c>
      <c r="EL142" s="132">
        <f>SAM_billion!EL142*1000</f>
        <v>0</v>
      </c>
      <c r="EM142" s="132">
        <f>SAM_billion!EM142*1000</f>
        <v>0</v>
      </c>
      <c r="EN142" s="132">
        <f>SAM_billion!EN142*1000</f>
        <v>0</v>
      </c>
      <c r="EO142" s="132">
        <f>SAM_billion!EO142*1000</f>
        <v>0</v>
      </c>
      <c r="EP142" s="132">
        <f>SAM_billion!EP142*1000</f>
        <v>0</v>
      </c>
      <c r="EQ142" s="132">
        <f>SAM_billion!EQ142*1000</f>
        <v>0</v>
      </c>
      <c r="ER142" s="132">
        <f>SAM_billion!ER142*1000</f>
        <v>0</v>
      </c>
      <c r="ES142" s="132">
        <f>SAM_billion!ES142*1000</f>
        <v>0</v>
      </c>
      <c r="ET142" s="132">
        <f>SAM_billion!ET142*1000</f>
        <v>0</v>
      </c>
      <c r="EU142" s="132">
        <f>SAM_billion!EU142*1000</f>
        <v>0</v>
      </c>
      <c r="EV142" s="132">
        <f>SAM_billion!EV142*1000</f>
        <v>0</v>
      </c>
      <c r="EW142" s="132">
        <f>SAM_billion!EW142*1000</f>
        <v>0</v>
      </c>
      <c r="EX142" s="132">
        <f>SAM_billion!EX142*1000</f>
        <v>0</v>
      </c>
      <c r="EY142" s="132">
        <f>SAM_billion!EY142*1000</f>
        <v>0</v>
      </c>
      <c r="EZ142" s="132">
        <f>SAM_billion!EZ142*1000</f>
        <v>0</v>
      </c>
      <c r="FA142" s="132">
        <f>SAM_billion!FA142*1000</f>
        <v>0</v>
      </c>
      <c r="FB142" s="132">
        <f>SAM_billion!FB142*1000</f>
        <v>0</v>
      </c>
      <c r="FC142" s="132">
        <f>SAM_billion!FC142*1000</f>
        <v>0</v>
      </c>
      <c r="FD142" s="132">
        <f>SAM_billion!FD142*1000</f>
        <v>0</v>
      </c>
      <c r="FE142" s="132">
        <f>SAM_billion!FE142*1000</f>
        <v>0</v>
      </c>
      <c r="FF142" s="132">
        <f>SAM_billion!FF142*1000</f>
        <v>0</v>
      </c>
      <c r="FG142" s="132">
        <f>SAM_billion!FG142*1000</f>
        <v>0</v>
      </c>
      <c r="FH142" s="132">
        <f>SAM_billion!FH142*1000</f>
        <v>0</v>
      </c>
      <c r="FI142" s="132">
        <f>SAM_billion!FI142*1000</f>
        <v>0</v>
      </c>
      <c r="FJ142" s="132">
        <f>SAM_billion!FJ142*1000</f>
        <v>0</v>
      </c>
      <c r="FK142" s="132">
        <f>SAM_billion!FK142*1000</f>
        <v>0</v>
      </c>
      <c r="FL142" s="132">
        <f>SAM_billion!FL142*1000</f>
        <v>0</v>
      </c>
      <c r="FM142" s="132">
        <f>SAM_billion!FM142*1000</f>
        <v>0</v>
      </c>
      <c r="FN142" s="132">
        <f>SAM_billion!FN142*1000</f>
        <v>0</v>
      </c>
      <c r="FO142" s="132">
        <f>SAM_billion!FO142*1000</f>
        <v>0</v>
      </c>
      <c r="FP142" s="132">
        <f>SAM_billion!FP142*1000</f>
        <v>0</v>
      </c>
      <c r="FQ142" s="132">
        <f>SAM_billion!FQ142*1000</f>
        <v>0</v>
      </c>
      <c r="FR142" s="132">
        <f>SAM_billion!FR142*1000</f>
        <v>0</v>
      </c>
      <c r="FS142" s="132">
        <f>SAM_billion!FS142*1000</f>
        <v>0</v>
      </c>
      <c r="FT142" s="132">
        <f>SAM_billion!FT142*1000</f>
        <v>0</v>
      </c>
      <c r="FU142" s="132">
        <f>SAM_billion!FU142*1000</f>
        <v>0</v>
      </c>
      <c r="FV142" s="132">
        <f>SAM_billion!FV142*1000</f>
        <v>0</v>
      </c>
      <c r="FW142" s="132">
        <f>SAM_billion!FW142*1000</f>
        <v>0</v>
      </c>
      <c r="FX142" s="132">
        <f>SAM_billion!FX142*1000</f>
        <v>0</v>
      </c>
      <c r="FY142" s="132">
        <f>SAM_billion!FY142*1000</f>
        <v>0</v>
      </c>
      <c r="FZ142" s="132">
        <f>SAM_billion!FZ142*1000</f>
        <v>0</v>
      </c>
      <c r="GA142" s="132">
        <f>SAM_billion!GA142*1000</f>
        <v>0</v>
      </c>
      <c r="GB142" s="132">
        <f>SAM_billion!GB142*1000</f>
        <v>0</v>
      </c>
      <c r="GC142" s="132">
        <f>SAM_billion!GC142*1000</f>
        <v>0</v>
      </c>
      <c r="GD142" s="132">
        <f>SAM_billion!GD142*1000</f>
        <v>0</v>
      </c>
      <c r="GE142" s="132">
        <f>SAM_billion!GE142*1000</f>
        <v>0</v>
      </c>
      <c r="GF142" s="132">
        <f>SAM_billion!GF142*1000</f>
        <v>0</v>
      </c>
      <c r="GG142" s="132">
        <f>SAM_billion!GG142*1000</f>
        <v>0</v>
      </c>
      <c r="GH142" s="132">
        <f>SAM_billion!GH142*1000</f>
        <v>0</v>
      </c>
      <c r="GI142" s="132">
        <f>SAM_billion!GI142*1000</f>
        <v>14.889339246788131</v>
      </c>
      <c r="GJ142" s="132">
        <f>SAM_billion!GJ142*1000</f>
        <v>252.15834884674521</v>
      </c>
    </row>
    <row r="143" spans="1:192" x14ac:dyDescent="0.25">
      <c r="A143" s="133" t="s">
        <v>384</v>
      </c>
      <c r="B143" s="132">
        <f>SAM_billion!B143*1000</f>
        <v>11.036755280445536</v>
      </c>
      <c r="C143" s="132">
        <f>SAM_billion!C143*1000</f>
        <v>43.444027102098595</v>
      </c>
      <c r="D143" s="132">
        <f>SAM_billion!D143*1000</f>
        <v>1.862174616822434</v>
      </c>
      <c r="E143" s="132">
        <f>SAM_billion!E143*1000</f>
        <v>31.349755555086976</v>
      </c>
      <c r="F143" s="132">
        <f>SAM_billion!F143*1000</f>
        <v>122.92571443178032</v>
      </c>
      <c r="G143" s="132">
        <f>SAM_billion!G143*1000</f>
        <v>41.771892688317081</v>
      </c>
      <c r="H143" s="132">
        <f>SAM_billion!H143*1000</f>
        <v>15.132102255032732</v>
      </c>
      <c r="I143" s="132">
        <f>SAM_billion!I143*1000</f>
        <v>19.281490271083296</v>
      </c>
      <c r="J143" s="132">
        <f>SAM_billion!J143*1000</f>
        <v>1.7382080779102602</v>
      </c>
      <c r="K143" s="132">
        <f>SAM_billion!K143*1000</f>
        <v>19.289662656519983</v>
      </c>
      <c r="L143" s="132">
        <f>SAM_billion!L143*1000</f>
        <v>4.5456629344524337</v>
      </c>
      <c r="M143" s="132">
        <f>SAM_billion!M143*1000</f>
        <v>12.004166319119502</v>
      </c>
      <c r="N143" s="132">
        <f>SAM_billion!N143*1000</f>
        <v>32.381790611571994</v>
      </c>
      <c r="O143" s="132">
        <f>SAM_billion!O143*1000</f>
        <v>4.6093088204202797</v>
      </c>
      <c r="P143" s="132">
        <f>SAM_billion!P143*1000</f>
        <v>1191.9638462625085</v>
      </c>
      <c r="Q143" s="132">
        <f>SAM_billion!Q143*1000</f>
        <v>386.7147965144332</v>
      </c>
      <c r="R143" s="132">
        <f>SAM_billion!R143*1000</f>
        <v>61.39400161964376</v>
      </c>
      <c r="S143" s="132">
        <f>SAM_billion!S143*1000</f>
        <v>1836.4497351659656</v>
      </c>
      <c r="T143" s="132">
        <f>SAM_billion!T143*1000</f>
        <v>1317.2995215709718</v>
      </c>
      <c r="U143" s="132">
        <f>SAM_billion!U143*1000</f>
        <v>836.75745167150501</v>
      </c>
      <c r="V143" s="132">
        <f>SAM_billion!V143*1000</f>
        <v>0</v>
      </c>
      <c r="W143" s="132">
        <f>SAM_billion!W143*1000</f>
        <v>0</v>
      </c>
      <c r="X143" s="132">
        <f>SAM_billion!X143*1000</f>
        <v>0</v>
      </c>
      <c r="Y143" s="132">
        <f>SAM_billion!Y143*1000</f>
        <v>0</v>
      </c>
      <c r="Z143" s="132">
        <f>SAM_billion!Z143*1000</f>
        <v>0</v>
      </c>
      <c r="AA143" s="132">
        <f>SAM_billion!AA143*1000</f>
        <v>0</v>
      </c>
      <c r="AB143" s="132">
        <f>SAM_billion!AB143*1000</f>
        <v>0</v>
      </c>
      <c r="AC143" s="132">
        <f>SAM_billion!AC143*1000</f>
        <v>0</v>
      </c>
      <c r="AD143" s="132">
        <f>SAM_billion!AD143*1000</f>
        <v>0</v>
      </c>
      <c r="AE143" s="132">
        <f>SAM_billion!AE143*1000</f>
        <v>0</v>
      </c>
      <c r="AF143" s="132">
        <f>SAM_billion!AF143*1000</f>
        <v>0</v>
      </c>
      <c r="AG143" s="132">
        <f>SAM_billion!AG143*1000</f>
        <v>0</v>
      </c>
      <c r="AH143" s="132">
        <f>SAM_billion!AH143*1000</f>
        <v>0</v>
      </c>
      <c r="AI143" s="132">
        <f>SAM_billion!AI143*1000</f>
        <v>0</v>
      </c>
      <c r="AJ143" s="132">
        <f>SAM_billion!AJ143*1000</f>
        <v>12.026733010832256</v>
      </c>
      <c r="AK143" s="132">
        <f>SAM_billion!AK143*1000</f>
        <v>0</v>
      </c>
      <c r="AL143" s="132">
        <f>SAM_billion!AL143*1000</f>
        <v>0</v>
      </c>
      <c r="AM143" s="132">
        <f>SAM_billion!AM143*1000</f>
        <v>0</v>
      </c>
      <c r="AN143" s="132">
        <f>SAM_billion!AN143*1000</f>
        <v>0</v>
      </c>
      <c r="AO143" s="132">
        <f>SAM_billion!AO143*1000</f>
        <v>0</v>
      </c>
      <c r="AP143" s="132">
        <f>SAM_billion!AP143*1000</f>
        <v>0.25730124989941777</v>
      </c>
      <c r="AQ143" s="132">
        <f>SAM_billion!AQ143*1000</f>
        <v>0</v>
      </c>
      <c r="AR143" s="132">
        <f>SAM_billion!AR143*1000</f>
        <v>14.889339246788118</v>
      </c>
      <c r="AS143" s="132">
        <f>SAM_billion!AS143*1000</f>
        <v>5.1748913454623517</v>
      </c>
      <c r="AT143" s="132">
        <f>SAM_billion!AT143*1000</f>
        <v>46.574022109161156</v>
      </c>
      <c r="AU143" s="132">
        <f>SAM_billion!AU143*1000</f>
        <v>0</v>
      </c>
      <c r="AV143" s="132">
        <f>SAM_billion!AV143*1000</f>
        <v>0</v>
      </c>
      <c r="AW143" s="132">
        <f>SAM_billion!AW143*1000</f>
        <v>46.271311259828181</v>
      </c>
      <c r="AX143" s="132">
        <f>SAM_billion!AX143*1000</f>
        <v>66.499402690710909</v>
      </c>
      <c r="AY143" s="132">
        <f>SAM_billion!AY143*1000</f>
        <v>110.63520705090203</v>
      </c>
      <c r="AZ143" s="132">
        <f>SAM_billion!AZ143*1000</f>
        <v>0</v>
      </c>
      <c r="BA143" s="132">
        <f>SAM_billion!BA143*1000</f>
        <v>791.69021904476313</v>
      </c>
      <c r="BB143" s="132">
        <f>SAM_billion!BB143*1000</f>
        <v>5692.1730536896785</v>
      </c>
      <c r="BC143" s="132">
        <f>SAM_billion!BC143*1000</f>
        <v>45.617204584043797</v>
      </c>
      <c r="BD143" s="132">
        <f>SAM_billion!BD143*1000</f>
        <v>11.178737607003514</v>
      </c>
      <c r="BE143" s="132">
        <f>SAM_billion!BE143*1000</f>
        <v>3779.084351747043</v>
      </c>
      <c r="BF143" s="132">
        <f>SAM_billion!BF143*1000</f>
        <v>8044.5857480896984</v>
      </c>
      <c r="BG143" s="132">
        <f>SAM_billion!BG143*1000</f>
        <v>1273.5192888286931</v>
      </c>
      <c r="BH143" s="132">
        <f>SAM_billion!BH143*1000</f>
        <v>1046.5577926559099</v>
      </c>
      <c r="BI143" s="132">
        <f>SAM_billion!BI143*1000</f>
        <v>4.2996447716640604</v>
      </c>
      <c r="BJ143" s="132">
        <f>SAM_billion!BJ143*1000</f>
        <v>127.83922864186853</v>
      </c>
      <c r="BK143" s="132">
        <f>SAM_billion!BK143*1000</f>
        <v>7832.3768636557561</v>
      </c>
      <c r="BL143" s="132">
        <f>SAM_billion!BL143*1000</f>
        <v>599.24837034984841</v>
      </c>
      <c r="BM143" s="132">
        <f>SAM_billion!BM143*1000</f>
        <v>21723.776856264609</v>
      </c>
      <c r="BN143" s="132">
        <f>SAM_billion!BN143*1000</f>
        <v>1690.5894962531484</v>
      </c>
      <c r="BO143" s="132">
        <f>SAM_billion!BO143*1000</f>
        <v>107.71800680926852</v>
      </c>
      <c r="BP143" s="132">
        <f>SAM_billion!BP143*1000</f>
        <v>278.94170361044502</v>
      </c>
      <c r="BQ143" s="132">
        <f>SAM_billion!BQ143*1000</f>
        <v>932.96820433285643</v>
      </c>
      <c r="BR143" s="132">
        <f>SAM_billion!BR143*1000</f>
        <v>169.03033260893898</v>
      </c>
      <c r="BS143" s="132">
        <f>SAM_billion!BS143*1000</f>
        <v>155.72373367192307</v>
      </c>
      <c r="BT143" s="132">
        <f>SAM_billion!BT143*1000</f>
        <v>0</v>
      </c>
      <c r="BU143" s="132">
        <f>SAM_billion!BU143*1000</f>
        <v>403.67969245421392</v>
      </c>
      <c r="BV143" s="132">
        <f>SAM_billion!BV143*1000</f>
        <v>26.125867332365587</v>
      </c>
      <c r="BW143" s="132">
        <f>SAM_billion!BW143*1000</f>
        <v>25.721913834798745</v>
      </c>
      <c r="BX143" s="132">
        <f>SAM_billion!BX143*1000</f>
        <v>3189.1737739620721</v>
      </c>
      <c r="BY143" s="132">
        <f>SAM_billion!BY143*1000</f>
        <v>3757.5645498322779</v>
      </c>
      <c r="BZ143" s="132">
        <f>SAM_billion!BZ143*1000</f>
        <v>7334.3956925259663</v>
      </c>
      <c r="CA143" s="132">
        <f>SAM_billion!CA143*1000</f>
        <v>0</v>
      </c>
      <c r="CB143" s="132">
        <f>SAM_billion!CB143*1000</f>
        <v>0</v>
      </c>
      <c r="CC143" s="132">
        <f>SAM_billion!CC143*1000</f>
        <v>0</v>
      </c>
      <c r="CD143" s="132">
        <f>SAM_billion!CD143*1000</f>
        <v>0</v>
      </c>
      <c r="CE143" s="132">
        <f>SAM_billion!CE143*1000</f>
        <v>0</v>
      </c>
      <c r="CF143" s="132">
        <f>SAM_billion!CF143*1000</f>
        <v>0</v>
      </c>
      <c r="CG143" s="132">
        <f>SAM_billion!CG143*1000</f>
        <v>0</v>
      </c>
      <c r="CH143" s="132">
        <f>SAM_billion!CH143*1000</f>
        <v>0</v>
      </c>
      <c r="CI143" s="132">
        <f>SAM_billion!CI143*1000</f>
        <v>0</v>
      </c>
      <c r="CJ143" s="132">
        <f>SAM_billion!CJ143*1000</f>
        <v>0</v>
      </c>
      <c r="CK143" s="132">
        <f>SAM_billion!CK143*1000</f>
        <v>0</v>
      </c>
      <c r="CL143" s="132">
        <f>SAM_billion!CL143*1000</f>
        <v>0</v>
      </c>
      <c r="CM143" s="132">
        <f>SAM_billion!CM143*1000</f>
        <v>0</v>
      </c>
      <c r="CN143" s="132">
        <f>SAM_billion!CN143*1000</f>
        <v>0</v>
      </c>
      <c r="CO143" s="132">
        <f>SAM_billion!CO143*1000</f>
        <v>0</v>
      </c>
      <c r="CP143" s="132">
        <f>SAM_billion!CP143*1000</f>
        <v>0</v>
      </c>
      <c r="CQ143" s="132">
        <f>SAM_billion!CQ143*1000</f>
        <v>0</v>
      </c>
      <c r="CR143" s="132">
        <f>SAM_billion!CR143*1000</f>
        <v>0</v>
      </c>
      <c r="CS143" s="132">
        <f>SAM_billion!CS143*1000</f>
        <v>0</v>
      </c>
      <c r="CT143" s="132">
        <f>SAM_billion!CT143*1000</f>
        <v>0</v>
      </c>
      <c r="CU143" s="132">
        <f>SAM_billion!CU143*1000</f>
        <v>0</v>
      </c>
      <c r="CV143" s="132">
        <f>SAM_billion!CV143*1000</f>
        <v>0</v>
      </c>
      <c r="CW143" s="132">
        <f>SAM_billion!CW143*1000</f>
        <v>0</v>
      </c>
      <c r="CX143" s="132">
        <f>SAM_billion!CX143*1000</f>
        <v>0</v>
      </c>
      <c r="CY143" s="132">
        <f>SAM_billion!CY143*1000</f>
        <v>0</v>
      </c>
      <c r="CZ143" s="132">
        <f>SAM_billion!CZ143*1000</f>
        <v>0</v>
      </c>
      <c r="DA143" s="132">
        <f>SAM_billion!DA143*1000</f>
        <v>0</v>
      </c>
      <c r="DB143" s="132">
        <f>SAM_billion!DB143*1000</f>
        <v>0</v>
      </c>
      <c r="DC143" s="132">
        <f>SAM_billion!DC143*1000</f>
        <v>0</v>
      </c>
      <c r="DD143" s="132">
        <f>SAM_billion!DD143*1000</f>
        <v>0</v>
      </c>
      <c r="DE143" s="132">
        <f>SAM_billion!DE143*1000</f>
        <v>0</v>
      </c>
      <c r="DF143" s="132">
        <f>SAM_billion!DF143*1000</f>
        <v>0</v>
      </c>
      <c r="DG143" s="132">
        <f>SAM_billion!DG143*1000</f>
        <v>0</v>
      </c>
      <c r="DH143" s="132">
        <f>SAM_billion!DH143*1000</f>
        <v>0</v>
      </c>
      <c r="DI143" s="132">
        <f>SAM_billion!DI143*1000</f>
        <v>0</v>
      </c>
      <c r="DJ143" s="132">
        <f>SAM_billion!DJ143*1000</f>
        <v>0</v>
      </c>
      <c r="DK143" s="132">
        <f>SAM_billion!DK143*1000</f>
        <v>0</v>
      </c>
      <c r="DL143" s="132">
        <f>SAM_billion!DL143*1000</f>
        <v>0</v>
      </c>
      <c r="DM143" s="132">
        <f>SAM_billion!DM143*1000</f>
        <v>0</v>
      </c>
      <c r="DN143" s="132">
        <f>SAM_billion!DN143*1000</f>
        <v>0</v>
      </c>
      <c r="DO143" s="132">
        <f>SAM_billion!DO143*1000</f>
        <v>0</v>
      </c>
      <c r="DP143" s="132">
        <f>SAM_billion!DP143*1000</f>
        <v>0</v>
      </c>
      <c r="DQ143" s="132">
        <f>SAM_billion!DQ143*1000</f>
        <v>0</v>
      </c>
      <c r="DR143" s="132">
        <f>SAM_billion!DR143*1000</f>
        <v>0</v>
      </c>
      <c r="DS143" s="132">
        <f>SAM_billion!DS143*1000</f>
        <v>0</v>
      </c>
      <c r="DT143" s="132">
        <f>SAM_billion!DT143*1000</f>
        <v>0</v>
      </c>
      <c r="DU143" s="132">
        <f>SAM_billion!DU143*1000</f>
        <v>0</v>
      </c>
      <c r="DV143" s="132">
        <f>SAM_billion!DV143*1000</f>
        <v>0</v>
      </c>
      <c r="DW143" s="132">
        <f>SAM_billion!DW143*1000</f>
        <v>0</v>
      </c>
      <c r="DX143" s="132">
        <f>SAM_billion!DX143*1000</f>
        <v>0</v>
      </c>
      <c r="DY143" s="132">
        <f>SAM_billion!DY143*1000</f>
        <v>0</v>
      </c>
      <c r="DZ143" s="132">
        <f>SAM_billion!DZ143*1000</f>
        <v>0</v>
      </c>
      <c r="EA143" s="132">
        <f>SAM_billion!EA143*1000</f>
        <v>0</v>
      </c>
      <c r="EB143" s="132">
        <f>SAM_billion!EB143*1000</f>
        <v>0</v>
      </c>
      <c r="EC143" s="132">
        <f>SAM_billion!EC143*1000</f>
        <v>0</v>
      </c>
      <c r="ED143" s="132">
        <f>SAM_billion!ED143*1000</f>
        <v>0</v>
      </c>
      <c r="EE143" s="132">
        <f>SAM_billion!EE143*1000</f>
        <v>0</v>
      </c>
      <c r="EF143" s="132">
        <f>SAM_billion!EF143*1000</f>
        <v>0</v>
      </c>
      <c r="EG143" s="132">
        <f>SAM_billion!EG143*1000</f>
        <v>0</v>
      </c>
      <c r="EH143" s="132">
        <f>SAM_billion!EH143*1000</f>
        <v>0</v>
      </c>
      <c r="EI143" s="132">
        <f>SAM_billion!EI143*1000</f>
        <v>0</v>
      </c>
      <c r="EJ143" s="132">
        <f>SAM_billion!EJ143*1000</f>
        <v>0</v>
      </c>
      <c r="EK143" s="132">
        <f>SAM_billion!EK143*1000</f>
        <v>0</v>
      </c>
      <c r="EL143" s="132">
        <f>SAM_billion!EL143*1000</f>
        <v>0</v>
      </c>
      <c r="EM143" s="132">
        <f>SAM_billion!EM143*1000</f>
        <v>0</v>
      </c>
      <c r="EN143" s="132">
        <f>SAM_billion!EN143*1000</f>
        <v>0</v>
      </c>
      <c r="EO143" s="132">
        <f>SAM_billion!EO143*1000</f>
        <v>0</v>
      </c>
      <c r="EP143" s="132">
        <f>SAM_billion!EP143*1000</f>
        <v>0</v>
      </c>
      <c r="EQ143" s="132">
        <f>SAM_billion!EQ143*1000</f>
        <v>0</v>
      </c>
      <c r="ER143" s="132">
        <f>SAM_billion!ER143*1000</f>
        <v>0</v>
      </c>
      <c r="ES143" s="132">
        <f>SAM_billion!ES143*1000</f>
        <v>0</v>
      </c>
      <c r="ET143" s="132">
        <f>SAM_billion!ET143*1000</f>
        <v>0</v>
      </c>
      <c r="EU143" s="132">
        <f>SAM_billion!EU143*1000</f>
        <v>0</v>
      </c>
      <c r="EV143" s="132">
        <f>SAM_billion!EV143*1000</f>
        <v>0</v>
      </c>
      <c r="EW143" s="132">
        <f>SAM_billion!EW143*1000</f>
        <v>0</v>
      </c>
      <c r="EX143" s="132">
        <f>SAM_billion!EX143*1000</f>
        <v>0</v>
      </c>
      <c r="EY143" s="132">
        <f>SAM_billion!EY143*1000</f>
        <v>0</v>
      </c>
      <c r="EZ143" s="132">
        <f>SAM_billion!EZ143*1000</f>
        <v>0</v>
      </c>
      <c r="FA143" s="132">
        <f>SAM_billion!FA143*1000</f>
        <v>0</v>
      </c>
      <c r="FB143" s="132">
        <f>SAM_billion!FB143*1000</f>
        <v>0</v>
      </c>
      <c r="FC143" s="132">
        <f>SAM_billion!FC143*1000</f>
        <v>0</v>
      </c>
      <c r="FD143" s="132">
        <f>SAM_billion!FD143*1000</f>
        <v>0</v>
      </c>
      <c r="FE143" s="132">
        <f>SAM_billion!FE143*1000</f>
        <v>0</v>
      </c>
      <c r="FF143" s="132">
        <f>SAM_billion!FF143*1000</f>
        <v>0</v>
      </c>
      <c r="FG143" s="132">
        <f>SAM_billion!FG143*1000</f>
        <v>0</v>
      </c>
      <c r="FH143" s="132">
        <f>SAM_billion!FH143*1000</f>
        <v>0</v>
      </c>
      <c r="FI143" s="132">
        <f>SAM_billion!FI143*1000</f>
        <v>0</v>
      </c>
      <c r="FJ143" s="132">
        <f>SAM_billion!FJ143*1000</f>
        <v>0</v>
      </c>
      <c r="FK143" s="132">
        <f>SAM_billion!FK143*1000</f>
        <v>0</v>
      </c>
      <c r="FL143" s="132">
        <f>SAM_billion!FL143*1000</f>
        <v>0</v>
      </c>
      <c r="FM143" s="132">
        <f>SAM_billion!FM143*1000</f>
        <v>0</v>
      </c>
      <c r="FN143" s="132">
        <f>SAM_billion!FN143*1000</f>
        <v>375.22912059599548</v>
      </c>
      <c r="FO143" s="132">
        <f>SAM_billion!FO143*1000</f>
        <v>641.6864129218211</v>
      </c>
      <c r="FP143" s="132">
        <f>SAM_billion!FP143*1000</f>
        <v>788.7025558034602</v>
      </c>
      <c r="FQ143" s="132">
        <f>SAM_billion!FQ143*1000</f>
        <v>823.59342107667226</v>
      </c>
      <c r="FR143" s="132">
        <f>SAM_billion!FR143*1000</f>
        <v>1104.5901153234563</v>
      </c>
      <c r="FS143" s="132">
        <f>SAM_billion!FS143*1000</f>
        <v>1298.0804458682683</v>
      </c>
      <c r="FT143" s="132">
        <f>SAM_billion!FT143*1000</f>
        <v>1372.7320590554848</v>
      </c>
      <c r="FU143" s="132">
        <f>SAM_billion!FU143*1000</f>
        <v>1748.156765637563</v>
      </c>
      <c r="FV143" s="132">
        <f>SAM_billion!FV143*1000</f>
        <v>2673.8184642711058</v>
      </c>
      <c r="FW143" s="132">
        <f>SAM_billion!FW143*1000</f>
        <v>4570.5453449114266</v>
      </c>
      <c r="FX143" s="132">
        <f>SAM_billion!FX143*1000</f>
        <v>0</v>
      </c>
      <c r="FY143" s="132">
        <f>SAM_billion!FY143*1000</f>
        <v>0</v>
      </c>
      <c r="FZ143" s="132">
        <f>SAM_billion!FZ143*1000</f>
        <v>0</v>
      </c>
      <c r="GA143" s="132">
        <f>SAM_billion!GA143*1000</f>
        <v>0</v>
      </c>
      <c r="GB143" s="132">
        <f>SAM_billion!GB143*1000</f>
        <v>0</v>
      </c>
      <c r="GC143" s="132">
        <f>SAM_billion!GC143*1000</f>
        <v>0</v>
      </c>
      <c r="GD143" s="132">
        <f>SAM_billion!GD143*1000</f>
        <v>0</v>
      </c>
      <c r="GE143" s="132">
        <f>SAM_billion!GE143*1000</f>
        <v>0</v>
      </c>
      <c r="GF143" s="132">
        <f>SAM_billion!GF143*1000</f>
        <v>72886.942980875785</v>
      </c>
      <c r="GG143" s="132">
        <f>SAM_billion!GG143*1000</f>
        <v>1776.7018068466937</v>
      </c>
      <c r="GH143" s="132">
        <f>SAM_billion!GH143*1000</f>
        <v>-788.18678966422033</v>
      </c>
      <c r="GI143" s="132">
        <f>SAM_billion!GI143*1000</f>
        <v>10329.797755422722</v>
      </c>
      <c r="GJ143" s="132">
        <f>SAM_billion!GJ143*1000</f>
        <v>174940.25105849435</v>
      </c>
    </row>
    <row r="144" spans="1:192" x14ac:dyDescent="0.25">
      <c r="A144" s="133" t="s">
        <v>385</v>
      </c>
      <c r="B144" s="132">
        <f>SAM_billion!B144*1000</f>
        <v>0</v>
      </c>
      <c r="C144" s="132">
        <f>SAM_billion!C144*1000</f>
        <v>0</v>
      </c>
      <c r="D144" s="132">
        <f>SAM_billion!D144*1000</f>
        <v>0</v>
      </c>
      <c r="E144" s="132">
        <f>SAM_billion!E144*1000</f>
        <v>0</v>
      </c>
      <c r="F144" s="132">
        <f>SAM_billion!F144*1000</f>
        <v>0</v>
      </c>
      <c r="G144" s="132">
        <f>SAM_billion!G144*1000</f>
        <v>0</v>
      </c>
      <c r="H144" s="132">
        <f>SAM_billion!H144*1000</f>
        <v>0</v>
      </c>
      <c r="I144" s="132">
        <f>SAM_billion!I144*1000</f>
        <v>0</v>
      </c>
      <c r="J144" s="132">
        <f>SAM_billion!J144*1000</f>
        <v>0</v>
      </c>
      <c r="K144" s="132">
        <f>SAM_billion!K144*1000</f>
        <v>0</v>
      </c>
      <c r="L144" s="132">
        <f>SAM_billion!L144*1000</f>
        <v>0</v>
      </c>
      <c r="M144" s="132">
        <f>SAM_billion!M144*1000</f>
        <v>0</v>
      </c>
      <c r="N144" s="132">
        <f>SAM_billion!N144*1000</f>
        <v>0</v>
      </c>
      <c r="O144" s="132">
        <f>SAM_billion!O144*1000</f>
        <v>0</v>
      </c>
      <c r="P144" s="132">
        <f>SAM_billion!P144*1000</f>
        <v>201.76208971129392</v>
      </c>
      <c r="Q144" s="132">
        <f>SAM_billion!Q144*1000</f>
        <v>54.14120426312612</v>
      </c>
      <c r="R144" s="132">
        <f>SAM_billion!R144*1000</f>
        <v>7.5348460342494903</v>
      </c>
      <c r="S144" s="132">
        <f>SAM_billion!S144*1000</f>
        <v>275.58103146190496</v>
      </c>
      <c r="T144" s="132">
        <f>SAM_billion!T144*1000</f>
        <v>160.75560168611119</v>
      </c>
      <c r="U144" s="132">
        <f>SAM_billion!U144*1000</f>
        <v>102.69469980823727</v>
      </c>
      <c r="V144" s="132">
        <f>SAM_billion!V144*1000</f>
        <v>0</v>
      </c>
      <c r="W144" s="132">
        <f>SAM_billion!W144*1000</f>
        <v>0</v>
      </c>
      <c r="X144" s="132">
        <f>SAM_billion!X144*1000</f>
        <v>0</v>
      </c>
      <c r="Y144" s="132">
        <f>SAM_billion!Y144*1000</f>
        <v>0</v>
      </c>
      <c r="Z144" s="132">
        <f>SAM_billion!Z144*1000</f>
        <v>0</v>
      </c>
      <c r="AA144" s="132">
        <f>SAM_billion!AA144*1000</f>
        <v>0</v>
      </c>
      <c r="AB144" s="132">
        <f>SAM_billion!AB144*1000</f>
        <v>0</v>
      </c>
      <c r="AC144" s="132">
        <f>SAM_billion!AC144*1000</f>
        <v>0</v>
      </c>
      <c r="AD144" s="132">
        <f>SAM_billion!AD144*1000</f>
        <v>0</v>
      </c>
      <c r="AE144" s="132">
        <f>SAM_billion!AE144*1000</f>
        <v>0</v>
      </c>
      <c r="AF144" s="132">
        <f>SAM_billion!AF144*1000</f>
        <v>0</v>
      </c>
      <c r="AG144" s="132">
        <f>SAM_billion!AG144*1000</f>
        <v>0</v>
      </c>
      <c r="AH144" s="132">
        <f>SAM_billion!AH144*1000</f>
        <v>0</v>
      </c>
      <c r="AI144" s="132">
        <f>SAM_billion!AI144*1000</f>
        <v>0</v>
      </c>
      <c r="AJ144" s="132">
        <f>SAM_billion!AJ144*1000</f>
        <v>0</v>
      </c>
      <c r="AK144" s="132">
        <f>SAM_billion!AK144*1000</f>
        <v>0</v>
      </c>
      <c r="AL144" s="132">
        <f>SAM_billion!AL144*1000</f>
        <v>0</v>
      </c>
      <c r="AM144" s="132">
        <f>SAM_billion!AM144*1000</f>
        <v>237.63470669342871</v>
      </c>
      <c r="AN144" s="132">
        <f>SAM_billion!AN144*1000</f>
        <v>0</v>
      </c>
      <c r="AO144" s="132">
        <f>SAM_billion!AO144*1000</f>
        <v>0</v>
      </c>
      <c r="AP144" s="132">
        <f>SAM_billion!AP144*1000</f>
        <v>456.292906734447</v>
      </c>
      <c r="AQ144" s="132">
        <f>SAM_billion!AQ144*1000</f>
        <v>0</v>
      </c>
      <c r="AR144" s="132">
        <f>SAM_billion!AR144*1000</f>
        <v>9.7173786118428473E-2</v>
      </c>
      <c r="AS144" s="132">
        <f>SAM_billion!AS144*1000</f>
        <v>2.003671160220152</v>
      </c>
      <c r="AT144" s="132">
        <f>SAM_billion!AT144*1000</f>
        <v>18.033040441981367</v>
      </c>
      <c r="AU144" s="132">
        <f>SAM_billion!AU144*1000</f>
        <v>144.52439147302195</v>
      </c>
      <c r="AV144" s="132">
        <f>SAM_billion!AV144*1000</f>
        <v>0</v>
      </c>
      <c r="AW144" s="132">
        <f>SAM_billion!AW144*1000</f>
        <v>1.2763797525714957</v>
      </c>
      <c r="AX144" s="132">
        <f>SAM_billion!AX144*1000</f>
        <v>0</v>
      </c>
      <c r="AY144" s="132">
        <f>SAM_billion!AY144*1000</f>
        <v>13.065973341764357</v>
      </c>
      <c r="AZ144" s="132">
        <f>SAM_billion!AZ144*1000</f>
        <v>0</v>
      </c>
      <c r="BA144" s="132">
        <f>SAM_billion!BA144*1000</f>
        <v>86.045361769872827</v>
      </c>
      <c r="BB144" s="132">
        <f>SAM_billion!BB144*1000</f>
        <v>7203.4485495386107</v>
      </c>
      <c r="BC144" s="132">
        <f>SAM_billion!BC144*1000</f>
        <v>59.504911227785904</v>
      </c>
      <c r="BD144" s="132">
        <f>SAM_billion!BD144*1000</f>
        <v>14.581993679992596</v>
      </c>
      <c r="BE144" s="132">
        <f>SAM_billion!BE144*1000</f>
        <v>4929.5891960832732</v>
      </c>
      <c r="BF144" s="132">
        <f>SAM_billion!BF144*1000</f>
        <v>7812.0571583356605</v>
      </c>
      <c r="BG144" s="132">
        <f>SAM_billion!BG144*1000</f>
        <v>5714.3422975705353</v>
      </c>
      <c r="BH144" s="132">
        <f>SAM_billion!BH144*1000</f>
        <v>372.13956435864981</v>
      </c>
      <c r="BI144" s="132">
        <f>SAM_billion!BI144*1000</f>
        <v>0</v>
      </c>
      <c r="BJ144" s="132">
        <f>SAM_billion!BJ144*1000</f>
        <v>38.355911075959135</v>
      </c>
      <c r="BK144" s="132">
        <f>SAM_billion!BK144*1000</f>
        <v>18.159711826457396</v>
      </c>
      <c r="BL144" s="132">
        <f>SAM_billion!BL144*1000</f>
        <v>77.572941000897131</v>
      </c>
      <c r="BM144" s="132">
        <f>SAM_billion!BM144*1000</f>
        <v>0</v>
      </c>
      <c r="BN144" s="132">
        <f>SAM_billion!BN144*1000</f>
        <v>1096.197569508756</v>
      </c>
      <c r="BO144" s="132">
        <f>SAM_billion!BO144*1000</f>
        <v>11.401407064837759</v>
      </c>
      <c r="BP144" s="132">
        <f>SAM_billion!BP144*1000</f>
        <v>114.87146968753987</v>
      </c>
      <c r="BQ144" s="132">
        <f>SAM_billion!BQ144*1000</f>
        <v>384.20726415699414</v>
      </c>
      <c r="BR144" s="132">
        <f>SAM_billion!BR144*1000</f>
        <v>69.605184909254746</v>
      </c>
      <c r="BS144" s="132">
        <f>SAM_billion!BS144*1000</f>
        <v>64.125646028697005</v>
      </c>
      <c r="BT144" s="132">
        <f>SAM_billion!BT144*1000</f>
        <v>0</v>
      </c>
      <c r="BU144" s="132">
        <f>SAM_billion!BU144*1000</f>
        <v>166.2317462748415</v>
      </c>
      <c r="BV144" s="132">
        <f>SAM_billion!BV144*1000</f>
        <v>70219.577095110566</v>
      </c>
      <c r="BW144" s="132">
        <f>SAM_billion!BW144*1000</f>
        <v>568.26065902002313</v>
      </c>
      <c r="BX144" s="132">
        <f>SAM_billion!BX144*1000</f>
        <v>7094.7525122475909</v>
      </c>
      <c r="BY144" s="132">
        <f>SAM_billion!BY144*1000</f>
        <v>14128.921377707311</v>
      </c>
      <c r="BZ144" s="132">
        <f>SAM_billion!BZ144*1000</f>
        <v>8148.9660538449534</v>
      </c>
      <c r="CA144" s="132">
        <f>SAM_billion!CA144*1000</f>
        <v>0</v>
      </c>
      <c r="CB144" s="132">
        <f>SAM_billion!CB144*1000</f>
        <v>0</v>
      </c>
      <c r="CC144" s="132">
        <f>SAM_billion!CC144*1000</f>
        <v>0</v>
      </c>
      <c r="CD144" s="132">
        <f>SAM_billion!CD144*1000</f>
        <v>0</v>
      </c>
      <c r="CE144" s="132">
        <f>SAM_billion!CE144*1000</f>
        <v>0</v>
      </c>
      <c r="CF144" s="132">
        <f>SAM_billion!CF144*1000</f>
        <v>0</v>
      </c>
      <c r="CG144" s="132">
        <f>SAM_billion!CG144*1000</f>
        <v>0</v>
      </c>
      <c r="CH144" s="132">
        <f>SAM_billion!CH144*1000</f>
        <v>0</v>
      </c>
      <c r="CI144" s="132">
        <f>SAM_billion!CI144*1000</f>
        <v>0</v>
      </c>
      <c r="CJ144" s="132">
        <f>SAM_billion!CJ144*1000</f>
        <v>0</v>
      </c>
      <c r="CK144" s="132">
        <f>SAM_billion!CK144*1000</f>
        <v>0</v>
      </c>
      <c r="CL144" s="132">
        <f>SAM_billion!CL144*1000</f>
        <v>0</v>
      </c>
      <c r="CM144" s="132">
        <f>SAM_billion!CM144*1000</f>
        <v>0</v>
      </c>
      <c r="CN144" s="132">
        <f>SAM_billion!CN144*1000</f>
        <v>0</v>
      </c>
      <c r="CO144" s="132">
        <f>SAM_billion!CO144*1000</f>
        <v>0</v>
      </c>
      <c r="CP144" s="132">
        <f>SAM_billion!CP144*1000</f>
        <v>0</v>
      </c>
      <c r="CQ144" s="132">
        <f>SAM_billion!CQ144*1000</f>
        <v>0</v>
      </c>
      <c r="CR144" s="132">
        <f>SAM_billion!CR144*1000</f>
        <v>0</v>
      </c>
      <c r="CS144" s="132">
        <f>SAM_billion!CS144*1000</f>
        <v>0</v>
      </c>
      <c r="CT144" s="132">
        <f>SAM_billion!CT144*1000</f>
        <v>0</v>
      </c>
      <c r="CU144" s="132">
        <f>SAM_billion!CU144*1000</f>
        <v>0</v>
      </c>
      <c r="CV144" s="132">
        <f>SAM_billion!CV144*1000</f>
        <v>0</v>
      </c>
      <c r="CW144" s="132">
        <f>SAM_billion!CW144*1000</f>
        <v>0</v>
      </c>
      <c r="CX144" s="132">
        <f>SAM_billion!CX144*1000</f>
        <v>0</v>
      </c>
      <c r="CY144" s="132">
        <f>SAM_billion!CY144*1000</f>
        <v>0</v>
      </c>
      <c r="CZ144" s="132">
        <f>SAM_billion!CZ144*1000</f>
        <v>0</v>
      </c>
      <c r="DA144" s="132">
        <f>SAM_billion!DA144*1000</f>
        <v>0</v>
      </c>
      <c r="DB144" s="132">
        <f>SAM_billion!DB144*1000</f>
        <v>0</v>
      </c>
      <c r="DC144" s="132">
        <f>SAM_billion!DC144*1000</f>
        <v>0</v>
      </c>
      <c r="DD144" s="132">
        <f>SAM_billion!DD144*1000</f>
        <v>0</v>
      </c>
      <c r="DE144" s="132">
        <f>SAM_billion!DE144*1000</f>
        <v>0</v>
      </c>
      <c r="DF144" s="132">
        <f>SAM_billion!DF144*1000</f>
        <v>0</v>
      </c>
      <c r="DG144" s="132">
        <f>SAM_billion!DG144*1000</f>
        <v>0</v>
      </c>
      <c r="DH144" s="132">
        <f>SAM_billion!DH144*1000</f>
        <v>0</v>
      </c>
      <c r="DI144" s="132">
        <f>SAM_billion!DI144*1000</f>
        <v>0</v>
      </c>
      <c r="DJ144" s="132">
        <f>SAM_billion!DJ144*1000</f>
        <v>0</v>
      </c>
      <c r="DK144" s="132">
        <f>SAM_billion!DK144*1000</f>
        <v>0</v>
      </c>
      <c r="DL144" s="132">
        <f>SAM_billion!DL144*1000</f>
        <v>0</v>
      </c>
      <c r="DM144" s="132">
        <f>SAM_billion!DM144*1000</f>
        <v>0</v>
      </c>
      <c r="DN144" s="132">
        <f>SAM_billion!DN144*1000</f>
        <v>0</v>
      </c>
      <c r="DO144" s="132">
        <f>SAM_billion!DO144*1000</f>
        <v>0</v>
      </c>
      <c r="DP144" s="132">
        <f>SAM_billion!DP144*1000</f>
        <v>0</v>
      </c>
      <c r="DQ144" s="132">
        <f>SAM_billion!DQ144*1000</f>
        <v>0</v>
      </c>
      <c r="DR144" s="132">
        <f>SAM_billion!DR144*1000</f>
        <v>0</v>
      </c>
      <c r="DS144" s="132">
        <f>SAM_billion!DS144*1000</f>
        <v>0</v>
      </c>
      <c r="DT144" s="132">
        <f>SAM_billion!DT144*1000</f>
        <v>0</v>
      </c>
      <c r="DU144" s="132">
        <f>SAM_billion!DU144*1000</f>
        <v>0</v>
      </c>
      <c r="DV144" s="132">
        <f>SAM_billion!DV144*1000</f>
        <v>0</v>
      </c>
      <c r="DW144" s="132">
        <f>SAM_billion!DW144*1000</f>
        <v>0</v>
      </c>
      <c r="DX144" s="132">
        <f>SAM_billion!DX144*1000</f>
        <v>0</v>
      </c>
      <c r="DY144" s="132">
        <f>SAM_billion!DY144*1000</f>
        <v>0</v>
      </c>
      <c r="DZ144" s="132">
        <f>SAM_billion!DZ144*1000</f>
        <v>0</v>
      </c>
      <c r="EA144" s="132">
        <f>SAM_billion!EA144*1000</f>
        <v>0</v>
      </c>
      <c r="EB144" s="132">
        <f>SAM_billion!EB144*1000</f>
        <v>0</v>
      </c>
      <c r="EC144" s="132">
        <f>SAM_billion!EC144*1000</f>
        <v>0</v>
      </c>
      <c r="ED144" s="132">
        <f>SAM_billion!ED144*1000</f>
        <v>0</v>
      </c>
      <c r="EE144" s="132">
        <f>SAM_billion!EE144*1000</f>
        <v>0</v>
      </c>
      <c r="EF144" s="132">
        <f>SAM_billion!EF144*1000</f>
        <v>0</v>
      </c>
      <c r="EG144" s="132">
        <f>SAM_billion!EG144*1000</f>
        <v>0</v>
      </c>
      <c r="EH144" s="132">
        <f>SAM_billion!EH144*1000</f>
        <v>0</v>
      </c>
      <c r="EI144" s="132">
        <f>SAM_billion!EI144*1000</f>
        <v>0</v>
      </c>
      <c r="EJ144" s="132">
        <f>SAM_billion!EJ144*1000</f>
        <v>0</v>
      </c>
      <c r="EK144" s="132">
        <f>SAM_billion!EK144*1000</f>
        <v>0</v>
      </c>
      <c r="EL144" s="132">
        <f>SAM_billion!EL144*1000</f>
        <v>0</v>
      </c>
      <c r="EM144" s="132">
        <f>SAM_billion!EM144*1000</f>
        <v>0</v>
      </c>
      <c r="EN144" s="132">
        <f>SAM_billion!EN144*1000</f>
        <v>0</v>
      </c>
      <c r="EO144" s="132">
        <f>SAM_billion!EO144*1000</f>
        <v>0</v>
      </c>
      <c r="EP144" s="132">
        <f>SAM_billion!EP144*1000</f>
        <v>0</v>
      </c>
      <c r="EQ144" s="132">
        <f>SAM_billion!EQ144*1000</f>
        <v>0</v>
      </c>
      <c r="ER144" s="132">
        <f>SAM_billion!ER144*1000</f>
        <v>0</v>
      </c>
      <c r="ES144" s="132">
        <f>SAM_billion!ES144*1000</f>
        <v>0</v>
      </c>
      <c r="ET144" s="132">
        <f>SAM_billion!ET144*1000</f>
        <v>0</v>
      </c>
      <c r="EU144" s="132">
        <f>SAM_billion!EU144*1000</f>
        <v>0</v>
      </c>
      <c r="EV144" s="132">
        <f>SAM_billion!EV144*1000</f>
        <v>0</v>
      </c>
      <c r="EW144" s="132">
        <f>SAM_billion!EW144*1000</f>
        <v>0</v>
      </c>
      <c r="EX144" s="132">
        <f>SAM_billion!EX144*1000</f>
        <v>0</v>
      </c>
      <c r="EY144" s="132">
        <f>SAM_billion!EY144*1000</f>
        <v>0</v>
      </c>
      <c r="EZ144" s="132">
        <f>SAM_billion!EZ144*1000</f>
        <v>0</v>
      </c>
      <c r="FA144" s="132">
        <f>SAM_billion!FA144*1000</f>
        <v>0</v>
      </c>
      <c r="FB144" s="132">
        <f>SAM_billion!FB144*1000</f>
        <v>0</v>
      </c>
      <c r="FC144" s="132">
        <f>SAM_billion!FC144*1000</f>
        <v>0</v>
      </c>
      <c r="FD144" s="132">
        <f>SAM_billion!FD144*1000</f>
        <v>0</v>
      </c>
      <c r="FE144" s="132">
        <f>SAM_billion!FE144*1000</f>
        <v>0</v>
      </c>
      <c r="FF144" s="132">
        <f>SAM_billion!FF144*1000</f>
        <v>0</v>
      </c>
      <c r="FG144" s="132">
        <f>SAM_billion!FG144*1000</f>
        <v>0</v>
      </c>
      <c r="FH144" s="132">
        <f>SAM_billion!FH144*1000</f>
        <v>0</v>
      </c>
      <c r="FI144" s="132">
        <f>SAM_billion!FI144*1000</f>
        <v>0</v>
      </c>
      <c r="FJ144" s="132">
        <f>SAM_billion!FJ144*1000</f>
        <v>0</v>
      </c>
      <c r="FK144" s="132">
        <f>SAM_billion!FK144*1000</f>
        <v>0</v>
      </c>
      <c r="FL144" s="132">
        <f>SAM_billion!FL144*1000</f>
        <v>0</v>
      </c>
      <c r="FM144" s="132">
        <f>SAM_billion!FM144*1000</f>
        <v>0</v>
      </c>
      <c r="FN144" s="132">
        <f>SAM_billion!FN144*1000</f>
        <v>228.03968820123183</v>
      </c>
      <c r="FO144" s="132">
        <f>SAM_billion!FO144*1000</f>
        <v>333.14370717358116</v>
      </c>
      <c r="FP144" s="132">
        <f>SAM_billion!FP144*1000</f>
        <v>412.03197226261091</v>
      </c>
      <c r="FQ144" s="132">
        <f>SAM_billion!FQ144*1000</f>
        <v>534.84724684973514</v>
      </c>
      <c r="FR144" s="132">
        <f>SAM_billion!FR144*1000</f>
        <v>662.46980605687338</v>
      </c>
      <c r="FS144" s="132">
        <f>SAM_billion!FS144*1000</f>
        <v>829.25251973003753</v>
      </c>
      <c r="FT144" s="132">
        <f>SAM_billion!FT144*1000</f>
        <v>1163.9523892553709</v>
      </c>
      <c r="FU144" s="132">
        <f>SAM_billion!FU144*1000</f>
        <v>1697.9300836351581</v>
      </c>
      <c r="FV144" s="132">
        <f>SAM_billion!FV144*1000</f>
        <v>2569.1725133975892</v>
      </c>
      <c r="FW144" s="132">
        <f>SAM_billion!FW144*1000</f>
        <v>5488.006242403867</v>
      </c>
      <c r="FX144" s="132">
        <f>SAM_billion!FX144*1000</f>
        <v>0</v>
      </c>
      <c r="FY144" s="132">
        <f>SAM_billion!FY144*1000</f>
        <v>0</v>
      </c>
      <c r="FZ144" s="132">
        <f>SAM_billion!FZ144*1000</f>
        <v>0</v>
      </c>
      <c r="GA144" s="132">
        <f>SAM_billion!GA144*1000</f>
        <v>0</v>
      </c>
      <c r="GB144" s="132">
        <f>SAM_billion!GB144*1000</f>
        <v>0</v>
      </c>
      <c r="GC144" s="132">
        <f>SAM_billion!GC144*1000</f>
        <v>0</v>
      </c>
      <c r="GD144" s="132">
        <f>SAM_billion!GD144*1000</f>
        <v>0</v>
      </c>
      <c r="GE144" s="132">
        <f>SAM_billion!GE144*1000</f>
        <v>0</v>
      </c>
      <c r="GF144" s="132">
        <f>SAM_billion!GF144*1000</f>
        <v>33543.083914072733</v>
      </c>
      <c r="GG144" s="132">
        <f>SAM_billion!GG144*1000</f>
        <v>1257.9241084263931</v>
      </c>
      <c r="GH144" s="132">
        <f>SAM_billion!GH144*1000</f>
        <v>-1821.0945816678004</v>
      </c>
      <c r="GI144" s="132">
        <f>SAM_billion!GI144*1000</f>
        <v>5829.1784296192318</v>
      </c>
      <c r="GJ144" s="132">
        <f>SAM_billion!GJ144*1000</f>
        <v>182796.25133779403</v>
      </c>
    </row>
    <row r="145" spans="1:192" x14ac:dyDescent="0.25">
      <c r="A145" s="133" t="s">
        <v>33</v>
      </c>
      <c r="B145" s="132">
        <f>SAM_billion!B145*1000</f>
        <v>134.10526360102887</v>
      </c>
      <c r="C145" s="132">
        <f>SAM_billion!C145*1000</f>
        <v>519.3491293041576</v>
      </c>
      <c r="D145" s="132">
        <f>SAM_billion!D145*1000</f>
        <v>22.389408675469198</v>
      </c>
      <c r="E145" s="132">
        <f>SAM_billion!E145*1000</f>
        <v>387.99852709045905</v>
      </c>
      <c r="F145" s="132">
        <f>SAM_billion!F145*1000</f>
        <v>1507.9834667154735</v>
      </c>
      <c r="G145" s="132">
        <f>SAM_billion!G145*1000</f>
        <v>506.81378351669935</v>
      </c>
      <c r="H145" s="132">
        <f>SAM_billion!H145*1000</f>
        <v>181.87871313972713</v>
      </c>
      <c r="I145" s="132">
        <f>SAM_billion!I145*1000</f>
        <v>233.19517911367473</v>
      </c>
      <c r="J145" s="132">
        <f>SAM_billion!J145*1000</f>
        <v>21.193808846814907</v>
      </c>
      <c r="K145" s="132">
        <f>SAM_billion!K145*1000</f>
        <v>233.32061629267699</v>
      </c>
      <c r="L145" s="132">
        <f>SAM_billion!L145*1000</f>
        <v>55.043882998068675</v>
      </c>
      <c r="M145" s="132">
        <f>SAM_billion!M145*1000</f>
        <v>145.68867246048151</v>
      </c>
      <c r="N145" s="132">
        <f>SAM_billion!N145*1000</f>
        <v>382.68111397905955</v>
      </c>
      <c r="O145" s="132">
        <f>SAM_billion!O145*1000</f>
        <v>45.7540769380985</v>
      </c>
      <c r="P145" s="132">
        <f>SAM_billion!P145*1000</f>
        <v>1910.652899615028</v>
      </c>
      <c r="Q145" s="132">
        <f>SAM_billion!Q145*1000</f>
        <v>539.9983173206175</v>
      </c>
      <c r="R145" s="132">
        <f>SAM_billion!R145*1000</f>
        <v>112.51782601630964</v>
      </c>
      <c r="S145" s="132">
        <f>SAM_billion!S145*1000</f>
        <v>2112.6788418663255</v>
      </c>
      <c r="T145" s="132">
        <f>SAM_billion!T145*1000</f>
        <v>5990.9297332544311</v>
      </c>
      <c r="U145" s="132">
        <f>SAM_billion!U145*1000</f>
        <v>1533.5395459041154</v>
      </c>
      <c r="V145" s="132">
        <f>SAM_billion!V145*1000</f>
        <v>59.966016726344527</v>
      </c>
      <c r="W145" s="132">
        <f>SAM_billion!W145*1000</f>
        <v>9.9374493590419704</v>
      </c>
      <c r="X145" s="132">
        <f>SAM_billion!X145*1000</f>
        <v>44.011745164128818</v>
      </c>
      <c r="Y145" s="132">
        <f>SAM_billion!Y145*1000</f>
        <v>6.0124352330296285</v>
      </c>
      <c r="Z145" s="132">
        <f>SAM_billion!Z145*1000</f>
        <v>158.53486436954157</v>
      </c>
      <c r="AA145" s="132">
        <f>SAM_billion!AA145*1000</f>
        <v>150.83374676872873</v>
      </c>
      <c r="AB145" s="132">
        <f>SAM_billion!AB145*1000</f>
        <v>16.181856039206899</v>
      </c>
      <c r="AC145" s="132">
        <f>SAM_billion!AC145*1000</f>
        <v>11.817774648276451</v>
      </c>
      <c r="AD145" s="132">
        <f>SAM_billion!AD145*1000</f>
        <v>240.20396388480214</v>
      </c>
      <c r="AE145" s="132">
        <f>SAM_billion!AE145*1000</f>
        <v>12.758464338542229</v>
      </c>
      <c r="AF145" s="132">
        <f>SAM_billion!AF145*1000</f>
        <v>13.367650052666765</v>
      </c>
      <c r="AG145" s="132">
        <f>SAM_billion!AG145*1000</f>
        <v>8.8707599316149924E-2</v>
      </c>
      <c r="AH145" s="132">
        <f>SAM_billion!AH145*1000</f>
        <v>64.144457997320174</v>
      </c>
      <c r="AI145" s="132">
        <f>SAM_billion!AI145*1000</f>
        <v>233.07246073803881</v>
      </c>
      <c r="AJ145" s="132">
        <f>SAM_billion!AJ145*1000</f>
        <v>1517.810457381441</v>
      </c>
      <c r="AK145" s="132">
        <f>SAM_billion!AK145*1000</f>
        <v>63.02958829601679</v>
      </c>
      <c r="AL145" s="132">
        <f>SAM_billion!AL145*1000</f>
        <v>6.4313434564430141</v>
      </c>
      <c r="AM145" s="132">
        <f>SAM_billion!AM145*1000</f>
        <v>16.178221316647274</v>
      </c>
      <c r="AN145" s="132">
        <f>SAM_billion!AN145*1000</f>
        <v>276.57405596940953</v>
      </c>
      <c r="AO145" s="132">
        <f>SAM_billion!AO145*1000</f>
        <v>144.32426289047157</v>
      </c>
      <c r="AP145" s="132">
        <f>SAM_billion!AP145*1000</f>
        <v>192.46196858477617</v>
      </c>
      <c r="AQ145" s="132">
        <f>SAM_billion!AQ145*1000</f>
        <v>92.316342541880132</v>
      </c>
      <c r="AR145" s="132">
        <f>SAM_billion!AR145*1000</f>
        <v>5.9523089898623587</v>
      </c>
      <c r="AS145" s="132">
        <f>SAM_billion!AS145*1000</f>
        <v>122.73340718834623</v>
      </c>
      <c r="AT145" s="132">
        <f>SAM_billion!AT145*1000</f>
        <v>1104.6006646951162</v>
      </c>
      <c r="AU145" s="132">
        <f>SAM_billion!AU145*1000</f>
        <v>1322.6136948143371</v>
      </c>
      <c r="AV145" s="132">
        <f>SAM_billion!AV145*1000</f>
        <v>25.960918872793822</v>
      </c>
      <c r="AW145" s="132">
        <f>SAM_billion!AW145*1000</f>
        <v>113.15271060481966</v>
      </c>
      <c r="AX145" s="132">
        <f>SAM_billion!AX145*1000</f>
        <v>278.76487060030996</v>
      </c>
      <c r="AY145" s="132">
        <f>SAM_billion!AY145*1000</f>
        <v>3.2266820144706831</v>
      </c>
      <c r="AZ145" s="132">
        <f>SAM_billion!AZ145*1000</f>
        <v>41.411136264938023</v>
      </c>
      <c r="BA145" s="132">
        <f>SAM_billion!BA145*1000</f>
        <v>769.34824868196097</v>
      </c>
      <c r="BB145" s="132">
        <f>SAM_billion!BB145*1000</f>
        <v>1648.8418899438393</v>
      </c>
      <c r="BC145" s="132">
        <f>SAM_billion!BC145*1000</f>
        <v>23.954692865780945</v>
      </c>
      <c r="BD145" s="132">
        <f>SAM_billion!BD145*1000</f>
        <v>5.8702243691756326</v>
      </c>
      <c r="BE145" s="132">
        <f>SAM_billion!BE145*1000</f>
        <v>1984.4882163525692</v>
      </c>
      <c r="BF145" s="132">
        <f>SAM_billion!BF145*1000</f>
        <v>69.101372904789756</v>
      </c>
      <c r="BG145" s="132">
        <f>SAM_billion!BG145*1000</f>
        <v>80829.514436448808</v>
      </c>
      <c r="BH145" s="132">
        <f>SAM_billion!BH145*1000</f>
        <v>2922.4828941715264</v>
      </c>
      <c r="BI145" s="132">
        <f>SAM_billion!BI145*1000</f>
        <v>62.764831099268548</v>
      </c>
      <c r="BJ145" s="132">
        <f>SAM_billion!BJ145*1000</f>
        <v>138.21370069189032</v>
      </c>
      <c r="BK145" s="132">
        <f>SAM_billion!BK145*1000</f>
        <v>610.10497160158457</v>
      </c>
      <c r="BL145" s="132">
        <f>SAM_billion!BL145*1000</f>
        <v>103.51789252066433</v>
      </c>
      <c r="BM145" s="132">
        <f>SAM_billion!BM145*1000</f>
        <v>0</v>
      </c>
      <c r="BN145" s="132">
        <f>SAM_billion!BN145*1000</f>
        <v>22455.010506845472</v>
      </c>
      <c r="BO145" s="132">
        <f>SAM_billion!BO145*1000</f>
        <v>0</v>
      </c>
      <c r="BP145" s="132">
        <f>SAM_billion!BP145*1000</f>
        <v>3136.2345299463323</v>
      </c>
      <c r="BQ145" s="132">
        <f>SAM_billion!BQ145*1000</f>
        <v>12237.270179911297</v>
      </c>
      <c r="BR145" s="132">
        <f>SAM_billion!BR145*1000</f>
        <v>1023.155378146908</v>
      </c>
      <c r="BS145" s="132">
        <f>SAM_billion!BS145*1000</f>
        <v>942.60937165735004</v>
      </c>
      <c r="BT145" s="132">
        <f>SAM_billion!BT145*1000</f>
        <v>0</v>
      </c>
      <c r="BU145" s="132">
        <f>SAM_billion!BU145*1000</f>
        <v>3088.2519110744797</v>
      </c>
      <c r="BV145" s="132">
        <f>SAM_billion!BV145*1000</f>
        <v>505.02815009048328</v>
      </c>
      <c r="BW145" s="132">
        <f>SAM_billion!BW145*1000</f>
        <v>262.55989180119747</v>
      </c>
      <c r="BX145" s="132">
        <f>SAM_billion!BX145*1000</f>
        <v>7837.9706218075899</v>
      </c>
      <c r="BY145" s="132">
        <f>SAM_billion!BY145*1000</f>
        <v>29937.747081791022</v>
      </c>
      <c r="BZ145" s="132">
        <f>SAM_billion!BZ145*1000</f>
        <v>20971.460480632748</v>
      </c>
      <c r="CA145" s="132">
        <f>SAM_billion!CA145*1000</f>
        <v>0</v>
      </c>
      <c r="CB145" s="132">
        <f>SAM_billion!CB145*1000</f>
        <v>0</v>
      </c>
      <c r="CC145" s="132">
        <f>SAM_billion!CC145*1000</f>
        <v>0</v>
      </c>
      <c r="CD145" s="132">
        <f>SAM_billion!CD145*1000</f>
        <v>0</v>
      </c>
      <c r="CE145" s="132">
        <f>SAM_billion!CE145*1000</f>
        <v>0</v>
      </c>
      <c r="CF145" s="132">
        <f>SAM_billion!CF145*1000</f>
        <v>0</v>
      </c>
      <c r="CG145" s="132">
        <f>SAM_billion!CG145*1000</f>
        <v>0</v>
      </c>
      <c r="CH145" s="132">
        <f>SAM_billion!CH145*1000</f>
        <v>0</v>
      </c>
      <c r="CI145" s="132">
        <f>SAM_billion!CI145*1000</f>
        <v>0</v>
      </c>
      <c r="CJ145" s="132">
        <f>SAM_billion!CJ145*1000</f>
        <v>0</v>
      </c>
      <c r="CK145" s="132">
        <f>SAM_billion!CK145*1000</f>
        <v>0</v>
      </c>
      <c r="CL145" s="132">
        <f>SAM_billion!CL145*1000</f>
        <v>0</v>
      </c>
      <c r="CM145" s="132">
        <f>SAM_billion!CM145*1000</f>
        <v>0</v>
      </c>
      <c r="CN145" s="132">
        <f>SAM_billion!CN145*1000</f>
        <v>0</v>
      </c>
      <c r="CO145" s="132">
        <f>SAM_billion!CO145*1000</f>
        <v>0</v>
      </c>
      <c r="CP145" s="132">
        <f>SAM_billion!CP145*1000</f>
        <v>0</v>
      </c>
      <c r="CQ145" s="132">
        <f>SAM_billion!CQ145*1000</f>
        <v>0</v>
      </c>
      <c r="CR145" s="132">
        <f>SAM_billion!CR145*1000</f>
        <v>0</v>
      </c>
      <c r="CS145" s="132">
        <f>SAM_billion!CS145*1000</f>
        <v>0</v>
      </c>
      <c r="CT145" s="132">
        <f>SAM_billion!CT145*1000</f>
        <v>0</v>
      </c>
      <c r="CU145" s="132">
        <f>SAM_billion!CU145*1000</f>
        <v>0</v>
      </c>
      <c r="CV145" s="132">
        <f>SAM_billion!CV145*1000</f>
        <v>0</v>
      </c>
      <c r="CW145" s="132">
        <f>SAM_billion!CW145*1000</f>
        <v>0</v>
      </c>
      <c r="CX145" s="132">
        <f>SAM_billion!CX145*1000</f>
        <v>0</v>
      </c>
      <c r="CY145" s="132">
        <f>SAM_billion!CY145*1000</f>
        <v>0</v>
      </c>
      <c r="CZ145" s="132">
        <f>SAM_billion!CZ145*1000</f>
        <v>0</v>
      </c>
      <c r="DA145" s="132">
        <f>SAM_billion!DA145*1000</f>
        <v>0</v>
      </c>
      <c r="DB145" s="132">
        <f>SAM_billion!DB145*1000</f>
        <v>0</v>
      </c>
      <c r="DC145" s="132">
        <f>SAM_billion!DC145*1000</f>
        <v>0</v>
      </c>
      <c r="DD145" s="132">
        <f>SAM_billion!DD145*1000</f>
        <v>0</v>
      </c>
      <c r="DE145" s="132">
        <f>SAM_billion!DE145*1000</f>
        <v>0</v>
      </c>
      <c r="DF145" s="132">
        <f>SAM_billion!DF145*1000</f>
        <v>0</v>
      </c>
      <c r="DG145" s="132">
        <f>SAM_billion!DG145*1000</f>
        <v>0</v>
      </c>
      <c r="DH145" s="132">
        <f>SAM_billion!DH145*1000</f>
        <v>0</v>
      </c>
      <c r="DI145" s="132">
        <f>SAM_billion!DI145*1000</f>
        <v>0</v>
      </c>
      <c r="DJ145" s="132">
        <f>SAM_billion!DJ145*1000</f>
        <v>0</v>
      </c>
      <c r="DK145" s="132">
        <f>SAM_billion!DK145*1000</f>
        <v>0</v>
      </c>
      <c r="DL145" s="132">
        <f>SAM_billion!DL145*1000</f>
        <v>0</v>
      </c>
      <c r="DM145" s="132">
        <f>SAM_billion!DM145*1000</f>
        <v>0</v>
      </c>
      <c r="DN145" s="132">
        <f>SAM_billion!DN145*1000</f>
        <v>0</v>
      </c>
      <c r="DO145" s="132">
        <f>SAM_billion!DO145*1000</f>
        <v>0</v>
      </c>
      <c r="DP145" s="132">
        <f>SAM_billion!DP145*1000</f>
        <v>0</v>
      </c>
      <c r="DQ145" s="132">
        <f>SAM_billion!DQ145*1000</f>
        <v>0</v>
      </c>
      <c r="DR145" s="132">
        <f>SAM_billion!DR145*1000</f>
        <v>0</v>
      </c>
      <c r="DS145" s="132">
        <f>SAM_billion!DS145*1000</f>
        <v>0</v>
      </c>
      <c r="DT145" s="132">
        <f>SAM_billion!DT145*1000</f>
        <v>0</v>
      </c>
      <c r="DU145" s="132">
        <f>SAM_billion!DU145*1000</f>
        <v>0</v>
      </c>
      <c r="DV145" s="132">
        <f>SAM_billion!DV145*1000</f>
        <v>0</v>
      </c>
      <c r="DW145" s="132">
        <f>SAM_billion!DW145*1000</f>
        <v>0</v>
      </c>
      <c r="DX145" s="132">
        <f>SAM_billion!DX145*1000</f>
        <v>0</v>
      </c>
      <c r="DY145" s="132">
        <f>SAM_billion!DY145*1000</f>
        <v>0</v>
      </c>
      <c r="DZ145" s="132">
        <f>SAM_billion!DZ145*1000</f>
        <v>0</v>
      </c>
      <c r="EA145" s="132">
        <f>SAM_billion!EA145*1000</f>
        <v>0</v>
      </c>
      <c r="EB145" s="132">
        <f>SAM_billion!EB145*1000</f>
        <v>0</v>
      </c>
      <c r="EC145" s="132">
        <f>SAM_billion!EC145*1000</f>
        <v>0</v>
      </c>
      <c r="ED145" s="132">
        <f>SAM_billion!ED145*1000</f>
        <v>0</v>
      </c>
      <c r="EE145" s="132">
        <f>SAM_billion!EE145*1000</f>
        <v>0</v>
      </c>
      <c r="EF145" s="132">
        <f>SAM_billion!EF145*1000</f>
        <v>0</v>
      </c>
      <c r="EG145" s="132">
        <f>SAM_billion!EG145*1000</f>
        <v>0</v>
      </c>
      <c r="EH145" s="132">
        <f>SAM_billion!EH145*1000</f>
        <v>0</v>
      </c>
      <c r="EI145" s="132">
        <f>SAM_billion!EI145*1000</f>
        <v>0</v>
      </c>
      <c r="EJ145" s="132">
        <f>SAM_billion!EJ145*1000</f>
        <v>0</v>
      </c>
      <c r="EK145" s="132">
        <f>SAM_billion!EK145*1000</f>
        <v>0</v>
      </c>
      <c r="EL145" s="132">
        <f>SAM_billion!EL145*1000</f>
        <v>0</v>
      </c>
      <c r="EM145" s="132">
        <f>SAM_billion!EM145*1000</f>
        <v>0</v>
      </c>
      <c r="EN145" s="132">
        <f>SAM_billion!EN145*1000</f>
        <v>0</v>
      </c>
      <c r="EO145" s="132">
        <f>SAM_billion!EO145*1000</f>
        <v>0</v>
      </c>
      <c r="EP145" s="132">
        <f>SAM_billion!EP145*1000</f>
        <v>0</v>
      </c>
      <c r="EQ145" s="132">
        <f>SAM_billion!EQ145*1000</f>
        <v>0</v>
      </c>
      <c r="ER145" s="132">
        <f>SAM_billion!ER145*1000</f>
        <v>0</v>
      </c>
      <c r="ES145" s="132">
        <f>SAM_billion!ES145*1000</f>
        <v>0</v>
      </c>
      <c r="ET145" s="132">
        <f>SAM_billion!ET145*1000</f>
        <v>0</v>
      </c>
      <c r="EU145" s="132">
        <f>SAM_billion!EU145*1000</f>
        <v>0</v>
      </c>
      <c r="EV145" s="132">
        <f>SAM_billion!EV145*1000</f>
        <v>0</v>
      </c>
      <c r="EW145" s="132">
        <f>SAM_billion!EW145*1000</f>
        <v>0</v>
      </c>
      <c r="EX145" s="132">
        <f>SAM_billion!EX145*1000</f>
        <v>0</v>
      </c>
      <c r="EY145" s="132">
        <f>SAM_billion!EY145*1000</f>
        <v>0</v>
      </c>
      <c r="EZ145" s="132">
        <f>SAM_billion!EZ145*1000</f>
        <v>0</v>
      </c>
      <c r="FA145" s="132">
        <f>SAM_billion!FA145*1000</f>
        <v>0</v>
      </c>
      <c r="FB145" s="132">
        <f>SAM_billion!FB145*1000</f>
        <v>0</v>
      </c>
      <c r="FC145" s="132">
        <f>SAM_billion!FC145*1000</f>
        <v>0</v>
      </c>
      <c r="FD145" s="132">
        <f>SAM_billion!FD145*1000</f>
        <v>0</v>
      </c>
      <c r="FE145" s="132">
        <f>SAM_billion!FE145*1000</f>
        <v>0</v>
      </c>
      <c r="FF145" s="132">
        <f>SAM_billion!FF145*1000</f>
        <v>0</v>
      </c>
      <c r="FG145" s="132">
        <f>SAM_billion!FG145*1000</f>
        <v>0</v>
      </c>
      <c r="FH145" s="132">
        <f>SAM_billion!FH145*1000</f>
        <v>0</v>
      </c>
      <c r="FI145" s="132">
        <f>SAM_billion!FI145*1000</f>
        <v>0</v>
      </c>
      <c r="FJ145" s="132">
        <f>SAM_billion!FJ145*1000</f>
        <v>0</v>
      </c>
      <c r="FK145" s="132">
        <f>SAM_billion!FK145*1000</f>
        <v>0</v>
      </c>
      <c r="FL145" s="132">
        <f>SAM_billion!FL145*1000</f>
        <v>0</v>
      </c>
      <c r="FM145" s="132">
        <f>SAM_billion!FM145*1000</f>
        <v>0</v>
      </c>
      <c r="FN145" s="132">
        <f>SAM_billion!FN145*1000</f>
        <v>23.456973858298724</v>
      </c>
      <c r="FO145" s="132">
        <f>SAM_billion!FO145*1000</f>
        <v>117.81375514812493</v>
      </c>
      <c r="FP145" s="132">
        <f>SAM_billion!FP145*1000</f>
        <v>447.4295875785424</v>
      </c>
      <c r="FQ145" s="132">
        <f>SAM_billion!FQ145*1000</f>
        <v>765.16672767997375</v>
      </c>
      <c r="FR145" s="132">
        <f>SAM_billion!FR145*1000</f>
        <v>1040.2879140136854</v>
      </c>
      <c r="FS145" s="132">
        <f>SAM_billion!FS145*1000</f>
        <v>3515.5820827769858</v>
      </c>
      <c r="FT145" s="132">
        <f>SAM_billion!FT145*1000</f>
        <v>7456.2909267924633</v>
      </c>
      <c r="FU145" s="132">
        <f>SAM_billion!FU145*1000</f>
        <v>15674.06022897115</v>
      </c>
      <c r="FV145" s="132">
        <f>SAM_billion!FV145*1000</f>
        <v>44067.373715278962</v>
      </c>
      <c r="FW145" s="132">
        <f>SAM_billion!FW145*1000</f>
        <v>133597.34030275667</v>
      </c>
      <c r="FX145" s="132">
        <f>SAM_billion!FX145*1000</f>
        <v>0</v>
      </c>
      <c r="FY145" s="132">
        <f>SAM_billion!FY145*1000</f>
        <v>0</v>
      </c>
      <c r="FZ145" s="132">
        <f>SAM_billion!FZ145*1000</f>
        <v>0</v>
      </c>
      <c r="GA145" s="132">
        <f>SAM_billion!GA145*1000</f>
        <v>0</v>
      </c>
      <c r="GB145" s="132">
        <f>SAM_billion!GB145*1000</f>
        <v>0</v>
      </c>
      <c r="GC145" s="132">
        <f>SAM_billion!GC145*1000</f>
        <v>0</v>
      </c>
      <c r="GD145" s="132">
        <f>SAM_billion!GD145*1000</f>
        <v>0</v>
      </c>
      <c r="GE145" s="132">
        <f>SAM_billion!GE145*1000</f>
        <v>0</v>
      </c>
      <c r="GF145" s="132">
        <f>SAM_billion!GF145*1000</f>
        <v>111788.41704988109</v>
      </c>
      <c r="GG145" s="132">
        <f>SAM_billion!GG145*1000</f>
        <v>4192.2604734287088</v>
      </c>
      <c r="GH145" s="132">
        <f>SAM_billion!GH145*1000</f>
        <v>-727.46563781980626</v>
      </c>
      <c r="GI145" s="132">
        <f>SAM_billion!GI145*1000</f>
        <v>69639.95146681508</v>
      </c>
      <c r="GJ145" s="132">
        <f>SAM_billion!GJ145*1000</f>
        <v>606089.65407656634</v>
      </c>
    </row>
    <row r="146" spans="1:192" x14ac:dyDescent="0.25">
      <c r="A146" s="133" t="s">
        <v>386</v>
      </c>
      <c r="B146" s="132">
        <f>SAM_billion!B146*1000</f>
        <v>4.1726174730769428</v>
      </c>
      <c r="C146" s="132">
        <f>SAM_billion!C146*1000</f>
        <v>16.439440245185164</v>
      </c>
      <c r="D146" s="132">
        <f>SAM_billion!D146*1000</f>
        <v>0.70443960196964128</v>
      </c>
      <c r="E146" s="132">
        <f>SAM_billion!E146*1000</f>
        <v>11.839898794016706</v>
      </c>
      <c r="F146" s="132">
        <f>SAM_billion!F146*1000</f>
        <v>46.448594177433911</v>
      </c>
      <c r="G146" s="132">
        <f>SAM_billion!G146*1000</f>
        <v>15.793791723583611</v>
      </c>
      <c r="H146" s="132">
        <f>SAM_billion!H146*1000</f>
        <v>5.7243956297585008</v>
      </c>
      <c r="I146" s="132">
        <f>SAM_billion!I146*1000</f>
        <v>7.2915716176963636</v>
      </c>
      <c r="J146" s="132">
        <f>SAM_billion!J146*1000</f>
        <v>0.65702913900388937</v>
      </c>
      <c r="K146" s="132">
        <f>SAM_billion!K146*1000</f>
        <v>7.2946137221970044</v>
      </c>
      <c r="L146" s="132">
        <f>SAM_billion!L146*1000</f>
        <v>1.7188907163665412</v>
      </c>
      <c r="M146" s="132">
        <f>SAM_billion!M146*1000</f>
        <v>4.5386627295633977</v>
      </c>
      <c r="N146" s="132">
        <f>SAM_billion!N146*1000</f>
        <v>11.341327693614721</v>
      </c>
      <c r="O146" s="132">
        <f>SAM_billion!O146*1000</f>
        <v>1.2863303051711121</v>
      </c>
      <c r="P146" s="132">
        <f>SAM_billion!P146*1000</f>
        <v>19.626234849647574</v>
      </c>
      <c r="Q146" s="132">
        <f>SAM_billion!Q146*1000</f>
        <v>42.433034149496564</v>
      </c>
      <c r="R146" s="132">
        <f>SAM_billion!R146*1000</f>
        <v>7.8420975271497557</v>
      </c>
      <c r="S146" s="132">
        <f>SAM_billion!S146*1000</f>
        <v>191.42378329367779</v>
      </c>
      <c r="T146" s="132">
        <f>SAM_billion!T146*1000</f>
        <v>150.58670952435989</v>
      </c>
      <c r="U146" s="132">
        <f>SAM_billion!U146*1000</f>
        <v>106.88232350825734</v>
      </c>
      <c r="V146" s="132">
        <f>SAM_billion!V146*1000</f>
        <v>0</v>
      </c>
      <c r="W146" s="132">
        <f>SAM_billion!W146*1000</f>
        <v>0</v>
      </c>
      <c r="X146" s="132">
        <f>SAM_billion!X146*1000</f>
        <v>0</v>
      </c>
      <c r="Y146" s="132">
        <f>SAM_billion!Y146*1000</f>
        <v>0</v>
      </c>
      <c r="Z146" s="132">
        <f>SAM_billion!Z146*1000</f>
        <v>0</v>
      </c>
      <c r="AA146" s="132">
        <f>SAM_billion!AA146*1000</f>
        <v>0</v>
      </c>
      <c r="AB146" s="132">
        <f>SAM_billion!AB146*1000</f>
        <v>0</v>
      </c>
      <c r="AC146" s="132">
        <f>SAM_billion!AC146*1000</f>
        <v>0</v>
      </c>
      <c r="AD146" s="132">
        <f>SAM_billion!AD146*1000</f>
        <v>0</v>
      </c>
      <c r="AE146" s="132">
        <f>SAM_billion!AE146*1000</f>
        <v>0</v>
      </c>
      <c r="AF146" s="132">
        <f>SAM_billion!AF146*1000</f>
        <v>0</v>
      </c>
      <c r="AG146" s="132">
        <f>SAM_billion!AG146*1000</f>
        <v>0</v>
      </c>
      <c r="AH146" s="132">
        <f>SAM_billion!AH146*1000</f>
        <v>0</v>
      </c>
      <c r="AI146" s="132">
        <f>SAM_billion!AI146*1000</f>
        <v>0</v>
      </c>
      <c r="AJ146" s="132">
        <f>SAM_billion!AJ146*1000</f>
        <v>0</v>
      </c>
      <c r="AK146" s="132">
        <f>SAM_billion!AK146*1000</f>
        <v>0</v>
      </c>
      <c r="AL146" s="132">
        <f>SAM_billion!AL146*1000</f>
        <v>0</v>
      </c>
      <c r="AM146" s="132">
        <f>SAM_billion!AM146*1000</f>
        <v>0</v>
      </c>
      <c r="AN146" s="132">
        <f>SAM_billion!AN146*1000</f>
        <v>0</v>
      </c>
      <c r="AO146" s="132">
        <f>SAM_billion!AO146*1000</f>
        <v>0</v>
      </c>
      <c r="AP146" s="132">
        <f>SAM_billion!AP146*1000</f>
        <v>0</v>
      </c>
      <c r="AQ146" s="132">
        <f>SAM_billion!AQ146*1000</f>
        <v>0</v>
      </c>
      <c r="AR146" s="132">
        <f>SAM_billion!AR146*1000</f>
        <v>0</v>
      </c>
      <c r="AS146" s="132">
        <f>SAM_billion!AS146*1000</f>
        <v>0</v>
      </c>
      <c r="AT146" s="132">
        <f>SAM_billion!AT146*1000</f>
        <v>0</v>
      </c>
      <c r="AU146" s="132">
        <f>SAM_billion!AU146*1000</f>
        <v>0</v>
      </c>
      <c r="AV146" s="132">
        <f>SAM_billion!AV146*1000</f>
        <v>0</v>
      </c>
      <c r="AW146" s="132">
        <f>SAM_billion!AW146*1000</f>
        <v>0</v>
      </c>
      <c r="AX146" s="132">
        <f>SAM_billion!AX146*1000</f>
        <v>0</v>
      </c>
      <c r="AY146" s="132">
        <f>SAM_billion!AY146*1000</f>
        <v>0</v>
      </c>
      <c r="AZ146" s="132">
        <f>SAM_billion!AZ146*1000</f>
        <v>0</v>
      </c>
      <c r="BA146" s="132">
        <f>SAM_billion!BA146*1000</f>
        <v>876.69644444980554</v>
      </c>
      <c r="BB146" s="132">
        <f>SAM_billion!BB146*1000</f>
        <v>291.32041099560536</v>
      </c>
      <c r="BC146" s="132">
        <f>SAM_billion!BC146*1000</f>
        <v>17.67484241788997</v>
      </c>
      <c r="BD146" s="132">
        <f>SAM_billion!BD146*1000</f>
        <v>4.3313137540181241</v>
      </c>
      <c r="BE146" s="132">
        <f>SAM_billion!BE146*1000</f>
        <v>1464.2440502460474</v>
      </c>
      <c r="BF146" s="132">
        <f>SAM_billion!BF146*1000</f>
        <v>0</v>
      </c>
      <c r="BG146" s="132">
        <f>SAM_billion!BG146*1000</f>
        <v>579.8541001029547</v>
      </c>
      <c r="BH146" s="132">
        <f>SAM_billion!BH146*1000</f>
        <v>4952.963759658398</v>
      </c>
      <c r="BI146" s="132">
        <f>SAM_billion!BI146*1000</f>
        <v>70.778279335514753</v>
      </c>
      <c r="BJ146" s="132">
        <f>SAM_billion!BJ146*1000</f>
        <v>1.2087891451453514</v>
      </c>
      <c r="BK146" s="132">
        <f>SAM_billion!BK146*1000</f>
        <v>0</v>
      </c>
      <c r="BL146" s="132">
        <f>SAM_billion!BL146*1000</f>
        <v>0</v>
      </c>
      <c r="BM146" s="132">
        <f>SAM_billion!BM146*1000</f>
        <v>0</v>
      </c>
      <c r="BN146" s="132">
        <f>SAM_billion!BN146*1000</f>
        <v>7.2071457402399224</v>
      </c>
      <c r="BO146" s="132">
        <f>SAM_billion!BO146*1000</f>
        <v>0</v>
      </c>
      <c r="BP146" s="132">
        <f>SAM_billion!BP146*1000</f>
        <v>268.17916194069613</v>
      </c>
      <c r="BQ146" s="132">
        <f>SAM_billion!BQ146*1000</f>
        <v>896.97104418893605</v>
      </c>
      <c r="BR146" s="132">
        <f>SAM_billion!BR146*1000</f>
        <v>162.51333671392294</v>
      </c>
      <c r="BS146" s="132">
        <f>SAM_billion!BS146*1000</f>
        <v>149.71977617250542</v>
      </c>
      <c r="BT146" s="132">
        <f>SAM_billion!BT146*1000</f>
        <v>0</v>
      </c>
      <c r="BU146" s="132">
        <f>SAM_billion!BU146*1000</f>
        <v>388.11433804094037</v>
      </c>
      <c r="BV146" s="132">
        <f>SAM_billion!BV146*1000</f>
        <v>25.118779809514816</v>
      </c>
      <c r="BW146" s="132">
        <f>SAM_billion!BW146*1000</f>
        <v>0</v>
      </c>
      <c r="BX146" s="132">
        <f>SAM_billion!BX146*1000</f>
        <v>57.438188091643894</v>
      </c>
      <c r="BY146" s="132">
        <f>SAM_billion!BY146*1000</f>
        <v>1459.4755777213895</v>
      </c>
      <c r="BZ146" s="132">
        <f>SAM_billion!BZ146*1000</f>
        <v>145.50071917614494</v>
      </c>
      <c r="CA146" s="132">
        <f>SAM_billion!CA146*1000</f>
        <v>0</v>
      </c>
      <c r="CB146" s="132">
        <f>SAM_billion!CB146*1000</f>
        <v>0</v>
      </c>
      <c r="CC146" s="132">
        <f>SAM_billion!CC146*1000</f>
        <v>0</v>
      </c>
      <c r="CD146" s="132">
        <f>SAM_billion!CD146*1000</f>
        <v>0</v>
      </c>
      <c r="CE146" s="132">
        <f>SAM_billion!CE146*1000</f>
        <v>0</v>
      </c>
      <c r="CF146" s="132">
        <f>SAM_billion!CF146*1000</f>
        <v>0</v>
      </c>
      <c r="CG146" s="132">
        <f>SAM_billion!CG146*1000</f>
        <v>0</v>
      </c>
      <c r="CH146" s="132">
        <f>SAM_billion!CH146*1000</f>
        <v>0</v>
      </c>
      <c r="CI146" s="132">
        <f>SAM_billion!CI146*1000</f>
        <v>0</v>
      </c>
      <c r="CJ146" s="132">
        <f>SAM_billion!CJ146*1000</f>
        <v>0</v>
      </c>
      <c r="CK146" s="132">
        <f>SAM_billion!CK146*1000</f>
        <v>0</v>
      </c>
      <c r="CL146" s="132">
        <f>SAM_billion!CL146*1000</f>
        <v>0</v>
      </c>
      <c r="CM146" s="132">
        <f>SAM_billion!CM146*1000</f>
        <v>0</v>
      </c>
      <c r="CN146" s="132">
        <f>SAM_billion!CN146*1000</f>
        <v>0</v>
      </c>
      <c r="CO146" s="132">
        <f>SAM_billion!CO146*1000</f>
        <v>0</v>
      </c>
      <c r="CP146" s="132">
        <f>SAM_billion!CP146*1000</f>
        <v>0</v>
      </c>
      <c r="CQ146" s="132">
        <f>SAM_billion!CQ146*1000</f>
        <v>0</v>
      </c>
      <c r="CR146" s="132">
        <f>SAM_billion!CR146*1000</f>
        <v>0</v>
      </c>
      <c r="CS146" s="132">
        <f>SAM_billion!CS146*1000</f>
        <v>0</v>
      </c>
      <c r="CT146" s="132">
        <f>SAM_billion!CT146*1000</f>
        <v>0</v>
      </c>
      <c r="CU146" s="132">
        <f>SAM_billion!CU146*1000</f>
        <v>0</v>
      </c>
      <c r="CV146" s="132">
        <f>SAM_billion!CV146*1000</f>
        <v>0</v>
      </c>
      <c r="CW146" s="132">
        <f>SAM_billion!CW146*1000</f>
        <v>0</v>
      </c>
      <c r="CX146" s="132">
        <f>SAM_billion!CX146*1000</f>
        <v>0</v>
      </c>
      <c r="CY146" s="132">
        <f>SAM_billion!CY146*1000</f>
        <v>0</v>
      </c>
      <c r="CZ146" s="132">
        <f>SAM_billion!CZ146*1000</f>
        <v>0</v>
      </c>
      <c r="DA146" s="132">
        <f>SAM_billion!DA146*1000</f>
        <v>0</v>
      </c>
      <c r="DB146" s="132">
        <f>SAM_billion!DB146*1000</f>
        <v>0</v>
      </c>
      <c r="DC146" s="132">
        <f>SAM_billion!DC146*1000</f>
        <v>0</v>
      </c>
      <c r="DD146" s="132">
        <f>SAM_billion!DD146*1000</f>
        <v>0</v>
      </c>
      <c r="DE146" s="132">
        <f>SAM_billion!DE146*1000</f>
        <v>0</v>
      </c>
      <c r="DF146" s="132">
        <f>SAM_billion!DF146*1000</f>
        <v>0</v>
      </c>
      <c r="DG146" s="132">
        <f>SAM_billion!DG146*1000</f>
        <v>0</v>
      </c>
      <c r="DH146" s="132">
        <f>SAM_billion!DH146*1000</f>
        <v>0</v>
      </c>
      <c r="DI146" s="132">
        <f>SAM_billion!DI146*1000</f>
        <v>0</v>
      </c>
      <c r="DJ146" s="132">
        <f>SAM_billion!DJ146*1000</f>
        <v>0</v>
      </c>
      <c r="DK146" s="132">
        <f>SAM_billion!DK146*1000</f>
        <v>0</v>
      </c>
      <c r="DL146" s="132">
        <f>SAM_billion!DL146*1000</f>
        <v>0</v>
      </c>
      <c r="DM146" s="132">
        <f>SAM_billion!DM146*1000</f>
        <v>0</v>
      </c>
      <c r="DN146" s="132">
        <f>SAM_billion!DN146*1000</f>
        <v>0</v>
      </c>
      <c r="DO146" s="132">
        <f>SAM_billion!DO146*1000</f>
        <v>0</v>
      </c>
      <c r="DP146" s="132">
        <f>SAM_billion!DP146*1000</f>
        <v>0</v>
      </c>
      <c r="DQ146" s="132">
        <f>SAM_billion!DQ146*1000</f>
        <v>0</v>
      </c>
      <c r="DR146" s="132">
        <f>SAM_billion!DR146*1000</f>
        <v>0</v>
      </c>
      <c r="DS146" s="132">
        <f>SAM_billion!DS146*1000</f>
        <v>0</v>
      </c>
      <c r="DT146" s="132">
        <f>SAM_billion!DT146*1000</f>
        <v>0</v>
      </c>
      <c r="DU146" s="132">
        <f>SAM_billion!DU146*1000</f>
        <v>0</v>
      </c>
      <c r="DV146" s="132">
        <f>SAM_billion!DV146*1000</f>
        <v>0</v>
      </c>
      <c r="DW146" s="132">
        <f>SAM_billion!DW146*1000</f>
        <v>0</v>
      </c>
      <c r="DX146" s="132">
        <f>SAM_billion!DX146*1000</f>
        <v>0</v>
      </c>
      <c r="DY146" s="132">
        <f>SAM_billion!DY146*1000</f>
        <v>0</v>
      </c>
      <c r="DZ146" s="132">
        <f>SAM_billion!DZ146*1000</f>
        <v>0</v>
      </c>
      <c r="EA146" s="132">
        <f>SAM_billion!EA146*1000</f>
        <v>0</v>
      </c>
      <c r="EB146" s="132">
        <f>SAM_billion!EB146*1000</f>
        <v>0</v>
      </c>
      <c r="EC146" s="132">
        <f>SAM_billion!EC146*1000</f>
        <v>0</v>
      </c>
      <c r="ED146" s="132">
        <f>SAM_billion!ED146*1000</f>
        <v>0</v>
      </c>
      <c r="EE146" s="132">
        <f>SAM_billion!EE146*1000</f>
        <v>0</v>
      </c>
      <c r="EF146" s="132">
        <f>SAM_billion!EF146*1000</f>
        <v>0</v>
      </c>
      <c r="EG146" s="132">
        <f>SAM_billion!EG146*1000</f>
        <v>0</v>
      </c>
      <c r="EH146" s="132">
        <f>SAM_billion!EH146*1000</f>
        <v>0</v>
      </c>
      <c r="EI146" s="132">
        <f>SAM_billion!EI146*1000</f>
        <v>0</v>
      </c>
      <c r="EJ146" s="132">
        <f>SAM_billion!EJ146*1000</f>
        <v>0</v>
      </c>
      <c r="EK146" s="132">
        <f>SAM_billion!EK146*1000</f>
        <v>0</v>
      </c>
      <c r="EL146" s="132">
        <f>SAM_billion!EL146*1000</f>
        <v>0</v>
      </c>
      <c r="EM146" s="132">
        <f>SAM_billion!EM146*1000</f>
        <v>0</v>
      </c>
      <c r="EN146" s="132">
        <f>SAM_billion!EN146*1000</f>
        <v>0</v>
      </c>
      <c r="EO146" s="132">
        <f>SAM_billion!EO146*1000</f>
        <v>0</v>
      </c>
      <c r="EP146" s="132">
        <f>SAM_billion!EP146*1000</f>
        <v>0</v>
      </c>
      <c r="EQ146" s="132">
        <f>SAM_billion!EQ146*1000</f>
        <v>0</v>
      </c>
      <c r="ER146" s="132">
        <f>SAM_billion!ER146*1000</f>
        <v>0</v>
      </c>
      <c r="ES146" s="132">
        <f>SAM_billion!ES146*1000</f>
        <v>0</v>
      </c>
      <c r="ET146" s="132">
        <f>SAM_billion!ET146*1000</f>
        <v>0</v>
      </c>
      <c r="EU146" s="132">
        <f>SAM_billion!EU146*1000</f>
        <v>0</v>
      </c>
      <c r="EV146" s="132">
        <f>SAM_billion!EV146*1000</f>
        <v>0</v>
      </c>
      <c r="EW146" s="132">
        <f>SAM_billion!EW146*1000</f>
        <v>0</v>
      </c>
      <c r="EX146" s="132">
        <f>SAM_billion!EX146*1000</f>
        <v>0</v>
      </c>
      <c r="EY146" s="132">
        <f>SAM_billion!EY146*1000</f>
        <v>0</v>
      </c>
      <c r="EZ146" s="132">
        <f>SAM_billion!EZ146*1000</f>
        <v>0</v>
      </c>
      <c r="FA146" s="132">
        <f>SAM_billion!FA146*1000</f>
        <v>0</v>
      </c>
      <c r="FB146" s="132">
        <f>SAM_billion!FB146*1000</f>
        <v>0</v>
      </c>
      <c r="FC146" s="132">
        <f>SAM_billion!FC146*1000</f>
        <v>0</v>
      </c>
      <c r="FD146" s="132">
        <f>SAM_billion!FD146*1000</f>
        <v>0</v>
      </c>
      <c r="FE146" s="132">
        <f>SAM_billion!FE146*1000</f>
        <v>0</v>
      </c>
      <c r="FF146" s="132">
        <f>SAM_billion!FF146*1000</f>
        <v>0</v>
      </c>
      <c r="FG146" s="132">
        <f>SAM_billion!FG146*1000</f>
        <v>0</v>
      </c>
      <c r="FH146" s="132">
        <f>SAM_billion!FH146*1000</f>
        <v>0</v>
      </c>
      <c r="FI146" s="132">
        <f>SAM_billion!FI146*1000</f>
        <v>0</v>
      </c>
      <c r="FJ146" s="132">
        <f>SAM_billion!FJ146*1000</f>
        <v>0</v>
      </c>
      <c r="FK146" s="132">
        <f>SAM_billion!FK146*1000</f>
        <v>0</v>
      </c>
      <c r="FL146" s="132">
        <f>SAM_billion!FL146*1000</f>
        <v>0</v>
      </c>
      <c r="FM146" s="132">
        <f>SAM_billion!FM146*1000</f>
        <v>0</v>
      </c>
      <c r="FN146" s="132">
        <f>SAM_billion!FN146*1000</f>
        <v>6.850848476316675</v>
      </c>
      <c r="FO146" s="132">
        <f>SAM_billion!FO146*1000</f>
        <v>12.355811382024305</v>
      </c>
      <c r="FP146" s="132">
        <f>SAM_billion!FP146*1000</f>
        <v>14.722215787194477</v>
      </c>
      <c r="FQ146" s="132">
        <f>SAM_billion!FQ146*1000</f>
        <v>10.887798911154821</v>
      </c>
      <c r="FR146" s="132">
        <f>SAM_billion!FR146*1000</f>
        <v>13.556674093889884</v>
      </c>
      <c r="FS146" s="132">
        <f>SAM_billion!FS146*1000</f>
        <v>46.007952439715488</v>
      </c>
      <c r="FT146" s="132">
        <f>SAM_billion!FT146*1000</f>
        <v>52.101895206247818</v>
      </c>
      <c r="FU146" s="132">
        <f>SAM_billion!FU146*1000</f>
        <v>71.629684524887509</v>
      </c>
      <c r="FV146" s="132">
        <f>SAM_billion!FV146*1000</f>
        <v>441.34015766270596</v>
      </c>
      <c r="FW146" s="132">
        <f>SAM_billion!FW146*1000</f>
        <v>2248.6543463181888</v>
      </c>
      <c r="FX146" s="132">
        <f>SAM_billion!FX146*1000</f>
        <v>0</v>
      </c>
      <c r="FY146" s="132">
        <f>SAM_billion!FY146*1000</f>
        <v>0</v>
      </c>
      <c r="FZ146" s="132">
        <f>SAM_billion!FZ146*1000</f>
        <v>0</v>
      </c>
      <c r="GA146" s="132">
        <f>SAM_billion!GA146*1000</f>
        <v>0</v>
      </c>
      <c r="GB146" s="132">
        <f>SAM_billion!GB146*1000</f>
        <v>0</v>
      </c>
      <c r="GC146" s="132">
        <f>SAM_billion!GC146*1000</f>
        <v>0</v>
      </c>
      <c r="GD146" s="132">
        <f>SAM_billion!GD146*1000</f>
        <v>0</v>
      </c>
      <c r="GE146" s="132">
        <f>SAM_billion!GE146*1000</f>
        <v>0</v>
      </c>
      <c r="GF146" s="132">
        <f>SAM_billion!GF146*1000</f>
        <v>11267.081296842021</v>
      </c>
      <c r="GG146" s="132">
        <f>SAM_billion!GG146*1000</f>
        <v>422.53518582861921</v>
      </c>
      <c r="GH146" s="132">
        <f>SAM_billion!GH146*1000</f>
        <v>231.67491809686626</v>
      </c>
      <c r="GI146" s="132">
        <f>SAM_billion!GI146*1000</f>
        <v>21162.75808763185</v>
      </c>
      <c r="GJ146" s="132">
        <f>SAM_billion!GJ146*1000</f>
        <v>48475.512717324222</v>
      </c>
    </row>
    <row r="147" spans="1:192" x14ac:dyDescent="0.25">
      <c r="A147" s="133" t="s">
        <v>387</v>
      </c>
      <c r="B147" s="132">
        <f>SAM_billion!B147*1000</f>
        <v>0</v>
      </c>
      <c r="C147" s="132">
        <f>SAM_billion!C147*1000</f>
        <v>0</v>
      </c>
      <c r="D147" s="132">
        <f>SAM_billion!D147*1000</f>
        <v>0</v>
      </c>
      <c r="E147" s="132">
        <f>SAM_billion!E147*1000</f>
        <v>0</v>
      </c>
      <c r="F147" s="132">
        <f>SAM_billion!F147*1000</f>
        <v>0</v>
      </c>
      <c r="G147" s="132">
        <f>SAM_billion!G147*1000</f>
        <v>0</v>
      </c>
      <c r="H147" s="132">
        <f>SAM_billion!H147*1000</f>
        <v>0</v>
      </c>
      <c r="I147" s="132">
        <f>SAM_billion!I147*1000</f>
        <v>0</v>
      </c>
      <c r="J147" s="132">
        <f>SAM_billion!J147*1000</f>
        <v>0</v>
      </c>
      <c r="K147" s="132">
        <f>SAM_billion!K147*1000</f>
        <v>0</v>
      </c>
      <c r="L147" s="132">
        <f>SAM_billion!L147*1000</f>
        <v>0</v>
      </c>
      <c r="M147" s="132">
        <f>SAM_billion!M147*1000</f>
        <v>0</v>
      </c>
      <c r="N147" s="132">
        <f>SAM_billion!N147*1000</f>
        <v>0</v>
      </c>
      <c r="O147" s="132">
        <f>SAM_billion!O147*1000</f>
        <v>0</v>
      </c>
      <c r="P147" s="132">
        <f>SAM_billion!P147*1000</f>
        <v>6.9099282491594964</v>
      </c>
      <c r="Q147" s="132">
        <f>SAM_billion!Q147*1000</f>
        <v>6.4318150393927294</v>
      </c>
      <c r="R147" s="132">
        <f>SAM_billion!R147*1000</f>
        <v>0.93165182579911943</v>
      </c>
      <c r="S147" s="132">
        <f>SAM_billion!S147*1000</f>
        <v>36.159078401585269</v>
      </c>
      <c r="T147" s="132">
        <f>SAM_billion!T147*1000</f>
        <v>19.72468306602563</v>
      </c>
      <c r="U147" s="132">
        <f>SAM_billion!U147*1000</f>
        <v>12.697765042755321</v>
      </c>
      <c r="V147" s="132">
        <f>SAM_billion!V147*1000</f>
        <v>0</v>
      </c>
      <c r="W147" s="132">
        <f>SAM_billion!W147*1000</f>
        <v>0</v>
      </c>
      <c r="X147" s="132">
        <f>SAM_billion!X147*1000</f>
        <v>0</v>
      </c>
      <c r="Y147" s="132">
        <f>SAM_billion!Y147*1000</f>
        <v>0</v>
      </c>
      <c r="Z147" s="132">
        <f>SAM_billion!Z147*1000</f>
        <v>0</v>
      </c>
      <c r="AA147" s="132">
        <f>SAM_billion!AA147*1000</f>
        <v>0</v>
      </c>
      <c r="AB147" s="132">
        <f>SAM_billion!AB147*1000</f>
        <v>0</v>
      </c>
      <c r="AC147" s="132">
        <f>SAM_billion!AC147*1000</f>
        <v>0</v>
      </c>
      <c r="AD147" s="132">
        <f>SAM_billion!AD147*1000</f>
        <v>0</v>
      </c>
      <c r="AE147" s="132">
        <f>SAM_billion!AE147*1000</f>
        <v>0</v>
      </c>
      <c r="AF147" s="132">
        <f>SAM_billion!AF147*1000</f>
        <v>0</v>
      </c>
      <c r="AG147" s="132">
        <f>SAM_billion!AG147*1000</f>
        <v>0</v>
      </c>
      <c r="AH147" s="132">
        <f>SAM_billion!AH147*1000</f>
        <v>0</v>
      </c>
      <c r="AI147" s="132">
        <f>SAM_billion!AI147*1000</f>
        <v>0</v>
      </c>
      <c r="AJ147" s="132">
        <f>SAM_billion!AJ147*1000</f>
        <v>23.162900904477315</v>
      </c>
      <c r="AK147" s="132">
        <f>SAM_billion!AK147*1000</f>
        <v>0</v>
      </c>
      <c r="AL147" s="132">
        <f>SAM_billion!AL147*1000</f>
        <v>0</v>
      </c>
      <c r="AM147" s="132">
        <f>SAM_billion!AM147*1000</f>
        <v>0</v>
      </c>
      <c r="AN147" s="132">
        <f>SAM_billion!AN147*1000</f>
        <v>572.85232730483563</v>
      </c>
      <c r="AO147" s="132">
        <f>SAM_billion!AO147*1000</f>
        <v>4.0824902880465999</v>
      </c>
      <c r="AP147" s="132">
        <f>SAM_billion!AP147*1000</f>
        <v>0</v>
      </c>
      <c r="AQ147" s="132">
        <f>SAM_billion!AQ147*1000</f>
        <v>0</v>
      </c>
      <c r="AR147" s="132">
        <f>SAM_billion!AR147*1000</f>
        <v>0</v>
      </c>
      <c r="AS147" s="132">
        <f>SAM_billion!AS147*1000</f>
        <v>0</v>
      </c>
      <c r="AT147" s="132">
        <f>SAM_billion!AT147*1000</f>
        <v>0</v>
      </c>
      <c r="AU147" s="132">
        <f>SAM_billion!AU147*1000</f>
        <v>0</v>
      </c>
      <c r="AV147" s="132">
        <f>SAM_billion!AV147*1000</f>
        <v>0</v>
      </c>
      <c r="AW147" s="132">
        <f>SAM_billion!AW147*1000</f>
        <v>170.90436248113383</v>
      </c>
      <c r="AX147" s="132">
        <f>SAM_billion!AX147*1000</f>
        <v>0</v>
      </c>
      <c r="AY147" s="132">
        <f>SAM_billion!AY147*1000</f>
        <v>9.3304266693388715</v>
      </c>
      <c r="AZ147" s="132">
        <f>SAM_billion!AZ147*1000</f>
        <v>0</v>
      </c>
      <c r="BA147" s="132">
        <f>SAM_billion!BA147*1000</f>
        <v>23.174568849032294</v>
      </c>
      <c r="BB147" s="132">
        <f>SAM_billion!BB147*1000</f>
        <v>8.3443050192646275</v>
      </c>
      <c r="BC147" s="132">
        <f>SAM_billion!BC147*1000</f>
        <v>0.30787485573509027</v>
      </c>
      <c r="BD147" s="132">
        <f>SAM_billion!BD147*1000</f>
        <v>7.5446364139122923E-2</v>
      </c>
      <c r="BE147" s="132">
        <f>SAM_billion!BE147*1000</f>
        <v>25.505399995768872</v>
      </c>
      <c r="BF147" s="132">
        <f>SAM_billion!BF147*1000</f>
        <v>11.178433721864076</v>
      </c>
      <c r="BG147" s="132">
        <f>SAM_billion!BG147*1000</f>
        <v>0</v>
      </c>
      <c r="BH147" s="132">
        <f>SAM_billion!BH147*1000</f>
        <v>0</v>
      </c>
      <c r="BI147" s="132">
        <f>SAM_billion!BI147*1000</f>
        <v>436.13421105287313</v>
      </c>
      <c r="BJ147" s="132">
        <f>SAM_billion!BJ147*1000</f>
        <v>21.767205490625532</v>
      </c>
      <c r="BK147" s="132">
        <f>SAM_billion!BK147*1000</f>
        <v>0</v>
      </c>
      <c r="BL147" s="132">
        <f>SAM_billion!BL147*1000</f>
        <v>22.816675845517455</v>
      </c>
      <c r="BM147" s="132">
        <f>SAM_billion!BM147*1000</f>
        <v>467.15039379116007</v>
      </c>
      <c r="BN147" s="132">
        <f>SAM_billion!BN147*1000</f>
        <v>2480.7932275692569</v>
      </c>
      <c r="BO147" s="132">
        <f>SAM_billion!BO147*1000</f>
        <v>36.927783919002621</v>
      </c>
      <c r="BP147" s="132">
        <f>SAM_billion!BP147*1000</f>
        <v>33.521801393385786</v>
      </c>
      <c r="BQ147" s="132">
        <f>SAM_billion!BQ147*1000</f>
        <v>112.119394293463</v>
      </c>
      <c r="BR147" s="132">
        <f>SAM_billion!BR147*1000</f>
        <v>20.311332574610709</v>
      </c>
      <c r="BS147" s="132">
        <f>SAM_billion!BS147*1000</f>
        <v>18.712360648832227</v>
      </c>
      <c r="BT147" s="132">
        <f>SAM_billion!BT147*1000</f>
        <v>0</v>
      </c>
      <c r="BU147" s="132">
        <f>SAM_billion!BU147*1000</f>
        <v>48.507812886260282</v>
      </c>
      <c r="BV147" s="132">
        <f>SAM_billion!BV147*1000</f>
        <v>3.1393242221711652</v>
      </c>
      <c r="BW147" s="132">
        <f>SAM_billion!BW147*1000</f>
        <v>166.96259628846596</v>
      </c>
      <c r="BX147" s="132">
        <f>SAM_billion!BX147*1000</f>
        <v>3288.7482406891299</v>
      </c>
      <c r="BY147" s="132">
        <f>SAM_billion!BY147*1000</f>
        <v>400.22895590442533</v>
      </c>
      <c r="BZ147" s="132">
        <f>SAM_billion!BZ147*1000</f>
        <v>1769.5127128770484</v>
      </c>
      <c r="CA147" s="132">
        <f>SAM_billion!CA147*1000</f>
        <v>0</v>
      </c>
      <c r="CB147" s="132">
        <f>SAM_billion!CB147*1000</f>
        <v>0</v>
      </c>
      <c r="CC147" s="132">
        <f>SAM_billion!CC147*1000</f>
        <v>0</v>
      </c>
      <c r="CD147" s="132">
        <f>SAM_billion!CD147*1000</f>
        <v>0</v>
      </c>
      <c r="CE147" s="132">
        <f>SAM_billion!CE147*1000</f>
        <v>0</v>
      </c>
      <c r="CF147" s="132">
        <f>SAM_billion!CF147*1000</f>
        <v>0</v>
      </c>
      <c r="CG147" s="132">
        <f>SAM_billion!CG147*1000</f>
        <v>0</v>
      </c>
      <c r="CH147" s="132">
        <f>SAM_billion!CH147*1000</f>
        <v>0</v>
      </c>
      <c r="CI147" s="132">
        <f>SAM_billion!CI147*1000</f>
        <v>0</v>
      </c>
      <c r="CJ147" s="132">
        <f>SAM_billion!CJ147*1000</f>
        <v>0</v>
      </c>
      <c r="CK147" s="132">
        <f>SAM_billion!CK147*1000</f>
        <v>0</v>
      </c>
      <c r="CL147" s="132">
        <f>SAM_billion!CL147*1000</f>
        <v>0</v>
      </c>
      <c r="CM147" s="132">
        <f>SAM_billion!CM147*1000</f>
        <v>0</v>
      </c>
      <c r="CN147" s="132">
        <f>SAM_billion!CN147*1000</f>
        <v>0</v>
      </c>
      <c r="CO147" s="132">
        <f>SAM_billion!CO147*1000</f>
        <v>0</v>
      </c>
      <c r="CP147" s="132">
        <f>SAM_billion!CP147*1000</f>
        <v>0</v>
      </c>
      <c r="CQ147" s="132">
        <f>SAM_billion!CQ147*1000</f>
        <v>0</v>
      </c>
      <c r="CR147" s="132">
        <f>SAM_billion!CR147*1000</f>
        <v>0</v>
      </c>
      <c r="CS147" s="132">
        <f>SAM_billion!CS147*1000</f>
        <v>0</v>
      </c>
      <c r="CT147" s="132">
        <f>SAM_billion!CT147*1000</f>
        <v>0</v>
      </c>
      <c r="CU147" s="132">
        <f>SAM_billion!CU147*1000</f>
        <v>0</v>
      </c>
      <c r="CV147" s="132">
        <f>SAM_billion!CV147*1000</f>
        <v>0</v>
      </c>
      <c r="CW147" s="132">
        <f>SAM_billion!CW147*1000</f>
        <v>0</v>
      </c>
      <c r="CX147" s="132">
        <f>SAM_billion!CX147*1000</f>
        <v>0</v>
      </c>
      <c r="CY147" s="132">
        <f>SAM_billion!CY147*1000</f>
        <v>0</v>
      </c>
      <c r="CZ147" s="132">
        <f>SAM_billion!CZ147*1000</f>
        <v>0</v>
      </c>
      <c r="DA147" s="132">
        <f>SAM_billion!DA147*1000</f>
        <v>0</v>
      </c>
      <c r="DB147" s="132">
        <f>SAM_billion!DB147*1000</f>
        <v>0</v>
      </c>
      <c r="DC147" s="132">
        <f>SAM_billion!DC147*1000</f>
        <v>0</v>
      </c>
      <c r="DD147" s="132">
        <f>SAM_billion!DD147*1000</f>
        <v>0</v>
      </c>
      <c r="DE147" s="132">
        <f>SAM_billion!DE147*1000</f>
        <v>0</v>
      </c>
      <c r="DF147" s="132">
        <f>SAM_billion!DF147*1000</f>
        <v>0</v>
      </c>
      <c r="DG147" s="132">
        <f>SAM_billion!DG147*1000</f>
        <v>0</v>
      </c>
      <c r="DH147" s="132">
        <f>SAM_billion!DH147*1000</f>
        <v>0</v>
      </c>
      <c r="DI147" s="132">
        <f>SAM_billion!DI147*1000</f>
        <v>0</v>
      </c>
      <c r="DJ147" s="132">
        <f>SAM_billion!DJ147*1000</f>
        <v>0</v>
      </c>
      <c r="DK147" s="132">
        <f>SAM_billion!DK147*1000</f>
        <v>0</v>
      </c>
      <c r="DL147" s="132">
        <f>SAM_billion!DL147*1000</f>
        <v>0</v>
      </c>
      <c r="DM147" s="132">
        <f>SAM_billion!DM147*1000</f>
        <v>0</v>
      </c>
      <c r="DN147" s="132">
        <f>SAM_billion!DN147*1000</f>
        <v>0</v>
      </c>
      <c r="DO147" s="132">
        <f>SAM_billion!DO147*1000</f>
        <v>0</v>
      </c>
      <c r="DP147" s="132">
        <f>SAM_billion!DP147*1000</f>
        <v>0</v>
      </c>
      <c r="DQ147" s="132">
        <f>SAM_billion!DQ147*1000</f>
        <v>0</v>
      </c>
      <c r="DR147" s="132">
        <f>SAM_billion!DR147*1000</f>
        <v>0</v>
      </c>
      <c r="DS147" s="132">
        <f>SAM_billion!DS147*1000</f>
        <v>0</v>
      </c>
      <c r="DT147" s="132">
        <f>SAM_billion!DT147*1000</f>
        <v>0</v>
      </c>
      <c r="DU147" s="132">
        <f>SAM_billion!DU147*1000</f>
        <v>0</v>
      </c>
      <c r="DV147" s="132">
        <f>SAM_billion!DV147*1000</f>
        <v>0</v>
      </c>
      <c r="DW147" s="132">
        <f>SAM_billion!DW147*1000</f>
        <v>0</v>
      </c>
      <c r="DX147" s="132">
        <f>SAM_billion!DX147*1000</f>
        <v>0</v>
      </c>
      <c r="DY147" s="132">
        <f>SAM_billion!DY147*1000</f>
        <v>0</v>
      </c>
      <c r="DZ147" s="132">
        <f>SAM_billion!DZ147*1000</f>
        <v>0</v>
      </c>
      <c r="EA147" s="132">
        <f>SAM_billion!EA147*1000</f>
        <v>0</v>
      </c>
      <c r="EB147" s="132">
        <f>SAM_billion!EB147*1000</f>
        <v>0</v>
      </c>
      <c r="EC147" s="132">
        <f>SAM_billion!EC147*1000</f>
        <v>0</v>
      </c>
      <c r="ED147" s="132">
        <f>SAM_billion!ED147*1000</f>
        <v>0</v>
      </c>
      <c r="EE147" s="132">
        <f>SAM_billion!EE147*1000</f>
        <v>0</v>
      </c>
      <c r="EF147" s="132">
        <f>SAM_billion!EF147*1000</f>
        <v>0</v>
      </c>
      <c r="EG147" s="132">
        <f>SAM_billion!EG147*1000</f>
        <v>0</v>
      </c>
      <c r="EH147" s="132">
        <f>SAM_billion!EH147*1000</f>
        <v>0</v>
      </c>
      <c r="EI147" s="132">
        <f>SAM_billion!EI147*1000</f>
        <v>0</v>
      </c>
      <c r="EJ147" s="132">
        <f>SAM_billion!EJ147*1000</f>
        <v>0</v>
      </c>
      <c r="EK147" s="132">
        <f>SAM_billion!EK147*1000</f>
        <v>0</v>
      </c>
      <c r="EL147" s="132">
        <f>SAM_billion!EL147*1000</f>
        <v>0</v>
      </c>
      <c r="EM147" s="132">
        <f>SAM_billion!EM147*1000</f>
        <v>0</v>
      </c>
      <c r="EN147" s="132">
        <f>SAM_billion!EN147*1000</f>
        <v>0</v>
      </c>
      <c r="EO147" s="132">
        <f>SAM_billion!EO147*1000</f>
        <v>0</v>
      </c>
      <c r="EP147" s="132">
        <f>SAM_billion!EP147*1000</f>
        <v>0</v>
      </c>
      <c r="EQ147" s="132">
        <f>SAM_billion!EQ147*1000</f>
        <v>0</v>
      </c>
      <c r="ER147" s="132">
        <f>SAM_billion!ER147*1000</f>
        <v>0</v>
      </c>
      <c r="ES147" s="132">
        <f>SAM_billion!ES147*1000</f>
        <v>0</v>
      </c>
      <c r="ET147" s="132">
        <f>SAM_billion!ET147*1000</f>
        <v>0</v>
      </c>
      <c r="EU147" s="132">
        <f>SAM_billion!EU147*1000</f>
        <v>0</v>
      </c>
      <c r="EV147" s="132">
        <f>SAM_billion!EV147*1000</f>
        <v>0</v>
      </c>
      <c r="EW147" s="132">
        <f>SAM_billion!EW147*1000</f>
        <v>0</v>
      </c>
      <c r="EX147" s="132">
        <f>SAM_billion!EX147*1000</f>
        <v>0</v>
      </c>
      <c r="EY147" s="132">
        <f>SAM_billion!EY147*1000</f>
        <v>0</v>
      </c>
      <c r="EZ147" s="132">
        <f>SAM_billion!EZ147*1000</f>
        <v>0</v>
      </c>
      <c r="FA147" s="132">
        <f>SAM_billion!FA147*1000</f>
        <v>0</v>
      </c>
      <c r="FB147" s="132">
        <f>SAM_billion!FB147*1000</f>
        <v>0</v>
      </c>
      <c r="FC147" s="132">
        <f>SAM_billion!FC147*1000</f>
        <v>0</v>
      </c>
      <c r="FD147" s="132">
        <f>SAM_billion!FD147*1000</f>
        <v>0</v>
      </c>
      <c r="FE147" s="132">
        <f>SAM_billion!FE147*1000</f>
        <v>0</v>
      </c>
      <c r="FF147" s="132">
        <f>SAM_billion!FF147*1000</f>
        <v>0</v>
      </c>
      <c r="FG147" s="132">
        <f>SAM_billion!FG147*1000</f>
        <v>0</v>
      </c>
      <c r="FH147" s="132">
        <f>SAM_billion!FH147*1000</f>
        <v>0</v>
      </c>
      <c r="FI147" s="132">
        <f>SAM_billion!FI147*1000</f>
        <v>0</v>
      </c>
      <c r="FJ147" s="132">
        <f>SAM_billion!FJ147*1000</f>
        <v>0</v>
      </c>
      <c r="FK147" s="132">
        <f>SAM_billion!FK147*1000</f>
        <v>0</v>
      </c>
      <c r="FL147" s="132">
        <f>SAM_billion!FL147*1000</f>
        <v>0</v>
      </c>
      <c r="FM147" s="132">
        <f>SAM_billion!FM147*1000</f>
        <v>0</v>
      </c>
      <c r="FN147" s="132">
        <f>SAM_billion!FN147*1000</f>
        <v>166.61146297018698</v>
      </c>
      <c r="FO147" s="132">
        <f>SAM_billion!FO147*1000</f>
        <v>338.43378621348955</v>
      </c>
      <c r="FP147" s="132">
        <f>SAM_billion!FP147*1000</f>
        <v>519.16944957932014</v>
      </c>
      <c r="FQ147" s="132">
        <f>SAM_billion!FQ147*1000</f>
        <v>512.72737784557046</v>
      </c>
      <c r="FR147" s="132">
        <f>SAM_billion!FR147*1000</f>
        <v>652.4497173817075</v>
      </c>
      <c r="FS147" s="132">
        <f>SAM_billion!FS147*1000</f>
        <v>590.4616508919687</v>
      </c>
      <c r="FT147" s="132">
        <f>SAM_billion!FT147*1000</f>
        <v>887.85378793477287</v>
      </c>
      <c r="FU147" s="132">
        <f>SAM_billion!FU147*1000</f>
        <v>1192.4610050700089</v>
      </c>
      <c r="FV147" s="132">
        <f>SAM_billion!FV147*1000</f>
        <v>1478.0868868350751</v>
      </c>
      <c r="FW147" s="132">
        <f>SAM_billion!FW147*1000</f>
        <v>2335.1461312259544</v>
      </c>
      <c r="FX147" s="132">
        <f>SAM_billion!FX147*1000</f>
        <v>0</v>
      </c>
      <c r="FY147" s="132">
        <f>SAM_billion!FY147*1000</f>
        <v>0</v>
      </c>
      <c r="FZ147" s="132">
        <f>SAM_billion!FZ147*1000</f>
        <v>0</v>
      </c>
      <c r="GA147" s="132">
        <f>SAM_billion!GA147*1000</f>
        <v>0</v>
      </c>
      <c r="GB147" s="132">
        <f>SAM_billion!GB147*1000</f>
        <v>0</v>
      </c>
      <c r="GC147" s="132">
        <f>SAM_billion!GC147*1000</f>
        <v>0</v>
      </c>
      <c r="GD147" s="132">
        <f>SAM_billion!GD147*1000</f>
        <v>0</v>
      </c>
      <c r="GE147" s="132">
        <f>SAM_billion!GE147*1000</f>
        <v>0</v>
      </c>
      <c r="GF147" s="132">
        <f>SAM_billion!GF147*1000</f>
        <v>27606.012489851739</v>
      </c>
      <c r="GG147" s="132">
        <f>SAM_billion!GG147*1000</f>
        <v>1035.2735824011545</v>
      </c>
      <c r="GH147" s="132">
        <f>SAM_billion!GH147*1000</f>
        <v>-3795.0282451286266</v>
      </c>
      <c r="GI147" s="132">
        <f>SAM_billion!GI147*1000</f>
        <v>6351.3071944430858</v>
      </c>
      <c r="GJ147" s="132">
        <f>SAM_billion!GJ147*1000</f>
        <v>50130.093765039986</v>
      </c>
    </row>
    <row r="148" spans="1:192" x14ac:dyDescent="0.25">
      <c r="A148" s="133" t="s">
        <v>34</v>
      </c>
      <c r="B148" s="132">
        <f>SAM_billion!B148*1000</f>
        <v>0</v>
      </c>
      <c r="C148" s="132">
        <f>SAM_billion!C148*1000</f>
        <v>0</v>
      </c>
      <c r="D148" s="132">
        <f>SAM_billion!D148*1000</f>
        <v>0</v>
      </c>
      <c r="E148" s="132">
        <f>SAM_billion!E148*1000</f>
        <v>0</v>
      </c>
      <c r="F148" s="132">
        <f>SAM_billion!F148*1000</f>
        <v>0</v>
      </c>
      <c r="G148" s="132">
        <f>SAM_billion!G148*1000</f>
        <v>0</v>
      </c>
      <c r="H148" s="132">
        <f>SAM_billion!H148*1000</f>
        <v>0</v>
      </c>
      <c r="I148" s="132">
        <f>SAM_billion!I148*1000</f>
        <v>0</v>
      </c>
      <c r="J148" s="132">
        <f>SAM_billion!J148*1000</f>
        <v>0</v>
      </c>
      <c r="K148" s="132">
        <f>SAM_billion!K148*1000</f>
        <v>0</v>
      </c>
      <c r="L148" s="132">
        <f>SAM_billion!L148*1000</f>
        <v>0</v>
      </c>
      <c r="M148" s="132">
        <f>SAM_billion!M148*1000</f>
        <v>0</v>
      </c>
      <c r="N148" s="132">
        <f>SAM_billion!N148*1000</f>
        <v>0</v>
      </c>
      <c r="O148" s="132">
        <f>SAM_billion!O148*1000</f>
        <v>0</v>
      </c>
      <c r="P148" s="132">
        <f>SAM_billion!P148*1000</f>
        <v>9.1388568788870987</v>
      </c>
      <c r="Q148" s="132">
        <f>SAM_billion!Q148*1000</f>
        <v>2.6848243423275129</v>
      </c>
      <c r="R148" s="132">
        <f>SAM_billion!R148*1000</f>
        <v>0.53701068106800254</v>
      </c>
      <c r="S148" s="132">
        <f>SAM_billion!S148*1000</f>
        <v>12.452251487937211</v>
      </c>
      <c r="T148" s="132">
        <f>SAM_billion!T148*1000</f>
        <v>9.2825874728259201</v>
      </c>
      <c r="U148" s="132">
        <f>SAM_billion!U148*1000</f>
        <v>7.3190812971387569</v>
      </c>
      <c r="V148" s="132">
        <f>SAM_billion!V148*1000</f>
        <v>5278.3305131107045</v>
      </c>
      <c r="W148" s="132">
        <f>SAM_billion!W148*1000</f>
        <v>2187.4938468386367</v>
      </c>
      <c r="X148" s="132">
        <f>SAM_billion!X148*1000</f>
        <v>2435.0266058903708</v>
      </c>
      <c r="Y148" s="132">
        <f>SAM_billion!Y148*1000</f>
        <v>0</v>
      </c>
      <c r="Z148" s="132">
        <f>SAM_billion!Z148*1000</f>
        <v>2.7662525525063146</v>
      </c>
      <c r="AA148" s="132">
        <f>SAM_billion!AA148*1000</f>
        <v>0</v>
      </c>
      <c r="AB148" s="132">
        <f>SAM_billion!AB148*1000</f>
        <v>0</v>
      </c>
      <c r="AC148" s="132">
        <f>SAM_billion!AC148*1000</f>
        <v>0.10479821533273398</v>
      </c>
      <c r="AD148" s="132">
        <f>SAM_billion!AD148*1000</f>
        <v>4330.9935663119286</v>
      </c>
      <c r="AE148" s="132">
        <f>SAM_billion!AE148*1000</f>
        <v>0</v>
      </c>
      <c r="AF148" s="132">
        <f>SAM_billion!AF148*1000</f>
        <v>2.8337694001961181E-2</v>
      </c>
      <c r="AG148" s="132">
        <f>SAM_billion!AG148*1000</f>
        <v>0</v>
      </c>
      <c r="AH148" s="132">
        <f>SAM_billion!AH148*1000</f>
        <v>0.7711992161953426</v>
      </c>
      <c r="AI148" s="132">
        <f>SAM_billion!AI148*1000</f>
        <v>2.207733534741311</v>
      </c>
      <c r="AJ148" s="132">
        <f>SAM_billion!AJ148*1000</f>
        <v>565.86124862889994</v>
      </c>
      <c r="AK148" s="132">
        <f>SAM_billion!AK148*1000</f>
        <v>7161.8135377269236</v>
      </c>
      <c r="AL148" s="132">
        <f>SAM_billion!AL148*1000</f>
        <v>1741.2762006978621</v>
      </c>
      <c r="AM148" s="132">
        <f>SAM_billion!AM148*1000</f>
        <v>0.87679207340796061</v>
      </c>
      <c r="AN148" s="132">
        <f>SAM_billion!AN148*1000</f>
        <v>1831.9454416705903</v>
      </c>
      <c r="AO148" s="132">
        <f>SAM_billion!AO148*1000</f>
        <v>12.479403820497605</v>
      </c>
      <c r="AP148" s="132">
        <f>SAM_billion!AP148*1000</f>
        <v>183.99037343390731</v>
      </c>
      <c r="AQ148" s="132">
        <f>SAM_billion!AQ148*1000</f>
        <v>0.41129337428156765</v>
      </c>
      <c r="AR148" s="132">
        <f>SAM_billion!AR148*1000</f>
        <v>0.20169651105677514</v>
      </c>
      <c r="AS148" s="132">
        <f>SAM_billion!AS148*1000</f>
        <v>4.158873482905733</v>
      </c>
      <c r="AT148" s="132">
        <f>SAM_billion!AT148*1000</f>
        <v>37.429861346151604</v>
      </c>
      <c r="AU148" s="132">
        <f>SAM_billion!AU148*1000</f>
        <v>22.654453742638161</v>
      </c>
      <c r="AV148" s="132">
        <f>SAM_billion!AV148*1000</f>
        <v>0.56984405249128123</v>
      </c>
      <c r="AW148" s="132">
        <f>SAM_billion!AW148*1000</f>
        <v>85.120800561959157</v>
      </c>
      <c r="AX148" s="132">
        <f>SAM_billion!AX148*1000</f>
        <v>16.875454755045372</v>
      </c>
      <c r="AY148" s="132">
        <f>SAM_billion!AY148*1000</f>
        <v>10654.165805775279</v>
      </c>
      <c r="AZ148" s="132">
        <f>SAM_billion!AZ148*1000</f>
        <v>931.53971127589182</v>
      </c>
      <c r="BA148" s="132">
        <f>SAM_billion!BA148*1000</f>
        <v>1583.5615122903225</v>
      </c>
      <c r="BB148" s="132">
        <f>SAM_billion!BB148*1000</f>
        <v>300.81735034242172</v>
      </c>
      <c r="BC148" s="132">
        <f>SAM_billion!BC148*1000</f>
        <v>1.7377964424876051</v>
      </c>
      <c r="BD148" s="132">
        <f>SAM_billion!BD148*1000</f>
        <v>0.42585622293366387</v>
      </c>
      <c r="BE148" s="132">
        <f>SAM_billion!BE148*1000</f>
        <v>143.96496677535833</v>
      </c>
      <c r="BF148" s="132">
        <f>SAM_billion!BF148*1000</f>
        <v>18.699214041257733</v>
      </c>
      <c r="BG148" s="132">
        <f>SAM_billion!BG148*1000</f>
        <v>7.2914666637249548</v>
      </c>
      <c r="BH148" s="132">
        <f>SAM_billion!BH148*1000</f>
        <v>49.646481630714916</v>
      </c>
      <c r="BI148" s="132">
        <f>SAM_billion!BI148*1000</f>
        <v>57.696775376461368</v>
      </c>
      <c r="BJ148" s="132">
        <f>SAM_billion!BJ148*1000</f>
        <v>15331.815968972815</v>
      </c>
      <c r="BK148" s="132">
        <f>SAM_billion!BK148*1000</f>
        <v>15.256974452479367</v>
      </c>
      <c r="BL148" s="132">
        <f>SAM_billion!BL148*1000</f>
        <v>1.5403957292874635</v>
      </c>
      <c r="BM148" s="132">
        <f>SAM_billion!BM148*1000</f>
        <v>16.56708306878388</v>
      </c>
      <c r="BN148" s="132">
        <f>SAM_billion!BN148*1000</f>
        <v>655.65520530414301</v>
      </c>
      <c r="BO148" s="132">
        <f>SAM_billion!BO148*1000</f>
        <v>14.650655369795277</v>
      </c>
      <c r="BP148" s="132">
        <f>SAM_billion!BP148*1000</f>
        <v>91.036641906411091</v>
      </c>
      <c r="BQ148" s="132">
        <f>SAM_billion!BQ148*1000</f>
        <v>304.48760880349488</v>
      </c>
      <c r="BR148" s="132">
        <f>SAM_billion!BR148*1000</f>
        <v>52.328977602223311</v>
      </c>
      <c r="BS148" s="132">
        <f>SAM_billion!BS148*1000</f>
        <v>48.209476048926057</v>
      </c>
      <c r="BT148" s="132">
        <f>SAM_billion!BT148*1000</f>
        <v>0</v>
      </c>
      <c r="BU148" s="132">
        <f>SAM_billion!BU148*1000</f>
        <v>130.29060045689224</v>
      </c>
      <c r="BV148" s="132">
        <f>SAM_billion!BV148*1000</f>
        <v>15.260301259960359</v>
      </c>
      <c r="BW148" s="132">
        <f>SAM_billion!BW148*1000</f>
        <v>396.41369974620528</v>
      </c>
      <c r="BX148" s="132">
        <f>SAM_billion!BX148*1000</f>
        <v>3586.9626547666267</v>
      </c>
      <c r="BY148" s="132">
        <f>SAM_billion!BY148*1000</f>
        <v>5254.1662130369305</v>
      </c>
      <c r="BZ148" s="132">
        <f>SAM_billion!BZ148*1000</f>
        <v>1710.273643492578</v>
      </c>
      <c r="CA148" s="132">
        <f>SAM_billion!CA148*1000</f>
        <v>0</v>
      </c>
      <c r="CB148" s="132">
        <f>SAM_billion!CB148*1000</f>
        <v>0</v>
      </c>
      <c r="CC148" s="132">
        <f>SAM_billion!CC148*1000</f>
        <v>0</v>
      </c>
      <c r="CD148" s="132">
        <f>SAM_billion!CD148*1000</f>
        <v>0</v>
      </c>
      <c r="CE148" s="132">
        <f>SAM_billion!CE148*1000</f>
        <v>0</v>
      </c>
      <c r="CF148" s="132">
        <f>SAM_billion!CF148*1000</f>
        <v>0</v>
      </c>
      <c r="CG148" s="132">
        <f>SAM_billion!CG148*1000</f>
        <v>0</v>
      </c>
      <c r="CH148" s="132">
        <f>SAM_billion!CH148*1000</f>
        <v>0</v>
      </c>
      <c r="CI148" s="132">
        <f>SAM_billion!CI148*1000</f>
        <v>0</v>
      </c>
      <c r="CJ148" s="132">
        <f>SAM_billion!CJ148*1000</f>
        <v>0</v>
      </c>
      <c r="CK148" s="132">
        <f>SAM_billion!CK148*1000</f>
        <v>0</v>
      </c>
      <c r="CL148" s="132">
        <f>SAM_billion!CL148*1000</f>
        <v>0</v>
      </c>
      <c r="CM148" s="132">
        <f>SAM_billion!CM148*1000</f>
        <v>0</v>
      </c>
      <c r="CN148" s="132">
        <f>SAM_billion!CN148*1000</f>
        <v>0</v>
      </c>
      <c r="CO148" s="132">
        <f>SAM_billion!CO148*1000</f>
        <v>0</v>
      </c>
      <c r="CP148" s="132">
        <f>SAM_billion!CP148*1000</f>
        <v>0</v>
      </c>
      <c r="CQ148" s="132">
        <f>SAM_billion!CQ148*1000</f>
        <v>0</v>
      </c>
      <c r="CR148" s="132">
        <f>SAM_billion!CR148*1000</f>
        <v>0</v>
      </c>
      <c r="CS148" s="132">
        <f>SAM_billion!CS148*1000</f>
        <v>0</v>
      </c>
      <c r="CT148" s="132">
        <f>SAM_billion!CT148*1000</f>
        <v>0</v>
      </c>
      <c r="CU148" s="132">
        <f>SAM_billion!CU148*1000</f>
        <v>0</v>
      </c>
      <c r="CV148" s="132">
        <f>SAM_billion!CV148*1000</f>
        <v>0</v>
      </c>
      <c r="CW148" s="132">
        <f>SAM_billion!CW148*1000</f>
        <v>0</v>
      </c>
      <c r="CX148" s="132">
        <f>SAM_billion!CX148*1000</f>
        <v>0</v>
      </c>
      <c r="CY148" s="132">
        <f>SAM_billion!CY148*1000</f>
        <v>0</v>
      </c>
      <c r="CZ148" s="132">
        <f>SAM_billion!CZ148*1000</f>
        <v>0</v>
      </c>
      <c r="DA148" s="132">
        <f>SAM_billion!DA148*1000</f>
        <v>0</v>
      </c>
      <c r="DB148" s="132">
        <f>SAM_billion!DB148*1000</f>
        <v>0</v>
      </c>
      <c r="DC148" s="132">
        <f>SAM_billion!DC148*1000</f>
        <v>0</v>
      </c>
      <c r="DD148" s="132">
        <f>SAM_billion!DD148*1000</f>
        <v>0</v>
      </c>
      <c r="DE148" s="132">
        <f>SAM_billion!DE148*1000</f>
        <v>0</v>
      </c>
      <c r="DF148" s="132">
        <f>SAM_billion!DF148*1000</f>
        <v>0</v>
      </c>
      <c r="DG148" s="132">
        <f>SAM_billion!DG148*1000</f>
        <v>0</v>
      </c>
      <c r="DH148" s="132">
        <f>SAM_billion!DH148*1000</f>
        <v>0</v>
      </c>
      <c r="DI148" s="132">
        <f>SAM_billion!DI148*1000</f>
        <v>0</v>
      </c>
      <c r="DJ148" s="132">
        <f>SAM_billion!DJ148*1000</f>
        <v>0</v>
      </c>
      <c r="DK148" s="132">
        <f>SAM_billion!DK148*1000</f>
        <v>0</v>
      </c>
      <c r="DL148" s="132">
        <f>SAM_billion!DL148*1000</f>
        <v>0</v>
      </c>
      <c r="DM148" s="132">
        <f>SAM_billion!DM148*1000</f>
        <v>0</v>
      </c>
      <c r="DN148" s="132">
        <f>SAM_billion!DN148*1000</f>
        <v>0</v>
      </c>
      <c r="DO148" s="132">
        <f>SAM_billion!DO148*1000</f>
        <v>0</v>
      </c>
      <c r="DP148" s="132">
        <f>SAM_billion!DP148*1000</f>
        <v>0</v>
      </c>
      <c r="DQ148" s="132">
        <f>SAM_billion!DQ148*1000</f>
        <v>0</v>
      </c>
      <c r="DR148" s="132">
        <f>SAM_billion!DR148*1000</f>
        <v>0</v>
      </c>
      <c r="DS148" s="132">
        <f>SAM_billion!DS148*1000</f>
        <v>0</v>
      </c>
      <c r="DT148" s="132">
        <f>SAM_billion!DT148*1000</f>
        <v>0</v>
      </c>
      <c r="DU148" s="132">
        <f>SAM_billion!DU148*1000</f>
        <v>0</v>
      </c>
      <c r="DV148" s="132">
        <f>SAM_billion!DV148*1000</f>
        <v>0</v>
      </c>
      <c r="DW148" s="132">
        <f>SAM_billion!DW148*1000</f>
        <v>0</v>
      </c>
      <c r="DX148" s="132">
        <f>SAM_billion!DX148*1000</f>
        <v>0</v>
      </c>
      <c r="DY148" s="132">
        <f>SAM_billion!DY148*1000</f>
        <v>0</v>
      </c>
      <c r="DZ148" s="132">
        <f>SAM_billion!DZ148*1000</f>
        <v>0</v>
      </c>
      <c r="EA148" s="132">
        <f>SAM_billion!EA148*1000</f>
        <v>0</v>
      </c>
      <c r="EB148" s="132">
        <f>SAM_billion!EB148*1000</f>
        <v>0</v>
      </c>
      <c r="EC148" s="132">
        <f>SAM_billion!EC148*1000</f>
        <v>0</v>
      </c>
      <c r="ED148" s="132">
        <f>SAM_billion!ED148*1000</f>
        <v>0</v>
      </c>
      <c r="EE148" s="132">
        <f>SAM_billion!EE148*1000</f>
        <v>0</v>
      </c>
      <c r="EF148" s="132">
        <f>SAM_billion!EF148*1000</f>
        <v>0</v>
      </c>
      <c r="EG148" s="132">
        <f>SAM_billion!EG148*1000</f>
        <v>0</v>
      </c>
      <c r="EH148" s="132">
        <f>SAM_billion!EH148*1000</f>
        <v>0</v>
      </c>
      <c r="EI148" s="132">
        <f>SAM_billion!EI148*1000</f>
        <v>0</v>
      </c>
      <c r="EJ148" s="132">
        <f>SAM_billion!EJ148*1000</f>
        <v>0</v>
      </c>
      <c r="EK148" s="132">
        <f>SAM_billion!EK148*1000</f>
        <v>0</v>
      </c>
      <c r="EL148" s="132">
        <f>SAM_billion!EL148*1000</f>
        <v>0</v>
      </c>
      <c r="EM148" s="132">
        <f>SAM_billion!EM148*1000</f>
        <v>0</v>
      </c>
      <c r="EN148" s="132">
        <f>SAM_billion!EN148*1000</f>
        <v>0</v>
      </c>
      <c r="EO148" s="132">
        <f>SAM_billion!EO148*1000</f>
        <v>0</v>
      </c>
      <c r="EP148" s="132">
        <f>SAM_billion!EP148*1000</f>
        <v>0</v>
      </c>
      <c r="EQ148" s="132">
        <f>SAM_billion!EQ148*1000</f>
        <v>0</v>
      </c>
      <c r="ER148" s="132">
        <f>SAM_billion!ER148*1000</f>
        <v>0</v>
      </c>
      <c r="ES148" s="132">
        <f>SAM_billion!ES148*1000</f>
        <v>0</v>
      </c>
      <c r="ET148" s="132">
        <f>SAM_billion!ET148*1000</f>
        <v>0</v>
      </c>
      <c r="EU148" s="132">
        <f>SAM_billion!EU148*1000</f>
        <v>0</v>
      </c>
      <c r="EV148" s="132">
        <f>SAM_billion!EV148*1000</f>
        <v>0</v>
      </c>
      <c r="EW148" s="132">
        <f>SAM_billion!EW148*1000</f>
        <v>0</v>
      </c>
      <c r="EX148" s="132">
        <f>SAM_billion!EX148*1000</f>
        <v>0</v>
      </c>
      <c r="EY148" s="132">
        <f>SAM_billion!EY148*1000</f>
        <v>0</v>
      </c>
      <c r="EZ148" s="132">
        <f>SAM_billion!EZ148*1000</f>
        <v>0</v>
      </c>
      <c r="FA148" s="132">
        <f>SAM_billion!FA148*1000</f>
        <v>0</v>
      </c>
      <c r="FB148" s="132">
        <f>SAM_billion!FB148*1000</f>
        <v>0</v>
      </c>
      <c r="FC148" s="132">
        <f>SAM_billion!FC148*1000</f>
        <v>0</v>
      </c>
      <c r="FD148" s="132">
        <f>SAM_billion!FD148*1000</f>
        <v>0</v>
      </c>
      <c r="FE148" s="132">
        <f>SAM_billion!FE148*1000</f>
        <v>0</v>
      </c>
      <c r="FF148" s="132">
        <f>SAM_billion!FF148*1000</f>
        <v>0</v>
      </c>
      <c r="FG148" s="132">
        <f>SAM_billion!FG148*1000</f>
        <v>0</v>
      </c>
      <c r="FH148" s="132">
        <f>SAM_billion!FH148*1000</f>
        <v>0</v>
      </c>
      <c r="FI148" s="132">
        <f>SAM_billion!FI148*1000</f>
        <v>0</v>
      </c>
      <c r="FJ148" s="132">
        <f>SAM_billion!FJ148*1000</f>
        <v>0</v>
      </c>
      <c r="FK148" s="132">
        <f>SAM_billion!FK148*1000</f>
        <v>0</v>
      </c>
      <c r="FL148" s="132">
        <f>SAM_billion!FL148*1000</f>
        <v>0</v>
      </c>
      <c r="FM148" s="132">
        <f>SAM_billion!FM148*1000</f>
        <v>0</v>
      </c>
      <c r="FN148" s="132">
        <f>SAM_billion!FN148*1000</f>
        <v>644.24064601964881</v>
      </c>
      <c r="FO148" s="132">
        <f>SAM_billion!FO148*1000</f>
        <v>1296.568424051686</v>
      </c>
      <c r="FP148" s="132">
        <f>SAM_billion!FP148*1000</f>
        <v>1075.1513967974738</v>
      </c>
      <c r="FQ148" s="132">
        <f>SAM_billion!FQ148*1000</f>
        <v>1172.0994710118393</v>
      </c>
      <c r="FR148" s="132">
        <f>SAM_billion!FR148*1000</f>
        <v>1556.5391207286079</v>
      </c>
      <c r="FS148" s="132">
        <f>SAM_billion!FS148*1000</f>
        <v>1406.4159643295361</v>
      </c>
      <c r="FT148" s="132">
        <f>SAM_billion!FT148*1000</f>
        <v>1409.2034758140928</v>
      </c>
      <c r="FU148" s="132">
        <f>SAM_billion!FU148*1000</f>
        <v>2171.3932672854357</v>
      </c>
      <c r="FV148" s="132">
        <f>SAM_billion!FV148*1000</f>
        <v>3434.1275060397475</v>
      </c>
      <c r="FW148" s="132">
        <f>SAM_billion!FW148*1000</f>
        <v>6625.2990256951689</v>
      </c>
      <c r="FX148" s="132">
        <f>SAM_billion!FX148*1000</f>
        <v>0</v>
      </c>
      <c r="FY148" s="132">
        <f>SAM_billion!FY148*1000</f>
        <v>0</v>
      </c>
      <c r="FZ148" s="132">
        <f>SAM_billion!FZ148*1000</f>
        <v>0</v>
      </c>
      <c r="GA148" s="132">
        <f>SAM_billion!GA148*1000</f>
        <v>0</v>
      </c>
      <c r="GB148" s="132">
        <f>SAM_billion!GB148*1000</f>
        <v>0</v>
      </c>
      <c r="GC148" s="132">
        <f>SAM_billion!GC148*1000</f>
        <v>0</v>
      </c>
      <c r="GD148" s="132">
        <f>SAM_billion!GD148*1000</f>
        <v>0</v>
      </c>
      <c r="GE148" s="132">
        <f>SAM_billion!GE148*1000</f>
        <v>0</v>
      </c>
      <c r="GF148" s="132">
        <f>SAM_billion!GF148*1000</f>
        <v>1688.3614705061093</v>
      </c>
      <c r="GG148" s="132">
        <f>SAM_billion!GG148*1000</f>
        <v>63.316497759373746</v>
      </c>
      <c r="GH148" s="132">
        <f>SAM_billion!GH148*1000</f>
        <v>-1506.6597386467881</v>
      </c>
      <c r="GI148" s="132">
        <f>SAM_billion!GI148*1000</f>
        <v>24837.873330580431</v>
      </c>
      <c r="GJ148" s="132">
        <f>SAM_billion!GJ148*1000</f>
        <v>113193.19563622998</v>
      </c>
    </row>
    <row r="149" spans="1:192" x14ac:dyDescent="0.25">
      <c r="A149" s="133" t="s">
        <v>35</v>
      </c>
      <c r="B149" s="132">
        <f>SAM_billion!B149*1000</f>
        <v>27.714804777156143</v>
      </c>
      <c r="C149" s="132">
        <f>SAM_billion!C149*1000</f>
        <v>135.55003990016061</v>
      </c>
      <c r="D149" s="132">
        <f>SAM_billion!D149*1000</f>
        <v>7.3797301701333424</v>
      </c>
      <c r="E149" s="132">
        <f>SAM_billion!E149*1000</f>
        <v>208.6747779830024</v>
      </c>
      <c r="F149" s="132">
        <f>SAM_billion!F149*1000</f>
        <v>322.93504408515173</v>
      </c>
      <c r="G149" s="132">
        <f>SAM_billion!G149*1000</f>
        <v>294.34159254520921</v>
      </c>
      <c r="H149" s="132">
        <f>SAM_billion!H149*1000</f>
        <v>50.654081588572154</v>
      </c>
      <c r="I149" s="132">
        <f>SAM_billion!I149*1000</f>
        <v>141.67201548159224</v>
      </c>
      <c r="J149" s="132">
        <f>SAM_billion!J149*1000</f>
        <v>5.4902082844911462</v>
      </c>
      <c r="K149" s="132">
        <f>SAM_billion!K149*1000</f>
        <v>40.087355073156495</v>
      </c>
      <c r="L149" s="132">
        <f>SAM_billion!L149*1000</f>
        <v>39.559702414736812</v>
      </c>
      <c r="M149" s="132">
        <f>SAM_billion!M149*1000</f>
        <v>671.41964235043508</v>
      </c>
      <c r="N149" s="132">
        <f>SAM_billion!N149*1000</f>
        <v>335.11592554091288</v>
      </c>
      <c r="O149" s="132">
        <f>SAM_billion!O149*1000</f>
        <v>39.28299863295549</v>
      </c>
      <c r="P149" s="132">
        <f>SAM_billion!P149*1000</f>
        <v>885.67610996535325</v>
      </c>
      <c r="Q149" s="132">
        <f>SAM_billion!Q149*1000</f>
        <v>4461.2609033267909</v>
      </c>
      <c r="R149" s="132">
        <f>SAM_billion!R149*1000</f>
        <v>61.674212229836897</v>
      </c>
      <c r="S149" s="132">
        <f>SAM_billion!S149*1000</f>
        <v>3909.2336488633837</v>
      </c>
      <c r="T149" s="132">
        <f>SAM_billion!T149*1000</f>
        <v>1851.6275447268572</v>
      </c>
      <c r="U149" s="132">
        <f>SAM_billion!U149*1000</f>
        <v>840.57652698718732</v>
      </c>
      <c r="V149" s="132">
        <f>SAM_billion!V149*1000</f>
        <v>65.8530845387357</v>
      </c>
      <c r="W149" s="132">
        <f>SAM_billion!W149*1000</f>
        <v>32.308486826918816</v>
      </c>
      <c r="X149" s="132">
        <f>SAM_billion!X149*1000</f>
        <v>108.44043135933882</v>
      </c>
      <c r="Y149" s="132">
        <f>SAM_billion!Y149*1000</f>
        <v>13.947403197125372</v>
      </c>
      <c r="Z149" s="132">
        <f>SAM_billion!Z149*1000</f>
        <v>140.84005384810447</v>
      </c>
      <c r="AA149" s="132">
        <f>SAM_billion!AA149*1000</f>
        <v>231.36153674465342</v>
      </c>
      <c r="AB149" s="132">
        <f>SAM_billion!AB149*1000</f>
        <v>338.2424092232697</v>
      </c>
      <c r="AC149" s="132">
        <f>SAM_billion!AC149*1000</f>
        <v>15.106699404755274</v>
      </c>
      <c r="AD149" s="132">
        <f>SAM_billion!AD149*1000</f>
        <v>448.98955798930348</v>
      </c>
      <c r="AE149" s="132">
        <f>SAM_billion!AE149*1000</f>
        <v>23.995849052340809</v>
      </c>
      <c r="AF149" s="132">
        <f>SAM_billion!AF149*1000</f>
        <v>14.974662146382363</v>
      </c>
      <c r="AG149" s="132">
        <f>SAM_billion!AG149*1000</f>
        <v>3.3886678794912495</v>
      </c>
      <c r="AH149" s="132">
        <f>SAM_billion!AH149*1000</f>
        <v>68.022162568657009</v>
      </c>
      <c r="AI149" s="132">
        <f>SAM_billion!AI149*1000</f>
        <v>162.46478873698038</v>
      </c>
      <c r="AJ149" s="132">
        <f>SAM_billion!AJ149*1000</f>
        <v>250.63762364596985</v>
      </c>
      <c r="AK149" s="132">
        <f>SAM_billion!AK149*1000</f>
        <v>98.324450498520051</v>
      </c>
      <c r="AL149" s="132">
        <f>SAM_billion!AL149*1000</f>
        <v>11.231058037699416</v>
      </c>
      <c r="AM149" s="132">
        <f>SAM_billion!AM149*1000</f>
        <v>18.737713946801243</v>
      </c>
      <c r="AN149" s="132">
        <f>SAM_billion!AN149*1000</f>
        <v>222.36524407071414</v>
      </c>
      <c r="AO149" s="132">
        <f>SAM_billion!AO149*1000</f>
        <v>1574.3050828074665</v>
      </c>
      <c r="AP149" s="132">
        <f>SAM_billion!AP149*1000</f>
        <v>110.75263444873301</v>
      </c>
      <c r="AQ149" s="132">
        <f>SAM_billion!AQ149*1000</f>
        <v>4682.7978567265018</v>
      </c>
      <c r="AR149" s="132">
        <f>SAM_billion!AR149*1000</f>
        <v>241.71987326099853</v>
      </c>
      <c r="AS149" s="132">
        <f>SAM_billion!AS149*1000</f>
        <v>287.5617111018704</v>
      </c>
      <c r="AT149" s="132">
        <f>SAM_billion!AT149*1000</f>
        <v>2588.0553999168333</v>
      </c>
      <c r="AU149" s="132">
        <f>SAM_billion!AU149*1000</f>
        <v>1502.8059605995686</v>
      </c>
      <c r="AV149" s="132">
        <f>SAM_billion!AV149*1000</f>
        <v>76.116347318920305</v>
      </c>
      <c r="AW149" s="132">
        <f>SAM_billion!AW149*1000</f>
        <v>118.84743616954462</v>
      </c>
      <c r="AX149" s="132">
        <f>SAM_billion!AX149*1000</f>
        <v>431.68871928835716</v>
      </c>
      <c r="AY149" s="132">
        <f>SAM_billion!AY149*1000</f>
        <v>1899.9919360673393</v>
      </c>
      <c r="AZ149" s="132">
        <f>SAM_billion!AZ149*1000</f>
        <v>11504.475391112581</v>
      </c>
      <c r="BA149" s="132">
        <f>SAM_billion!BA149*1000</f>
        <v>396.2203353143247</v>
      </c>
      <c r="BB149" s="132">
        <f>SAM_billion!BB149*1000</f>
        <v>256.05105755682604</v>
      </c>
      <c r="BC149" s="132">
        <f>SAM_billion!BC149*1000</f>
        <v>1.5730452561144979</v>
      </c>
      <c r="BD149" s="132">
        <f>SAM_billion!BD149*1000</f>
        <v>0.38548307206436006</v>
      </c>
      <c r="BE149" s="132">
        <f>SAM_billion!BE149*1000</f>
        <v>130.16030959039603</v>
      </c>
      <c r="BF149" s="132">
        <f>SAM_billion!BF149*1000</f>
        <v>52.260709327625776</v>
      </c>
      <c r="BG149" s="132">
        <f>SAM_billion!BG149*1000</f>
        <v>454.98211540299218</v>
      </c>
      <c r="BH149" s="132">
        <f>SAM_billion!BH149*1000</f>
        <v>68.281339546993621</v>
      </c>
      <c r="BI149" s="132">
        <f>SAM_billion!BI149*1000</f>
        <v>70.09349396564933</v>
      </c>
      <c r="BJ149" s="132">
        <f>SAM_billion!BJ149*1000</f>
        <v>125.05112318378583</v>
      </c>
      <c r="BK149" s="132">
        <f>SAM_billion!BK149*1000</f>
        <v>179575.75166100558</v>
      </c>
      <c r="BL149" s="132">
        <f>SAM_billion!BL149*1000</f>
        <v>178.36650081015321</v>
      </c>
      <c r="BM149" s="132">
        <f>SAM_billion!BM149*1000</f>
        <v>256.15905234126751</v>
      </c>
      <c r="BN149" s="132">
        <f>SAM_billion!BN149*1000</f>
        <v>2235.7461289333523</v>
      </c>
      <c r="BO149" s="132">
        <f>SAM_billion!BO149*1000</f>
        <v>441.51001207340045</v>
      </c>
      <c r="BP149" s="132">
        <f>SAM_billion!BP149*1000</f>
        <v>1268.0866183937242</v>
      </c>
      <c r="BQ149" s="132">
        <f>SAM_billion!BQ149*1000</f>
        <v>153.70901885488448</v>
      </c>
      <c r="BR149" s="132">
        <f>SAM_billion!BR149*1000</f>
        <v>36.253805932487133</v>
      </c>
      <c r="BS149" s="132">
        <f>SAM_billion!BS149*1000</f>
        <v>33.399792406996959</v>
      </c>
      <c r="BT149" s="132">
        <f>SAM_billion!BT149*1000</f>
        <v>1.0000000000000001E-7</v>
      </c>
      <c r="BU149" s="132">
        <f>SAM_billion!BU149*1000</f>
        <v>189.7526906667766</v>
      </c>
      <c r="BV149" s="132">
        <f>SAM_billion!BV149*1000</f>
        <v>203.89599746026016</v>
      </c>
      <c r="BW149" s="132">
        <f>SAM_billion!BW149*1000</f>
        <v>408.75756123402709</v>
      </c>
      <c r="BX149" s="132">
        <f>SAM_billion!BX149*1000</f>
        <v>7541.9567766188557</v>
      </c>
      <c r="BY149" s="132">
        <f>SAM_billion!BY149*1000</f>
        <v>939.73294102550813</v>
      </c>
      <c r="BZ149" s="132">
        <f>SAM_billion!BZ149*1000</f>
        <v>1919.3566787430514</v>
      </c>
      <c r="CA149" s="132">
        <f>SAM_billion!CA149*1000</f>
        <v>0</v>
      </c>
      <c r="CB149" s="132">
        <f>SAM_billion!CB149*1000</f>
        <v>0</v>
      </c>
      <c r="CC149" s="132">
        <f>SAM_billion!CC149*1000</f>
        <v>0</v>
      </c>
      <c r="CD149" s="132">
        <f>SAM_billion!CD149*1000</f>
        <v>0</v>
      </c>
      <c r="CE149" s="132">
        <f>SAM_billion!CE149*1000</f>
        <v>0</v>
      </c>
      <c r="CF149" s="132">
        <f>SAM_billion!CF149*1000</f>
        <v>0</v>
      </c>
      <c r="CG149" s="132">
        <f>SAM_billion!CG149*1000</f>
        <v>0</v>
      </c>
      <c r="CH149" s="132">
        <f>SAM_billion!CH149*1000</f>
        <v>0</v>
      </c>
      <c r="CI149" s="132">
        <f>SAM_billion!CI149*1000</f>
        <v>0</v>
      </c>
      <c r="CJ149" s="132">
        <f>SAM_billion!CJ149*1000</f>
        <v>0</v>
      </c>
      <c r="CK149" s="132">
        <f>SAM_billion!CK149*1000</f>
        <v>0</v>
      </c>
      <c r="CL149" s="132">
        <f>SAM_billion!CL149*1000</f>
        <v>0</v>
      </c>
      <c r="CM149" s="132">
        <f>SAM_billion!CM149*1000</f>
        <v>0</v>
      </c>
      <c r="CN149" s="132">
        <f>SAM_billion!CN149*1000</f>
        <v>0</v>
      </c>
      <c r="CO149" s="132">
        <f>SAM_billion!CO149*1000</f>
        <v>0</v>
      </c>
      <c r="CP149" s="132">
        <f>SAM_billion!CP149*1000</f>
        <v>0</v>
      </c>
      <c r="CQ149" s="132">
        <f>SAM_billion!CQ149*1000</f>
        <v>0</v>
      </c>
      <c r="CR149" s="132">
        <f>SAM_billion!CR149*1000</f>
        <v>0</v>
      </c>
      <c r="CS149" s="132">
        <f>SAM_billion!CS149*1000</f>
        <v>0</v>
      </c>
      <c r="CT149" s="132">
        <f>SAM_billion!CT149*1000</f>
        <v>0</v>
      </c>
      <c r="CU149" s="132">
        <f>SAM_billion!CU149*1000</f>
        <v>0</v>
      </c>
      <c r="CV149" s="132">
        <f>SAM_billion!CV149*1000</f>
        <v>0</v>
      </c>
      <c r="CW149" s="132">
        <f>SAM_billion!CW149*1000</f>
        <v>0</v>
      </c>
      <c r="CX149" s="132">
        <f>SAM_billion!CX149*1000</f>
        <v>0</v>
      </c>
      <c r="CY149" s="132">
        <f>SAM_billion!CY149*1000</f>
        <v>0</v>
      </c>
      <c r="CZ149" s="132">
        <f>SAM_billion!CZ149*1000</f>
        <v>0</v>
      </c>
      <c r="DA149" s="132">
        <f>SAM_billion!DA149*1000</f>
        <v>0</v>
      </c>
      <c r="DB149" s="132">
        <f>SAM_billion!DB149*1000</f>
        <v>0</v>
      </c>
      <c r="DC149" s="132">
        <f>SAM_billion!DC149*1000</f>
        <v>0</v>
      </c>
      <c r="DD149" s="132">
        <f>SAM_billion!DD149*1000</f>
        <v>0</v>
      </c>
      <c r="DE149" s="132">
        <f>SAM_billion!DE149*1000</f>
        <v>0</v>
      </c>
      <c r="DF149" s="132">
        <f>SAM_billion!DF149*1000</f>
        <v>0</v>
      </c>
      <c r="DG149" s="132">
        <f>SAM_billion!DG149*1000</f>
        <v>0</v>
      </c>
      <c r="DH149" s="132">
        <f>SAM_billion!DH149*1000</f>
        <v>0</v>
      </c>
      <c r="DI149" s="132">
        <f>SAM_billion!DI149*1000</f>
        <v>0</v>
      </c>
      <c r="DJ149" s="132">
        <f>SAM_billion!DJ149*1000</f>
        <v>0</v>
      </c>
      <c r="DK149" s="132">
        <f>SAM_billion!DK149*1000</f>
        <v>0</v>
      </c>
      <c r="DL149" s="132">
        <f>SAM_billion!DL149*1000</f>
        <v>0</v>
      </c>
      <c r="DM149" s="132">
        <f>SAM_billion!DM149*1000</f>
        <v>0</v>
      </c>
      <c r="DN149" s="132">
        <f>SAM_billion!DN149*1000</f>
        <v>0</v>
      </c>
      <c r="DO149" s="132">
        <f>SAM_billion!DO149*1000</f>
        <v>0</v>
      </c>
      <c r="DP149" s="132">
        <f>SAM_billion!DP149*1000</f>
        <v>0</v>
      </c>
      <c r="DQ149" s="132">
        <f>SAM_billion!DQ149*1000</f>
        <v>0</v>
      </c>
      <c r="DR149" s="132">
        <f>SAM_billion!DR149*1000</f>
        <v>0</v>
      </c>
      <c r="DS149" s="132">
        <f>SAM_billion!DS149*1000</f>
        <v>0</v>
      </c>
      <c r="DT149" s="132">
        <f>SAM_billion!DT149*1000</f>
        <v>0</v>
      </c>
      <c r="DU149" s="132">
        <f>SAM_billion!DU149*1000</f>
        <v>0</v>
      </c>
      <c r="DV149" s="132">
        <f>SAM_billion!DV149*1000</f>
        <v>0</v>
      </c>
      <c r="DW149" s="132">
        <f>SAM_billion!DW149*1000</f>
        <v>0</v>
      </c>
      <c r="DX149" s="132">
        <f>SAM_billion!DX149*1000</f>
        <v>0</v>
      </c>
      <c r="DY149" s="132">
        <f>SAM_billion!DY149*1000</f>
        <v>0</v>
      </c>
      <c r="DZ149" s="132">
        <f>SAM_billion!DZ149*1000</f>
        <v>0</v>
      </c>
      <c r="EA149" s="132">
        <f>SAM_billion!EA149*1000</f>
        <v>0</v>
      </c>
      <c r="EB149" s="132">
        <f>SAM_billion!EB149*1000</f>
        <v>0</v>
      </c>
      <c r="EC149" s="132">
        <f>SAM_billion!EC149*1000</f>
        <v>0</v>
      </c>
      <c r="ED149" s="132">
        <f>SAM_billion!ED149*1000</f>
        <v>0</v>
      </c>
      <c r="EE149" s="132">
        <f>SAM_billion!EE149*1000</f>
        <v>0</v>
      </c>
      <c r="EF149" s="132">
        <f>SAM_billion!EF149*1000</f>
        <v>0</v>
      </c>
      <c r="EG149" s="132">
        <f>SAM_billion!EG149*1000</f>
        <v>0</v>
      </c>
      <c r="EH149" s="132">
        <f>SAM_billion!EH149*1000</f>
        <v>0</v>
      </c>
      <c r="EI149" s="132">
        <f>SAM_billion!EI149*1000</f>
        <v>0</v>
      </c>
      <c r="EJ149" s="132">
        <f>SAM_billion!EJ149*1000</f>
        <v>0</v>
      </c>
      <c r="EK149" s="132">
        <f>SAM_billion!EK149*1000</f>
        <v>0</v>
      </c>
      <c r="EL149" s="132">
        <f>SAM_billion!EL149*1000</f>
        <v>0</v>
      </c>
      <c r="EM149" s="132">
        <f>SAM_billion!EM149*1000</f>
        <v>0</v>
      </c>
      <c r="EN149" s="132">
        <f>SAM_billion!EN149*1000</f>
        <v>0</v>
      </c>
      <c r="EO149" s="132">
        <f>SAM_billion!EO149*1000</f>
        <v>0</v>
      </c>
      <c r="EP149" s="132">
        <f>SAM_billion!EP149*1000</f>
        <v>0</v>
      </c>
      <c r="EQ149" s="132">
        <f>SAM_billion!EQ149*1000</f>
        <v>0</v>
      </c>
      <c r="ER149" s="132">
        <f>SAM_billion!ER149*1000</f>
        <v>0</v>
      </c>
      <c r="ES149" s="132">
        <f>SAM_billion!ES149*1000</f>
        <v>0</v>
      </c>
      <c r="ET149" s="132">
        <f>SAM_billion!ET149*1000</f>
        <v>0</v>
      </c>
      <c r="EU149" s="132">
        <f>SAM_billion!EU149*1000</f>
        <v>0</v>
      </c>
      <c r="EV149" s="132">
        <f>SAM_billion!EV149*1000</f>
        <v>0</v>
      </c>
      <c r="EW149" s="132">
        <f>SAM_billion!EW149*1000</f>
        <v>0</v>
      </c>
      <c r="EX149" s="132">
        <f>SAM_billion!EX149*1000</f>
        <v>0</v>
      </c>
      <c r="EY149" s="132">
        <f>SAM_billion!EY149*1000</f>
        <v>0</v>
      </c>
      <c r="EZ149" s="132">
        <f>SAM_billion!EZ149*1000</f>
        <v>0</v>
      </c>
      <c r="FA149" s="132">
        <f>SAM_billion!FA149*1000</f>
        <v>0</v>
      </c>
      <c r="FB149" s="132">
        <f>SAM_billion!FB149*1000</f>
        <v>0</v>
      </c>
      <c r="FC149" s="132">
        <f>SAM_billion!FC149*1000</f>
        <v>0</v>
      </c>
      <c r="FD149" s="132">
        <f>SAM_billion!FD149*1000</f>
        <v>0</v>
      </c>
      <c r="FE149" s="132">
        <f>SAM_billion!FE149*1000</f>
        <v>0</v>
      </c>
      <c r="FF149" s="132">
        <f>SAM_billion!FF149*1000</f>
        <v>0</v>
      </c>
      <c r="FG149" s="132">
        <f>SAM_billion!FG149*1000</f>
        <v>0</v>
      </c>
      <c r="FH149" s="132">
        <f>SAM_billion!FH149*1000</f>
        <v>0</v>
      </c>
      <c r="FI149" s="132">
        <f>SAM_billion!FI149*1000</f>
        <v>0</v>
      </c>
      <c r="FJ149" s="132">
        <f>SAM_billion!FJ149*1000</f>
        <v>0</v>
      </c>
      <c r="FK149" s="132">
        <f>SAM_billion!FK149*1000</f>
        <v>0</v>
      </c>
      <c r="FL149" s="132">
        <f>SAM_billion!FL149*1000</f>
        <v>0</v>
      </c>
      <c r="FM149" s="132">
        <f>SAM_billion!FM149*1000</f>
        <v>0</v>
      </c>
      <c r="FN149" s="132">
        <f>SAM_billion!FN149*1000</f>
        <v>613.44747633752172</v>
      </c>
      <c r="FO149" s="132">
        <f>SAM_billion!FO149*1000</f>
        <v>761.40845701803812</v>
      </c>
      <c r="FP149" s="132">
        <f>SAM_billion!FP149*1000</f>
        <v>891.62519816103281</v>
      </c>
      <c r="FQ149" s="132">
        <f>SAM_billion!FQ149*1000</f>
        <v>1064.1804660396265</v>
      </c>
      <c r="FR149" s="132">
        <f>SAM_billion!FR149*1000</f>
        <v>1273.3298599850962</v>
      </c>
      <c r="FS149" s="132">
        <f>SAM_billion!FS149*1000</f>
        <v>1512.3814411125916</v>
      </c>
      <c r="FT149" s="132">
        <f>SAM_billion!FT149*1000</f>
        <v>1755.7551698545594</v>
      </c>
      <c r="FU149" s="132">
        <f>SAM_billion!FU149*1000</f>
        <v>2602.8292226922754</v>
      </c>
      <c r="FV149" s="132">
        <f>SAM_billion!FV149*1000</f>
        <v>3703.250210760405</v>
      </c>
      <c r="FW149" s="132">
        <f>SAM_billion!FW149*1000</f>
        <v>5497.8025711247064</v>
      </c>
      <c r="FX149" s="132">
        <f>SAM_billion!FX149*1000</f>
        <v>0</v>
      </c>
      <c r="FY149" s="132">
        <f>SAM_billion!FY149*1000</f>
        <v>0</v>
      </c>
      <c r="FZ149" s="132">
        <f>SAM_billion!FZ149*1000</f>
        <v>0</v>
      </c>
      <c r="GA149" s="132">
        <f>SAM_billion!GA149*1000</f>
        <v>0</v>
      </c>
      <c r="GB149" s="132">
        <f>SAM_billion!GB149*1000</f>
        <v>0</v>
      </c>
      <c r="GC149" s="132">
        <f>SAM_billion!GC149*1000</f>
        <v>0</v>
      </c>
      <c r="GD149" s="132">
        <f>SAM_billion!GD149*1000</f>
        <v>0</v>
      </c>
      <c r="GE149" s="132">
        <f>SAM_billion!GE149*1000</f>
        <v>0</v>
      </c>
      <c r="GF149" s="132">
        <f>SAM_billion!GF149*1000</f>
        <v>0</v>
      </c>
      <c r="GG149" s="132">
        <f>SAM_billion!GG149*1000</f>
        <v>0</v>
      </c>
      <c r="GH149" s="132">
        <f>SAM_billion!GH149*1000</f>
        <v>-655.68990773895246</v>
      </c>
      <c r="GI149" s="132">
        <f>SAM_billion!GI149*1000</f>
        <v>7817.236675345328</v>
      </c>
      <c r="GJ149" s="132">
        <f>SAM_billion!GJ149*1000</f>
        <v>265393.32818697079</v>
      </c>
    </row>
    <row r="150" spans="1:192" x14ac:dyDescent="0.25">
      <c r="A150" s="133" t="s">
        <v>36</v>
      </c>
      <c r="B150" s="132">
        <f>SAM_billion!B150*1000</f>
        <v>24.796060379050981</v>
      </c>
      <c r="C150" s="132">
        <f>SAM_billion!C150*1000</f>
        <v>121.58850548926017</v>
      </c>
      <c r="D150" s="132">
        <f>SAM_billion!D150*1000</f>
        <v>6.610262020210885</v>
      </c>
      <c r="E150" s="132">
        <f>SAM_billion!E150*1000</f>
        <v>51.054083523126039</v>
      </c>
      <c r="F150" s="132">
        <f>SAM_billion!F150*1000</f>
        <v>264.27950245257819</v>
      </c>
      <c r="G150" s="132">
        <f>SAM_billion!G150*1000</f>
        <v>56.016118938295925</v>
      </c>
      <c r="H150" s="132">
        <f>SAM_billion!H150*1000</f>
        <v>45.383261977912895</v>
      </c>
      <c r="I150" s="132">
        <f>SAM_billion!I150*1000</f>
        <v>35.193919066261863</v>
      </c>
      <c r="J150" s="132">
        <f>SAM_billion!J150*1000</f>
        <v>4.9087009690363601</v>
      </c>
      <c r="K150" s="132">
        <f>SAM_billion!K150*1000</f>
        <v>35.884106442660709</v>
      </c>
      <c r="L150" s="132">
        <f>SAM_billion!L150*1000</f>
        <v>32.805626383998174</v>
      </c>
      <c r="M150" s="132">
        <f>SAM_billion!M150*1000</f>
        <v>0</v>
      </c>
      <c r="N150" s="132">
        <f>SAM_billion!N150*1000</f>
        <v>86.977498930660971</v>
      </c>
      <c r="O150" s="132">
        <f>SAM_billion!O150*1000</f>
        <v>11.694831634459698</v>
      </c>
      <c r="P150" s="132">
        <f>SAM_billion!P150*1000</f>
        <v>781.44577099098797</v>
      </c>
      <c r="Q150" s="132">
        <f>SAM_billion!Q150*1000</f>
        <v>334.17740207568011</v>
      </c>
      <c r="R150" s="132">
        <f>SAM_billion!R150*1000</f>
        <v>63.346046368648395</v>
      </c>
      <c r="S150" s="132">
        <f>SAM_billion!S150*1000</f>
        <v>4561.8293311439975</v>
      </c>
      <c r="T150" s="132">
        <f>SAM_billion!T150*1000</f>
        <v>3293.2137741747124</v>
      </c>
      <c r="U150" s="132">
        <f>SAM_billion!U150*1000</f>
        <v>863.36246106387603</v>
      </c>
      <c r="V150" s="132">
        <f>SAM_billion!V150*1000</f>
        <v>19.037889269475706</v>
      </c>
      <c r="W150" s="132">
        <f>SAM_billion!W150*1000</f>
        <v>9.1922264236417011</v>
      </c>
      <c r="X150" s="132">
        <f>SAM_billion!X150*1000</f>
        <v>276.71824029933163</v>
      </c>
      <c r="Y150" s="132">
        <f>SAM_billion!Y150*1000</f>
        <v>4.1228645487532916</v>
      </c>
      <c r="Z150" s="132">
        <f>SAM_billion!Z150*1000</f>
        <v>38.514514920887777</v>
      </c>
      <c r="AA150" s="132">
        <f>SAM_billion!AA150*1000</f>
        <v>49.96442982028826</v>
      </c>
      <c r="AB150" s="132">
        <f>SAM_billion!AB150*1000</f>
        <v>93.81808575584941</v>
      </c>
      <c r="AC150" s="132">
        <f>SAM_billion!AC150*1000</f>
        <v>4.5583161191266885</v>
      </c>
      <c r="AD150" s="132">
        <f>SAM_billion!AD150*1000</f>
        <v>115.80530344100715</v>
      </c>
      <c r="AE150" s="132">
        <f>SAM_billion!AE150*1000</f>
        <v>5.5836603001453184</v>
      </c>
      <c r="AF150" s="132">
        <f>SAM_billion!AF150*1000</f>
        <v>4.6740384453881809</v>
      </c>
      <c r="AG150" s="132">
        <f>SAM_billion!AG150*1000</f>
        <v>0</v>
      </c>
      <c r="AH150" s="132">
        <f>SAM_billion!AH150*1000</f>
        <v>13.414542496163689</v>
      </c>
      <c r="AI150" s="132">
        <f>SAM_billion!AI150*1000</f>
        <v>1975.8264612294081</v>
      </c>
      <c r="AJ150" s="132">
        <f>SAM_billion!AJ150*1000</f>
        <v>51.676355948703218</v>
      </c>
      <c r="AK150" s="132">
        <f>SAM_billion!AK150*1000</f>
        <v>27.743546410719432</v>
      </c>
      <c r="AL150" s="132">
        <f>SAM_billion!AL150*1000</f>
        <v>3.1424096369413146</v>
      </c>
      <c r="AM150" s="132">
        <f>SAM_billion!AM150*1000</f>
        <v>5.8838258737532643</v>
      </c>
      <c r="AN150" s="132">
        <f>SAM_billion!AN150*1000</f>
        <v>52.774561567514141</v>
      </c>
      <c r="AO150" s="132">
        <f>SAM_billion!AO150*1000</f>
        <v>118.85926539585765</v>
      </c>
      <c r="AP150" s="132">
        <f>SAM_billion!AP150*1000</f>
        <v>31.026852371933391</v>
      </c>
      <c r="AQ150" s="132">
        <f>SAM_billion!AQ150*1000</f>
        <v>98.790081464198195</v>
      </c>
      <c r="AR150" s="132">
        <f>SAM_billion!AR150*1000</f>
        <v>0.78684329637013906</v>
      </c>
      <c r="AS150" s="132">
        <f>SAM_billion!AS150*1000</f>
        <v>16.224285206176781</v>
      </c>
      <c r="AT150" s="132">
        <f>SAM_billion!AT150*1000</f>
        <v>146.01856685559102</v>
      </c>
      <c r="AU150" s="132">
        <f>SAM_billion!AU150*1000</f>
        <v>94.867684090292926</v>
      </c>
      <c r="AV150" s="132">
        <f>SAM_billion!AV150*1000</f>
        <v>25.064016331831443</v>
      </c>
      <c r="AW150" s="132">
        <f>SAM_billion!AW150*1000</f>
        <v>39.158340315264041</v>
      </c>
      <c r="AX150" s="132">
        <f>SAM_billion!AX150*1000</f>
        <v>80.935091558006519</v>
      </c>
      <c r="AY150" s="132">
        <f>SAM_billion!AY150*1000</f>
        <v>658.35557030883797</v>
      </c>
      <c r="AZ150" s="132">
        <f>SAM_billion!AZ150*1000</f>
        <v>304.32747348578164</v>
      </c>
      <c r="BA150" s="132">
        <f>SAM_billion!BA150*1000</f>
        <v>62.253722420851254</v>
      </c>
      <c r="BB150" s="132">
        <f>SAM_billion!BB150*1000</f>
        <v>42.760186237516685</v>
      </c>
      <c r="BC150" s="132">
        <f>SAM_billion!BC150*1000</f>
        <v>0.44540239903297396</v>
      </c>
      <c r="BD150" s="132">
        <f>SAM_billion!BD150*1000</f>
        <v>0.10914821707556106</v>
      </c>
      <c r="BE150" s="132">
        <f>SAM_billion!BE150*1000</f>
        <v>36.898649353118557</v>
      </c>
      <c r="BF150" s="132">
        <f>SAM_billion!BF150*1000</f>
        <v>15.180139778796155</v>
      </c>
      <c r="BG150" s="132">
        <f>SAM_billion!BG150*1000</f>
        <v>81.433298764559765</v>
      </c>
      <c r="BH150" s="132">
        <f>SAM_billion!BH150*1000</f>
        <v>8.2195255490739498</v>
      </c>
      <c r="BI150" s="132">
        <f>SAM_billion!BI150*1000</f>
        <v>17.089509750249384</v>
      </c>
      <c r="BJ150" s="132">
        <f>SAM_billion!BJ150*1000</f>
        <v>39.09942529558797</v>
      </c>
      <c r="BK150" s="132">
        <f>SAM_billion!BK150*1000</f>
        <v>52.946306325096764</v>
      </c>
      <c r="BL150" s="132">
        <f>SAM_billion!BL150*1000</f>
        <v>30955.509807700833</v>
      </c>
      <c r="BM150" s="132">
        <f>SAM_billion!BM150*1000</f>
        <v>181.05886719343306</v>
      </c>
      <c r="BN150" s="132">
        <f>SAM_billion!BN150*1000</f>
        <v>5126.2629698616365</v>
      </c>
      <c r="BO150" s="132">
        <f>SAM_billion!BO150*1000</f>
        <v>178.8678422173993</v>
      </c>
      <c r="BP150" s="132">
        <f>SAM_billion!BP150*1000</f>
        <v>199.76333229533512</v>
      </c>
      <c r="BQ150" s="132">
        <f>SAM_billion!BQ150*1000</f>
        <v>668.14260833297533</v>
      </c>
      <c r="BR150" s="132">
        <f>SAM_billion!BR150*1000</f>
        <v>5.7137990919631383</v>
      </c>
      <c r="BS150" s="132">
        <f>SAM_billion!BS150*1000</f>
        <v>5.2639908726339977</v>
      </c>
      <c r="BT150" s="132">
        <f>SAM_billion!BT150*1000</f>
        <v>0</v>
      </c>
      <c r="BU150" s="132">
        <f>SAM_billion!BU150*1000</f>
        <v>99.306072413169716</v>
      </c>
      <c r="BV150" s="132">
        <f>SAM_billion!BV150*1000</f>
        <v>69.568933060447833</v>
      </c>
      <c r="BW150" s="132">
        <f>SAM_billion!BW150*1000</f>
        <v>162.41626068127309</v>
      </c>
      <c r="BX150" s="132">
        <f>SAM_billion!BX150*1000</f>
        <v>4160.5478728496346</v>
      </c>
      <c r="BY150" s="132">
        <f>SAM_billion!BY150*1000</f>
        <v>1006.4786170543205</v>
      </c>
      <c r="BZ150" s="132">
        <f>SAM_billion!BZ150*1000</f>
        <v>964.49228743611889</v>
      </c>
      <c r="CA150" s="132">
        <f>SAM_billion!CA150*1000</f>
        <v>0</v>
      </c>
      <c r="CB150" s="132">
        <f>SAM_billion!CB150*1000</f>
        <v>0</v>
      </c>
      <c r="CC150" s="132">
        <f>SAM_billion!CC150*1000</f>
        <v>0</v>
      </c>
      <c r="CD150" s="132">
        <f>SAM_billion!CD150*1000</f>
        <v>0</v>
      </c>
      <c r="CE150" s="132">
        <f>SAM_billion!CE150*1000</f>
        <v>0</v>
      </c>
      <c r="CF150" s="132">
        <f>SAM_billion!CF150*1000</f>
        <v>0</v>
      </c>
      <c r="CG150" s="132">
        <f>SAM_billion!CG150*1000</f>
        <v>0</v>
      </c>
      <c r="CH150" s="132">
        <f>SAM_billion!CH150*1000</f>
        <v>0</v>
      </c>
      <c r="CI150" s="132">
        <f>SAM_billion!CI150*1000</f>
        <v>0</v>
      </c>
      <c r="CJ150" s="132">
        <f>SAM_billion!CJ150*1000</f>
        <v>0</v>
      </c>
      <c r="CK150" s="132">
        <f>SAM_billion!CK150*1000</f>
        <v>0</v>
      </c>
      <c r="CL150" s="132">
        <f>SAM_billion!CL150*1000</f>
        <v>0</v>
      </c>
      <c r="CM150" s="132">
        <f>SAM_billion!CM150*1000</f>
        <v>0</v>
      </c>
      <c r="CN150" s="132">
        <f>SAM_billion!CN150*1000</f>
        <v>0</v>
      </c>
      <c r="CO150" s="132">
        <f>SAM_billion!CO150*1000</f>
        <v>0</v>
      </c>
      <c r="CP150" s="132">
        <f>SAM_billion!CP150*1000</f>
        <v>0</v>
      </c>
      <c r="CQ150" s="132">
        <f>SAM_billion!CQ150*1000</f>
        <v>0</v>
      </c>
      <c r="CR150" s="132">
        <f>SAM_billion!CR150*1000</f>
        <v>0</v>
      </c>
      <c r="CS150" s="132">
        <f>SAM_billion!CS150*1000</f>
        <v>0</v>
      </c>
      <c r="CT150" s="132">
        <f>SAM_billion!CT150*1000</f>
        <v>0</v>
      </c>
      <c r="CU150" s="132">
        <f>SAM_billion!CU150*1000</f>
        <v>0</v>
      </c>
      <c r="CV150" s="132">
        <f>SAM_billion!CV150*1000</f>
        <v>0</v>
      </c>
      <c r="CW150" s="132">
        <f>SAM_billion!CW150*1000</f>
        <v>0</v>
      </c>
      <c r="CX150" s="132">
        <f>SAM_billion!CX150*1000</f>
        <v>0</v>
      </c>
      <c r="CY150" s="132">
        <f>SAM_billion!CY150*1000</f>
        <v>0</v>
      </c>
      <c r="CZ150" s="132">
        <f>SAM_billion!CZ150*1000</f>
        <v>0</v>
      </c>
      <c r="DA150" s="132">
        <f>SAM_billion!DA150*1000</f>
        <v>0</v>
      </c>
      <c r="DB150" s="132">
        <f>SAM_billion!DB150*1000</f>
        <v>0</v>
      </c>
      <c r="DC150" s="132">
        <f>SAM_billion!DC150*1000</f>
        <v>0</v>
      </c>
      <c r="DD150" s="132">
        <f>SAM_billion!DD150*1000</f>
        <v>0</v>
      </c>
      <c r="DE150" s="132">
        <f>SAM_billion!DE150*1000</f>
        <v>0</v>
      </c>
      <c r="DF150" s="132">
        <f>SAM_billion!DF150*1000</f>
        <v>0</v>
      </c>
      <c r="DG150" s="132">
        <f>SAM_billion!DG150*1000</f>
        <v>0</v>
      </c>
      <c r="DH150" s="132">
        <f>SAM_billion!DH150*1000</f>
        <v>0</v>
      </c>
      <c r="DI150" s="132">
        <f>SAM_billion!DI150*1000</f>
        <v>0</v>
      </c>
      <c r="DJ150" s="132">
        <f>SAM_billion!DJ150*1000</f>
        <v>0</v>
      </c>
      <c r="DK150" s="132">
        <f>SAM_billion!DK150*1000</f>
        <v>0</v>
      </c>
      <c r="DL150" s="132">
        <f>SAM_billion!DL150*1000</f>
        <v>0</v>
      </c>
      <c r="DM150" s="132">
        <f>SAM_billion!DM150*1000</f>
        <v>0</v>
      </c>
      <c r="DN150" s="132">
        <f>SAM_billion!DN150*1000</f>
        <v>0</v>
      </c>
      <c r="DO150" s="132">
        <f>SAM_billion!DO150*1000</f>
        <v>0</v>
      </c>
      <c r="DP150" s="132">
        <f>SAM_billion!DP150*1000</f>
        <v>0</v>
      </c>
      <c r="DQ150" s="132">
        <f>SAM_billion!DQ150*1000</f>
        <v>0</v>
      </c>
      <c r="DR150" s="132">
        <f>SAM_billion!DR150*1000</f>
        <v>0</v>
      </c>
      <c r="DS150" s="132">
        <f>SAM_billion!DS150*1000</f>
        <v>0</v>
      </c>
      <c r="DT150" s="132">
        <f>SAM_billion!DT150*1000</f>
        <v>0</v>
      </c>
      <c r="DU150" s="132">
        <f>SAM_billion!DU150*1000</f>
        <v>0</v>
      </c>
      <c r="DV150" s="132">
        <f>SAM_billion!DV150*1000</f>
        <v>0</v>
      </c>
      <c r="DW150" s="132">
        <f>SAM_billion!DW150*1000</f>
        <v>0</v>
      </c>
      <c r="DX150" s="132">
        <f>SAM_billion!DX150*1000</f>
        <v>0</v>
      </c>
      <c r="DY150" s="132">
        <f>SAM_billion!DY150*1000</f>
        <v>0</v>
      </c>
      <c r="DZ150" s="132">
        <f>SAM_billion!DZ150*1000</f>
        <v>0</v>
      </c>
      <c r="EA150" s="132">
        <f>SAM_billion!EA150*1000</f>
        <v>0</v>
      </c>
      <c r="EB150" s="132">
        <f>SAM_billion!EB150*1000</f>
        <v>0</v>
      </c>
      <c r="EC150" s="132">
        <f>SAM_billion!EC150*1000</f>
        <v>0</v>
      </c>
      <c r="ED150" s="132">
        <f>SAM_billion!ED150*1000</f>
        <v>0</v>
      </c>
      <c r="EE150" s="132">
        <f>SAM_billion!EE150*1000</f>
        <v>0</v>
      </c>
      <c r="EF150" s="132">
        <f>SAM_billion!EF150*1000</f>
        <v>0</v>
      </c>
      <c r="EG150" s="132">
        <f>SAM_billion!EG150*1000</f>
        <v>0</v>
      </c>
      <c r="EH150" s="132">
        <f>SAM_billion!EH150*1000</f>
        <v>0</v>
      </c>
      <c r="EI150" s="132">
        <f>SAM_billion!EI150*1000</f>
        <v>0</v>
      </c>
      <c r="EJ150" s="132">
        <f>SAM_billion!EJ150*1000</f>
        <v>0</v>
      </c>
      <c r="EK150" s="132">
        <f>SAM_billion!EK150*1000</f>
        <v>0</v>
      </c>
      <c r="EL150" s="132">
        <f>SAM_billion!EL150*1000</f>
        <v>0</v>
      </c>
      <c r="EM150" s="132">
        <f>SAM_billion!EM150*1000</f>
        <v>0</v>
      </c>
      <c r="EN150" s="132">
        <f>SAM_billion!EN150*1000</f>
        <v>0</v>
      </c>
      <c r="EO150" s="132">
        <f>SAM_billion!EO150*1000</f>
        <v>0</v>
      </c>
      <c r="EP150" s="132">
        <f>SAM_billion!EP150*1000</f>
        <v>0</v>
      </c>
      <c r="EQ150" s="132">
        <f>SAM_billion!EQ150*1000</f>
        <v>0</v>
      </c>
      <c r="ER150" s="132">
        <f>SAM_billion!ER150*1000</f>
        <v>0</v>
      </c>
      <c r="ES150" s="132">
        <f>SAM_billion!ES150*1000</f>
        <v>0</v>
      </c>
      <c r="ET150" s="132">
        <f>SAM_billion!ET150*1000</f>
        <v>0</v>
      </c>
      <c r="EU150" s="132">
        <f>SAM_billion!EU150*1000</f>
        <v>0</v>
      </c>
      <c r="EV150" s="132">
        <f>SAM_billion!EV150*1000</f>
        <v>0</v>
      </c>
      <c r="EW150" s="132">
        <f>SAM_billion!EW150*1000</f>
        <v>0</v>
      </c>
      <c r="EX150" s="132">
        <f>SAM_billion!EX150*1000</f>
        <v>0</v>
      </c>
      <c r="EY150" s="132">
        <f>SAM_billion!EY150*1000</f>
        <v>0</v>
      </c>
      <c r="EZ150" s="132">
        <f>SAM_billion!EZ150*1000</f>
        <v>0</v>
      </c>
      <c r="FA150" s="132">
        <f>SAM_billion!FA150*1000</f>
        <v>0</v>
      </c>
      <c r="FB150" s="132">
        <f>SAM_billion!FB150*1000</f>
        <v>0</v>
      </c>
      <c r="FC150" s="132">
        <f>SAM_billion!FC150*1000</f>
        <v>0</v>
      </c>
      <c r="FD150" s="132">
        <f>SAM_billion!FD150*1000</f>
        <v>0</v>
      </c>
      <c r="FE150" s="132">
        <f>SAM_billion!FE150*1000</f>
        <v>0</v>
      </c>
      <c r="FF150" s="132">
        <f>SAM_billion!FF150*1000</f>
        <v>0</v>
      </c>
      <c r="FG150" s="132">
        <f>SAM_billion!FG150*1000</f>
        <v>0</v>
      </c>
      <c r="FH150" s="132">
        <f>SAM_billion!FH150*1000</f>
        <v>0</v>
      </c>
      <c r="FI150" s="132">
        <f>SAM_billion!FI150*1000</f>
        <v>0</v>
      </c>
      <c r="FJ150" s="132">
        <f>SAM_billion!FJ150*1000</f>
        <v>0</v>
      </c>
      <c r="FK150" s="132">
        <f>SAM_billion!FK150*1000</f>
        <v>0</v>
      </c>
      <c r="FL150" s="132">
        <f>SAM_billion!FL150*1000</f>
        <v>0</v>
      </c>
      <c r="FM150" s="132">
        <f>SAM_billion!FM150*1000</f>
        <v>0</v>
      </c>
      <c r="FN150" s="132">
        <f>SAM_billion!FN150*1000</f>
        <v>281.34531681355998</v>
      </c>
      <c r="FO150" s="132">
        <f>SAM_billion!FO150*1000</f>
        <v>713.19405084297114</v>
      </c>
      <c r="FP150" s="132">
        <f>SAM_billion!FP150*1000</f>
        <v>700.5904023491662</v>
      </c>
      <c r="FQ150" s="132">
        <f>SAM_billion!FQ150*1000</f>
        <v>1131.4516283982964</v>
      </c>
      <c r="FR150" s="132">
        <f>SAM_billion!FR150*1000</f>
        <v>1725.5186448741872</v>
      </c>
      <c r="FS150" s="132">
        <f>SAM_billion!FS150*1000</f>
        <v>1961.1467172022292</v>
      </c>
      <c r="FT150" s="132">
        <f>SAM_billion!FT150*1000</f>
        <v>2355.8831943741961</v>
      </c>
      <c r="FU150" s="132">
        <f>SAM_billion!FU150*1000</f>
        <v>4461.830580586422</v>
      </c>
      <c r="FV150" s="132">
        <f>SAM_billion!FV150*1000</f>
        <v>7157.5765452913138</v>
      </c>
      <c r="FW150" s="132">
        <f>SAM_billion!FW150*1000</f>
        <v>10850.595992639177</v>
      </c>
      <c r="FX150" s="132">
        <f>SAM_billion!FX150*1000</f>
        <v>0</v>
      </c>
      <c r="FY150" s="132">
        <f>SAM_billion!FY150*1000</f>
        <v>0</v>
      </c>
      <c r="FZ150" s="132">
        <f>SAM_billion!FZ150*1000</f>
        <v>0</v>
      </c>
      <c r="GA150" s="132">
        <f>SAM_billion!GA150*1000</f>
        <v>0</v>
      </c>
      <c r="GB150" s="132">
        <f>SAM_billion!GB150*1000</f>
        <v>0</v>
      </c>
      <c r="GC150" s="132">
        <f>SAM_billion!GC150*1000</f>
        <v>0</v>
      </c>
      <c r="GD150" s="132">
        <f>SAM_billion!GD150*1000</f>
        <v>0</v>
      </c>
      <c r="GE150" s="132">
        <f>SAM_billion!GE150*1000</f>
        <v>0</v>
      </c>
      <c r="GF150" s="132">
        <f>SAM_billion!GF150*1000</f>
        <v>0</v>
      </c>
      <c r="GG150" s="132">
        <f>SAM_billion!GG150*1000</f>
        <v>0</v>
      </c>
      <c r="GH150" s="132">
        <f>SAM_billion!GH150*1000</f>
        <v>-199.18497349099269</v>
      </c>
      <c r="GI150" s="132">
        <f>SAM_billion!GI150*1000</f>
        <v>1126.3715104937355</v>
      </c>
      <c r="GJ150" s="132">
        <f>SAM_billion!GJ150*1000</f>
        <v>91447.580792739056</v>
      </c>
    </row>
    <row r="151" spans="1:192" x14ac:dyDescent="0.25">
      <c r="A151" s="133" t="s">
        <v>37</v>
      </c>
      <c r="B151" s="132">
        <f>SAM_billion!B151*1000</f>
        <v>1.832476680162449</v>
      </c>
      <c r="C151" s="132">
        <f>SAM_billion!C151*1000</f>
        <v>7.22187616706002</v>
      </c>
      <c r="D151" s="132">
        <f>SAM_billion!D151*1000</f>
        <v>0.3094289312132385</v>
      </c>
      <c r="E151" s="132">
        <f>SAM_billion!E151*1000</f>
        <v>5.1978448002743347</v>
      </c>
      <c r="F151" s="132">
        <f>SAM_billion!F151*1000</f>
        <v>20.394945760683601</v>
      </c>
      <c r="G151" s="132">
        <f>SAM_billion!G151*1000</f>
        <v>6.9363110037091111</v>
      </c>
      <c r="H151" s="132">
        <f>SAM_billion!H151*1000</f>
        <v>2.514486487560271</v>
      </c>
      <c r="I151" s="132">
        <f>SAM_billion!I151*1000</f>
        <v>3.2025047607529005</v>
      </c>
      <c r="J151" s="132">
        <f>SAM_billion!J151*1000</f>
        <v>0.28852647369475803</v>
      </c>
      <c r="K151" s="132">
        <f>SAM_billion!K151*1000</f>
        <v>3.2038336037194357</v>
      </c>
      <c r="L151" s="132">
        <f>SAM_billion!L151*1000</f>
        <v>0.75493002041177626</v>
      </c>
      <c r="M151" s="132">
        <f>SAM_billion!M151*1000</f>
        <v>1.9932768102482665</v>
      </c>
      <c r="N151" s="132">
        <f>SAM_billion!N151*1000</f>
        <v>5.1460736509030403</v>
      </c>
      <c r="O151" s="132">
        <f>SAM_billion!O151*1000</f>
        <v>0.63852971809849246</v>
      </c>
      <c r="P151" s="132">
        <f>SAM_billion!P151*1000</f>
        <v>62.41820700790224</v>
      </c>
      <c r="Q151" s="132">
        <f>SAM_billion!Q151*1000</f>
        <v>83.50041773888718</v>
      </c>
      <c r="R151" s="132">
        <f>SAM_billion!R151*1000</f>
        <v>2.5692557348719696</v>
      </c>
      <c r="S151" s="132">
        <f>SAM_billion!S151*1000</f>
        <v>193.75299647700948</v>
      </c>
      <c r="T151" s="132">
        <f>SAM_billion!T151*1000</f>
        <v>120.29109288721548</v>
      </c>
      <c r="U151" s="132">
        <f>SAM_billion!U151*1000</f>
        <v>35.017164945899225</v>
      </c>
      <c r="V151" s="132">
        <f>SAM_billion!V151*1000</f>
        <v>0</v>
      </c>
      <c r="W151" s="132">
        <f>SAM_billion!W151*1000</f>
        <v>3.4580570294163415</v>
      </c>
      <c r="X151" s="132">
        <f>SAM_billion!X151*1000</f>
        <v>4.1306629783215065</v>
      </c>
      <c r="Y151" s="132">
        <f>SAM_billion!Y151*1000</f>
        <v>0</v>
      </c>
      <c r="Z151" s="132">
        <f>SAM_billion!Z151*1000</f>
        <v>47.064804780916532</v>
      </c>
      <c r="AA151" s="132">
        <f>SAM_billion!AA151*1000</f>
        <v>12.938513807472399</v>
      </c>
      <c r="AB151" s="132">
        <f>SAM_billion!AB151*1000</f>
        <v>0</v>
      </c>
      <c r="AC151" s="132">
        <f>SAM_billion!AC151*1000</f>
        <v>0</v>
      </c>
      <c r="AD151" s="132">
        <f>SAM_billion!AD151*1000</f>
        <v>26.5793246544909</v>
      </c>
      <c r="AE151" s="132">
        <f>SAM_billion!AE151*1000</f>
        <v>0.78216591270178648</v>
      </c>
      <c r="AF151" s="132">
        <f>SAM_billion!AF151*1000</f>
        <v>0</v>
      </c>
      <c r="AG151" s="132">
        <f>SAM_billion!AG151*1000</f>
        <v>0</v>
      </c>
      <c r="AH151" s="132">
        <f>SAM_billion!AH151*1000</f>
        <v>8.5024881130428387</v>
      </c>
      <c r="AI151" s="132">
        <f>SAM_billion!AI151*1000</f>
        <v>53.723379394321249</v>
      </c>
      <c r="AJ151" s="132">
        <f>SAM_billion!AJ151*1000</f>
        <v>3.8092814204405281</v>
      </c>
      <c r="AK151" s="132">
        <f>SAM_billion!AK151*1000</f>
        <v>23.093153143813389</v>
      </c>
      <c r="AL151" s="132">
        <f>SAM_billion!AL151*1000</f>
        <v>0.72532449638434215</v>
      </c>
      <c r="AM151" s="132">
        <f>SAM_billion!AM151*1000</f>
        <v>12.189824377913213</v>
      </c>
      <c r="AN151" s="132">
        <f>SAM_billion!AN151*1000</f>
        <v>42.81457057990427</v>
      </c>
      <c r="AO151" s="132">
        <f>SAM_billion!AO151*1000</f>
        <v>10.135489597849642</v>
      </c>
      <c r="AP151" s="132">
        <f>SAM_billion!AP151*1000</f>
        <v>277.10033169882922</v>
      </c>
      <c r="AQ151" s="132">
        <f>SAM_billion!AQ151*1000</f>
        <v>477.44748923844008</v>
      </c>
      <c r="AR151" s="132">
        <f>SAM_billion!AR151*1000</f>
        <v>0.29173001174018998</v>
      </c>
      <c r="AS151" s="132">
        <f>SAM_billion!AS151*1000</f>
        <v>6.0153158011371524</v>
      </c>
      <c r="AT151" s="132">
        <f>SAM_billion!AT151*1000</f>
        <v>54.137842210234368</v>
      </c>
      <c r="AU151" s="132">
        <f>SAM_billion!AU151*1000</f>
        <v>19.734855735950951</v>
      </c>
      <c r="AV151" s="132">
        <f>SAM_billion!AV151*1000</f>
        <v>1.2731057885406865</v>
      </c>
      <c r="AW151" s="132">
        <f>SAM_billion!AW151*1000</f>
        <v>14.775812458603989</v>
      </c>
      <c r="AX151" s="132">
        <f>SAM_billion!AX151*1000</f>
        <v>8.266664112766076</v>
      </c>
      <c r="AY151" s="132">
        <f>SAM_billion!AY151*1000</f>
        <v>91.831236974407915</v>
      </c>
      <c r="AZ151" s="132">
        <f>SAM_billion!AZ151*1000</f>
        <v>38.341576529285533</v>
      </c>
      <c r="BA151" s="132">
        <f>SAM_billion!BA151*1000</f>
        <v>63.994989636010025</v>
      </c>
      <c r="BB151" s="132">
        <f>SAM_billion!BB151*1000</f>
        <v>40.013301981355781</v>
      </c>
      <c r="BC151" s="132">
        <f>SAM_billion!BC151*1000</f>
        <v>0.12988269296610178</v>
      </c>
      <c r="BD151" s="132">
        <f>SAM_billion!BD151*1000</f>
        <v>3.1828441869647443E-2</v>
      </c>
      <c r="BE151" s="132">
        <f>SAM_billion!BE151*1000</f>
        <v>10.759923959098723</v>
      </c>
      <c r="BF151" s="132">
        <f>SAM_billion!BF151*1000</f>
        <v>24.263769343023597</v>
      </c>
      <c r="BG151" s="132">
        <f>SAM_billion!BG151*1000</f>
        <v>43.576078801082971</v>
      </c>
      <c r="BH151" s="132">
        <f>SAM_billion!BH151*1000</f>
        <v>13.221053457518202</v>
      </c>
      <c r="BI151" s="132">
        <f>SAM_billion!BI151*1000</f>
        <v>2.0202824914276891</v>
      </c>
      <c r="BJ151" s="132">
        <f>SAM_billion!BJ151*1000</f>
        <v>9.8367254523535284</v>
      </c>
      <c r="BK151" s="132">
        <f>SAM_billion!BK151*1000</f>
        <v>9.4237537029188658</v>
      </c>
      <c r="BL151" s="132">
        <f>SAM_billion!BL151*1000</f>
        <v>5650.05374601319</v>
      </c>
      <c r="BM151" s="132">
        <f>SAM_billion!BM151*1000</f>
        <v>2348.5354325739213</v>
      </c>
      <c r="BN151" s="132">
        <f>SAM_billion!BN151*1000</f>
        <v>104.33165413860739</v>
      </c>
      <c r="BO151" s="132">
        <f>SAM_billion!BO151*1000</f>
        <v>85.162727445708185</v>
      </c>
      <c r="BP151" s="132">
        <f>SAM_billion!BP151*1000</f>
        <v>297.24620629114162</v>
      </c>
      <c r="BQ151" s="132">
        <f>SAM_billion!BQ151*1000</f>
        <v>994.19074214694024</v>
      </c>
      <c r="BR151" s="132">
        <f>SAM_billion!BR151*1000</f>
        <v>13.071304883707873</v>
      </c>
      <c r="BS151" s="132">
        <f>SAM_billion!BS151*1000</f>
        <v>12.042290688525723</v>
      </c>
      <c r="BT151" s="132">
        <f>SAM_billion!BT151*1000</f>
        <v>0</v>
      </c>
      <c r="BU151" s="132">
        <f>SAM_billion!BU151*1000</f>
        <v>319.74844683898027</v>
      </c>
      <c r="BV151" s="132">
        <f>SAM_billion!BV151*1000</f>
        <v>74.019919002047516</v>
      </c>
      <c r="BW151" s="132">
        <f>SAM_billion!BW151*1000</f>
        <v>23.486830249855821</v>
      </c>
      <c r="BX151" s="132">
        <f>SAM_billion!BX151*1000</f>
        <v>128771.74175099861</v>
      </c>
      <c r="BY151" s="132">
        <f>SAM_billion!BY151*1000</f>
        <v>365.80394282072626</v>
      </c>
      <c r="BZ151" s="132">
        <f>SAM_billion!BZ151*1000</f>
        <v>326.41852516772394</v>
      </c>
      <c r="CA151" s="132">
        <f>SAM_billion!CA151*1000</f>
        <v>0</v>
      </c>
      <c r="CB151" s="132">
        <f>SAM_billion!CB151*1000</f>
        <v>0</v>
      </c>
      <c r="CC151" s="132">
        <f>SAM_billion!CC151*1000</f>
        <v>0</v>
      </c>
      <c r="CD151" s="132">
        <f>SAM_billion!CD151*1000</f>
        <v>0</v>
      </c>
      <c r="CE151" s="132">
        <f>SAM_billion!CE151*1000</f>
        <v>0</v>
      </c>
      <c r="CF151" s="132">
        <f>SAM_billion!CF151*1000</f>
        <v>0</v>
      </c>
      <c r="CG151" s="132">
        <f>SAM_billion!CG151*1000</f>
        <v>0</v>
      </c>
      <c r="CH151" s="132">
        <f>SAM_billion!CH151*1000</f>
        <v>0</v>
      </c>
      <c r="CI151" s="132">
        <f>SAM_billion!CI151*1000</f>
        <v>0</v>
      </c>
      <c r="CJ151" s="132">
        <f>SAM_billion!CJ151*1000</f>
        <v>0</v>
      </c>
      <c r="CK151" s="132">
        <f>SAM_billion!CK151*1000</f>
        <v>0</v>
      </c>
      <c r="CL151" s="132">
        <f>SAM_billion!CL151*1000</f>
        <v>0</v>
      </c>
      <c r="CM151" s="132">
        <f>SAM_billion!CM151*1000</f>
        <v>0</v>
      </c>
      <c r="CN151" s="132">
        <f>SAM_billion!CN151*1000</f>
        <v>0</v>
      </c>
      <c r="CO151" s="132">
        <f>SAM_billion!CO151*1000</f>
        <v>0</v>
      </c>
      <c r="CP151" s="132">
        <f>SAM_billion!CP151*1000</f>
        <v>0</v>
      </c>
      <c r="CQ151" s="132">
        <f>SAM_billion!CQ151*1000</f>
        <v>0</v>
      </c>
      <c r="CR151" s="132">
        <f>SAM_billion!CR151*1000</f>
        <v>0</v>
      </c>
      <c r="CS151" s="132">
        <f>SAM_billion!CS151*1000</f>
        <v>0</v>
      </c>
      <c r="CT151" s="132">
        <f>SAM_billion!CT151*1000</f>
        <v>0</v>
      </c>
      <c r="CU151" s="132">
        <f>SAM_billion!CU151*1000</f>
        <v>0</v>
      </c>
      <c r="CV151" s="132">
        <f>SAM_billion!CV151*1000</f>
        <v>0</v>
      </c>
      <c r="CW151" s="132">
        <f>SAM_billion!CW151*1000</f>
        <v>0</v>
      </c>
      <c r="CX151" s="132">
        <f>SAM_billion!CX151*1000</f>
        <v>0</v>
      </c>
      <c r="CY151" s="132">
        <f>SAM_billion!CY151*1000</f>
        <v>0</v>
      </c>
      <c r="CZ151" s="132">
        <f>SAM_billion!CZ151*1000</f>
        <v>0</v>
      </c>
      <c r="DA151" s="132">
        <f>SAM_billion!DA151*1000</f>
        <v>0</v>
      </c>
      <c r="DB151" s="132">
        <f>SAM_billion!DB151*1000</f>
        <v>0</v>
      </c>
      <c r="DC151" s="132">
        <f>SAM_billion!DC151*1000</f>
        <v>0</v>
      </c>
      <c r="DD151" s="132">
        <f>SAM_billion!DD151*1000</f>
        <v>0</v>
      </c>
      <c r="DE151" s="132">
        <f>SAM_billion!DE151*1000</f>
        <v>0</v>
      </c>
      <c r="DF151" s="132">
        <f>SAM_billion!DF151*1000</f>
        <v>0</v>
      </c>
      <c r="DG151" s="132">
        <f>SAM_billion!DG151*1000</f>
        <v>0</v>
      </c>
      <c r="DH151" s="132">
        <f>SAM_billion!DH151*1000</f>
        <v>0</v>
      </c>
      <c r="DI151" s="132">
        <f>SAM_billion!DI151*1000</f>
        <v>0</v>
      </c>
      <c r="DJ151" s="132">
        <f>SAM_billion!DJ151*1000</f>
        <v>0</v>
      </c>
      <c r="DK151" s="132">
        <f>SAM_billion!DK151*1000</f>
        <v>0</v>
      </c>
      <c r="DL151" s="132">
        <f>SAM_billion!DL151*1000</f>
        <v>0</v>
      </c>
      <c r="DM151" s="132">
        <f>SAM_billion!DM151*1000</f>
        <v>0</v>
      </c>
      <c r="DN151" s="132">
        <f>SAM_billion!DN151*1000</f>
        <v>0</v>
      </c>
      <c r="DO151" s="132">
        <f>SAM_billion!DO151*1000</f>
        <v>0</v>
      </c>
      <c r="DP151" s="132">
        <f>SAM_billion!DP151*1000</f>
        <v>0</v>
      </c>
      <c r="DQ151" s="132">
        <f>SAM_billion!DQ151*1000</f>
        <v>0</v>
      </c>
      <c r="DR151" s="132">
        <f>SAM_billion!DR151*1000</f>
        <v>0</v>
      </c>
      <c r="DS151" s="132">
        <f>SAM_billion!DS151*1000</f>
        <v>0</v>
      </c>
      <c r="DT151" s="132">
        <f>SAM_billion!DT151*1000</f>
        <v>0</v>
      </c>
      <c r="DU151" s="132">
        <f>SAM_billion!DU151*1000</f>
        <v>0</v>
      </c>
      <c r="DV151" s="132">
        <f>SAM_billion!DV151*1000</f>
        <v>0</v>
      </c>
      <c r="DW151" s="132">
        <f>SAM_billion!DW151*1000</f>
        <v>0</v>
      </c>
      <c r="DX151" s="132">
        <f>SAM_billion!DX151*1000</f>
        <v>0</v>
      </c>
      <c r="DY151" s="132">
        <f>SAM_billion!DY151*1000</f>
        <v>0</v>
      </c>
      <c r="DZ151" s="132">
        <f>SAM_billion!DZ151*1000</f>
        <v>0</v>
      </c>
      <c r="EA151" s="132">
        <f>SAM_billion!EA151*1000</f>
        <v>0</v>
      </c>
      <c r="EB151" s="132">
        <f>SAM_billion!EB151*1000</f>
        <v>0</v>
      </c>
      <c r="EC151" s="132">
        <f>SAM_billion!EC151*1000</f>
        <v>0</v>
      </c>
      <c r="ED151" s="132">
        <f>SAM_billion!ED151*1000</f>
        <v>0</v>
      </c>
      <c r="EE151" s="132">
        <f>SAM_billion!EE151*1000</f>
        <v>0</v>
      </c>
      <c r="EF151" s="132">
        <f>SAM_billion!EF151*1000</f>
        <v>0</v>
      </c>
      <c r="EG151" s="132">
        <f>SAM_billion!EG151*1000</f>
        <v>0</v>
      </c>
      <c r="EH151" s="132">
        <f>SAM_billion!EH151*1000</f>
        <v>0</v>
      </c>
      <c r="EI151" s="132">
        <f>SAM_billion!EI151*1000</f>
        <v>0</v>
      </c>
      <c r="EJ151" s="132">
        <f>SAM_billion!EJ151*1000</f>
        <v>0</v>
      </c>
      <c r="EK151" s="132">
        <f>SAM_billion!EK151*1000</f>
        <v>0</v>
      </c>
      <c r="EL151" s="132">
        <f>SAM_billion!EL151*1000</f>
        <v>0</v>
      </c>
      <c r="EM151" s="132">
        <f>SAM_billion!EM151*1000</f>
        <v>0</v>
      </c>
      <c r="EN151" s="132">
        <f>SAM_billion!EN151*1000</f>
        <v>0</v>
      </c>
      <c r="EO151" s="132">
        <f>SAM_billion!EO151*1000</f>
        <v>0</v>
      </c>
      <c r="EP151" s="132">
        <f>SAM_billion!EP151*1000</f>
        <v>0</v>
      </c>
      <c r="EQ151" s="132">
        <f>SAM_billion!EQ151*1000</f>
        <v>0</v>
      </c>
      <c r="ER151" s="132">
        <f>SAM_billion!ER151*1000</f>
        <v>0</v>
      </c>
      <c r="ES151" s="132">
        <f>SAM_billion!ES151*1000</f>
        <v>0</v>
      </c>
      <c r="ET151" s="132">
        <f>SAM_billion!ET151*1000</f>
        <v>0</v>
      </c>
      <c r="EU151" s="132">
        <f>SAM_billion!EU151*1000</f>
        <v>0</v>
      </c>
      <c r="EV151" s="132">
        <f>SAM_billion!EV151*1000</f>
        <v>0</v>
      </c>
      <c r="EW151" s="132">
        <f>SAM_billion!EW151*1000</f>
        <v>0</v>
      </c>
      <c r="EX151" s="132">
        <f>SAM_billion!EX151*1000</f>
        <v>0</v>
      </c>
      <c r="EY151" s="132">
        <f>SAM_billion!EY151*1000</f>
        <v>0</v>
      </c>
      <c r="EZ151" s="132">
        <f>SAM_billion!EZ151*1000</f>
        <v>0</v>
      </c>
      <c r="FA151" s="132">
        <f>SAM_billion!FA151*1000</f>
        <v>0</v>
      </c>
      <c r="FB151" s="132">
        <f>SAM_billion!FB151*1000</f>
        <v>0</v>
      </c>
      <c r="FC151" s="132">
        <f>SAM_billion!FC151*1000</f>
        <v>0</v>
      </c>
      <c r="FD151" s="132">
        <f>SAM_billion!FD151*1000</f>
        <v>0</v>
      </c>
      <c r="FE151" s="132">
        <f>SAM_billion!FE151*1000</f>
        <v>0</v>
      </c>
      <c r="FF151" s="132">
        <f>SAM_billion!FF151*1000</f>
        <v>0</v>
      </c>
      <c r="FG151" s="132">
        <f>SAM_billion!FG151*1000</f>
        <v>0</v>
      </c>
      <c r="FH151" s="132">
        <f>SAM_billion!FH151*1000</f>
        <v>0</v>
      </c>
      <c r="FI151" s="132">
        <f>SAM_billion!FI151*1000</f>
        <v>0</v>
      </c>
      <c r="FJ151" s="132">
        <f>SAM_billion!FJ151*1000</f>
        <v>0</v>
      </c>
      <c r="FK151" s="132">
        <f>SAM_billion!FK151*1000</f>
        <v>0</v>
      </c>
      <c r="FL151" s="132">
        <f>SAM_billion!FL151*1000</f>
        <v>0</v>
      </c>
      <c r="FM151" s="132">
        <f>SAM_billion!FM151*1000</f>
        <v>0</v>
      </c>
      <c r="FN151" s="132">
        <f>SAM_billion!FN151*1000</f>
        <v>40.50124645202596</v>
      </c>
      <c r="FO151" s="132">
        <f>SAM_billion!FO151*1000</f>
        <v>72.033600342304496</v>
      </c>
      <c r="FP151" s="132">
        <f>SAM_billion!FP151*1000</f>
        <v>92.809366476981367</v>
      </c>
      <c r="FQ151" s="132">
        <f>SAM_billion!FQ151*1000</f>
        <v>106.16855549460949</v>
      </c>
      <c r="FR151" s="132">
        <f>SAM_billion!FR151*1000</f>
        <v>168.38601756240763</v>
      </c>
      <c r="FS151" s="132">
        <f>SAM_billion!FS151*1000</f>
        <v>203.81377387257535</v>
      </c>
      <c r="FT151" s="132">
        <f>SAM_billion!FT151*1000</f>
        <v>397.27671489857107</v>
      </c>
      <c r="FU151" s="132">
        <f>SAM_billion!FU151*1000</f>
        <v>545.76797641850897</v>
      </c>
      <c r="FV151" s="132">
        <f>SAM_billion!FV151*1000</f>
        <v>1206.200923007762</v>
      </c>
      <c r="FW151" s="132">
        <f>SAM_billion!FW151*1000</f>
        <v>2401.8645742906815</v>
      </c>
      <c r="FX151" s="132">
        <f>SAM_billion!FX151*1000</f>
        <v>0</v>
      </c>
      <c r="FY151" s="132">
        <f>SAM_billion!FY151*1000</f>
        <v>0</v>
      </c>
      <c r="FZ151" s="132">
        <f>SAM_billion!FZ151*1000</f>
        <v>0</v>
      </c>
      <c r="GA151" s="132">
        <f>SAM_billion!GA151*1000</f>
        <v>0</v>
      </c>
      <c r="GB151" s="132">
        <f>SAM_billion!GB151*1000</f>
        <v>0</v>
      </c>
      <c r="GC151" s="132">
        <f>SAM_billion!GC151*1000</f>
        <v>0</v>
      </c>
      <c r="GD151" s="132">
        <f>SAM_billion!GD151*1000</f>
        <v>0</v>
      </c>
      <c r="GE151" s="132">
        <f>SAM_billion!GE151*1000</f>
        <v>0</v>
      </c>
      <c r="GF151" s="132">
        <f>SAM_billion!GF151*1000</f>
        <v>393471.54136843805</v>
      </c>
      <c r="GG151" s="132">
        <f>SAM_billion!GG151*1000</f>
        <v>14755.868575918141</v>
      </c>
      <c r="GH151" s="132">
        <f>SAM_billion!GH151*1000</f>
        <v>-1163.6618452868338</v>
      </c>
      <c r="GI151" s="132">
        <f>SAM_billion!GI151*1000</f>
        <v>4928.1077167470075</v>
      </c>
      <c r="GJ151" s="132">
        <f>SAM_billion!GJ151*1000</f>
        <v>558626.15085435938</v>
      </c>
    </row>
    <row r="152" spans="1:192" x14ac:dyDescent="0.25">
      <c r="A152" s="133" t="s">
        <v>38</v>
      </c>
      <c r="B152" s="132">
        <f>SAM_billion!B152*1000</f>
        <v>1.4816027127024107</v>
      </c>
      <c r="C152" s="132">
        <f>SAM_billion!C152*1000</f>
        <v>5.8393314852808276</v>
      </c>
      <c r="D152" s="132">
        <f>SAM_billion!D152*1000</f>
        <v>0.25018850923563779</v>
      </c>
      <c r="E152" s="132">
        <f>SAM_billion!E152*1000</f>
        <v>4.2023606656255517</v>
      </c>
      <c r="F152" s="132">
        <f>SAM_billion!F152*1000</f>
        <v>16.489340301701194</v>
      </c>
      <c r="G152" s="132">
        <f>SAM_billion!G152*1000</f>
        <v>5.6082006216851124</v>
      </c>
      <c r="H152" s="132">
        <f>SAM_billion!H152*1000</f>
        <v>2.0330874232164917</v>
      </c>
      <c r="I152" s="132">
        <f>SAM_billion!I152*1000</f>
        <v>2.5893386829108413</v>
      </c>
      <c r="J152" s="132">
        <f>SAM_billion!J152*1000</f>
        <v>0.23327849187600871</v>
      </c>
      <c r="K152" s="132">
        <f>SAM_billion!K152*1000</f>
        <v>2.5904122175087716</v>
      </c>
      <c r="L152" s="132">
        <f>SAM_billion!L152*1000</f>
        <v>0.6103856554121494</v>
      </c>
      <c r="M152" s="132">
        <f>SAM_billion!M152*1000</f>
        <v>1.6116190390932421</v>
      </c>
      <c r="N152" s="132">
        <f>SAM_billion!N152*1000</f>
        <v>9.4071204071830952</v>
      </c>
      <c r="O152" s="132">
        <f>SAM_billion!O152*1000</f>
        <v>0.97549213383176436</v>
      </c>
      <c r="P152" s="132">
        <f>SAM_billion!P152*1000</f>
        <v>19.808614475775549</v>
      </c>
      <c r="Q152" s="132">
        <f>SAM_billion!Q152*1000</f>
        <v>19.920630242850521</v>
      </c>
      <c r="R152" s="132">
        <f>SAM_billion!R152*1000</f>
        <v>0.74688585758329107</v>
      </c>
      <c r="S152" s="132">
        <f>SAM_billion!S152*1000</f>
        <v>21.158390735748494</v>
      </c>
      <c r="T152" s="132">
        <f>SAM_billion!T152*1000</f>
        <v>20.165431170518183</v>
      </c>
      <c r="U152" s="132">
        <f>SAM_billion!U152*1000</f>
        <v>10.179533674197202</v>
      </c>
      <c r="V152" s="132">
        <f>SAM_billion!V152*1000</f>
        <v>10.367046523007891</v>
      </c>
      <c r="W152" s="132">
        <f>SAM_billion!W152*1000</f>
        <v>10.96964380558118</v>
      </c>
      <c r="X152" s="132">
        <f>SAM_billion!X152*1000</f>
        <v>24.509298276032325</v>
      </c>
      <c r="Y152" s="132">
        <f>SAM_billion!Y152*1000</f>
        <v>3.8343586043055744</v>
      </c>
      <c r="Z152" s="132">
        <f>SAM_billion!Z152*1000</f>
        <v>24.960103752997274</v>
      </c>
      <c r="AA152" s="132">
        <f>SAM_billion!AA152*1000</f>
        <v>27.441792680796723</v>
      </c>
      <c r="AB152" s="132">
        <f>SAM_billion!AB152*1000</f>
        <v>12.719462643376207</v>
      </c>
      <c r="AC152" s="132">
        <f>SAM_billion!AC152*1000</f>
        <v>0</v>
      </c>
      <c r="AD152" s="132">
        <f>SAM_billion!AD152*1000</f>
        <v>45.848863680701143</v>
      </c>
      <c r="AE152" s="132">
        <f>SAM_billion!AE152*1000</f>
        <v>51.954946420546158</v>
      </c>
      <c r="AF152" s="132">
        <f>SAM_billion!AF152*1000</f>
        <v>5.9542467235231635</v>
      </c>
      <c r="AG152" s="132">
        <f>SAM_billion!AG152*1000</f>
        <v>0</v>
      </c>
      <c r="AH152" s="132">
        <f>SAM_billion!AH152*1000</f>
        <v>21.073564194104112</v>
      </c>
      <c r="AI152" s="132">
        <f>SAM_billion!AI152*1000</f>
        <v>119.62441108813636</v>
      </c>
      <c r="AJ152" s="132">
        <f>SAM_billion!AJ152*1000</f>
        <v>32.480654089714108</v>
      </c>
      <c r="AK152" s="132">
        <f>SAM_billion!AK152*1000</f>
        <v>23.138921460888156</v>
      </c>
      <c r="AL152" s="132">
        <f>SAM_billion!AL152*1000</f>
        <v>4.6803097060974235</v>
      </c>
      <c r="AM152" s="132">
        <f>SAM_billion!AM152*1000</f>
        <v>6.7246092915894007</v>
      </c>
      <c r="AN152" s="132">
        <f>SAM_billion!AN152*1000</f>
        <v>35.232190486421366</v>
      </c>
      <c r="AO152" s="132">
        <f>SAM_billion!AO152*1000</f>
        <v>137.9393487559602</v>
      </c>
      <c r="AP152" s="132">
        <f>SAM_billion!AP152*1000</f>
        <v>70.656708550541481</v>
      </c>
      <c r="AQ152" s="132">
        <f>SAM_billion!AQ152*1000</f>
        <v>22.302110211692675</v>
      </c>
      <c r="AR152" s="132">
        <f>SAM_billion!AR152*1000</f>
        <v>0.30819616425779223</v>
      </c>
      <c r="AS152" s="132">
        <f>SAM_billion!AS152*1000</f>
        <v>6.3548390021689318</v>
      </c>
      <c r="AT152" s="132">
        <f>SAM_billion!AT152*1000</f>
        <v>57.193551019520378</v>
      </c>
      <c r="AU152" s="132">
        <f>SAM_billion!AU152*1000</f>
        <v>108.23833711110407</v>
      </c>
      <c r="AV152" s="132">
        <f>SAM_billion!AV152*1000</f>
        <v>7.3862834376438933</v>
      </c>
      <c r="AW152" s="132">
        <f>SAM_billion!AW152*1000</f>
        <v>29.760792892530329</v>
      </c>
      <c r="AX152" s="132">
        <f>SAM_billion!AX152*1000</f>
        <v>33.25654785635863</v>
      </c>
      <c r="AY152" s="132">
        <f>SAM_billion!AY152*1000</f>
        <v>157.53769566044159</v>
      </c>
      <c r="AZ152" s="132">
        <f>SAM_billion!AZ152*1000</f>
        <v>30.845039258452594</v>
      </c>
      <c r="BA152" s="132">
        <f>SAM_billion!BA152*1000</f>
        <v>52.703753469896427</v>
      </c>
      <c r="BB152" s="132">
        <f>SAM_billion!BB152*1000</f>
        <v>63.71706870656979</v>
      </c>
      <c r="BC152" s="132">
        <f>SAM_billion!BC152*1000</f>
        <v>0.45941760008219501</v>
      </c>
      <c r="BD152" s="132">
        <f>SAM_billion!BD152*1000</f>
        <v>0.11258271632792087</v>
      </c>
      <c r="BE152" s="132">
        <f>SAM_billion!BE152*1000</f>
        <v>38.059716267556936</v>
      </c>
      <c r="BF152" s="132">
        <f>SAM_billion!BF152*1000</f>
        <v>16.737317573508303</v>
      </c>
      <c r="BG152" s="132">
        <f>SAM_billion!BG152*1000</f>
        <v>141.4347702886437</v>
      </c>
      <c r="BH152" s="132">
        <f>SAM_billion!BH152*1000</f>
        <v>23.033013233248926</v>
      </c>
      <c r="BI152" s="132">
        <f>SAM_billion!BI152*1000</f>
        <v>22.286922081083482</v>
      </c>
      <c r="BJ152" s="132">
        <f>SAM_billion!BJ152*1000</f>
        <v>14.646823565072577</v>
      </c>
      <c r="BK152" s="132">
        <f>SAM_billion!BK152*1000</f>
        <v>48.835814522878067</v>
      </c>
      <c r="BL152" s="132">
        <f>SAM_billion!BL152*1000</f>
        <v>7.976280291715331</v>
      </c>
      <c r="BM152" s="132">
        <f>SAM_billion!BM152*1000</f>
        <v>78.967327622929133</v>
      </c>
      <c r="BN152" s="132">
        <f>SAM_billion!BN152*1000</f>
        <v>1791.180679297212</v>
      </c>
      <c r="BO152" s="132">
        <f>SAM_billion!BO152*1000</f>
        <v>74.047505573419556</v>
      </c>
      <c r="BP152" s="132">
        <f>SAM_billion!BP152*1000</f>
        <v>339.8053960578265</v>
      </c>
      <c r="BQ152" s="132">
        <f>SAM_billion!BQ152*1000</f>
        <v>1136.5372265218155</v>
      </c>
      <c r="BR152" s="132">
        <f>SAM_billion!BR152*1000</f>
        <v>62.682764131355412</v>
      </c>
      <c r="BS152" s="132">
        <f>SAM_billion!BS152*1000</f>
        <v>57.748179967167331</v>
      </c>
      <c r="BT152" s="132">
        <f>SAM_billion!BT152*1000</f>
        <v>0</v>
      </c>
      <c r="BU152" s="132">
        <f>SAM_billion!BU152*1000</f>
        <v>252.33911266182579</v>
      </c>
      <c r="BV152" s="132">
        <f>SAM_billion!BV152*1000</f>
        <v>87.249580073112455</v>
      </c>
      <c r="BW152" s="132">
        <f>SAM_billion!BW152*1000</f>
        <v>98.184435410017215</v>
      </c>
      <c r="BX152" s="132">
        <f>SAM_billion!BX152*1000</f>
        <v>57756.358344902161</v>
      </c>
      <c r="BY152" s="132">
        <f>SAM_billion!BY152*1000</f>
        <v>262.74553402890706</v>
      </c>
      <c r="BZ152" s="132">
        <f>SAM_billion!BZ152*1000</f>
        <v>461.37729476528023</v>
      </c>
      <c r="CA152" s="132">
        <f>SAM_billion!CA152*1000</f>
        <v>0</v>
      </c>
      <c r="CB152" s="132">
        <f>SAM_billion!CB152*1000</f>
        <v>0</v>
      </c>
      <c r="CC152" s="132">
        <f>SAM_billion!CC152*1000</f>
        <v>0</v>
      </c>
      <c r="CD152" s="132">
        <f>SAM_billion!CD152*1000</f>
        <v>0</v>
      </c>
      <c r="CE152" s="132">
        <f>SAM_billion!CE152*1000</f>
        <v>0</v>
      </c>
      <c r="CF152" s="132">
        <f>SAM_billion!CF152*1000</f>
        <v>0</v>
      </c>
      <c r="CG152" s="132">
        <f>SAM_billion!CG152*1000</f>
        <v>0</v>
      </c>
      <c r="CH152" s="132">
        <f>SAM_billion!CH152*1000</f>
        <v>0</v>
      </c>
      <c r="CI152" s="132">
        <f>SAM_billion!CI152*1000</f>
        <v>0</v>
      </c>
      <c r="CJ152" s="132">
        <f>SAM_billion!CJ152*1000</f>
        <v>0</v>
      </c>
      <c r="CK152" s="132">
        <f>SAM_billion!CK152*1000</f>
        <v>0</v>
      </c>
      <c r="CL152" s="132">
        <f>SAM_billion!CL152*1000</f>
        <v>0</v>
      </c>
      <c r="CM152" s="132">
        <f>SAM_billion!CM152*1000</f>
        <v>0</v>
      </c>
      <c r="CN152" s="132">
        <f>SAM_billion!CN152*1000</f>
        <v>0</v>
      </c>
      <c r="CO152" s="132">
        <f>SAM_billion!CO152*1000</f>
        <v>0</v>
      </c>
      <c r="CP152" s="132">
        <f>SAM_billion!CP152*1000</f>
        <v>0</v>
      </c>
      <c r="CQ152" s="132">
        <f>SAM_billion!CQ152*1000</f>
        <v>0</v>
      </c>
      <c r="CR152" s="132">
        <f>SAM_billion!CR152*1000</f>
        <v>0</v>
      </c>
      <c r="CS152" s="132">
        <f>SAM_billion!CS152*1000</f>
        <v>0</v>
      </c>
      <c r="CT152" s="132">
        <f>SAM_billion!CT152*1000</f>
        <v>0</v>
      </c>
      <c r="CU152" s="132">
        <f>SAM_billion!CU152*1000</f>
        <v>0</v>
      </c>
      <c r="CV152" s="132">
        <f>SAM_billion!CV152*1000</f>
        <v>0</v>
      </c>
      <c r="CW152" s="132">
        <f>SAM_billion!CW152*1000</f>
        <v>0</v>
      </c>
      <c r="CX152" s="132">
        <f>SAM_billion!CX152*1000</f>
        <v>0</v>
      </c>
      <c r="CY152" s="132">
        <f>SAM_billion!CY152*1000</f>
        <v>0</v>
      </c>
      <c r="CZ152" s="132">
        <f>SAM_billion!CZ152*1000</f>
        <v>0</v>
      </c>
      <c r="DA152" s="132">
        <f>SAM_billion!DA152*1000</f>
        <v>0</v>
      </c>
      <c r="DB152" s="132">
        <f>SAM_billion!DB152*1000</f>
        <v>0</v>
      </c>
      <c r="DC152" s="132">
        <f>SAM_billion!DC152*1000</f>
        <v>0</v>
      </c>
      <c r="DD152" s="132">
        <f>SAM_billion!DD152*1000</f>
        <v>0</v>
      </c>
      <c r="DE152" s="132">
        <f>SAM_billion!DE152*1000</f>
        <v>0</v>
      </c>
      <c r="DF152" s="132">
        <f>SAM_billion!DF152*1000</f>
        <v>0</v>
      </c>
      <c r="DG152" s="132">
        <f>SAM_billion!DG152*1000</f>
        <v>0</v>
      </c>
      <c r="DH152" s="132">
        <f>SAM_billion!DH152*1000</f>
        <v>0</v>
      </c>
      <c r="DI152" s="132">
        <f>SAM_billion!DI152*1000</f>
        <v>0</v>
      </c>
      <c r="DJ152" s="132">
        <f>SAM_billion!DJ152*1000</f>
        <v>0</v>
      </c>
      <c r="DK152" s="132">
        <f>SAM_billion!DK152*1000</f>
        <v>0</v>
      </c>
      <c r="DL152" s="132">
        <f>SAM_billion!DL152*1000</f>
        <v>0</v>
      </c>
      <c r="DM152" s="132">
        <f>SAM_billion!DM152*1000</f>
        <v>0</v>
      </c>
      <c r="DN152" s="132">
        <f>SAM_billion!DN152*1000</f>
        <v>0</v>
      </c>
      <c r="DO152" s="132">
        <f>SAM_billion!DO152*1000</f>
        <v>0</v>
      </c>
      <c r="DP152" s="132">
        <f>SAM_billion!DP152*1000</f>
        <v>0</v>
      </c>
      <c r="DQ152" s="132">
        <f>SAM_billion!DQ152*1000</f>
        <v>0</v>
      </c>
      <c r="DR152" s="132">
        <f>SAM_billion!DR152*1000</f>
        <v>0</v>
      </c>
      <c r="DS152" s="132">
        <f>SAM_billion!DS152*1000</f>
        <v>0</v>
      </c>
      <c r="DT152" s="132">
        <f>SAM_billion!DT152*1000</f>
        <v>0</v>
      </c>
      <c r="DU152" s="132">
        <f>SAM_billion!DU152*1000</f>
        <v>0</v>
      </c>
      <c r="DV152" s="132">
        <f>SAM_billion!DV152*1000</f>
        <v>0</v>
      </c>
      <c r="DW152" s="132">
        <f>SAM_billion!DW152*1000</f>
        <v>0</v>
      </c>
      <c r="DX152" s="132">
        <f>SAM_billion!DX152*1000</f>
        <v>0</v>
      </c>
      <c r="DY152" s="132">
        <f>SAM_billion!DY152*1000</f>
        <v>0</v>
      </c>
      <c r="DZ152" s="132">
        <f>SAM_billion!DZ152*1000</f>
        <v>0</v>
      </c>
      <c r="EA152" s="132">
        <f>SAM_billion!EA152*1000</f>
        <v>0</v>
      </c>
      <c r="EB152" s="132">
        <f>SAM_billion!EB152*1000</f>
        <v>0</v>
      </c>
      <c r="EC152" s="132">
        <f>SAM_billion!EC152*1000</f>
        <v>0</v>
      </c>
      <c r="ED152" s="132">
        <f>SAM_billion!ED152*1000</f>
        <v>0</v>
      </c>
      <c r="EE152" s="132">
        <f>SAM_billion!EE152*1000</f>
        <v>0</v>
      </c>
      <c r="EF152" s="132">
        <f>SAM_billion!EF152*1000</f>
        <v>0</v>
      </c>
      <c r="EG152" s="132">
        <f>SAM_billion!EG152*1000</f>
        <v>0</v>
      </c>
      <c r="EH152" s="132">
        <f>SAM_billion!EH152*1000</f>
        <v>0</v>
      </c>
      <c r="EI152" s="132">
        <f>SAM_billion!EI152*1000</f>
        <v>0</v>
      </c>
      <c r="EJ152" s="132">
        <f>SAM_billion!EJ152*1000</f>
        <v>0</v>
      </c>
      <c r="EK152" s="132">
        <f>SAM_billion!EK152*1000</f>
        <v>0</v>
      </c>
      <c r="EL152" s="132">
        <f>SAM_billion!EL152*1000</f>
        <v>0</v>
      </c>
      <c r="EM152" s="132">
        <f>SAM_billion!EM152*1000</f>
        <v>0</v>
      </c>
      <c r="EN152" s="132">
        <f>SAM_billion!EN152*1000</f>
        <v>0</v>
      </c>
      <c r="EO152" s="132">
        <f>SAM_billion!EO152*1000</f>
        <v>0</v>
      </c>
      <c r="EP152" s="132">
        <f>SAM_billion!EP152*1000</f>
        <v>0</v>
      </c>
      <c r="EQ152" s="132">
        <f>SAM_billion!EQ152*1000</f>
        <v>0</v>
      </c>
      <c r="ER152" s="132">
        <f>SAM_billion!ER152*1000</f>
        <v>0</v>
      </c>
      <c r="ES152" s="132">
        <f>SAM_billion!ES152*1000</f>
        <v>0</v>
      </c>
      <c r="ET152" s="132">
        <f>SAM_billion!ET152*1000</f>
        <v>0</v>
      </c>
      <c r="EU152" s="132">
        <f>SAM_billion!EU152*1000</f>
        <v>0</v>
      </c>
      <c r="EV152" s="132">
        <f>SAM_billion!EV152*1000</f>
        <v>0</v>
      </c>
      <c r="EW152" s="132">
        <f>SAM_billion!EW152*1000</f>
        <v>0</v>
      </c>
      <c r="EX152" s="132">
        <f>SAM_billion!EX152*1000</f>
        <v>0</v>
      </c>
      <c r="EY152" s="132">
        <f>SAM_billion!EY152*1000</f>
        <v>0</v>
      </c>
      <c r="EZ152" s="132">
        <f>SAM_billion!EZ152*1000</f>
        <v>0</v>
      </c>
      <c r="FA152" s="132">
        <f>SAM_billion!FA152*1000</f>
        <v>0</v>
      </c>
      <c r="FB152" s="132">
        <f>SAM_billion!FB152*1000</f>
        <v>0</v>
      </c>
      <c r="FC152" s="132">
        <f>SAM_billion!FC152*1000</f>
        <v>0</v>
      </c>
      <c r="FD152" s="132">
        <f>SAM_billion!FD152*1000</f>
        <v>951241.15160355193</v>
      </c>
      <c r="FE152" s="132">
        <f>SAM_billion!FE152*1000</f>
        <v>0</v>
      </c>
      <c r="FF152" s="132">
        <f>SAM_billion!FF152*1000</f>
        <v>0</v>
      </c>
      <c r="FG152" s="132">
        <f>SAM_billion!FG152*1000</f>
        <v>0</v>
      </c>
      <c r="FH152" s="132">
        <f>SAM_billion!FH152*1000</f>
        <v>0</v>
      </c>
      <c r="FI152" s="132">
        <f>SAM_billion!FI152*1000</f>
        <v>0</v>
      </c>
      <c r="FJ152" s="132">
        <f>SAM_billion!FJ152*1000</f>
        <v>0</v>
      </c>
      <c r="FK152" s="132">
        <f>SAM_billion!FK152*1000</f>
        <v>0</v>
      </c>
      <c r="FL152" s="132">
        <f>SAM_billion!FL152*1000</f>
        <v>0</v>
      </c>
      <c r="FM152" s="132">
        <f>SAM_billion!FM152*1000</f>
        <v>0</v>
      </c>
      <c r="FN152" s="132">
        <f>SAM_billion!FN152*1000</f>
        <v>0</v>
      </c>
      <c r="FO152" s="132">
        <f>SAM_billion!FO152*1000</f>
        <v>0</v>
      </c>
      <c r="FP152" s="132">
        <f>SAM_billion!FP152*1000</f>
        <v>0</v>
      </c>
      <c r="FQ152" s="132">
        <f>SAM_billion!FQ152*1000</f>
        <v>0</v>
      </c>
      <c r="FR152" s="132">
        <f>SAM_billion!FR152*1000</f>
        <v>0</v>
      </c>
      <c r="FS152" s="132">
        <f>SAM_billion!FS152*1000</f>
        <v>0</v>
      </c>
      <c r="FT152" s="132">
        <f>SAM_billion!FT152*1000</f>
        <v>0</v>
      </c>
      <c r="FU152" s="132">
        <f>SAM_billion!FU152*1000</f>
        <v>0</v>
      </c>
      <c r="FV152" s="132">
        <f>SAM_billion!FV152*1000</f>
        <v>0</v>
      </c>
      <c r="FW152" s="132">
        <f>SAM_billion!FW152*1000</f>
        <v>0</v>
      </c>
      <c r="FX152" s="132">
        <f>SAM_billion!FX152*1000</f>
        <v>0</v>
      </c>
      <c r="FY152" s="132">
        <f>SAM_billion!FY152*1000</f>
        <v>0</v>
      </c>
      <c r="FZ152" s="132">
        <f>SAM_billion!FZ152*1000</f>
        <v>0</v>
      </c>
      <c r="GA152" s="132">
        <f>SAM_billion!GA152*1000</f>
        <v>0</v>
      </c>
      <c r="GB152" s="132">
        <f>SAM_billion!GB152*1000</f>
        <v>0</v>
      </c>
      <c r="GC152" s="132">
        <f>SAM_billion!GC152*1000</f>
        <v>0</v>
      </c>
      <c r="GD152" s="132">
        <f>SAM_billion!GD152*1000</f>
        <v>0</v>
      </c>
      <c r="GE152" s="132">
        <f>SAM_billion!GE152*1000</f>
        <v>0</v>
      </c>
      <c r="GF152" s="132">
        <f>SAM_billion!GF152*1000</f>
        <v>0</v>
      </c>
      <c r="GG152" s="132">
        <f>SAM_billion!GG152*1000</f>
        <v>0</v>
      </c>
      <c r="GH152" s="132">
        <f>SAM_billion!GH152*1000</f>
        <v>-152.57677821256976</v>
      </c>
      <c r="GI152" s="132">
        <f>SAM_billion!GI152*1000</f>
        <v>31914.161986031046</v>
      </c>
      <c r="GJ152" s="132">
        <f>SAM_billion!GJ152*1000</f>
        <v>1047161.1587905523</v>
      </c>
    </row>
    <row r="153" spans="1:192" x14ac:dyDescent="0.25">
      <c r="A153" s="133" t="s">
        <v>388</v>
      </c>
      <c r="B153" s="132">
        <f>SAM_billion!B153*1000</f>
        <v>0.13303464033496148</v>
      </c>
      <c r="C153" s="132">
        <f>SAM_billion!C153*1000</f>
        <v>0.52441211516909769</v>
      </c>
      <c r="D153" s="132">
        <f>SAM_billion!D153*1000</f>
        <v>2.2467282744303207E-2</v>
      </c>
      <c r="E153" s="132">
        <f>SAM_billion!E153*1000</f>
        <v>0.37725682932397592</v>
      </c>
      <c r="F153" s="132">
        <f>SAM_billion!F153*1000</f>
        <v>1.4804368049186596</v>
      </c>
      <c r="G153" s="132">
        <f>SAM_billion!G153*1000</f>
        <v>0.50357423936881651</v>
      </c>
      <c r="H153" s="132">
        <f>SAM_billion!H153*1000</f>
        <v>0.18257476862183239</v>
      </c>
      <c r="I153" s="132">
        <f>SAM_billion!I153*1000</f>
        <v>0.23251134683850888</v>
      </c>
      <c r="J153" s="132">
        <f>SAM_billion!J153*1000</f>
        <v>2.0945510501762604E-2</v>
      </c>
      <c r="K153" s="132">
        <f>SAM_billion!K153*1000</f>
        <v>0.23260744106112827</v>
      </c>
      <c r="L153" s="132">
        <f>SAM_billion!L153*1000</f>
        <v>5.4809236219942346E-2</v>
      </c>
      <c r="M153" s="132">
        <f>SAM_billion!M153*1000</f>
        <v>0.14471082598019655</v>
      </c>
      <c r="N153" s="132">
        <f>SAM_billion!N153*1000</f>
        <v>0</v>
      </c>
      <c r="O153" s="132">
        <f>SAM_billion!O153*1000</f>
        <v>0</v>
      </c>
      <c r="P153" s="132">
        <f>SAM_billion!P153*1000</f>
        <v>111.25910855954209</v>
      </c>
      <c r="Q153" s="132">
        <f>SAM_billion!Q153*1000</f>
        <v>34.955206796739077</v>
      </c>
      <c r="R153" s="132">
        <f>SAM_billion!R153*1000</f>
        <v>5.4315384883744349</v>
      </c>
      <c r="S153" s="132">
        <f>SAM_billion!S153*1000</f>
        <v>231.55519125974058</v>
      </c>
      <c r="T153" s="132">
        <f>SAM_billion!T153*1000</f>
        <v>50.813500304220852</v>
      </c>
      <c r="U153" s="132">
        <f>SAM_billion!U153*1000</f>
        <v>74.028083921698638</v>
      </c>
      <c r="V153" s="132">
        <f>SAM_billion!V153*1000</f>
        <v>7.0598851828173341</v>
      </c>
      <c r="W153" s="132">
        <f>SAM_billion!W153*1000</f>
        <v>2.5454835733525041</v>
      </c>
      <c r="X153" s="132">
        <f>SAM_billion!X153*1000</f>
        <v>41.955654555238148</v>
      </c>
      <c r="Y153" s="132">
        <f>SAM_billion!Y153*1000</f>
        <v>0</v>
      </c>
      <c r="Z153" s="132">
        <f>SAM_billion!Z153*1000</f>
        <v>26.604796443978845</v>
      </c>
      <c r="AA153" s="132">
        <f>SAM_billion!AA153*1000</f>
        <v>13.33974782260076</v>
      </c>
      <c r="AB153" s="132">
        <f>SAM_billion!AB153*1000</f>
        <v>0</v>
      </c>
      <c r="AC153" s="132">
        <f>SAM_billion!AC153*1000</f>
        <v>0</v>
      </c>
      <c r="AD153" s="132">
        <f>SAM_billion!AD153*1000</f>
        <v>98.688109940210282</v>
      </c>
      <c r="AE153" s="132">
        <f>SAM_billion!AE153*1000</f>
        <v>14.81991104722173</v>
      </c>
      <c r="AF153" s="132">
        <f>SAM_billion!AF153*1000</f>
        <v>2.4968545481257527</v>
      </c>
      <c r="AG153" s="132">
        <f>SAM_billion!AG153*1000</f>
        <v>0</v>
      </c>
      <c r="AH153" s="132">
        <f>SAM_billion!AH153*1000</f>
        <v>16.681938560190961</v>
      </c>
      <c r="AI153" s="132">
        <f>SAM_billion!AI153*1000</f>
        <v>105.04888658657079</v>
      </c>
      <c r="AJ153" s="132">
        <f>SAM_billion!AJ153*1000</f>
        <v>36.660478917239764</v>
      </c>
      <c r="AK153" s="132">
        <f>SAM_billion!AK153*1000</f>
        <v>32.385360724777883</v>
      </c>
      <c r="AL153" s="132">
        <f>SAM_billion!AL153*1000</f>
        <v>7.085813667271263</v>
      </c>
      <c r="AM153" s="132">
        <f>SAM_billion!AM153*1000</f>
        <v>10.257196230180297</v>
      </c>
      <c r="AN153" s="132">
        <f>SAM_billion!AN153*1000</f>
        <v>78.814255550134732</v>
      </c>
      <c r="AO153" s="132">
        <f>SAM_billion!AO153*1000</f>
        <v>102.23217520836931</v>
      </c>
      <c r="AP153" s="132">
        <f>SAM_billion!AP153*1000</f>
        <v>205.86138372692321</v>
      </c>
      <c r="AQ153" s="132">
        <f>SAM_billion!AQ153*1000</f>
        <v>70.878249607209142</v>
      </c>
      <c r="AR153" s="132">
        <f>SAM_billion!AR153*1000</f>
        <v>0.71406043613655223</v>
      </c>
      <c r="AS153" s="132">
        <f>SAM_billion!AS153*1000</f>
        <v>14.723541807842567</v>
      </c>
      <c r="AT153" s="132">
        <f>SAM_billion!AT153*1000</f>
        <v>132.51187627058309</v>
      </c>
      <c r="AU153" s="132">
        <f>SAM_billion!AU153*1000</f>
        <v>213.85179254182228</v>
      </c>
      <c r="AV153" s="132">
        <f>SAM_billion!AV153*1000</f>
        <v>25.534635290438139</v>
      </c>
      <c r="AW153" s="132">
        <f>SAM_billion!AW153*1000</f>
        <v>216.336105780011</v>
      </c>
      <c r="AX153" s="132">
        <f>SAM_billion!AX153*1000</f>
        <v>99.837503735298753</v>
      </c>
      <c r="AY153" s="132">
        <f>SAM_billion!AY153*1000</f>
        <v>67.979604375265367</v>
      </c>
      <c r="AZ153" s="132">
        <f>SAM_billion!AZ153*1000</f>
        <v>23.564342727710336</v>
      </c>
      <c r="BA153" s="132">
        <f>SAM_billion!BA153*1000</f>
        <v>139.2212583260449</v>
      </c>
      <c r="BB153" s="132">
        <f>SAM_billion!BB153*1000</f>
        <v>278.53804756512108</v>
      </c>
      <c r="BC153" s="132">
        <f>SAM_billion!BC153*1000</f>
        <v>1.967969769544458</v>
      </c>
      <c r="BD153" s="132">
        <f>SAM_billion!BD153*1000</f>
        <v>0.48226141590332638</v>
      </c>
      <c r="BE153" s="132">
        <f>SAM_billion!BE153*1000</f>
        <v>163.03330790677359</v>
      </c>
      <c r="BF153" s="132">
        <f>SAM_billion!BF153*1000</f>
        <v>109.22912906225518</v>
      </c>
      <c r="BG153" s="132">
        <f>SAM_billion!BG153*1000</f>
        <v>286.74561064029058</v>
      </c>
      <c r="BH153" s="132">
        <f>SAM_billion!BH153*1000</f>
        <v>16.293846125746647</v>
      </c>
      <c r="BI153" s="132">
        <f>SAM_billion!BI153*1000</f>
        <v>28.033858547885654</v>
      </c>
      <c r="BJ153" s="132">
        <f>SAM_billion!BJ153*1000</f>
        <v>74.78032333451128</v>
      </c>
      <c r="BK153" s="132">
        <f>SAM_billion!BK153*1000</f>
        <v>343.64520698372712</v>
      </c>
      <c r="BL153" s="132">
        <f>SAM_billion!BL153*1000</f>
        <v>37.171264063024658</v>
      </c>
      <c r="BM153" s="132">
        <f>SAM_billion!BM153*1000</f>
        <v>1323.0957431507384</v>
      </c>
      <c r="BN153" s="132">
        <f>SAM_billion!BN153*1000</f>
        <v>4618.6494966289083</v>
      </c>
      <c r="BO153" s="132">
        <f>SAM_billion!BO153*1000</f>
        <v>559.959242301622</v>
      </c>
      <c r="BP153" s="132">
        <f>SAM_billion!BP153*1000</f>
        <v>1476.426151635922</v>
      </c>
      <c r="BQ153" s="132">
        <f>SAM_billion!BQ153*1000</f>
        <v>4938.1596143311735</v>
      </c>
      <c r="BR153" s="132">
        <f>SAM_billion!BR153*1000</f>
        <v>578.7339955078055</v>
      </c>
      <c r="BS153" s="132">
        <f>SAM_billion!BS153*1000</f>
        <v>533.1742367912691</v>
      </c>
      <c r="BT153" s="132">
        <f>SAM_billion!BT153*1000</f>
        <v>0</v>
      </c>
      <c r="BU153" s="132">
        <f>SAM_billion!BU153*1000</f>
        <v>1429.3792866696806</v>
      </c>
      <c r="BV153" s="132">
        <f>SAM_billion!BV153*1000</f>
        <v>560.14986759107592</v>
      </c>
      <c r="BW153" s="132">
        <f>SAM_billion!BW153*1000</f>
        <v>165.72074230207605</v>
      </c>
      <c r="BX153" s="132">
        <f>SAM_billion!BX153*1000</f>
        <v>10801.072488940728</v>
      </c>
      <c r="BY153" s="132">
        <f>SAM_billion!BY153*1000</f>
        <v>2219.2445115899609</v>
      </c>
      <c r="BZ153" s="132">
        <f>SAM_billion!BZ153*1000</f>
        <v>17816.355002873792</v>
      </c>
      <c r="CA153" s="132">
        <f>SAM_billion!CA153*1000</f>
        <v>0</v>
      </c>
      <c r="CB153" s="132">
        <f>SAM_billion!CB153*1000</f>
        <v>0</v>
      </c>
      <c r="CC153" s="132">
        <f>SAM_billion!CC153*1000</f>
        <v>0</v>
      </c>
      <c r="CD153" s="132">
        <f>SAM_billion!CD153*1000</f>
        <v>0</v>
      </c>
      <c r="CE153" s="132">
        <f>SAM_billion!CE153*1000</f>
        <v>0</v>
      </c>
      <c r="CF153" s="132">
        <f>SAM_billion!CF153*1000</f>
        <v>0</v>
      </c>
      <c r="CG153" s="132">
        <f>SAM_billion!CG153*1000</f>
        <v>0</v>
      </c>
      <c r="CH153" s="132">
        <f>SAM_billion!CH153*1000</f>
        <v>0</v>
      </c>
      <c r="CI153" s="132">
        <f>SAM_billion!CI153*1000</f>
        <v>0</v>
      </c>
      <c r="CJ153" s="132">
        <f>SAM_billion!CJ153*1000</f>
        <v>0</v>
      </c>
      <c r="CK153" s="132">
        <f>SAM_billion!CK153*1000</f>
        <v>0</v>
      </c>
      <c r="CL153" s="132">
        <f>SAM_billion!CL153*1000</f>
        <v>0</v>
      </c>
      <c r="CM153" s="132">
        <f>SAM_billion!CM153*1000</f>
        <v>0</v>
      </c>
      <c r="CN153" s="132">
        <f>SAM_billion!CN153*1000</f>
        <v>0</v>
      </c>
      <c r="CO153" s="132">
        <f>SAM_billion!CO153*1000</f>
        <v>0</v>
      </c>
      <c r="CP153" s="132">
        <f>SAM_billion!CP153*1000</f>
        <v>0</v>
      </c>
      <c r="CQ153" s="132">
        <f>SAM_billion!CQ153*1000</f>
        <v>0</v>
      </c>
      <c r="CR153" s="132">
        <f>SAM_billion!CR153*1000</f>
        <v>0</v>
      </c>
      <c r="CS153" s="132">
        <f>SAM_billion!CS153*1000</f>
        <v>0</v>
      </c>
      <c r="CT153" s="132">
        <f>SAM_billion!CT153*1000</f>
        <v>0</v>
      </c>
      <c r="CU153" s="132">
        <f>SAM_billion!CU153*1000</f>
        <v>0</v>
      </c>
      <c r="CV153" s="132">
        <f>SAM_billion!CV153*1000</f>
        <v>0</v>
      </c>
      <c r="CW153" s="132">
        <f>SAM_billion!CW153*1000</f>
        <v>0</v>
      </c>
      <c r="CX153" s="132">
        <f>SAM_billion!CX153*1000</f>
        <v>0</v>
      </c>
      <c r="CY153" s="132">
        <f>SAM_billion!CY153*1000</f>
        <v>0</v>
      </c>
      <c r="CZ153" s="132">
        <f>SAM_billion!CZ153*1000</f>
        <v>0</v>
      </c>
      <c r="DA153" s="132">
        <f>SAM_billion!DA153*1000</f>
        <v>0</v>
      </c>
      <c r="DB153" s="132">
        <f>SAM_billion!DB153*1000</f>
        <v>0</v>
      </c>
      <c r="DC153" s="132">
        <f>SAM_billion!DC153*1000</f>
        <v>0</v>
      </c>
      <c r="DD153" s="132">
        <f>SAM_billion!DD153*1000</f>
        <v>0</v>
      </c>
      <c r="DE153" s="132">
        <f>SAM_billion!DE153*1000</f>
        <v>0</v>
      </c>
      <c r="DF153" s="132">
        <f>SAM_billion!DF153*1000</f>
        <v>0</v>
      </c>
      <c r="DG153" s="132">
        <f>SAM_billion!DG153*1000</f>
        <v>0</v>
      </c>
      <c r="DH153" s="132">
        <f>SAM_billion!DH153*1000</f>
        <v>0</v>
      </c>
      <c r="DI153" s="132">
        <f>SAM_billion!DI153*1000</f>
        <v>0</v>
      </c>
      <c r="DJ153" s="132">
        <f>SAM_billion!DJ153*1000</f>
        <v>0</v>
      </c>
      <c r="DK153" s="132">
        <f>SAM_billion!DK153*1000</f>
        <v>0</v>
      </c>
      <c r="DL153" s="132">
        <f>SAM_billion!DL153*1000</f>
        <v>0</v>
      </c>
      <c r="DM153" s="132">
        <f>SAM_billion!DM153*1000</f>
        <v>0</v>
      </c>
      <c r="DN153" s="132">
        <f>SAM_billion!DN153*1000</f>
        <v>0</v>
      </c>
      <c r="DO153" s="132">
        <f>SAM_billion!DO153*1000</f>
        <v>0</v>
      </c>
      <c r="DP153" s="132">
        <f>SAM_billion!DP153*1000</f>
        <v>0</v>
      </c>
      <c r="DQ153" s="132">
        <f>SAM_billion!DQ153*1000</f>
        <v>0</v>
      </c>
      <c r="DR153" s="132">
        <f>SAM_billion!DR153*1000</f>
        <v>0</v>
      </c>
      <c r="DS153" s="132">
        <f>SAM_billion!DS153*1000</f>
        <v>0</v>
      </c>
      <c r="DT153" s="132">
        <f>SAM_billion!DT153*1000</f>
        <v>0</v>
      </c>
      <c r="DU153" s="132">
        <f>SAM_billion!DU153*1000</f>
        <v>0</v>
      </c>
      <c r="DV153" s="132">
        <f>SAM_billion!DV153*1000</f>
        <v>0</v>
      </c>
      <c r="DW153" s="132">
        <f>SAM_billion!DW153*1000</f>
        <v>0</v>
      </c>
      <c r="DX153" s="132">
        <f>SAM_billion!DX153*1000</f>
        <v>0</v>
      </c>
      <c r="DY153" s="132">
        <f>SAM_billion!DY153*1000</f>
        <v>0</v>
      </c>
      <c r="DZ153" s="132">
        <f>SAM_billion!DZ153*1000</f>
        <v>0</v>
      </c>
      <c r="EA153" s="132">
        <f>SAM_billion!EA153*1000</f>
        <v>0</v>
      </c>
      <c r="EB153" s="132">
        <f>SAM_billion!EB153*1000</f>
        <v>0</v>
      </c>
      <c r="EC153" s="132">
        <f>SAM_billion!EC153*1000</f>
        <v>0</v>
      </c>
      <c r="ED153" s="132">
        <f>SAM_billion!ED153*1000</f>
        <v>0</v>
      </c>
      <c r="EE153" s="132">
        <f>SAM_billion!EE153*1000</f>
        <v>0</v>
      </c>
      <c r="EF153" s="132">
        <f>SAM_billion!EF153*1000</f>
        <v>0</v>
      </c>
      <c r="EG153" s="132">
        <f>SAM_billion!EG153*1000</f>
        <v>0</v>
      </c>
      <c r="EH153" s="132">
        <f>SAM_billion!EH153*1000</f>
        <v>0</v>
      </c>
      <c r="EI153" s="132">
        <f>SAM_billion!EI153*1000</f>
        <v>0</v>
      </c>
      <c r="EJ153" s="132">
        <f>SAM_billion!EJ153*1000</f>
        <v>0</v>
      </c>
      <c r="EK153" s="132">
        <f>SAM_billion!EK153*1000</f>
        <v>0</v>
      </c>
      <c r="EL153" s="132">
        <f>SAM_billion!EL153*1000</f>
        <v>0</v>
      </c>
      <c r="EM153" s="132">
        <f>SAM_billion!EM153*1000</f>
        <v>0</v>
      </c>
      <c r="EN153" s="132">
        <f>SAM_billion!EN153*1000</f>
        <v>0</v>
      </c>
      <c r="EO153" s="132">
        <f>SAM_billion!EO153*1000</f>
        <v>0</v>
      </c>
      <c r="EP153" s="132">
        <f>SAM_billion!EP153*1000</f>
        <v>0</v>
      </c>
      <c r="EQ153" s="132">
        <f>SAM_billion!EQ153*1000</f>
        <v>0</v>
      </c>
      <c r="ER153" s="132">
        <f>SAM_billion!ER153*1000</f>
        <v>0</v>
      </c>
      <c r="ES153" s="132">
        <f>SAM_billion!ES153*1000</f>
        <v>0</v>
      </c>
      <c r="ET153" s="132">
        <f>SAM_billion!ET153*1000</f>
        <v>0</v>
      </c>
      <c r="EU153" s="132">
        <f>SAM_billion!EU153*1000</f>
        <v>0</v>
      </c>
      <c r="EV153" s="132">
        <f>SAM_billion!EV153*1000</f>
        <v>0</v>
      </c>
      <c r="EW153" s="132">
        <f>SAM_billion!EW153*1000</f>
        <v>0</v>
      </c>
      <c r="EX153" s="132">
        <f>SAM_billion!EX153*1000</f>
        <v>0</v>
      </c>
      <c r="EY153" s="132">
        <f>SAM_billion!EY153*1000</f>
        <v>0</v>
      </c>
      <c r="EZ153" s="132">
        <f>SAM_billion!EZ153*1000</f>
        <v>0</v>
      </c>
      <c r="FA153" s="132">
        <f>SAM_billion!FA153*1000</f>
        <v>0</v>
      </c>
      <c r="FB153" s="132">
        <f>SAM_billion!FB153*1000</f>
        <v>0</v>
      </c>
      <c r="FC153" s="132">
        <f>SAM_billion!FC153*1000</f>
        <v>0</v>
      </c>
      <c r="FD153" s="132">
        <f>SAM_billion!FD153*1000</f>
        <v>0</v>
      </c>
      <c r="FE153" s="132">
        <f>SAM_billion!FE153*1000</f>
        <v>0</v>
      </c>
      <c r="FF153" s="132">
        <f>SAM_billion!FF153*1000</f>
        <v>0</v>
      </c>
      <c r="FG153" s="132">
        <f>SAM_billion!FG153*1000</f>
        <v>0</v>
      </c>
      <c r="FH153" s="132">
        <f>SAM_billion!FH153*1000</f>
        <v>0</v>
      </c>
      <c r="FI153" s="132">
        <f>SAM_billion!FI153*1000</f>
        <v>0</v>
      </c>
      <c r="FJ153" s="132">
        <f>SAM_billion!FJ153*1000</f>
        <v>0</v>
      </c>
      <c r="FK153" s="132">
        <f>SAM_billion!FK153*1000</f>
        <v>0</v>
      </c>
      <c r="FL153" s="132">
        <f>SAM_billion!FL153*1000</f>
        <v>0</v>
      </c>
      <c r="FM153" s="132">
        <f>SAM_billion!FM153*1000</f>
        <v>0</v>
      </c>
      <c r="FN153" s="132">
        <f>SAM_billion!FN153*1000</f>
        <v>983.60451209037694</v>
      </c>
      <c r="FO153" s="132">
        <f>SAM_billion!FO153*1000</f>
        <v>1806.275441709611</v>
      </c>
      <c r="FP153" s="132">
        <f>SAM_billion!FP153*1000</f>
        <v>2514.8064369627814</v>
      </c>
      <c r="FQ153" s="132">
        <f>SAM_billion!FQ153*1000</f>
        <v>3046.9195223250836</v>
      </c>
      <c r="FR153" s="132">
        <f>SAM_billion!FR153*1000</f>
        <v>3795.4172820455501</v>
      </c>
      <c r="FS153" s="132">
        <f>SAM_billion!FS153*1000</f>
        <v>4730.9794686445875</v>
      </c>
      <c r="FT153" s="132">
        <f>SAM_billion!FT153*1000</f>
        <v>5948.9148628518524</v>
      </c>
      <c r="FU153" s="132">
        <f>SAM_billion!FU153*1000</f>
        <v>9451.1756167939657</v>
      </c>
      <c r="FV153" s="132">
        <f>SAM_billion!FV153*1000</f>
        <v>15294.820338680296</v>
      </c>
      <c r="FW153" s="132">
        <f>SAM_billion!FW153*1000</f>
        <v>43338.035491493232</v>
      </c>
      <c r="FX153" s="132">
        <f>SAM_billion!FX153*1000</f>
        <v>0</v>
      </c>
      <c r="FY153" s="132">
        <f>SAM_billion!FY153*1000</f>
        <v>0</v>
      </c>
      <c r="FZ153" s="132">
        <f>SAM_billion!FZ153*1000</f>
        <v>0</v>
      </c>
      <c r="GA153" s="132">
        <f>SAM_billion!GA153*1000</f>
        <v>0</v>
      </c>
      <c r="GB153" s="132">
        <f>SAM_billion!GB153*1000</f>
        <v>0</v>
      </c>
      <c r="GC153" s="132">
        <f>SAM_billion!GC153*1000</f>
        <v>0</v>
      </c>
      <c r="GD153" s="132">
        <f>SAM_billion!GD153*1000</f>
        <v>0</v>
      </c>
      <c r="GE153" s="132">
        <f>SAM_billion!GE153*1000</f>
        <v>0</v>
      </c>
      <c r="GF153" s="132">
        <f>SAM_billion!GF153*1000</f>
        <v>0</v>
      </c>
      <c r="GG153" s="132">
        <f>SAM_billion!GG153*1000</f>
        <v>0</v>
      </c>
      <c r="GH153" s="132">
        <f>SAM_billion!GH153*1000</f>
        <v>-458.37067536187868</v>
      </c>
      <c r="GI153" s="132">
        <f>SAM_billion!GI153*1000</f>
        <v>18121.465106060095</v>
      </c>
      <c r="GJ153" s="132">
        <f>SAM_billion!GJ153*1000</f>
        <v>159253.72748358001</v>
      </c>
    </row>
    <row r="154" spans="1:192" x14ac:dyDescent="0.25">
      <c r="A154" s="133" t="s">
        <v>566</v>
      </c>
      <c r="B154" s="132">
        <f>SAM_billion!B154*1000</f>
        <v>0</v>
      </c>
      <c r="C154" s="132">
        <f>SAM_billion!C154*1000</f>
        <v>0</v>
      </c>
      <c r="D154" s="132">
        <f>SAM_billion!D154*1000</f>
        <v>0</v>
      </c>
      <c r="E154" s="132">
        <f>SAM_billion!E154*1000</f>
        <v>0</v>
      </c>
      <c r="F154" s="132">
        <f>SAM_billion!F154*1000</f>
        <v>0</v>
      </c>
      <c r="G154" s="132">
        <f>SAM_billion!G154*1000</f>
        <v>0</v>
      </c>
      <c r="H154" s="132">
        <f>SAM_billion!H154*1000</f>
        <v>0</v>
      </c>
      <c r="I154" s="132">
        <f>SAM_billion!I154*1000</f>
        <v>0</v>
      </c>
      <c r="J154" s="132">
        <f>SAM_billion!J154*1000</f>
        <v>0</v>
      </c>
      <c r="K154" s="132">
        <f>SAM_billion!K154*1000</f>
        <v>0</v>
      </c>
      <c r="L154" s="132">
        <f>SAM_billion!L154*1000</f>
        <v>0</v>
      </c>
      <c r="M154" s="132">
        <f>SAM_billion!M154*1000</f>
        <v>0</v>
      </c>
      <c r="N154" s="132">
        <f>SAM_billion!N154*1000</f>
        <v>0</v>
      </c>
      <c r="O154" s="132">
        <f>SAM_billion!O154*1000</f>
        <v>0</v>
      </c>
      <c r="P154" s="132">
        <f>SAM_billion!P154*1000</f>
        <v>0</v>
      </c>
      <c r="Q154" s="132">
        <f>SAM_billion!Q154*1000</f>
        <v>0</v>
      </c>
      <c r="R154" s="132">
        <f>SAM_billion!R154*1000</f>
        <v>0</v>
      </c>
      <c r="S154" s="132">
        <f>SAM_billion!S154*1000</f>
        <v>0</v>
      </c>
      <c r="T154" s="132">
        <f>SAM_billion!T154*1000</f>
        <v>0</v>
      </c>
      <c r="U154" s="132">
        <f>SAM_billion!U154*1000</f>
        <v>0</v>
      </c>
      <c r="V154" s="132">
        <f>SAM_billion!V154*1000</f>
        <v>0</v>
      </c>
      <c r="W154" s="132">
        <f>SAM_billion!W154*1000</f>
        <v>0</v>
      </c>
      <c r="X154" s="132">
        <f>SAM_billion!X154*1000</f>
        <v>0</v>
      </c>
      <c r="Y154" s="132">
        <f>SAM_billion!Y154*1000</f>
        <v>0</v>
      </c>
      <c r="Z154" s="132">
        <f>SAM_billion!Z154*1000</f>
        <v>0</v>
      </c>
      <c r="AA154" s="132">
        <f>SAM_billion!AA154*1000</f>
        <v>0</v>
      </c>
      <c r="AB154" s="132">
        <f>SAM_billion!AB154*1000</f>
        <v>0</v>
      </c>
      <c r="AC154" s="132">
        <f>SAM_billion!AC154*1000</f>
        <v>0</v>
      </c>
      <c r="AD154" s="132">
        <f>SAM_billion!AD154*1000</f>
        <v>0</v>
      </c>
      <c r="AE154" s="132">
        <f>SAM_billion!AE154*1000</f>
        <v>0</v>
      </c>
      <c r="AF154" s="132">
        <f>SAM_billion!AF154*1000</f>
        <v>0</v>
      </c>
      <c r="AG154" s="132">
        <f>SAM_billion!AG154*1000</f>
        <v>0</v>
      </c>
      <c r="AH154" s="132">
        <f>SAM_billion!AH154*1000</f>
        <v>0</v>
      </c>
      <c r="AI154" s="132">
        <f>SAM_billion!AI154*1000</f>
        <v>0</v>
      </c>
      <c r="AJ154" s="132">
        <f>SAM_billion!AJ154*1000</f>
        <v>0</v>
      </c>
      <c r="AK154" s="132">
        <f>SAM_billion!AK154*1000</f>
        <v>0</v>
      </c>
      <c r="AL154" s="132">
        <f>SAM_billion!AL154*1000</f>
        <v>0</v>
      </c>
      <c r="AM154" s="132">
        <f>SAM_billion!AM154*1000</f>
        <v>0</v>
      </c>
      <c r="AN154" s="132">
        <f>SAM_billion!AN154*1000</f>
        <v>0</v>
      </c>
      <c r="AO154" s="132">
        <f>SAM_billion!AO154*1000</f>
        <v>0</v>
      </c>
      <c r="AP154" s="132">
        <f>SAM_billion!AP154*1000</f>
        <v>0</v>
      </c>
      <c r="AQ154" s="132">
        <f>SAM_billion!AQ154*1000</f>
        <v>0</v>
      </c>
      <c r="AR154" s="132">
        <f>SAM_billion!AR154*1000</f>
        <v>0</v>
      </c>
      <c r="AS154" s="132">
        <f>SAM_billion!AS154*1000</f>
        <v>0</v>
      </c>
      <c r="AT154" s="132">
        <f>SAM_billion!AT154*1000</f>
        <v>0</v>
      </c>
      <c r="AU154" s="132">
        <f>SAM_billion!AU154*1000</f>
        <v>0</v>
      </c>
      <c r="AV154" s="132">
        <f>SAM_billion!AV154*1000</f>
        <v>0</v>
      </c>
      <c r="AW154" s="132">
        <f>SAM_billion!AW154*1000</f>
        <v>0</v>
      </c>
      <c r="AX154" s="132">
        <f>SAM_billion!AX154*1000</f>
        <v>0</v>
      </c>
      <c r="AY154" s="132">
        <f>SAM_billion!AY154*1000</f>
        <v>0</v>
      </c>
      <c r="AZ154" s="132">
        <f>SAM_billion!AZ154*1000</f>
        <v>0</v>
      </c>
      <c r="BA154" s="132">
        <f>SAM_billion!BA154*1000</f>
        <v>0</v>
      </c>
      <c r="BB154" s="132">
        <f>SAM_billion!BB154*1000</f>
        <v>0</v>
      </c>
      <c r="BC154" s="132">
        <f>SAM_billion!BC154*1000</f>
        <v>0</v>
      </c>
      <c r="BD154" s="132">
        <f>SAM_billion!BD154*1000</f>
        <v>0</v>
      </c>
      <c r="BE154" s="132">
        <f>SAM_billion!BE154*1000</f>
        <v>0</v>
      </c>
      <c r="BF154" s="132">
        <f>SAM_billion!BF154*1000</f>
        <v>0</v>
      </c>
      <c r="BG154" s="132">
        <f>SAM_billion!BG154*1000</f>
        <v>0</v>
      </c>
      <c r="BH154" s="132">
        <f>SAM_billion!BH154*1000</f>
        <v>0</v>
      </c>
      <c r="BI154" s="132">
        <f>SAM_billion!BI154*1000</f>
        <v>0</v>
      </c>
      <c r="BJ154" s="132">
        <f>SAM_billion!BJ154*1000</f>
        <v>0</v>
      </c>
      <c r="BK154" s="132">
        <f>SAM_billion!BK154*1000</f>
        <v>0</v>
      </c>
      <c r="BL154" s="132">
        <f>SAM_billion!BL154*1000</f>
        <v>0</v>
      </c>
      <c r="BM154" s="132">
        <f>SAM_billion!BM154*1000</f>
        <v>0</v>
      </c>
      <c r="BN154" s="132">
        <f>SAM_billion!BN154*1000</f>
        <v>0</v>
      </c>
      <c r="BO154" s="132">
        <f>SAM_billion!BO154*1000</f>
        <v>0</v>
      </c>
      <c r="BP154" s="132">
        <f>SAM_billion!BP154*1000</f>
        <v>0</v>
      </c>
      <c r="BQ154" s="132">
        <f>SAM_billion!BQ154*1000</f>
        <v>0</v>
      </c>
      <c r="BR154" s="132">
        <f>SAM_billion!BR154*1000</f>
        <v>0</v>
      </c>
      <c r="BS154" s="132">
        <f>SAM_billion!BS154*1000</f>
        <v>0</v>
      </c>
      <c r="BT154" s="132">
        <f>SAM_billion!BT154*1000</f>
        <v>0</v>
      </c>
      <c r="BU154" s="132">
        <f>SAM_billion!BU154*1000</f>
        <v>0</v>
      </c>
      <c r="BV154" s="132">
        <f>SAM_billion!BV154*1000</f>
        <v>0</v>
      </c>
      <c r="BW154" s="132">
        <f>SAM_billion!BW154*1000</f>
        <v>0</v>
      </c>
      <c r="BX154" s="132">
        <f>SAM_billion!BX154*1000</f>
        <v>0</v>
      </c>
      <c r="BY154" s="132">
        <f>SAM_billion!BY154*1000</f>
        <v>0</v>
      </c>
      <c r="BZ154" s="132">
        <f>SAM_billion!BZ154*1000</f>
        <v>0</v>
      </c>
      <c r="CA154" s="132">
        <f>SAM_billion!CA154*1000</f>
        <v>0</v>
      </c>
      <c r="CB154" s="132">
        <f>SAM_billion!CB154*1000</f>
        <v>0</v>
      </c>
      <c r="CC154" s="132">
        <f>SAM_billion!CC154*1000</f>
        <v>0</v>
      </c>
      <c r="CD154" s="132">
        <f>SAM_billion!CD154*1000</f>
        <v>0</v>
      </c>
      <c r="CE154" s="132">
        <f>SAM_billion!CE154*1000</f>
        <v>0</v>
      </c>
      <c r="CF154" s="132">
        <f>SAM_billion!CF154*1000</f>
        <v>0</v>
      </c>
      <c r="CG154" s="132">
        <f>SAM_billion!CG154*1000</f>
        <v>0</v>
      </c>
      <c r="CH154" s="132">
        <f>SAM_billion!CH154*1000</f>
        <v>0</v>
      </c>
      <c r="CI154" s="132">
        <f>SAM_billion!CI154*1000</f>
        <v>0</v>
      </c>
      <c r="CJ154" s="132">
        <f>SAM_billion!CJ154*1000</f>
        <v>0</v>
      </c>
      <c r="CK154" s="132">
        <f>SAM_billion!CK154*1000</f>
        <v>0</v>
      </c>
      <c r="CL154" s="132">
        <f>SAM_billion!CL154*1000</f>
        <v>0</v>
      </c>
      <c r="CM154" s="132">
        <f>SAM_billion!CM154*1000</f>
        <v>0</v>
      </c>
      <c r="CN154" s="132">
        <f>SAM_billion!CN154*1000</f>
        <v>0</v>
      </c>
      <c r="CO154" s="132">
        <f>SAM_billion!CO154*1000</f>
        <v>0</v>
      </c>
      <c r="CP154" s="132">
        <f>SAM_billion!CP154*1000</f>
        <v>0</v>
      </c>
      <c r="CQ154" s="132">
        <f>SAM_billion!CQ154*1000</f>
        <v>0</v>
      </c>
      <c r="CR154" s="132">
        <f>SAM_billion!CR154*1000</f>
        <v>0</v>
      </c>
      <c r="CS154" s="132">
        <f>SAM_billion!CS154*1000</f>
        <v>0</v>
      </c>
      <c r="CT154" s="132">
        <f>SAM_billion!CT154*1000</f>
        <v>0</v>
      </c>
      <c r="CU154" s="132">
        <f>SAM_billion!CU154*1000</f>
        <v>0</v>
      </c>
      <c r="CV154" s="132">
        <f>SAM_billion!CV154*1000</f>
        <v>0</v>
      </c>
      <c r="CW154" s="132">
        <f>SAM_billion!CW154*1000</f>
        <v>0</v>
      </c>
      <c r="CX154" s="132">
        <f>SAM_billion!CX154*1000</f>
        <v>0</v>
      </c>
      <c r="CY154" s="132">
        <f>SAM_billion!CY154*1000</f>
        <v>0</v>
      </c>
      <c r="CZ154" s="132">
        <f>SAM_billion!CZ154*1000</f>
        <v>0</v>
      </c>
      <c r="DA154" s="132">
        <f>SAM_billion!DA154*1000</f>
        <v>0</v>
      </c>
      <c r="DB154" s="132">
        <f>SAM_billion!DB154*1000</f>
        <v>0</v>
      </c>
      <c r="DC154" s="132">
        <f>SAM_billion!DC154*1000</f>
        <v>0</v>
      </c>
      <c r="DD154" s="132">
        <f>SAM_billion!DD154*1000</f>
        <v>0</v>
      </c>
      <c r="DE154" s="132">
        <f>SAM_billion!DE154*1000</f>
        <v>0</v>
      </c>
      <c r="DF154" s="132">
        <f>SAM_billion!DF154*1000</f>
        <v>0</v>
      </c>
      <c r="DG154" s="132">
        <f>SAM_billion!DG154*1000</f>
        <v>0</v>
      </c>
      <c r="DH154" s="132">
        <f>SAM_billion!DH154*1000</f>
        <v>0</v>
      </c>
      <c r="DI154" s="132">
        <f>SAM_billion!DI154*1000</f>
        <v>0</v>
      </c>
      <c r="DJ154" s="132">
        <f>SAM_billion!DJ154*1000</f>
        <v>0</v>
      </c>
      <c r="DK154" s="132">
        <f>SAM_billion!DK154*1000</f>
        <v>0</v>
      </c>
      <c r="DL154" s="132">
        <f>SAM_billion!DL154*1000</f>
        <v>0</v>
      </c>
      <c r="DM154" s="132">
        <f>SAM_billion!DM154*1000</f>
        <v>0</v>
      </c>
      <c r="DN154" s="132">
        <f>SAM_billion!DN154*1000</f>
        <v>0</v>
      </c>
      <c r="DO154" s="132">
        <f>SAM_billion!DO154*1000</f>
        <v>0</v>
      </c>
      <c r="DP154" s="132">
        <f>SAM_billion!DP154*1000</f>
        <v>0</v>
      </c>
      <c r="DQ154" s="132">
        <f>SAM_billion!DQ154*1000</f>
        <v>0</v>
      </c>
      <c r="DR154" s="132">
        <f>SAM_billion!DR154*1000</f>
        <v>0</v>
      </c>
      <c r="DS154" s="132">
        <f>SAM_billion!DS154*1000</f>
        <v>0</v>
      </c>
      <c r="DT154" s="132">
        <f>SAM_billion!DT154*1000</f>
        <v>0</v>
      </c>
      <c r="DU154" s="132">
        <f>SAM_billion!DU154*1000</f>
        <v>0</v>
      </c>
      <c r="DV154" s="132">
        <f>SAM_billion!DV154*1000</f>
        <v>0</v>
      </c>
      <c r="DW154" s="132">
        <f>SAM_billion!DW154*1000</f>
        <v>0</v>
      </c>
      <c r="DX154" s="132">
        <f>SAM_billion!DX154*1000</f>
        <v>0</v>
      </c>
      <c r="DY154" s="132">
        <f>SAM_billion!DY154*1000</f>
        <v>0</v>
      </c>
      <c r="DZ154" s="132">
        <f>SAM_billion!DZ154*1000</f>
        <v>0</v>
      </c>
      <c r="EA154" s="132">
        <f>SAM_billion!EA154*1000</f>
        <v>0</v>
      </c>
      <c r="EB154" s="132">
        <f>SAM_billion!EB154*1000</f>
        <v>0</v>
      </c>
      <c r="EC154" s="132">
        <f>SAM_billion!EC154*1000</f>
        <v>0</v>
      </c>
      <c r="ED154" s="132">
        <f>SAM_billion!ED154*1000</f>
        <v>0</v>
      </c>
      <c r="EE154" s="132">
        <f>SAM_billion!EE154*1000</f>
        <v>0</v>
      </c>
      <c r="EF154" s="132">
        <f>SAM_billion!EF154*1000</f>
        <v>0</v>
      </c>
      <c r="EG154" s="132">
        <f>SAM_billion!EG154*1000</f>
        <v>0</v>
      </c>
      <c r="EH154" s="132">
        <f>SAM_billion!EH154*1000</f>
        <v>0</v>
      </c>
      <c r="EI154" s="132">
        <f>SAM_billion!EI154*1000</f>
        <v>0</v>
      </c>
      <c r="EJ154" s="132">
        <f>SAM_billion!EJ154*1000</f>
        <v>0</v>
      </c>
      <c r="EK154" s="132">
        <f>SAM_billion!EK154*1000</f>
        <v>0</v>
      </c>
      <c r="EL154" s="132">
        <f>SAM_billion!EL154*1000</f>
        <v>0</v>
      </c>
      <c r="EM154" s="132">
        <f>SAM_billion!EM154*1000</f>
        <v>0</v>
      </c>
      <c r="EN154" s="132">
        <f>SAM_billion!EN154*1000</f>
        <v>0</v>
      </c>
      <c r="EO154" s="132">
        <f>SAM_billion!EO154*1000</f>
        <v>0</v>
      </c>
      <c r="EP154" s="132">
        <f>SAM_billion!EP154*1000</f>
        <v>0</v>
      </c>
      <c r="EQ154" s="132">
        <f>SAM_billion!EQ154*1000</f>
        <v>0</v>
      </c>
      <c r="ER154" s="132">
        <f>SAM_billion!ER154*1000</f>
        <v>0</v>
      </c>
      <c r="ES154" s="132">
        <f>SAM_billion!ES154*1000</f>
        <v>0</v>
      </c>
      <c r="ET154" s="132">
        <f>SAM_billion!ET154*1000</f>
        <v>0</v>
      </c>
      <c r="EU154" s="132">
        <f>SAM_billion!EU154*1000</f>
        <v>0</v>
      </c>
      <c r="EV154" s="132">
        <f>SAM_billion!EV154*1000</f>
        <v>0</v>
      </c>
      <c r="EW154" s="132">
        <f>SAM_billion!EW154*1000</f>
        <v>0</v>
      </c>
      <c r="EX154" s="132">
        <f>SAM_billion!EX154*1000</f>
        <v>0</v>
      </c>
      <c r="EY154" s="132">
        <f>SAM_billion!EY154*1000</f>
        <v>0</v>
      </c>
      <c r="EZ154" s="132">
        <f>SAM_billion!EZ154*1000</f>
        <v>0</v>
      </c>
      <c r="FA154" s="132">
        <f>SAM_billion!FA154*1000</f>
        <v>0</v>
      </c>
      <c r="FB154" s="132">
        <f>SAM_billion!FB154*1000</f>
        <v>0</v>
      </c>
      <c r="FC154" s="132">
        <f>SAM_billion!FC154*1000</f>
        <v>0</v>
      </c>
      <c r="FD154" s="132">
        <f>SAM_billion!FD154*1000</f>
        <v>0</v>
      </c>
      <c r="FE154" s="132">
        <f>SAM_billion!FE154*1000</f>
        <v>0</v>
      </c>
      <c r="FF154" s="132">
        <f>SAM_billion!FF154*1000</f>
        <v>0</v>
      </c>
      <c r="FG154" s="132">
        <f>SAM_billion!FG154*1000</f>
        <v>0</v>
      </c>
      <c r="FH154" s="132">
        <f>SAM_billion!FH154*1000</f>
        <v>0</v>
      </c>
      <c r="FI154" s="132">
        <f>SAM_billion!FI154*1000</f>
        <v>0</v>
      </c>
      <c r="FJ154" s="132">
        <f>SAM_billion!FJ154*1000</f>
        <v>0</v>
      </c>
      <c r="FK154" s="132">
        <f>SAM_billion!FK154*1000</f>
        <v>0</v>
      </c>
      <c r="FL154" s="132">
        <f>SAM_billion!FL154*1000</f>
        <v>0</v>
      </c>
      <c r="FM154" s="132">
        <f>SAM_billion!FM154*1000</f>
        <v>0</v>
      </c>
      <c r="FN154" s="132">
        <f>SAM_billion!FN154*1000</f>
        <v>5650.1353363911858</v>
      </c>
      <c r="FO154" s="132">
        <f>SAM_billion!FO154*1000</f>
        <v>7573.7739210445434</v>
      </c>
      <c r="FP154" s="132">
        <f>SAM_billion!FP154*1000</f>
        <v>9818.8622112980338</v>
      </c>
      <c r="FQ154" s="132">
        <f>SAM_billion!FQ154*1000</f>
        <v>11447.086177689749</v>
      </c>
      <c r="FR154" s="132">
        <f>SAM_billion!FR154*1000</f>
        <v>12328.396003717944</v>
      </c>
      <c r="FS154" s="132">
        <f>SAM_billion!FS154*1000</f>
        <v>16188.02035986257</v>
      </c>
      <c r="FT154" s="132">
        <f>SAM_billion!FT154*1000</f>
        <v>15962.34663611718</v>
      </c>
      <c r="FU154" s="132">
        <f>SAM_billion!FU154*1000</f>
        <v>15680.405060345489</v>
      </c>
      <c r="FV154" s="132">
        <f>SAM_billion!FV154*1000</f>
        <v>12820.528684267736</v>
      </c>
      <c r="FW154" s="132">
        <f>SAM_billion!FW154*1000</f>
        <v>15306.464721330873</v>
      </c>
      <c r="FX154" s="132">
        <f>SAM_billion!FX154*1000</f>
        <v>0</v>
      </c>
      <c r="FY154" s="132">
        <f>SAM_billion!FY154*1000</f>
        <v>0</v>
      </c>
      <c r="FZ154" s="132">
        <f>SAM_billion!FZ154*1000</f>
        <v>0</v>
      </c>
      <c r="GA154" s="132">
        <f>SAM_billion!GA154*1000</f>
        <v>0</v>
      </c>
      <c r="GB154" s="132">
        <f>SAM_billion!GB154*1000</f>
        <v>0</v>
      </c>
      <c r="GC154" s="132">
        <f>SAM_billion!GC154*1000</f>
        <v>0</v>
      </c>
      <c r="GD154" s="132">
        <f>SAM_billion!GD154*1000</f>
        <v>0</v>
      </c>
      <c r="GE154" s="132">
        <f>SAM_billion!GE154*1000</f>
        <v>0</v>
      </c>
      <c r="GF154" s="132">
        <f>SAM_billion!GF154*1000</f>
        <v>0</v>
      </c>
      <c r="GG154" s="132">
        <f>SAM_billion!GG154*1000</f>
        <v>0</v>
      </c>
      <c r="GH154" s="132">
        <f>SAM_billion!GH154*1000</f>
        <v>-521.13761400279509</v>
      </c>
      <c r="GI154" s="132">
        <f>SAM_billion!GI154*1000</f>
        <v>20797.865128499281</v>
      </c>
      <c r="GJ154" s="132">
        <f>SAM_billion!GJ154*1000</f>
        <v>143052.74662656177</v>
      </c>
    </row>
    <row r="155" spans="1:192" x14ac:dyDescent="0.25">
      <c r="A155" s="133" t="s">
        <v>569</v>
      </c>
      <c r="B155" s="132">
        <f>SAM_billion!B155*1000</f>
        <v>0</v>
      </c>
      <c r="C155" s="132">
        <f>SAM_billion!C155*1000</f>
        <v>0</v>
      </c>
      <c r="D155" s="132">
        <f>SAM_billion!D155*1000</f>
        <v>0</v>
      </c>
      <c r="E155" s="132">
        <f>SAM_billion!E155*1000</f>
        <v>0</v>
      </c>
      <c r="F155" s="132">
        <f>SAM_billion!F155*1000</f>
        <v>0</v>
      </c>
      <c r="G155" s="132">
        <f>SAM_billion!G155*1000</f>
        <v>0</v>
      </c>
      <c r="H155" s="132">
        <f>SAM_billion!H155*1000</f>
        <v>0</v>
      </c>
      <c r="I155" s="132">
        <f>SAM_billion!I155*1000</f>
        <v>0</v>
      </c>
      <c r="J155" s="132">
        <f>SAM_billion!J155*1000</f>
        <v>0</v>
      </c>
      <c r="K155" s="132">
        <f>SAM_billion!K155*1000</f>
        <v>0</v>
      </c>
      <c r="L155" s="132">
        <f>SAM_billion!L155*1000</f>
        <v>0</v>
      </c>
      <c r="M155" s="132">
        <f>SAM_billion!M155*1000</f>
        <v>0</v>
      </c>
      <c r="N155" s="132">
        <f>SAM_billion!N155*1000</f>
        <v>0</v>
      </c>
      <c r="O155" s="132">
        <f>SAM_billion!O155*1000</f>
        <v>0</v>
      </c>
      <c r="P155" s="132">
        <f>SAM_billion!P155*1000</f>
        <v>0</v>
      </c>
      <c r="Q155" s="132">
        <f>SAM_billion!Q155*1000</f>
        <v>0</v>
      </c>
      <c r="R155" s="132">
        <f>SAM_billion!R155*1000</f>
        <v>0</v>
      </c>
      <c r="S155" s="132">
        <f>SAM_billion!S155*1000</f>
        <v>0</v>
      </c>
      <c r="T155" s="132">
        <f>SAM_billion!T155*1000</f>
        <v>0</v>
      </c>
      <c r="U155" s="132">
        <f>SAM_billion!U155*1000</f>
        <v>0</v>
      </c>
      <c r="V155" s="132">
        <f>SAM_billion!V155*1000</f>
        <v>0</v>
      </c>
      <c r="W155" s="132">
        <f>SAM_billion!W155*1000</f>
        <v>0</v>
      </c>
      <c r="X155" s="132">
        <f>SAM_billion!X155*1000</f>
        <v>0</v>
      </c>
      <c r="Y155" s="132">
        <f>SAM_billion!Y155*1000</f>
        <v>0</v>
      </c>
      <c r="Z155" s="132">
        <f>SAM_billion!Z155*1000</f>
        <v>0</v>
      </c>
      <c r="AA155" s="132">
        <f>SAM_billion!AA155*1000</f>
        <v>0</v>
      </c>
      <c r="AB155" s="132">
        <f>SAM_billion!AB155*1000</f>
        <v>0</v>
      </c>
      <c r="AC155" s="132">
        <f>SAM_billion!AC155*1000</f>
        <v>0</v>
      </c>
      <c r="AD155" s="132">
        <f>SAM_billion!AD155*1000</f>
        <v>0</v>
      </c>
      <c r="AE155" s="132">
        <f>SAM_billion!AE155*1000</f>
        <v>0</v>
      </c>
      <c r="AF155" s="132">
        <f>SAM_billion!AF155*1000</f>
        <v>0</v>
      </c>
      <c r="AG155" s="132">
        <f>SAM_billion!AG155*1000</f>
        <v>0</v>
      </c>
      <c r="AH155" s="132">
        <f>SAM_billion!AH155*1000</f>
        <v>0</v>
      </c>
      <c r="AI155" s="132">
        <f>SAM_billion!AI155*1000</f>
        <v>0</v>
      </c>
      <c r="AJ155" s="132">
        <f>SAM_billion!AJ155*1000</f>
        <v>0</v>
      </c>
      <c r="AK155" s="132">
        <f>SAM_billion!AK155*1000</f>
        <v>0</v>
      </c>
      <c r="AL155" s="132">
        <f>SAM_billion!AL155*1000</f>
        <v>0</v>
      </c>
      <c r="AM155" s="132">
        <f>SAM_billion!AM155*1000</f>
        <v>0</v>
      </c>
      <c r="AN155" s="132">
        <f>SAM_billion!AN155*1000</f>
        <v>0</v>
      </c>
      <c r="AO155" s="132">
        <f>SAM_billion!AO155*1000</f>
        <v>0</v>
      </c>
      <c r="AP155" s="132">
        <f>SAM_billion!AP155*1000</f>
        <v>0</v>
      </c>
      <c r="AQ155" s="132">
        <f>SAM_billion!AQ155*1000</f>
        <v>0</v>
      </c>
      <c r="AR155" s="132">
        <f>SAM_billion!AR155*1000</f>
        <v>0</v>
      </c>
      <c r="AS155" s="132">
        <f>SAM_billion!AS155*1000</f>
        <v>0</v>
      </c>
      <c r="AT155" s="132">
        <f>SAM_billion!AT155*1000</f>
        <v>0</v>
      </c>
      <c r="AU155" s="132">
        <f>SAM_billion!AU155*1000</f>
        <v>0</v>
      </c>
      <c r="AV155" s="132">
        <f>SAM_billion!AV155*1000</f>
        <v>0</v>
      </c>
      <c r="AW155" s="132">
        <f>SAM_billion!AW155*1000</f>
        <v>0</v>
      </c>
      <c r="AX155" s="132">
        <f>SAM_billion!AX155*1000</f>
        <v>0</v>
      </c>
      <c r="AY155" s="132">
        <f>SAM_billion!AY155*1000</f>
        <v>0</v>
      </c>
      <c r="AZ155" s="132">
        <f>SAM_billion!AZ155*1000</f>
        <v>0</v>
      </c>
      <c r="BA155" s="132">
        <f>SAM_billion!BA155*1000</f>
        <v>0</v>
      </c>
      <c r="BB155" s="132">
        <f>SAM_billion!BB155*1000</f>
        <v>0</v>
      </c>
      <c r="BC155" s="132">
        <f>SAM_billion!BC155*1000</f>
        <v>0</v>
      </c>
      <c r="BD155" s="132">
        <f>SAM_billion!BD155*1000</f>
        <v>0</v>
      </c>
      <c r="BE155" s="132">
        <f>SAM_billion!BE155*1000</f>
        <v>0</v>
      </c>
      <c r="BF155" s="132">
        <f>SAM_billion!BF155*1000</f>
        <v>0</v>
      </c>
      <c r="BG155" s="132">
        <f>SAM_billion!BG155*1000</f>
        <v>0</v>
      </c>
      <c r="BH155" s="132">
        <f>SAM_billion!BH155*1000</f>
        <v>0</v>
      </c>
      <c r="BI155" s="132">
        <f>SAM_billion!BI155*1000</f>
        <v>0</v>
      </c>
      <c r="BJ155" s="132">
        <f>SAM_billion!BJ155*1000</f>
        <v>0</v>
      </c>
      <c r="BK155" s="132">
        <f>SAM_billion!BK155*1000</f>
        <v>0</v>
      </c>
      <c r="BL155" s="132">
        <f>SAM_billion!BL155*1000</f>
        <v>0</v>
      </c>
      <c r="BM155" s="132">
        <f>SAM_billion!BM155*1000</f>
        <v>0</v>
      </c>
      <c r="BN155" s="132">
        <f>SAM_billion!BN155*1000</f>
        <v>0</v>
      </c>
      <c r="BO155" s="132">
        <f>SAM_billion!BO155*1000</f>
        <v>0</v>
      </c>
      <c r="BP155" s="132">
        <f>SAM_billion!BP155*1000</f>
        <v>0</v>
      </c>
      <c r="BQ155" s="132">
        <f>SAM_billion!BQ155*1000</f>
        <v>0</v>
      </c>
      <c r="BR155" s="132">
        <f>SAM_billion!BR155*1000</f>
        <v>0</v>
      </c>
      <c r="BS155" s="132">
        <f>SAM_billion!BS155*1000</f>
        <v>0</v>
      </c>
      <c r="BT155" s="132">
        <f>SAM_billion!BT155*1000</f>
        <v>0</v>
      </c>
      <c r="BU155" s="132">
        <f>SAM_billion!BU155*1000</f>
        <v>0</v>
      </c>
      <c r="BV155" s="132">
        <f>SAM_billion!BV155*1000</f>
        <v>0</v>
      </c>
      <c r="BW155" s="132">
        <f>SAM_billion!BW155*1000</f>
        <v>0</v>
      </c>
      <c r="BX155" s="132">
        <f>SAM_billion!BX155*1000</f>
        <v>0</v>
      </c>
      <c r="BY155" s="132">
        <f>SAM_billion!BY155*1000</f>
        <v>0</v>
      </c>
      <c r="BZ155" s="132">
        <f>SAM_billion!BZ155*1000</f>
        <v>0</v>
      </c>
      <c r="CA155" s="132">
        <f>SAM_billion!CA155*1000</f>
        <v>0</v>
      </c>
      <c r="CB155" s="132">
        <f>SAM_billion!CB155*1000</f>
        <v>0</v>
      </c>
      <c r="CC155" s="132">
        <f>SAM_billion!CC155*1000</f>
        <v>0</v>
      </c>
      <c r="CD155" s="132">
        <f>SAM_billion!CD155*1000</f>
        <v>0</v>
      </c>
      <c r="CE155" s="132">
        <f>SAM_billion!CE155*1000</f>
        <v>0</v>
      </c>
      <c r="CF155" s="132">
        <f>SAM_billion!CF155*1000</f>
        <v>0</v>
      </c>
      <c r="CG155" s="132">
        <f>SAM_billion!CG155*1000</f>
        <v>0</v>
      </c>
      <c r="CH155" s="132">
        <f>SAM_billion!CH155*1000</f>
        <v>0</v>
      </c>
      <c r="CI155" s="132">
        <f>SAM_billion!CI155*1000</f>
        <v>0</v>
      </c>
      <c r="CJ155" s="132">
        <f>SAM_billion!CJ155*1000</f>
        <v>0</v>
      </c>
      <c r="CK155" s="132">
        <f>SAM_billion!CK155*1000</f>
        <v>0</v>
      </c>
      <c r="CL155" s="132">
        <f>SAM_billion!CL155*1000</f>
        <v>0</v>
      </c>
      <c r="CM155" s="132">
        <f>SAM_billion!CM155*1000</f>
        <v>0</v>
      </c>
      <c r="CN155" s="132">
        <f>SAM_billion!CN155*1000</f>
        <v>0</v>
      </c>
      <c r="CO155" s="132">
        <f>SAM_billion!CO155*1000</f>
        <v>0</v>
      </c>
      <c r="CP155" s="132">
        <f>SAM_billion!CP155*1000</f>
        <v>0</v>
      </c>
      <c r="CQ155" s="132">
        <f>SAM_billion!CQ155*1000</f>
        <v>0</v>
      </c>
      <c r="CR155" s="132">
        <f>SAM_billion!CR155*1000</f>
        <v>0</v>
      </c>
      <c r="CS155" s="132">
        <f>SAM_billion!CS155*1000</f>
        <v>0</v>
      </c>
      <c r="CT155" s="132">
        <f>SAM_billion!CT155*1000</f>
        <v>0</v>
      </c>
      <c r="CU155" s="132">
        <f>SAM_billion!CU155*1000</f>
        <v>0</v>
      </c>
      <c r="CV155" s="132">
        <f>SAM_billion!CV155*1000</f>
        <v>0</v>
      </c>
      <c r="CW155" s="132">
        <f>SAM_billion!CW155*1000</f>
        <v>0</v>
      </c>
      <c r="CX155" s="132">
        <f>SAM_billion!CX155*1000</f>
        <v>0</v>
      </c>
      <c r="CY155" s="132">
        <f>SAM_billion!CY155*1000</f>
        <v>0</v>
      </c>
      <c r="CZ155" s="132">
        <f>SAM_billion!CZ155*1000</f>
        <v>0</v>
      </c>
      <c r="DA155" s="132">
        <f>SAM_billion!DA155*1000</f>
        <v>0</v>
      </c>
      <c r="DB155" s="132">
        <f>SAM_billion!DB155*1000</f>
        <v>0</v>
      </c>
      <c r="DC155" s="132">
        <f>SAM_billion!DC155*1000</f>
        <v>0</v>
      </c>
      <c r="DD155" s="132">
        <f>SAM_billion!DD155*1000</f>
        <v>0</v>
      </c>
      <c r="DE155" s="132">
        <f>SAM_billion!DE155*1000</f>
        <v>0</v>
      </c>
      <c r="DF155" s="132">
        <f>SAM_billion!DF155*1000</f>
        <v>0</v>
      </c>
      <c r="DG155" s="132">
        <f>SAM_billion!DG155*1000</f>
        <v>0</v>
      </c>
      <c r="DH155" s="132">
        <f>SAM_billion!DH155*1000</f>
        <v>0</v>
      </c>
      <c r="DI155" s="132">
        <f>SAM_billion!DI155*1000</f>
        <v>0</v>
      </c>
      <c r="DJ155" s="132">
        <f>SAM_billion!DJ155*1000</f>
        <v>0</v>
      </c>
      <c r="DK155" s="132">
        <f>SAM_billion!DK155*1000</f>
        <v>0</v>
      </c>
      <c r="DL155" s="132">
        <f>SAM_billion!DL155*1000</f>
        <v>0</v>
      </c>
      <c r="DM155" s="132">
        <f>SAM_billion!DM155*1000</f>
        <v>0</v>
      </c>
      <c r="DN155" s="132">
        <f>SAM_billion!DN155*1000</f>
        <v>0</v>
      </c>
      <c r="DO155" s="132">
        <f>SAM_billion!DO155*1000</f>
        <v>0</v>
      </c>
      <c r="DP155" s="132">
        <f>SAM_billion!DP155*1000</f>
        <v>0</v>
      </c>
      <c r="DQ155" s="132">
        <f>SAM_billion!DQ155*1000</f>
        <v>0</v>
      </c>
      <c r="DR155" s="132">
        <f>SAM_billion!DR155*1000</f>
        <v>0</v>
      </c>
      <c r="DS155" s="132">
        <f>SAM_billion!DS155*1000</f>
        <v>0</v>
      </c>
      <c r="DT155" s="132">
        <f>SAM_billion!DT155*1000</f>
        <v>0</v>
      </c>
      <c r="DU155" s="132">
        <f>SAM_billion!DU155*1000</f>
        <v>0</v>
      </c>
      <c r="DV155" s="132">
        <f>SAM_billion!DV155*1000</f>
        <v>0</v>
      </c>
      <c r="DW155" s="132">
        <f>SAM_billion!DW155*1000</f>
        <v>0</v>
      </c>
      <c r="DX155" s="132">
        <f>SAM_billion!DX155*1000</f>
        <v>0</v>
      </c>
      <c r="DY155" s="132">
        <f>SAM_billion!DY155*1000</f>
        <v>0</v>
      </c>
      <c r="DZ155" s="132">
        <f>SAM_billion!DZ155*1000</f>
        <v>0</v>
      </c>
      <c r="EA155" s="132">
        <f>SAM_billion!EA155*1000</f>
        <v>0</v>
      </c>
      <c r="EB155" s="132">
        <f>SAM_billion!EB155*1000</f>
        <v>0</v>
      </c>
      <c r="EC155" s="132">
        <f>SAM_billion!EC155*1000</f>
        <v>0</v>
      </c>
      <c r="ED155" s="132">
        <f>SAM_billion!ED155*1000</f>
        <v>0</v>
      </c>
      <c r="EE155" s="132">
        <f>SAM_billion!EE155*1000</f>
        <v>0</v>
      </c>
      <c r="EF155" s="132">
        <f>SAM_billion!EF155*1000</f>
        <v>0</v>
      </c>
      <c r="EG155" s="132">
        <f>SAM_billion!EG155*1000</f>
        <v>0</v>
      </c>
      <c r="EH155" s="132">
        <f>SAM_billion!EH155*1000</f>
        <v>0</v>
      </c>
      <c r="EI155" s="132">
        <f>SAM_billion!EI155*1000</f>
        <v>0</v>
      </c>
      <c r="EJ155" s="132">
        <f>SAM_billion!EJ155*1000</f>
        <v>0</v>
      </c>
      <c r="EK155" s="132">
        <f>SAM_billion!EK155*1000</f>
        <v>0</v>
      </c>
      <c r="EL155" s="132">
        <f>SAM_billion!EL155*1000</f>
        <v>0</v>
      </c>
      <c r="EM155" s="132">
        <f>SAM_billion!EM155*1000</f>
        <v>0</v>
      </c>
      <c r="EN155" s="132">
        <f>SAM_billion!EN155*1000</f>
        <v>0</v>
      </c>
      <c r="EO155" s="132">
        <f>SAM_billion!EO155*1000</f>
        <v>0</v>
      </c>
      <c r="EP155" s="132">
        <f>SAM_billion!EP155*1000</f>
        <v>0</v>
      </c>
      <c r="EQ155" s="132">
        <f>SAM_billion!EQ155*1000</f>
        <v>0</v>
      </c>
      <c r="ER155" s="132">
        <f>SAM_billion!ER155*1000</f>
        <v>0</v>
      </c>
      <c r="ES155" s="132">
        <f>SAM_billion!ES155*1000</f>
        <v>0</v>
      </c>
      <c r="ET155" s="132">
        <f>SAM_billion!ET155*1000</f>
        <v>0</v>
      </c>
      <c r="EU155" s="132">
        <f>SAM_billion!EU155*1000</f>
        <v>0</v>
      </c>
      <c r="EV155" s="132">
        <f>SAM_billion!EV155*1000</f>
        <v>0</v>
      </c>
      <c r="EW155" s="132">
        <f>SAM_billion!EW155*1000</f>
        <v>0</v>
      </c>
      <c r="EX155" s="132">
        <f>SAM_billion!EX155*1000</f>
        <v>0</v>
      </c>
      <c r="EY155" s="132">
        <f>SAM_billion!EY155*1000</f>
        <v>0</v>
      </c>
      <c r="EZ155" s="132">
        <f>SAM_billion!EZ155*1000</f>
        <v>0</v>
      </c>
      <c r="FA155" s="132">
        <f>SAM_billion!FA155*1000</f>
        <v>0</v>
      </c>
      <c r="FB155" s="132">
        <f>SAM_billion!FB155*1000</f>
        <v>0</v>
      </c>
      <c r="FC155" s="132">
        <f>SAM_billion!FC155*1000</f>
        <v>0</v>
      </c>
      <c r="FD155" s="132">
        <f>SAM_billion!FD155*1000</f>
        <v>0</v>
      </c>
      <c r="FE155" s="132">
        <f>SAM_billion!FE155*1000</f>
        <v>0</v>
      </c>
      <c r="FF155" s="132">
        <f>SAM_billion!FF155*1000</f>
        <v>0</v>
      </c>
      <c r="FG155" s="132">
        <f>SAM_billion!FG155*1000</f>
        <v>0</v>
      </c>
      <c r="FH155" s="132">
        <f>SAM_billion!FH155*1000</f>
        <v>0</v>
      </c>
      <c r="FI155" s="132">
        <f>SAM_billion!FI155*1000</f>
        <v>0</v>
      </c>
      <c r="FJ155" s="132">
        <f>SAM_billion!FJ155*1000</f>
        <v>0</v>
      </c>
      <c r="FK155" s="132">
        <f>SAM_billion!FK155*1000</f>
        <v>0</v>
      </c>
      <c r="FL155" s="132">
        <f>SAM_billion!FL155*1000</f>
        <v>0</v>
      </c>
      <c r="FM155" s="132">
        <f>SAM_billion!FM155*1000</f>
        <v>0</v>
      </c>
      <c r="FN155" s="132">
        <f>SAM_billion!FN155*1000</f>
        <v>1369.2636616040058</v>
      </c>
      <c r="FO155" s="132">
        <f>SAM_billion!FO155*1000</f>
        <v>1835.4415945572994</v>
      </c>
      <c r="FP155" s="132">
        <f>SAM_billion!FP155*1000</f>
        <v>2379.5202103626775</v>
      </c>
      <c r="FQ155" s="132">
        <f>SAM_billion!FQ155*1000</f>
        <v>2774.1068489823656</v>
      </c>
      <c r="FR155" s="132">
        <f>SAM_billion!FR155*1000</f>
        <v>2987.6850108402937</v>
      </c>
      <c r="FS155" s="132">
        <f>SAM_billion!FS155*1000</f>
        <v>3923.0331155612844</v>
      </c>
      <c r="FT155" s="132">
        <f>SAM_billion!FT155*1000</f>
        <v>3868.3429513605815</v>
      </c>
      <c r="FU155" s="132">
        <f>SAM_billion!FU155*1000</f>
        <v>3800.0167376656505</v>
      </c>
      <c r="FV155" s="132">
        <f>SAM_billion!FV155*1000</f>
        <v>3106.949303825354</v>
      </c>
      <c r="FW155" s="132">
        <f>SAM_billion!FW155*1000</f>
        <v>3709.3953830721102</v>
      </c>
      <c r="FX155" s="132">
        <f>SAM_billion!FX155*1000</f>
        <v>0</v>
      </c>
      <c r="FY155" s="132">
        <f>SAM_billion!FY155*1000</f>
        <v>0</v>
      </c>
      <c r="FZ155" s="132">
        <f>SAM_billion!FZ155*1000</f>
        <v>0</v>
      </c>
      <c r="GA155" s="132">
        <f>SAM_billion!GA155*1000</f>
        <v>0</v>
      </c>
      <c r="GB155" s="132">
        <f>SAM_billion!GB155*1000</f>
        <v>0</v>
      </c>
      <c r="GC155" s="132">
        <f>SAM_billion!GC155*1000</f>
        <v>0</v>
      </c>
      <c r="GD155" s="132">
        <f>SAM_billion!GD155*1000</f>
        <v>0</v>
      </c>
      <c r="GE155" s="132">
        <f>SAM_billion!GE155*1000</f>
        <v>0</v>
      </c>
      <c r="GF155" s="132">
        <f>SAM_billion!GF155*1000</f>
        <v>0</v>
      </c>
      <c r="GG155" s="132">
        <f>SAM_billion!GG155*1000</f>
        <v>0</v>
      </c>
      <c r="GH155" s="132">
        <f>SAM_billion!GH155*1000</f>
        <v>-126.29339919578133</v>
      </c>
      <c r="GI155" s="132">
        <f>SAM_billion!GI155*1000</f>
        <v>5040.190944803865</v>
      </c>
      <c r="GJ155" s="132">
        <f>SAM_billion!GJ155*1000</f>
        <v>34667.652363439709</v>
      </c>
    </row>
    <row r="156" spans="1:192" x14ac:dyDescent="0.25">
      <c r="A156" s="133" t="s">
        <v>567</v>
      </c>
      <c r="B156" s="132">
        <f>SAM_billion!B156*1000</f>
        <v>229.91594864353721</v>
      </c>
      <c r="C156" s="132">
        <f>SAM_billion!C156*1000</f>
        <v>1089.8178301404107</v>
      </c>
      <c r="D156" s="132">
        <f>SAM_billion!D156*1000</f>
        <v>59.660752537032785</v>
      </c>
      <c r="E156" s="132">
        <f>SAM_billion!E156*1000</f>
        <v>1191.2777945675575</v>
      </c>
      <c r="F156" s="132">
        <f>SAM_billion!F156*1000</f>
        <v>2387.4631269327665</v>
      </c>
      <c r="G156" s="132">
        <f>SAM_billion!G156*1000</f>
        <v>47.154204010672828</v>
      </c>
      <c r="H156" s="132">
        <f>SAM_billion!H156*1000</f>
        <v>414.88863916227649</v>
      </c>
      <c r="I156" s="132">
        <f>SAM_billion!I156*1000</f>
        <v>809.99569027144901</v>
      </c>
      <c r="J156" s="132">
        <f>SAM_billion!J156*1000</f>
        <v>46.3496129270954</v>
      </c>
      <c r="K156" s="132">
        <f>SAM_billion!K156*1000</f>
        <v>339.63879201003112</v>
      </c>
      <c r="L156" s="132">
        <f>SAM_billion!L156*1000</f>
        <v>314.62162011924715</v>
      </c>
      <c r="M156" s="132">
        <f>SAM_billion!M156*1000</f>
        <v>976.20208278991208</v>
      </c>
      <c r="N156" s="132">
        <f>SAM_billion!N156*1000</f>
        <v>1396.8956003513858</v>
      </c>
      <c r="O156" s="132">
        <f>SAM_billion!O156*1000</f>
        <v>168.29979152551635</v>
      </c>
      <c r="P156" s="132">
        <f>SAM_billion!P156*1000</f>
        <v>3512.1721553024636</v>
      </c>
      <c r="Q156" s="132">
        <f>SAM_billion!Q156*1000</f>
        <v>799.11264417239101</v>
      </c>
      <c r="R156" s="132">
        <f>SAM_billion!R156*1000</f>
        <v>113.69499438841035</v>
      </c>
      <c r="S156" s="132">
        <f>SAM_billion!S156*1000</f>
        <v>322.24718653692423</v>
      </c>
      <c r="T156" s="132">
        <f>SAM_billion!T156*1000</f>
        <v>3801.0472699918892</v>
      </c>
      <c r="U156" s="132">
        <f>SAM_billion!U156*1000</f>
        <v>1549.5835303527872</v>
      </c>
      <c r="V156" s="132">
        <f>SAM_billion!V156*1000</f>
        <v>207.21381479311751</v>
      </c>
      <c r="W156" s="132">
        <f>SAM_billion!W156*1000</f>
        <v>352.63578676565328</v>
      </c>
      <c r="X156" s="132">
        <f>SAM_billion!X156*1000</f>
        <v>974.56429051735574</v>
      </c>
      <c r="Y156" s="132">
        <f>SAM_billion!Y156*1000</f>
        <v>318.95651183637244</v>
      </c>
      <c r="Z156" s="132">
        <f>SAM_billion!Z156*1000</f>
        <v>628.51256770261841</v>
      </c>
      <c r="AA156" s="132">
        <f>SAM_billion!AA156*1000</f>
        <v>1215.1208771816255</v>
      </c>
      <c r="AB156" s="132">
        <f>SAM_billion!AB156*1000</f>
        <v>751.35744096336032</v>
      </c>
      <c r="AC156" s="132">
        <f>SAM_billion!AC156*1000</f>
        <v>60.195876023493021</v>
      </c>
      <c r="AD156" s="132">
        <f>SAM_billion!AD156*1000</f>
        <v>2923.5023860483698</v>
      </c>
      <c r="AE156" s="132">
        <f>SAM_billion!AE156*1000</f>
        <v>726.74936868114708</v>
      </c>
      <c r="AF156" s="132">
        <f>SAM_billion!AF156*1000</f>
        <v>214.93333946868205</v>
      </c>
      <c r="AG156" s="132">
        <f>SAM_billion!AG156*1000</f>
        <v>60.921550746822305</v>
      </c>
      <c r="AH156" s="132">
        <f>SAM_billion!AH156*1000</f>
        <v>379.97678365536945</v>
      </c>
      <c r="AI156" s="132">
        <f>SAM_billion!AI156*1000</f>
        <v>1380.6178573430282</v>
      </c>
      <c r="AJ156" s="132">
        <f>SAM_billion!AJ156*1000</f>
        <v>629.03119107265138</v>
      </c>
      <c r="AK156" s="132">
        <f>SAM_billion!AK156*1000</f>
        <v>474.27709502526494</v>
      </c>
      <c r="AL156" s="132">
        <f>SAM_billion!AL156*1000</f>
        <v>53.023577400540404</v>
      </c>
      <c r="AM156" s="132">
        <f>SAM_billion!AM156*1000</f>
        <v>165.08724728527847</v>
      </c>
      <c r="AN156" s="132">
        <f>SAM_billion!AN156*1000</f>
        <v>1716.3512127491249</v>
      </c>
      <c r="AO156" s="132">
        <f>SAM_billion!AO156*1000</f>
        <v>2239.1148858943425</v>
      </c>
      <c r="AP156" s="132">
        <f>SAM_billion!AP156*1000</f>
        <v>1285.634994045552</v>
      </c>
      <c r="AQ156" s="132">
        <f>SAM_billion!AQ156*1000</f>
        <v>2178.7499181114181</v>
      </c>
      <c r="AR156" s="132">
        <f>SAM_billion!AR156*1000</f>
        <v>129.6670090649751</v>
      </c>
      <c r="AS156" s="132">
        <f>SAM_billion!AS156*1000</f>
        <v>2673.6639259775029</v>
      </c>
      <c r="AT156" s="132">
        <f>SAM_billion!AT156*1000</f>
        <v>24062.975333797523</v>
      </c>
      <c r="AU156" s="132">
        <f>SAM_billion!AU156*1000</f>
        <v>12706.654018794781</v>
      </c>
      <c r="AV156" s="132">
        <f>SAM_billion!AV156*1000</f>
        <v>945.85814323074055</v>
      </c>
      <c r="AW156" s="132">
        <f>SAM_billion!AW156*1000</f>
        <v>1103.6207258090913</v>
      </c>
      <c r="AX156" s="132">
        <f>SAM_billion!AX156*1000</f>
        <v>3531.2068743393947</v>
      </c>
      <c r="AY156" s="132">
        <f>SAM_billion!AY156*1000</f>
        <v>33218.269000664746</v>
      </c>
      <c r="AZ156" s="132">
        <f>SAM_billion!AZ156*1000</f>
        <v>240.59471937730908</v>
      </c>
      <c r="BA156" s="132">
        <f>SAM_billion!BA156*1000</f>
        <v>925.0221496398741</v>
      </c>
      <c r="BB156" s="132">
        <f>SAM_billion!BB156*1000</f>
        <v>1219.5077736738331</v>
      </c>
      <c r="BC156" s="132">
        <f>SAM_billion!BC156*1000</f>
        <v>5.6813517564675458</v>
      </c>
      <c r="BD156" s="132">
        <f>SAM_billion!BD156*1000</f>
        <v>1.3922453407163442</v>
      </c>
      <c r="BE156" s="132">
        <f>SAM_billion!BE156*1000</f>
        <v>470.66249927877146</v>
      </c>
      <c r="BF156" s="132">
        <f>SAM_billion!BF156*1000</f>
        <v>456.44339846244884</v>
      </c>
      <c r="BG156" s="132">
        <f>SAM_billion!BG156*1000</f>
        <v>1651.8970049156503</v>
      </c>
      <c r="BH156" s="132">
        <f>SAM_billion!BH156*1000</f>
        <v>168.43360871157918</v>
      </c>
      <c r="BI156" s="132">
        <f>SAM_billion!BI156*1000</f>
        <v>743.95096945735941</v>
      </c>
      <c r="BJ156" s="132">
        <f>SAM_billion!BJ156*1000</f>
        <v>427.62860972228799</v>
      </c>
      <c r="BK156" s="132">
        <f>SAM_billion!BK156*1000</f>
        <v>1454.9834505285344</v>
      </c>
      <c r="BL156" s="132">
        <f>SAM_billion!BL156*1000</f>
        <v>960.29302074572809</v>
      </c>
      <c r="BM156" s="132">
        <f>SAM_billion!BM156*1000</f>
        <v>26571.656942642876</v>
      </c>
      <c r="BN156" s="132">
        <f>SAM_billion!BN156*1000</f>
        <v>48942.814799448512</v>
      </c>
      <c r="BO156" s="132">
        <f>SAM_billion!BO156*1000</f>
        <v>2624.3394891721041</v>
      </c>
      <c r="BP156" s="132">
        <f>SAM_billion!BP156*1000</f>
        <v>3328.8046216488174</v>
      </c>
      <c r="BQ156" s="132">
        <f>SAM_billion!BQ156*1000</f>
        <v>11133.756015098483</v>
      </c>
      <c r="BR156" s="132">
        <f>SAM_billion!BR156*1000</f>
        <v>677.11793549726906</v>
      </c>
      <c r="BS156" s="132">
        <f>SAM_billion!BS156*1000</f>
        <v>623.8130838670719</v>
      </c>
      <c r="BT156" s="132">
        <f>SAM_billion!BT156*1000</f>
        <v>0</v>
      </c>
      <c r="BU156" s="132">
        <f>SAM_billion!BU156*1000</f>
        <v>20822.964826362622</v>
      </c>
      <c r="BV156" s="132">
        <f>SAM_billion!BV156*1000</f>
        <v>5823.0002194276321</v>
      </c>
      <c r="BW156" s="132">
        <f>SAM_billion!BW156*1000</f>
        <v>3412.6461687965066</v>
      </c>
      <c r="BX156" s="132">
        <f>SAM_billion!BX156*1000</f>
        <v>64777.774928785533</v>
      </c>
      <c r="BY156" s="132">
        <f>SAM_billion!BY156*1000</f>
        <v>30881.226664745322</v>
      </c>
      <c r="BZ156" s="132">
        <f>SAM_billion!BZ156*1000</f>
        <v>18703.298594722666</v>
      </c>
      <c r="CA156" s="132">
        <f>SAM_billion!CA156*1000</f>
        <v>0</v>
      </c>
      <c r="CB156" s="132">
        <f>SAM_billion!CB156*1000</f>
        <v>0</v>
      </c>
      <c r="CC156" s="132">
        <f>SAM_billion!CC156*1000</f>
        <v>0</v>
      </c>
      <c r="CD156" s="132">
        <f>SAM_billion!CD156*1000</f>
        <v>0</v>
      </c>
      <c r="CE156" s="132">
        <f>SAM_billion!CE156*1000</f>
        <v>0</v>
      </c>
      <c r="CF156" s="132">
        <f>SAM_billion!CF156*1000</f>
        <v>0</v>
      </c>
      <c r="CG156" s="132">
        <f>SAM_billion!CG156*1000</f>
        <v>0</v>
      </c>
      <c r="CH156" s="132">
        <f>SAM_billion!CH156*1000</f>
        <v>0</v>
      </c>
      <c r="CI156" s="132">
        <f>SAM_billion!CI156*1000</f>
        <v>0</v>
      </c>
      <c r="CJ156" s="132">
        <f>SAM_billion!CJ156*1000</f>
        <v>0</v>
      </c>
      <c r="CK156" s="132">
        <f>SAM_billion!CK156*1000</f>
        <v>0</v>
      </c>
      <c r="CL156" s="132">
        <f>SAM_billion!CL156*1000</f>
        <v>0</v>
      </c>
      <c r="CM156" s="132">
        <f>SAM_billion!CM156*1000</f>
        <v>0</v>
      </c>
      <c r="CN156" s="132">
        <f>SAM_billion!CN156*1000</f>
        <v>0</v>
      </c>
      <c r="CO156" s="132">
        <f>SAM_billion!CO156*1000</f>
        <v>0</v>
      </c>
      <c r="CP156" s="132">
        <f>SAM_billion!CP156*1000</f>
        <v>0</v>
      </c>
      <c r="CQ156" s="132">
        <f>SAM_billion!CQ156*1000</f>
        <v>0</v>
      </c>
      <c r="CR156" s="132">
        <f>SAM_billion!CR156*1000</f>
        <v>0</v>
      </c>
      <c r="CS156" s="132">
        <f>SAM_billion!CS156*1000</f>
        <v>0</v>
      </c>
      <c r="CT156" s="132">
        <f>SAM_billion!CT156*1000</f>
        <v>0</v>
      </c>
      <c r="CU156" s="132">
        <f>SAM_billion!CU156*1000</f>
        <v>0</v>
      </c>
      <c r="CV156" s="132">
        <f>SAM_billion!CV156*1000</f>
        <v>0</v>
      </c>
      <c r="CW156" s="132">
        <f>SAM_billion!CW156*1000</f>
        <v>0</v>
      </c>
      <c r="CX156" s="132">
        <f>SAM_billion!CX156*1000</f>
        <v>0</v>
      </c>
      <c r="CY156" s="132">
        <f>SAM_billion!CY156*1000</f>
        <v>0</v>
      </c>
      <c r="CZ156" s="132">
        <f>SAM_billion!CZ156*1000</f>
        <v>0</v>
      </c>
      <c r="DA156" s="132">
        <f>SAM_billion!DA156*1000</f>
        <v>0</v>
      </c>
      <c r="DB156" s="132">
        <f>SAM_billion!DB156*1000</f>
        <v>0</v>
      </c>
      <c r="DC156" s="132">
        <f>SAM_billion!DC156*1000</f>
        <v>0</v>
      </c>
      <c r="DD156" s="132">
        <f>SAM_billion!DD156*1000</f>
        <v>0</v>
      </c>
      <c r="DE156" s="132">
        <f>SAM_billion!DE156*1000</f>
        <v>0</v>
      </c>
      <c r="DF156" s="132">
        <f>SAM_billion!DF156*1000</f>
        <v>0</v>
      </c>
      <c r="DG156" s="132">
        <f>SAM_billion!DG156*1000</f>
        <v>0</v>
      </c>
      <c r="DH156" s="132">
        <f>SAM_billion!DH156*1000</f>
        <v>0</v>
      </c>
      <c r="DI156" s="132">
        <f>SAM_billion!DI156*1000</f>
        <v>0</v>
      </c>
      <c r="DJ156" s="132">
        <f>SAM_billion!DJ156*1000</f>
        <v>0</v>
      </c>
      <c r="DK156" s="132">
        <f>SAM_billion!DK156*1000</f>
        <v>0</v>
      </c>
      <c r="DL156" s="132">
        <f>SAM_billion!DL156*1000</f>
        <v>0</v>
      </c>
      <c r="DM156" s="132">
        <f>SAM_billion!DM156*1000</f>
        <v>0</v>
      </c>
      <c r="DN156" s="132">
        <f>SAM_billion!DN156*1000</f>
        <v>0</v>
      </c>
      <c r="DO156" s="132">
        <f>SAM_billion!DO156*1000</f>
        <v>0</v>
      </c>
      <c r="DP156" s="132">
        <f>SAM_billion!DP156*1000</f>
        <v>0</v>
      </c>
      <c r="DQ156" s="132">
        <f>SAM_billion!DQ156*1000</f>
        <v>0</v>
      </c>
      <c r="DR156" s="132">
        <f>SAM_billion!DR156*1000</f>
        <v>0</v>
      </c>
      <c r="DS156" s="132">
        <f>SAM_billion!DS156*1000</f>
        <v>0</v>
      </c>
      <c r="DT156" s="132">
        <f>SAM_billion!DT156*1000</f>
        <v>0</v>
      </c>
      <c r="DU156" s="132">
        <f>SAM_billion!DU156*1000</f>
        <v>0</v>
      </c>
      <c r="DV156" s="132">
        <f>SAM_billion!DV156*1000</f>
        <v>0</v>
      </c>
      <c r="DW156" s="132">
        <f>SAM_billion!DW156*1000</f>
        <v>0</v>
      </c>
      <c r="DX156" s="132">
        <f>SAM_billion!DX156*1000</f>
        <v>0</v>
      </c>
      <c r="DY156" s="132">
        <f>SAM_billion!DY156*1000</f>
        <v>0</v>
      </c>
      <c r="DZ156" s="132">
        <f>SAM_billion!DZ156*1000</f>
        <v>0</v>
      </c>
      <c r="EA156" s="132">
        <f>SAM_billion!EA156*1000</f>
        <v>0</v>
      </c>
      <c r="EB156" s="132">
        <f>SAM_billion!EB156*1000</f>
        <v>0</v>
      </c>
      <c r="EC156" s="132">
        <f>SAM_billion!EC156*1000</f>
        <v>0</v>
      </c>
      <c r="ED156" s="132">
        <f>SAM_billion!ED156*1000</f>
        <v>0</v>
      </c>
      <c r="EE156" s="132">
        <f>SAM_billion!EE156*1000</f>
        <v>0</v>
      </c>
      <c r="EF156" s="132">
        <f>SAM_billion!EF156*1000</f>
        <v>0</v>
      </c>
      <c r="EG156" s="132">
        <f>SAM_billion!EG156*1000</f>
        <v>0</v>
      </c>
      <c r="EH156" s="132">
        <f>SAM_billion!EH156*1000</f>
        <v>0</v>
      </c>
      <c r="EI156" s="132">
        <f>SAM_billion!EI156*1000</f>
        <v>0</v>
      </c>
      <c r="EJ156" s="132">
        <f>SAM_billion!EJ156*1000</f>
        <v>0</v>
      </c>
      <c r="EK156" s="132">
        <f>SAM_billion!EK156*1000</f>
        <v>0</v>
      </c>
      <c r="EL156" s="132">
        <f>SAM_billion!EL156*1000</f>
        <v>0</v>
      </c>
      <c r="EM156" s="132">
        <f>SAM_billion!EM156*1000</f>
        <v>0</v>
      </c>
      <c r="EN156" s="132">
        <f>SAM_billion!EN156*1000</f>
        <v>0</v>
      </c>
      <c r="EO156" s="132">
        <f>SAM_billion!EO156*1000</f>
        <v>0</v>
      </c>
      <c r="EP156" s="132">
        <f>SAM_billion!EP156*1000</f>
        <v>0</v>
      </c>
      <c r="EQ156" s="132">
        <f>SAM_billion!EQ156*1000</f>
        <v>0</v>
      </c>
      <c r="ER156" s="132">
        <f>SAM_billion!ER156*1000</f>
        <v>0</v>
      </c>
      <c r="ES156" s="132">
        <f>SAM_billion!ES156*1000</f>
        <v>0</v>
      </c>
      <c r="ET156" s="132">
        <f>SAM_billion!ET156*1000</f>
        <v>0</v>
      </c>
      <c r="EU156" s="132">
        <f>SAM_billion!EU156*1000</f>
        <v>0</v>
      </c>
      <c r="EV156" s="132">
        <f>SAM_billion!EV156*1000</f>
        <v>0</v>
      </c>
      <c r="EW156" s="132">
        <f>SAM_billion!EW156*1000</f>
        <v>0</v>
      </c>
      <c r="EX156" s="132">
        <f>SAM_billion!EX156*1000</f>
        <v>0</v>
      </c>
      <c r="EY156" s="132">
        <f>SAM_billion!EY156*1000</f>
        <v>0</v>
      </c>
      <c r="EZ156" s="132">
        <f>SAM_billion!EZ156*1000</f>
        <v>0</v>
      </c>
      <c r="FA156" s="132">
        <f>SAM_billion!FA156*1000</f>
        <v>0</v>
      </c>
      <c r="FB156" s="132">
        <f>SAM_billion!FB156*1000</f>
        <v>0</v>
      </c>
      <c r="FC156" s="132">
        <f>SAM_billion!FC156*1000</f>
        <v>0</v>
      </c>
      <c r="FD156" s="132">
        <f>SAM_billion!FD156*1000</f>
        <v>95617.231494900756</v>
      </c>
      <c r="FE156" s="132">
        <f>SAM_billion!FE156*1000</f>
        <v>0</v>
      </c>
      <c r="FF156" s="132">
        <f>SAM_billion!FF156*1000</f>
        <v>0</v>
      </c>
      <c r="FG156" s="132">
        <f>SAM_billion!FG156*1000</f>
        <v>0</v>
      </c>
      <c r="FH156" s="132">
        <f>SAM_billion!FH156*1000</f>
        <v>0</v>
      </c>
      <c r="FI156" s="132">
        <f>SAM_billion!FI156*1000</f>
        <v>0</v>
      </c>
      <c r="FJ156" s="132">
        <f>SAM_billion!FJ156*1000</f>
        <v>0</v>
      </c>
      <c r="FK156" s="132">
        <f>SAM_billion!FK156*1000</f>
        <v>0</v>
      </c>
      <c r="FL156" s="132">
        <f>SAM_billion!FL156*1000</f>
        <v>0</v>
      </c>
      <c r="FM156" s="132">
        <f>SAM_billion!FM156*1000</f>
        <v>0</v>
      </c>
      <c r="FN156" s="132">
        <f>SAM_billion!FN156*1000</f>
        <v>3186.413686632266</v>
      </c>
      <c r="FO156" s="132">
        <f>SAM_billion!FO156*1000</f>
        <v>2717.8038100721578</v>
      </c>
      <c r="FP156" s="132">
        <f>SAM_billion!FP156*1000</f>
        <v>1586.7716291481572</v>
      </c>
      <c r="FQ156" s="132">
        <f>SAM_billion!FQ156*1000</f>
        <v>13696.149549540496</v>
      </c>
      <c r="FR156" s="132">
        <f>SAM_billion!FR156*1000</f>
        <v>4354.4796550970941</v>
      </c>
      <c r="FS156" s="132">
        <f>SAM_billion!FS156*1000</f>
        <v>26203.318169112215</v>
      </c>
      <c r="FT156" s="132">
        <f>SAM_billion!FT156*1000</f>
        <v>30393.361434121656</v>
      </c>
      <c r="FU156" s="132">
        <f>SAM_billion!FU156*1000</f>
        <v>5830.5089960085597</v>
      </c>
      <c r="FV156" s="132">
        <f>SAM_billion!FV156*1000</f>
        <v>9977.9382815518275</v>
      </c>
      <c r="FW156" s="132">
        <f>SAM_billion!FW156*1000</f>
        <v>14200.467609486715</v>
      </c>
      <c r="FX156" s="132">
        <f>SAM_billion!FX156*1000</f>
        <v>0</v>
      </c>
      <c r="FY156" s="132">
        <f>SAM_billion!FY156*1000</f>
        <v>0</v>
      </c>
      <c r="FZ156" s="132">
        <f>SAM_billion!FZ156*1000</f>
        <v>0</v>
      </c>
      <c r="GA156" s="132">
        <f>SAM_billion!GA156*1000</f>
        <v>0</v>
      </c>
      <c r="GB156" s="132">
        <f>SAM_billion!GB156*1000</f>
        <v>0</v>
      </c>
      <c r="GC156" s="132">
        <f>SAM_billion!GC156*1000</f>
        <v>0</v>
      </c>
      <c r="GD156" s="132">
        <f>SAM_billion!GD156*1000</f>
        <v>0</v>
      </c>
      <c r="GE156" s="132">
        <f>SAM_billion!GE156*1000</f>
        <v>0</v>
      </c>
      <c r="GF156" s="132">
        <f>SAM_billion!GF156*1000</f>
        <v>0</v>
      </c>
      <c r="GG156" s="132">
        <f>SAM_billion!GG156*1000</f>
        <v>0</v>
      </c>
      <c r="GH156" s="132">
        <f>SAM_billion!GH156*1000</f>
        <v>470.53172245271378</v>
      </c>
      <c r="GI156" s="132">
        <f>SAM_billion!GI156*1000</f>
        <v>66123.070387251893</v>
      </c>
      <c r="GJ156" s="132">
        <f>SAM_billion!GJ156*1000</f>
        <v>638286.23438892618</v>
      </c>
    </row>
    <row r="157" spans="1:192" x14ac:dyDescent="0.25">
      <c r="A157" s="133" t="s">
        <v>570</v>
      </c>
      <c r="B157" s="132">
        <f>SAM_billion!B157*1000</f>
        <v>8.3792215750891899</v>
      </c>
      <c r="C157" s="132">
        <f>SAM_billion!C157*1000</f>
        <v>39.658222668969529</v>
      </c>
      <c r="D157" s="132">
        <f>SAM_billion!D157*1000</f>
        <v>2.1832019072333435</v>
      </c>
      <c r="E157" s="132">
        <f>SAM_billion!E157*1000</f>
        <v>44.313963567492486</v>
      </c>
      <c r="F157" s="132">
        <f>SAM_billion!F157*1000</f>
        <v>88.286884026213798</v>
      </c>
      <c r="G157" s="132">
        <f>SAM_billion!G157*1000</f>
        <v>0.9229807318526122</v>
      </c>
      <c r="H157" s="132">
        <f>SAM_billion!H157*1000</f>
        <v>14.995628822854515</v>
      </c>
      <c r="I157" s="132">
        <f>SAM_billion!I157*1000</f>
        <v>30.259333732621648</v>
      </c>
      <c r="J157" s="132">
        <f>SAM_billion!J157*1000</f>
        <v>1.6746615052010159</v>
      </c>
      <c r="K157" s="132">
        <f>SAM_billion!K157*1000</f>
        <v>12.032436102916733</v>
      </c>
      <c r="L157" s="132">
        <f>SAM_billion!L157*1000</f>
        <v>11.684039424605684</v>
      </c>
      <c r="M157" s="132">
        <f>SAM_billion!M157*1000</f>
        <v>35.737984386120374</v>
      </c>
      <c r="N157" s="132">
        <f>SAM_billion!N157*1000</f>
        <v>51.778315650286991</v>
      </c>
      <c r="O157" s="132">
        <f>SAM_billion!O157*1000</f>
        <v>6.2141267305696113</v>
      </c>
      <c r="P157" s="132">
        <f>SAM_billion!P157*1000</f>
        <v>213.77770786612231</v>
      </c>
      <c r="Q157" s="132">
        <f>SAM_billion!Q157*1000</f>
        <v>28.809957185112665</v>
      </c>
      <c r="R157" s="132">
        <f>SAM_billion!R157*1000</f>
        <v>6.2494117804830918</v>
      </c>
      <c r="S157" s="132">
        <f>SAM_billion!S157*1000</f>
        <v>0</v>
      </c>
      <c r="T157" s="132">
        <f>SAM_billion!T157*1000</f>
        <v>252.15312112777465</v>
      </c>
      <c r="U157" s="132">
        <f>SAM_billion!U157*1000</f>
        <v>85.175126851639462</v>
      </c>
      <c r="V157" s="132">
        <f>SAM_billion!V157*1000</f>
        <v>17.037610593949122</v>
      </c>
      <c r="W157" s="132">
        <f>SAM_billion!W157*1000</f>
        <v>19.902345577250095</v>
      </c>
      <c r="X157" s="132">
        <f>SAM_billion!X157*1000</f>
        <v>64.389249430798571</v>
      </c>
      <c r="Y157" s="132">
        <f>SAM_billion!Y157*1000</f>
        <v>6.5118066562490862</v>
      </c>
      <c r="Z157" s="132">
        <f>SAM_billion!Z157*1000</f>
        <v>65.990208516411272</v>
      </c>
      <c r="AA157" s="132">
        <f>SAM_billion!AA157*1000</f>
        <v>116.32713833273921</v>
      </c>
      <c r="AB157" s="132">
        <f>SAM_billion!AB157*1000</f>
        <v>28.467987512002715</v>
      </c>
      <c r="AC157" s="132">
        <f>SAM_billion!AC157*1000</f>
        <v>3.9137260719042977</v>
      </c>
      <c r="AD157" s="132">
        <f>SAM_billion!AD157*1000</f>
        <v>160.8302317090135</v>
      </c>
      <c r="AE157" s="132">
        <f>SAM_billion!AE157*1000</f>
        <v>40.115668150976866</v>
      </c>
      <c r="AF157" s="132">
        <f>SAM_billion!AF157*1000</f>
        <v>20.492413209004074</v>
      </c>
      <c r="AG157" s="132">
        <f>SAM_billion!AG157*1000</f>
        <v>4.9237534296618692</v>
      </c>
      <c r="AH157" s="132">
        <f>SAM_billion!AH157*1000</f>
        <v>41.366646859047343</v>
      </c>
      <c r="AI157" s="132">
        <f>SAM_billion!AI157*1000</f>
        <v>160.86682995258172</v>
      </c>
      <c r="AJ157" s="132">
        <f>SAM_billion!AJ157*1000</f>
        <v>79.162313400515913</v>
      </c>
      <c r="AK157" s="132">
        <f>SAM_billion!AK157*1000</f>
        <v>72.598140187274453</v>
      </c>
      <c r="AL157" s="132">
        <f>SAM_billion!AL157*1000</f>
        <v>6.9243124264416602</v>
      </c>
      <c r="AM157" s="132">
        <f>SAM_billion!AM157*1000</f>
        <v>19.237647372243494</v>
      </c>
      <c r="AN157" s="132">
        <f>SAM_billion!AN157*1000</f>
        <v>123.70436734406367</v>
      </c>
      <c r="AO157" s="132">
        <f>SAM_billion!AO157*1000</f>
        <v>109.94786940744278</v>
      </c>
      <c r="AP157" s="132">
        <f>SAM_billion!AP157*1000</f>
        <v>215.92270450881918</v>
      </c>
      <c r="AQ157" s="132">
        <f>SAM_billion!AQ157*1000</f>
        <v>34.155433238201205</v>
      </c>
      <c r="AR157" s="132">
        <f>SAM_billion!AR157*1000</f>
        <v>0.65274616880529401</v>
      </c>
      <c r="AS157" s="132">
        <f>SAM_billion!AS157*1000</f>
        <v>13.459274621505445</v>
      </c>
      <c r="AT157" s="132">
        <f>SAM_billion!AT157*1000</f>
        <v>121.13347159354898</v>
      </c>
      <c r="AU157" s="132">
        <f>SAM_billion!AU157*1000</f>
        <v>392.47702479654544</v>
      </c>
      <c r="AV157" s="132">
        <f>SAM_billion!AV157*1000</f>
        <v>31.709472552394494</v>
      </c>
      <c r="AW157" s="132">
        <f>SAM_billion!AW157*1000</f>
        <v>77.060066063650822</v>
      </c>
      <c r="AX157" s="132">
        <f>SAM_billion!AX157*1000</f>
        <v>131.11395371685214</v>
      </c>
      <c r="AY157" s="132">
        <f>SAM_billion!AY157*1000</f>
        <v>375.68660836218839</v>
      </c>
      <c r="AZ157" s="132">
        <f>SAM_billion!AZ157*1000</f>
        <v>34.107174511832824</v>
      </c>
      <c r="BA157" s="132">
        <f>SAM_billion!BA157*1000</f>
        <v>133.55964400682612</v>
      </c>
      <c r="BB157" s="132">
        <f>SAM_billion!BB157*1000</f>
        <v>209.09429595950417</v>
      </c>
      <c r="BC157" s="132">
        <f>SAM_billion!BC157*1000</f>
        <v>0.91689104061124971</v>
      </c>
      <c r="BD157" s="132">
        <f>SAM_billion!BD157*1000</f>
        <v>0.22468900605958542</v>
      </c>
      <c r="BE157" s="132">
        <f>SAM_billion!BE157*1000</f>
        <v>75.958371746502067</v>
      </c>
      <c r="BF157" s="132">
        <f>SAM_billion!BF157*1000</f>
        <v>95.135276675365063</v>
      </c>
      <c r="BG157" s="132">
        <f>SAM_billion!BG157*1000</f>
        <v>226.48433687741897</v>
      </c>
      <c r="BH157" s="132">
        <f>SAM_billion!BH157*1000</f>
        <v>37.037490412631435</v>
      </c>
      <c r="BI157" s="132">
        <f>SAM_billion!BI157*1000</f>
        <v>45.922600498805508</v>
      </c>
      <c r="BJ157" s="132">
        <f>SAM_billion!BJ157*1000</f>
        <v>37.839919343665557</v>
      </c>
      <c r="BK157" s="132">
        <f>SAM_billion!BK157*1000</f>
        <v>58.622378075378727</v>
      </c>
      <c r="BL157" s="132">
        <f>SAM_billion!BL157*1000</f>
        <v>116.24356836480585</v>
      </c>
      <c r="BM157" s="132">
        <f>SAM_billion!BM157*1000</f>
        <v>238.97962426419633</v>
      </c>
      <c r="BN157" s="132">
        <f>SAM_billion!BN157*1000</f>
        <v>2792.8196673142165</v>
      </c>
      <c r="BO157" s="132">
        <f>SAM_billion!BO157*1000</f>
        <v>513.37723042812195</v>
      </c>
      <c r="BP157" s="132">
        <f>SAM_billion!BP157*1000</f>
        <v>698.06089874552993</v>
      </c>
      <c r="BQ157" s="132">
        <f>SAM_billion!BQ157*1000</f>
        <v>2334.7839881523187</v>
      </c>
      <c r="BR157" s="132">
        <f>SAM_billion!BR157*1000</f>
        <v>156.864619688251</v>
      </c>
      <c r="BS157" s="132">
        <f>SAM_billion!BS157*1000</f>
        <v>144.51574390139294</v>
      </c>
      <c r="BT157" s="132">
        <f>SAM_billion!BT157*1000</f>
        <v>0</v>
      </c>
      <c r="BU157" s="132">
        <f>SAM_billion!BU157*1000</f>
        <v>662.2713479383051</v>
      </c>
      <c r="BV157" s="132">
        <f>SAM_billion!BV157*1000</f>
        <v>377.34567835853971</v>
      </c>
      <c r="BW157" s="132">
        <f>SAM_billion!BW157*1000</f>
        <v>160.15978394440532</v>
      </c>
      <c r="BX157" s="132">
        <f>SAM_billion!BX157*1000</f>
        <v>3839.7346114197235</v>
      </c>
      <c r="BY157" s="132">
        <f>SAM_billion!BY157*1000</f>
        <v>2166.8645461583314</v>
      </c>
      <c r="BZ157" s="132">
        <f>SAM_billion!BZ157*1000</f>
        <v>554.90150171145615</v>
      </c>
      <c r="CA157" s="132">
        <f>SAM_billion!CA157*1000</f>
        <v>0</v>
      </c>
      <c r="CB157" s="132">
        <f>SAM_billion!CB157*1000</f>
        <v>0</v>
      </c>
      <c r="CC157" s="132">
        <f>SAM_billion!CC157*1000</f>
        <v>0</v>
      </c>
      <c r="CD157" s="132">
        <f>SAM_billion!CD157*1000</f>
        <v>0</v>
      </c>
      <c r="CE157" s="132">
        <f>SAM_billion!CE157*1000</f>
        <v>0</v>
      </c>
      <c r="CF157" s="132">
        <f>SAM_billion!CF157*1000</f>
        <v>0</v>
      </c>
      <c r="CG157" s="132">
        <f>SAM_billion!CG157*1000</f>
        <v>0</v>
      </c>
      <c r="CH157" s="132">
        <f>SAM_billion!CH157*1000</f>
        <v>0</v>
      </c>
      <c r="CI157" s="132">
        <f>SAM_billion!CI157*1000</f>
        <v>0</v>
      </c>
      <c r="CJ157" s="132">
        <f>SAM_billion!CJ157*1000</f>
        <v>0</v>
      </c>
      <c r="CK157" s="132">
        <f>SAM_billion!CK157*1000</f>
        <v>0</v>
      </c>
      <c r="CL157" s="132">
        <f>SAM_billion!CL157*1000</f>
        <v>0</v>
      </c>
      <c r="CM157" s="132">
        <f>SAM_billion!CM157*1000</f>
        <v>0</v>
      </c>
      <c r="CN157" s="132">
        <f>SAM_billion!CN157*1000</f>
        <v>0</v>
      </c>
      <c r="CO157" s="132">
        <f>SAM_billion!CO157*1000</f>
        <v>0</v>
      </c>
      <c r="CP157" s="132">
        <f>SAM_billion!CP157*1000</f>
        <v>0</v>
      </c>
      <c r="CQ157" s="132">
        <f>SAM_billion!CQ157*1000</f>
        <v>0</v>
      </c>
      <c r="CR157" s="132">
        <f>SAM_billion!CR157*1000</f>
        <v>0</v>
      </c>
      <c r="CS157" s="132">
        <f>SAM_billion!CS157*1000</f>
        <v>0</v>
      </c>
      <c r="CT157" s="132">
        <f>SAM_billion!CT157*1000</f>
        <v>0</v>
      </c>
      <c r="CU157" s="132">
        <f>SAM_billion!CU157*1000</f>
        <v>0</v>
      </c>
      <c r="CV157" s="132">
        <f>SAM_billion!CV157*1000</f>
        <v>0</v>
      </c>
      <c r="CW157" s="132">
        <f>SAM_billion!CW157*1000</f>
        <v>0</v>
      </c>
      <c r="CX157" s="132">
        <f>SAM_billion!CX157*1000</f>
        <v>0</v>
      </c>
      <c r="CY157" s="132">
        <f>SAM_billion!CY157*1000</f>
        <v>0</v>
      </c>
      <c r="CZ157" s="132">
        <f>SAM_billion!CZ157*1000</f>
        <v>0</v>
      </c>
      <c r="DA157" s="132">
        <f>SAM_billion!DA157*1000</f>
        <v>0</v>
      </c>
      <c r="DB157" s="132">
        <f>SAM_billion!DB157*1000</f>
        <v>0</v>
      </c>
      <c r="DC157" s="132">
        <f>SAM_billion!DC157*1000</f>
        <v>0</v>
      </c>
      <c r="DD157" s="132">
        <f>SAM_billion!DD157*1000</f>
        <v>0</v>
      </c>
      <c r="DE157" s="132">
        <f>SAM_billion!DE157*1000</f>
        <v>0</v>
      </c>
      <c r="DF157" s="132">
        <f>SAM_billion!DF157*1000</f>
        <v>0</v>
      </c>
      <c r="DG157" s="132">
        <f>SAM_billion!DG157*1000</f>
        <v>0</v>
      </c>
      <c r="DH157" s="132">
        <f>SAM_billion!DH157*1000</f>
        <v>0</v>
      </c>
      <c r="DI157" s="132">
        <f>SAM_billion!DI157*1000</f>
        <v>0</v>
      </c>
      <c r="DJ157" s="132">
        <f>SAM_billion!DJ157*1000</f>
        <v>0</v>
      </c>
      <c r="DK157" s="132">
        <f>SAM_billion!DK157*1000</f>
        <v>0</v>
      </c>
      <c r="DL157" s="132">
        <f>SAM_billion!DL157*1000</f>
        <v>0</v>
      </c>
      <c r="DM157" s="132">
        <f>SAM_billion!DM157*1000</f>
        <v>0</v>
      </c>
      <c r="DN157" s="132">
        <f>SAM_billion!DN157*1000</f>
        <v>0</v>
      </c>
      <c r="DO157" s="132">
        <f>SAM_billion!DO157*1000</f>
        <v>0</v>
      </c>
      <c r="DP157" s="132">
        <f>SAM_billion!DP157*1000</f>
        <v>0</v>
      </c>
      <c r="DQ157" s="132">
        <f>SAM_billion!DQ157*1000</f>
        <v>0</v>
      </c>
      <c r="DR157" s="132">
        <f>SAM_billion!DR157*1000</f>
        <v>0</v>
      </c>
      <c r="DS157" s="132">
        <f>SAM_billion!DS157*1000</f>
        <v>0</v>
      </c>
      <c r="DT157" s="132">
        <f>SAM_billion!DT157*1000</f>
        <v>0</v>
      </c>
      <c r="DU157" s="132">
        <f>SAM_billion!DU157*1000</f>
        <v>0</v>
      </c>
      <c r="DV157" s="132">
        <f>SAM_billion!DV157*1000</f>
        <v>0</v>
      </c>
      <c r="DW157" s="132">
        <f>SAM_billion!DW157*1000</f>
        <v>0</v>
      </c>
      <c r="DX157" s="132">
        <f>SAM_billion!DX157*1000</f>
        <v>0</v>
      </c>
      <c r="DY157" s="132">
        <f>SAM_billion!DY157*1000</f>
        <v>0</v>
      </c>
      <c r="DZ157" s="132">
        <f>SAM_billion!DZ157*1000</f>
        <v>0</v>
      </c>
      <c r="EA157" s="132">
        <f>SAM_billion!EA157*1000</f>
        <v>0</v>
      </c>
      <c r="EB157" s="132">
        <f>SAM_billion!EB157*1000</f>
        <v>0</v>
      </c>
      <c r="EC157" s="132">
        <f>SAM_billion!EC157*1000</f>
        <v>0</v>
      </c>
      <c r="ED157" s="132">
        <f>SAM_billion!ED157*1000</f>
        <v>0</v>
      </c>
      <c r="EE157" s="132">
        <f>SAM_billion!EE157*1000</f>
        <v>0</v>
      </c>
      <c r="EF157" s="132">
        <f>SAM_billion!EF157*1000</f>
        <v>0</v>
      </c>
      <c r="EG157" s="132">
        <f>SAM_billion!EG157*1000</f>
        <v>0</v>
      </c>
      <c r="EH157" s="132">
        <f>SAM_billion!EH157*1000</f>
        <v>0</v>
      </c>
      <c r="EI157" s="132">
        <f>SAM_billion!EI157*1000</f>
        <v>0</v>
      </c>
      <c r="EJ157" s="132">
        <f>SAM_billion!EJ157*1000</f>
        <v>0</v>
      </c>
      <c r="EK157" s="132">
        <f>SAM_billion!EK157*1000</f>
        <v>0</v>
      </c>
      <c r="EL157" s="132">
        <f>SAM_billion!EL157*1000</f>
        <v>0</v>
      </c>
      <c r="EM157" s="132">
        <f>SAM_billion!EM157*1000</f>
        <v>0</v>
      </c>
      <c r="EN157" s="132">
        <f>SAM_billion!EN157*1000</f>
        <v>0</v>
      </c>
      <c r="EO157" s="132">
        <f>SAM_billion!EO157*1000</f>
        <v>0</v>
      </c>
      <c r="EP157" s="132">
        <f>SAM_billion!EP157*1000</f>
        <v>0</v>
      </c>
      <c r="EQ157" s="132">
        <f>SAM_billion!EQ157*1000</f>
        <v>0</v>
      </c>
      <c r="ER157" s="132">
        <f>SAM_billion!ER157*1000</f>
        <v>0</v>
      </c>
      <c r="ES157" s="132">
        <f>SAM_billion!ES157*1000</f>
        <v>0</v>
      </c>
      <c r="ET157" s="132">
        <f>SAM_billion!ET157*1000</f>
        <v>0</v>
      </c>
      <c r="EU157" s="132">
        <f>SAM_billion!EU157*1000</f>
        <v>0</v>
      </c>
      <c r="EV157" s="132">
        <f>SAM_billion!EV157*1000</f>
        <v>0</v>
      </c>
      <c r="EW157" s="132">
        <f>SAM_billion!EW157*1000</f>
        <v>0</v>
      </c>
      <c r="EX157" s="132">
        <f>SAM_billion!EX157*1000</f>
        <v>0</v>
      </c>
      <c r="EY157" s="132">
        <f>SAM_billion!EY157*1000</f>
        <v>0</v>
      </c>
      <c r="EZ157" s="132">
        <f>SAM_billion!EZ157*1000</f>
        <v>0</v>
      </c>
      <c r="FA157" s="132">
        <f>SAM_billion!FA157*1000</f>
        <v>0</v>
      </c>
      <c r="FB157" s="132">
        <f>SAM_billion!FB157*1000</f>
        <v>0</v>
      </c>
      <c r="FC157" s="132">
        <f>SAM_billion!FC157*1000</f>
        <v>0</v>
      </c>
      <c r="FD157" s="132">
        <f>SAM_billion!FD157*1000</f>
        <v>3624.9283463590823</v>
      </c>
      <c r="FE157" s="132">
        <f>SAM_billion!FE157*1000</f>
        <v>0</v>
      </c>
      <c r="FF157" s="132">
        <f>SAM_billion!FF157*1000</f>
        <v>0</v>
      </c>
      <c r="FG157" s="132">
        <f>SAM_billion!FG157*1000</f>
        <v>0</v>
      </c>
      <c r="FH157" s="132">
        <f>SAM_billion!FH157*1000</f>
        <v>0</v>
      </c>
      <c r="FI157" s="132">
        <f>SAM_billion!FI157*1000</f>
        <v>0</v>
      </c>
      <c r="FJ157" s="132">
        <f>SAM_billion!FJ157*1000</f>
        <v>0</v>
      </c>
      <c r="FK157" s="132">
        <f>SAM_billion!FK157*1000</f>
        <v>0</v>
      </c>
      <c r="FL157" s="132">
        <f>SAM_billion!FL157*1000</f>
        <v>0</v>
      </c>
      <c r="FM157" s="132">
        <f>SAM_billion!FM157*1000</f>
        <v>0</v>
      </c>
      <c r="FN157" s="132">
        <f>SAM_billion!FN157*1000</f>
        <v>137.1780693406169</v>
      </c>
      <c r="FO157" s="132">
        <f>SAM_billion!FO157*1000</f>
        <v>130.15498823453581</v>
      </c>
      <c r="FP157" s="132">
        <f>SAM_billion!FP157*1000</f>
        <v>109.04221737925756</v>
      </c>
      <c r="FQ157" s="132">
        <f>SAM_billion!FQ157*1000</f>
        <v>591.91581542387451</v>
      </c>
      <c r="FR157" s="132">
        <f>SAM_billion!FR157*1000</f>
        <v>245.94999728434465</v>
      </c>
      <c r="FS157" s="132">
        <f>SAM_billion!FS157*1000</f>
        <v>1030.0284307207753</v>
      </c>
      <c r="FT157" s="132">
        <f>SAM_billion!FT157*1000</f>
        <v>1203.4952878482604</v>
      </c>
      <c r="FU157" s="132">
        <f>SAM_billion!FU157*1000</f>
        <v>318.70900635662144</v>
      </c>
      <c r="FV157" s="132">
        <f>SAM_billion!FV157*1000</f>
        <v>213.93273139395458</v>
      </c>
      <c r="FW157" s="132">
        <f>SAM_billion!FW157*1000</f>
        <v>271.18706904615942</v>
      </c>
      <c r="FX157" s="132">
        <f>SAM_billion!FX157*1000</f>
        <v>0</v>
      </c>
      <c r="FY157" s="132">
        <f>SAM_billion!FY157*1000</f>
        <v>0</v>
      </c>
      <c r="FZ157" s="132">
        <f>SAM_billion!FZ157*1000</f>
        <v>0</v>
      </c>
      <c r="GA157" s="132">
        <f>SAM_billion!GA157*1000</f>
        <v>0</v>
      </c>
      <c r="GB157" s="132">
        <f>SAM_billion!GB157*1000</f>
        <v>0</v>
      </c>
      <c r="GC157" s="132">
        <f>SAM_billion!GC157*1000</f>
        <v>0</v>
      </c>
      <c r="GD157" s="132">
        <f>SAM_billion!GD157*1000</f>
        <v>0</v>
      </c>
      <c r="GE157" s="132">
        <f>SAM_billion!GE157*1000</f>
        <v>0</v>
      </c>
      <c r="GF157" s="132">
        <f>SAM_billion!GF157*1000</f>
        <v>0</v>
      </c>
      <c r="GG157" s="132">
        <f>SAM_billion!GG157*1000</f>
        <v>0</v>
      </c>
      <c r="GH157" s="132">
        <f>SAM_billion!GH157*1000</f>
        <v>-20.072580410168339</v>
      </c>
      <c r="GI157" s="132">
        <f>SAM_billion!GI157*1000</f>
        <v>2506.7802994048088</v>
      </c>
      <c r="GJ157" s="132">
        <f>SAM_billion!GJ157*1000</f>
        <v>29565.422904331561</v>
      </c>
    </row>
    <row r="158" spans="1:192" x14ac:dyDescent="0.25">
      <c r="A158" s="133" t="s">
        <v>722</v>
      </c>
      <c r="B158" s="132">
        <f>SAM_billion!B158*1000</f>
        <v>0</v>
      </c>
      <c r="C158" s="132">
        <f>SAM_billion!C158*1000</f>
        <v>0</v>
      </c>
      <c r="D158" s="132">
        <f>SAM_billion!D158*1000</f>
        <v>0</v>
      </c>
      <c r="E158" s="132">
        <f>SAM_billion!E158*1000</f>
        <v>0</v>
      </c>
      <c r="F158" s="132">
        <f>SAM_billion!F158*1000</f>
        <v>0</v>
      </c>
      <c r="G158" s="132">
        <f>SAM_billion!G158*1000</f>
        <v>0</v>
      </c>
      <c r="H158" s="132">
        <f>SAM_billion!H158*1000</f>
        <v>0</v>
      </c>
      <c r="I158" s="132">
        <f>SAM_billion!I158*1000</f>
        <v>0</v>
      </c>
      <c r="J158" s="132">
        <f>SAM_billion!J158*1000</f>
        <v>0</v>
      </c>
      <c r="K158" s="132">
        <f>SAM_billion!K158*1000</f>
        <v>0</v>
      </c>
      <c r="L158" s="132">
        <f>SAM_billion!L158*1000</f>
        <v>0</v>
      </c>
      <c r="M158" s="132">
        <f>SAM_billion!M158*1000</f>
        <v>0</v>
      </c>
      <c r="N158" s="132">
        <f>SAM_billion!N158*1000</f>
        <v>0</v>
      </c>
      <c r="O158" s="132">
        <f>SAM_billion!O158*1000</f>
        <v>0</v>
      </c>
      <c r="P158" s="132">
        <f>SAM_billion!P158*1000</f>
        <v>0</v>
      </c>
      <c r="Q158" s="132">
        <f>SAM_billion!Q158*1000</f>
        <v>0</v>
      </c>
      <c r="R158" s="132">
        <f>SAM_billion!R158*1000</f>
        <v>0</v>
      </c>
      <c r="S158" s="132">
        <f>SAM_billion!S158*1000</f>
        <v>0</v>
      </c>
      <c r="T158" s="132">
        <f>SAM_billion!T158*1000</f>
        <v>0</v>
      </c>
      <c r="U158" s="132">
        <f>SAM_billion!U158*1000</f>
        <v>0</v>
      </c>
      <c r="V158" s="132">
        <f>SAM_billion!V158*1000</f>
        <v>0</v>
      </c>
      <c r="W158" s="132">
        <f>SAM_billion!W158*1000</f>
        <v>0</v>
      </c>
      <c r="X158" s="132">
        <f>SAM_billion!X158*1000</f>
        <v>0</v>
      </c>
      <c r="Y158" s="132">
        <f>SAM_billion!Y158*1000</f>
        <v>0</v>
      </c>
      <c r="Z158" s="132">
        <f>SAM_billion!Z158*1000</f>
        <v>0</v>
      </c>
      <c r="AA158" s="132">
        <f>SAM_billion!AA158*1000</f>
        <v>0</v>
      </c>
      <c r="AB158" s="132">
        <f>SAM_billion!AB158*1000</f>
        <v>0</v>
      </c>
      <c r="AC158" s="132">
        <f>SAM_billion!AC158*1000</f>
        <v>0</v>
      </c>
      <c r="AD158" s="132">
        <f>SAM_billion!AD158*1000</f>
        <v>0</v>
      </c>
      <c r="AE158" s="132">
        <f>SAM_billion!AE158*1000</f>
        <v>0</v>
      </c>
      <c r="AF158" s="132">
        <f>SAM_billion!AF158*1000</f>
        <v>0</v>
      </c>
      <c r="AG158" s="132">
        <f>SAM_billion!AG158*1000</f>
        <v>0</v>
      </c>
      <c r="AH158" s="132">
        <f>SAM_billion!AH158*1000</f>
        <v>0</v>
      </c>
      <c r="AI158" s="132">
        <f>SAM_billion!AI158*1000</f>
        <v>0</v>
      </c>
      <c r="AJ158" s="132">
        <f>SAM_billion!AJ158*1000</f>
        <v>0</v>
      </c>
      <c r="AK158" s="132">
        <f>SAM_billion!AK158*1000</f>
        <v>0</v>
      </c>
      <c r="AL158" s="132">
        <f>SAM_billion!AL158*1000</f>
        <v>0</v>
      </c>
      <c r="AM158" s="132">
        <f>SAM_billion!AM158*1000</f>
        <v>0</v>
      </c>
      <c r="AN158" s="132">
        <f>SAM_billion!AN158*1000</f>
        <v>0</v>
      </c>
      <c r="AO158" s="132">
        <f>SAM_billion!AO158*1000</f>
        <v>0</v>
      </c>
      <c r="AP158" s="132">
        <f>SAM_billion!AP158*1000</f>
        <v>0</v>
      </c>
      <c r="AQ158" s="132">
        <f>SAM_billion!AQ158*1000</f>
        <v>0</v>
      </c>
      <c r="AR158" s="132">
        <f>SAM_billion!AR158*1000</f>
        <v>0</v>
      </c>
      <c r="AS158" s="132">
        <f>SAM_billion!AS158*1000</f>
        <v>0</v>
      </c>
      <c r="AT158" s="132">
        <f>SAM_billion!AT158*1000</f>
        <v>0</v>
      </c>
      <c r="AU158" s="132">
        <f>SAM_billion!AU158*1000</f>
        <v>0</v>
      </c>
      <c r="AV158" s="132">
        <f>SAM_billion!AV158*1000</f>
        <v>0</v>
      </c>
      <c r="AW158" s="132">
        <f>SAM_billion!AW158*1000</f>
        <v>0</v>
      </c>
      <c r="AX158" s="132">
        <f>SAM_billion!AX158*1000</f>
        <v>0</v>
      </c>
      <c r="AY158" s="132">
        <f>SAM_billion!AY158*1000</f>
        <v>0</v>
      </c>
      <c r="AZ158" s="132">
        <f>SAM_billion!AZ158*1000</f>
        <v>0</v>
      </c>
      <c r="BA158" s="132">
        <f>SAM_billion!BA158*1000</f>
        <v>0</v>
      </c>
      <c r="BB158" s="132">
        <f>SAM_billion!BB158*1000</f>
        <v>0</v>
      </c>
      <c r="BC158" s="132">
        <f>SAM_billion!BC158*1000</f>
        <v>0</v>
      </c>
      <c r="BD158" s="132">
        <f>SAM_billion!BD158*1000</f>
        <v>0</v>
      </c>
      <c r="BE158" s="132">
        <f>SAM_billion!BE158*1000</f>
        <v>0</v>
      </c>
      <c r="BF158" s="132">
        <f>SAM_billion!BF158*1000</f>
        <v>0</v>
      </c>
      <c r="BG158" s="132">
        <f>SAM_billion!BG158*1000</f>
        <v>0</v>
      </c>
      <c r="BH158" s="132">
        <f>SAM_billion!BH158*1000</f>
        <v>0</v>
      </c>
      <c r="BI158" s="132">
        <f>SAM_billion!BI158*1000</f>
        <v>0</v>
      </c>
      <c r="BJ158" s="132">
        <f>SAM_billion!BJ158*1000</f>
        <v>0</v>
      </c>
      <c r="BK158" s="132">
        <f>SAM_billion!BK158*1000</f>
        <v>0</v>
      </c>
      <c r="BL158" s="132">
        <f>SAM_billion!BL158*1000</f>
        <v>0</v>
      </c>
      <c r="BM158" s="132">
        <f>SAM_billion!BM158*1000</f>
        <v>0</v>
      </c>
      <c r="BN158" s="132">
        <f>SAM_billion!BN158*1000</f>
        <v>0</v>
      </c>
      <c r="BO158" s="132">
        <f>SAM_billion!BO158*1000</f>
        <v>0</v>
      </c>
      <c r="BP158" s="132">
        <f>SAM_billion!BP158*1000</f>
        <v>0</v>
      </c>
      <c r="BQ158" s="132">
        <f>SAM_billion!BQ158*1000</f>
        <v>0</v>
      </c>
      <c r="BR158" s="132">
        <f>SAM_billion!BR158*1000</f>
        <v>0</v>
      </c>
      <c r="BS158" s="132">
        <f>SAM_billion!BS158*1000</f>
        <v>0</v>
      </c>
      <c r="BT158" s="132">
        <f>SAM_billion!BT158*1000</f>
        <v>0</v>
      </c>
      <c r="BU158" s="132">
        <f>SAM_billion!BU158*1000</f>
        <v>0</v>
      </c>
      <c r="BV158" s="132">
        <f>SAM_billion!BV158*1000</f>
        <v>0</v>
      </c>
      <c r="BW158" s="132">
        <f>SAM_billion!BW158*1000</f>
        <v>0</v>
      </c>
      <c r="BX158" s="132">
        <f>SAM_billion!BX158*1000</f>
        <v>0</v>
      </c>
      <c r="BY158" s="132">
        <f>SAM_billion!BY158*1000</f>
        <v>0</v>
      </c>
      <c r="BZ158" s="132">
        <f>SAM_billion!BZ158*1000</f>
        <v>0</v>
      </c>
      <c r="CA158" s="132">
        <f>SAM_billion!CA158*1000</f>
        <v>0</v>
      </c>
      <c r="CB158" s="132">
        <f>SAM_billion!CB158*1000</f>
        <v>0</v>
      </c>
      <c r="CC158" s="132">
        <f>SAM_billion!CC158*1000</f>
        <v>0</v>
      </c>
      <c r="CD158" s="132">
        <f>SAM_billion!CD158*1000</f>
        <v>0</v>
      </c>
      <c r="CE158" s="132">
        <f>SAM_billion!CE158*1000</f>
        <v>0</v>
      </c>
      <c r="CF158" s="132">
        <f>SAM_billion!CF158*1000</f>
        <v>0</v>
      </c>
      <c r="CG158" s="132">
        <f>SAM_billion!CG158*1000</f>
        <v>0</v>
      </c>
      <c r="CH158" s="132">
        <f>SAM_billion!CH158*1000</f>
        <v>0</v>
      </c>
      <c r="CI158" s="132">
        <f>SAM_billion!CI158*1000</f>
        <v>0</v>
      </c>
      <c r="CJ158" s="132">
        <f>SAM_billion!CJ158*1000</f>
        <v>0</v>
      </c>
      <c r="CK158" s="132">
        <f>SAM_billion!CK158*1000</f>
        <v>0</v>
      </c>
      <c r="CL158" s="132">
        <f>SAM_billion!CL158*1000</f>
        <v>0</v>
      </c>
      <c r="CM158" s="132">
        <f>SAM_billion!CM158*1000</f>
        <v>0</v>
      </c>
      <c r="CN158" s="132">
        <f>SAM_billion!CN158*1000</f>
        <v>0</v>
      </c>
      <c r="CO158" s="132">
        <f>SAM_billion!CO158*1000</f>
        <v>0</v>
      </c>
      <c r="CP158" s="132">
        <f>SAM_billion!CP158*1000</f>
        <v>0</v>
      </c>
      <c r="CQ158" s="132">
        <f>SAM_billion!CQ158*1000</f>
        <v>0</v>
      </c>
      <c r="CR158" s="132">
        <f>SAM_billion!CR158*1000</f>
        <v>0</v>
      </c>
      <c r="CS158" s="132">
        <f>SAM_billion!CS158*1000</f>
        <v>0</v>
      </c>
      <c r="CT158" s="132">
        <f>SAM_billion!CT158*1000</f>
        <v>0</v>
      </c>
      <c r="CU158" s="132">
        <f>SAM_billion!CU158*1000</f>
        <v>0</v>
      </c>
      <c r="CV158" s="132">
        <f>SAM_billion!CV158*1000</f>
        <v>0</v>
      </c>
      <c r="CW158" s="132">
        <f>SAM_billion!CW158*1000</f>
        <v>0</v>
      </c>
      <c r="CX158" s="132">
        <f>SAM_billion!CX158*1000</f>
        <v>0</v>
      </c>
      <c r="CY158" s="132">
        <f>SAM_billion!CY158*1000</f>
        <v>0</v>
      </c>
      <c r="CZ158" s="132">
        <f>SAM_billion!CZ158*1000</f>
        <v>0</v>
      </c>
      <c r="DA158" s="132">
        <f>SAM_billion!DA158*1000</f>
        <v>0</v>
      </c>
      <c r="DB158" s="132">
        <f>SAM_billion!DB158*1000</f>
        <v>0</v>
      </c>
      <c r="DC158" s="132">
        <f>SAM_billion!DC158*1000</f>
        <v>0</v>
      </c>
      <c r="DD158" s="132">
        <f>SAM_billion!DD158*1000</f>
        <v>0</v>
      </c>
      <c r="DE158" s="132">
        <f>SAM_billion!DE158*1000</f>
        <v>0</v>
      </c>
      <c r="DF158" s="132">
        <f>SAM_billion!DF158*1000</f>
        <v>0</v>
      </c>
      <c r="DG158" s="132">
        <f>SAM_billion!DG158*1000</f>
        <v>0</v>
      </c>
      <c r="DH158" s="132">
        <f>SAM_billion!DH158*1000</f>
        <v>0</v>
      </c>
      <c r="DI158" s="132">
        <f>SAM_billion!DI158*1000</f>
        <v>0</v>
      </c>
      <c r="DJ158" s="132">
        <f>SAM_billion!DJ158*1000</f>
        <v>0</v>
      </c>
      <c r="DK158" s="132">
        <f>SAM_billion!DK158*1000</f>
        <v>0</v>
      </c>
      <c r="DL158" s="132">
        <f>SAM_billion!DL158*1000</f>
        <v>0</v>
      </c>
      <c r="DM158" s="132">
        <f>SAM_billion!DM158*1000</f>
        <v>0</v>
      </c>
      <c r="DN158" s="132">
        <f>SAM_billion!DN158*1000</f>
        <v>0</v>
      </c>
      <c r="DO158" s="132">
        <f>SAM_billion!DO158*1000</f>
        <v>0</v>
      </c>
      <c r="DP158" s="132">
        <f>SAM_billion!DP158*1000</f>
        <v>0</v>
      </c>
      <c r="DQ158" s="132">
        <f>SAM_billion!DQ158*1000</f>
        <v>0</v>
      </c>
      <c r="DR158" s="132">
        <f>SAM_billion!DR158*1000</f>
        <v>0</v>
      </c>
      <c r="DS158" s="132">
        <f>SAM_billion!DS158*1000</f>
        <v>0</v>
      </c>
      <c r="DT158" s="132">
        <f>SAM_billion!DT158*1000</f>
        <v>0</v>
      </c>
      <c r="DU158" s="132">
        <f>SAM_billion!DU158*1000</f>
        <v>0</v>
      </c>
      <c r="DV158" s="132">
        <f>SAM_billion!DV158*1000</f>
        <v>0</v>
      </c>
      <c r="DW158" s="132">
        <f>SAM_billion!DW158*1000</f>
        <v>0</v>
      </c>
      <c r="DX158" s="132">
        <f>SAM_billion!DX158*1000</f>
        <v>0</v>
      </c>
      <c r="DY158" s="132">
        <f>SAM_billion!DY158*1000</f>
        <v>0</v>
      </c>
      <c r="DZ158" s="132">
        <f>SAM_billion!DZ158*1000</f>
        <v>0</v>
      </c>
      <c r="EA158" s="132">
        <f>SAM_billion!EA158*1000</f>
        <v>0</v>
      </c>
      <c r="EB158" s="132">
        <f>SAM_billion!EB158*1000</f>
        <v>0</v>
      </c>
      <c r="EC158" s="132">
        <f>SAM_billion!EC158*1000</f>
        <v>0</v>
      </c>
      <c r="ED158" s="132">
        <f>SAM_billion!ED158*1000</f>
        <v>0</v>
      </c>
      <c r="EE158" s="132">
        <f>SAM_billion!EE158*1000</f>
        <v>0</v>
      </c>
      <c r="EF158" s="132">
        <f>SAM_billion!EF158*1000</f>
        <v>0</v>
      </c>
      <c r="EG158" s="132">
        <f>SAM_billion!EG158*1000</f>
        <v>0</v>
      </c>
      <c r="EH158" s="132">
        <f>SAM_billion!EH158*1000</f>
        <v>0</v>
      </c>
      <c r="EI158" s="132">
        <f>SAM_billion!EI158*1000</f>
        <v>0</v>
      </c>
      <c r="EJ158" s="132">
        <f>SAM_billion!EJ158*1000</f>
        <v>0</v>
      </c>
      <c r="EK158" s="132">
        <f>SAM_billion!EK158*1000</f>
        <v>0</v>
      </c>
      <c r="EL158" s="132">
        <f>SAM_billion!EL158*1000</f>
        <v>0</v>
      </c>
      <c r="EM158" s="132">
        <f>SAM_billion!EM158*1000</f>
        <v>0</v>
      </c>
      <c r="EN158" s="132">
        <f>SAM_billion!EN158*1000</f>
        <v>0</v>
      </c>
      <c r="EO158" s="132">
        <f>SAM_billion!EO158*1000</f>
        <v>0</v>
      </c>
      <c r="EP158" s="132">
        <f>SAM_billion!EP158*1000</f>
        <v>0</v>
      </c>
      <c r="EQ158" s="132">
        <f>SAM_billion!EQ158*1000</f>
        <v>0</v>
      </c>
      <c r="ER158" s="132">
        <f>SAM_billion!ER158*1000</f>
        <v>0</v>
      </c>
      <c r="ES158" s="132">
        <f>SAM_billion!ES158*1000</f>
        <v>0</v>
      </c>
      <c r="ET158" s="132">
        <f>SAM_billion!ET158*1000</f>
        <v>0</v>
      </c>
      <c r="EU158" s="132">
        <f>SAM_billion!EU158*1000</f>
        <v>0</v>
      </c>
      <c r="EV158" s="132">
        <f>SAM_billion!EV158*1000</f>
        <v>0</v>
      </c>
      <c r="EW158" s="132">
        <f>SAM_billion!EW158*1000</f>
        <v>0</v>
      </c>
      <c r="EX158" s="132">
        <f>SAM_billion!EX158*1000</f>
        <v>0</v>
      </c>
      <c r="EY158" s="132">
        <f>SAM_billion!EY158*1000</f>
        <v>0</v>
      </c>
      <c r="EZ158" s="132">
        <f>SAM_billion!EZ158*1000</f>
        <v>0</v>
      </c>
      <c r="FA158" s="132">
        <f>SAM_billion!FA158*1000</f>
        <v>0</v>
      </c>
      <c r="FB158" s="132">
        <f>SAM_billion!FB158*1000</f>
        <v>0</v>
      </c>
      <c r="FC158" s="132">
        <f>SAM_billion!FC158*1000</f>
        <v>0</v>
      </c>
      <c r="FD158" s="132">
        <f>SAM_billion!FD158*1000</f>
        <v>0</v>
      </c>
      <c r="FE158" s="132">
        <f>SAM_billion!FE158*1000</f>
        <v>0</v>
      </c>
      <c r="FF158" s="132">
        <f>SAM_billion!FF158*1000</f>
        <v>0</v>
      </c>
      <c r="FG158" s="132">
        <f>SAM_billion!FG158*1000</f>
        <v>0</v>
      </c>
      <c r="FH158" s="132">
        <f>SAM_billion!FH158*1000</f>
        <v>0</v>
      </c>
      <c r="FI158" s="132">
        <f>SAM_billion!FI158*1000</f>
        <v>0</v>
      </c>
      <c r="FJ158" s="132">
        <f>SAM_billion!FJ158*1000</f>
        <v>0</v>
      </c>
      <c r="FK158" s="132">
        <f>SAM_billion!FK158*1000</f>
        <v>0</v>
      </c>
      <c r="FL158" s="132">
        <f>SAM_billion!FL158*1000</f>
        <v>0</v>
      </c>
      <c r="FM158" s="132">
        <f>SAM_billion!FM158*1000</f>
        <v>0</v>
      </c>
      <c r="FN158" s="132">
        <f>SAM_billion!FN158*1000</f>
        <v>790.30045825648551</v>
      </c>
      <c r="FO158" s="132">
        <f>SAM_billion!FO158*1000</f>
        <v>1308.6418850329649</v>
      </c>
      <c r="FP158" s="132">
        <f>SAM_billion!FP158*1000</f>
        <v>2358.8827204772224</v>
      </c>
      <c r="FQ158" s="132">
        <f>SAM_billion!FQ158*1000</f>
        <v>3507.146669560228</v>
      </c>
      <c r="FR158" s="132">
        <f>SAM_billion!FR158*1000</f>
        <v>3902.0735054908318</v>
      </c>
      <c r="FS158" s="132">
        <f>SAM_billion!FS158*1000</f>
        <v>4873.5995461386401</v>
      </c>
      <c r="FT158" s="132">
        <f>SAM_billion!FT158*1000</f>
        <v>6818.1531116428823</v>
      </c>
      <c r="FU158" s="132">
        <f>SAM_billion!FU158*1000</f>
        <v>12991.701438959366</v>
      </c>
      <c r="FV158" s="132">
        <f>SAM_billion!FV158*1000</f>
        <v>14462.695936365313</v>
      </c>
      <c r="FW158" s="132">
        <f>SAM_billion!FW158*1000</f>
        <v>23511.848827851434</v>
      </c>
      <c r="FX158" s="132">
        <f>SAM_billion!FX158*1000</f>
        <v>0</v>
      </c>
      <c r="FY158" s="132">
        <f>SAM_billion!FY158*1000</f>
        <v>0</v>
      </c>
      <c r="FZ158" s="132">
        <f>SAM_billion!FZ158*1000</f>
        <v>0</v>
      </c>
      <c r="GA158" s="132">
        <f>SAM_billion!GA158*1000</f>
        <v>0</v>
      </c>
      <c r="GB158" s="132">
        <f>SAM_billion!GB158*1000</f>
        <v>0</v>
      </c>
      <c r="GC158" s="132">
        <f>SAM_billion!GC158*1000</f>
        <v>0</v>
      </c>
      <c r="GD158" s="132">
        <f>SAM_billion!GD158*1000</f>
        <v>0</v>
      </c>
      <c r="GE158" s="132">
        <f>SAM_billion!GE158*1000</f>
        <v>0</v>
      </c>
      <c r="GF158" s="132">
        <f>SAM_billion!GF158*1000</f>
        <v>0</v>
      </c>
      <c r="GG158" s="132">
        <f>SAM_billion!GG158*1000</f>
        <v>0</v>
      </c>
      <c r="GH158" s="132">
        <f>SAM_billion!GH158*1000</f>
        <v>0</v>
      </c>
      <c r="GI158" s="132">
        <f>SAM_billion!GI158*1000</f>
        <v>0</v>
      </c>
      <c r="GJ158" s="132">
        <f>SAM_billion!GJ158*1000</f>
        <v>74525.044099775376</v>
      </c>
    </row>
    <row r="159" spans="1:192" x14ac:dyDescent="0.25">
      <c r="A159" s="133" t="s">
        <v>708</v>
      </c>
      <c r="B159" s="132">
        <f>SAM_billion!B159*1000</f>
        <v>0</v>
      </c>
      <c r="C159" s="132">
        <f>SAM_billion!C159*1000</f>
        <v>0</v>
      </c>
      <c r="D159" s="132">
        <f>SAM_billion!D159*1000</f>
        <v>0</v>
      </c>
      <c r="E159" s="132">
        <f>SAM_billion!E159*1000</f>
        <v>0</v>
      </c>
      <c r="F159" s="132">
        <f>SAM_billion!F159*1000</f>
        <v>0</v>
      </c>
      <c r="G159" s="132">
        <f>SAM_billion!G159*1000</f>
        <v>0</v>
      </c>
      <c r="H159" s="132">
        <f>SAM_billion!H159*1000</f>
        <v>0</v>
      </c>
      <c r="I159" s="132">
        <f>SAM_billion!I159*1000</f>
        <v>0</v>
      </c>
      <c r="J159" s="132">
        <f>SAM_billion!J159*1000</f>
        <v>0</v>
      </c>
      <c r="K159" s="132">
        <f>SAM_billion!K159*1000</f>
        <v>0</v>
      </c>
      <c r="L159" s="132">
        <f>SAM_billion!L159*1000</f>
        <v>0</v>
      </c>
      <c r="M159" s="132">
        <f>SAM_billion!M159*1000</f>
        <v>0</v>
      </c>
      <c r="N159" s="132">
        <f>SAM_billion!N159*1000</f>
        <v>0</v>
      </c>
      <c r="O159" s="132">
        <f>SAM_billion!O159*1000</f>
        <v>0</v>
      </c>
      <c r="P159" s="132">
        <f>SAM_billion!P159*1000</f>
        <v>21708.499237021195</v>
      </c>
      <c r="Q159" s="132">
        <f>SAM_billion!Q159*1000</f>
        <v>5396.7658691277838</v>
      </c>
      <c r="R159" s="132">
        <f>SAM_billion!R159*1000</f>
        <v>703.45515008114569</v>
      </c>
      <c r="S159" s="132">
        <f>SAM_billion!S159*1000</f>
        <v>4118.0876411777454</v>
      </c>
      <c r="T159" s="132">
        <f>SAM_billion!T159*1000</f>
        <v>19475.40009985902</v>
      </c>
      <c r="U159" s="132">
        <f>SAM_billion!U159*1000</f>
        <v>9587.6034012866658</v>
      </c>
      <c r="V159" s="132">
        <f>SAM_billion!V159*1000</f>
        <v>175.81444294141733</v>
      </c>
      <c r="W159" s="132">
        <f>SAM_billion!W159*1000</f>
        <v>34.260875916247237</v>
      </c>
      <c r="X159" s="132">
        <f>SAM_billion!X159*1000</f>
        <v>136.49975635411269</v>
      </c>
      <c r="Y159" s="132">
        <f>SAM_billion!Y159*1000</f>
        <v>42.379339465043699</v>
      </c>
      <c r="Z159" s="132">
        <f>SAM_billion!Z159*1000</f>
        <v>263.61293617342466</v>
      </c>
      <c r="AA159" s="132">
        <f>SAM_billion!AA159*1000</f>
        <v>225.14529173466724</v>
      </c>
      <c r="AB159" s="132">
        <f>SAM_billion!AB159*1000</f>
        <v>104.42219387928273</v>
      </c>
      <c r="AC159" s="132">
        <f>SAM_billion!AC159*1000</f>
        <v>19.069880736579641</v>
      </c>
      <c r="AD159" s="132">
        <f>SAM_billion!AD159*1000</f>
        <v>482.60355002264316</v>
      </c>
      <c r="AE159" s="132">
        <f>SAM_billion!AE159*1000</f>
        <v>121.08493986640447</v>
      </c>
      <c r="AF159" s="132">
        <f>SAM_billion!AF159*1000</f>
        <v>32.805627150528736</v>
      </c>
      <c r="AG159" s="132">
        <f>SAM_billion!AG159*1000</f>
        <v>6.8767640738132556</v>
      </c>
      <c r="AH159" s="132">
        <f>SAM_billion!AH159*1000</f>
        <v>114.05266211732071</v>
      </c>
      <c r="AI159" s="132">
        <f>SAM_billion!AI159*1000</f>
        <v>617.98287184864864</v>
      </c>
      <c r="AJ159" s="132">
        <f>SAM_billion!AJ159*1000</f>
        <v>205.09663237936007</v>
      </c>
      <c r="AK159" s="132">
        <f>SAM_billion!AK159*1000</f>
        <v>197.98898516152292</v>
      </c>
      <c r="AL159" s="132">
        <f>SAM_billion!AL159*1000</f>
        <v>27.855517487313911</v>
      </c>
      <c r="AM159" s="132">
        <f>SAM_billion!AM159*1000</f>
        <v>55.12298246309394</v>
      </c>
      <c r="AN159" s="132">
        <f>SAM_billion!AN159*1000</f>
        <v>299.04832488887928</v>
      </c>
      <c r="AO159" s="132">
        <f>SAM_billion!AO159*1000</f>
        <v>617.21953886653648</v>
      </c>
      <c r="AP159" s="132">
        <f>SAM_billion!AP159*1000</f>
        <v>387.49792973584641</v>
      </c>
      <c r="AQ159" s="132">
        <f>SAM_billion!AQ159*1000</f>
        <v>693.93178291593165</v>
      </c>
      <c r="AR159" s="132">
        <f>SAM_billion!AR159*1000</f>
        <v>2.6349163929946422</v>
      </c>
      <c r="AS159" s="132">
        <f>SAM_billion!AS159*1000</f>
        <v>54.330557623847113</v>
      </c>
      <c r="AT159" s="132">
        <f>SAM_billion!AT159*1000</f>
        <v>488.97501861462399</v>
      </c>
      <c r="AU159" s="132">
        <f>SAM_billion!AU159*1000</f>
        <v>923.66454942342057</v>
      </c>
      <c r="AV159" s="132">
        <f>SAM_billion!AV159*1000</f>
        <v>100.5966702121041</v>
      </c>
      <c r="AW159" s="132">
        <f>SAM_billion!AW159*1000</f>
        <v>163.59019004738161</v>
      </c>
      <c r="AX159" s="132">
        <f>SAM_billion!AX159*1000</f>
        <v>316.51198241076082</v>
      </c>
      <c r="AY159" s="132">
        <f>SAM_billion!AY159*1000</f>
        <v>1236.7440420792243</v>
      </c>
      <c r="AZ159" s="132">
        <f>SAM_billion!AZ159*1000</f>
        <v>274.72558909557881</v>
      </c>
      <c r="BA159" s="132">
        <f>SAM_billion!BA159*1000</f>
        <v>533.28699645771655</v>
      </c>
      <c r="BB159" s="132">
        <f>SAM_billion!BB159*1000</f>
        <v>596.06437496975502</v>
      </c>
      <c r="BC159" s="132">
        <f>SAM_billion!BC159*1000</f>
        <v>4.1305216262583428</v>
      </c>
      <c r="BD159" s="132">
        <f>SAM_billion!BD159*1000</f>
        <v>1.012206202923412</v>
      </c>
      <c r="BE159" s="132">
        <f>SAM_billion!BE159*1000</f>
        <v>342.18645760256976</v>
      </c>
      <c r="BF159" s="132">
        <f>SAM_billion!BF159*1000</f>
        <v>197.20584367016573</v>
      </c>
      <c r="BG159" s="132">
        <f>SAM_billion!BG159*1000</f>
        <v>1450.9189453376684</v>
      </c>
      <c r="BH159" s="132">
        <f>SAM_billion!BH159*1000</f>
        <v>81.468494111440791</v>
      </c>
      <c r="BI159" s="132">
        <f>SAM_billion!BI159*1000</f>
        <v>151.16658815353421</v>
      </c>
      <c r="BJ159" s="132">
        <f>SAM_billion!BJ159*1000</f>
        <v>189.98974167683434</v>
      </c>
      <c r="BK159" s="132">
        <f>SAM_billion!BK159*1000</f>
        <v>0</v>
      </c>
      <c r="BL159" s="132">
        <f>SAM_billion!BL159*1000</f>
        <v>0</v>
      </c>
      <c r="BM159" s="132">
        <f>SAM_billion!BM159*1000</f>
        <v>2661.4834030370534</v>
      </c>
      <c r="BN159" s="132">
        <f>SAM_billion!BN159*1000</f>
        <v>2693.0789153818359</v>
      </c>
      <c r="BO159" s="132">
        <f>SAM_billion!BO159*1000</f>
        <v>0</v>
      </c>
      <c r="BP159" s="132">
        <f>SAM_billion!BP159*1000</f>
        <v>327.46357506383885</v>
      </c>
      <c r="BQ159" s="132">
        <f>SAM_billion!BQ159*1000</f>
        <v>1095.2578967481693</v>
      </c>
      <c r="BR159" s="132">
        <f>SAM_billion!BR159*1000</f>
        <v>12.965780848708304</v>
      </c>
      <c r="BS159" s="132">
        <f>SAM_billion!BS159*1000</f>
        <v>11.945073837155755</v>
      </c>
      <c r="BT159" s="132">
        <f>SAM_billion!BT159*1000</f>
        <v>0</v>
      </c>
      <c r="BU159" s="132">
        <f>SAM_billion!BU159*1000</f>
        <v>392.38685662642882</v>
      </c>
      <c r="BV159" s="132">
        <f>SAM_billion!BV159*1000</f>
        <v>0</v>
      </c>
      <c r="BW159" s="132">
        <f>SAM_billion!BW159*1000</f>
        <v>0</v>
      </c>
      <c r="BX159" s="132">
        <f>SAM_billion!BX159*1000</f>
        <v>9313.129081617697</v>
      </c>
      <c r="BY159" s="132">
        <f>SAM_billion!BY159*1000</f>
        <v>0</v>
      </c>
      <c r="BZ159" s="132">
        <f>SAM_billion!BZ159*1000</f>
        <v>5.9377630169446993</v>
      </c>
      <c r="CA159" s="132">
        <f>SAM_billion!CA159*1000</f>
        <v>0</v>
      </c>
      <c r="CB159" s="132">
        <f>SAM_billion!CB159*1000</f>
        <v>0</v>
      </c>
      <c r="CC159" s="132">
        <f>SAM_billion!CC159*1000</f>
        <v>0</v>
      </c>
      <c r="CD159" s="132">
        <f>SAM_billion!CD159*1000</f>
        <v>0</v>
      </c>
      <c r="CE159" s="132">
        <f>SAM_billion!CE159*1000</f>
        <v>0</v>
      </c>
      <c r="CF159" s="132">
        <f>SAM_billion!CF159*1000</f>
        <v>0</v>
      </c>
      <c r="CG159" s="132">
        <f>SAM_billion!CG159*1000</f>
        <v>0</v>
      </c>
      <c r="CH159" s="132">
        <f>SAM_billion!CH159*1000</f>
        <v>0</v>
      </c>
      <c r="CI159" s="132">
        <f>SAM_billion!CI159*1000</f>
        <v>0</v>
      </c>
      <c r="CJ159" s="132">
        <f>SAM_billion!CJ159*1000</f>
        <v>0</v>
      </c>
      <c r="CK159" s="132">
        <f>SAM_billion!CK159*1000</f>
        <v>0</v>
      </c>
      <c r="CL159" s="132">
        <f>SAM_billion!CL159*1000</f>
        <v>0</v>
      </c>
      <c r="CM159" s="132">
        <f>SAM_billion!CM159*1000</f>
        <v>0</v>
      </c>
      <c r="CN159" s="132">
        <f>SAM_billion!CN159*1000</f>
        <v>0</v>
      </c>
      <c r="CO159" s="132">
        <f>SAM_billion!CO159*1000</f>
        <v>0</v>
      </c>
      <c r="CP159" s="132">
        <f>SAM_billion!CP159*1000</f>
        <v>0</v>
      </c>
      <c r="CQ159" s="132">
        <f>SAM_billion!CQ159*1000</f>
        <v>0</v>
      </c>
      <c r="CR159" s="132">
        <f>SAM_billion!CR159*1000</f>
        <v>0</v>
      </c>
      <c r="CS159" s="132">
        <f>SAM_billion!CS159*1000</f>
        <v>0</v>
      </c>
      <c r="CT159" s="132">
        <f>SAM_billion!CT159*1000</f>
        <v>0</v>
      </c>
      <c r="CU159" s="132">
        <f>SAM_billion!CU159*1000</f>
        <v>0</v>
      </c>
      <c r="CV159" s="132">
        <f>SAM_billion!CV159*1000</f>
        <v>0</v>
      </c>
      <c r="CW159" s="132">
        <f>SAM_billion!CW159*1000</f>
        <v>0</v>
      </c>
      <c r="CX159" s="132">
        <f>SAM_billion!CX159*1000</f>
        <v>0</v>
      </c>
      <c r="CY159" s="132">
        <f>SAM_billion!CY159*1000</f>
        <v>0</v>
      </c>
      <c r="CZ159" s="132">
        <f>SAM_billion!CZ159*1000</f>
        <v>0</v>
      </c>
      <c r="DA159" s="132">
        <f>SAM_billion!DA159*1000</f>
        <v>0</v>
      </c>
      <c r="DB159" s="132">
        <f>SAM_billion!DB159*1000</f>
        <v>0</v>
      </c>
      <c r="DC159" s="132">
        <f>SAM_billion!DC159*1000</f>
        <v>0</v>
      </c>
      <c r="DD159" s="132">
        <f>SAM_billion!DD159*1000</f>
        <v>0</v>
      </c>
      <c r="DE159" s="132">
        <f>SAM_billion!DE159*1000</f>
        <v>0</v>
      </c>
      <c r="DF159" s="132">
        <f>SAM_billion!DF159*1000</f>
        <v>0</v>
      </c>
      <c r="DG159" s="132">
        <f>SAM_billion!DG159*1000</f>
        <v>0</v>
      </c>
      <c r="DH159" s="132">
        <f>SAM_billion!DH159*1000</f>
        <v>0</v>
      </c>
      <c r="DI159" s="132">
        <f>SAM_billion!DI159*1000</f>
        <v>0</v>
      </c>
      <c r="DJ159" s="132">
        <f>SAM_billion!DJ159*1000</f>
        <v>0</v>
      </c>
      <c r="DK159" s="132">
        <f>SAM_billion!DK159*1000</f>
        <v>0</v>
      </c>
      <c r="DL159" s="132">
        <f>SAM_billion!DL159*1000</f>
        <v>0</v>
      </c>
      <c r="DM159" s="132">
        <f>SAM_billion!DM159*1000</f>
        <v>0</v>
      </c>
      <c r="DN159" s="132">
        <f>SAM_billion!DN159*1000</f>
        <v>0</v>
      </c>
      <c r="DO159" s="132">
        <f>SAM_billion!DO159*1000</f>
        <v>0</v>
      </c>
      <c r="DP159" s="132">
        <f>SAM_billion!DP159*1000</f>
        <v>0</v>
      </c>
      <c r="DQ159" s="132">
        <f>SAM_billion!DQ159*1000</f>
        <v>0</v>
      </c>
      <c r="DR159" s="132">
        <f>SAM_billion!DR159*1000</f>
        <v>0</v>
      </c>
      <c r="DS159" s="132">
        <f>SAM_billion!DS159*1000</f>
        <v>0</v>
      </c>
      <c r="DT159" s="132">
        <f>SAM_billion!DT159*1000</f>
        <v>0</v>
      </c>
      <c r="DU159" s="132">
        <f>SAM_billion!DU159*1000</f>
        <v>0</v>
      </c>
      <c r="DV159" s="132">
        <f>SAM_billion!DV159*1000</f>
        <v>0</v>
      </c>
      <c r="DW159" s="132">
        <f>SAM_billion!DW159*1000</f>
        <v>0</v>
      </c>
      <c r="DX159" s="132">
        <f>SAM_billion!DX159*1000</f>
        <v>0</v>
      </c>
      <c r="DY159" s="132">
        <f>SAM_billion!DY159*1000</f>
        <v>0</v>
      </c>
      <c r="DZ159" s="132">
        <f>SAM_billion!DZ159*1000</f>
        <v>0</v>
      </c>
      <c r="EA159" s="132">
        <f>SAM_billion!EA159*1000</f>
        <v>0</v>
      </c>
      <c r="EB159" s="132">
        <f>SAM_billion!EB159*1000</f>
        <v>0</v>
      </c>
      <c r="EC159" s="132">
        <f>SAM_billion!EC159*1000</f>
        <v>0</v>
      </c>
      <c r="ED159" s="132">
        <f>SAM_billion!ED159*1000</f>
        <v>0</v>
      </c>
      <c r="EE159" s="132">
        <f>SAM_billion!EE159*1000</f>
        <v>0</v>
      </c>
      <c r="EF159" s="132">
        <f>SAM_billion!EF159*1000</f>
        <v>0</v>
      </c>
      <c r="EG159" s="132">
        <f>SAM_billion!EG159*1000</f>
        <v>0</v>
      </c>
      <c r="EH159" s="132">
        <f>SAM_billion!EH159*1000</f>
        <v>0</v>
      </c>
      <c r="EI159" s="132">
        <f>SAM_billion!EI159*1000</f>
        <v>0</v>
      </c>
      <c r="EJ159" s="132">
        <f>SAM_billion!EJ159*1000</f>
        <v>0</v>
      </c>
      <c r="EK159" s="132">
        <f>SAM_billion!EK159*1000</f>
        <v>0</v>
      </c>
      <c r="EL159" s="132">
        <f>SAM_billion!EL159*1000</f>
        <v>0</v>
      </c>
      <c r="EM159" s="132">
        <f>SAM_billion!EM159*1000</f>
        <v>0</v>
      </c>
      <c r="EN159" s="132">
        <f>SAM_billion!EN159*1000</f>
        <v>0</v>
      </c>
      <c r="EO159" s="132">
        <f>SAM_billion!EO159*1000</f>
        <v>0</v>
      </c>
      <c r="EP159" s="132">
        <f>SAM_billion!EP159*1000</f>
        <v>0</v>
      </c>
      <c r="EQ159" s="132">
        <f>SAM_billion!EQ159*1000</f>
        <v>0</v>
      </c>
      <c r="ER159" s="132">
        <f>SAM_billion!ER159*1000</f>
        <v>0</v>
      </c>
      <c r="ES159" s="132">
        <f>SAM_billion!ES159*1000</f>
        <v>0</v>
      </c>
      <c r="ET159" s="132">
        <f>SAM_billion!ET159*1000</f>
        <v>0</v>
      </c>
      <c r="EU159" s="132">
        <f>SAM_billion!EU159*1000</f>
        <v>0</v>
      </c>
      <c r="EV159" s="132">
        <f>SAM_billion!EV159*1000</f>
        <v>0</v>
      </c>
      <c r="EW159" s="132">
        <f>SAM_billion!EW159*1000</f>
        <v>0</v>
      </c>
      <c r="EX159" s="132">
        <f>SAM_billion!EX159*1000</f>
        <v>0</v>
      </c>
      <c r="EY159" s="132">
        <f>SAM_billion!EY159*1000</f>
        <v>0</v>
      </c>
      <c r="EZ159" s="132">
        <f>SAM_billion!EZ159*1000</f>
        <v>0</v>
      </c>
      <c r="FA159" s="132">
        <f>SAM_billion!FA159*1000</f>
        <v>0</v>
      </c>
      <c r="FB159" s="132">
        <f>SAM_billion!FB159*1000</f>
        <v>0</v>
      </c>
      <c r="FC159" s="132">
        <f>SAM_billion!FC159*1000</f>
        <v>0</v>
      </c>
      <c r="FD159" s="132">
        <f>SAM_billion!FD159*1000</f>
        <v>0</v>
      </c>
      <c r="FE159" s="132">
        <f>SAM_billion!FE159*1000</f>
        <v>0</v>
      </c>
      <c r="FF159" s="132">
        <f>SAM_billion!FF159*1000</f>
        <v>0</v>
      </c>
      <c r="FG159" s="132">
        <f>SAM_billion!FG159*1000</f>
        <v>0</v>
      </c>
      <c r="FH159" s="132">
        <f>SAM_billion!FH159*1000</f>
        <v>0</v>
      </c>
      <c r="FI159" s="132">
        <f>SAM_billion!FI159*1000</f>
        <v>0</v>
      </c>
      <c r="FJ159" s="132">
        <f>SAM_billion!FJ159*1000</f>
        <v>0</v>
      </c>
      <c r="FK159" s="132">
        <f>SAM_billion!FK159*1000</f>
        <v>0</v>
      </c>
      <c r="FL159" s="132">
        <f>SAM_billion!FL159*1000</f>
        <v>0</v>
      </c>
      <c r="FM159" s="132">
        <f>SAM_billion!FM159*1000</f>
        <v>0</v>
      </c>
      <c r="FN159" s="132">
        <f>SAM_billion!FN159*1000</f>
        <v>282.13513942508797</v>
      </c>
      <c r="FO159" s="132">
        <f>SAM_billion!FO159*1000</f>
        <v>268.19313935127445</v>
      </c>
      <c r="FP159" s="132">
        <f>SAM_billion!FP159*1000</f>
        <v>457.98436231259979</v>
      </c>
      <c r="FQ159" s="132">
        <f>SAM_billion!FQ159*1000</f>
        <v>698.17076944999508</v>
      </c>
      <c r="FR159" s="132">
        <f>SAM_billion!FR159*1000</f>
        <v>732.52319163256959</v>
      </c>
      <c r="FS159" s="132">
        <f>SAM_billion!FS159*1000</f>
        <v>1108.3266095778035</v>
      </c>
      <c r="FT159" s="132">
        <f>SAM_billion!FT159*1000</f>
        <v>1695.5176008078081</v>
      </c>
      <c r="FU159" s="132">
        <f>SAM_billion!FU159*1000</f>
        <v>2739.8501546175085</v>
      </c>
      <c r="FV159" s="132">
        <f>SAM_billion!FV159*1000</f>
        <v>4384.4424829699083</v>
      </c>
      <c r="FW159" s="132">
        <f>SAM_billion!FW159*1000</f>
        <v>9784.9107811758222</v>
      </c>
      <c r="FX159" s="132">
        <f>SAM_billion!FX159*1000</f>
        <v>0</v>
      </c>
      <c r="FY159" s="132">
        <f>SAM_billion!FY159*1000</f>
        <v>0</v>
      </c>
      <c r="FZ159" s="132">
        <f>SAM_billion!FZ159*1000</f>
        <v>0</v>
      </c>
      <c r="GA159" s="132">
        <f>SAM_billion!GA159*1000</f>
        <v>0</v>
      </c>
      <c r="GB159" s="132">
        <f>SAM_billion!GB159*1000</f>
        <v>0</v>
      </c>
      <c r="GC159" s="132">
        <f>SAM_billion!GC159*1000</f>
        <v>0</v>
      </c>
      <c r="GD159" s="132">
        <f>SAM_billion!GD159*1000</f>
        <v>0</v>
      </c>
      <c r="GE159" s="132">
        <f>SAM_billion!GE159*1000</f>
        <v>0</v>
      </c>
      <c r="GF159" s="132">
        <f>SAM_billion!GF159*1000</f>
        <v>0</v>
      </c>
      <c r="GG159" s="132">
        <f>SAM_billion!GG159*1000</f>
        <v>0</v>
      </c>
      <c r="GH159" s="132">
        <f>SAM_billion!GH159*1000</f>
        <v>-243.87814087398291</v>
      </c>
      <c r="GI159" s="132">
        <f>SAM_billion!GI159*1000</f>
        <v>2353.432061352155</v>
      </c>
      <c r="GJ159" s="132">
        <f>SAM_billion!GJ159*1000</f>
        <v>113734.64440841733</v>
      </c>
    </row>
    <row r="160" spans="1:192" x14ac:dyDescent="0.25">
      <c r="A160" s="133" t="s">
        <v>40</v>
      </c>
      <c r="B160" s="132">
        <f>SAM_billion!B160*1000</f>
        <v>0</v>
      </c>
      <c r="C160" s="132">
        <f>SAM_billion!C160*1000</f>
        <v>0</v>
      </c>
      <c r="D160" s="132">
        <f>SAM_billion!D160*1000</f>
        <v>0</v>
      </c>
      <c r="E160" s="132">
        <f>SAM_billion!E160*1000</f>
        <v>0</v>
      </c>
      <c r="F160" s="132">
        <f>SAM_billion!F160*1000</f>
        <v>0</v>
      </c>
      <c r="G160" s="132">
        <f>SAM_billion!G160*1000</f>
        <v>0</v>
      </c>
      <c r="H160" s="132">
        <f>SAM_billion!H160*1000</f>
        <v>0</v>
      </c>
      <c r="I160" s="132">
        <f>SAM_billion!I160*1000</f>
        <v>0</v>
      </c>
      <c r="J160" s="132">
        <f>SAM_billion!J160*1000</f>
        <v>0</v>
      </c>
      <c r="K160" s="132">
        <f>SAM_billion!K160*1000</f>
        <v>0</v>
      </c>
      <c r="L160" s="132">
        <f>SAM_billion!L160*1000</f>
        <v>0</v>
      </c>
      <c r="M160" s="132">
        <f>SAM_billion!M160*1000</f>
        <v>0</v>
      </c>
      <c r="N160" s="132">
        <f>SAM_billion!N160*1000</f>
        <v>0</v>
      </c>
      <c r="O160" s="132">
        <f>SAM_billion!O160*1000</f>
        <v>0</v>
      </c>
      <c r="P160" s="132">
        <f>SAM_billion!P160*1000</f>
        <v>107.62286269092456</v>
      </c>
      <c r="Q160" s="132">
        <f>SAM_billion!Q160*1000</f>
        <v>17.450844833933097</v>
      </c>
      <c r="R160" s="132">
        <f>SAM_billion!R160*1000</f>
        <v>12.369368911177595</v>
      </c>
      <c r="S160" s="132">
        <f>SAM_billion!S160*1000</f>
        <v>43.541029126163764</v>
      </c>
      <c r="T160" s="132">
        <f>SAM_billion!T160*1000</f>
        <v>15.86947156512554</v>
      </c>
      <c r="U160" s="132">
        <f>SAM_billion!U160*1000</f>
        <v>168.58587705398963</v>
      </c>
      <c r="V160" s="132">
        <f>SAM_billion!V160*1000</f>
        <v>19.965525826455455</v>
      </c>
      <c r="W160" s="132">
        <f>SAM_billion!W160*1000</f>
        <v>9.9193825746040556</v>
      </c>
      <c r="X160" s="132">
        <f>SAM_billion!X160*1000</f>
        <v>24.578322223900418</v>
      </c>
      <c r="Y160" s="132">
        <f>SAM_billion!Y160*1000</f>
        <v>3.8641192388678438</v>
      </c>
      <c r="Z160" s="132">
        <f>SAM_billion!Z160*1000</f>
        <v>56.481859481457278</v>
      </c>
      <c r="AA160" s="132">
        <f>SAM_billion!AA160*1000</f>
        <v>29.470801260305866</v>
      </c>
      <c r="AB160" s="132">
        <f>SAM_billion!AB160*1000</f>
        <v>0</v>
      </c>
      <c r="AC160" s="132">
        <f>SAM_billion!AC160*1000</f>
        <v>4.519901771353851</v>
      </c>
      <c r="AD160" s="132">
        <f>SAM_billion!AD160*1000</f>
        <v>190.28584715282093</v>
      </c>
      <c r="AE160" s="132">
        <f>SAM_billion!AE160*1000</f>
        <v>0.70771170550605267</v>
      </c>
      <c r="AF160" s="132">
        <f>SAM_billion!AF160*1000</f>
        <v>11.080395364631821</v>
      </c>
      <c r="AG160" s="132">
        <f>SAM_billion!AG160*1000</f>
        <v>2.3682955330419659</v>
      </c>
      <c r="AH160" s="132">
        <f>SAM_billion!AH160*1000</f>
        <v>33.244439526132027</v>
      </c>
      <c r="AI160" s="132">
        <f>SAM_billion!AI160*1000</f>
        <v>154.55252531371971</v>
      </c>
      <c r="AJ160" s="132">
        <f>SAM_billion!AJ160*1000</f>
        <v>80.192007783710423</v>
      </c>
      <c r="AK160" s="132">
        <f>SAM_billion!AK160*1000</f>
        <v>49.811893310130117</v>
      </c>
      <c r="AL160" s="132">
        <f>SAM_billion!AL160*1000</f>
        <v>3.4571587316930059</v>
      </c>
      <c r="AM160" s="132">
        <f>SAM_billion!AM160*1000</f>
        <v>36.954030206649158</v>
      </c>
      <c r="AN160" s="132">
        <f>SAM_billion!AN160*1000</f>
        <v>114.29233291827263</v>
      </c>
      <c r="AO160" s="132">
        <f>SAM_billion!AO160*1000</f>
        <v>83.256999286003293</v>
      </c>
      <c r="AP160" s="132">
        <f>SAM_billion!AP160*1000</f>
        <v>717.25885649190309</v>
      </c>
      <c r="AQ160" s="132">
        <f>SAM_billion!AQ160*1000</f>
        <v>36.510154080613084</v>
      </c>
      <c r="AR160" s="132">
        <f>SAM_billion!AR160*1000</f>
        <v>0.53537963104994823</v>
      </c>
      <c r="AS160" s="132">
        <f>SAM_billion!AS160*1000</f>
        <v>11.039239792475785</v>
      </c>
      <c r="AT160" s="132">
        <f>SAM_billion!AT160*1000</f>
        <v>99.353158132282047</v>
      </c>
      <c r="AU160" s="132">
        <f>SAM_billion!AU160*1000</f>
        <v>284.02098090370731</v>
      </c>
      <c r="AV160" s="132">
        <f>SAM_billion!AV160*1000</f>
        <v>16.3689837555299</v>
      </c>
      <c r="AW160" s="132">
        <f>SAM_billion!AW160*1000</f>
        <v>44.195197832135989</v>
      </c>
      <c r="AX160" s="132">
        <f>SAM_billion!AX160*1000</f>
        <v>115.94417936305229</v>
      </c>
      <c r="AY160" s="132">
        <f>SAM_billion!AY160*1000</f>
        <v>69.252881185595342</v>
      </c>
      <c r="AZ160" s="132">
        <f>SAM_billion!AZ160*1000</f>
        <v>17.632747126723924</v>
      </c>
      <c r="BA160" s="132">
        <f>SAM_billion!BA160*1000</f>
        <v>84.647830019203781</v>
      </c>
      <c r="BB160" s="132">
        <f>SAM_billion!BB160*1000</f>
        <v>167.37750980015181</v>
      </c>
      <c r="BC160" s="132">
        <f>SAM_billion!BC160*1000</f>
        <v>1.3485893822098551</v>
      </c>
      <c r="BD160" s="132">
        <f>SAM_billion!BD160*1000</f>
        <v>0.33047897127366144</v>
      </c>
      <c r="BE160" s="132">
        <f>SAM_billion!BE160*1000</f>
        <v>111.72173038029891</v>
      </c>
      <c r="BF160" s="132">
        <f>SAM_billion!BF160*1000</f>
        <v>15031.747454461911</v>
      </c>
      <c r="BG160" s="132">
        <f>SAM_billion!BG160*1000</f>
        <v>330.51541929448894</v>
      </c>
      <c r="BH160" s="132">
        <f>SAM_billion!BH160*1000</f>
        <v>25.854375526956328</v>
      </c>
      <c r="BI160" s="132">
        <f>SAM_billion!BI160*1000</f>
        <v>23.623259824739073</v>
      </c>
      <c r="BJ160" s="132">
        <f>SAM_billion!BJ160*1000</f>
        <v>51.048473663727741</v>
      </c>
      <c r="BK160" s="132">
        <f>SAM_billion!BK160*1000</f>
        <v>286.0489506853412</v>
      </c>
      <c r="BL160" s="132">
        <f>SAM_billion!BL160*1000</f>
        <v>13.837519914389119</v>
      </c>
      <c r="BM160" s="132">
        <f>SAM_billion!BM160*1000</f>
        <v>288.55391797984851</v>
      </c>
      <c r="BN160" s="132">
        <f>SAM_billion!BN160*1000</f>
        <v>5175.25463198938</v>
      </c>
      <c r="BO160" s="132">
        <f>SAM_billion!BO160*1000</f>
        <v>154.97592209806629</v>
      </c>
      <c r="BP160" s="132">
        <f>SAM_billion!BP160*1000</f>
        <v>93.041320852201011</v>
      </c>
      <c r="BQ160" s="132">
        <f>SAM_billion!BQ160*1000</f>
        <v>311.1926001766368</v>
      </c>
      <c r="BR160" s="132">
        <f>SAM_billion!BR160*1000</f>
        <v>7.6760599222546242</v>
      </c>
      <c r="BS160" s="132">
        <f>SAM_billion!BS160*1000</f>
        <v>7.0717763642363378</v>
      </c>
      <c r="BT160" s="132">
        <f>SAM_billion!BT160*1000</f>
        <v>0</v>
      </c>
      <c r="BU160" s="132">
        <f>SAM_billion!BU160*1000</f>
        <v>322.6761479579626</v>
      </c>
      <c r="BV160" s="132">
        <f>SAM_billion!BV160*1000</f>
        <v>364.56170220009324</v>
      </c>
      <c r="BW160" s="132">
        <f>SAM_billion!BW160*1000</f>
        <v>367.69026516763921</v>
      </c>
      <c r="BX160" s="132">
        <f>SAM_billion!BX160*1000</f>
        <v>216520.5574134232</v>
      </c>
      <c r="BY160" s="132">
        <f>SAM_billion!BY160*1000</f>
        <v>0</v>
      </c>
      <c r="BZ160" s="132">
        <f>SAM_billion!BZ160*1000</f>
        <v>1943.3733517955543</v>
      </c>
      <c r="CA160" s="132">
        <f>SAM_billion!CA160*1000</f>
        <v>0</v>
      </c>
      <c r="CB160" s="132">
        <f>SAM_billion!CB160*1000</f>
        <v>0</v>
      </c>
      <c r="CC160" s="132">
        <f>SAM_billion!CC160*1000</f>
        <v>0</v>
      </c>
      <c r="CD160" s="132">
        <f>SAM_billion!CD160*1000</f>
        <v>0</v>
      </c>
      <c r="CE160" s="132">
        <f>SAM_billion!CE160*1000</f>
        <v>0</v>
      </c>
      <c r="CF160" s="132">
        <f>SAM_billion!CF160*1000</f>
        <v>0</v>
      </c>
      <c r="CG160" s="132">
        <f>SAM_billion!CG160*1000</f>
        <v>0</v>
      </c>
      <c r="CH160" s="132">
        <f>SAM_billion!CH160*1000</f>
        <v>0</v>
      </c>
      <c r="CI160" s="132">
        <f>SAM_billion!CI160*1000</f>
        <v>0</v>
      </c>
      <c r="CJ160" s="132">
        <f>SAM_billion!CJ160*1000</f>
        <v>0</v>
      </c>
      <c r="CK160" s="132">
        <f>SAM_billion!CK160*1000</f>
        <v>0</v>
      </c>
      <c r="CL160" s="132">
        <f>SAM_billion!CL160*1000</f>
        <v>0</v>
      </c>
      <c r="CM160" s="132">
        <f>SAM_billion!CM160*1000</f>
        <v>0</v>
      </c>
      <c r="CN160" s="132">
        <f>SAM_billion!CN160*1000</f>
        <v>0</v>
      </c>
      <c r="CO160" s="132">
        <f>SAM_billion!CO160*1000</f>
        <v>0</v>
      </c>
      <c r="CP160" s="132">
        <f>SAM_billion!CP160*1000</f>
        <v>0</v>
      </c>
      <c r="CQ160" s="132">
        <f>SAM_billion!CQ160*1000</f>
        <v>0</v>
      </c>
      <c r="CR160" s="132">
        <f>SAM_billion!CR160*1000</f>
        <v>0</v>
      </c>
      <c r="CS160" s="132">
        <f>SAM_billion!CS160*1000</f>
        <v>0</v>
      </c>
      <c r="CT160" s="132">
        <f>SAM_billion!CT160*1000</f>
        <v>0</v>
      </c>
      <c r="CU160" s="132">
        <f>SAM_billion!CU160*1000</f>
        <v>0</v>
      </c>
      <c r="CV160" s="132">
        <f>SAM_billion!CV160*1000</f>
        <v>0</v>
      </c>
      <c r="CW160" s="132">
        <f>SAM_billion!CW160*1000</f>
        <v>0</v>
      </c>
      <c r="CX160" s="132">
        <f>SAM_billion!CX160*1000</f>
        <v>0</v>
      </c>
      <c r="CY160" s="132">
        <f>SAM_billion!CY160*1000</f>
        <v>0</v>
      </c>
      <c r="CZ160" s="132">
        <f>SAM_billion!CZ160*1000</f>
        <v>0</v>
      </c>
      <c r="DA160" s="132">
        <f>SAM_billion!DA160*1000</f>
        <v>0</v>
      </c>
      <c r="DB160" s="132">
        <f>SAM_billion!DB160*1000</f>
        <v>0</v>
      </c>
      <c r="DC160" s="132">
        <f>SAM_billion!DC160*1000</f>
        <v>0</v>
      </c>
      <c r="DD160" s="132">
        <f>SAM_billion!DD160*1000</f>
        <v>0</v>
      </c>
      <c r="DE160" s="132">
        <f>SAM_billion!DE160*1000</f>
        <v>0</v>
      </c>
      <c r="DF160" s="132">
        <f>SAM_billion!DF160*1000</f>
        <v>0</v>
      </c>
      <c r="DG160" s="132">
        <f>SAM_billion!DG160*1000</f>
        <v>0</v>
      </c>
      <c r="DH160" s="132">
        <f>SAM_billion!DH160*1000</f>
        <v>0</v>
      </c>
      <c r="DI160" s="132">
        <f>SAM_billion!DI160*1000</f>
        <v>0</v>
      </c>
      <c r="DJ160" s="132">
        <f>SAM_billion!DJ160*1000</f>
        <v>0</v>
      </c>
      <c r="DK160" s="132">
        <f>SAM_billion!DK160*1000</f>
        <v>0</v>
      </c>
      <c r="DL160" s="132">
        <f>SAM_billion!DL160*1000</f>
        <v>0</v>
      </c>
      <c r="DM160" s="132">
        <f>SAM_billion!DM160*1000</f>
        <v>0</v>
      </c>
      <c r="DN160" s="132">
        <f>SAM_billion!DN160*1000</f>
        <v>0</v>
      </c>
      <c r="DO160" s="132">
        <f>SAM_billion!DO160*1000</f>
        <v>0</v>
      </c>
      <c r="DP160" s="132">
        <f>SAM_billion!DP160*1000</f>
        <v>0</v>
      </c>
      <c r="DQ160" s="132">
        <f>SAM_billion!DQ160*1000</f>
        <v>0</v>
      </c>
      <c r="DR160" s="132">
        <f>SAM_billion!DR160*1000</f>
        <v>0</v>
      </c>
      <c r="DS160" s="132">
        <f>SAM_billion!DS160*1000</f>
        <v>0</v>
      </c>
      <c r="DT160" s="132">
        <f>SAM_billion!DT160*1000</f>
        <v>0</v>
      </c>
      <c r="DU160" s="132">
        <f>SAM_billion!DU160*1000</f>
        <v>0</v>
      </c>
      <c r="DV160" s="132">
        <f>SAM_billion!DV160*1000</f>
        <v>0</v>
      </c>
      <c r="DW160" s="132">
        <f>SAM_billion!DW160*1000</f>
        <v>0</v>
      </c>
      <c r="DX160" s="132">
        <f>SAM_billion!DX160*1000</f>
        <v>0</v>
      </c>
      <c r="DY160" s="132">
        <f>SAM_billion!DY160*1000</f>
        <v>0</v>
      </c>
      <c r="DZ160" s="132">
        <f>SAM_billion!DZ160*1000</f>
        <v>0</v>
      </c>
      <c r="EA160" s="132">
        <f>SAM_billion!EA160*1000</f>
        <v>0</v>
      </c>
      <c r="EB160" s="132">
        <f>SAM_billion!EB160*1000</f>
        <v>0</v>
      </c>
      <c r="EC160" s="132">
        <f>SAM_billion!EC160*1000</f>
        <v>0</v>
      </c>
      <c r="ED160" s="132">
        <f>SAM_billion!ED160*1000</f>
        <v>0</v>
      </c>
      <c r="EE160" s="132">
        <f>SAM_billion!EE160*1000</f>
        <v>0</v>
      </c>
      <c r="EF160" s="132">
        <f>SAM_billion!EF160*1000</f>
        <v>0</v>
      </c>
      <c r="EG160" s="132">
        <f>SAM_billion!EG160*1000</f>
        <v>0</v>
      </c>
      <c r="EH160" s="132">
        <f>SAM_billion!EH160*1000</f>
        <v>0</v>
      </c>
      <c r="EI160" s="132">
        <f>SAM_billion!EI160*1000</f>
        <v>0</v>
      </c>
      <c r="EJ160" s="132">
        <f>SAM_billion!EJ160*1000</f>
        <v>0</v>
      </c>
      <c r="EK160" s="132">
        <f>SAM_billion!EK160*1000</f>
        <v>0</v>
      </c>
      <c r="EL160" s="132">
        <f>SAM_billion!EL160*1000</f>
        <v>0</v>
      </c>
      <c r="EM160" s="132">
        <f>SAM_billion!EM160*1000</f>
        <v>0</v>
      </c>
      <c r="EN160" s="132">
        <f>SAM_billion!EN160*1000</f>
        <v>0</v>
      </c>
      <c r="EO160" s="132">
        <f>SAM_billion!EO160*1000</f>
        <v>0</v>
      </c>
      <c r="EP160" s="132">
        <f>SAM_billion!EP160*1000</f>
        <v>0</v>
      </c>
      <c r="EQ160" s="132">
        <f>SAM_billion!EQ160*1000</f>
        <v>0</v>
      </c>
      <c r="ER160" s="132">
        <f>SAM_billion!ER160*1000</f>
        <v>0</v>
      </c>
      <c r="ES160" s="132">
        <f>SAM_billion!ES160*1000</f>
        <v>0</v>
      </c>
      <c r="ET160" s="132">
        <f>SAM_billion!ET160*1000</f>
        <v>0</v>
      </c>
      <c r="EU160" s="132">
        <f>SAM_billion!EU160*1000</f>
        <v>0</v>
      </c>
      <c r="EV160" s="132">
        <f>SAM_billion!EV160*1000</f>
        <v>0</v>
      </c>
      <c r="EW160" s="132">
        <f>SAM_billion!EW160*1000</f>
        <v>0</v>
      </c>
      <c r="EX160" s="132">
        <f>SAM_billion!EX160*1000</f>
        <v>0</v>
      </c>
      <c r="EY160" s="132">
        <f>SAM_billion!EY160*1000</f>
        <v>0</v>
      </c>
      <c r="EZ160" s="132">
        <f>SAM_billion!EZ160*1000</f>
        <v>0</v>
      </c>
      <c r="FA160" s="132">
        <f>SAM_billion!FA160*1000</f>
        <v>0</v>
      </c>
      <c r="FB160" s="132">
        <f>SAM_billion!FB160*1000</f>
        <v>0</v>
      </c>
      <c r="FC160" s="132">
        <f>SAM_billion!FC160*1000</f>
        <v>0</v>
      </c>
      <c r="FD160" s="132">
        <f>SAM_billion!FD160*1000</f>
        <v>0</v>
      </c>
      <c r="FE160" s="132">
        <f>SAM_billion!FE160*1000</f>
        <v>0</v>
      </c>
      <c r="FF160" s="132">
        <f>SAM_billion!FF160*1000</f>
        <v>0</v>
      </c>
      <c r="FG160" s="132">
        <f>SAM_billion!FG160*1000</f>
        <v>0</v>
      </c>
      <c r="FH160" s="132">
        <f>SAM_billion!FH160*1000</f>
        <v>0</v>
      </c>
      <c r="FI160" s="132">
        <f>SAM_billion!FI160*1000</f>
        <v>0</v>
      </c>
      <c r="FJ160" s="132">
        <f>SAM_billion!FJ160*1000</f>
        <v>0</v>
      </c>
      <c r="FK160" s="132">
        <f>SAM_billion!FK160*1000</f>
        <v>0</v>
      </c>
      <c r="FL160" s="132">
        <f>SAM_billion!FL160*1000</f>
        <v>0</v>
      </c>
      <c r="FM160" s="132">
        <f>SAM_billion!FM160*1000</f>
        <v>0</v>
      </c>
      <c r="FN160" s="132">
        <f>SAM_billion!FN160*1000</f>
        <v>32.914520822254943</v>
      </c>
      <c r="FO160" s="132">
        <f>SAM_billion!FO160*1000</f>
        <v>60.367183802294342</v>
      </c>
      <c r="FP160" s="132">
        <f>SAM_billion!FP160*1000</f>
        <v>87.127617051305876</v>
      </c>
      <c r="FQ160" s="132">
        <f>SAM_billion!FQ160*1000</f>
        <v>94.398715011244079</v>
      </c>
      <c r="FR160" s="132">
        <f>SAM_billion!FR160*1000</f>
        <v>122.49046728318665</v>
      </c>
      <c r="FS160" s="132">
        <f>SAM_billion!FS160*1000</f>
        <v>140.36951635224739</v>
      </c>
      <c r="FT160" s="132">
        <f>SAM_billion!FT160*1000</f>
        <v>206.51403900765953</v>
      </c>
      <c r="FU160" s="132">
        <f>SAM_billion!FU160*1000</f>
        <v>354.50309316966315</v>
      </c>
      <c r="FV160" s="132">
        <f>SAM_billion!FV160*1000</f>
        <v>384.04317276194786</v>
      </c>
      <c r="FW160" s="132">
        <f>SAM_billion!FW160*1000</f>
        <v>827.96954620034228</v>
      </c>
      <c r="FX160" s="132">
        <f>SAM_billion!FX160*1000</f>
        <v>0</v>
      </c>
      <c r="FY160" s="132">
        <f>SAM_billion!FY160*1000</f>
        <v>0</v>
      </c>
      <c r="FZ160" s="132">
        <f>SAM_billion!FZ160*1000</f>
        <v>0</v>
      </c>
      <c r="GA160" s="132">
        <f>SAM_billion!GA160*1000</f>
        <v>0</v>
      </c>
      <c r="GB160" s="132">
        <f>SAM_billion!GB160*1000</f>
        <v>0</v>
      </c>
      <c r="GC160" s="132">
        <f>SAM_billion!GC160*1000</f>
        <v>0</v>
      </c>
      <c r="GD160" s="132">
        <f>SAM_billion!GD160*1000</f>
        <v>0</v>
      </c>
      <c r="GE160" s="132">
        <f>SAM_billion!GE160*1000</f>
        <v>0</v>
      </c>
      <c r="GF160" s="132">
        <f>SAM_billion!GF160*1000</f>
        <v>0</v>
      </c>
      <c r="GG160" s="132">
        <f>SAM_billion!GG160*1000</f>
        <v>0</v>
      </c>
      <c r="GH160" s="132">
        <f>SAM_billion!GH160*1000</f>
        <v>-50.085092844989902</v>
      </c>
      <c r="GI160" s="132">
        <f>SAM_billion!GI160*1000</f>
        <v>1505.1739906123141</v>
      </c>
      <c r="GJ160" s="132">
        <f>SAM_billion!GJ160*1000</f>
        <v>248137.06823276688</v>
      </c>
    </row>
    <row r="161" spans="1:192" x14ac:dyDescent="0.25">
      <c r="A161" s="133" t="s">
        <v>41</v>
      </c>
      <c r="B161" s="132">
        <f>SAM_billion!B161*1000</f>
        <v>278.70781043427638</v>
      </c>
      <c r="C161" s="132">
        <f>SAM_billion!C161*1000</f>
        <v>989.35106307137585</v>
      </c>
      <c r="D161" s="132">
        <f>SAM_billion!D161*1000</f>
        <v>49.166596934798434</v>
      </c>
      <c r="E161" s="132">
        <f>SAM_billion!E161*1000</f>
        <v>356.51670349706905</v>
      </c>
      <c r="F161" s="132">
        <f>SAM_billion!F161*1000</f>
        <v>978.02270418851447</v>
      </c>
      <c r="G161" s="132">
        <f>SAM_billion!G161*1000</f>
        <v>353.67499037277724</v>
      </c>
      <c r="H161" s="132">
        <f>SAM_billion!H161*1000</f>
        <v>350.8268044405437</v>
      </c>
      <c r="I161" s="132">
        <f>SAM_billion!I161*1000</f>
        <v>208.47718711598947</v>
      </c>
      <c r="J161" s="132">
        <f>SAM_billion!J161*1000</f>
        <v>30.523239133339914</v>
      </c>
      <c r="K161" s="132">
        <f>SAM_billion!K161*1000</f>
        <v>234.31864029891875</v>
      </c>
      <c r="L161" s="132">
        <f>SAM_billion!L161*1000</f>
        <v>142.28432538595035</v>
      </c>
      <c r="M161" s="132">
        <f>SAM_billion!M161*1000</f>
        <v>37.288687140907456</v>
      </c>
      <c r="N161" s="132">
        <f>SAM_billion!N161*1000</f>
        <v>642.95966068109988</v>
      </c>
      <c r="O161" s="132">
        <f>SAM_billion!O161*1000</f>
        <v>862.23138532688733</v>
      </c>
      <c r="P161" s="132">
        <f>SAM_billion!P161*1000</f>
        <v>4795.5129658175892</v>
      </c>
      <c r="Q161" s="132">
        <f>SAM_billion!Q161*1000</f>
        <v>617.52181075483611</v>
      </c>
      <c r="R161" s="132">
        <f>SAM_billion!R161*1000</f>
        <v>853.4789233915551</v>
      </c>
      <c r="S161" s="132">
        <f>SAM_billion!S161*1000</f>
        <v>8640.3295814347457</v>
      </c>
      <c r="T161" s="132">
        <f>SAM_billion!T161*1000</f>
        <v>2232.773161467559</v>
      </c>
      <c r="U161" s="132">
        <f>SAM_billion!U161*1000</f>
        <v>11632.322867906281</v>
      </c>
      <c r="V161" s="132">
        <f>SAM_billion!V161*1000</f>
        <v>296.29000677082757</v>
      </c>
      <c r="W161" s="132">
        <f>SAM_billion!W161*1000</f>
        <v>123.95386077237225</v>
      </c>
      <c r="X161" s="132">
        <f>SAM_billion!X161*1000</f>
        <v>238.86076648860717</v>
      </c>
      <c r="Y161" s="132">
        <f>SAM_billion!Y161*1000</f>
        <v>77.037917451912818</v>
      </c>
      <c r="Z161" s="132">
        <f>SAM_billion!Z161*1000</f>
        <v>226.37014862394065</v>
      </c>
      <c r="AA161" s="132">
        <f>SAM_billion!AA161*1000</f>
        <v>274.56688112377611</v>
      </c>
      <c r="AB161" s="132">
        <f>SAM_billion!AB161*1000</f>
        <v>66.202840107647148</v>
      </c>
      <c r="AC161" s="132">
        <f>SAM_billion!AC161*1000</f>
        <v>119.33642462117257</v>
      </c>
      <c r="AD161" s="132">
        <f>SAM_billion!AD161*1000</f>
        <v>766.01520615635854</v>
      </c>
      <c r="AE161" s="132">
        <f>SAM_billion!AE161*1000</f>
        <v>53.451530673953215</v>
      </c>
      <c r="AF161" s="132">
        <f>SAM_billion!AF161*1000</f>
        <v>69.576398793921257</v>
      </c>
      <c r="AG161" s="132">
        <f>SAM_billion!AG161*1000</f>
        <v>2.5653937616185858</v>
      </c>
      <c r="AH161" s="132">
        <f>SAM_billion!AH161*1000</f>
        <v>945.60889767144454</v>
      </c>
      <c r="AI161" s="132">
        <f>SAM_billion!AI161*1000</f>
        <v>803.41130690255352</v>
      </c>
      <c r="AJ161" s="132">
        <f>SAM_billion!AJ161*1000</f>
        <v>706.15874865019623</v>
      </c>
      <c r="AK161" s="132">
        <f>SAM_billion!AK161*1000</f>
        <v>950.16325150930641</v>
      </c>
      <c r="AL161" s="132">
        <f>SAM_billion!AL161*1000</f>
        <v>206.93296153348683</v>
      </c>
      <c r="AM161" s="132">
        <f>SAM_billion!AM161*1000</f>
        <v>219.83655707476342</v>
      </c>
      <c r="AN161" s="132">
        <f>SAM_billion!AN161*1000</f>
        <v>1008.7953295948217</v>
      </c>
      <c r="AO161" s="132">
        <f>SAM_billion!AO161*1000</f>
        <v>563.51595776359181</v>
      </c>
      <c r="AP161" s="132">
        <f>SAM_billion!AP161*1000</f>
        <v>1063.1617854839449</v>
      </c>
      <c r="AQ161" s="132">
        <f>SAM_billion!AQ161*1000</f>
        <v>328.91257016334487</v>
      </c>
      <c r="AR161" s="132">
        <f>SAM_billion!AR161*1000</f>
        <v>3.1127619779776858</v>
      </c>
      <c r="AS161" s="132">
        <f>SAM_billion!AS161*1000</f>
        <v>64.183476357528932</v>
      </c>
      <c r="AT161" s="132">
        <f>SAM_billion!AT161*1000</f>
        <v>577.65128721776011</v>
      </c>
      <c r="AU161" s="132">
        <f>SAM_billion!AU161*1000</f>
        <v>2733.297563788467</v>
      </c>
      <c r="AV161" s="132">
        <f>SAM_billion!AV161*1000</f>
        <v>279.14889508868509</v>
      </c>
      <c r="AW161" s="132">
        <f>SAM_billion!AW161*1000</f>
        <v>817.4374999889742</v>
      </c>
      <c r="AX161" s="132">
        <f>SAM_billion!AX161*1000</f>
        <v>917.5578459832451</v>
      </c>
      <c r="AY161" s="132">
        <f>SAM_billion!AY161*1000</f>
        <v>1101.9541640278155</v>
      </c>
      <c r="AZ161" s="132">
        <f>SAM_billion!AZ161*1000</f>
        <v>463.5397737738349</v>
      </c>
      <c r="BA161" s="132">
        <f>SAM_billion!BA161*1000</f>
        <v>2004.1590197012717</v>
      </c>
      <c r="BB161" s="132">
        <f>SAM_billion!BB161*1000</f>
        <v>2355.3682326162011</v>
      </c>
      <c r="BC161" s="132">
        <f>SAM_billion!BC161*1000</f>
        <v>9.1732141401937302</v>
      </c>
      <c r="BD161" s="132">
        <f>SAM_billion!BD161*1000</f>
        <v>2.247944713428335</v>
      </c>
      <c r="BE161" s="132">
        <f>SAM_billion!BE161*1000</f>
        <v>759.94025343141243</v>
      </c>
      <c r="BF161" s="132">
        <f>SAM_billion!BF161*1000</f>
        <v>993.2098243937254</v>
      </c>
      <c r="BG161" s="132">
        <f>SAM_billion!BG161*1000</f>
        <v>1230.697600554382</v>
      </c>
      <c r="BH161" s="132">
        <f>SAM_billion!BH161*1000</f>
        <v>219.26276227395127</v>
      </c>
      <c r="BI161" s="132">
        <f>SAM_billion!BI161*1000</f>
        <v>715.2013298646018</v>
      </c>
      <c r="BJ161" s="132">
        <f>SAM_billion!BJ161*1000</f>
        <v>878.19957674576244</v>
      </c>
      <c r="BK161" s="132">
        <f>SAM_billion!BK161*1000</f>
        <v>3731.975672850961</v>
      </c>
      <c r="BL161" s="132">
        <f>SAM_billion!BL161*1000</f>
        <v>1483.4905423764401</v>
      </c>
      <c r="BM161" s="132">
        <f>SAM_billion!BM161*1000</f>
        <v>8670.5877083211617</v>
      </c>
      <c r="BN161" s="132">
        <f>SAM_billion!BN161*1000</f>
        <v>47747.869076770796</v>
      </c>
      <c r="BO161" s="132">
        <f>SAM_billion!BO161*1000</f>
        <v>2623.2134885019441</v>
      </c>
      <c r="BP161" s="132">
        <f>SAM_billion!BP161*1000</f>
        <v>1890.033006705276</v>
      </c>
      <c r="BQ161" s="132">
        <f>SAM_billion!BQ161*1000</f>
        <v>6321.5384346337751</v>
      </c>
      <c r="BR161" s="132">
        <f>SAM_billion!BR161*1000</f>
        <v>645.26687038295097</v>
      </c>
      <c r="BS161" s="132">
        <f>SAM_billion!BS161*1000</f>
        <v>594.46943468604411</v>
      </c>
      <c r="BT161" s="132">
        <f>SAM_billion!BT161*1000</f>
        <v>0</v>
      </c>
      <c r="BU161" s="132">
        <f>SAM_billion!BU161*1000</f>
        <v>5380.2194211240139</v>
      </c>
      <c r="BV161" s="132">
        <f>SAM_billion!BV161*1000</f>
        <v>3343.3723972362636</v>
      </c>
      <c r="BW161" s="132">
        <f>SAM_billion!BW161*1000</f>
        <v>284137.72036561777</v>
      </c>
      <c r="BX161" s="132">
        <f>SAM_billion!BX161*1000</f>
        <v>136749.86751745033</v>
      </c>
      <c r="BY161" s="132">
        <f>SAM_billion!BY161*1000</f>
        <v>17839.743145462351</v>
      </c>
      <c r="BZ161" s="132">
        <f>SAM_billion!BZ161*1000</f>
        <v>27882.331903101738</v>
      </c>
      <c r="CA161" s="132">
        <f>SAM_billion!CA161*1000</f>
        <v>0</v>
      </c>
      <c r="CB161" s="132">
        <f>SAM_billion!CB161*1000</f>
        <v>0</v>
      </c>
      <c r="CC161" s="132">
        <f>SAM_billion!CC161*1000</f>
        <v>0</v>
      </c>
      <c r="CD161" s="132">
        <f>SAM_billion!CD161*1000</f>
        <v>0</v>
      </c>
      <c r="CE161" s="132">
        <f>SAM_billion!CE161*1000</f>
        <v>0</v>
      </c>
      <c r="CF161" s="132">
        <f>SAM_billion!CF161*1000</f>
        <v>0</v>
      </c>
      <c r="CG161" s="132">
        <f>SAM_billion!CG161*1000</f>
        <v>0</v>
      </c>
      <c r="CH161" s="132">
        <f>SAM_billion!CH161*1000</f>
        <v>0</v>
      </c>
      <c r="CI161" s="132">
        <f>SAM_billion!CI161*1000</f>
        <v>0</v>
      </c>
      <c r="CJ161" s="132">
        <f>SAM_billion!CJ161*1000</f>
        <v>0</v>
      </c>
      <c r="CK161" s="132">
        <f>SAM_billion!CK161*1000</f>
        <v>0</v>
      </c>
      <c r="CL161" s="132">
        <f>SAM_billion!CL161*1000</f>
        <v>0</v>
      </c>
      <c r="CM161" s="132">
        <f>SAM_billion!CM161*1000</f>
        <v>0</v>
      </c>
      <c r="CN161" s="132">
        <f>SAM_billion!CN161*1000</f>
        <v>0</v>
      </c>
      <c r="CO161" s="132">
        <f>SAM_billion!CO161*1000</f>
        <v>0</v>
      </c>
      <c r="CP161" s="132">
        <f>SAM_billion!CP161*1000</f>
        <v>0</v>
      </c>
      <c r="CQ161" s="132">
        <f>SAM_billion!CQ161*1000</f>
        <v>0</v>
      </c>
      <c r="CR161" s="132">
        <f>SAM_billion!CR161*1000</f>
        <v>0</v>
      </c>
      <c r="CS161" s="132">
        <f>SAM_billion!CS161*1000</f>
        <v>0</v>
      </c>
      <c r="CT161" s="132">
        <f>SAM_billion!CT161*1000</f>
        <v>0</v>
      </c>
      <c r="CU161" s="132">
        <f>SAM_billion!CU161*1000</f>
        <v>0</v>
      </c>
      <c r="CV161" s="132">
        <f>SAM_billion!CV161*1000</f>
        <v>0</v>
      </c>
      <c r="CW161" s="132">
        <f>SAM_billion!CW161*1000</f>
        <v>0</v>
      </c>
      <c r="CX161" s="132">
        <f>SAM_billion!CX161*1000</f>
        <v>0</v>
      </c>
      <c r="CY161" s="132">
        <f>SAM_billion!CY161*1000</f>
        <v>0</v>
      </c>
      <c r="CZ161" s="132">
        <f>SAM_billion!CZ161*1000</f>
        <v>0</v>
      </c>
      <c r="DA161" s="132">
        <f>SAM_billion!DA161*1000</f>
        <v>0</v>
      </c>
      <c r="DB161" s="132">
        <f>SAM_billion!DB161*1000</f>
        <v>0</v>
      </c>
      <c r="DC161" s="132">
        <f>SAM_billion!DC161*1000</f>
        <v>0</v>
      </c>
      <c r="DD161" s="132">
        <f>SAM_billion!DD161*1000</f>
        <v>0</v>
      </c>
      <c r="DE161" s="132">
        <f>SAM_billion!DE161*1000</f>
        <v>0</v>
      </c>
      <c r="DF161" s="132">
        <f>SAM_billion!DF161*1000</f>
        <v>0</v>
      </c>
      <c r="DG161" s="132">
        <f>SAM_billion!DG161*1000</f>
        <v>0</v>
      </c>
      <c r="DH161" s="132">
        <f>SAM_billion!DH161*1000</f>
        <v>0</v>
      </c>
      <c r="DI161" s="132">
        <f>SAM_billion!DI161*1000</f>
        <v>0</v>
      </c>
      <c r="DJ161" s="132">
        <f>SAM_billion!DJ161*1000</f>
        <v>0</v>
      </c>
      <c r="DK161" s="132">
        <f>SAM_billion!DK161*1000</f>
        <v>0</v>
      </c>
      <c r="DL161" s="132">
        <f>SAM_billion!DL161*1000</f>
        <v>0</v>
      </c>
      <c r="DM161" s="132">
        <f>SAM_billion!DM161*1000</f>
        <v>0</v>
      </c>
      <c r="DN161" s="132">
        <f>SAM_billion!DN161*1000</f>
        <v>0</v>
      </c>
      <c r="DO161" s="132">
        <f>SAM_billion!DO161*1000</f>
        <v>0</v>
      </c>
      <c r="DP161" s="132">
        <f>SAM_billion!DP161*1000</f>
        <v>0</v>
      </c>
      <c r="DQ161" s="132">
        <f>SAM_billion!DQ161*1000</f>
        <v>0</v>
      </c>
      <c r="DR161" s="132">
        <f>SAM_billion!DR161*1000</f>
        <v>0</v>
      </c>
      <c r="DS161" s="132">
        <f>SAM_billion!DS161*1000</f>
        <v>0</v>
      </c>
      <c r="DT161" s="132">
        <f>SAM_billion!DT161*1000</f>
        <v>0</v>
      </c>
      <c r="DU161" s="132">
        <f>SAM_billion!DU161*1000</f>
        <v>0</v>
      </c>
      <c r="DV161" s="132">
        <f>SAM_billion!DV161*1000</f>
        <v>0</v>
      </c>
      <c r="DW161" s="132">
        <f>SAM_billion!DW161*1000</f>
        <v>0</v>
      </c>
      <c r="DX161" s="132">
        <f>SAM_billion!DX161*1000</f>
        <v>0</v>
      </c>
      <c r="DY161" s="132">
        <f>SAM_billion!DY161*1000</f>
        <v>0</v>
      </c>
      <c r="DZ161" s="132">
        <f>SAM_billion!DZ161*1000</f>
        <v>0</v>
      </c>
      <c r="EA161" s="132">
        <f>SAM_billion!EA161*1000</f>
        <v>0</v>
      </c>
      <c r="EB161" s="132">
        <f>SAM_billion!EB161*1000</f>
        <v>0</v>
      </c>
      <c r="EC161" s="132">
        <f>SAM_billion!EC161*1000</f>
        <v>0</v>
      </c>
      <c r="ED161" s="132">
        <f>SAM_billion!ED161*1000</f>
        <v>0</v>
      </c>
      <c r="EE161" s="132">
        <f>SAM_billion!EE161*1000</f>
        <v>0</v>
      </c>
      <c r="EF161" s="132">
        <f>SAM_billion!EF161*1000</f>
        <v>0</v>
      </c>
      <c r="EG161" s="132">
        <f>SAM_billion!EG161*1000</f>
        <v>0</v>
      </c>
      <c r="EH161" s="132">
        <f>SAM_billion!EH161*1000</f>
        <v>0</v>
      </c>
      <c r="EI161" s="132">
        <f>SAM_billion!EI161*1000</f>
        <v>0</v>
      </c>
      <c r="EJ161" s="132">
        <f>SAM_billion!EJ161*1000</f>
        <v>0</v>
      </c>
      <c r="EK161" s="132">
        <f>SAM_billion!EK161*1000</f>
        <v>0</v>
      </c>
      <c r="EL161" s="132">
        <f>SAM_billion!EL161*1000</f>
        <v>0</v>
      </c>
      <c r="EM161" s="132">
        <f>SAM_billion!EM161*1000</f>
        <v>0</v>
      </c>
      <c r="EN161" s="132">
        <f>SAM_billion!EN161*1000</f>
        <v>0</v>
      </c>
      <c r="EO161" s="132">
        <f>SAM_billion!EO161*1000</f>
        <v>0</v>
      </c>
      <c r="EP161" s="132">
        <f>SAM_billion!EP161*1000</f>
        <v>0</v>
      </c>
      <c r="EQ161" s="132">
        <f>SAM_billion!EQ161*1000</f>
        <v>0</v>
      </c>
      <c r="ER161" s="132">
        <f>SAM_billion!ER161*1000</f>
        <v>0</v>
      </c>
      <c r="ES161" s="132">
        <f>SAM_billion!ES161*1000</f>
        <v>0</v>
      </c>
      <c r="ET161" s="132">
        <f>SAM_billion!ET161*1000</f>
        <v>0</v>
      </c>
      <c r="EU161" s="132">
        <f>SAM_billion!EU161*1000</f>
        <v>0</v>
      </c>
      <c r="EV161" s="132">
        <f>SAM_billion!EV161*1000</f>
        <v>0</v>
      </c>
      <c r="EW161" s="132">
        <f>SAM_billion!EW161*1000</f>
        <v>0</v>
      </c>
      <c r="EX161" s="132">
        <f>SAM_billion!EX161*1000</f>
        <v>0</v>
      </c>
      <c r="EY161" s="132">
        <f>SAM_billion!EY161*1000</f>
        <v>0</v>
      </c>
      <c r="EZ161" s="132">
        <f>SAM_billion!EZ161*1000</f>
        <v>0</v>
      </c>
      <c r="FA161" s="132">
        <f>SAM_billion!FA161*1000</f>
        <v>0</v>
      </c>
      <c r="FB161" s="132">
        <f>SAM_billion!FB161*1000</f>
        <v>0</v>
      </c>
      <c r="FC161" s="132">
        <f>SAM_billion!FC161*1000</f>
        <v>0</v>
      </c>
      <c r="FD161" s="132">
        <f>SAM_billion!FD161*1000</f>
        <v>0</v>
      </c>
      <c r="FE161" s="132">
        <f>SAM_billion!FE161*1000</f>
        <v>0</v>
      </c>
      <c r="FF161" s="132">
        <f>SAM_billion!FF161*1000</f>
        <v>0</v>
      </c>
      <c r="FG161" s="132">
        <f>SAM_billion!FG161*1000</f>
        <v>0</v>
      </c>
      <c r="FH161" s="132">
        <f>SAM_billion!FH161*1000</f>
        <v>0</v>
      </c>
      <c r="FI161" s="132">
        <f>SAM_billion!FI161*1000</f>
        <v>0</v>
      </c>
      <c r="FJ161" s="132">
        <f>SAM_billion!FJ161*1000</f>
        <v>0</v>
      </c>
      <c r="FK161" s="132">
        <f>SAM_billion!FK161*1000</f>
        <v>0</v>
      </c>
      <c r="FL161" s="132">
        <f>SAM_billion!FL161*1000</f>
        <v>0</v>
      </c>
      <c r="FM161" s="132">
        <f>SAM_billion!FM161*1000</f>
        <v>0</v>
      </c>
      <c r="FN161" s="132">
        <f>SAM_billion!FN161*1000</f>
        <v>1095.5493040128943</v>
      </c>
      <c r="FO161" s="132">
        <f>SAM_billion!FO161*1000</f>
        <v>1911.3410934025624</v>
      </c>
      <c r="FP161" s="132">
        <f>SAM_billion!FP161*1000</f>
        <v>2809.7236952955263</v>
      </c>
      <c r="FQ161" s="132">
        <f>SAM_billion!FQ161*1000</f>
        <v>3335.8570130163785</v>
      </c>
      <c r="FR161" s="132">
        <f>SAM_billion!FR161*1000</f>
        <v>4970.3958928482425</v>
      </c>
      <c r="FS161" s="132">
        <f>SAM_billion!FS161*1000</f>
        <v>7288.9588461302155</v>
      </c>
      <c r="FT161" s="132">
        <f>SAM_billion!FT161*1000</f>
        <v>11521.256115349101</v>
      </c>
      <c r="FU161" s="132">
        <f>SAM_billion!FU161*1000</f>
        <v>20896.795353085301</v>
      </c>
      <c r="FV161" s="132">
        <f>SAM_billion!FV161*1000</f>
        <v>52870.223308867622</v>
      </c>
      <c r="FW161" s="132">
        <f>SAM_billion!FW161*1000</f>
        <v>119554.16002017041</v>
      </c>
      <c r="FX161" s="132">
        <f>SAM_billion!FX161*1000</f>
        <v>0</v>
      </c>
      <c r="FY161" s="132">
        <f>SAM_billion!FY161*1000</f>
        <v>0</v>
      </c>
      <c r="FZ161" s="132">
        <f>SAM_billion!FZ161*1000</f>
        <v>0</v>
      </c>
      <c r="GA161" s="132">
        <f>SAM_billion!GA161*1000</f>
        <v>0</v>
      </c>
      <c r="GB161" s="132">
        <f>SAM_billion!GB161*1000</f>
        <v>0</v>
      </c>
      <c r="GC161" s="132">
        <f>SAM_billion!GC161*1000</f>
        <v>0</v>
      </c>
      <c r="GD161" s="132">
        <f>SAM_billion!GD161*1000</f>
        <v>0</v>
      </c>
      <c r="GE161" s="132">
        <f>SAM_billion!GE161*1000</f>
        <v>0</v>
      </c>
      <c r="GF161" s="132">
        <f>SAM_billion!GF161*1000</f>
        <v>0</v>
      </c>
      <c r="GG161" s="132">
        <f>SAM_billion!GG161*1000</f>
        <v>0</v>
      </c>
      <c r="GH161" s="132">
        <f>SAM_billion!GH161*1000</f>
        <v>-1607.8072715938797</v>
      </c>
      <c r="GI161" s="132">
        <f>SAM_billion!GI161*1000</f>
        <v>38409.823283760801</v>
      </c>
      <c r="GJ161" s="132">
        <f>SAM_billion!GJ161*1000</f>
        <v>871620.33251669479</v>
      </c>
    </row>
    <row r="162" spans="1:192" x14ac:dyDescent="0.25">
      <c r="A162" s="133" t="s">
        <v>389</v>
      </c>
      <c r="B162" s="132">
        <f>SAM_billion!B162*1000</f>
        <v>7.6162000683765525</v>
      </c>
      <c r="C162" s="132">
        <f>SAM_billion!C162*1000</f>
        <v>29.98860548820906</v>
      </c>
      <c r="D162" s="132">
        <f>SAM_billion!D162*1000</f>
        <v>1.2854130236834775</v>
      </c>
      <c r="E162" s="132">
        <f>SAM_billion!E162*1000</f>
        <v>21.623220355923998</v>
      </c>
      <c r="F162" s="132">
        <f>SAM_billion!F162*1000</f>
        <v>84.812862307005204</v>
      </c>
      <c r="G162" s="132">
        <f>SAM_billion!G162*1000</f>
        <v>28.828190419349585</v>
      </c>
      <c r="H162" s="132">
        <f>SAM_billion!H162*1000</f>
        <v>10.44501739217908</v>
      </c>
      <c r="I162" s="132">
        <f>SAM_billion!I162*1000</f>
        <v>13.307764700290265</v>
      </c>
      <c r="J162" s="132">
        <f>SAM_billion!J162*1000</f>
        <v>1.199370774253127</v>
      </c>
      <c r="K162" s="132">
        <f>SAM_billion!K162*1000</f>
        <v>13.312250189095945</v>
      </c>
      <c r="L162" s="132">
        <f>SAM_billion!L162*1000</f>
        <v>3.1371422091495389</v>
      </c>
      <c r="M162" s="132">
        <f>SAM_billion!M162*1000</f>
        <v>8.2839850089738771</v>
      </c>
      <c r="N162" s="132">
        <f>SAM_billion!N162*1000</f>
        <v>68.791799374957208</v>
      </c>
      <c r="O162" s="132">
        <f>SAM_billion!O162*1000</f>
        <v>5.50420775436731</v>
      </c>
      <c r="P162" s="132">
        <f>SAM_billion!P162*1000</f>
        <v>1673.5667850663438</v>
      </c>
      <c r="Q162" s="132">
        <f>SAM_billion!Q162*1000</f>
        <v>7200.3611243969835</v>
      </c>
      <c r="R162" s="132">
        <f>SAM_billion!R162*1000</f>
        <v>115.94710995272652</v>
      </c>
      <c r="S162" s="132">
        <f>SAM_billion!S162*1000</f>
        <v>5790.4753533669436</v>
      </c>
      <c r="T162" s="132">
        <f>SAM_billion!T162*1000</f>
        <v>1131.4013899663778</v>
      </c>
      <c r="U162" s="132">
        <f>SAM_billion!U162*1000</f>
        <v>1580.2782958144337</v>
      </c>
      <c r="V162" s="132">
        <f>SAM_billion!V162*1000</f>
        <v>829.86053150056796</v>
      </c>
      <c r="W162" s="132">
        <f>SAM_billion!W162*1000</f>
        <v>431.7495337924384</v>
      </c>
      <c r="X162" s="132">
        <f>SAM_billion!X162*1000</f>
        <v>1551.1168911078034</v>
      </c>
      <c r="Y162" s="132">
        <f>SAM_billion!Y162*1000</f>
        <v>135.05297672286432</v>
      </c>
      <c r="Z162" s="132">
        <f>SAM_billion!Z162*1000</f>
        <v>3634.6927632734601</v>
      </c>
      <c r="AA162" s="132">
        <f>SAM_billion!AA162*1000</f>
        <v>2892.3021475280229</v>
      </c>
      <c r="AB162" s="132">
        <f>SAM_billion!AB162*1000</f>
        <v>694.43859636956449</v>
      </c>
      <c r="AC162" s="132">
        <f>SAM_billion!AC162*1000</f>
        <v>112.19348080222869</v>
      </c>
      <c r="AD162" s="132">
        <f>SAM_billion!AD162*1000</f>
        <v>6871.8032100366099</v>
      </c>
      <c r="AE162" s="132">
        <f>SAM_billion!AE162*1000</f>
        <v>729.15558568013535</v>
      </c>
      <c r="AF162" s="132">
        <f>SAM_billion!AF162*1000</f>
        <v>502.52444610251689</v>
      </c>
      <c r="AG162" s="132">
        <f>SAM_billion!AG162*1000</f>
        <v>132.59956296704618</v>
      </c>
      <c r="AH162" s="132">
        <f>SAM_billion!AH162*1000</f>
        <v>1584.2562981378501</v>
      </c>
      <c r="AI162" s="132">
        <f>SAM_billion!AI162*1000</f>
        <v>5011.751140147072</v>
      </c>
      <c r="AJ162" s="132">
        <f>SAM_billion!AJ162*1000</f>
        <v>1858.2660025902746</v>
      </c>
      <c r="AK162" s="132">
        <f>SAM_billion!AK162*1000</f>
        <v>1810.4764846179578</v>
      </c>
      <c r="AL162" s="132">
        <f>SAM_billion!AL162*1000</f>
        <v>191.01871820691392</v>
      </c>
      <c r="AM162" s="132">
        <f>SAM_billion!AM162*1000</f>
        <v>498.04841160010682</v>
      </c>
      <c r="AN162" s="132">
        <f>SAM_billion!AN162*1000</f>
        <v>2973.4407734233591</v>
      </c>
      <c r="AO162" s="132">
        <f>SAM_billion!AO162*1000</f>
        <v>6495.3398329502479</v>
      </c>
      <c r="AP162" s="132">
        <f>SAM_billion!AP162*1000</f>
        <v>6972.1103576886489</v>
      </c>
      <c r="AQ162" s="132">
        <f>SAM_billion!AQ162*1000</f>
        <v>1892.1990760343149</v>
      </c>
      <c r="AR162" s="132">
        <f>SAM_billion!AR162*1000</f>
        <v>23.528543907454381</v>
      </c>
      <c r="AS162" s="132">
        <f>SAM_billion!AS162*1000</f>
        <v>485.14590974035764</v>
      </c>
      <c r="AT162" s="132">
        <f>SAM_billion!AT162*1000</f>
        <v>4366.3131876632178</v>
      </c>
      <c r="AU162" s="132">
        <f>SAM_billion!AU162*1000</f>
        <v>15961.220112303925</v>
      </c>
      <c r="AV162" s="132">
        <f>SAM_billion!AV162*1000</f>
        <v>1338.1669966661184</v>
      </c>
      <c r="AW162" s="132">
        <f>SAM_billion!AW162*1000</f>
        <v>1828.3518173120842</v>
      </c>
      <c r="AX162" s="132">
        <f>SAM_billion!AX162*1000</f>
        <v>2459.7125777309243</v>
      </c>
      <c r="AY162" s="132">
        <f>SAM_billion!AY162*1000</f>
        <v>6904.9234226301032</v>
      </c>
      <c r="AZ162" s="132">
        <f>SAM_billion!AZ162*1000</f>
        <v>1023.5434794979652</v>
      </c>
      <c r="BA162" s="132">
        <f>SAM_billion!BA162*1000</f>
        <v>5174.4783319022963</v>
      </c>
      <c r="BB162" s="132">
        <f>SAM_billion!BB162*1000</f>
        <v>5606.5061235485718</v>
      </c>
      <c r="BC162" s="132">
        <f>SAM_billion!BC162*1000</f>
        <v>35.814077388019143</v>
      </c>
      <c r="BD162" s="132">
        <f>SAM_billion!BD162*1000</f>
        <v>8.7764293627414069</v>
      </c>
      <c r="BE162" s="132">
        <f>SAM_billion!BE162*1000</f>
        <v>2966.9599587139587</v>
      </c>
      <c r="BF162" s="132">
        <f>SAM_billion!BF162*1000</f>
        <v>2132.8265513953593</v>
      </c>
      <c r="BG162" s="132">
        <f>SAM_billion!BG162*1000</f>
        <v>8320.7224853595108</v>
      </c>
      <c r="BH162" s="132">
        <f>SAM_billion!BH162*1000</f>
        <v>1117.9585976405544</v>
      </c>
      <c r="BI162" s="132">
        <f>SAM_billion!BI162*1000</f>
        <v>1837.9711882145477</v>
      </c>
      <c r="BJ162" s="132">
        <f>SAM_billion!BJ162*1000</f>
        <v>1676.7666749329342</v>
      </c>
      <c r="BK162" s="132">
        <f>SAM_billion!BK162*1000</f>
        <v>6030.1815494870834</v>
      </c>
      <c r="BL162" s="132">
        <f>SAM_billion!BL162*1000</f>
        <v>2080.0855116073185</v>
      </c>
      <c r="BM162" s="132">
        <f>SAM_billion!BM162*1000</f>
        <v>63805.640709007297</v>
      </c>
      <c r="BN162" s="132">
        <f>SAM_billion!BN162*1000</f>
        <v>165203.56743134561</v>
      </c>
      <c r="BO162" s="132">
        <f>SAM_billion!BO162*1000</f>
        <v>12196.893659159154</v>
      </c>
      <c r="BP162" s="132">
        <f>SAM_billion!BP162*1000</f>
        <v>13505.172323616211</v>
      </c>
      <c r="BQ162" s="132">
        <f>SAM_billion!BQ162*1000</f>
        <v>45170.357135146573</v>
      </c>
      <c r="BR162" s="132">
        <f>SAM_billion!BR162*1000</f>
        <v>4365.5174117541392</v>
      </c>
      <c r="BS162" s="132">
        <f>SAM_billion!BS162*1000</f>
        <v>4021.8501630765486</v>
      </c>
      <c r="BT162" s="132">
        <f>SAM_billion!BT162*1000</f>
        <v>0</v>
      </c>
      <c r="BU162" s="132">
        <f>SAM_billion!BU162*1000</f>
        <v>10403.013396248956</v>
      </c>
      <c r="BV162" s="132">
        <f>SAM_billion!BV162*1000</f>
        <v>71868.888767952158</v>
      </c>
      <c r="BW162" s="132">
        <f>SAM_billion!BW162*1000</f>
        <v>38801.326669934751</v>
      </c>
      <c r="BX162" s="132">
        <f>SAM_billion!BX162*1000</f>
        <v>122212.97265244018</v>
      </c>
      <c r="BY162" s="132">
        <f>SAM_billion!BY162*1000</f>
        <v>105301.110107389</v>
      </c>
      <c r="BZ162" s="132">
        <f>SAM_billion!BZ162*1000</f>
        <v>118103.08737039675</v>
      </c>
      <c r="CA162" s="132">
        <f>SAM_billion!CA162*1000</f>
        <v>0</v>
      </c>
      <c r="CB162" s="132">
        <f>SAM_billion!CB162*1000</f>
        <v>0</v>
      </c>
      <c r="CC162" s="132">
        <f>SAM_billion!CC162*1000</f>
        <v>0</v>
      </c>
      <c r="CD162" s="132">
        <f>SAM_billion!CD162*1000</f>
        <v>0</v>
      </c>
      <c r="CE162" s="132">
        <f>SAM_billion!CE162*1000</f>
        <v>0</v>
      </c>
      <c r="CF162" s="132">
        <f>SAM_billion!CF162*1000</f>
        <v>0</v>
      </c>
      <c r="CG162" s="132">
        <f>SAM_billion!CG162*1000</f>
        <v>0</v>
      </c>
      <c r="CH162" s="132">
        <f>SAM_billion!CH162*1000</f>
        <v>0</v>
      </c>
      <c r="CI162" s="132">
        <f>SAM_billion!CI162*1000</f>
        <v>0</v>
      </c>
      <c r="CJ162" s="132">
        <f>SAM_billion!CJ162*1000</f>
        <v>0</v>
      </c>
      <c r="CK162" s="132">
        <f>SAM_billion!CK162*1000</f>
        <v>0</v>
      </c>
      <c r="CL162" s="132">
        <f>SAM_billion!CL162*1000</f>
        <v>0</v>
      </c>
      <c r="CM162" s="132">
        <f>SAM_billion!CM162*1000</f>
        <v>0</v>
      </c>
      <c r="CN162" s="132">
        <f>SAM_billion!CN162*1000</f>
        <v>0</v>
      </c>
      <c r="CO162" s="132">
        <f>SAM_billion!CO162*1000</f>
        <v>0</v>
      </c>
      <c r="CP162" s="132">
        <f>SAM_billion!CP162*1000</f>
        <v>0</v>
      </c>
      <c r="CQ162" s="132">
        <f>SAM_billion!CQ162*1000</f>
        <v>0</v>
      </c>
      <c r="CR162" s="132">
        <f>SAM_billion!CR162*1000</f>
        <v>0</v>
      </c>
      <c r="CS162" s="132">
        <f>SAM_billion!CS162*1000</f>
        <v>0</v>
      </c>
      <c r="CT162" s="132">
        <f>SAM_billion!CT162*1000</f>
        <v>0</v>
      </c>
      <c r="CU162" s="132">
        <f>SAM_billion!CU162*1000</f>
        <v>0</v>
      </c>
      <c r="CV162" s="132">
        <f>SAM_billion!CV162*1000</f>
        <v>0</v>
      </c>
      <c r="CW162" s="132">
        <f>SAM_billion!CW162*1000</f>
        <v>0</v>
      </c>
      <c r="CX162" s="132">
        <f>SAM_billion!CX162*1000</f>
        <v>0</v>
      </c>
      <c r="CY162" s="132">
        <f>SAM_billion!CY162*1000</f>
        <v>0</v>
      </c>
      <c r="CZ162" s="132">
        <f>SAM_billion!CZ162*1000</f>
        <v>0</v>
      </c>
      <c r="DA162" s="132">
        <f>SAM_billion!DA162*1000</f>
        <v>0</v>
      </c>
      <c r="DB162" s="132">
        <f>SAM_billion!DB162*1000</f>
        <v>0</v>
      </c>
      <c r="DC162" s="132">
        <f>SAM_billion!DC162*1000</f>
        <v>0</v>
      </c>
      <c r="DD162" s="132">
        <f>SAM_billion!DD162*1000</f>
        <v>0</v>
      </c>
      <c r="DE162" s="132">
        <f>SAM_billion!DE162*1000</f>
        <v>0</v>
      </c>
      <c r="DF162" s="132">
        <f>SAM_billion!DF162*1000</f>
        <v>0</v>
      </c>
      <c r="DG162" s="132">
        <f>SAM_billion!DG162*1000</f>
        <v>0</v>
      </c>
      <c r="DH162" s="132">
        <f>SAM_billion!DH162*1000</f>
        <v>0</v>
      </c>
      <c r="DI162" s="132">
        <f>SAM_billion!DI162*1000</f>
        <v>0</v>
      </c>
      <c r="DJ162" s="132">
        <f>SAM_billion!DJ162*1000</f>
        <v>0</v>
      </c>
      <c r="DK162" s="132">
        <f>SAM_billion!DK162*1000</f>
        <v>0</v>
      </c>
      <c r="DL162" s="132">
        <f>SAM_billion!DL162*1000</f>
        <v>0</v>
      </c>
      <c r="DM162" s="132">
        <f>SAM_billion!DM162*1000</f>
        <v>0</v>
      </c>
      <c r="DN162" s="132">
        <f>SAM_billion!DN162*1000</f>
        <v>0</v>
      </c>
      <c r="DO162" s="132">
        <f>SAM_billion!DO162*1000</f>
        <v>0</v>
      </c>
      <c r="DP162" s="132">
        <f>SAM_billion!DP162*1000</f>
        <v>0</v>
      </c>
      <c r="DQ162" s="132">
        <f>SAM_billion!DQ162*1000</f>
        <v>0</v>
      </c>
      <c r="DR162" s="132">
        <f>SAM_billion!DR162*1000</f>
        <v>0</v>
      </c>
      <c r="DS162" s="132">
        <f>SAM_billion!DS162*1000</f>
        <v>0</v>
      </c>
      <c r="DT162" s="132">
        <f>SAM_billion!DT162*1000</f>
        <v>0</v>
      </c>
      <c r="DU162" s="132">
        <f>SAM_billion!DU162*1000</f>
        <v>0</v>
      </c>
      <c r="DV162" s="132">
        <f>SAM_billion!DV162*1000</f>
        <v>0</v>
      </c>
      <c r="DW162" s="132">
        <f>SAM_billion!DW162*1000</f>
        <v>0</v>
      </c>
      <c r="DX162" s="132">
        <f>SAM_billion!DX162*1000</f>
        <v>0</v>
      </c>
      <c r="DY162" s="132">
        <f>SAM_billion!DY162*1000</f>
        <v>0</v>
      </c>
      <c r="DZ162" s="132">
        <f>SAM_billion!DZ162*1000</f>
        <v>0</v>
      </c>
      <c r="EA162" s="132">
        <f>SAM_billion!EA162*1000</f>
        <v>0</v>
      </c>
      <c r="EB162" s="132">
        <f>SAM_billion!EB162*1000</f>
        <v>0</v>
      </c>
      <c r="EC162" s="132">
        <f>SAM_billion!EC162*1000</f>
        <v>0</v>
      </c>
      <c r="ED162" s="132">
        <f>SAM_billion!ED162*1000</f>
        <v>0</v>
      </c>
      <c r="EE162" s="132">
        <f>SAM_billion!EE162*1000</f>
        <v>0</v>
      </c>
      <c r="EF162" s="132">
        <f>SAM_billion!EF162*1000</f>
        <v>0</v>
      </c>
      <c r="EG162" s="132">
        <f>SAM_billion!EG162*1000</f>
        <v>0</v>
      </c>
      <c r="EH162" s="132">
        <f>SAM_billion!EH162*1000</f>
        <v>0</v>
      </c>
      <c r="EI162" s="132">
        <f>SAM_billion!EI162*1000</f>
        <v>0</v>
      </c>
      <c r="EJ162" s="132">
        <f>SAM_billion!EJ162*1000</f>
        <v>0</v>
      </c>
      <c r="EK162" s="132">
        <f>SAM_billion!EK162*1000</f>
        <v>0</v>
      </c>
      <c r="EL162" s="132">
        <f>SAM_billion!EL162*1000</f>
        <v>0</v>
      </c>
      <c r="EM162" s="132">
        <f>SAM_billion!EM162*1000</f>
        <v>0</v>
      </c>
      <c r="EN162" s="132">
        <f>SAM_billion!EN162*1000</f>
        <v>0</v>
      </c>
      <c r="EO162" s="132">
        <f>SAM_billion!EO162*1000</f>
        <v>0</v>
      </c>
      <c r="EP162" s="132">
        <f>SAM_billion!EP162*1000</f>
        <v>0</v>
      </c>
      <c r="EQ162" s="132">
        <f>SAM_billion!EQ162*1000</f>
        <v>0</v>
      </c>
      <c r="ER162" s="132">
        <f>SAM_billion!ER162*1000</f>
        <v>0</v>
      </c>
      <c r="ES162" s="132">
        <f>SAM_billion!ES162*1000</f>
        <v>0</v>
      </c>
      <c r="ET162" s="132">
        <f>SAM_billion!ET162*1000</f>
        <v>0</v>
      </c>
      <c r="EU162" s="132">
        <f>SAM_billion!EU162*1000</f>
        <v>0</v>
      </c>
      <c r="EV162" s="132">
        <f>SAM_billion!EV162*1000</f>
        <v>0</v>
      </c>
      <c r="EW162" s="132">
        <f>SAM_billion!EW162*1000</f>
        <v>0</v>
      </c>
      <c r="EX162" s="132">
        <f>SAM_billion!EX162*1000</f>
        <v>0</v>
      </c>
      <c r="EY162" s="132">
        <f>SAM_billion!EY162*1000</f>
        <v>0</v>
      </c>
      <c r="EZ162" s="132">
        <f>SAM_billion!EZ162*1000</f>
        <v>0</v>
      </c>
      <c r="FA162" s="132">
        <f>SAM_billion!FA162*1000</f>
        <v>0</v>
      </c>
      <c r="FB162" s="132">
        <f>SAM_billion!FB162*1000</f>
        <v>0</v>
      </c>
      <c r="FC162" s="132">
        <f>SAM_billion!FC162*1000</f>
        <v>0</v>
      </c>
      <c r="FD162" s="132">
        <f>SAM_billion!FD162*1000</f>
        <v>0</v>
      </c>
      <c r="FE162" s="132">
        <f>SAM_billion!FE162*1000</f>
        <v>0</v>
      </c>
      <c r="FF162" s="132">
        <f>SAM_billion!FF162*1000</f>
        <v>0</v>
      </c>
      <c r="FG162" s="132">
        <f>SAM_billion!FG162*1000</f>
        <v>0</v>
      </c>
      <c r="FH162" s="132">
        <f>SAM_billion!FH162*1000</f>
        <v>0</v>
      </c>
      <c r="FI162" s="132">
        <f>SAM_billion!FI162*1000</f>
        <v>0</v>
      </c>
      <c r="FJ162" s="132">
        <f>SAM_billion!FJ162*1000</f>
        <v>0</v>
      </c>
      <c r="FK162" s="132">
        <f>SAM_billion!FK162*1000</f>
        <v>0</v>
      </c>
      <c r="FL162" s="132">
        <f>SAM_billion!FL162*1000</f>
        <v>0</v>
      </c>
      <c r="FM162" s="132">
        <f>SAM_billion!FM162*1000</f>
        <v>0</v>
      </c>
      <c r="FN162" s="132">
        <f>SAM_billion!FN162*1000</f>
        <v>5865.6843924808227</v>
      </c>
      <c r="FO162" s="132">
        <f>SAM_billion!FO162*1000</f>
        <v>8990.0569636102591</v>
      </c>
      <c r="FP162" s="132">
        <f>SAM_billion!FP162*1000</f>
        <v>12130.880573977694</v>
      </c>
      <c r="FQ162" s="132">
        <f>SAM_billion!FQ162*1000</f>
        <v>15135.146543927129</v>
      </c>
      <c r="FR162" s="132">
        <f>SAM_billion!FR162*1000</f>
        <v>19268.722759039531</v>
      </c>
      <c r="FS162" s="132">
        <f>SAM_billion!FS162*1000</f>
        <v>25353.187148518435</v>
      </c>
      <c r="FT162" s="132">
        <f>SAM_billion!FT162*1000</f>
        <v>34815.949737723131</v>
      </c>
      <c r="FU162" s="132">
        <f>SAM_billion!FU162*1000</f>
        <v>59055.960516471183</v>
      </c>
      <c r="FV162" s="132">
        <f>SAM_billion!FV162*1000</f>
        <v>108100.17634160597</v>
      </c>
      <c r="FW162" s="132">
        <f>SAM_billion!FW162*1000</f>
        <v>235298.68402552977</v>
      </c>
      <c r="FX162" s="132">
        <f>SAM_billion!FX162*1000</f>
        <v>0</v>
      </c>
      <c r="FY162" s="132">
        <f>SAM_billion!FY162*1000</f>
        <v>0</v>
      </c>
      <c r="FZ162" s="132">
        <f>SAM_billion!FZ162*1000</f>
        <v>0</v>
      </c>
      <c r="GA162" s="132">
        <f>SAM_billion!GA162*1000</f>
        <v>0</v>
      </c>
      <c r="GB162" s="132">
        <f>SAM_billion!GB162*1000</f>
        <v>0</v>
      </c>
      <c r="GC162" s="132">
        <f>SAM_billion!GC162*1000</f>
        <v>0</v>
      </c>
      <c r="GD162" s="132">
        <f>SAM_billion!GD162*1000</f>
        <v>0</v>
      </c>
      <c r="GE162" s="132">
        <f>SAM_billion!GE162*1000</f>
        <v>0</v>
      </c>
      <c r="GF162" s="132">
        <f>SAM_billion!GF162*1000</f>
        <v>61798.558007805295</v>
      </c>
      <c r="GG162" s="132">
        <f>SAM_billion!GG162*1000</f>
        <v>2317.5536329082402</v>
      </c>
      <c r="GH162" s="132">
        <f>SAM_billion!GH162*1000</f>
        <v>15585.059746021934</v>
      </c>
      <c r="GI162" s="132">
        <f>SAM_billion!GI162*1000</f>
        <v>55147.963303126111</v>
      </c>
      <c r="GJ162" s="132">
        <f>SAM_billion!GJ162*1000</f>
        <v>1570797.4979261274</v>
      </c>
    </row>
    <row r="163" spans="1:192" x14ac:dyDescent="0.25">
      <c r="A163" s="133" t="s">
        <v>42</v>
      </c>
      <c r="B163" s="132">
        <f>SAM_billion!B163*1000</f>
        <v>0</v>
      </c>
      <c r="C163" s="132">
        <f>SAM_billion!C163*1000</f>
        <v>0</v>
      </c>
      <c r="D163" s="132">
        <f>SAM_billion!D163*1000</f>
        <v>0</v>
      </c>
      <c r="E163" s="132">
        <f>SAM_billion!E163*1000</f>
        <v>0</v>
      </c>
      <c r="F163" s="132">
        <f>SAM_billion!F163*1000</f>
        <v>0</v>
      </c>
      <c r="G163" s="132">
        <f>SAM_billion!G163*1000</f>
        <v>0</v>
      </c>
      <c r="H163" s="132">
        <f>SAM_billion!H163*1000</f>
        <v>0</v>
      </c>
      <c r="I163" s="132">
        <f>SAM_billion!I163*1000</f>
        <v>0</v>
      </c>
      <c r="J163" s="132">
        <f>SAM_billion!J163*1000</f>
        <v>0</v>
      </c>
      <c r="K163" s="132">
        <f>SAM_billion!K163*1000</f>
        <v>0</v>
      </c>
      <c r="L163" s="132">
        <f>SAM_billion!L163*1000</f>
        <v>0</v>
      </c>
      <c r="M163" s="132">
        <f>SAM_billion!M163*1000</f>
        <v>0</v>
      </c>
      <c r="N163" s="132">
        <f>SAM_billion!N163*1000</f>
        <v>0</v>
      </c>
      <c r="O163" s="132">
        <f>SAM_billion!O163*1000</f>
        <v>0</v>
      </c>
      <c r="P163" s="132">
        <f>SAM_billion!P163*1000</f>
        <v>0</v>
      </c>
      <c r="Q163" s="132">
        <f>SAM_billion!Q163*1000</f>
        <v>0</v>
      </c>
      <c r="R163" s="132">
        <f>SAM_billion!R163*1000</f>
        <v>0</v>
      </c>
      <c r="S163" s="132">
        <f>SAM_billion!S163*1000</f>
        <v>0</v>
      </c>
      <c r="T163" s="132">
        <f>SAM_billion!T163*1000</f>
        <v>0</v>
      </c>
      <c r="U163" s="132">
        <f>SAM_billion!U163*1000</f>
        <v>0</v>
      </c>
      <c r="V163" s="132">
        <f>SAM_billion!V163*1000</f>
        <v>0</v>
      </c>
      <c r="W163" s="132">
        <f>SAM_billion!W163*1000</f>
        <v>0</v>
      </c>
      <c r="X163" s="132">
        <f>SAM_billion!X163*1000</f>
        <v>0</v>
      </c>
      <c r="Y163" s="132">
        <f>SAM_billion!Y163*1000</f>
        <v>0</v>
      </c>
      <c r="Z163" s="132">
        <f>SAM_billion!Z163*1000</f>
        <v>0</v>
      </c>
      <c r="AA163" s="132">
        <f>SAM_billion!AA163*1000</f>
        <v>0</v>
      </c>
      <c r="AB163" s="132">
        <f>SAM_billion!AB163*1000</f>
        <v>0</v>
      </c>
      <c r="AC163" s="132">
        <f>SAM_billion!AC163*1000</f>
        <v>0</v>
      </c>
      <c r="AD163" s="132">
        <f>SAM_billion!AD163*1000</f>
        <v>0</v>
      </c>
      <c r="AE163" s="132">
        <f>SAM_billion!AE163*1000</f>
        <v>0</v>
      </c>
      <c r="AF163" s="132">
        <f>SAM_billion!AF163*1000</f>
        <v>0</v>
      </c>
      <c r="AG163" s="132">
        <f>SAM_billion!AG163*1000</f>
        <v>0</v>
      </c>
      <c r="AH163" s="132">
        <f>SAM_billion!AH163*1000</f>
        <v>0</v>
      </c>
      <c r="AI163" s="132">
        <f>SAM_billion!AI163*1000</f>
        <v>0</v>
      </c>
      <c r="AJ163" s="132">
        <f>SAM_billion!AJ163*1000</f>
        <v>0</v>
      </c>
      <c r="AK163" s="132">
        <f>SAM_billion!AK163*1000</f>
        <v>0</v>
      </c>
      <c r="AL163" s="132">
        <f>SAM_billion!AL163*1000</f>
        <v>0</v>
      </c>
      <c r="AM163" s="132">
        <f>SAM_billion!AM163*1000</f>
        <v>0</v>
      </c>
      <c r="AN163" s="132">
        <f>SAM_billion!AN163*1000</f>
        <v>0</v>
      </c>
      <c r="AO163" s="132">
        <f>SAM_billion!AO163*1000</f>
        <v>0</v>
      </c>
      <c r="AP163" s="132">
        <f>SAM_billion!AP163*1000</f>
        <v>0</v>
      </c>
      <c r="AQ163" s="132">
        <f>SAM_billion!AQ163*1000</f>
        <v>0</v>
      </c>
      <c r="AR163" s="132">
        <f>SAM_billion!AR163*1000</f>
        <v>0</v>
      </c>
      <c r="AS163" s="132">
        <f>SAM_billion!AS163*1000</f>
        <v>0</v>
      </c>
      <c r="AT163" s="132">
        <f>SAM_billion!AT163*1000</f>
        <v>0</v>
      </c>
      <c r="AU163" s="132">
        <f>SAM_billion!AU163*1000</f>
        <v>0</v>
      </c>
      <c r="AV163" s="132">
        <f>SAM_billion!AV163*1000</f>
        <v>0</v>
      </c>
      <c r="AW163" s="132">
        <f>SAM_billion!AW163*1000</f>
        <v>0</v>
      </c>
      <c r="AX163" s="132">
        <f>SAM_billion!AX163*1000</f>
        <v>0</v>
      </c>
      <c r="AY163" s="132">
        <f>SAM_billion!AY163*1000</f>
        <v>0</v>
      </c>
      <c r="AZ163" s="132">
        <f>SAM_billion!AZ163*1000</f>
        <v>0</v>
      </c>
      <c r="BA163" s="132">
        <f>SAM_billion!BA163*1000</f>
        <v>0</v>
      </c>
      <c r="BB163" s="132">
        <f>SAM_billion!BB163*1000</f>
        <v>0</v>
      </c>
      <c r="BC163" s="132">
        <f>SAM_billion!BC163*1000</f>
        <v>0</v>
      </c>
      <c r="BD163" s="132">
        <f>SAM_billion!BD163*1000</f>
        <v>0</v>
      </c>
      <c r="BE163" s="132">
        <f>SAM_billion!BE163*1000</f>
        <v>0</v>
      </c>
      <c r="BF163" s="132">
        <f>SAM_billion!BF163*1000</f>
        <v>0</v>
      </c>
      <c r="BG163" s="132">
        <f>SAM_billion!BG163*1000</f>
        <v>0</v>
      </c>
      <c r="BH163" s="132">
        <f>SAM_billion!BH163*1000</f>
        <v>0</v>
      </c>
      <c r="BI163" s="132">
        <f>SAM_billion!BI163*1000</f>
        <v>0</v>
      </c>
      <c r="BJ163" s="132">
        <f>SAM_billion!BJ163*1000</f>
        <v>0</v>
      </c>
      <c r="BK163" s="132">
        <f>SAM_billion!BK163*1000</f>
        <v>0</v>
      </c>
      <c r="BL163" s="132">
        <f>SAM_billion!BL163*1000</f>
        <v>0</v>
      </c>
      <c r="BM163" s="132">
        <f>SAM_billion!BM163*1000</f>
        <v>0</v>
      </c>
      <c r="BN163" s="132">
        <f>SAM_billion!BN163*1000</f>
        <v>0</v>
      </c>
      <c r="BO163" s="132">
        <f>SAM_billion!BO163*1000</f>
        <v>0</v>
      </c>
      <c r="BP163" s="132">
        <f>SAM_billion!BP163*1000</f>
        <v>250.63042027709508</v>
      </c>
      <c r="BQ163" s="132">
        <f>SAM_billion!BQ163*1000</f>
        <v>838.27627827090794</v>
      </c>
      <c r="BR163" s="132">
        <f>SAM_billion!BR163*1000</f>
        <v>46.228558144915873</v>
      </c>
      <c r="BS163" s="132">
        <f>SAM_billion!BS163*1000</f>
        <v>42.589300781007779</v>
      </c>
      <c r="BT163" s="132">
        <f>SAM_billion!BT163*1000</f>
        <v>0</v>
      </c>
      <c r="BU163" s="132">
        <f>SAM_billion!BU163*1000</f>
        <v>186.1016784301984</v>
      </c>
      <c r="BV163" s="132">
        <f>SAM_billion!BV163*1000</f>
        <v>64.346549395150419</v>
      </c>
      <c r="BW163" s="132">
        <f>SAM_billion!BW163*1000</f>
        <v>158.8968330101585</v>
      </c>
      <c r="BX163" s="132">
        <f>SAM_billion!BX163*1000</f>
        <v>2370.2996914236951</v>
      </c>
      <c r="BY163" s="132">
        <f>SAM_billion!BY163*1000</f>
        <v>98587.692462726467</v>
      </c>
      <c r="BZ163" s="132">
        <f>SAM_billion!BZ163*1000</f>
        <v>9853.2017711735843</v>
      </c>
      <c r="CA163" s="132">
        <f>SAM_billion!CA163*1000</f>
        <v>0</v>
      </c>
      <c r="CB163" s="132">
        <f>SAM_billion!CB163*1000</f>
        <v>0</v>
      </c>
      <c r="CC163" s="132">
        <f>SAM_billion!CC163*1000</f>
        <v>0</v>
      </c>
      <c r="CD163" s="132">
        <f>SAM_billion!CD163*1000</f>
        <v>0</v>
      </c>
      <c r="CE163" s="132">
        <f>SAM_billion!CE163*1000</f>
        <v>0</v>
      </c>
      <c r="CF163" s="132">
        <f>SAM_billion!CF163*1000</f>
        <v>0</v>
      </c>
      <c r="CG163" s="132">
        <f>SAM_billion!CG163*1000</f>
        <v>0</v>
      </c>
      <c r="CH163" s="132">
        <f>SAM_billion!CH163*1000</f>
        <v>0</v>
      </c>
      <c r="CI163" s="132">
        <f>SAM_billion!CI163*1000</f>
        <v>0</v>
      </c>
      <c r="CJ163" s="132">
        <f>SAM_billion!CJ163*1000</f>
        <v>0</v>
      </c>
      <c r="CK163" s="132">
        <f>SAM_billion!CK163*1000</f>
        <v>0</v>
      </c>
      <c r="CL163" s="132">
        <f>SAM_billion!CL163*1000</f>
        <v>0</v>
      </c>
      <c r="CM163" s="132">
        <f>SAM_billion!CM163*1000</f>
        <v>0</v>
      </c>
      <c r="CN163" s="132">
        <f>SAM_billion!CN163*1000</f>
        <v>0</v>
      </c>
      <c r="CO163" s="132">
        <f>SAM_billion!CO163*1000</f>
        <v>0</v>
      </c>
      <c r="CP163" s="132">
        <f>SAM_billion!CP163*1000</f>
        <v>0</v>
      </c>
      <c r="CQ163" s="132">
        <f>SAM_billion!CQ163*1000</f>
        <v>0</v>
      </c>
      <c r="CR163" s="132">
        <f>SAM_billion!CR163*1000</f>
        <v>0</v>
      </c>
      <c r="CS163" s="132">
        <f>SAM_billion!CS163*1000</f>
        <v>0</v>
      </c>
      <c r="CT163" s="132">
        <f>SAM_billion!CT163*1000</f>
        <v>0</v>
      </c>
      <c r="CU163" s="132">
        <f>SAM_billion!CU163*1000</f>
        <v>0</v>
      </c>
      <c r="CV163" s="132">
        <f>SAM_billion!CV163*1000</f>
        <v>0</v>
      </c>
      <c r="CW163" s="132">
        <f>SAM_billion!CW163*1000</f>
        <v>0</v>
      </c>
      <c r="CX163" s="132">
        <f>SAM_billion!CX163*1000</f>
        <v>0</v>
      </c>
      <c r="CY163" s="132">
        <f>SAM_billion!CY163*1000</f>
        <v>0</v>
      </c>
      <c r="CZ163" s="132">
        <f>SAM_billion!CZ163*1000</f>
        <v>0</v>
      </c>
      <c r="DA163" s="132">
        <f>SAM_billion!DA163*1000</f>
        <v>0</v>
      </c>
      <c r="DB163" s="132">
        <f>SAM_billion!DB163*1000</f>
        <v>0</v>
      </c>
      <c r="DC163" s="132">
        <f>SAM_billion!DC163*1000</f>
        <v>0</v>
      </c>
      <c r="DD163" s="132">
        <f>SAM_billion!DD163*1000</f>
        <v>0</v>
      </c>
      <c r="DE163" s="132">
        <f>SAM_billion!DE163*1000</f>
        <v>0</v>
      </c>
      <c r="DF163" s="132">
        <f>SAM_billion!DF163*1000</f>
        <v>0</v>
      </c>
      <c r="DG163" s="132">
        <f>SAM_billion!DG163*1000</f>
        <v>0</v>
      </c>
      <c r="DH163" s="132">
        <f>SAM_billion!DH163*1000</f>
        <v>0</v>
      </c>
      <c r="DI163" s="132">
        <f>SAM_billion!DI163*1000</f>
        <v>0</v>
      </c>
      <c r="DJ163" s="132">
        <f>SAM_billion!DJ163*1000</f>
        <v>0</v>
      </c>
      <c r="DK163" s="132">
        <f>SAM_billion!DK163*1000</f>
        <v>0</v>
      </c>
      <c r="DL163" s="132">
        <f>SAM_billion!DL163*1000</f>
        <v>0</v>
      </c>
      <c r="DM163" s="132">
        <f>SAM_billion!DM163*1000</f>
        <v>0</v>
      </c>
      <c r="DN163" s="132">
        <f>SAM_billion!DN163*1000</f>
        <v>0</v>
      </c>
      <c r="DO163" s="132">
        <f>SAM_billion!DO163*1000</f>
        <v>0</v>
      </c>
      <c r="DP163" s="132">
        <f>SAM_billion!DP163*1000</f>
        <v>0</v>
      </c>
      <c r="DQ163" s="132">
        <f>SAM_billion!DQ163*1000</f>
        <v>0</v>
      </c>
      <c r="DR163" s="132">
        <f>SAM_billion!DR163*1000</f>
        <v>0</v>
      </c>
      <c r="DS163" s="132">
        <f>SAM_billion!DS163*1000</f>
        <v>0</v>
      </c>
      <c r="DT163" s="132">
        <f>SAM_billion!DT163*1000</f>
        <v>0</v>
      </c>
      <c r="DU163" s="132">
        <f>SAM_billion!DU163*1000</f>
        <v>0</v>
      </c>
      <c r="DV163" s="132">
        <f>SAM_billion!DV163*1000</f>
        <v>0</v>
      </c>
      <c r="DW163" s="132">
        <f>SAM_billion!DW163*1000</f>
        <v>0</v>
      </c>
      <c r="DX163" s="132">
        <f>SAM_billion!DX163*1000</f>
        <v>0</v>
      </c>
      <c r="DY163" s="132">
        <f>SAM_billion!DY163*1000</f>
        <v>0</v>
      </c>
      <c r="DZ163" s="132">
        <f>SAM_billion!DZ163*1000</f>
        <v>0</v>
      </c>
      <c r="EA163" s="132">
        <f>SAM_billion!EA163*1000</f>
        <v>0</v>
      </c>
      <c r="EB163" s="132">
        <f>SAM_billion!EB163*1000</f>
        <v>0</v>
      </c>
      <c r="EC163" s="132">
        <f>SAM_billion!EC163*1000</f>
        <v>0</v>
      </c>
      <c r="ED163" s="132">
        <f>SAM_billion!ED163*1000</f>
        <v>0</v>
      </c>
      <c r="EE163" s="132">
        <f>SAM_billion!EE163*1000</f>
        <v>0</v>
      </c>
      <c r="EF163" s="132">
        <f>SAM_billion!EF163*1000</f>
        <v>0</v>
      </c>
      <c r="EG163" s="132">
        <f>SAM_billion!EG163*1000</f>
        <v>0</v>
      </c>
      <c r="EH163" s="132">
        <f>SAM_billion!EH163*1000</f>
        <v>0</v>
      </c>
      <c r="EI163" s="132">
        <f>SAM_billion!EI163*1000</f>
        <v>0</v>
      </c>
      <c r="EJ163" s="132">
        <f>SAM_billion!EJ163*1000</f>
        <v>0</v>
      </c>
      <c r="EK163" s="132">
        <f>SAM_billion!EK163*1000</f>
        <v>0</v>
      </c>
      <c r="EL163" s="132">
        <f>SAM_billion!EL163*1000</f>
        <v>0</v>
      </c>
      <c r="EM163" s="132">
        <f>SAM_billion!EM163*1000</f>
        <v>0</v>
      </c>
      <c r="EN163" s="132">
        <f>SAM_billion!EN163*1000</f>
        <v>0</v>
      </c>
      <c r="EO163" s="132">
        <f>SAM_billion!EO163*1000</f>
        <v>0</v>
      </c>
      <c r="EP163" s="132">
        <f>SAM_billion!EP163*1000</f>
        <v>0</v>
      </c>
      <c r="EQ163" s="132">
        <f>SAM_billion!EQ163*1000</f>
        <v>0</v>
      </c>
      <c r="ER163" s="132">
        <f>SAM_billion!ER163*1000</f>
        <v>0</v>
      </c>
      <c r="ES163" s="132">
        <f>SAM_billion!ES163*1000</f>
        <v>0</v>
      </c>
      <c r="ET163" s="132">
        <f>SAM_billion!ET163*1000</f>
        <v>0</v>
      </c>
      <c r="EU163" s="132">
        <f>SAM_billion!EU163*1000</f>
        <v>0</v>
      </c>
      <c r="EV163" s="132">
        <f>SAM_billion!EV163*1000</f>
        <v>0</v>
      </c>
      <c r="EW163" s="132">
        <f>SAM_billion!EW163*1000</f>
        <v>0</v>
      </c>
      <c r="EX163" s="132">
        <f>SAM_billion!EX163*1000</f>
        <v>0</v>
      </c>
      <c r="EY163" s="132">
        <f>SAM_billion!EY163*1000</f>
        <v>0</v>
      </c>
      <c r="EZ163" s="132">
        <f>SAM_billion!EZ163*1000</f>
        <v>0</v>
      </c>
      <c r="FA163" s="132">
        <f>SAM_billion!FA163*1000</f>
        <v>0</v>
      </c>
      <c r="FB163" s="132">
        <f>SAM_billion!FB163*1000</f>
        <v>0</v>
      </c>
      <c r="FC163" s="132">
        <f>SAM_billion!FC163*1000</f>
        <v>0</v>
      </c>
      <c r="FD163" s="132">
        <f>SAM_billion!FD163*1000</f>
        <v>0</v>
      </c>
      <c r="FE163" s="132">
        <f>SAM_billion!FE163*1000</f>
        <v>0</v>
      </c>
      <c r="FF163" s="132">
        <f>SAM_billion!FF163*1000</f>
        <v>0</v>
      </c>
      <c r="FG163" s="132">
        <f>SAM_billion!FG163*1000</f>
        <v>0</v>
      </c>
      <c r="FH163" s="132">
        <f>SAM_billion!FH163*1000</f>
        <v>0</v>
      </c>
      <c r="FI163" s="132">
        <f>SAM_billion!FI163*1000</f>
        <v>0</v>
      </c>
      <c r="FJ163" s="132">
        <f>SAM_billion!FJ163*1000</f>
        <v>0</v>
      </c>
      <c r="FK163" s="132">
        <f>SAM_billion!FK163*1000</f>
        <v>0</v>
      </c>
      <c r="FL163" s="132">
        <f>SAM_billion!FL163*1000</f>
        <v>0</v>
      </c>
      <c r="FM163" s="132">
        <f>SAM_billion!FM163*1000</f>
        <v>0</v>
      </c>
      <c r="FN163" s="132">
        <f>SAM_billion!FN163*1000</f>
        <v>157.23333425511876</v>
      </c>
      <c r="FO163" s="132">
        <f>SAM_billion!FO163*1000</f>
        <v>317.17289143755914</v>
      </c>
      <c r="FP163" s="132">
        <f>SAM_billion!FP163*1000</f>
        <v>495.06546285503896</v>
      </c>
      <c r="FQ163" s="132">
        <f>SAM_billion!FQ163*1000</f>
        <v>736.82726054012392</v>
      </c>
      <c r="FR163" s="132">
        <f>SAM_billion!FR163*1000</f>
        <v>1325.1239573890261</v>
      </c>
      <c r="FS163" s="132">
        <f>SAM_billion!FS163*1000</f>
        <v>1536.1318601991413</v>
      </c>
      <c r="FT163" s="132">
        <f>SAM_billion!FT163*1000</f>
        <v>2476.4493050101246</v>
      </c>
      <c r="FU163" s="132">
        <f>SAM_billion!FU163*1000</f>
        <v>4227.3170495238983</v>
      </c>
      <c r="FV163" s="132">
        <f>SAM_billion!FV163*1000</f>
        <v>9124.3578200452303</v>
      </c>
      <c r="FW163" s="132">
        <f>SAM_billion!FW163*1000</f>
        <v>19986.864095680685</v>
      </c>
      <c r="FX163" s="132">
        <f>SAM_billion!FX163*1000</f>
        <v>1078346.5790176929</v>
      </c>
      <c r="FY163" s="132">
        <f>SAM_billion!FY163*1000</f>
        <v>0</v>
      </c>
      <c r="FZ163" s="132">
        <f>SAM_billion!FZ163*1000</f>
        <v>0</v>
      </c>
      <c r="GA163" s="132">
        <f>SAM_billion!GA163*1000</f>
        <v>0</v>
      </c>
      <c r="GB163" s="132">
        <f>SAM_billion!GB163*1000</f>
        <v>0</v>
      </c>
      <c r="GC163" s="132">
        <f>SAM_billion!GC163*1000</f>
        <v>0</v>
      </c>
      <c r="GD163" s="132">
        <f>SAM_billion!GD163*1000</f>
        <v>0</v>
      </c>
      <c r="GE163" s="132">
        <f>SAM_billion!GE163*1000</f>
        <v>0</v>
      </c>
      <c r="GF163" s="132">
        <f>SAM_billion!GF163*1000</f>
        <v>0</v>
      </c>
      <c r="GG163" s="132">
        <f>SAM_billion!GG163*1000</f>
        <v>0</v>
      </c>
      <c r="GH163" s="132">
        <f>SAM_billion!GH163*1000</f>
        <v>-906.78964583589175</v>
      </c>
      <c r="GI163" s="132">
        <f>SAM_billion!GI163*1000</f>
        <v>1536.8941242390033</v>
      </c>
      <c r="GJ163" s="132">
        <f>SAM_billion!GJ163*1000</f>
        <v>1231757.4900766651</v>
      </c>
    </row>
    <row r="164" spans="1:192" x14ac:dyDescent="0.25">
      <c r="A164" s="133" t="s">
        <v>390</v>
      </c>
      <c r="B164" s="132">
        <f>SAM_billion!B164*1000</f>
        <v>76.299339424643321</v>
      </c>
      <c r="C164" s="132">
        <f>SAM_billion!C164*1000</f>
        <v>262.34707302948476</v>
      </c>
      <c r="D164" s="132">
        <f>SAM_billion!D164*1000</f>
        <v>35.030876124200738</v>
      </c>
      <c r="E164" s="132">
        <f>SAM_billion!E164*1000</f>
        <v>257.36495921192812</v>
      </c>
      <c r="F164" s="132">
        <f>SAM_billion!F164*1000</f>
        <v>790.14821222851401</v>
      </c>
      <c r="G164" s="132">
        <f>SAM_billion!G164*1000</f>
        <v>254.50588469326985</v>
      </c>
      <c r="H164" s="132">
        <f>SAM_billion!H164*1000</f>
        <v>99.613892639718713</v>
      </c>
      <c r="I164" s="132">
        <f>SAM_billion!I164*1000</f>
        <v>136.16572895835122</v>
      </c>
      <c r="J164" s="132">
        <f>SAM_billion!J164*1000</f>
        <v>22.435204328497296</v>
      </c>
      <c r="K164" s="132">
        <f>SAM_billion!K164*1000</f>
        <v>123.91720734367192</v>
      </c>
      <c r="L164" s="132">
        <f>SAM_billion!L164*1000</f>
        <v>50.873528158279143</v>
      </c>
      <c r="M164" s="132">
        <f>SAM_billion!M164*1000</f>
        <v>69.601677746942869</v>
      </c>
      <c r="N164" s="132">
        <f>SAM_billion!N164*1000</f>
        <v>650.98849283678169</v>
      </c>
      <c r="O164" s="132">
        <f>SAM_billion!O164*1000</f>
        <v>172.4025563950222</v>
      </c>
      <c r="P164" s="132">
        <f>SAM_billion!P164*1000</f>
        <v>987.24961766759145</v>
      </c>
      <c r="Q164" s="132">
        <f>SAM_billion!Q164*1000</f>
        <v>2458.1889707696896</v>
      </c>
      <c r="R164" s="132">
        <f>SAM_billion!R164*1000</f>
        <v>74.393469709043799</v>
      </c>
      <c r="S164" s="132">
        <f>SAM_billion!S164*1000</f>
        <v>1722.3877618548806</v>
      </c>
      <c r="T164" s="132">
        <f>SAM_billion!T164*1000</f>
        <v>972.87608450592677</v>
      </c>
      <c r="U164" s="132">
        <f>SAM_billion!U164*1000</f>
        <v>1013.9311413580081</v>
      </c>
      <c r="V164" s="132">
        <f>SAM_billion!V164*1000</f>
        <v>5261.3510881451157</v>
      </c>
      <c r="W164" s="132">
        <f>SAM_billion!W164*1000</f>
        <v>2376.5785623472275</v>
      </c>
      <c r="X164" s="132">
        <f>SAM_billion!X164*1000</f>
        <v>2985.8746570022799</v>
      </c>
      <c r="Y164" s="132">
        <f>SAM_billion!Y164*1000</f>
        <v>104.75912028343137</v>
      </c>
      <c r="Z164" s="132">
        <f>SAM_billion!Z164*1000</f>
        <v>660.49484904510723</v>
      </c>
      <c r="AA164" s="132">
        <f>SAM_billion!AA164*1000</f>
        <v>773.22910704169738</v>
      </c>
      <c r="AB164" s="132">
        <f>SAM_billion!AB164*1000</f>
        <v>349.34059744180627</v>
      </c>
      <c r="AC164" s="132">
        <f>SAM_billion!AC164*1000</f>
        <v>31.793862770558746</v>
      </c>
      <c r="AD164" s="132">
        <f>SAM_billion!AD164*1000</f>
        <v>5456.0577248741274</v>
      </c>
      <c r="AE164" s="132">
        <f>SAM_billion!AE164*1000</f>
        <v>1464.9219951380485</v>
      </c>
      <c r="AF164" s="132">
        <f>SAM_billion!AF164*1000</f>
        <v>162.22407343038154</v>
      </c>
      <c r="AG164" s="132">
        <f>SAM_billion!AG164*1000</f>
        <v>15.739652040200724</v>
      </c>
      <c r="AH164" s="132">
        <f>SAM_billion!AH164*1000</f>
        <v>578.54470210868431</v>
      </c>
      <c r="AI164" s="132">
        <f>SAM_billion!AI164*1000</f>
        <v>4445.84493767595</v>
      </c>
      <c r="AJ164" s="132">
        <f>SAM_billion!AJ164*1000</f>
        <v>1716.5329960686236</v>
      </c>
      <c r="AK164" s="132">
        <f>SAM_billion!AK164*1000</f>
        <v>7473.934936361682</v>
      </c>
      <c r="AL164" s="132">
        <f>SAM_billion!AL164*1000</f>
        <v>1817.8744159966498</v>
      </c>
      <c r="AM164" s="132">
        <f>SAM_billion!AM164*1000</f>
        <v>245.94811443244612</v>
      </c>
      <c r="AN164" s="132">
        <f>SAM_billion!AN164*1000</f>
        <v>2925.1552731607226</v>
      </c>
      <c r="AO164" s="132">
        <f>SAM_billion!AO164*1000</f>
        <v>5073.1061202936053</v>
      </c>
      <c r="AP164" s="132">
        <f>SAM_billion!AP164*1000</f>
        <v>2621.042352461704</v>
      </c>
      <c r="AQ164" s="132">
        <f>SAM_billion!AQ164*1000</f>
        <v>804.48448744127654</v>
      </c>
      <c r="AR164" s="132">
        <f>SAM_billion!AR164*1000</f>
        <v>11.581308259966166</v>
      </c>
      <c r="AS164" s="132">
        <f>SAM_billion!AS164*1000</f>
        <v>238.80034199586373</v>
      </c>
      <c r="AT164" s="132">
        <f>SAM_billion!AT164*1000</f>
        <v>2149.2030779627735</v>
      </c>
      <c r="AU164" s="132">
        <f>SAM_billion!AU164*1000</f>
        <v>4304.3787266347945</v>
      </c>
      <c r="AV164" s="132">
        <f>SAM_billion!AV164*1000</f>
        <v>291.39745734394529</v>
      </c>
      <c r="AW164" s="132">
        <f>SAM_billion!AW164*1000</f>
        <v>1104.0770830542563</v>
      </c>
      <c r="AX164" s="132">
        <f>SAM_billion!AX164*1000</f>
        <v>1235.4974870245253</v>
      </c>
      <c r="AY164" s="132">
        <f>SAM_billion!AY164*1000</f>
        <v>5813.8231113186557</v>
      </c>
      <c r="AZ164" s="132">
        <f>SAM_billion!AZ164*1000</f>
        <v>1125.1904254081021</v>
      </c>
      <c r="BA164" s="132">
        <f>SAM_billion!BA164*1000</f>
        <v>1941.9964449855095</v>
      </c>
      <c r="BB164" s="132">
        <f>SAM_billion!BB164*1000</f>
        <v>2460.7256259909896</v>
      </c>
      <c r="BC164" s="132">
        <f>SAM_billion!BC164*1000</f>
        <v>34.572729565298424</v>
      </c>
      <c r="BD164" s="132">
        <f>SAM_billion!BD164*1000</f>
        <v>8.4722305036540622</v>
      </c>
      <c r="BE164" s="132">
        <f>SAM_billion!BE164*1000</f>
        <v>2864.1224838030121</v>
      </c>
      <c r="BF164" s="132">
        <f>SAM_billion!BF164*1000</f>
        <v>836.04111024299652</v>
      </c>
      <c r="BG164" s="132">
        <f>SAM_billion!BG164*1000</f>
        <v>5165.2120073048836</v>
      </c>
      <c r="BH164" s="132">
        <f>SAM_billion!BH164*1000</f>
        <v>840.43572773265271</v>
      </c>
      <c r="BI164" s="132">
        <f>SAM_billion!BI164*1000</f>
        <v>810.31513853319768</v>
      </c>
      <c r="BJ164" s="132">
        <f>SAM_billion!BJ164*1000</f>
        <v>2664.2496467384526</v>
      </c>
      <c r="BK164" s="132">
        <f>SAM_billion!BK164*1000</f>
        <v>306.69539638806503</v>
      </c>
      <c r="BL164" s="132">
        <f>SAM_billion!BL164*1000</f>
        <v>388.51127950547055</v>
      </c>
      <c r="BM164" s="132">
        <f>SAM_billion!BM164*1000</f>
        <v>64383.396218107206</v>
      </c>
      <c r="BN164" s="132">
        <f>SAM_billion!BN164*1000</f>
        <v>122940.56172954167</v>
      </c>
      <c r="BO164" s="132">
        <f>SAM_billion!BO164*1000</f>
        <v>19989.196771274579</v>
      </c>
      <c r="BP164" s="132">
        <f>SAM_billion!BP164*1000</f>
        <v>13804.592398016677</v>
      </c>
      <c r="BQ164" s="132">
        <f>SAM_billion!BQ164*1000</f>
        <v>46171.818750741848</v>
      </c>
      <c r="BR164" s="132">
        <f>SAM_billion!BR164*1000</f>
        <v>267.77306165098923</v>
      </c>
      <c r="BS164" s="132">
        <f>SAM_billion!BS164*1000</f>
        <v>246.69312479864863</v>
      </c>
      <c r="BT164" s="132">
        <f>SAM_billion!BT164*1000</f>
        <v>0</v>
      </c>
      <c r="BU164" s="132">
        <f>SAM_billion!BU164*1000</f>
        <v>1795.4101370132623</v>
      </c>
      <c r="BV164" s="132">
        <f>SAM_billion!BV164*1000</f>
        <v>2877.8697555730719</v>
      </c>
      <c r="BW164" s="132">
        <f>SAM_billion!BW164*1000</f>
        <v>77183.893287126411</v>
      </c>
      <c r="BX164" s="132">
        <f>SAM_billion!BX164*1000</f>
        <v>72213.506266073513</v>
      </c>
      <c r="BY164" s="132">
        <f>SAM_billion!BY164*1000</f>
        <v>21544.129487668644</v>
      </c>
      <c r="BZ164" s="132">
        <f>SAM_billion!BZ164*1000</f>
        <v>14526.229309955501</v>
      </c>
      <c r="CA164" s="132">
        <f>SAM_billion!CA164*1000</f>
        <v>0</v>
      </c>
      <c r="CB164" s="132">
        <f>SAM_billion!CB164*1000</f>
        <v>0</v>
      </c>
      <c r="CC164" s="132">
        <f>SAM_billion!CC164*1000</f>
        <v>0</v>
      </c>
      <c r="CD164" s="132">
        <f>SAM_billion!CD164*1000</f>
        <v>0</v>
      </c>
      <c r="CE164" s="132">
        <f>SAM_billion!CE164*1000</f>
        <v>0</v>
      </c>
      <c r="CF164" s="132">
        <f>SAM_billion!CF164*1000</f>
        <v>0</v>
      </c>
      <c r="CG164" s="132">
        <f>SAM_billion!CG164*1000</f>
        <v>0</v>
      </c>
      <c r="CH164" s="132">
        <f>SAM_billion!CH164*1000</f>
        <v>0</v>
      </c>
      <c r="CI164" s="132">
        <f>SAM_billion!CI164*1000</f>
        <v>0</v>
      </c>
      <c r="CJ164" s="132">
        <f>SAM_billion!CJ164*1000</f>
        <v>0</v>
      </c>
      <c r="CK164" s="132">
        <f>SAM_billion!CK164*1000</f>
        <v>0</v>
      </c>
      <c r="CL164" s="132">
        <f>SAM_billion!CL164*1000</f>
        <v>0</v>
      </c>
      <c r="CM164" s="132">
        <f>SAM_billion!CM164*1000</f>
        <v>0</v>
      </c>
      <c r="CN164" s="132">
        <f>SAM_billion!CN164*1000</f>
        <v>0</v>
      </c>
      <c r="CO164" s="132">
        <f>SAM_billion!CO164*1000</f>
        <v>0</v>
      </c>
      <c r="CP164" s="132">
        <f>SAM_billion!CP164*1000</f>
        <v>0</v>
      </c>
      <c r="CQ164" s="132">
        <f>SAM_billion!CQ164*1000</f>
        <v>0</v>
      </c>
      <c r="CR164" s="132">
        <f>SAM_billion!CR164*1000</f>
        <v>0</v>
      </c>
      <c r="CS164" s="132">
        <f>SAM_billion!CS164*1000</f>
        <v>0</v>
      </c>
      <c r="CT164" s="132">
        <f>SAM_billion!CT164*1000</f>
        <v>0</v>
      </c>
      <c r="CU164" s="132">
        <f>SAM_billion!CU164*1000</f>
        <v>0</v>
      </c>
      <c r="CV164" s="132">
        <f>SAM_billion!CV164*1000</f>
        <v>0</v>
      </c>
      <c r="CW164" s="132">
        <f>SAM_billion!CW164*1000</f>
        <v>0</v>
      </c>
      <c r="CX164" s="132">
        <f>SAM_billion!CX164*1000</f>
        <v>0</v>
      </c>
      <c r="CY164" s="132">
        <f>SAM_billion!CY164*1000</f>
        <v>0</v>
      </c>
      <c r="CZ164" s="132">
        <f>SAM_billion!CZ164*1000</f>
        <v>0</v>
      </c>
      <c r="DA164" s="132">
        <f>SAM_billion!DA164*1000</f>
        <v>0</v>
      </c>
      <c r="DB164" s="132">
        <f>SAM_billion!DB164*1000</f>
        <v>0</v>
      </c>
      <c r="DC164" s="132">
        <f>SAM_billion!DC164*1000</f>
        <v>0</v>
      </c>
      <c r="DD164" s="132">
        <f>SAM_billion!DD164*1000</f>
        <v>0</v>
      </c>
      <c r="DE164" s="132">
        <f>SAM_billion!DE164*1000</f>
        <v>0</v>
      </c>
      <c r="DF164" s="132">
        <f>SAM_billion!DF164*1000</f>
        <v>0</v>
      </c>
      <c r="DG164" s="132">
        <f>SAM_billion!DG164*1000</f>
        <v>0</v>
      </c>
      <c r="DH164" s="132">
        <f>SAM_billion!DH164*1000</f>
        <v>0</v>
      </c>
      <c r="DI164" s="132">
        <f>SAM_billion!DI164*1000</f>
        <v>0</v>
      </c>
      <c r="DJ164" s="132">
        <f>SAM_billion!DJ164*1000</f>
        <v>0</v>
      </c>
      <c r="DK164" s="132">
        <f>SAM_billion!DK164*1000</f>
        <v>0</v>
      </c>
      <c r="DL164" s="132">
        <f>SAM_billion!DL164*1000</f>
        <v>0</v>
      </c>
      <c r="DM164" s="132">
        <f>SAM_billion!DM164*1000</f>
        <v>0</v>
      </c>
      <c r="DN164" s="132">
        <f>SAM_billion!DN164*1000</f>
        <v>0</v>
      </c>
      <c r="DO164" s="132">
        <f>SAM_billion!DO164*1000</f>
        <v>0</v>
      </c>
      <c r="DP164" s="132">
        <f>SAM_billion!DP164*1000</f>
        <v>0</v>
      </c>
      <c r="DQ164" s="132">
        <f>SAM_billion!DQ164*1000</f>
        <v>0</v>
      </c>
      <c r="DR164" s="132">
        <f>SAM_billion!DR164*1000</f>
        <v>0</v>
      </c>
      <c r="DS164" s="132">
        <f>SAM_billion!DS164*1000</f>
        <v>0</v>
      </c>
      <c r="DT164" s="132">
        <f>SAM_billion!DT164*1000</f>
        <v>0</v>
      </c>
      <c r="DU164" s="132">
        <f>SAM_billion!DU164*1000</f>
        <v>0</v>
      </c>
      <c r="DV164" s="132">
        <f>SAM_billion!DV164*1000</f>
        <v>0</v>
      </c>
      <c r="DW164" s="132">
        <f>SAM_billion!DW164*1000</f>
        <v>0</v>
      </c>
      <c r="DX164" s="132">
        <f>SAM_billion!DX164*1000</f>
        <v>0</v>
      </c>
      <c r="DY164" s="132">
        <f>SAM_billion!DY164*1000</f>
        <v>0</v>
      </c>
      <c r="DZ164" s="132">
        <f>SAM_billion!DZ164*1000</f>
        <v>0</v>
      </c>
      <c r="EA164" s="132">
        <f>SAM_billion!EA164*1000</f>
        <v>0</v>
      </c>
      <c r="EB164" s="132">
        <f>SAM_billion!EB164*1000</f>
        <v>0</v>
      </c>
      <c r="EC164" s="132">
        <f>SAM_billion!EC164*1000</f>
        <v>0</v>
      </c>
      <c r="ED164" s="132">
        <f>SAM_billion!ED164*1000</f>
        <v>0</v>
      </c>
      <c r="EE164" s="132">
        <f>SAM_billion!EE164*1000</f>
        <v>0</v>
      </c>
      <c r="EF164" s="132">
        <f>SAM_billion!EF164*1000</f>
        <v>0</v>
      </c>
      <c r="EG164" s="132">
        <f>SAM_billion!EG164*1000</f>
        <v>0</v>
      </c>
      <c r="EH164" s="132">
        <f>SAM_billion!EH164*1000</f>
        <v>0</v>
      </c>
      <c r="EI164" s="132">
        <f>SAM_billion!EI164*1000</f>
        <v>0</v>
      </c>
      <c r="EJ164" s="132">
        <f>SAM_billion!EJ164*1000</f>
        <v>0</v>
      </c>
      <c r="EK164" s="132">
        <f>SAM_billion!EK164*1000</f>
        <v>0</v>
      </c>
      <c r="EL164" s="132">
        <f>SAM_billion!EL164*1000</f>
        <v>0</v>
      </c>
      <c r="EM164" s="132">
        <f>SAM_billion!EM164*1000</f>
        <v>0</v>
      </c>
      <c r="EN164" s="132">
        <f>SAM_billion!EN164*1000</f>
        <v>0</v>
      </c>
      <c r="EO164" s="132">
        <f>SAM_billion!EO164*1000</f>
        <v>0</v>
      </c>
      <c r="EP164" s="132">
        <f>SAM_billion!EP164*1000</f>
        <v>0</v>
      </c>
      <c r="EQ164" s="132">
        <f>SAM_billion!EQ164*1000</f>
        <v>0</v>
      </c>
      <c r="ER164" s="132">
        <f>SAM_billion!ER164*1000</f>
        <v>0</v>
      </c>
      <c r="ES164" s="132">
        <f>SAM_billion!ES164*1000</f>
        <v>0</v>
      </c>
      <c r="ET164" s="132">
        <f>SAM_billion!ET164*1000</f>
        <v>0</v>
      </c>
      <c r="EU164" s="132">
        <f>SAM_billion!EU164*1000</f>
        <v>0</v>
      </c>
      <c r="EV164" s="132">
        <f>SAM_billion!EV164*1000</f>
        <v>0</v>
      </c>
      <c r="EW164" s="132">
        <f>SAM_billion!EW164*1000</f>
        <v>0</v>
      </c>
      <c r="EX164" s="132">
        <f>SAM_billion!EX164*1000</f>
        <v>0</v>
      </c>
      <c r="EY164" s="132">
        <f>SAM_billion!EY164*1000</f>
        <v>0</v>
      </c>
      <c r="EZ164" s="132">
        <f>SAM_billion!EZ164*1000</f>
        <v>0</v>
      </c>
      <c r="FA164" s="132">
        <f>SAM_billion!FA164*1000</f>
        <v>0</v>
      </c>
      <c r="FB164" s="132">
        <f>SAM_billion!FB164*1000</f>
        <v>0</v>
      </c>
      <c r="FC164" s="132">
        <f>SAM_billion!FC164*1000</f>
        <v>0</v>
      </c>
      <c r="FD164" s="132">
        <f>SAM_billion!FD164*1000</f>
        <v>0</v>
      </c>
      <c r="FE164" s="132">
        <f>SAM_billion!FE164*1000</f>
        <v>0</v>
      </c>
      <c r="FF164" s="132">
        <f>SAM_billion!FF164*1000</f>
        <v>0</v>
      </c>
      <c r="FG164" s="132">
        <f>SAM_billion!FG164*1000</f>
        <v>0</v>
      </c>
      <c r="FH164" s="132">
        <f>SAM_billion!FH164*1000</f>
        <v>0</v>
      </c>
      <c r="FI164" s="132">
        <f>SAM_billion!FI164*1000</f>
        <v>0</v>
      </c>
      <c r="FJ164" s="132">
        <f>SAM_billion!FJ164*1000</f>
        <v>0</v>
      </c>
      <c r="FK164" s="132">
        <f>SAM_billion!FK164*1000</f>
        <v>0</v>
      </c>
      <c r="FL164" s="132">
        <f>SAM_billion!FL164*1000</f>
        <v>0</v>
      </c>
      <c r="FM164" s="132">
        <f>SAM_billion!FM164*1000</f>
        <v>0</v>
      </c>
      <c r="FN164" s="132">
        <f>SAM_billion!FN164*1000</f>
        <v>4250.5778026091421</v>
      </c>
      <c r="FO164" s="132">
        <f>SAM_billion!FO164*1000</f>
        <v>7748.7877881746081</v>
      </c>
      <c r="FP164" s="132">
        <f>SAM_billion!FP164*1000</f>
        <v>9818.7928948105946</v>
      </c>
      <c r="FQ164" s="132">
        <f>SAM_billion!FQ164*1000</f>
        <v>10975.456799989955</v>
      </c>
      <c r="FR164" s="132">
        <f>SAM_billion!FR164*1000</f>
        <v>13176.491886530519</v>
      </c>
      <c r="FS164" s="132">
        <f>SAM_billion!FS164*1000</f>
        <v>17217.386709041177</v>
      </c>
      <c r="FT164" s="132">
        <f>SAM_billion!FT164*1000</f>
        <v>23317.556907885548</v>
      </c>
      <c r="FU164" s="132">
        <f>SAM_billion!FU164*1000</f>
        <v>36714.88002413472</v>
      </c>
      <c r="FV164" s="132">
        <f>SAM_billion!FV164*1000</f>
        <v>78458.360600879445</v>
      </c>
      <c r="FW164" s="132">
        <f>SAM_billion!FW164*1000</f>
        <v>161248.28787844541</v>
      </c>
      <c r="FX164" s="132">
        <f>SAM_billion!FX164*1000</f>
        <v>0</v>
      </c>
      <c r="FY164" s="132">
        <f>SAM_billion!FY164*1000</f>
        <v>0</v>
      </c>
      <c r="FZ164" s="132">
        <f>SAM_billion!FZ164*1000</f>
        <v>0</v>
      </c>
      <c r="GA164" s="132">
        <f>SAM_billion!GA164*1000</f>
        <v>0</v>
      </c>
      <c r="GB164" s="132">
        <f>SAM_billion!GB164*1000</f>
        <v>0</v>
      </c>
      <c r="GC164" s="132">
        <f>SAM_billion!GC164*1000</f>
        <v>0</v>
      </c>
      <c r="GD164" s="132">
        <f>SAM_billion!GD164*1000</f>
        <v>0</v>
      </c>
      <c r="GE164" s="132">
        <f>SAM_billion!GE164*1000</f>
        <v>0</v>
      </c>
      <c r="GF164" s="132">
        <f>SAM_billion!GF164*1000</f>
        <v>0</v>
      </c>
      <c r="GG164" s="132">
        <f>SAM_billion!GG164*1000</f>
        <v>0</v>
      </c>
      <c r="GH164" s="132">
        <f>SAM_billion!GH164*1000</f>
        <v>-1288.5217178085707</v>
      </c>
      <c r="GI164" s="132">
        <f>SAM_billion!GI164*1000</f>
        <v>32538.701744989161</v>
      </c>
      <c r="GJ164" s="132">
        <f>SAM_billion!GJ164*1000</f>
        <v>944292.68376206653</v>
      </c>
    </row>
    <row r="165" spans="1:192" x14ac:dyDescent="0.25">
      <c r="A165" s="133" t="s">
        <v>552</v>
      </c>
      <c r="B165" s="132">
        <f>SAM_billion!B165*1000</f>
        <v>0</v>
      </c>
      <c r="C165" s="132">
        <f>SAM_billion!C165*1000</f>
        <v>0</v>
      </c>
      <c r="D165" s="132">
        <f>SAM_billion!D165*1000</f>
        <v>0</v>
      </c>
      <c r="E165" s="132">
        <f>SAM_billion!E165*1000</f>
        <v>0</v>
      </c>
      <c r="F165" s="132">
        <f>SAM_billion!F165*1000</f>
        <v>0</v>
      </c>
      <c r="G165" s="132">
        <f>SAM_billion!G165*1000</f>
        <v>0</v>
      </c>
      <c r="H165" s="132">
        <f>SAM_billion!H165*1000</f>
        <v>0</v>
      </c>
      <c r="I165" s="132">
        <f>SAM_billion!I165*1000</f>
        <v>0</v>
      </c>
      <c r="J165" s="132">
        <f>SAM_billion!J165*1000</f>
        <v>0</v>
      </c>
      <c r="K165" s="132">
        <f>SAM_billion!K165*1000</f>
        <v>0</v>
      </c>
      <c r="L165" s="132">
        <f>SAM_billion!L165*1000</f>
        <v>0</v>
      </c>
      <c r="M165" s="132">
        <f>SAM_billion!M165*1000</f>
        <v>0</v>
      </c>
      <c r="N165" s="132">
        <f>SAM_billion!N165*1000</f>
        <v>0</v>
      </c>
      <c r="O165" s="132">
        <f>SAM_billion!O165*1000</f>
        <v>0</v>
      </c>
      <c r="P165" s="132">
        <f>SAM_billion!P165*1000</f>
        <v>0</v>
      </c>
      <c r="Q165" s="132">
        <f>SAM_billion!Q165*1000</f>
        <v>0</v>
      </c>
      <c r="R165" s="132">
        <f>SAM_billion!R165*1000</f>
        <v>0</v>
      </c>
      <c r="S165" s="132">
        <f>SAM_billion!S165*1000</f>
        <v>0</v>
      </c>
      <c r="T165" s="132">
        <f>SAM_billion!T165*1000</f>
        <v>0</v>
      </c>
      <c r="U165" s="132">
        <f>SAM_billion!U165*1000</f>
        <v>0</v>
      </c>
      <c r="V165" s="132">
        <f>SAM_billion!V165*1000</f>
        <v>0</v>
      </c>
      <c r="W165" s="132">
        <f>SAM_billion!W165*1000</f>
        <v>0</v>
      </c>
      <c r="X165" s="132">
        <f>SAM_billion!X165*1000</f>
        <v>0</v>
      </c>
      <c r="Y165" s="132">
        <f>SAM_billion!Y165*1000</f>
        <v>0</v>
      </c>
      <c r="Z165" s="132">
        <f>SAM_billion!Z165*1000</f>
        <v>0</v>
      </c>
      <c r="AA165" s="132">
        <f>SAM_billion!AA165*1000</f>
        <v>0</v>
      </c>
      <c r="AB165" s="132">
        <f>SAM_billion!AB165*1000</f>
        <v>0</v>
      </c>
      <c r="AC165" s="132">
        <f>SAM_billion!AC165*1000</f>
        <v>0</v>
      </c>
      <c r="AD165" s="132">
        <f>SAM_billion!AD165*1000</f>
        <v>0</v>
      </c>
      <c r="AE165" s="132">
        <f>SAM_billion!AE165*1000</f>
        <v>0</v>
      </c>
      <c r="AF165" s="132">
        <f>SAM_billion!AF165*1000</f>
        <v>0</v>
      </c>
      <c r="AG165" s="132">
        <f>SAM_billion!AG165*1000</f>
        <v>0</v>
      </c>
      <c r="AH165" s="132">
        <f>SAM_billion!AH165*1000</f>
        <v>0</v>
      </c>
      <c r="AI165" s="132">
        <f>SAM_billion!AI165*1000</f>
        <v>0</v>
      </c>
      <c r="AJ165" s="132">
        <f>SAM_billion!AJ165*1000</f>
        <v>0</v>
      </c>
      <c r="AK165" s="132">
        <f>SAM_billion!AK165*1000</f>
        <v>0</v>
      </c>
      <c r="AL165" s="132">
        <f>SAM_billion!AL165*1000</f>
        <v>0</v>
      </c>
      <c r="AM165" s="132">
        <f>SAM_billion!AM165*1000</f>
        <v>0</v>
      </c>
      <c r="AN165" s="132">
        <f>SAM_billion!AN165*1000</f>
        <v>0</v>
      </c>
      <c r="AO165" s="132">
        <f>SAM_billion!AO165*1000</f>
        <v>0</v>
      </c>
      <c r="AP165" s="132">
        <f>SAM_billion!AP165*1000</f>
        <v>0</v>
      </c>
      <c r="AQ165" s="132">
        <f>SAM_billion!AQ165*1000</f>
        <v>0</v>
      </c>
      <c r="AR165" s="132">
        <f>SAM_billion!AR165*1000</f>
        <v>0</v>
      </c>
      <c r="AS165" s="132">
        <f>SAM_billion!AS165*1000</f>
        <v>0</v>
      </c>
      <c r="AT165" s="132">
        <f>SAM_billion!AT165*1000</f>
        <v>0</v>
      </c>
      <c r="AU165" s="132">
        <f>SAM_billion!AU165*1000</f>
        <v>0</v>
      </c>
      <c r="AV165" s="132">
        <f>SAM_billion!AV165*1000</f>
        <v>0</v>
      </c>
      <c r="AW165" s="132">
        <f>SAM_billion!AW165*1000</f>
        <v>0</v>
      </c>
      <c r="AX165" s="132">
        <f>SAM_billion!AX165*1000</f>
        <v>0</v>
      </c>
      <c r="AY165" s="132">
        <f>SAM_billion!AY165*1000</f>
        <v>0</v>
      </c>
      <c r="AZ165" s="132">
        <f>SAM_billion!AZ165*1000</f>
        <v>0</v>
      </c>
      <c r="BA165" s="132">
        <f>SAM_billion!BA165*1000</f>
        <v>0</v>
      </c>
      <c r="BB165" s="132">
        <f>SAM_billion!BB165*1000</f>
        <v>0</v>
      </c>
      <c r="BC165" s="132">
        <f>SAM_billion!BC165*1000</f>
        <v>0</v>
      </c>
      <c r="BD165" s="132">
        <f>SAM_billion!BD165*1000</f>
        <v>0</v>
      </c>
      <c r="BE165" s="132">
        <f>SAM_billion!BE165*1000</f>
        <v>0</v>
      </c>
      <c r="BF165" s="132">
        <f>SAM_billion!BF165*1000</f>
        <v>0</v>
      </c>
      <c r="BG165" s="132">
        <f>SAM_billion!BG165*1000</f>
        <v>0</v>
      </c>
      <c r="BH165" s="132">
        <f>SAM_billion!BH165*1000</f>
        <v>0</v>
      </c>
      <c r="BI165" s="132">
        <f>SAM_billion!BI165*1000</f>
        <v>0</v>
      </c>
      <c r="BJ165" s="132">
        <f>SAM_billion!BJ165*1000</f>
        <v>0</v>
      </c>
      <c r="BK165" s="132">
        <f>SAM_billion!BK165*1000</f>
        <v>4659.3224175489549</v>
      </c>
      <c r="BL165" s="132">
        <f>SAM_billion!BL165*1000</f>
        <v>0</v>
      </c>
      <c r="BM165" s="132">
        <f>SAM_billion!BM165*1000</f>
        <v>0</v>
      </c>
      <c r="BN165" s="132">
        <f>SAM_billion!BN165*1000</f>
        <v>0</v>
      </c>
      <c r="BO165" s="132">
        <f>SAM_billion!BO165*1000</f>
        <v>0</v>
      </c>
      <c r="BP165" s="132">
        <f>SAM_billion!BP165*1000</f>
        <v>0</v>
      </c>
      <c r="BQ165" s="132">
        <f>SAM_billion!BQ165*1000</f>
        <v>0</v>
      </c>
      <c r="BR165" s="132">
        <f>SAM_billion!BR165*1000</f>
        <v>0</v>
      </c>
      <c r="BS165" s="132">
        <f>SAM_billion!BS165*1000</f>
        <v>0</v>
      </c>
      <c r="BT165" s="132">
        <f>SAM_billion!BT165*1000</f>
        <v>0</v>
      </c>
      <c r="BU165" s="132">
        <f>SAM_billion!BU165*1000</f>
        <v>0</v>
      </c>
      <c r="BV165" s="132">
        <f>SAM_billion!BV165*1000</f>
        <v>0</v>
      </c>
      <c r="BW165" s="132">
        <f>SAM_billion!BW165*1000</f>
        <v>0</v>
      </c>
      <c r="BX165" s="132">
        <f>SAM_billion!BX165*1000</f>
        <v>0</v>
      </c>
      <c r="BY165" s="132">
        <f>SAM_billion!BY165*1000</f>
        <v>0</v>
      </c>
      <c r="BZ165" s="132">
        <f>SAM_billion!BZ165*1000</f>
        <v>0</v>
      </c>
      <c r="CA165" s="132">
        <f>SAM_billion!CA165*1000</f>
        <v>0</v>
      </c>
      <c r="CB165" s="132">
        <f>SAM_billion!CB165*1000</f>
        <v>0</v>
      </c>
      <c r="CC165" s="132">
        <f>SAM_billion!CC165*1000</f>
        <v>0</v>
      </c>
      <c r="CD165" s="132">
        <f>SAM_billion!CD165*1000</f>
        <v>0</v>
      </c>
      <c r="CE165" s="132">
        <f>SAM_billion!CE165*1000</f>
        <v>0</v>
      </c>
      <c r="CF165" s="132">
        <f>SAM_billion!CF165*1000</f>
        <v>0</v>
      </c>
      <c r="CG165" s="132">
        <f>SAM_billion!CG165*1000</f>
        <v>0</v>
      </c>
      <c r="CH165" s="132">
        <f>SAM_billion!CH165*1000</f>
        <v>0</v>
      </c>
      <c r="CI165" s="132">
        <f>SAM_billion!CI165*1000</f>
        <v>0</v>
      </c>
      <c r="CJ165" s="132">
        <f>SAM_billion!CJ165*1000</f>
        <v>0</v>
      </c>
      <c r="CK165" s="132">
        <f>SAM_billion!CK165*1000</f>
        <v>0</v>
      </c>
      <c r="CL165" s="132">
        <f>SAM_billion!CL165*1000</f>
        <v>0</v>
      </c>
      <c r="CM165" s="132">
        <f>SAM_billion!CM165*1000</f>
        <v>0</v>
      </c>
      <c r="CN165" s="132">
        <f>SAM_billion!CN165*1000</f>
        <v>0</v>
      </c>
      <c r="CO165" s="132">
        <f>SAM_billion!CO165*1000</f>
        <v>0</v>
      </c>
      <c r="CP165" s="132">
        <f>SAM_billion!CP165*1000</f>
        <v>0</v>
      </c>
      <c r="CQ165" s="132">
        <f>SAM_billion!CQ165*1000</f>
        <v>0</v>
      </c>
      <c r="CR165" s="132">
        <f>SAM_billion!CR165*1000</f>
        <v>0</v>
      </c>
      <c r="CS165" s="132">
        <f>SAM_billion!CS165*1000</f>
        <v>0</v>
      </c>
      <c r="CT165" s="132">
        <f>SAM_billion!CT165*1000</f>
        <v>0</v>
      </c>
      <c r="CU165" s="132">
        <f>SAM_billion!CU165*1000</f>
        <v>0</v>
      </c>
      <c r="CV165" s="132">
        <f>SAM_billion!CV165*1000</f>
        <v>0</v>
      </c>
      <c r="CW165" s="132">
        <f>SAM_billion!CW165*1000</f>
        <v>0</v>
      </c>
      <c r="CX165" s="132">
        <f>SAM_billion!CX165*1000</f>
        <v>0</v>
      </c>
      <c r="CY165" s="132">
        <f>SAM_billion!CY165*1000</f>
        <v>0</v>
      </c>
      <c r="CZ165" s="132">
        <f>SAM_billion!CZ165*1000</f>
        <v>0</v>
      </c>
      <c r="DA165" s="132">
        <f>SAM_billion!DA165*1000</f>
        <v>0</v>
      </c>
      <c r="DB165" s="132">
        <f>SAM_billion!DB165*1000</f>
        <v>0</v>
      </c>
      <c r="DC165" s="132">
        <f>SAM_billion!DC165*1000</f>
        <v>0</v>
      </c>
      <c r="DD165" s="132">
        <f>SAM_billion!DD165*1000</f>
        <v>0</v>
      </c>
      <c r="DE165" s="132">
        <f>SAM_billion!DE165*1000</f>
        <v>0</v>
      </c>
      <c r="DF165" s="132">
        <f>SAM_billion!DF165*1000</f>
        <v>0</v>
      </c>
      <c r="DG165" s="132">
        <f>SAM_billion!DG165*1000</f>
        <v>0</v>
      </c>
      <c r="DH165" s="132">
        <f>SAM_billion!DH165*1000</f>
        <v>0</v>
      </c>
      <c r="DI165" s="132">
        <f>SAM_billion!DI165*1000</f>
        <v>0</v>
      </c>
      <c r="DJ165" s="132">
        <f>SAM_billion!DJ165*1000</f>
        <v>0</v>
      </c>
      <c r="DK165" s="132">
        <f>SAM_billion!DK165*1000</f>
        <v>0</v>
      </c>
      <c r="DL165" s="132">
        <f>SAM_billion!DL165*1000</f>
        <v>0</v>
      </c>
      <c r="DM165" s="132">
        <f>SAM_billion!DM165*1000</f>
        <v>0</v>
      </c>
      <c r="DN165" s="132">
        <f>SAM_billion!DN165*1000</f>
        <v>0</v>
      </c>
      <c r="DO165" s="132">
        <f>SAM_billion!DO165*1000</f>
        <v>0</v>
      </c>
      <c r="DP165" s="132">
        <f>SAM_billion!DP165*1000</f>
        <v>0</v>
      </c>
      <c r="DQ165" s="132">
        <f>SAM_billion!DQ165*1000</f>
        <v>0</v>
      </c>
      <c r="DR165" s="132">
        <f>SAM_billion!DR165*1000</f>
        <v>0</v>
      </c>
      <c r="DS165" s="132">
        <f>SAM_billion!DS165*1000</f>
        <v>0</v>
      </c>
      <c r="DT165" s="132">
        <f>SAM_billion!DT165*1000</f>
        <v>0</v>
      </c>
      <c r="DU165" s="132">
        <f>SAM_billion!DU165*1000</f>
        <v>0</v>
      </c>
      <c r="DV165" s="132">
        <f>SAM_billion!DV165*1000</f>
        <v>0</v>
      </c>
      <c r="DW165" s="132">
        <f>SAM_billion!DW165*1000</f>
        <v>0</v>
      </c>
      <c r="DX165" s="132">
        <f>SAM_billion!DX165*1000</f>
        <v>0</v>
      </c>
      <c r="DY165" s="132">
        <f>SAM_billion!DY165*1000</f>
        <v>0</v>
      </c>
      <c r="DZ165" s="132">
        <f>SAM_billion!DZ165*1000</f>
        <v>0</v>
      </c>
      <c r="EA165" s="132">
        <f>SAM_billion!EA165*1000</f>
        <v>0</v>
      </c>
      <c r="EB165" s="132">
        <f>SAM_billion!EB165*1000</f>
        <v>0</v>
      </c>
      <c r="EC165" s="132">
        <f>SAM_billion!EC165*1000</f>
        <v>0</v>
      </c>
      <c r="ED165" s="132">
        <f>SAM_billion!ED165*1000</f>
        <v>0</v>
      </c>
      <c r="EE165" s="132">
        <f>SAM_billion!EE165*1000</f>
        <v>0</v>
      </c>
      <c r="EF165" s="132">
        <f>SAM_billion!EF165*1000</f>
        <v>0</v>
      </c>
      <c r="EG165" s="132">
        <f>SAM_billion!EG165*1000</f>
        <v>0</v>
      </c>
      <c r="EH165" s="132">
        <f>SAM_billion!EH165*1000</f>
        <v>0</v>
      </c>
      <c r="EI165" s="132">
        <f>SAM_billion!EI165*1000</f>
        <v>0</v>
      </c>
      <c r="EJ165" s="132">
        <f>SAM_billion!EJ165*1000</f>
        <v>0</v>
      </c>
      <c r="EK165" s="132">
        <f>SAM_billion!EK165*1000</f>
        <v>0</v>
      </c>
      <c r="EL165" s="132">
        <f>SAM_billion!EL165*1000</f>
        <v>0</v>
      </c>
      <c r="EM165" s="132">
        <f>SAM_billion!EM165*1000</f>
        <v>0</v>
      </c>
      <c r="EN165" s="132">
        <f>SAM_billion!EN165*1000</f>
        <v>0</v>
      </c>
      <c r="EO165" s="132">
        <f>SAM_billion!EO165*1000</f>
        <v>0</v>
      </c>
      <c r="EP165" s="132">
        <f>SAM_billion!EP165*1000</f>
        <v>0</v>
      </c>
      <c r="EQ165" s="132">
        <f>SAM_billion!EQ165*1000</f>
        <v>0</v>
      </c>
      <c r="ER165" s="132">
        <f>SAM_billion!ER165*1000</f>
        <v>0</v>
      </c>
      <c r="ES165" s="132">
        <f>SAM_billion!ES165*1000</f>
        <v>0</v>
      </c>
      <c r="ET165" s="132">
        <f>SAM_billion!ET165*1000</f>
        <v>0</v>
      </c>
      <c r="EU165" s="132">
        <f>SAM_billion!EU165*1000</f>
        <v>0</v>
      </c>
      <c r="EV165" s="132">
        <f>SAM_billion!EV165*1000</f>
        <v>0</v>
      </c>
      <c r="EW165" s="132">
        <f>SAM_billion!EW165*1000</f>
        <v>0</v>
      </c>
      <c r="EX165" s="132">
        <f>SAM_billion!EX165*1000</f>
        <v>0</v>
      </c>
      <c r="EY165" s="132">
        <f>SAM_billion!EY165*1000</f>
        <v>0</v>
      </c>
      <c r="EZ165" s="132">
        <f>SAM_billion!EZ165*1000</f>
        <v>0</v>
      </c>
      <c r="FA165" s="132">
        <f>SAM_billion!FA165*1000</f>
        <v>0</v>
      </c>
      <c r="FB165" s="132">
        <f>SAM_billion!FB165*1000</f>
        <v>0</v>
      </c>
      <c r="FC165" s="132">
        <f>SAM_billion!FC165*1000</f>
        <v>0</v>
      </c>
      <c r="FD165" s="132">
        <f>SAM_billion!FD165*1000</f>
        <v>0</v>
      </c>
      <c r="FE165" s="132">
        <f>SAM_billion!FE165*1000</f>
        <v>0</v>
      </c>
      <c r="FF165" s="132">
        <f>SAM_billion!FF165*1000</f>
        <v>0</v>
      </c>
      <c r="FG165" s="132">
        <f>SAM_billion!FG165*1000</f>
        <v>0</v>
      </c>
      <c r="FH165" s="132">
        <f>SAM_billion!FH165*1000</f>
        <v>0</v>
      </c>
      <c r="FI165" s="132">
        <f>SAM_billion!FI165*1000</f>
        <v>0</v>
      </c>
      <c r="FJ165" s="132">
        <f>SAM_billion!FJ165*1000</f>
        <v>0</v>
      </c>
      <c r="FK165" s="132">
        <f>SAM_billion!FK165*1000</f>
        <v>0</v>
      </c>
      <c r="FL165" s="132">
        <f>SAM_billion!FL165*1000</f>
        <v>0</v>
      </c>
      <c r="FM165" s="132">
        <f>SAM_billion!FM165*1000</f>
        <v>0</v>
      </c>
      <c r="FN165" s="132">
        <f>SAM_billion!FN165*1000</f>
        <v>0</v>
      </c>
      <c r="FO165" s="132">
        <f>SAM_billion!FO165*1000</f>
        <v>0</v>
      </c>
      <c r="FP165" s="132">
        <f>SAM_billion!FP165*1000</f>
        <v>0</v>
      </c>
      <c r="FQ165" s="132">
        <f>SAM_billion!FQ165*1000</f>
        <v>0</v>
      </c>
      <c r="FR165" s="132">
        <f>SAM_billion!FR165*1000</f>
        <v>0</v>
      </c>
      <c r="FS165" s="132">
        <f>SAM_billion!FS165*1000</f>
        <v>0</v>
      </c>
      <c r="FT165" s="132">
        <f>SAM_billion!FT165*1000</f>
        <v>0</v>
      </c>
      <c r="FU165" s="132">
        <f>SAM_billion!FU165*1000</f>
        <v>0</v>
      </c>
      <c r="FV165" s="132">
        <f>SAM_billion!FV165*1000</f>
        <v>0</v>
      </c>
      <c r="FW165" s="132">
        <f>SAM_billion!FW165*1000</f>
        <v>0</v>
      </c>
      <c r="FX165" s="132">
        <f>SAM_billion!FX165*1000</f>
        <v>0</v>
      </c>
      <c r="FY165" s="132">
        <f>SAM_billion!FY165*1000</f>
        <v>0</v>
      </c>
      <c r="FZ165" s="132">
        <f>SAM_billion!FZ165*1000</f>
        <v>0</v>
      </c>
      <c r="GA165" s="132">
        <f>SAM_billion!GA165*1000</f>
        <v>0</v>
      </c>
      <c r="GB165" s="132">
        <f>SAM_billion!GB165*1000</f>
        <v>0</v>
      </c>
      <c r="GC165" s="132">
        <f>SAM_billion!GC165*1000</f>
        <v>0</v>
      </c>
      <c r="GD165" s="132">
        <f>SAM_billion!GD165*1000</f>
        <v>0</v>
      </c>
      <c r="GE165" s="132">
        <f>SAM_billion!GE165*1000</f>
        <v>0</v>
      </c>
      <c r="GF165" s="132">
        <f>SAM_billion!GF165*1000</f>
        <v>0</v>
      </c>
      <c r="GG165" s="132">
        <f>SAM_billion!GG165*1000</f>
        <v>3011.1838252994526</v>
      </c>
      <c r="GH165" s="132">
        <f>SAM_billion!GH165*1000</f>
        <v>0</v>
      </c>
      <c r="GI165" s="132">
        <f>SAM_billion!GI165*1000</f>
        <v>0</v>
      </c>
      <c r="GJ165" s="132">
        <f>SAM_billion!GJ165*1000</f>
        <v>7670.506242848408</v>
      </c>
    </row>
    <row r="166" spans="1:192" x14ac:dyDescent="0.25">
      <c r="A166" s="133" t="s">
        <v>43</v>
      </c>
      <c r="B166" s="132">
        <f>SAM_billion!B166*1000</f>
        <v>0</v>
      </c>
      <c r="C166" s="132">
        <f>SAM_billion!C166*1000</f>
        <v>0</v>
      </c>
      <c r="D166" s="132">
        <f>SAM_billion!D166*1000</f>
        <v>0</v>
      </c>
      <c r="E166" s="132">
        <f>SAM_billion!E166*1000</f>
        <v>0</v>
      </c>
      <c r="F166" s="132">
        <f>SAM_billion!F166*1000</f>
        <v>0</v>
      </c>
      <c r="G166" s="132">
        <f>SAM_billion!G166*1000</f>
        <v>0</v>
      </c>
      <c r="H166" s="132">
        <f>SAM_billion!H166*1000</f>
        <v>0</v>
      </c>
      <c r="I166" s="132">
        <f>SAM_billion!I166*1000</f>
        <v>0</v>
      </c>
      <c r="J166" s="132">
        <f>SAM_billion!J166*1000</f>
        <v>0</v>
      </c>
      <c r="K166" s="132">
        <f>SAM_billion!K166*1000</f>
        <v>0</v>
      </c>
      <c r="L166" s="132">
        <f>SAM_billion!L166*1000</f>
        <v>0</v>
      </c>
      <c r="M166" s="132">
        <f>SAM_billion!M166*1000</f>
        <v>0</v>
      </c>
      <c r="N166" s="132">
        <f>SAM_billion!N166*1000</f>
        <v>0</v>
      </c>
      <c r="O166" s="132">
        <f>SAM_billion!O166*1000</f>
        <v>0</v>
      </c>
      <c r="P166" s="132">
        <f>SAM_billion!P166*1000</f>
        <v>0</v>
      </c>
      <c r="Q166" s="132">
        <f>SAM_billion!Q166*1000</f>
        <v>0</v>
      </c>
      <c r="R166" s="132">
        <f>SAM_billion!R166*1000</f>
        <v>0</v>
      </c>
      <c r="S166" s="132">
        <f>SAM_billion!S166*1000</f>
        <v>0</v>
      </c>
      <c r="T166" s="132">
        <f>SAM_billion!T166*1000</f>
        <v>0</v>
      </c>
      <c r="U166" s="132">
        <f>SAM_billion!U166*1000</f>
        <v>0</v>
      </c>
      <c r="V166" s="132">
        <f>SAM_billion!V166*1000</f>
        <v>0</v>
      </c>
      <c r="W166" s="132">
        <f>SAM_billion!W166*1000</f>
        <v>0</v>
      </c>
      <c r="X166" s="132">
        <f>SAM_billion!X166*1000</f>
        <v>0</v>
      </c>
      <c r="Y166" s="132">
        <f>SAM_billion!Y166*1000</f>
        <v>0</v>
      </c>
      <c r="Z166" s="132">
        <f>SAM_billion!Z166*1000</f>
        <v>0</v>
      </c>
      <c r="AA166" s="132">
        <f>SAM_billion!AA166*1000</f>
        <v>0</v>
      </c>
      <c r="AB166" s="132">
        <f>SAM_billion!AB166*1000</f>
        <v>0</v>
      </c>
      <c r="AC166" s="132">
        <f>SAM_billion!AC166*1000</f>
        <v>0</v>
      </c>
      <c r="AD166" s="132">
        <f>SAM_billion!AD166*1000</f>
        <v>0</v>
      </c>
      <c r="AE166" s="132">
        <f>SAM_billion!AE166*1000</f>
        <v>0</v>
      </c>
      <c r="AF166" s="132">
        <f>SAM_billion!AF166*1000</f>
        <v>0</v>
      </c>
      <c r="AG166" s="132">
        <f>SAM_billion!AG166*1000</f>
        <v>0</v>
      </c>
      <c r="AH166" s="132">
        <f>SAM_billion!AH166*1000</f>
        <v>0</v>
      </c>
      <c r="AI166" s="132">
        <f>SAM_billion!AI166*1000</f>
        <v>0</v>
      </c>
      <c r="AJ166" s="132">
        <f>SAM_billion!AJ166*1000</f>
        <v>0</v>
      </c>
      <c r="AK166" s="132">
        <f>SAM_billion!AK166*1000</f>
        <v>0</v>
      </c>
      <c r="AL166" s="132">
        <f>SAM_billion!AL166*1000</f>
        <v>0</v>
      </c>
      <c r="AM166" s="132">
        <f>SAM_billion!AM166*1000</f>
        <v>0</v>
      </c>
      <c r="AN166" s="132">
        <f>SAM_billion!AN166*1000</f>
        <v>0</v>
      </c>
      <c r="AO166" s="132">
        <f>SAM_billion!AO166*1000</f>
        <v>0</v>
      </c>
      <c r="AP166" s="132">
        <f>SAM_billion!AP166*1000</f>
        <v>0</v>
      </c>
      <c r="AQ166" s="132">
        <f>SAM_billion!AQ166*1000</f>
        <v>0</v>
      </c>
      <c r="AR166" s="132">
        <f>SAM_billion!AR166*1000</f>
        <v>0</v>
      </c>
      <c r="AS166" s="132">
        <f>SAM_billion!AS166*1000</f>
        <v>0</v>
      </c>
      <c r="AT166" s="132">
        <f>SAM_billion!AT166*1000</f>
        <v>0</v>
      </c>
      <c r="AU166" s="132">
        <f>SAM_billion!AU166*1000</f>
        <v>0</v>
      </c>
      <c r="AV166" s="132">
        <f>SAM_billion!AV166*1000</f>
        <v>0</v>
      </c>
      <c r="AW166" s="132">
        <f>SAM_billion!AW166*1000</f>
        <v>0</v>
      </c>
      <c r="AX166" s="132">
        <f>SAM_billion!AX166*1000</f>
        <v>0</v>
      </c>
      <c r="AY166" s="132">
        <f>SAM_billion!AY166*1000</f>
        <v>0</v>
      </c>
      <c r="AZ166" s="132">
        <f>SAM_billion!AZ166*1000</f>
        <v>0</v>
      </c>
      <c r="BA166" s="132">
        <f>SAM_billion!BA166*1000</f>
        <v>0</v>
      </c>
      <c r="BB166" s="132">
        <f>SAM_billion!BB166*1000</f>
        <v>0</v>
      </c>
      <c r="BC166" s="132">
        <f>SAM_billion!BC166*1000</f>
        <v>0</v>
      </c>
      <c r="BD166" s="132">
        <f>SAM_billion!BD166*1000</f>
        <v>0</v>
      </c>
      <c r="BE166" s="132">
        <f>SAM_billion!BE166*1000</f>
        <v>0</v>
      </c>
      <c r="BF166" s="132">
        <f>SAM_billion!BF166*1000</f>
        <v>0</v>
      </c>
      <c r="BG166" s="132">
        <f>SAM_billion!BG166*1000</f>
        <v>0</v>
      </c>
      <c r="BH166" s="132">
        <f>SAM_billion!BH166*1000</f>
        <v>0</v>
      </c>
      <c r="BI166" s="132">
        <f>SAM_billion!BI166*1000</f>
        <v>0</v>
      </c>
      <c r="BJ166" s="132">
        <f>SAM_billion!BJ166*1000</f>
        <v>0</v>
      </c>
      <c r="BK166" s="132">
        <f>SAM_billion!BK166*1000</f>
        <v>0</v>
      </c>
      <c r="BL166" s="132">
        <f>SAM_billion!BL166*1000</f>
        <v>0</v>
      </c>
      <c r="BM166" s="132">
        <f>SAM_billion!BM166*1000</f>
        <v>0</v>
      </c>
      <c r="BN166" s="132">
        <f>SAM_billion!BN166*1000</f>
        <v>0</v>
      </c>
      <c r="BO166" s="132">
        <f>SAM_billion!BO166*1000</f>
        <v>0</v>
      </c>
      <c r="BP166" s="132">
        <f>SAM_billion!BP166*1000</f>
        <v>0</v>
      </c>
      <c r="BQ166" s="132">
        <f>SAM_billion!BQ166*1000</f>
        <v>0</v>
      </c>
      <c r="BR166" s="132">
        <f>SAM_billion!BR166*1000</f>
        <v>0</v>
      </c>
      <c r="BS166" s="132">
        <f>SAM_billion!BS166*1000</f>
        <v>0</v>
      </c>
      <c r="BT166" s="132">
        <f>SAM_billion!BT166*1000</f>
        <v>0</v>
      </c>
      <c r="BU166" s="132">
        <f>SAM_billion!BU166*1000</f>
        <v>0</v>
      </c>
      <c r="BV166" s="132">
        <f>SAM_billion!BV166*1000</f>
        <v>0</v>
      </c>
      <c r="BW166" s="132">
        <f>SAM_billion!BW166*1000</f>
        <v>0</v>
      </c>
      <c r="BX166" s="132">
        <f>SAM_billion!BX166*1000</f>
        <v>0</v>
      </c>
      <c r="BY166" s="132">
        <f>SAM_billion!BY166*1000</f>
        <v>0</v>
      </c>
      <c r="BZ166" s="132">
        <f>SAM_billion!BZ166*1000</f>
        <v>0</v>
      </c>
      <c r="CA166" s="132">
        <f>SAM_billion!CA166*1000</f>
        <v>768.48192745141694</v>
      </c>
      <c r="CB166" s="132">
        <f>SAM_billion!CB166*1000</f>
        <v>2991.5235194894408</v>
      </c>
      <c r="CC166" s="132">
        <f>SAM_billion!CC166*1000</f>
        <v>179.2764137513104</v>
      </c>
      <c r="CD166" s="132">
        <f>SAM_billion!CD166*1000</f>
        <v>1791.6691780594504</v>
      </c>
      <c r="CE166" s="132">
        <f>SAM_billion!CE166*1000</f>
        <v>3668.9564862151587</v>
      </c>
      <c r="CF166" s="132">
        <f>SAM_billion!CF166*1000</f>
        <v>1428.5140954243457</v>
      </c>
      <c r="CG166" s="132">
        <f>SAM_billion!CG166*1000</f>
        <v>1395.1504616099112</v>
      </c>
      <c r="CH166" s="132">
        <f>SAM_billion!CH166*1000</f>
        <v>995.02062837320193</v>
      </c>
      <c r="CI166" s="132">
        <f>SAM_billion!CI166*1000</f>
        <v>155.10747455628996</v>
      </c>
      <c r="CJ166" s="132">
        <f>SAM_billion!CJ166*1000</f>
        <v>1091.449802025079</v>
      </c>
      <c r="CK166" s="132">
        <f>SAM_billion!CK166*1000</f>
        <v>975.62529602517213</v>
      </c>
      <c r="CL166" s="132">
        <f>SAM_billion!CL166*1000</f>
        <v>14895.845866501048</v>
      </c>
      <c r="CM166" s="132">
        <f>SAM_billion!CM166*1000</f>
        <v>1129.3981939948014</v>
      </c>
      <c r="CN166" s="132">
        <f>SAM_billion!CN166*1000</f>
        <v>2342.7594748402062</v>
      </c>
      <c r="CO166" s="132">
        <f>SAM_billion!CO166*1000</f>
        <v>0</v>
      </c>
      <c r="CP166" s="132">
        <f>SAM_billion!CP166*1000</f>
        <v>7833.1600650770015</v>
      </c>
      <c r="CQ166" s="132">
        <f>SAM_billion!CQ166*1000</f>
        <v>0</v>
      </c>
      <c r="CR166" s="132">
        <f>SAM_billion!CR166*1000</f>
        <v>0</v>
      </c>
      <c r="CS166" s="132">
        <f>SAM_billion!CS166*1000</f>
        <v>162.33114034673903</v>
      </c>
      <c r="CT166" s="132">
        <f>SAM_billion!CT166*1000</f>
        <v>184.61996701304759</v>
      </c>
      <c r="CU166" s="132">
        <f>SAM_billion!CU166*1000</f>
        <v>17143.008976267814</v>
      </c>
      <c r="CV166" s="132">
        <f>SAM_billion!CV166*1000</f>
        <v>11535.318820120745</v>
      </c>
      <c r="CW166" s="132">
        <f>SAM_billion!CW166*1000</f>
        <v>4501.0855763116097</v>
      </c>
      <c r="CX166" s="132">
        <f>SAM_billion!CX166*1000</f>
        <v>7290.7734030529373</v>
      </c>
      <c r="CY166" s="132">
        <f>SAM_billion!CY166*1000</f>
        <v>11362.6566309436</v>
      </c>
      <c r="CZ166" s="132">
        <f>SAM_billion!CZ166*1000</f>
        <v>20758.609892476561</v>
      </c>
      <c r="DA166" s="132">
        <f>SAM_billion!DA166*1000</f>
        <v>13822.892815759269</v>
      </c>
      <c r="DB166" s="132">
        <f>SAM_billion!DB166*1000</f>
        <v>1558.3956177136665</v>
      </c>
      <c r="DC166" s="132">
        <f>SAM_billion!DC166*1000</f>
        <v>17880.022562975588</v>
      </c>
      <c r="DD166" s="132">
        <f>SAM_billion!DD166*1000</f>
        <v>14942.018091609287</v>
      </c>
      <c r="DE166" s="132">
        <f>SAM_billion!DE166*1000</f>
        <v>8965.1274595431678</v>
      </c>
      <c r="DF166" s="132">
        <f>SAM_billion!DF166*1000</f>
        <v>3264.2049561960885</v>
      </c>
      <c r="DG166" s="132">
        <f>SAM_billion!DG166*1000</f>
        <v>478.59425671571847</v>
      </c>
      <c r="DH166" s="132">
        <f>SAM_billion!DH166*1000</f>
        <v>18743.654870973776</v>
      </c>
      <c r="DI166" s="132">
        <f>SAM_billion!DI166*1000</f>
        <v>64786.847446457316</v>
      </c>
      <c r="DJ166" s="132">
        <f>SAM_billion!DJ166*1000</f>
        <v>19787.257867093092</v>
      </c>
      <c r="DK166" s="132">
        <f>SAM_billion!DK166*1000</f>
        <v>13732.126636459476</v>
      </c>
      <c r="DL166" s="132">
        <f>SAM_billion!DL166*1000</f>
        <v>3459.2953165024446</v>
      </c>
      <c r="DM166" s="132">
        <f>SAM_billion!DM166*1000</f>
        <v>4168.1961191331175</v>
      </c>
      <c r="DN166" s="132">
        <f>SAM_billion!DN166*1000</f>
        <v>13251.04080838703</v>
      </c>
      <c r="DO166" s="132">
        <f>SAM_billion!DO166*1000</f>
        <v>37643.466911076779</v>
      </c>
      <c r="DP166" s="132">
        <f>SAM_billion!DP166*1000</f>
        <v>26181.258142640108</v>
      </c>
      <c r="DQ166" s="132">
        <f>SAM_billion!DQ166*1000</f>
        <v>33482.479489640027</v>
      </c>
      <c r="DR166" s="132">
        <f>SAM_billion!DR166*1000</f>
        <v>56535.459308597019</v>
      </c>
      <c r="DS166" s="132">
        <f>SAM_billion!DS166*1000</f>
        <v>17763.547061439567</v>
      </c>
      <c r="DT166" s="132">
        <f>SAM_billion!DT166*1000</f>
        <v>0</v>
      </c>
      <c r="DU166" s="132">
        <f>SAM_billion!DU166*1000</f>
        <v>4317.9829473066984</v>
      </c>
      <c r="DV166" s="132">
        <f>SAM_billion!DV166*1000</f>
        <v>38861.846525760287</v>
      </c>
      <c r="DW166" s="132">
        <f>SAM_billion!DW166*1000</f>
        <v>66612.664482826294</v>
      </c>
      <c r="DX166" s="132">
        <f>SAM_billion!DX166*1000</f>
        <v>9320.9042519374161</v>
      </c>
      <c r="DY166" s="132">
        <f>SAM_billion!DY166*1000</f>
        <v>36228.064683901495</v>
      </c>
      <c r="DZ166" s="132">
        <f>SAM_billion!DZ166*1000</f>
        <v>37816.75707843947</v>
      </c>
      <c r="EA166" s="132">
        <f>SAM_billion!EA166*1000</f>
        <v>69464.087289151474</v>
      </c>
      <c r="EB166" s="132">
        <f>SAM_billion!EB166*1000</f>
        <v>34597.354869903698</v>
      </c>
      <c r="EC166" s="132">
        <f>SAM_billion!EC166*1000</f>
        <v>38960.860497850437</v>
      </c>
      <c r="ED166" s="132">
        <f>SAM_billion!ED166*1000</f>
        <v>37040.876169605101</v>
      </c>
      <c r="EE166" s="132">
        <f>SAM_billion!EE166*1000</f>
        <v>0</v>
      </c>
      <c r="EF166" s="132">
        <f>SAM_billion!EF166*1000</f>
        <v>0</v>
      </c>
      <c r="EG166" s="132">
        <f>SAM_billion!EG166*1000</f>
        <v>31642.275088704853</v>
      </c>
      <c r="EH166" s="132">
        <f>SAM_billion!EH166*1000</f>
        <v>16753.288449167365</v>
      </c>
      <c r="EI166" s="132">
        <f>SAM_billion!EI166*1000</f>
        <v>114026.07315606074</v>
      </c>
      <c r="EJ166" s="132">
        <f>SAM_billion!EJ166*1000</f>
        <v>3607.7078629458333</v>
      </c>
      <c r="EK166" s="132">
        <f>SAM_billion!EK166*1000</f>
        <v>9179.2960525854869</v>
      </c>
      <c r="EL166" s="132">
        <f>SAM_billion!EL166*1000</f>
        <v>16218.795510640728</v>
      </c>
      <c r="EM166" s="132">
        <f>SAM_billion!EM166*1000</f>
        <v>0</v>
      </c>
      <c r="EN166" s="132">
        <f>SAM_billion!EN166*1000</f>
        <v>0</v>
      </c>
      <c r="EO166" s="132">
        <f>SAM_billion!EO166*1000</f>
        <v>0</v>
      </c>
      <c r="EP166" s="132">
        <f>SAM_billion!EP166*1000</f>
        <v>0</v>
      </c>
      <c r="EQ166" s="132">
        <f>SAM_billion!EQ166*1000</f>
        <v>0</v>
      </c>
      <c r="ER166" s="132">
        <f>SAM_billion!ER166*1000</f>
        <v>0</v>
      </c>
      <c r="ES166" s="132">
        <f>SAM_billion!ES166*1000</f>
        <v>0</v>
      </c>
      <c r="ET166" s="132">
        <f>SAM_billion!ET166*1000</f>
        <v>0</v>
      </c>
      <c r="EU166" s="132">
        <f>SAM_billion!EU166*1000</f>
        <v>0</v>
      </c>
      <c r="EV166" s="132">
        <f>SAM_billion!EV166*1000</f>
        <v>0</v>
      </c>
      <c r="EW166" s="132">
        <f>SAM_billion!EW166*1000</f>
        <v>0</v>
      </c>
      <c r="EX166" s="132">
        <f>SAM_billion!EX166*1000</f>
        <v>0</v>
      </c>
      <c r="EY166" s="132">
        <f>SAM_billion!EY166*1000</f>
        <v>0</v>
      </c>
      <c r="EZ166" s="132">
        <f>SAM_billion!EZ166*1000</f>
        <v>0</v>
      </c>
      <c r="FA166" s="132">
        <f>SAM_billion!FA166*1000</f>
        <v>0</v>
      </c>
      <c r="FB166" s="132">
        <f>SAM_billion!FB166*1000</f>
        <v>0</v>
      </c>
      <c r="FC166" s="132">
        <f>SAM_billion!FC166*1000</f>
        <v>808.24749918498412</v>
      </c>
      <c r="FD166" s="132">
        <f>SAM_billion!FD166*1000</f>
        <v>0</v>
      </c>
      <c r="FE166" s="132">
        <f>SAM_billion!FE166*1000</f>
        <v>0</v>
      </c>
      <c r="FF166" s="132">
        <f>SAM_billion!FF166*1000</f>
        <v>0</v>
      </c>
      <c r="FG166" s="132">
        <f>SAM_billion!FG166*1000</f>
        <v>0</v>
      </c>
      <c r="FH166" s="132">
        <f>SAM_billion!FH166*1000</f>
        <v>0</v>
      </c>
      <c r="FI166" s="132">
        <f>SAM_billion!FI166*1000</f>
        <v>0</v>
      </c>
      <c r="FJ166" s="132">
        <f>SAM_billion!FJ166*1000</f>
        <v>0</v>
      </c>
      <c r="FK166" s="132">
        <f>SAM_billion!FK166*1000</f>
        <v>0</v>
      </c>
      <c r="FL166" s="132">
        <f>SAM_billion!FL166*1000</f>
        <v>0</v>
      </c>
      <c r="FM166" s="132">
        <f>SAM_billion!FM166*1000</f>
        <v>0</v>
      </c>
      <c r="FN166" s="132">
        <f>SAM_billion!FN166*1000</f>
        <v>0</v>
      </c>
      <c r="FO166" s="132">
        <f>SAM_billion!FO166*1000</f>
        <v>0</v>
      </c>
      <c r="FP166" s="132">
        <f>SAM_billion!FP166*1000</f>
        <v>0</v>
      </c>
      <c r="FQ166" s="132">
        <f>SAM_billion!FQ166*1000</f>
        <v>0</v>
      </c>
      <c r="FR166" s="132">
        <f>SAM_billion!FR166*1000</f>
        <v>0</v>
      </c>
      <c r="FS166" s="132">
        <f>SAM_billion!FS166*1000</f>
        <v>0</v>
      </c>
      <c r="FT166" s="132">
        <f>SAM_billion!FT166*1000</f>
        <v>0</v>
      </c>
      <c r="FU166" s="132">
        <f>SAM_billion!FU166*1000</f>
        <v>0</v>
      </c>
      <c r="FV166" s="132">
        <f>SAM_billion!FV166*1000</f>
        <v>0</v>
      </c>
      <c r="FW166" s="132">
        <f>SAM_billion!FW166*1000</f>
        <v>0</v>
      </c>
      <c r="FX166" s="132">
        <f>SAM_billion!FX166*1000</f>
        <v>0</v>
      </c>
      <c r="FY166" s="132">
        <f>SAM_billion!FY166*1000</f>
        <v>0</v>
      </c>
      <c r="FZ166" s="132">
        <f>SAM_billion!FZ166*1000</f>
        <v>0</v>
      </c>
      <c r="GA166" s="132">
        <f>SAM_billion!GA166*1000</f>
        <v>0</v>
      </c>
      <c r="GB166" s="132">
        <f>SAM_billion!GB166*1000</f>
        <v>0</v>
      </c>
      <c r="GC166" s="132">
        <f>SAM_billion!GC166*1000</f>
        <v>0</v>
      </c>
      <c r="GD166" s="132">
        <f>SAM_billion!GD166*1000</f>
        <v>0</v>
      </c>
      <c r="GE166" s="132">
        <f>SAM_billion!GE166*1000</f>
        <v>0</v>
      </c>
      <c r="GF166" s="132">
        <f>SAM_billion!GF166*1000</f>
        <v>0</v>
      </c>
      <c r="GG166" s="132">
        <f>SAM_billion!GG166*1000</f>
        <v>0</v>
      </c>
      <c r="GH166" s="132">
        <f>SAM_billion!GH166*1000</f>
        <v>0</v>
      </c>
      <c r="GI166" s="132">
        <f>SAM_billion!GI166*1000</f>
        <v>0</v>
      </c>
      <c r="GJ166" s="132">
        <f>SAM_billion!GJ166*1000</f>
        <v>1050483.311444812</v>
      </c>
    </row>
    <row r="167" spans="1:192" x14ac:dyDescent="0.25">
      <c r="A167" s="133" t="s">
        <v>391</v>
      </c>
      <c r="B167" s="132">
        <f>SAM_billion!B167*1000</f>
        <v>125.37114512098985</v>
      </c>
      <c r="C167" s="132">
        <f>SAM_billion!C167*1000</f>
        <v>673.5120132184187</v>
      </c>
      <c r="D167" s="132">
        <f>SAM_billion!D167*1000</f>
        <v>27.12191807203288</v>
      </c>
      <c r="E167" s="132">
        <f>SAM_billion!E167*1000</f>
        <v>949.88425790306997</v>
      </c>
      <c r="F167" s="132">
        <f>SAM_billion!F167*1000</f>
        <v>1781.2786870011128</v>
      </c>
      <c r="G167" s="132">
        <f>SAM_billion!G167*1000</f>
        <v>957.53481331135367</v>
      </c>
      <c r="H167" s="132">
        <f>SAM_billion!H167*1000</f>
        <v>286.55789413873038</v>
      </c>
      <c r="I167" s="132">
        <f>SAM_billion!I167*1000</f>
        <v>368.27494142966538</v>
      </c>
      <c r="J167" s="132">
        <f>SAM_billion!J167*1000</f>
        <v>35.357965524438931</v>
      </c>
      <c r="K167" s="132">
        <f>SAM_billion!K167*1000</f>
        <v>362.55323843409678</v>
      </c>
      <c r="L167" s="132">
        <f>SAM_billion!L167*1000</f>
        <v>108.94224992295288</v>
      </c>
      <c r="M167" s="132">
        <f>SAM_billion!M167*1000</f>
        <v>850.94452524095436</v>
      </c>
      <c r="N167" s="132">
        <f>SAM_billion!N167*1000</f>
        <v>503.21903331574038</v>
      </c>
      <c r="O167" s="132">
        <f>SAM_billion!O167*1000</f>
        <v>0</v>
      </c>
      <c r="P167" s="132">
        <f>SAM_billion!P167*1000</f>
        <v>516.44432378857107</v>
      </c>
      <c r="Q167" s="132">
        <f>SAM_billion!Q167*1000</f>
        <v>2821.6886201261577</v>
      </c>
      <c r="R167" s="132">
        <f>SAM_billion!R167*1000</f>
        <v>291.10384449490635</v>
      </c>
      <c r="S167" s="132">
        <f>SAM_billion!S167*1000</f>
        <v>3948.6071612991691</v>
      </c>
      <c r="T167" s="132">
        <f>SAM_billion!T167*1000</f>
        <v>4203.6574634139133</v>
      </c>
      <c r="U167" s="132">
        <f>SAM_billion!U167*1000</f>
        <v>3967.5425068464419</v>
      </c>
      <c r="V167" s="132">
        <f>SAM_billion!V167*1000</f>
        <v>217.60575711973746</v>
      </c>
      <c r="W167" s="132">
        <f>SAM_billion!W167*1000</f>
        <v>153.43344469129801</v>
      </c>
      <c r="X167" s="132">
        <f>SAM_billion!X167*1000</f>
        <v>274.86116882399119</v>
      </c>
      <c r="Y167" s="132">
        <f>SAM_billion!Y167*1000</f>
        <v>35.039697542312524</v>
      </c>
      <c r="Z167" s="132">
        <f>SAM_billion!Z167*1000</f>
        <v>266.96336673946979</v>
      </c>
      <c r="AA167" s="132">
        <f>SAM_billion!AA167*1000</f>
        <v>224.44128011144736</v>
      </c>
      <c r="AB167" s="132">
        <f>SAM_billion!AB167*1000</f>
        <v>170.51733707442256</v>
      </c>
      <c r="AC167" s="132">
        <f>SAM_billion!AC167*1000</f>
        <v>46.695162888672492</v>
      </c>
      <c r="AD167" s="132">
        <f>SAM_billion!AD167*1000</f>
        <v>715.21373265565717</v>
      </c>
      <c r="AE167" s="132">
        <f>SAM_billion!AE167*1000</f>
        <v>249.14525442407506</v>
      </c>
      <c r="AF167" s="132">
        <f>SAM_billion!AF167*1000</f>
        <v>74.655242353341166</v>
      </c>
      <c r="AG167" s="132">
        <f>SAM_billion!AG167*1000</f>
        <v>5.0489287730387016</v>
      </c>
      <c r="AH167" s="132">
        <f>SAM_billion!AH167*1000</f>
        <v>263.85506706438582</v>
      </c>
      <c r="AI167" s="132">
        <f>SAM_billion!AI167*1000</f>
        <v>669.87760093503232</v>
      </c>
      <c r="AJ167" s="132">
        <f>SAM_billion!AJ167*1000</f>
        <v>112.95298754770064</v>
      </c>
      <c r="AK167" s="132">
        <f>SAM_billion!AK167*1000</f>
        <v>138.55742898978909</v>
      </c>
      <c r="AL167" s="132">
        <f>SAM_billion!AL167*1000</f>
        <v>28.498606321982287</v>
      </c>
      <c r="AM167" s="132">
        <f>SAM_billion!AM167*1000</f>
        <v>150.62801646074973</v>
      </c>
      <c r="AN167" s="132">
        <f>SAM_billion!AN167*1000</f>
        <v>1448.6638756235125</v>
      </c>
      <c r="AO167" s="132">
        <f>SAM_billion!AO167*1000</f>
        <v>202.30945817384381</v>
      </c>
      <c r="AP167" s="132">
        <f>SAM_billion!AP167*1000</f>
        <v>220.03884908643144</v>
      </c>
      <c r="AQ167" s="132">
        <f>SAM_billion!AQ167*1000</f>
        <v>282.73611918177454</v>
      </c>
      <c r="AR167" s="132">
        <f>SAM_billion!AR167*1000</f>
        <v>0</v>
      </c>
      <c r="AS167" s="132">
        <f>SAM_billion!AS167*1000</f>
        <v>0</v>
      </c>
      <c r="AT167" s="132">
        <f>SAM_billion!AT167*1000</f>
        <v>0</v>
      </c>
      <c r="AU167" s="132">
        <f>SAM_billion!AU167*1000</f>
        <v>2055.600477226692</v>
      </c>
      <c r="AV167" s="132">
        <f>SAM_billion!AV167*1000</f>
        <v>107.0437287903127</v>
      </c>
      <c r="AW167" s="132">
        <f>SAM_billion!AW167*1000</f>
        <v>192.81320039717565</v>
      </c>
      <c r="AX167" s="132">
        <f>SAM_billion!AX167*1000</f>
        <v>1075.2519948262534</v>
      </c>
      <c r="AY167" s="132">
        <f>SAM_billion!AY167*1000</f>
        <v>1766.9294172645134</v>
      </c>
      <c r="AZ167" s="132">
        <f>SAM_billion!AZ167*1000</f>
        <v>97.224654256541896</v>
      </c>
      <c r="BA167" s="132">
        <f>SAM_billion!BA167*1000</f>
        <v>1756.4296724235489</v>
      </c>
      <c r="BB167" s="132">
        <f>SAM_billion!BB167*1000</f>
        <v>1194.8930094951813</v>
      </c>
      <c r="BC167" s="132">
        <f>SAM_billion!BC167*1000</f>
        <v>1.1546307793928379</v>
      </c>
      <c r="BD167" s="132">
        <f>SAM_billion!BD167*1000</f>
        <v>0.70026544525648826</v>
      </c>
      <c r="BE167" s="132">
        <f>SAM_billion!BE167*1000</f>
        <v>219.17081530842671</v>
      </c>
      <c r="BF167" s="132">
        <f>SAM_billion!BF167*1000</f>
        <v>3.3496090003044787</v>
      </c>
      <c r="BG167" s="132">
        <f>SAM_billion!BG167*1000</f>
        <v>835.15943770837976</v>
      </c>
      <c r="BH167" s="132">
        <f>SAM_billion!BH167*1000</f>
        <v>116.29722844872266</v>
      </c>
      <c r="BI167" s="132">
        <f>SAM_billion!BI167*1000</f>
        <v>592.21751098396805</v>
      </c>
      <c r="BJ167" s="132">
        <f>SAM_billion!BJ167*1000</f>
        <v>351.78557506933055</v>
      </c>
      <c r="BK167" s="132">
        <f>SAM_billion!BK167*1000</f>
        <v>6608.0047264795094</v>
      </c>
      <c r="BL167" s="132">
        <f>SAM_billion!BL167*1000</f>
        <v>437.90985401574073</v>
      </c>
      <c r="BM167" s="132">
        <f>SAM_billion!BM167*1000</f>
        <v>6925.1440682127413</v>
      </c>
      <c r="BN167" s="132">
        <f>SAM_billion!BN167*1000</f>
        <v>5890.2404139500395</v>
      </c>
      <c r="BO167" s="132">
        <f>SAM_billion!BO167*1000</f>
        <v>1674.4592723923026</v>
      </c>
      <c r="BP167" s="132">
        <f>SAM_billion!BP167*1000</f>
        <v>2156.2773982486228</v>
      </c>
      <c r="BQ167" s="132">
        <f>SAM_billion!BQ167*1000</f>
        <v>7925.7692274744595</v>
      </c>
      <c r="BR167" s="132">
        <f>SAM_billion!BR167*1000</f>
        <v>37.86515860874028</v>
      </c>
      <c r="BS167" s="132">
        <f>SAM_billion!BS167*1000</f>
        <v>34.88429433712637</v>
      </c>
      <c r="BT167" s="132">
        <f>SAM_billion!BT167*1000</f>
        <v>1.0000000000000001E-7</v>
      </c>
      <c r="BU167" s="132">
        <f>SAM_billion!BU167*1000</f>
        <v>528.3409423432081</v>
      </c>
      <c r="BV167" s="132">
        <f>SAM_billion!BV167*1000</f>
        <v>281.73042237272011</v>
      </c>
      <c r="BW167" s="132">
        <f>SAM_billion!BW167*1000</f>
        <v>2801.6048769724953</v>
      </c>
      <c r="BX167" s="132">
        <f>SAM_billion!BX167*1000</f>
        <v>10408.482581323204</v>
      </c>
      <c r="BY167" s="132">
        <f>SAM_billion!BY167*1000</f>
        <v>63122.193357192969</v>
      </c>
      <c r="BZ167" s="132">
        <f>SAM_billion!BZ167*1000</f>
        <v>32766.823461297725</v>
      </c>
      <c r="CA167" s="132">
        <f>SAM_billion!CA167*1000</f>
        <v>0</v>
      </c>
      <c r="CB167" s="132">
        <f>SAM_billion!CB167*1000</f>
        <v>0</v>
      </c>
      <c r="CC167" s="132">
        <f>SAM_billion!CC167*1000</f>
        <v>0</v>
      </c>
      <c r="CD167" s="132">
        <f>SAM_billion!CD167*1000</f>
        <v>0</v>
      </c>
      <c r="CE167" s="132">
        <f>SAM_billion!CE167*1000</f>
        <v>0</v>
      </c>
      <c r="CF167" s="132">
        <f>SAM_billion!CF167*1000</f>
        <v>0</v>
      </c>
      <c r="CG167" s="132">
        <f>SAM_billion!CG167*1000</f>
        <v>0</v>
      </c>
      <c r="CH167" s="132">
        <f>SAM_billion!CH167*1000</f>
        <v>0</v>
      </c>
      <c r="CI167" s="132">
        <f>SAM_billion!CI167*1000</f>
        <v>0</v>
      </c>
      <c r="CJ167" s="132">
        <f>SAM_billion!CJ167*1000</f>
        <v>0</v>
      </c>
      <c r="CK167" s="132">
        <f>SAM_billion!CK167*1000</f>
        <v>0</v>
      </c>
      <c r="CL167" s="132">
        <f>SAM_billion!CL167*1000</f>
        <v>0</v>
      </c>
      <c r="CM167" s="132">
        <f>SAM_billion!CM167*1000</f>
        <v>0</v>
      </c>
      <c r="CN167" s="132">
        <f>SAM_billion!CN167*1000</f>
        <v>0</v>
      </c>
      <c r="CO167" s="132">
        <f>SAM_billion!CO167*1000</f>
        <v>0</v>
      </c>
      <c r="CP167" s="132">
        <f>SAM_billion!CP167*1000</f>
        <v>0</v>
      </c>
      <c r="CQ167" s="132">
        <f>SAM_billion!CQ167*1000</f>
        <v>0</v>
      </c>
      <c r="CR167" s="132">
        <f>SAM_billion!CR167*1000</f>
        <v>0</v>
      </c>
      <c r="CS167" s="132">
        <f>SAM_billion!CS167*1000</f>
        <v>0</v>
      </c>
      <c r="CT167" s="132">
        <f>SAM_billion!CT167*1000</f>
        <v>0</v>
      </c>
      <c r="CU167" s="132">
        <f>SAM_billion!CU167*1000</f>
        <v>0</v>
      </c>
      <c r="CV167" s="132">
        <f>SAM_billion!CV167*1000</f>
        <v>0</v>
      </c>
      <c r="CW167" s="132">
        <f>SAM_billion!CW167*1000</f>
        <v>0</v>
      </c>
      <c r="CX167" s="132">
        <f>SAM_billion!CX167*1000</f>
        <v>0</v>
      </c>
      <c r="CY167" s="132">
        <f>SAM_billion!CY167*1000</f>
        <v>0</v>
      </c>
      <c r="CZ167" s="132">
        <f>SAM_billion!CZ167*1000</f>
        <v>0</v>
      </c>
      <c r="DA167" s="132">
        <f>SAM_billion!DA167*1000</f>
        <v>0</v>
      </c>
      <c r="DB167" s="132">
        <f>SAM_billion!DB167*1000</f>
        <v>0</v>
      </c>
      <c r="DC167" s="132">
        <f>SAM_billion!DC167*1000</f>
        <v>0</v>
      </c>
      <c r="DD167" s="132">
        <f>SAM_billion!DD167*1000</f>
        <v>0</v>
      </c>
      <c r="DE167" s="132">
        <f>SAM_billion!DE167*1000</f>
        <v>0</v>
      </c>
      <c r="DF167" s="132">
        <f>SAM_billion!DF167*1000</f>
        <v>0</v>
      </c>
      <c r="DG167" s="132">
        <f>SAM_billion!DG167*1000</f>
        <v>0</v>
      </c>
      <c r="DH167" s="132">
        <f>SAM_billion!DH167*1000</f>
        <v>0</v>
      </c>
      <c r="DI167" s="132">
        <f>SAM_billion!DI167*1000</f>
        <v>0</v>
      </c>
      <c r="DJ167" s="132">
        <f>SAM_billion!DJ167*1000</f>
        <v>0</v>
      </c>
      <c r="DK167" s="132">
        <f>SAM_billion!DK167*1000</f>
        <v>0</v>
      </c>
      <c r="DL167" s="132">
        <f>SAM_billion!DL167*1000</f>
        <v>0</v>
      </c>
      <c r="DM167" s="132">
        <f>SAM_billion!DM167*1000</f>
        <v>0</v>
      </c>
      <c r="DN167" s="132">
        <f>SAM_billion!DN167*1000</f>
        <v>0</v>
      </c>
      <c r="DO167" s="132">
        <f>SAM_billion!DO167*1000</f>
        <v>0</v>
      </c>
      <c r="DP167" s="132">
        <f>SAM_billion!DP167*1000</f>
        <v>0</v>
      </c>
      <c r="DQ167" s="132">
        <f>SAM_billion!DQ167*1000</f>
        <v>0</v>
      </c>
      <c r="DR167" s="132">
        <f>SAM_billion!DR167*1000</f>
        <v>0</v>
      </c>
      <c r="DS167" s="132">
        <f>SAM_billion!DS167*1000</f>
        <v>0</v>
      </c>
      <c r="DT167" s="132">
        <f>SAM_billion!DT167*1000</f>
        <v>0</v>
      </c>
      <c r="DU167" s="132">
        <f>SAM_billion!DU167*1000</f>
        <v>0</v>
      </c>
      <c r="DV167" s="132">
        <f>SAM_billion!DV167*1000</f>
        <v>0</v>
      </c>
      <c r="DW167" s="132">
        <f>SAM_billion!DW167*1000</f>
        <v>0</v>
      </c>
      <c r="DX167" s="132">
        <f>SAM_billion!DX167*1000</f>
        <v>0</v>
      </c>
      <c r="DY167" s="132">
        <f>SAM_billion!DY167*1000</f>
        <v>0</v>
      </c>
      <c r="DZ167" s="132">
        <f>SAM_billion!DZ167*1000</f>
        <v>0</v>
      </c>
      <c r="EA167" s="132">
        <f>SAM_billion!EA167*1000</f>
        <v>0</v>
      </c>
      <c r="EB167" s="132">
        <f>SAM_billion!EB167*1000</f>
        <v>0</v>
      </c>
      <c r="EC167" s="132">
        <f>SAM_billion!EC167*1000</f>
        <v>0</v>
      </c>
      <c r="ED167" s="132">
        <f>SAM_billion!ED167*1000</f>
        <v>0</v>
      </c>
      <c r="EE167" s="132">
        <f>SAM_billion!EE167*1000</f>
        <v>0</v>
      </c>
      <c r="EF167" s="132">
        <f>SAM_billion!EF167*1000</f>
        <v>0</v>
      </c>
      <c r="EG167" s="132">
        <f>SAM_billion!EG167*1000</f>
        <v>0</v>
      </c>
      <c r="EH167" s="132">
        <f>SAM_billion!EH167*1000</f>
        <v>0</v>
      </c>
      <c r="EI167" s="132">
        <f>SAM_billion!EI167*1000</f>
        <v>0</v>
      </c>
      <c r="EJ167" s="132">
        <f>SAM_billion!EJ167*1000</f>
        <v>0</v>
      </c>
      <c r="EK167" s="132">
        <f>SAM_billion!EK167*1000</f>
        <v>0</v>
      </c>
      <c r="EL167" s="132">
        <f>SAM_billion!EL167*1000</f>
        <v>0</v>
      </c>
      <c r="EM167" s="132">
        <f>SAM_billion!EM167*1000</f>
        <v>0</v>
      </c>
      <c r="EN167" s="132">
        <f>SAM_billion!EN167*1000</f>
        <v>0</v>
      </c>
      <c r="EO167" s="132">
        <f>SAM_billion!EO167*1000</f>
        <v>0</v>
      </c>
      <c r="EP167" s="132">
        <f>SAM_billion!EP167*1000</f>
        <v>0</v>
      </c>
      <c r="EQ167" s="132">
        <f>SAM_billion!EQ167*1000</f>
        <v>0</v>
      </c>
      <c r="ER167" s="132">
        <f>SAM_billion!ER167*1000</f>
        <v>0</v>
      </c>
      <c r="ES167" s="132">
        <f>SAM_billion!ES167*1000</f>
        <v>0</v>
      </c>
      <c r="ET167" s="132">
        <f>SAM_billion!ET167*1000</f>
        <v>0</v>
      </c>
      <c r="EU167" s="132">
        <f>SAM_billion!EU167*1000</f>
        <v>0</v>
      </c>
      <c r="EV167" s="132">
        <f>SAM_billion!EV167*1000</f>
        <v>0</v>
      </c>
      <c r="EW167" s="132">
        <f>SAM_billion!EW167*1000</f>
        <v>0</v>
      </c>
      <c r="EX167" s="132">
        <f>SAM_billion!EX167*1000</f>
        <v>0</v>
      </c>
      <c r="EY167" s="132">
        <f>SAM_billion!EY167*1000</f>
        <v>0</v>
      </c>
      <c r="EZ167" s="132">
        <f>SAM_billion!EZ167*1000</f>
        <v>0</v>
      </c>
      <c r="FA167" s="132">
        <f>SAM_billion!FA167*1000</f>
        <v>0</v>
      </c>
      <c r="FB167" s="132">
        <f>SAM_billion!FB167*1000</f>
        <v>0</v>
      </c>
      <c r="FC167" s="132">
        <f>SAM_billion!FC167*1000</f>
        <v>0</v>
      </c>
      <c r="FD167" s="132">
        <f>SAM_billion!FD167*1000</f>
        <v>0</v>
      </c>
      <c r="FE167" s="132">
        <f>SAM_billion!FE167*1000</f>
        <v>0</v>
      </c>
      <c r="FF167" s="132">
        <f>SAM_billion!FF167*1000</f>
        <v>0</v>
      </c>
      <c r="FG167" s="132">
        <f>SAM_billion!FG167*1000</f>
        <v>0</v>
      </c>
      <c r="FH167" s="132">
        <f>SAM_billion!FH167*1000</f>
        <v>0</v>
      </c>
      <c r="FI167" s="132">
        <f>SAM_billion!FI167*1000</f>
        <v>0</v>
      </c>
      <c r="FJ167" s="132">
        <f>SAM_billion!FJ167*1000</f>
        <v>0</v>
      </c>
      <c r="FK167" s="132">
        <f>SAM_billion!FK167*1000</f>
        <v>0</v>
      </c>
      <c r="FL167" s="132">
        <f>SAM_billion!FL167*1000</f>
        <v>0</v>
      </c>
      <c r="FM167" s="132">
        <f>SAM_billion!FM167*1000</f>
        <v>0</v>
      </c>
      <c r="FN167" s="132">
        <f>SAM_billion!FN167*1000</f>
        <v>0</v>
      </c>
      <c r="FO167" s="132">
        <f>SAM_billion!FO167*1000</f>
        <v>0</v>
      </c>
      <c r="FP167" s="132">
        <f>SAM_billion!FP167*1000</f>
        <v>0</v>
      </c>
      <c r="FQ167" s="132">
        <f>SAM_billion!FQ167*1000</f>
        <v>0</v>
      </c>
      <c r="FR167" s="132">
        <f>SAM_billion!FR167*1000</f>
        <v>0</v>
      </c>
      <c r="FS167" s="132">
        <f>SAM_billion!FS167*1000</f>
        <v>0</v>
      </c>
      <c r="FT167" s="132">
        <f>SAM_billion!FT167*1000</f>
        <v>0</v>
      </c>
      <c r="FU167" s="132">
        <f>SAM_billion!FU167*1000</f>
        <v>0</v>
      </c>
      <c r="FV167" s="132">
        <f>SAM_billion!FV167*1000</f>
        <v>0</v>
      </c>
      <c r="FW167" s="132">
        <f>SAM_billion!FW167*1000</f>
        <v>0</v>
      </c>
      <c r="FX167" s="132">
        <f>SAM_billion!FX167*1000</f>
        <v>0</v>
      </c>
      <c r="FY167" s="132">
        <f>SAM_billion!FY167*1000</f>
        <v>0</v>
      </c>
      <c r="FZ167" s="132">
        <f>SAM_billion!FZ167*1000</f>
        <v>0</v>
      </c>
      <c r="GA167" s="132">
        <f>SAM_billion!GA167*1000</f>
        <v>0</v>
      </c>
      <c r="GB167" s="132">
        <f>SAM_billion!GB167*1000</f>
        <v>0</v>
      </c>
      <c r="GC167" s="132">
        <f>SAM_billion!GC167*1000</f>
        <v>0</v>
      </c>
      <c r="GD167" s="132">
        <f>SAM_billion!GD167*1000</f>
        <v>0</v>
      </c>
      <c r="GE167" s="132">
        <f>SAM_billion!GE167*1000</f>
        <v>0</v>
      </c>
      <c r="GF167" s="132">
        <f>SAM_billion!GF167*1000</f>
        <v>0</v>
      </c>
      <c r="GG167" s="132">
        <f>SAM_billion!GG167*1000</f>
        <v>0</v>
      </c>
      <c r="GH167" s="132">
        <f>SAM_billion!GH167*1000</f>
        <v>0</v>
      </c>
      <c r="GI167" s="132">
        <f>SAM_billion!GI167*1000</f>
        <v>962.6380388673532</v>
      </c>
      <c r="GJ167" s="132">
        <f>SAM_billion!GJ167*1000</f>
        <v>181659.72430679834</v>
      </c>
    </row>
    <row r="168" spans="1:192" x14ac:dyDescent="0.25">
      <c r="A168" s="133" t="s">
        <v>392</v>
      </c>
      <c r="B168" s="132">
        <f>SAM_billion!B168*1000</f>
        <v>110.89826087565676</v>
      </c>
      <c r="C168" s="132">
        <f>SAM_billion!C168*1000</f>
        <v>596.96954680328486</v>
      </c>
      <c r="D168" s="132">
        <f>SAM_billion!D168*1000</f>
        <v>24.033109812936885</v>
      </c>
      <c r="E168" s="132">
        <f>SAM_billion!E168*1000</f>
        <v>834.78300457040746</v>
      </c>
      <c r="F168" s="132">
        <f>SAM_billion!F168*1000</f>
        <v>1572.664919717336</v>
      </c>
      <c r="G168" s="132">
        <f>SAM_billion!G168*1000</f>
        <v>845.03387002058332</v>
      </c>
      <c r="H168" s="132">
        <f>SAM_billion!H168*1000</f>
        <v>253.91950862121965</v>
      </c>
      <c r="I168" s="132">
        <f>SAM_billion!I168*1000</f>
        <v>325.74692745781834</v>
      </c>
      <c r="J168" s="132">
        <f>SAM_billion!J168*1000</f>
        <v>31.25094126769385</v>
      </c>
      <c r="K168" s="132">
        <f>SAM_billion!K168*1000</f>
        <v>320.82401226709231</v>
      </c>
      <c r="L168" s="132">
        <f>SAM_billion!L168*1000</f>
        <v>96.412785361564175</v>
      </c>
      <c r="M168" s="132">
        <f>SAM_billion!M168*1000</f>
        <v>751.35516751131308</v>
      </c>
      <c r="N168" s="132">
        <f>SAM_billion!N168*1000</f>
        <v>1514.1622638574859</v>
      </c>
      <c r="O168" s="132">
        <f>SAM_billion!O168*1000</f>
        <v>1720.174886543944</v>
      </c>
      <c r="P168" s="132">
        <f>SAM_billion!P168*1000</f>
        <v>6112.9994059446763</v>
      </c>
      <c r="Q168" s="132">
        <f>SAM_billion!Q168*1000</f>
        <v>13640.139237837113</v>
      </c>
      <c r="R168" s="132">
        <f>SAM_billion!R168*1000</f>
        <v>212.27753204013732</v>
      </c>
      <c r="S168" s="132">
        <f>SAM_billion!S168*1000</f>
        <v>10301.733976979647</v>
      </c>
      <c r="T168" s="132">
        <f>SAM_billion!T168*1000</f>
        <v>10967.148452465202</v>
      </c>
      <c r="U168" s="132">
        <f>SAM_billion!U168*1000</f>
        <v>2893.1948084678743</v>
      </c>
      <c r="V168" s="132">
        <f>SAM_billion!V168*1000</f>
        <v>567.73487682668372</v>
      </c>
      <c r="W168" s="132">
        <f>SAM_billion!W168*1000</f>
        <v>401.01527732738583</v>
      </c>
      <c r="X168" s="132">
        <f>SAM_billion!X168*1000</f>
        <v>716.28941337044864</v>
      </c>
      <c r="Y168" s="132">
        <f>SAM_billion!Y168*1000</f>
        <v>90.922739394698311</v>
      </c>
      <c r="Z168" s="132">
        <f>SAM_billion!Z168*1000</f>
        <v>694.69695539214626</v>
      </c>
      <c r="AA168" s="132">
        <f>SAM_billion!AA168*1000</f>
        <v>580.19957874304851</v>
      </c>
      <c r="AB168" s="132">
        <f>SAM_billion!AB168*1000</f>
        <v>441.52393885108978</v>
      </c>
      <c r="AC168" s="132">
        <f>SAM_billion!AC168*1000</f>
        <v>121.30234751231916</v>
      </c>
      <c r="AD168" s="132">
        <f>SAM_billion!AD168*1000</f>
        <v>1858.1191006672896</v>
      </c>
      <c r="AE168" s="132">
        <f>SAM_billion!AE168*1000</f>
        <v>646.22025186753706</v>
      </c>
      <c r="AF168" s="132">
        <f>SAM_billion!AF168*1000</f>
        <v>193.31695557096742</v>
      </c>
      <c r="AG168" s="132">
        <f>SAM_billion!AG168*1000</f>
        <v>13.096497529426774</v>
      </c>
      <c r="AH168" s="132">
        <f>SAM_billion!AH168*1000</f>
        <v>685.45444691702698</v>
      </c>
      <c r="AI168" s="132">
        <f>SAM_billion!AI168*1000</f>
        <v>3216.4786109877755</v>
      </c>
      <c r="AJ168" s="132">
        <f>SAM_billion!AJ168*1000</f>
        <v>2357.6510429441028</v>
      </c>
      <c r="AK168" s="132">
        <f>SAM_billion!AK168*1000</f>
        <v>2161.7525477411173</v>
      </c>
      <c r="AL168" s="132">
        <f>SAM_billion!AL168*1000</f>
        <v>412.97322036705407</v>
      </c>
      <c r="AM168" s="132">
        <f>SAM_billion!AM168*1000</f>
        <v>252.44705540258207</v>
      </c>
      <c r="AN168" s="132">
        <f>SAM_billion!AN168*1000</f>
        <v>4997.3014221968133</v>
      </c>
      <c r="AO168" s="132">
        <f>SAM_billion!AO168*1000</f>
        <v>1116.9232389317192</v>
      </c>
      <c r="AP168" s="132">
        <f>SAM_billion!AP168*1000</f>
        <v>2584.3828204393421</v>
      </c>
      <c r="AQ168" s="132">
        <f>SAM_billion!AQ168*1000</f>
        <v>1170.7434035578353</v>
      </c>
      <c r="AR168" s="132">
        <f>SAM_billion!AR168*1000</f>
        <v>26.44364334109186</v>
      </c>
      <c r="AS168" s="132">
        <f>SAM_billion!AS168*1000</f>
        <v>545.25369083715509</v>
      </c>
      <c r="AT168" s="132">
        <f>SAM_billion!AT168*1000</f>
        <v>4907.2832175343956</v>
      </c>
      <c r="AU168" s="132">
        <f>SAM_billion!AU168*1000</f>
        <v>5729.1045839965791</v>
      </c>
      <c r="AV168" s="132">
        <f>SAM_billion!AV168*1000</f>
        <v>1744.1113351333922</v>
      </c>
      <c r="AW168" s="132">
        <f>SAM_billion!AW168*1000</f>
        <v>3243.593962817979</v>
      </c>
      <c r="AX168" s="132">
        <f>SAM_billion!AX168*1000</f>
        <v>2855.1898993196833</v>
      </c>
      <c r="AY168" s="132">
        <f>SAM_billion!AY168*1000</f>
        <v>4753.8589209837855</v>
      </c>
      <c r="AZ168" s="132">
        <f>SAM_billion!AZ168*1000</f>
        <v>2066.3456396509646</v>
      </c>
      <c r="BA168" s="132">
        <f>SAM_billion!BA168*1000</f>
        <v>11464.195066697552</v>
      </c>
      <c r="BB168" s="132">
        <f>SAM_billion!BB168*1000</f>
        <v>7073.5090572344625</v>
      </c>
      <c r="BC168" s="132">
        <f>SAM_billion!BC168*1000</f>
        <v>5.0698022376571652</v>
      </c>
      <c r="BD168" s="132">
        <f>SAM_billion!BD168*1000</f>
        <v>3.0747554843308538</v>
      </c>
      <c r="BE168" s="132">
        <f>SAM_billion!BE168*1000</f>
        <v>962.34459509567739</v>
      </c>
      <c r="BF168" s="132">
        <f>SAM_billion!BF168*1000</f>
        <v>82.114453584211049</v>
      </c>
      <c r="BG168" s="132">
        <f>SAM_billion!BG168*1000</f>
        <v>6600.2482592058777</v>
      </c>
      <c r="BH168" s="132">
        <f>SAM_billion!BH168*1000</f>
        <v>1286.4852166005976</v>
      </c>
      <c r="BI168" s="132">
        <f>SAM_billion!BI168*1000</f>
        <v>2434.3815411170581</v>
      </c>
      <c r="BJ168" s="132">
        <f>SAM_billion!BJ168*1000</f>
        <v>3662.328635308605</v>
      </c>
      <c r="BK168" s="132">
        <f>SAM_billion!BK168*1000</f>
        <v>2601.8956137114083</v>
      </c>
      <c r="BL168" s="132">
        <f>SAM_billion!BL168*1000</f>
        <v>2626.7560134847049</v>
      </c>
      <c r="BM168" s="132">
        <f>SAM_billion!BM168*1000</f>
        <v>19740.503841427002</v>
      </c>
      <c r="BN168" s="132">
        <f>SAM_billion!BN168*1000</f>
        <v>41980.635476449977</v>
      </c>
      <c r="BO168" s="132">
        <f>SAM_billion!BO168*1000</f>
        <v>4311.7820376125783</v>
      </c>
      <c r="BP168" s="132">
        <f>SAM_billion!BP168*1000</f>
        <v>3317.4405905049566</v>
      </c>
      <c r="BQ168" s="132">
        <f>SAM_billion!BQ168*1000</f>
        <v>12816.900983142614</v>
      </c>
      <c r="BR168" s="132">
        <f>SAM_billion!BR168*1000</f>
        <v>974.55004472271685</v>
      </c>
      <c r="BS168" s="132">
        <f>SAM_billion!BS168*1000</f>
        <v>897.83040281573312</v>
      </c>
      <c r="BT168" s="132">
        <f>SAM_billion!BT168*1000</f>
        <v>1.0000000000000001E-7</v>
      </c>
      <c r="BU168" s="132">
        <f>SAM_billion!BU168*1000</f>
        <v>6168.1656334716499</v>
      </c>
      <c r="BV168" s="132">
        <f>SAM_billion!BV168*1000</f>
        <v>3537.095053446822</v>
      </c>
      <c r="BW168" s="132">
        <f>SAM_billion!BW168*1000</f>
        <v>11472.050130543616</v>
      </c>
      <c r="BX168" s="132">
        <f>SAM_billion!BX168*1000</f>
        <v>21009.094121926635</v>
      </c>
      <c r="BY168" s="132">
        <f>SAM_billion!BY168*1000</f>
        <v>50823.564625248713</v>
      </c>
      <c r="BZ168" s="132">
        <f>SAM_billion!BZ168*1000</f>
        <v>71593.460210767866</v>
      </c>
      <c r="CA168" s="132">
        <f>SAM_billion!CA168*1000</f>
        <v>0</v>
      </c>
      <c r="CB168" s="132">
        <f>SAM_billion!CB168*1000</f>
        <v>0</v>
      </c>
      <c r="CC168" s="132">
        <f>SAM_billion!CC168*1000</f>
        <v>0</v>
      </c>
      <c r="CD168" s="132">
        <f>SAM_billion!CD168*1000</f>
        <v>0</v>
      </c>
      <c r="CE168" s="132">
        <f>SAM_billion!CE168*1000</f>
        <v>0</v>
      </c>
      <c r="CF168" s="132">
        <f>SAM_billion!CF168*1000</f>
        <v>0</v>
      </c>
      <c r="CG168" s="132">
        <f>SAM_billion!CG168*1000</f>
        <v>0</v>
      </c>
      <c r="CH168" s="132">
        <f>SAM_billion!CH168*1000</f>
        <v>0</v>
      </c>
      <c r="CI168" s="132">
        <f>SAM_billion!CI168*1000</f>
        <v>0</v>
      </c>
      <c r="CJ168" s="132">
        <f>SAM_billion!CJ168*1000</f>
        <v>0</v>
      </c>
      <c r="CK168" s="132">
        <f>SAM_billion!CK168*1000</f>
        <v>0</v>
      </c>
      <c r="CL168" s="132">
        <f>SAM_billion!CL168*1000</f>
        <v>0</v>
      </c>
      <c r="CM168" s="132">
        <f>SAM_billion!CM168*1000</f>
        <v>0</v>
      </c>
      <c r="CN168" s="132">
        <f>SAM_billion!CN168*1000</f>
        <v>0</v>
      </c>
      <c r="CO168" s="132">
        <f>SAM_billion!CO168*1000</f>
        <v>0</v>
      </c>
      <c r="CP168" s="132">
        <f>SAM_billion!CP168*1000</f>
        <v>0</v>
      </c>
      <c r="CQ168" s="132">
        <f>SAM_billion!CQ168*1000</f>
        <v>0</v>
      </c>
      <c r="CR168" s="132">
        <f>SAM_billion!CR168*1000</f>
        <v>0</v>
      </c>
      <c r="CS168" s="132">
        <f>SAM_billion!CS168*1000</f>
        <v>0</v>
      </c>
      <c r="CT168" s="132">
        <f>SAM_billion!CT168*1000</f>
        <v>0</v>
      </c>
      <c r="CU168" s="132">
        <f>SAM_billion!CU168*1000</f>
        <v>0</v>
      </c>
      <c r="CV168" s="132">
        <f>SAM_billion!CV168*1000</f>
        <v>0</v>
      </c>
      <c r="CW168" s="132">
        <f>SAM_billion!CW168*1000</f>
        <v>0</v>
      </c>
      <c r="CX168" s="132">
        <f>SAM_billion!CX168*1000</f>
        <v>0</v>
      </c>
      <c r="CY168" s="132">
        <f>SAM_billion!CY168*1000</f>
        <v>0</v>
      </c>
      <c r="CZ168" s="132">
        <f>SAM_billion!CZ168*1000</f>
        <v>0</v>
      </c>
      <c r="DA168" s="132">
        <f>SAM_billion!DA168*1000</f>
        <v>0</v>
      </c>
      <c r="DB168" s="132">
        <f>SAM_billion!DB168*1000</f>
        <v>0</v>
      </c>
      <c r="DC168" s="132">
        <f>SAM_billion!DC168*1000</f>
        <v>0</v>
      </c>
      <c r="DD168" s="132">
        <f>SAM_billion!DD168*1000</f>
        <v>0</v>
      </c>
      <c r="DE168" s="132">
        <f>SAM_billion!DE168*1000</f>
        <v>0</v>
      </c>
      <c r="DF168" s="132">
        <f>SAM_billion!DF168*1000</f>
        <v>0</v>
      </c>
      <c r="DG168" s="132">
        <f>SAM_billion!DG168*1000</f>
        <v>0</v>
      </c>
      <c r="DH168" s="132">
        <f>SAM_billion!DH168*1000</f>
        <v>0</v>
      </c>
      <c r="DI168" s="132">
        <f>SAM_billion!DI168*1000</f>
        <v>0</v>
      </c>
      <c r="DJ168" s="132">
        <f>SAM_billion!DJ168*1000</f>
        <v>0</v>
      </c>
      <c r="DK168" s="132">
        <f>SAM_billion!DK168*1000</f>
        <v>0</v>
      </c>
      <c r="DL168" s="132">
        <f>SAM_billion!DL168*1000</f>
        <v>0</v>
      </c>
      <c r="DM168" s="132">
        <f>SAM_billion!DM168*1000</f>
        <v>0</v>
      </c>
      <c r="DN168" s="132">
        <f>SAM_billion!DN168*1000</f>
        <v>0</v>
      </c>
      <c r="DO168" s="132">
        <f>SAM_billion!DO168*1000</f>
        <v>0</v>
      </c>
      <c r="DP168" s="132">
        <f>SAM_billion!DP168*1000</f>
        <v>0</v>
      </c>
      <c r="DQ168" s="132">
        <f>SAM_billion!DQ168*1000</f>
        <v>0</v>
      </c>
      <c r="DR168" s="132">
        <f>SAM_billion!DR168*1000</f>
        <v>0</v>
      </c>
      <c r="DS168" s="132">
        <f>SAM_billion!DS168*1000</f>
        <v>0</v>
      </c>
      <c r="DT168" s="132">
        <f>SAM_billion!DT168*1000</f>
        <v>0</v>
      </c>
      <c r="DU168" s="132">
        <f>SAM_billion!DU168*1000</f>
        <v>0</v>
      </c>
      <c r="DV168" s="132">
        <f>SAM_billion!DV168*1000</f>
        <v>0</v>
      </c>
      <c r="DW168" s="132">
        <f>SAM_billion!DW168*1000</f>
        <v>0</v>
      </c>
      <c r="DX168" s="132">
        <f>SAM_billion!DX168*1000</f>
        <v>0</v>
      </c>
      <c r="DY168" s="132">
        <f>SAM_billion!DY168*1000</f>
        <v>0</v>
      </c>
      <c r="DZ168" s="132">
        <f>SAM_billion!DZ168*1000</f>
        <v>0</v>
      </c>
      <c r="EA168" s="132">
        <f>SAM_billion!EA168*1000</f>
        <v>0</v>
      </c>
      <c r="EB168" s="132">
        <f>SAM_billion!EB168*1000</f>
        <v>0</v>
      </c>
      <c r="EC168" s="132">
        <f>SAM_billion!EC168*1000</f>
        <v>0</v>
      </c>
      <c r="ED168" s="132">
        <f>SAM_billion!ED168*1000</f>
        <v>0</v>
      </c>
      <c r="EE168" s="132">
        <f>SAM_billion!EE168*1000</f>
        <v>0</v>
      </c>
      <c r="EF168" s="132">
        <f>SAM_billion!EF168*1000</f>
        <v>0</v>
      </c>
      <c r="EG168" s="132">
        <f>SAM_billion!EG168*1000</f>
        <v>0</v>
      </c>
      <c r="EH168" s="132">
        <f>SAM_billion!EH168*1000</f>
        <v>0</v>
      </c>
      <c r="EI168" s="132">
        <f>SAM_billion!EI168*1000</f>
        <v>0</v>
      </c>
      <c r="EJ168" s="132">
        <f>SAM_billion!EJ168*1000</f>
        <v>0</v>
      </c>
      <c r="EK168" s="132">
        <f>SAM_billion!EK168*1000</f>
        <v>0</v>
      </c>
      <c r="EL168" s="132">
        <f>SAM_billion!EL168*1000</f>
        <v>0</v>
      </c>
      <c r="EM168" s="132">
        <f>SAM_billion!EM168*1000</f>
        <v>0</v>
      </c>
      <c r="EN168" s="132">
        <f>SAM_billion!EN168*1000</f>
        <v>0</v>
      </c>
      <c r="EO168" s="132">
        <f>SAM_billion!EO168*1000</f>
        <v>0</v>
      </c>
      <c r="EP168" s="132">
        <f>SAM_billion!EP168*1000</f>
        <v>0</v>
      </c>
      <c r="EQ168" s="132">
        <f>SAM_billion!EQ168*1000</f>
        <v>0</v>
      </c>
      <c r="ER168" s="132">
        <f>SAM_billion!ER168*1000</f>
        <v>0</v>
      </c>
      <c r="ES168" s="132">
        <f>SAM_billion!ES168*1000</f>
        <v>0</v>
      </c>
      <c r="ET168" s="132">
        <f>SAM_billion!ET168*1000</f>
        <v>0</v>
      </c>
      <c r="EU168" s="132">
        <f>SAM_billion!EU168*1000</f>
        <v>0</v>
      </c>
      <c r="EV168" s="132">
        <f>SAM_billion!EV168*1000</f>
        <v>0</v>
      </c>
      <c r="EW168" s="132">
        <f>SAM_billion!EW168*1000</f>
        <v>0</v>
      </c>
      <c r="EX168" s="132">
        <f>SAM_billion!EX168*1000</f>
        <v>0</v>
      </c>
      <c r="EY168" s="132">
        <f>SAM_billion!EY168*1000</f>
        <v>0</v>
      </c>
      <c r="EZ168" s="132">
        <f>SAM_billion!EZ168*1000</f>
        <v>0</v>
      </c>
      <c r="FA168" s="132">
        <f>SAM_billion!FA168*1000</f>
        <v>0</v>
      </c>
      <c r="FB168" s="132">
        <f>SAM_billion!FB168*1000</f>
        <v>0</v>
      </c>
      <c r="FC168" s="132">
        <f>SAM_billion!FC168*1000</f>
        <v>0</v>
      </c>
      <c r="FD168" s="132">
        <f>SAM_billion!FD168*1000</f>
        <v>0</v>
      </c>
      <c r="FE168" s="132">
        <f>SAM_billion!FE168*1000</f>
        <v>0</v>
      </c>
      <c r="FF168" s="132">
        <f>SAM_billion!FF168*1000</f>
        <v>0</v>
      </c>
      <c r="FG168" s="132">
        <f>SAM_billion!FG168*1000</f>
        <v>0</v>
      </c>
      <c r="FH168" s="132">
        <f>SAM_billion!FH168*1000</f>
        <v>0</v>
      </c>
      <c r="FI168" s="132">
        <f>SAM_billion!FI168*1000</f>
        <v>0</v>
      </c>
      <c r="FJ168" s="132">
        <f>SAM_billion!FJ168*1000</f>
        <v>0</v>
      </c>
      <c r="FK168" s="132">
        <f>SAM_billion!FK168*1000</f>
        <v>0</v>
      </c>
      <c r="FL168" s="132">
        <f>SAM_billion!FL168*1000</f>
        <v>0</v>
      </c>
      <c r="FM168" s="132">
        <f>SAM_billion!FM168*1000</f>
        <v>0</v>
      </c>
      <c r="FN168" s="132">
        <f>SAM_billion!FN168*1000</f>
        <v>0</v>
      </c>
      <c r="FO168" s="132">
        <f>SAM_billion!FO168*1000</f>
        <v>0</v>
      </c>
      <c r="FP168" s="132">
        <f>SAM_billion!FP168*1000</f>
        <v>0</v>
      </c>
      <c r="FQ168" s="132">
        <f>SAM_billion!FQ168*1000</f>
        <v>0</v>
      </c>
      <c r="FR168" s="132">
        <f>SAM_billion!FR168*1000</f>
        <v>0</v>
      </c>
      <c r="FS168" s="132">
        <f>SAM_billion!FS168*1000</f>
        <v>0</v>
      </c>
      <c r="FT168" s="132">
        <f>SAM_billion!FT168*1000</f>
        <v>0</v>
      </c>
      <c r="FU168" s="132">
        <f>SAM_billion!FU168*1000</f>
        <v>0</v>
      </c>
      <c r="FV168" s="132">
        <f>SAM_billion!FV168*1000</f>
        <v>0</v>
      </c>
      <c r="FW168" s="132">
        <f>SAM_billion!FW168*1000</f>
        <v>0</v>
      </c>
      <c r="FX168" s="132">
        <f>SAM_billion!FX168*1000</f>
        <v>0</v>
      </c>
      <c r="FY168" s="132">
        <f>SAM_billion!FY168*1000</f>
        <v>0</v>
      </c>
      <c r="FZ168" s="132">
        <f>SAM_billion!FZ168*1000</f>
        <v>0</v>
      </c>
      <c r="GA168" s="132">
        <f>SAM_billion!GA168*1000</f>
        <v>0</v>
      </c>
      <c r="GB168" s="132">
        <f>SAM_billion!GB168*1000</f>
        <v>0</v>
      </c>
      <c r="GC168" s="132">
        <f>SAM_billion!GC168*1000</f>
        <v>0</v>
      </c>
      <c r="GD168" s="132">
        <f>SAM_billion!GD168*1000</f>
        <v>0</v>
      </c>
      <c r="GE168" s="132">
        <f>SAM_billion!GE168*1000</f>
        <v>0</v>
      </c>
      <c r="GF168" s="132">
        <f>SAM_billion!GF168*1000</f>
        <v>0</v>
      </c>
      <c r="GG168" s="132">
        <f>SAM_billion!GG168*1000</f>
        <v>0</v>
      </c>
      <c r="GH168" s="132">
        <f>SAM_billion!GH168*1000</f>
        <v>0</v>
      </c>
      <c r="GI168" s="132">
        <f>SAM_billion!GI168*1000</f>
        <v>2133.8489438060906</v>
      </c>
      <c r="GJ168" s="132">
        <f>SAM_billion!GJ168*1000</f>
        <v>393856.77836032549</v>
      </c>
    </row>
    <row r="169" spans="1:192" x14ac:dyDescent="0.25">
      <c r="A169" s="133" t="s">
        <v>393</v>
      </c>
      <c r="B169" s="132">
        <f>SAM_billion!B169*1000</f>
        <v>110.57339559842553</v>
      </c>
      <c r="C169" s="132">
        <f>SAM_billion!C169*1000</f>
        <v>594.39397358369638</v>
      </c>
      <c r="D169" s="132">
        <f>SAM_billion!D169*1000</f>
        <v>23.970293246281177</v>
      </c>
      <c r="E169" s="132">
        <f>SAM_billion!E169*1000</f>
        <v>831.69763698056011</v>
      </c>
      <c r="F169" s="132">
        <f>SAM_billion!F169*1000</f>
        <v>1566.1863947162706</v>
      </c>
      <c r="G169" s="132">
        <f>SAM_billion!G169*1000</f>
        <v>840.72448249687011</v>
      </c>
      <c r="H169" s="132">
        <f>SAM_billion!H169*1000</f>
        <v>253.07799858045243</v>
      </c>
      <c r="I169" s="132">
        <f>SAM_billion!I169*1000</f>
        <v>324.60293652299288</v>
      </c>
      <c r="J169" s="132">
        <f>SAM_billion!J169*1000</f>
        <v>31.166125596197769</v>
      </c>
      <c r="K169" s="132">
        <f>SAM_billion!K169*1000</f>
        <v>319.69051023127673</v>
      </c>
      <c r="L169" s="132">
        <f>SAM_billion!L169*1000</f>
        <v>96.141095202372398</v>
      </c>
      <c r="M169" s="132">
        <f>SAM_billion!M169*1000</f>
        <v>748.4221880652367</v>
      </c>
      <c r="N169" s="132">
        <f>SAM_billion!N169*1000</f>
        <v>606.91890740714507</v>
      </c>
      <c r="O169" s="132">
        <f>SAM_billion!O169*1000</f>
        <v>54.498796842419061</v>
      </c>
      <c r="P169" s="132">
        <f>SAM_billion!P169*1000</f>
        <v>7738.547511962377</v>
      </c>
      <c r="Q169" s="132">
        <f>SAM_billion!Q169*1000</f>
        <v>17128.187720601287</v>
      </c>
      <c r="R169" s="132">
        <f>SAM_billion!R169*1000</f>
        <v>322.71931915689356</v>
      </c>
      <c r="S169" s="132">
        <f>SAM_billion!S169*1000</f>
        <v>12480.806951565271</v>
      </c>
      <c r="T169" s="132">
        <f>SAM_billion!T169*1000</f>
        <v>13286.97313969151</v>
      </c>
      <c r="U169" s="132">
        <f>SAM_billion!U169*1000</f>
        <v>4398.4393911291072</v>
      </c>
      <c r="V169" s="132">
        <f>SAM_billion!V169*1000</f>
        <v>1351.4112397545703</v>
      </c>
      <c r="W169" s="132">
        <f>SAM_billion!W169*1000</f>
        <v>959.14592455531715</v>
      </c>
      <c r="X169" s="132">
        <f>SAM_billion!X169*1000</f>
        <v>1700.3333763566156</v>
      </c>
      <c r="Y169" s="132">
        <f>SAM_billion!Y169*1000</f>
        <v>214.39428429725214</v>
      </c>
      <c r="Z169" s="132">
        <f>SAM_billion!Z169*1000</f>
        <v>1641.9857121010762</v>
      </c>
      <c r="AA169" s="132">
        <f>SAM_billion!AA169*1000</f>
        <v>1352.9878554130485</v>
      </c>
      <c r="AB169" s="132">
        <f>SAM_billion!AB169*1000</f>
        <v>1034.5933271434608</v>
      </c>
      <c r="AC169" s="132">
        <f>SAM_billion!AC169*1000</f>
        <v>286.77498097250935</v>
      </c>
      <c r="AD169" s="132">
        <f>SAM_billion!AD169*1000</f>
        <v>4343.3377990461286</v>
      </c>
      <c r="AE169" s="132">
        <f>SAM_billion!AE169*1000</f>
        <v>1516.2081306530467</v>
      </c>
      <c r="AF169" s="132">
        <f>SAM_billion!AF169*1000</f>
        <v>453.45211516640751</v>
      </c>
      <c r="AG169" s="132">
        <f>SAM_billion!AG169*1000</f>
        <v>30.874997042869502</v>
      </c>
      <c r="AH169" s="132">
        <f>SAM_billion!AH169*1000</f>
        <v>1618.2745440212661</v>
      </c>
      <c r="AI169" s="132">
        <f>SAM_billion!AI169*1000</f>
        <v>4088.9862126404946</v>
      </c>
      <c r="AJ169" s="132">
        <f>SAM_billion!AJ169*1000</f>
        <v>2188.0540983310466</v>
      </c>
      <c r="AK169" s="132">
        <f>SAM_billion!AK169*1000</f>
        <v>1193.0260276763033</v>
      </c>
      <c r="AL169" s="132">
        <f>SAM_billion!AL169*1000</f>
        <v>401.58499316108293</v>
      </c>
      <c r="AM169" s="132">
        <f>SAM_billion!AM169*1000</f>
        <v>283.77128118225176</v>
      </c>
      <c r="AN169" s="132">
        <f>SAM_billion!AN169*1000</f>
        <v>3489.4344888785245</v>
      </c>
      <c r="AO169" s="132">
        <f>SAM_billion!AO169*1000</f>
        <v>5724.6215544642655</v>
      </c>
      <c r="AP169" s="132">
        <f>SAM_billion!AP169*1000</f>
        <v>6217.5303908667602</v>
      </c>
      <c r="AQ169" s="132">
        <f>SAM_billion!AQ169*1000</f>
        <v>2321.8017207704611</v>
      </c>
      <c r="AR169" s="132">
        <f>SAM_billion!AR169*1000</f>
        <v>7.7149495283452616</v>
      </c>
      <c r="AS169" s="132">
        <f>SAM_billion!AS169*1000</f>
        <v>159.07810624626777</v>
      </c>
      <c r="AT169" s="132">
        <f>SAM_billion!AT169*1000</f>
        <v>1431.7029562164096</v>
      </c>
      <c r="AU169" s="132">
        <f>SAM_billion!AU169*1000</f>
        <v>10457.009373550123</v>
      </c>
      <c r="AV169" s="132">
        <f>SAM_billion!AV169*1000</f>
        <v>1628.4764735636004</v>
      </c>
      <c r="AW169" s="132">
        <f>SAM_billion!AW169*1000</f>
        <v>4879.8778914721861</v>
      </c>
      <c r="AX169" s="132">
        <f>SAM_billion!AX169*1000</f>
        <v>5305.14294207695</v>
      </c>
      <c r="AY169" s="132">
        <f>SAM_billion!AY169*1000</f>
        <v>7088.7775094399112</v>
      </c>
      <c r="AZ169" s="132">
        <f>SAM_billion!AZ169*1000</f>
        <v>4750.9083365408551</v>
      </c>
      <c r="BA169" s="132">
        <f>SAM_billion!BA169*1000</f>
        <v>9077.5974965290006</v>
      </c>
      <c r="BB169" s="132">
        <f>SAM_billion!BB169*1000</f>
        <v>12814.419398200993</v>
      </c>
      <c r="BC169" s="132">
        <f>SAM_billion!BC169*1000</f>
        <v>15.421017527935337</v>
      </c>
      <c r="BD169" s="132">
        <f>SAM_billion!BD169*1000</f>
        <v>9.3526050909419709</v>
      </c>
      <c r="BE169" s="132">
        <f>SAM_billion!BE169*1000</f>
        <v>2927.2015303978064</v>
      </c>
      <c r="BF169" s="132">
        <f>SAM_billion!BF169*1000</f>
        <v>4002.951482824365</v>
      </c>
      <c r="BG169" s="132">
        <f>SAM_billion!BG169*1000</f>
        <v>11446.244334138286</v>
      </c>
      <c r="BH169" s="132">
        <f>SAM_billion!BH169*1000</f>
        <v>4051.4350365395753</v>
      </c>
      <c r="BI169" s="132">
        <f>SAM_billion!BI169*1000</f>
        <v>1329.1821494145133</v>
      </c>
      <c r="BJ169" s="132">
        <f>SAM_billion!BJ169*1000</f>
        <v>1418.7539423556036</v>
      </c>
      <c r="BK169" s="132">
        <f>SAM_billion!BK169*1000</f>
        <v>6725.622113754147</v>
      </c>
      <c r="BL169" s="132">
        <f>SAM_billion!BL169*1000</f>
        <v>2326.5072983477971</v>
      </c>
      <c r="BM169" s="132">
        <f>SAM_billion!BM169*1000</f>
        <v>21526.174446911937</v>
      </c>
      <c r="BN169" s="132">
        <f>SAM_billion!BN169*1000</f>
        <v>85525.269454511508</v>
      </c>
      <c r="BO169" s="132">
        <f>SAM_billion!BO169*1000</f>
        <v>7272.3934590272038</v>
      </c>
      <c r="BP169" s="132">
        <f>SAM_billion!BP169*1000</f>
        <v>5684.2766386449775</v>
      </c>
      <c r="BQ169" s="132">
        <f>SAM_billion!BQ169*1000</f>
        <v>21902.728032380935</v>
      </c>
      <c r="BR169" s="132">
        <f>SAM_billion!BR169*1000</f>
        <v>803.9666479166915</v>
      </c>
      <c r="BS169" s="132">
        <f>SAM_billion!BS169*1000</f>
        <v>740.67586704060432</v>
      </c>
      <c r="BT169" s="132">
        <f>SAM_billion!BT169*1000</f>
        <v>1.0000000000000001E-7</v>
      </c>
      <c r="BU169" s="132">
        <f>SAM_billion!BU169*1000</f>
        <v>11406.314379603542</v>
      </c>
      <c r="BV169" s="132">
        <f>SAM_billion!BV169*1000</f>
        <v>11733.842297300665</v>
      </c>
      <c r="BW169" s="132">
        <f>SAM_billion!BW169*1000</f>
        <v>49405.813786718209</v>
      </c>
      <c r="BX169" s="132">
        <f>SAM_billion!BX169*1000</f>
        <v>36911.265047799556</v>
      </c>
      <c r="BY169" s="132">
        <f>SAM_billion!BY169*1000</f>
        <v>181711.81445545697</v>
      </c>
      <c r="BZ169" s="132">
        <f>SAM_billion!BZ169*1000</f>
        <v>45106.683841252263</v>
      </c>
      <c r="CA169" s="132">
        <f>SAM_billion!CA169*1000</f>
        <v>0</v>
      </c>
      <c r="CB169" s="132">
        <f>SAM_billion!CB169*1000</f>
        <v>0</v>
      </c>
      <c r="CC169" s="132">
        <f>SAM_billion!CC169*1000</f>
        <v>0</v>
      </c>
      <c r="CD169" s="132">
        <f>SAM_billion!CD169*1000</f>
        <v>0</v>
      </c>
      <c r="CE169" s="132">
        <f>SAM_billion!CE169*1000</f>
        <v>0</v>
      </c>
      <c r="CF169" s="132">
        <f>SAM_billion!CF169*1000</f>
        <v>0</v>
      </c>
      <c r="CG169" s="132">
        <f>SAM_billion!CG169*1000</f>
        <v>0</v>
      </c>
      <c r="CH169" s="132">
        <f>SAM_billion!CH169*1000</f>
        <v>0</v>
      </c>
      <c r="CI169" s="132">
        <f>SAM_billion!CI169*1000</f>
        <v>0</v>
      </c>
      <c r="CJ169" s="132">
        <f>SAM_billion!CJ169*1000</f>
        <v>0</v>
      </c>
      <c r="CK169" s="132">
        <f>SAM_billion!CK169*1000</f>
        <v>0</v>
      </c>
      <c r="CL169" s="132">
        <f>SAM_billion!CL169*1000</f>
        <v>0</v>
      </c>
      <c r="CM169" s="132">
        <f>SAM_billion!CM169*1000</f>
        <v>0</v>
      </c>
      <c r="CN169" s="132">
        <f>SAM_billion!CN169*1000</f>
        <v>0</v>
      </c>
      <c r="CO169" s="132">
        <f>SAM_billion!CO169*1000</f>
        <v>0</v>
      </c>
      <c r="CP169" s="132">
        <f>SAM_billion!CP169*1000</f>
        <v>0</v>
      </c>
      <c r="CQ169" s="132">
        <f>SAM_billion!CQ169*1000</f>
        <v>0</v>
      </c>
      <c r="CR169" s="132">
        <f>SAM_billion!CR169*1000</f>
        <v>0</v>
      </c>
      <c r="CS169" s="132">
        <f>SAM_billion!CS169*1000</f>
        <v>0</v>
      </c>
      <c r="CT169" s="132">
        <f>SAM_billion!CT169*1000</f>
        <v>0</v>
      </c>
      <c r="CU169" s="132">
        <f>SAM_billion!CU169*1000</f>
        <v>0</v>
      </c>
      <c r="CV169" s="132">
        <f>SAM_billion!CV169*1000</f>
        <v>0</v>
      </c>
      <c r="CW169" s="132">
        <f>SAM_billion!CW169*1000</f>
        <v>0</v>
      </c>
      <c r="CX169" s="132">
        <f>SAM_billion!CX169*1000</f>
        <v>0</v>
      </c>
      <c r="CY169" s="132">
        <f>SAM_billion!CY169*1000</f>
        <v>0</v>
      </c>
      <c r="CZ169" s="132">
        <f>SAM_billion!CZ169*1000</f>
        <v>0</v>
      </c>
      <c r="DA169" s="132">
        <f>SAM_billion!DA169*1000</f>
        <v>0</v>
      </c>
      <c r="DB169" s="132">
        <f>SAM_billion!DB169*1000</f>
        <v>0</v>
      </c>
      <c r="DC169" s="132">
        <f>SAM_billion!DC169*1000</f>
        <v>0</v>
      </c>
      <c r="DD169" s="132">
        <f>SAM_billion!DD169*1000</f>
        <v>0</v>
      </c>
      <c r="DE169" s="132">
        <f>SAM_billion!DE169*1000</f>
        <v>0</v>
      </c>
      <c r="DF169" s="132">
        <f>SAM_billion!DF169*1000</f>
        <v>0</v>
      </c>
      <c r="DG169" s="132">
        <f>SAM_billion!DG169*1000</f>
        <v>0</v>
      </c>
      <c r="DH169" s="132">
        <f>SAM_billion!DH169*1000</f>
        <v>0</v>
      </c>
      <c r="DI169" s="132">
        <f>SAM_billion!DI169*1000</f>
        <v>0</v>
      </c>
      <c r="DJ169" s="132">
        <f>SAM_billion!DJ169*1000</f>
        <v>0</v>
      </c>
      <c r="DK169" s="132">
        <f>SAM_billion!DK169*1000</f>
        <v>0</v>
      </c>
      <c r="DL169" s="132">
        <f>SAM_billion!DL169*1000</f>
        <v>0</v>
      </c>
      <c r="DM169" s="132">
        <f>SAM_billion!DM169*1000</f>
        <v>0</v>
      </c>
      <c r="DN169" s="132">
        <f>SAM_billion!DN169*1000</f>
        <v>0</v>
      </c>
      <c r="DO169" s="132">
        <f>SAM_billion!DO169*1000</f>
        <v>0</v>
      </c>
      <c r="DP169" s="132">
        <f>SAM_billion!DP169*1000</f>
        <v>0</v>
      </c>
      <c r="DQ169" s="132">
        <f>SAM_billion!DQ169*1000</f>
        <v>0</v>
      </c>
      <c r="DR169" s="132">
        <f>SAM_billion!DR169*1000</f>
        <v>0</v>
      </c>
      <c r="DS169" s="132">
        <f>SAM_billion!DS169*1000</f>
        <v>0</v>
      </c>
      <c r="DT169" s="132">
        <f>SAM_billion!DT169*1000</f>
        <v>0</v>
      </c>
      <c r="DU169" s="132">
        <f>SAM_billion!DU169*1000</f>
        <v>0</v>
      </c>
      <c r="DV169" s="132">
        <f>SAM_billion!DV169*1000</f>
        <v>0</v>
      </c>
      <c r="DW169" s="132">
        <f>SAM_billion!DW169*1000</f>
        <v>0</v>
      </c>
      <c r="DX169" s="132">
        <f>SAM_billion!DX169*1000</f>
        <v>0</v>
      </c>
      <c r="DY169" s="132">
        <f>SAM_billion!DY169*1000</f>
        <v>0</v>
      </c>
      <c r="DZ169" s="132">
        <f>SAM_billion!DZ169*1000</f>
        <v>0</v>
      </c>
      <c r="EA169" s="132">
        <f>SAM_billion!EA169*1000</f>
        <v>0</v>
      </c>
      <c r="EB169" s="132">
        <f>SAM_billion!EB169*1000</f>
        <v>0</v>
      </c>
      <c r="EC169" s="132">
        <f>SAM_billion!EC169*1000</f>
        <v>0</v>
      </c>
      <c r="ED169" s="132">
        <f>SAM_billion!ED169*1000</f>
        <v>0</v>
      </c>
      <c r="EE169" s="132">
        <f>SAM_billion!EE169*1000</f>
        <v>0</v>
      </c>
      <c r="EF169" s="132">
        <f>SAM_billion!EF169*1000</f>
        <v>0</v>
      </c>
      <c r="EG169" s="132">
        <f>SAM_billion!EG169*1000</f>
        <v>0</v>
      </c>
      <c r="EH169" s="132">
        <f>SAM_billion!EH169*1000</f>
        <v>0</v>
      </c>
      <c r="EI169" s="132">
        <f>SAM_billion!EI169*1000</f>
        <v>0</v>
      </c>
      <c r="EJ169" s="132">
        <f>SAM_billion!EJ169*1000</f>
        <v>0</v>
      </c>
      <c r="EK169" s="132">
        <f>SAM_billion!EK169*1000</f>
        <v>0</v>
      </c>
      <c r="EL169" s="132">
        <f>SAM_billion!EL169*1000</f>
        <v>0</v>
      </c>
      <c r="EM169" s="132">
        <f>SAM_billion!EM169*1000</f>
        <v>0</v>
      </c>
      <c r="EN169" s="132">
        <f>SAM_billion!EN169*1000</f>
        <v>0</v>
      </c>
      <c r="EO169" s="132">
        <f>SAM_billion!EO169*1000</f>
        <v>0</v>
      </c>
      <c r="EP169" s="132">
        <f>SAM_billion!EP169*1000</f>
        <v>0</v>
      </c>
      <c r="EQ169" s="132">
        <f>SAM_billion!EQ169*1000</f>
        <v>0</v>
      </c>
      <c r="ER169" s="132">
        <f>SAM_billion!ER169*1000</f>
        <v>0</v>
      </c>
      <c r="ES169" s="132">
        <f>SAM_billion!ES169*1000</f>
        <v>0</v>
      </c>
      <c r="ET169" s="132">
        <f>SAM_billion!ET169*1000</f>
        <v>0</v>
      </c>
      <c r="EU169" s="132">
        <f>SAM_billion!EU169*1000</f>
        <v>0</v>
      </c>
      <c r="EV169" s="132">
        <f>SAM_billion!EV169*1000</f>
        <v>0</v>
      </c>
      <c r="EW169" s="132">
        <f>SAM_billion!EW169*1000</f>
        <v>0</v>
      </c>
      <c r="EX169" s="132">
        <f>SAM_billion!EX169*1000</f>
        <v>0</v>
      </c>
      <c r="EY169" s="132">
        <f>SAM_billion!EY169*1000</f>
        <v>0</v>
      </c>
      <c r="EZ169" s="132">
        <f>SAM_billion!EZ169*1000</f>
        <v>0</v>
      </c>
      <c r="FA169" s="132">
        <f>SAM_billion!FA169*1000</f>
        <v>0</v>
      </c>
      <c r="FB169" s="132">
        <f>SAM_billion!FB169*1000</f>
        <v>0</v>
      </c>
      <c r="FC169" s="132">
        <f>SAM_billion!FC169*1000</f>
        <v>0</v>
      </c>
      <c r="FD169" s="132">
        <f>SAM_billion!FD169*1000</f>
        <v>0</v>
      </c>
      <c r="FE169" s="132">
        <f>SAM_billion!FE169*1000</f>
        <v>0</v>
      </c>
      <c r="FF169" s="132">
        <f>SAM_billion!FF169*1000</f>
        <v>0</v>
      </c>
      <c r="FG169" s="132">
        <f>SAM_billion!FG169*1000</f>
        <v>0</v>
      </c>
      <c r="FH169" s="132">
        <f>SAM_billion!FH169*1000</f>
        <v>0</v>
      </c>
      <c r="FI169" s="132">
        <f>SAM_billion!FI169*1000</f>
        <v>0</v>
      </c>
      <c r="FJ169" s="132">
        <f>SAM_billion!FJ169*1000</f>
        <v>0</v>
      </c>
      <c r="FK169" s="132">
        <f>SAM_billion!FK169*1000</f>
        <v>0</v>
      </c>
      <c r="FL169" s="132">
        <f>SAM_billion!FL169*1000</f>
        <v>0</v>
      </c>
      <c r="FM169" s="132">
        <f>SAM_billion!FM169*1000</f>
        <v>0</v>
      </c>
      <c r="FN169" s="132">
        <f>SAM_billion!FN169*1000</f>
        <v>0</v>
      </c>
      <c r="FO169" s="132">
        <f>SAM_billion!FO169*1000</f>
        <v>0</v>
      </c>
      <c r="FP169" s="132">
        <f>SAM_billion!FP169*1000</f>
        <v>0</v>
      </c>
      <c r="FQ169" s="132">
        <f>SAM_billion!FQ169*1000</f>
        <v>0</v>
      </c>
      <c r="FR169" s="132">
        <f>SAM_billion!FR169*1000</f>
        <v>0</v>
      </c>
      <c r="FS169" s="132">
        <f>SAM_billion!FS169*1000</f>
        <v>0</v>
      </c>
      <c r="FT169" s="132">
        <f>SAM_billion!FT169*1000</f>
        <v>0</v>
      </c>
      <c r="FU169" s="132">
        <f>SAM_billion!FU169*1000</f>
        <v>0</v>
      </c>
      <c r="FV169" s="132">
        <f>SAM_billion!FV169*1000</f>
        <v>0</v>
      </c>
      <c r="FW169" s="132">
        <f>SAM_billion!FW169*1000</f>
        <v>0</v>
      </c>
      <c r="FX169" s="132">
        <f>SAM_billion!FX169*1000</f>
        <v>0</v>
      </c>
      <c r="FY169" s="132">
        <f>SAM_billion!FY169*1000</f>
        <v>0</v>
      </c>
      <c r="FZ169" s="132">
        <f>SAM_billion!FZ169*1000</f>
        <v>0</v>
      </c>
      <c r="GA169" s="132">
        <f>SAM_billion!GA169*1000</f>
        <v>0</v>
      </c>
      <c r="GB169" s="132">
        <f>SAM_billion!GB169*1000</f>
        <v>0</v>
      </c>
      <c r="GC169" s="132">
        <f>SAM_billion!GC169*1000</f>
        <v>0</v>
      </c>
      <c r="GD169" s="132">
        <f>SAM_billion!GD169*1000</f>
        <v>0</v>
      </c>
      <c r="GE169" s="132">
        <f>SAM_billion!GE169*1000</f>
        <v>0</v>
      </c>
      <c r="GF169" s="132">
        <f>SAM_billion!GF169*1000</f>
        <v>0</v>
      </c>
      <c r="GG169" s="132">
        <f>SAM_billion!GG169*1000</f>
        <v>0</v>
      </c>
      <c r="GH169" s="132">
        <f>SAM_billion!GH169*1000</f>
        <v>0</v>
      </c>
      <c r="GI169" s="132">
        <f>SAM_billion!GI169*1000</f>
        <v>3602.5706791076982</v>
      </c>
      <c r="GJ169" s="132">
        <f>SAM_billion!GJ169*1000</f>
        <v>679357.48980119964</v>
      </c>
    </row>
    <row r="170" spans="1:192" x14ac:dyDescent="0.25">
      <c r="A170" s="133" t="s">
        <v>394</v>
      </c>
      <c r="B170" s="132">
        <f>SAM_billion!B170*1000</f>
        <v>198.52204421180625</v>
      </c>
      <c r="C170" s="132">
        <f>SAM_billion!C170*1000</f>
        <v>1044.9893078558159</v>
      </c>
      <c r="D170" s="132">
        <f>SAM_billion!D170*1000</f>
        <v>42.654029160753737</v>
      </c>
      <c r="E170" s="132">
        <f>SAM_billion!E170*1000</f>
        <v>1552.4518362408623</v>
      </c>
      <c r="F170" s="132">
        <f>SAM_billion!F170*1000</f>
        <v>2842.9136758971017</v>
      </c>
      <c r="G170" s="132">
        <f>SAM_billion!G170*1000</f>
        <v>1510.9445812615691</v>
      </c>
      <c r="H170" s="132">
        <f>SAM_billion!H170*1000</f>
        <v>448.43665417633736</v>
      </c>
      <c r="I170" s="132">
        <f>SAM_billion!I170*1000</f>
        <v>580.93607493648199</v>
      </c>
      <c r="J170" s="132">
        <f>SAM_billion!J170*1000</f>
        <v>56.309727616991466</v>
      </c>
      <c r="K170" s="132">
        <f>SAM_billion!K170*1000</f>
        <v>570.49916700293704</v>
      </c>
      <c r="L170" s="132">
        <f>SAM_billion!L170*1000</f>
        <v>172.23176747638172</v>
      </c>
      <c r="M170" s="132">
        <f>SAM_billion!M170*1000</f>
        <v>1353.3026603007154</v>
      </c>
      <c r="N170" s="132">
        <f>SAM_billion!N170*1000</f>
        <v>652.65771594029889</v>
      </c>
      <c r="O170" s="132">
        <f>SAM_billion!O170*1000</f>
        <v>0</v>
      </c>
      <c r="P170" s="132">
        <f>SAM_billion!P170*1000</f>
        <v>9544.7582769471792</v>
      </c>
      <c r="Q170" s="132">
        <f>SAM_billion!Q170*1000</f>
        <v>14504.434169812479</v>
      </c>
      <c r="R170" s="132">
        <f>SAM_billion!R170*1000</f>
        <v>782.34324221971974</v>
      </c>
      <c r="S170" s="132">
        <f>SAM_billion!S170*1000</f>
        <v>10240.642978627189</v>
      </c>
      <c r="T170" s="132">
        <f>SAM_billion!T170*1000</f>
        <v>10902.111435440891</v>
      </c>
      <c r="U170" s="132">
        <f>SAM_billion!U170*1000</f>
        <v>10662.79311369628</v>
      </c>
      <c r="V170" s="132">
        <f>SAM_billion!V170*1000</f>
        <v>2559.8188203333284</v>
      </c>
      <c r="W170" s="132">
        <f>SAM_billion!W170*1000</f>
        <v>1829.3682257820226</v>
      </c>
      <c r="X170" s="132">
        <f>SAM_billion!X170*1000</f>
        <v>3207.7294106016243</v>
      </c>
      <c r="Y170" s="132">
        <f>SAM_billion!Y170*1000</f>
        <v>400.12403374352016</v>
      </c>
      <c r="Z170" s="132">
        <f>SAM_billion!Z170*1000</f>
        <v>3079.0238115369625</v>
      </c>
      <c r="AA170" s="132">
        <f>SAM_billion!AA170*1000</f>
        <v>2484.8467129312817</v>
      </c>
      <c r="AB170" s="132">
        <f>SAM_billion!AB170*1000</f>
        <v>1913.5281039859278</v>
      </c>
      <c r="AC170" s="132">
        <f>SAM_billion!AC170*1000</f>
        <v>537.27046164560352</v>
      </c>
      <c r="AD170" s="132">
        <f>SAM_billion!AD170*1000</f>
        <v>8029.5670425656454</v>
      </c>
      <c r="AE170" s="132">
        <f>SAM_billion!AE170*1000</f>
        <v>2812.2280359206675</v>
      </c>
      <c r="AF170" s="132">
        <f>SAM_billion!AF170*1000</f>
        <v>839.76431774231548</v>
      </c>
      <c r="AG170" s="132">
        <f>SAM_billion!AG170*1000</f>
        <v>57.593459788043837</v>
      </c>
      <c r="AH170" s="132">
        <f>SAM_billion!AH170*1000</f>
        <v>3026.767877080752</v>
      </c>
      <c r="AI170" s="132">
        <f>SAM_billion!AI170*1000</f>
        <v>13798.661795123468</v>
      </c>
      <c r="AJ170" s="132">
        <f>SAM_billion!AJ170*1000</f>
        <v>1215.6928077419868</v>
      </c>
      <c r="AK170" s="132">
        <f>SAM_billion!AK170*1000</f>
        <v>3093.9795921719151</v>
      </c>
      <c r="AL170" s="132">
        <f>SAM_billion!AL170*1000</f>
        <v>6.9917194653901396</v>
      </c>
      <c r="AM170" s="132">
        <f>SAM_billion!AM170*1000</f>
        <v>951.83673434915033</v>
      </c>
      <c r="AN170" s="132">
        <f>SAM_billion!AN170*1000</f>
        <v>2230.1795376851192</v>
      </c>
      <c r="AO170" s="132">
        <f>SAM_billion!AO170*1000</f>
        <v>6945.9212778393312</v>
      </c>
      <c r="AP170" s="132">
        <f>SAM_billion!AP170*1000</f>
        <v>7302.2466583831301</v>
      </c>
      <c r="AQ170" s="132">
        <f>SAM_billion!AQ170*1000</f>
        <v>5879.4265424809382</v>
      </c>
      <c r="AR170" s="132">
        <f>SAM_billion!AR170*1000</f>
        <v>60.088130303777234</v>
      </c>
      <c r="AS170" s="132">
        <f>SAM_billion!AS170*1000</f>
        <v>1238.9849008712897</v>
      </c>
      <c r="AT170" s="132">
        <f>SAM_billion!AT170*1000</f>
        <v>11150.864107841606</v>
      </c>
      <c r="AU170" s="132">
        <f>SAM_billion!AU170*1000</f>
        <v>13749.830224667359</v>
      </c>
      <c r="AV170" s="132">
        <f>SAM_billion!AV170*1000</f>
        <v>1001.9704248907109</v>
      </c>
      <c r="AW170" s="132">
        <f>SAM_billion!AW170*1000</f>
        <v>5756.7058249320171</v>
      </c>
      <c r="AX170" s="132">
        <f>SAM_billion!AX170*1000</f>
        <v>2068.5048064951184</v>
      </c>
      <c r="AY170" s="132">
        <f>SAM_billion!AY170*1000</f>
        <v>2649.323406632036</v>
      </c>
      <c r="AZ170" s="132">
        <f>SAM_billion!AZ170*1000</f>
        <v>1999.8268507105829</v>
      </c>
      <c r="BA170" s="132">
        <f>SAM_billion!BA170*1000</f>
        <v>8740.689357403664</v>
      </c>
      <c r="BB170" s="132">
        <f>SAM_billion!BB170*1000</f>
        <v>8531.7387457109344</v>
      </c>
      <c r="BC170" s="132">
        <f>SAM_billion!BC170*1000</f>
        <v>24.754549455014661</v>
      </c>
      <c r="BD170" s="132">
        <f>SAM_billion!BD170*1000</f>
        <v>15.013245710767455</v>
      </c>
      <c r="BE170" s="132">
        <f>SAM_billion!BE170*1000</f>
        <v>4698.8828666955487</v>
      </c>
      <c r="BF170" s="132">
        <f>SAM_billion!BF170*1000</f>
        <v>1816.9465085093898</v>
      </c>
      <c r="BG170" s="132">
        <f>SAM_billion!BG170*1000</f>
        <v>13802.47864343706</v>
      </c>
      <c r="BH170" s="132">
        <f>SAM_billion!BH170*1000</f>
        <v>926.48485477882434</v>
      </c>
      <c r="BI170" s="132">
        <f>SAM_billion!BI170*1000</f>
        <v>462.15231810944982</v>
      </c>
      <c r="BJ170" s="132">
        <f>SAM_billion!BJ170*1000</f>
        <v>1024.1330177892034</v>
      </c>
      <c r="BK170" s="132">
        <f>SAM_billion!BK170*1000</f>
        <v>26100.765601717256</v>
      </c>
      <c r="BL170" s="132">
        <f>SAM_billion!BL170*1000</f>
        <v>5946.8694998924129</v>
      </c>
      <c r="BM170" s="132">
        <f>SAM_billion!BM170*1000</f>
        <v>23814.307113186325</v>
      </c>
      <c r="BN170" s="132">
        <f>SAM_billion!BN170*1000</f>
        <v>120234.47912311539</v>
      </c>
      <c r="BO170" s="132">
        <f>SAM_billion!BO170*1000</f>
        <v>4100.6011920519986</v>
      </c>
      <c r="BP170" s="132">
        <f>SAM_billion!BP170*1000</f>
        <v>6735.603618134176</v>
      </c>
      <c r="BQ170" s="132">
        <f>SAM_billion!BQ170*1000</f>
        <v>27173.613737945223</v>
      </c>
      <c r="BR170" s="132">
        <f>SAM_billion!BR170*1000</f>
        <v>1365.2961382889685</v>
      </c>
      <c r="BS170" s="132">
        <f>SAM_billion!BS170*1000</f>
        <v>1257.8157360318226</v>
      </c>
      <c r="BT170" s="132">
        <f>SAM_billion!BT170*1000</f>
        <v>1.0000000000000001E-7</v>
      </c>
      <c r="BU170" s="132">
        <f>SAM_billion!BU170*1000</f>
        <v>9389.1302568173905</v>
      </c>
      <c r="BV170" s="132">
        <f>SAM_billion!BV170*1000</f>
        <v>18285.967465451067</v>
      </c>
      <c r="BW170" s="132">
        <f>SAM_billion!BW170*1000</f>
        <v>175273.50775707932</v>
      </c>
      <c r="BX170" s="132">
        <f>SAM_billion!BX170*1000</f>
        <v>81518.75858735689</v>
      </c>
      <c r="BY170" s="132">
        <f>SAM_billion!BY170*1000</f>
        <v>387719.74199174443</v>
      </c>
      <c r="BZ170" s="132">
        <f>SAM_billion!BZ170*1000</f>
        <v>60643.42682176298</v>
      </c>
      <c r="CA170" s="132">
        <f>SAM_billion!CA170*1000</f>
        <v>0</v>
      </c>
      <c r="CB170" s="132">
        <f>SAM_billion!CB170*1000</f>
        <v>0</v>
      </c>
      <c r="CC170" s="132">
        <f>SAM_billion!CC170*1000</f>
        <v>0</v>
      </c>
      <c r="CD170" s="132">
        <f>SAM_billion!CD170*1000</f>
        <v>0</v>
      </c>
      <c r="CE170" s="132">
        <f>SAM_billion!CE170*1000</f>
        <v>0</v>
      </c>
      <c r="CF170" s="132">
        <f>SAM_billion!CF170*1000</f>
        <v>0</v>
      </c>
      <c r="CG170" s="132">
        <f>SAM_billion!CG170*1000</f>
        <v>0</v>
      </c>
      <c r="CH170" s="132">
        <f>SAM_billion!CH170*1000</f>
        <v>0</v>
      </c>
      <c r="CI170" s="132">
        <f>SAM_billion!CI170*1000</f>
        <v>0</v>
      </c>
      <c r="CJ170" s="132">
        <f>SAM_billion!CJ170*1000</f>
        <v>0</v>
      </c>
      <c r="CK170" s="132">
        <f>SAM_billion!CK170*1000</f>
        <v>0</v>
      </c>
      <c r="CL170" s="132">
        <f>SAM_billion!CL170*1000</f>
        <v>0</v>
      </c>
      <c r="CM170" s="132">
        <f>SAM_billion!CM170*1000</f>
        <v>0</v>
      </c>
      <c r="CN170" s="132">
        <f>SAM_billion!CN170*1000</f>
        <v>0</v>
      </c>
      <c r="CO170" s="132">
        <f>SAM_billion!CO170*1000</f>
        <v>0</v>
      </c>
      <c r="CP170" s="132">
        <f>SAM_billion!CP170*1000</f>
        <v>0</v>
      </c>
      <c r="CQ170" s="132">
        <f>SAM_billion!CQ170*1000</f>
        <v>0</v>
      </c>
      <c r="CR170" s="132">
        <f>SAM_billion!CR170*1000</f>
        <v>0</v>
      </c>
      <c r="CS170" s="132">
        <f>SAM_billion!CS170*1000</f>
        <v>0</v>
      </c>
      <c r="CT170" s="132">
        <f>SAM_billion!CT170*1000</f>
        <v>0</v>
      </c>
      <c r="CU170" s="132">
        <f>SAM_billion!CU170*1000</f>
        <v>0</v>
      </c>
      <c r="CV170" s="132">
        <f>SAM_billion!CV170*1000</f>
        <v>0</v>
      </c>
      <c r="CW170" s="132">
        <f>SAM_billion!CW170*1000</f>
        <v>0</v>
      </c>
      <c r="CX170" s="132">
        <f>SAM_billion!CX170*1000</f>
        <v>0</v>
      </c>
      <c r="CY170" s="132">
        <f>SAM_billion!CY170*1000</f>
        <v>0</v>
      </c>
      <c r="CZ170" s="132">
        <f>SAM_billion!CZ170*1000</f>
        <v>0</v>
      </c>
      <c r="DA170" s="132">
        <f>SAM_billion!DA170*1000</f>
        <v>0</v>
      </c>
      <c r="DB170" s="132">
        <f>SAM_billion!DB170*1000</f>
        <v>0</v>
      </c>
      <c r="DC170" s="132">
        <f>SAM_billion!DC170*1000</f>
        <v>0</v>
      </c>
      <c r="DD170" s="132">
        <f>SAM_billion!DD170*1000</f>
        <v>0</v>
      </c>
      <c r="DE170" s="132">
        <f>SAM_billion!DE170*1000</f>
        <v>0</v>
      </c>
      <c r="DF170" s="132">
        <f>SAM_billion!DF170*1000</f>
        <v>0</v>
      </c>
      <c r="DG170" s="132">
        <f>SAM_billion!DG170*1000</f>
        <v>0</v>
      </c>
      <c r="DH170" s="132">
        <f>SAM_billion!DH170*1000</f>
        <v>0</v>
      </c>
      <c r="DI170" s="132">
        <f>SAM_billion!DI170*1000</f>
        <v>0</v>
      </c>
      <c r="DJ170" s="132">
        <f>SAM_billion!DJ170*1000</f>
        <v>0</v>
      </c>
      <c r="DK170" s="132">
        <f>SAM_billion!DK170*1000</f>
        <v>0</v>
      </c>
      <c r="DL170" s="132">
        <f>SAM_billion!DL170*1000</f>
        <v>0</v>
      </c>
      <c r="DM170" s="132">
        <f>SAM_billion!DM170*1000</f>
        <v>0</v>
      </c>
      <c r="DN170" s="132">
        <f>SAM_billion!DN170*1000</f>
        <v>0</v>
      </c>
      <c r="DO170" s="132">
        <f>SAM_billion!DO170*1000</f>
        <v>0</v>
      </c>
      <c r="DP170" s="132">
        <f>SAM_billion!DP170*1000</f>
        <v>0</v>
      </c>
      <c r="DQ170" s="132">
        <f>SAM_billion!DQ170*1000</f>
        <v>0</v>
      </c>
      <c r="DR170" s="132">
        <f>SAM_billion!DR170*1000</f>
        <v>0</v>
      </c>
      <c r="DS170" s="132">
        <f>SAM_billion!DS170*1000</f>
        <v>0</v>
      </c>
      <c r="DT170" s="132">
        <f>SAM_billion!DT170*1000</f>
        <v>0</v>
      </c>
      <c r="DU170" s="132">
        <f>SAM_billion!DU170*1000</f>
        <v>0</v>
      </c>
      <c r="DV170" s="132">
        <f>SAM_billion!DV170*1000</f>
        <v>0</v>
      </c>
      <c r="DW170" s="132">
        <f>SAM_billion!DW170*1000</f>
        <v>0</v>
      </c>
      <c r="DX170" s="132">
        <f>SAM_billion!DX170*1000</f>
        <v>0</v>
      </c>
      <c r="DY170" s="132">
        <f>SAM_billion!DY170*1000</f>
        <v>0</v>
      </c>
      <c r="DZ170" s="132">
        <f>SAM_billion!DZ170*1000</f>
        <v>0</v>
      </c>
      <c r="EA170" s="132">
        <f>SAM_billion!EA170*1000</f>
        <v>0</v>
      </c>
      <c r="EB170" s="132">
        <f>SAM_billion!EB170*1000</f>
        <v>0</v>
      </c>
      <c r="EC170" s="132">
        <f>SAM_billion!EC170*1000</f>
        <v>0</v>
      </c>
      <c r="ED170" s="132">
        <f>SAM_billion!ED170*1000</f>
        <v>0</v>
      </c>
      <c r="EE170" s="132">
        <f>SAM_billion!EE170*1000</f>
        <v>0</v>
      </c>
      <c r="EF170" s="132">
        <f>SAM_billion!EF170*1000</f>
        <v>0</v>
      </c>
      <c r="EG170" s="132">
        <f>SAM_billion!EG170*1000</f>
        <v>0</v>
      </c>
      <c r="EH170" s="132">
        <f>SAM_billion!EH170*1000</f>
        <v>0</v>
      </c>
      <c r="EI170" s="132">
        <f>SAM_billion!EI170*1000</f>
        <v>0</v>
      </c>
      <c r="EJ170" s="132">
        <f>SAM_billion!EJ170*1000</f>
        <v>0</v>
      </c>
      <c r="EK170" s="132">
        <f>SAM_billion!EK170*1000</f>
        <v>0</v>
      </c>
      <c r="EL170" s="132">
        <f>SAM_billion!EL170*1000</f>
        <v>0</v>
      </c>
      <c r="EM170" s="132">
        <f>SAM_billion!EM170*1000</f>
        <v>0</v>
      </c>
      <c r="EN170" s="132">
        <f>SAM_billion!EN170*1000</f>
        <v>0</v>
      </c>
      <c r="EO170" s="132">
        <f>SAM_billion!EO170*1000</f>
        <v>0</v>
      </c>
      <c r="EP170" s="132">
        <f>SAM_billion!EP170*1000</f>
        <v>0</v>
      </c>
      <c r="EQ170" s="132">
        <f>SAM_billion!EQ170*1000</f>
        <v>0</v>
      </c>
      <c r="ER170" s="132">
        <f>SAM_billion!ER170*1000</f>
        <v>0</v>
      </c>
      <c r="ES170" s="132">
        <f>SAM_billion!ES170*1000</f>
        <v>0</v>
      </c>
      <c r="ET170" s="132">
        <f>SAM_billion!ET170*1000</f>
        <v>0</v>
      </c>
      <c r="EU170" s="132">
        <f>SAM_billion!EU170*1000</f>
        <v>0</v>
      </c>
      <c r="EV170" s="132">
        <f>SAM_billion!EV170*1000</f>
        <v>0</v>
      </c>
      <c r="EW170" s="132">
        <f>SAM_billion!EW170*1000</f>
        <v>0</v>
      </c>
      <c r="EX170" s="132">
        <f>SAM_billion!EX170*1000</f>
        <v>0</v>
      </c>
      <c r="EY170" s="132">
        <f>SAM_billion!EY170*1000</f>
        <v>0</v>
      </c>
      <c r="EZ170" s="132">
        <f>SAM_billion!EZ170*1000</f>
        <v>0</v>
      </c>
      <c r="FA170" s="132">
        <f>SAM_billion!FA170*1000</f>
        <v>0</v>
      </c>
      <c r="FB170" s="132">
        <f>SAM_billion!FB170*1000</f>
        <v>0</v>
      </c>
      <c r="FC170" s="132">
        <f>SAM_billion!FC170*1000</f>
        <v>0</v>
      </c>
      <c r="FD170" s="132">
        <f>SAM_billion!FD170*1000</f>
        <v>0</v>
      </c>
      <c r="FE170" s="132">
        <f>SAM_billion!FE170*1000</f>
        <v>0</v>
      </c>
      <c r="FF170" s="132">
        <f>SAM_billion!FF170*1000</f>
        <v>0</v>
      </c>
      <c r="FG170" s="132">
        <f>SAM_billion!FG170*1000</f>
        <v>0</v>
      </c>
      <c r="FH170" s="132">
        <f>SAM_billion!FH170*1000</f>
        <v>0</v>
      </c>
      <c r="FI170" s="132">
        <f>SAM_billion!FI170*1000</f>
        <v>0</v>
      </c>
      <c r="FJ170" s="132">
        <f>SAM_billion!FJ170*1000</f>
        <v>0</v>
      </c>
      <c r="FK170" s="132">
        <f>SAM_billion!FK170*1000</f>
        <v>0</v>
      </c>
      <c r="FL170" s="132">
        <f>SAM_billion!FL170*1000</f>
        <v>0</v>
      </c>
      <c r="FM170" s="132">
        <f>SAM_billion!FM170*1000</f>
        <v>0</v>
      </c>
      <c r="FN170" s="132">
        <f>SAM_billion!FN170*1000</f>
        <v>0</v>
      </c>
      <c r="FO170" s="132">
        <f>SAM_billion!FO170*1000</f>
        <v>0</v>
      </c>
      <c r="FP170" s="132">
        <f>SAM_billion!FP170*1000</f>
        <v>0</v>
      </c>
      <c r="FQ170" s="132">
        <f>SAM_billion!FQ170*1000</f>
        <v>0</v>
      </c>
      <c r="FR170" s="132">
        <f>SAM_billion!FR170*1000</f>
        <v>0</v>
      </c>
      <c r="FS170" s="132">
        <f>SAM_billion!FS170*1000</f>
        <v>0</v>
      </c>
      <c r="FT170" s="132">
        <f>SAM_billion!FT170*1000</f>
        <v>0</v>
      </c>
      <c r="FU170" s="132">
        <f>SAM_billion!FU170*1000</f>
        <v>0</v>
      </c>
      <c r="FV170" s="132">
        <f>SAM_billion!FV170*1000</f>
        <v>0</v>
      </c>
      <c r="FW170" s="132">
        <f>SAM_billion!FW170*1000</f>
        <v>0</v>
      </c>
      <c r="FX170" s="132">
        <f>SAM_billion!FX170*1000</f>
        <v>0</v>
      </c>
      <c r="FY170" s="132">
        <f>SAM_billion!FY170*1000</f>
        <v>0</v>
      </c>
      <c r="FZ170" s="132">
        <f>SAM_billion!FZ170*1000</f>
        <v>0</v>
      </c>
      <c r="GA170" s="132">
        <f>SAM_billion!GA170*1000</f>
        <v>0</v>
      </c>
      <c r="GB170" s="132">
        <f>SAM_billion!GB170*1000</f>
        <v>0</v>
      </c>
      <c r="GC170" s="132">
        <f>SAM_billion!GC170*1000</f>
        <v>0</v>
      </c>
      <c r="GD170" s="132">
        <f>SAM_billion!GD170*1000</f>
        <v>0</v>
      </c>
      <c r="GE170" s="132">
        <f>SAM_billion!GE170*1000</f>
        <v>0</v>
      </c>
      <c r="GF170" s="132">
        <f>SAM_billion!GF170*1000</f>
        <v>0</v>
      </c>
      <c r="GG170" s="132">
        <f>SAM_billion!GG170*1000</f>
        <v>0</v>
      </c>
      <c r="GH170" s="132">
        <f>SAM_billion!GH170*1000</f>
        <v>0</v>
      </c>
      <c r="GI170" s="132">
        <f>SAM_billion!GI170*1000</f>
        <v>6163.2754437657886</v>
      </c>
      <c r="GJ170" s="132">
        <f>SAM_billion!GJ170*1000</f>
        <v>1175309.0323071058</v>
      </c>
    </row>
    <row r="171" spans="1:192" x14ac:dyDescent="0.25">
      <c r="A171" s="133" t="s">
        <v>44</v>
      </c>
      <c r="B171" s="132">
        <f>SAM_billion!B171*1000</f>
        <v>977.78989411449709</v>
      </c>
      <c r="C171" s="132">
        <f>SAM_billion!C171*1000</f>
        <v>3873.2608844944975</v>
      </c>
      <c r="D171" s="132">
        <f>SAM_billion!D171*1000</f>
        <v>239.26330068803148</v>
      </c>
      <c r="E171" s="132">
        <f>SAM_billion!E171*1000</f>
        <v>2271.177485785694</v>
      </c>
      <c r="F171" s="132">
        <f>SAM_billion!F171*1000</f>
        <v>4854.2792138024852</v>
      </c>
      <c r="G171" s="132">
        <f>SAM_billion!G171*1000</f>
        <v>1762.3680171770129</v>
      </c>
      <c r="H171" s="132">
        <f>SAM_billion!H171*1000</f>
        <v>1606.1814937127911</v>
      </c>
      <c r="I171" s="132">
        <f>SAM_billion!I171*1000</f>
        <v>1168.2897953307511</v>
      </c>
      <c r="J171" s="132">
        <f>SAM_billion!J171*1000</f>
        <v>205.82059594458474</v>
      </c>
      <c r="K171" s="132">
        <f>SAM_billion!K171*1000</f>
        <v>1371.7478329008225</v>
      </c>
      <c r="L171" s="132">
        <f>SAM_billion!L171*1000</f>
        <v>1344.1948447582377</v>
      </c>
      <c r="M171" s="132">
        <f>SAM_billion!M171*1000</f>
        <v>24685.581259308226</v>
      </c>
      <c r="N171" s="132">
        <f>SAM_billion!N171*1000</f>
        <v>3218.4074222238987</v>
      </c>
      <c r="O171" s="132">
        <f>SAM_billion!O171*1000</f>
        <v>5624.7622980015094</v>
      </c>
      <c r="P171" s="132">
        <f>SAM_billion!P171*1000</f>
        <v>70235.046310387013</v>
      </c>
      <c r="Q171" s="132">
        <f>SAM_billion!Q171*1000</f>
        <v>13011.842672868681</v>
      </c>
      <c r="R171" s="132">
        <f>SAM_billion!R171*1000</f>
        <v>2253.8139007531076</v>
      </c>
      <c r="S171" s="132">
        <f>SAM_billion!S171*1000</f>
        <v>60639.880475715123</v>
      </c>
      <c r="T171" s="132">
        <f>SAM_billion!T171*1000</f>
        <v>38290.357916586479</v>
      </c>
      <c r="U171" s="132">
        <f>SAM_billion!U171*1000</f>
        <v>30717.91260357542</v>
      </c>
      <c r="V171" s="132">
        <f>SAM_billion!V171*1000</f>
        <v>9762.1714837516301</v>
      </c>
      <c r="W171" s="132">
        <f>SAM_billion!W171*1000</f>
        <v>2993.9950414915352</v>
      </c>
      <c r="X171" s="132">
        <f>SAM_billion!X171*1000</f>
        <v>5107.7866872137602</v>
      </c>
      <c r="Y171" s="132">
        <f>SAM_billion!Y171*1000</f>
        <v>2744.3592736106543</v>
      </c>
      <c r="Z171" s="132">
        <f>SAM_billion!Z171*1000</f>
        <v>4899.1252262379048</v>
      </c>
      <c r="AA171" s="132">
        <f>SAM_billion!AA171*1000</f>
        <v>3920.9053823836052</v>
      </c>
      <c r="AB171" s="132">
        <f>SAM_billion!AB171*1000</f>
        <v>3692.6268440101621</v>
      </c>
      <c r="AC171" s="132">
        <f>SAM_billion!AC171*1000</f>
        <v>5597.0880970200724</v>
      </c>
      <c r="AD171" s="132">
        <f>SAM_billion!AD171*1000</f>
        <v>7342.201832545592</v>
      </c>
      <c r="AE171" s="132">
        <f>SAM_billion!AE171*1000</f>
        <v>3297.6889080344781</v>
      </c>
      <c r="AF171" s="132">
        <f>SAM_billion!AF171*1000</f>
        <v>917.53671923601451</v>
      </c>
      <c r="AG171" s="132">
        <f>SAM_billion!AG171*1000</f>
        <v>540.8909233554848</v>
      </c>
      <c r="AH171" s="132">
        <f>SAM_billion!AH171*1000</f>
        <v>6827.0088014599387</v>
      </c>
      <c r="AI171" s="132">
        <f>SAM_billion!AI171*1000</f>
        <v>19094.995101309392</v>
      </c>
      <c r="AJ171" s="132">
        <f>SAM_billion!AJ171*1000</f>
        <v>694.79415777810311</v>
      </c>
      <c r="AK171" s="132">
        <f>SAM_billion!AK171*1000</f>
        <v>176.16880267509367</v>
      </c>
      <c r="AL171" s="132">
        <f>SAM_billion!AL171*1000</f>
        <v>1602.3788627533881</v>
      </c>
      <c r="AM171" s="132">
        <f>SAM_billion!AM171*1000</f>
        <v>276.77673885750693</v>
      </c>
      <c r="AN171" s="132">
        <f>SAM_billion!AN171*1000</f>
        <v>11533.614964698607</v>
      </c>
      <c r="AO171" s="132">
        <f>SAM_billion!AO171*1000</f>
        <v>10028.385969759391</v>
      </c>
      <c r="AP171" s="132">
        <f>SAM_billion!AP171*1000</f>
        <v>459.29177453992338</v>
      </c>
      <c r="AQ171" s="132">
        <f>SAM_billion!AQ171*1000</f>
        <v>37195.365587008855</v>
      </c>
      <c r="AR171" s="132">
        <f>SAM_billion!AR171*1000</f>
        <v>26.131131457624299</v>
      </c>
      <c r="AS171" s="132">
        <f>SAM_billion!AS171*1000</f>
        <v>538.80986402807196</v>
      </c>
      <c r="AT171" s="132">
        <f>SAM_billion!AT171*1000</f>
        <v>4849.2887762526479</v>
      </c>
      <c r="AU171" s="132">
        <f>SAM_billion!AU171*1000</f>
        <v>2202.9774705819214</v>
      </c>
      <c r="AV171" s="132">
        <f>SAM_billion!AV171*1000</f>
        <v>2291.2132202801372</v>
      </c>
      <c r="AW171" s="132">
        <f>SAM_billion!AW171*1000</f>
        <v>1347.324084402208</v>
      </c>
      <c r="AX171" s="132">
        <f>SAM_billion!AX171*1000</f>
        <v>6331.3115503967119</v>
      </c>
      <c r="AY171" s="132">
        <f>SAM_billion!AY171*1000</f>
        <v>4553.9708674010362</v>
      </c>
      <c r="AZ171" s="132">
        <f>SAM_billion!AZ171*1000</f>
        <v>4167.560176598553</v>
      </c>
      <c r="BA171" s="132">
        <f>SAM_billion!BA171*1000</f>
        <v>2199.6554767948796</v>
      </c>
      <c r="BB171" s="132">
        <f>SAM_billion!BB171*1000</f>
        <v>9031.0640439554209</v>
      </c>
      <c r="BC171" s="132">
        <f>SAM_billion!BC171*1000</f>
        <v>243.6</v>
      </c>
      <c r="BD171" s="132">
        <f>SAM_billion!BD171*1000</f>
        <v>50.028216411194244</v>
      </c>
      <c r="BE171" s="132">
        <f>SAM_billion!BE171*1000</f>
        <v>190.39715013616686</v>
      </c>
      <c r="BF171" s="132">
        <f>SAM_billion!BF171*1000</f>
        <v>2872.5710128801284</v>
      </c>
      <c r="BG171" s="132">
        <f>SAM_billion!BG171*1000</f>
        <v>6865.2552328175125</v>
      </c>
      <c r="BH171" s="132">
        <f>SAM_billion!BH171*1000</f>
        <v>714.36229684645434</v>
      </c>
      <c r="BI171" s="132">
        <f>SAM_billion!BI171*1000</f>
        <v>1275.1446881732977</v>
      </c>
      <c r="BJ171" s="132">
        <f>SAM_billion!BJ171*1000</f>
        <v>19010.698372050061</v>
      </c>
      <c r="BK171" s="132">
        <f>SAM_billion!BK171*1000</f>
        <v>0</v>
      </c>
      <c r="BL171" s="132">
        <f>SAM_billion!BL171*1000</f>
        <v>26785.816758037105</v>
      </c>
      <c r="BM171" s="132">
        <f>SAM_billion!BM171*1000</f>
        <v>68546.625708006002</v>
      </c>
      <c r="BN171" s="132">
        <f>SAM_billion!BN171*1000</f>
        <v>229285.98881607296</v>
      </c>
      <c r="BO171" s="132">
        <f>SAM_billion!BO171*1000</f>
        <v>20336.142261371249</v>
      </c>
      <c r="BP171" s="132">
        <f>SAM_billion!BP171*1000</f>
        <v>47148.534082900893</v>
      </c>
      <c r="BQ171" s="132">
        <f>SAM_billion!BQ171*1000</f>
        <v>157696.33084940905</v>
      </c>
      <c r="BR171" s="132">
        <f>SAM_billion!BR171*1000</f>
        <v>8001.0345569007304</v>
      </c>
      <c r="BS171" s="132">
        <f>SAM_billion!BS171*1000</f>
        <v>7371.1679744560342</v>
      </c>
      <c r="BT171" s="132">
        <f>SAM_billion!BT171*1000</f>
        <v>1.0000000000000001E-7</v>
      </c>
      <c r="BU171" s="132">
        <f>SAM_billion!BU171*1000</f>
        <v>26890.580734782867</v>
      </c>
      <c r="BV171" s="132">
        <f>SAM_billion!BV171*1000</f>
        <v>50182.398096566518</v>
      </c>
      <c r="BW171" s="132">
        <f>SAM_billion!BW171*1000</f>
        <v>173623.91187897828</v>
      </c>
      <c r="BX171" s="132">
        <f>SAM_billion!BX171*1000</f>
        <v>217731.91544217497</v>
      </c>
      <c r="BY171" s="132">
        <f>SAM_billion!BY171*1000</f>
        <v>102840.19832464537</v>
      </c>
      <c r="BZ171" s="132">
        <f>SAM_billion!BZ171*1000</f>
        <v>264917.60065603571</v>
      </c>
      <c r="CA171" s="132">
        <f>SAM_billion!CA171*1000</f>
        <v>0</v>
      </c>
      <c r="CB171" s="132">
        <f>SAM_billion!CB171*1000</f>
        <v>0</v>
      </c>
      <c r="CC171" s="132">
        <f>SAM_billion!CC171*1000</f>
        <v>0</v>
      </c>
      <c r="CD171" s="132">
        <f>SAM_billion!CD171*1000</f>
        <v>0</v>
      </c>
      <c r="CE171" s="132">
        <f>SAM_billion!CE171*1000</f>
        <v>0</v>
      </c>
      <c r="CF171" s="132">
        <f>SAM_billion!CF171*1000</f>
        <v>0</v>
      </c>
      <c r="CG171" s="132">
        <f>SAM_billion!CG171*1000</f>
        <v>0</v>
      </c>
      <c r="CH171" s="132">
        <f>SAM_billion!CH171*1000</f>
        <v>0</v>
      </c>
      <c r="CI171" s="132">
        <f>SAM_billion!CI171*1000</f>
        <v>0</v>
      </c>
      <c r="CJ171" s="132">
        <f>SAM_billion!CJ171*1000</f>
        <v>0</v>
      </c>
      <c r="CK171" s="132">
        <f>SAM_billion!CK171*1000</f>
        <v>0</v>
      </c>
      <c r="CL171" s="132">
        <f>SAM_billion!CL171*1000</f>
        <v>0</v>
      </c>
      <c r="CM171" s="132">
        <f>SAM_billion!CM171*1000</f>
        <v>0</v>
      </c>
      <c r="CN171" s="132">
        <f>SAM_billion!CN171*1000</f>
        <v>0</v>
      </c>
      <c r="CO171" s="132">
        <f>SAM_billion!CO171*1000</f>
        <v>0</v>
      </c>
      <c r="CP171" s="132">
        <f>SAM_billion!CP171*1000</f>
        <v>0</v>
      </c>
      <c r="CQ171" s="132">
        <f>SAM_billion!CQ171*1000</f>
        <v>0</v>
      </c>
      <c r="CR171" s="132">
        <f>SAM_billion!CR171*1000</f>
        <v>0</v>
      </c>
      <c r="CS171" s="132">
        <f>SAM_billion!CS171*1000</f>
        <v>0</v>
      </c>
      <c r="CT171" s="132">
        <f>SAM_billion!CT171*1000</f>
        <v>0</v>
      </c>
      <c r="CU171" s="132">
        <f>SAM_billion!CU171*1000</f>
        <v>0</v>
      </c>
      <c r="CV171" s="132">
        <f>SAM_billion!CV171*1000</f>
        <v>0</v>
      </c>
      <c r="CW171" s="132">
        <f>SAM_billion!CW171*1000</f>
        <v>0</v>
      </c>
      <c r="CX171" s="132">
        <f>SAM_billion!CX171*1000</f>
        <v>0</v>
      </c>
      <c r="CY171" s="132">
        <f>SAM_billion!CY171*1000</f>
        <v>0</v>
      </c>
      <c r="CZ171" s="132">
        <f>SAM_billion!CZ171*1000</f>
        <v>0</v>
      </c>
      <c r="DA171" s="132">
        <f>SAM_billion!DA171*1000</f>
        <v>0</v>
      </c>
      <c r="DB171" s="132">
        <f>SAM_billion!DB171*1000</f>
        <v>0</v>
      </c>
      <c r="DC171" s="132">
        <f>SAM_billion!DC171*1000</f>
        <v>0</v>
      </c>
      <c r="DD171" s="132">
        <f>SAM_billion!DD171*1000</f>
        <v>0</v>
      </c>
      <c r="DE171" s="132">
        <f>SAM_billion!DE171*1000</f>
        <v>0</v>
      </c>
      <c r="DF171" s="132">
        <f>SAM_billion!DF171*1000</f>
        <v>0</v>
      </c>
      <c r="DG171" s="132">
        <f>SAM_billion!DG171*1000</f>
        <v>0</v>
      </c>
      <c r="DH171" s="132">
        <f>SAM_billion!DH171*1000</f>
        <v>0</v>
      </c>
      <c r="DI171" s="132">
        <f>SAM_billion!DI171*1000</f>
        <v>0</v>
      </c>
      <c r="DJ171" s="132">
        <f>SAM_billion!DJ171*1000</f>
        <v>0</v>
      </c>
      <c r="DK171" s="132">
        <f>SAM_billion!DK171*1000</f>
        <v>0</v>
      </c>
      <c r="DL171" s="132">
        <f>SAM_billion!DL171*1000</f>
        <v>0</v>
      </c>
      <c r="DM171" s="132">
        <f>SAM_billion!DM171*1000</f>
        <v>0</v>
      </c>
      <c r="DN171" s="132">
        <f>SAM_billion!DN171*1000</f>
        <v>0</v>
      </c>
      <c r="DO171" s="132">
        <f>SAM_billion!DO171*1000</f>
        <v>0</v>
      </c>
      <c r="DP171" s="132">
        <f>SAM_billion!DP171*1000</f>
        <v>0</v>
      </c>
      <c r="DQ171" s="132">
        <f>SAM_billion!DQ171*1000</f>
        <v>0</v>
      </c>
      <c r="DR171" s="132">
        <f>SAM_billion!DR171*1000</f>
        <v>0</v>
      </c>
      <c r="DS171" s="132">
        <f>SAM_billion!DS171*1000</f>
        <v>0</v>
      </c>
      <c r="DT171" s="132">
        <f>SAM_billion!DT171*1000</f>
        <v>0</v>
      </c>
      <c r="DU171" s="132">
        <f>SAM_billion!DU171*1000</f>
        <v>0</v>
      </c>
      <c r="DV171" s="132">
        <f>SAM_billion!DV171*1000</f>
        <v>0</v>
      </c>
      <c r="DW171" s="132">
        <f>SAM_billion!DW171*1000</f>
        <v>0</v>
      </c>
      <c r="DX171" s="132">
        <f>SAM_billion!DX171*1000</f>
        <v>0</v>
      </c>
      <c r="DY171" s="132">
        <f>SAM_billion!DY171*1000</f>
        <v>0</v>
      </c>
      <c r="DZ171" s="132">
        <f>SAM_billion!DZ171*1000</f>
        <v>0</v>
      </c>
      <c r="EA171" s="132">
        <f>SAM_billion!EA171*1000</f>
        <v>0</v>
      </c>
      <c r="EB171" s="132">
        <f>SAM_billion!EB171*1000</f>
        <v>0</v>
      </c>
      <c r="EC171" s="132">
        <f>SAM_billion!EC171*1000</f>
        <v>0</v>
      </c>
      <c r="ED171" s="132">
        <f>SAM_billion!ED171*1000</f>
        <v>0</v>
      </c>
      <c r="EE171" s="132">
        <f>SAM_billion!EE171*1000</f>
        <v>0</v>
      </c>
      <c r="EF171" s="132">
        <f>SAM_billion!EF171*1000</f>
        <v>0</v>
      </c>
      <c r="EG171" s="132">
        <f>SAM_billion!EG171*1000</f>
        <v>0</v>
      </c>
      <c r="EH171" s="132">
        <f>SAM_billion!EH171*1000</f>
        <v>0</v>
      </c>
      <c r="EI171" s="132">
        <f>SAM_billion!EI171*1000</f>
        <v>0</v>
      </c>
      <c r="EJ171" s="132">
        <f>SAM_billion!EJ171*1000</f>
        <v>0</v>
      </c>
      <c r="EK171" s="132">
        <f>SAM_billion!EK171*1000</f>
        <v>0</v>
      </c>
      <c r="EL171" s="132">
        <f>SAM_billion!EL171*1000</f>
        <v>0</v>
      </c>
      <c r="EM171" s="132">
        <f>SAM_billion!EM171*1000</f>
        <v>0</v>
      </c>
      <c r="EN171" s="132">
        <f>SAM_billion!EN171*1000</f>
        <v>0</v>
      </c>
      <c r="EO171" s="132">
        <f>SAM_billion!EO171*1000</f>
        <v>0</v>
      </c>
      <c r="EP171" s="132">
        <f>SAM_billion!EP171*1000</f>
        <v>0</v>
      </c>
      <c r="EQ171" s="132">
        <f>SAM_billion!EQ171*1000</f>
        <v>0</v>
      </c>
      <c r="ER171" s="132">
        <f>SAM_billion!ER171*1000</f>
        <v>0</v>
      </c>
      <c r="ES171" s="132">
        <f>SAM_billion!ES171*1000</f>
        <v>0</v>
      </c>
      <c r="ET171" s="132">
        <f>SAM_billion!ET171*1000</f>
        <v>0</v>
      </c>
      <c r="EU171" s="132">
        <f>SAM_billion!EU171*1000</f>
        <v>0</v>
      </c>
      <c r="EV171" s="132">
        <f>SAM_billion!EV171*1000</f>
        <v>0</v>
      </c>
      <c r="EW171" s="132">
        <f>SAM_billion!EW171*1000</f>
        <v>0</v>
      </c>
      <c r="EX171" s="132">
        <f>SAM_billion!EX171*1000</f>
        <v>0</v>
      </c>
      <c r="EY171" s="132">
        <f>SAM_billion!EY171*1000</f>
        <v>0</v>
      </c>
      <c r="EZ171" s="132">
        <f>SAM_billion!EZ171*1000</f>
        <v>0</v>
      </c>
      <c r="FA171" s="132">
        <f>SAM_billion!FA171*1000</f>
        <v>0</v>
      </c>
      <c r="FB171" s="132">
        <f>SAM_billion!FB171*1000</f>
        <v>0</v>
      </c>
      <c r="FC171" s="132">
        <f>SAM_billion!FC171*1000</f>
        <v>0</v>
      </c>
      <c r="FD171" s="132">
        <f>SAM_billion!FD171*1000</f>
        <v>0</v>
      </c>
      <c r="FE171" s="132">
        <f>SAM_billion!FE171*1000</f>
        <v>0</v>
      </c>
      <c r="FF171" s="132">
        <f>SAM_billion!FF171*1000</f>
        <v>0</v>
      </c>
      <c r="FG171" s="132">
        <f>SAM_billion!FG171*1000</f>
        <v>0</v>
      </c>
      <c r="FH171" s="132">
        <f>SAM_billion!FH171*1000</f>
        <v>0</v>
      </c>
      <c r="FI171" s="132">
        <f>SAM_billion!FI171*1000</f>
        <v>0</v>
      </c>
      <c r="FJ171" s="132">
        <f>SAM_billion!FJ171*1000</f>
        <v>0</v>
      </c>
      <c r="FK171" s="132">
        <f>SAM_billion!FK171*1000</f>
        <v>0</v>
      </c>
      <c r="FL171" s="132">
        <f>SAM_billion!FL171*1000</f>
        <v>0</v>
      </c>
      <c r="FM171" s="132">
        <f>SAM_billion!FM171*1000</f>
        <v>0</v>
      </c>
      <c r="FN171" s="132">
        <f>SAM_billion!FN171*1000</f>
        <v>0</v>
      </c>
      <c r="FO171" s="132">
        <f>SAM_billion!FO171*1000</f>
        <v>0</v>
      </c>
      <c r="FP171" s="132">
        <f>SAM_billion!FP171*1000</f>
        <v>0</v>
      </c>
      <c r="FQ171" s="132">
        <f>SAM_billion!FQ171*1000</f>
        <v>0</v>
      </c>
      <c r="FR171" s="132">
        <f>SAM_billion!FR171*1000</f>
        <v>0</v>
      </c>
      <c r="FS171" s="132">
        <f>SAM_billion!FS171*1000</f>
        <v>0</v>
      </c>
      <c r="FT171" s="132">
        <f>SAM_billion!FT171*1000</f>
        <v>0</v>
      </c>
      <c r="FU171" s="132">
        <f>SAM_billion!FU171*1000</f>
        <v>0</v>
      </c>
      <c r="FV171" s="132">
        <f>SAM_billion!FV171*1000</f>
        <v>0</v>
      </c>
      <c r="FW171" s="132">
        <f>SAM_billion!FW171*1000</f>
        <v>0</v>
      </c>
      <c r="FX171" s="132">
        <f>SAM_billion!FX171*1000</f>
        <v>0</v>
      </c>
      <c r="FY171" s="132">
        <f>SAM_billion!FY171*1000</f>
        <v>0</v>
      </c>
      <c r="FZ171" s="132">
        <f>SAM_billion!FZ171*1000</f>
        <v>0</v>
      </c>
      <c r="GA171" s="132">
        <f>SAM_billion!GA171*1000</f>
        <v>0</v>
      </c>
      <c r="GB171" s="132">
        <f>SAM_billion!GB171*1000</f>
        <v>0</v>
      </c>
      <c r="GC171" s="132">
        <f>SAM_billion!GC171*1000</f>
        <v>0</v>
      </c>
      <c r="GD171" s="132">
        <f>SAM_billion!GD171*1000</f>
        <v>0</v>
      </c>
      <c r="GE171" s="132">
        <f>SAM_billion!GE171*1000</f>
        <v>0</v>
      </c>
      <c r="GF171" s="132">
        <f>SAM_billion!GF171*1000</f>
        <v>0</v>
      </c>
      <c r="GG171" s="132">
        <f>SAM_billion!GG171*1000</f>
        <v>0</v>
      </c>
      <c r="GH171" s="132">
        <f>SAM_billion!GH171*1000</f>
        <v>0</v>
      </c>
      <c r="GI171" s="132">
        <f>SAM_billion!GI171*1000</f>
        <v>104752.33679016845</v>
      </c>
      <c r="GJ171" s="132">
        <f>SAM_billion!GJ171*1000</f>
        <v>1981929.0819599305</v>
      </c>
    </row>
    <row r="172" spans="1:192" x14ac:dyDescent="0.25">
      <c r="A172" s="133" t="s">
        <v>530</v>
      </c>
      <c r="B172" s="132">
        <f>SAM_billion!B172*1000</f>
        <v>0</v>
      </c>
      <c r="C172" s="132">
        <f>SAM_billion!C172*1000</f>
        <v>0</v>
      </c>
      <c r="D172" s="132">
        <f>SAM_billion!D172*1000</f>
        <v>0</v>
      </c>
      <c r="E172" s="132">
        <f>SAM_billion!E172*1000</f>
        <v>0</v>
      </c>
      <c r="F172" s="132">
        <f>SAM_billion!F172*1000</f>
        <v>0</v>
      </c>
      <c r="G172" s="132">
        <f>SAM_billion!G172*1000</f>
        <v>0</v>
      </c>
      <c r="H172" s="132">
        <f>SAM_billion!H172*1000</f>
        <v>0</v>
      </c>
      <c r="I172" s="132">
        <f>SAM_billion!I172*1000</f>
        <v>0</v>
      </c>
      <c r="J172" s="132">
        <f>SAM_billion!J172*1000</f>
        <v>0</v>
      </c>
      <c r="K172" s="132">
        <f>SAM_billion!K172*1000</f>
        <v>0</v>
      </c>
      <c r="L172" s="132">
        <f>SAM_billion!L172*1000</f>
        <v>0</v>
      </c>
      <c r="M172" s="132">
        <f>SAM_billion!M172*1000</f>
        <v>0</v>
      </c>
      <c r="N172" s="132">
        <f>SAM_billion!N172*1000</f>
        <v>0</v>
      </c>
      <c r="O172" s="132">
        <f>SAM_billion!O172*1000</f>
        <v>0</v>
      </c>
      <c r="P172" s="132">
        <f>SAM_billion!P172*1000</f>
        <v>0</v>
      </c>
      <c r="Q172" s="132">
        <f>SAM_billion!Q172*1000</f>
        <v>0</v>
      </c>
      <c r="R172" s="132">
        <f>SAM_billion!R172*1000</f>
        <v>0</v>
      </c>
      <c r="S172" s="132">
        <f>SAM_billion!S172*1000</f>
        <v>0</v>
      </c>
      <c r="T172" s="132">
        <f>SAM_billion!T172*1000</f>
        <v>0</v>
      </c>
      <c r="U172" s="132">
        <f>SAM_billion!U172*1000</f>
        <v>0</v>
      </c>
      <c r="V172" s="132">
        <f>SAM_billion!V172*1000</f>
        <v>0</v>
      </c>
      <c r="W172" s="132">
        <f>SAM_billion!W172*1000</f>
        <v>0</v>
      </c>
      <c r="X172" s="132">
        <f>SAM_billion!X172*1000</f>
        <v>0</v>
      </c>
      <c r="Y172" s="132">
        <f>SAM_billion!Y172*1000</f>
        <v>0</v>
      </c>
      <c r="Z172" s="132">
        <f>SAM_billion!Z172*1000</f>
        <v>0</v>
      </c>
      <c r="AA172" s="132">
        <f>SAM_billion!AA172*1000</f>
        <v>0</v>
      </c>
      <c r="AB172" s="132">
        <f>SAM_billion!AB172*1000</f>
        <v>0</v>
      </c>
      <c r="AC172" s="132">
        <f>SAM_billion!AC172*1000</f>
        <v>0</v>
      </c>
      <c r="AD172" s="132">
        <f>SAM_billion!AD172*1000</f>
        <v>0</v>
      </c>
      <c r="AE172" s="132">
        <f>SAM_billion!AE172*1000</f>
        <v>0</v>
      </c>
      <c r="AF172" s="132">
        <f>SAM_billion!AF172*1000</f>
        <v>0</v>
      </c>
      <c r="AG172" s="132">
        <f>SAM_billion!AG172*1000</f>
        <v>0</v>
      </c>
      <c r="AH172" s="132">
        <f>SAM_billion!AH172*1000</f>
        <v>0</v>
      </c>
      <c r="AI172" s="132">
        <f>SAM_billion!AI172*1000</f>
        <v>0</v>
      </c>
      <c r="AJ172" s="132">
        <f>SAM_billion!AJ172*1000</f>
        <v>0</v>
      </c>
      <c r="AK172" s="132">
        <f>SAM_billion!AK172*1000</f>
        <v>0</v>
      </c>
      <c r="AL172" s="132">
        <f>SAM_billion!AL172*1000</f>
        <v>0</v>
      </c>
      <c r="AM172" s="132">
        <f>SAM_billion!AM172*1000</f>
        <v>0</v>
      </c>
      <c r="AN172" s="132">
        <f>SAM_billion!AN172*1000</f>
        <v>0</v>
      </c>
      <c r="AO172" s="132">
        <f>SAM_billion!AO172*1000</f>
        <v>0</v>
      </c>
      <c r="AP172" s="132">
        <f>SAM_billion!AP172*1000</f>
        <v>0</v>
      </c>
      <c r="AQ172" s="132">
        <f>SAM_billion!AQ172*1000</f>
        <v>0</v>
      </c>
      <c r="AR172" s="132">
        <f>SAM_billion!AR172*1000</f>
        <v>0</v>
      </c>
      <c r="AS172" s="132">
        <f>SAM_billion!AS172*1000</f>
        <v>0</v>
      </c>
      <c r="AT172" s="132">
        <f>SAM_billion!AT172*1000</f>
        <v>0</v>
      </c>
      <c r="AU172" s="132">
        <f>SAM_billion!AU172*1000</f>
        <v>0</v>
      </c>
      <c r="AV172" s="132">
        <f>SAM_billion!AV172*1000</f>
        <v>0</v>
      </c>
      <c r="AW172" s="132">
        <f>SAM_billion!AW172*1000</f>
        <v>0</v>
      </c>
      <c r="AX172" s="132">
        <f>SAM_billion!AX172*1000</f>
        <v>0</v>
      </c>
      <c r="AY172" s="132">
        <f>SAM_billion!AY172*1000</f>
        <v>0</v>
      </c>
      <c r="AZ172" s="132">
        <f>SAM_billion!AZ172*1000</f>
        <v>0</v>
      </c>
      <c r="BA172" s="132">
        <f>SAM_billion!BA172*1000</f>
        <v>0</v>
      </c>
      <c r="BB172" s="132">
        <f>SAM_billion!BB172*1000</f>
        <v>0</v>
      </c>
      <c r="BC172" s="132">
        <f>SAM_billion!BC172*1000</f>
        <v>0</v>
      </c>
      <c r="BD172" s="132">
        <f>SAM_billion!BD172*1000</f>
        <v>0</v>
      </c>
      <c r="BE172" s="132">
        <f>SAM_billion!BE172*1000</f>
        <v>0</v>
      </c>
      <c r="BF172" s="132">
        <f>SAM_billion!BF172*1000</f>
        <v>0</v>
      </c>
      <c r="BG172" s="132">
        <f>SAM_billion!BG172*1000</f>
        <v>0</v>
      </c>
      <c r="BH172" s="132">
        <f>SAM_billion!BH172*1000</f>
        <v>0</v>
      </c>
      <c r="BI172" s="132">
        <f>SAM_billion!BI172*1000</f>
        <v>0</v>
      </c>
      <c r="BJ172" s="132">
        <f>SAM_billion!BJ172*1000</f>
        <v>0</v>
      </c>
      <c r="BK172" s="132">
        <f>SAM_billion!BK172*1000</f>
        <v>100037.88839522109</v>
      </c>
      <c r="BL172" s="132">
        <f>SAM_billion!BL172*1000</f>
        <v>0</v>
      </c>
      <c r="BM172" s="132">
        <f>SAM_billion!BM172*1000</f>
        <v>0</v>
      </c>
      <c r="BN172" s="132">
        <f>SAM_billion!BN172*1000</f>
        <v>0</v>
      </c>
      <c r="BO172" s="132">
        <f>SAM_billion!BO172*1000</f>
        <v>0</v>
      </c>
      <c r="BP172" s="132">
        <f>SAM_billion!BP172*1000</f>
        <v>0</v>
      </c>
      <c r="BQ172" s="132">
        <f>SAM_billion!BQ172*1000</f>
        <v>0</v>
      </c>
      <c r="BR172" s="132">
        <f>SAM_billion!BR172*1000</f>
        <v>0</v>
      </c>
      <c r="BS172" s="132">
        <f>SAM_billion!BS172*1000</f>
        <v>0</v>
      </c>
      <c r="BT172" s="132">
        <f>SAM_billion!BT172*1000</f>
        <v>0</v>
      </c>
      <c r="BU172" s="132">
        <f>SAM_billion!BU172*1000</f>
        <v>0</v>
      </c>
      <c r="BV172" s="132">
        <f>SAM_billion!BV172*1000</f>
        <v>0</v>
      </c>
      <c r="BW172" s="132">
        <f>SAM_billion!BW172*1000</f>
        <v>0</v>
      </c>
      <c r="BX172" s="132">
        <f>SAM_billion!BX172*1000</f>
        <v>0</v>
      </c>
      <c r="BY172" s="132">
        <f>SAM_billion!BY172*1000</f>
        <v>0</v>
      </c>
      <c r="BZ172" s="132">
        <f>SAM_billion!BZ172*1000</f>
        <v>0</v>
      </c>
      <c r="CA172" s="132">
        <f>SAM_billion!CA172*1000</f>
        <v>0</v>
      </c>
      <c r="CB172" s="132">
        <f>SAM_billion!CB172*1000</f>
        <v>0</v>
      </c>
      <c r="CC172" s="132">
        <f>SAM_billion!CC172*1000</f>
        <v>0</v>
      </c>
      <c r="CD172" s="132">
        <f>SAM_billion!CD172*1000</f>
        <v>0</v>
      </c>
      <c r="CE172" s="132">
        <f>SAM_billion!CE172*1000</f>
        <v>0</v>
      </c>
      <c r="CF172" s="132">
        <f>SAM_billion!CF172*1000</f>
        <v>0</v>
      </c>
      <c r="CG172" s="132">
        <f>SAM_billion!CG172*1000</f>
        <v>0</v>
      </c>
      <c r="CH172" s="132">
        <f>SAM_billion!CH172*1000</f>
        <v>0</v>
      </c>
      <c r="CI172" s="132">
        <f>SAM_billion!CI172*1000</f>
        <v>0</v>
      </c>
      <c r="CJ172" s="132">
        <f>SAM_billion!CJ172*1000</f>
        <v>0</v>
      </c>
      <c r="CK172" s="132">
        <f>SAM_billion!CK172*1000</f>
        <v>0</v>
      </c>
      <c r="CL172" s="132">
        <f>SAM_billion!CL172*1000</f>
        <v>0</v>
      </c>
      <c r="CM172" s="132">
        <f>SAM_billion!CM172*1000</f>
        <v>0</v>
      </c>
      <c r="CN172" s="132">
        <f>SAM_billion!CN172*1000</f>
        <v>0</v>
      </c>
      <c r="CO172" s="132">
        <f>SAM_billion!CO172*1000</f>
        <v>0</v>
      </c>
      <c r="CP172" s="132">
        <f>SAM_billion!CP172*1000</f>
        <v>0</v>
      </c>
      <c r="CQ172" s="132">
        <f>SAM_billion!CQ172*1000</f>
        <v>0</v>
      </c>
      <c r="CR172" s="132">
        <f>SAM_billion!CR172*1000</f>
        <v>0</v>
      </c>
      <c r="CS172" s="132">
        <f>SAM_billion!CS172*1000</f>
        <v>0</v>
      </c>
      <c r="CT172" s="132">
        <f>SAM_billion!CT172*1000</f>
        <v>0</v>
      </c>
      <c r="CU172" s="132">
        <f>SAM_billion!CU172*1000</f>
        <v>0</v>
      </c>
      <c r="CV172" s="132">
        <f>SAM_billion!CV172*1000</f>
        <v>0</v>
      </c>
      <c r="CW172" s="132">
        <f>SAM_billion!CW172*1000</f>
        <v>0</v>
      </c>
      <c r="CX172" s="132">
        <f>SAM_billion!CX172*1000</f>
        <v>0</v>
      </c>
      <c r="CY172" s="132">
        <f>SAM_billion!CY172*1000</f>
        <v>0</v>
      </c>
      <c r="CZ172" s="132">
        <f>SAM_billion!CZ172*1000</f>
        <v>0</v>
      </c>
      <c r="DA172" s="132">
        <f>SAM_billion!DA172*1000</f>
        <v>0</v>
      </c>
      <c r="DB172" s="132">
        <f>SAM_billion!DB172*1000</f>
        <v>0</v>
      </c>
      <c r="DC172" s="132">
        <f>SAM_billion!DC172*1000</f>
        <v>0</v>
      </c>
      <c r="DD172" s="132">
        <f>SAM_billion!DD172*1000</f>
        <v>0</v>
      </c>
      <c r="DE172" s="132">
        <f>SAM_billion!DE172*1000</f>
        <v>0</v>
      </c>
      <c r="DF172" s="132">
        <f>SAM_billion!DF172*1000</f>
        <v>0</v>
      </c>
      <c r="DG172" s="132">
        <f>SAM_billion!DG172*1000</f>
        <v>0</v>
      </c>
      <c r="DH172" s="132">
        <f>SAM_billion!DH172*1000</f>
        <v>0</v>
      </c>
      <c r="DI172" s="132">
        <f>SAM_billion!DI172*1000</f>
        <v>0</v>
      </c>
      <c r="DJ172" s="132">
        <f>SAM_billion!DJ172*1000</f>
        <v>0</v>
      </c>
      <c r="DK172" s="132">
        <f>SAM_billion!DK172*1000</f>
        <v>0</v>
      </c>
      <c r="DL172" s="132">
        <f>SAM_billion!DL172*1000</f>
        <v>0</v>
      </c>
      <c r="DM172" s="132">
        <f>SAM_billion!DM172*1000</f>
        <v>0</v>
      </c>
      <c r="DN172" s="132">
        <f>SAM_billion!DN172*1000</f>
        <v>0</v>
      </c>
      <c r="DO172" s="132">
        <f>SAM_billion!DO172*1000</f>
        <v>0</v>
      </c>
      <c r="DP172" s="132">
        <f>SAM_billion!DP172*1000</f>
        <v>0</v>
      </c>
      <c r="DQ172" s="132">
        <f>SAM_billion!DQ172*1000</f>
        <v>0</v>
      </c>
      <c r="DR172" s="132">
        <f>SAM_billion!DR172*1000</f>
        <v>0</v>
      </c>
      <c r="DS172" s="132">
        <f>SAM_billion!DS172*1000</f>
        <v>0</v>
      </c>
      <c r="DT172" s="132">
        <f>SAM_billion!DT172*1000</f>
        <v>0</v>
      </c>
      <c r="DU172" s="132">
        <f>SAM_billion!DU172*1000</f>
        <v>0</v>
      </c>
      <c r="DV172" s="132">
        <f>SAM_billion!DV172*1000</f>
        <v>0</v>
      </c>
      <c r="DW172" s="132">
        <f>SAM_billion!DW172*1000</f>
        <v>0</v>
      </c>
      <c r="DX172" s="132">
        <f>SAM_billion!DX172*1000</f>
        <v>0</v>
      </c>
      <c r="DY172" s="132">
        <f>SAM_billion!DY172*1000</f>
        <v>0</v>
      </c>
      <c r="DZ172" s="132">
        <f>SAM_billion!DZ172*1000</f>
        <v>0</v>
      </c>
      <c r="EA172" s="132">
        <f>SAM_billion!EA172*1000</f>
        <v>0</v>
      </c>
      <c r="EB172" s="132">
        <f>SAM_billion!EB172*1000</f>
        <v>0</v>
      </c>
      <c r="EC172" s="132">
        <f>SAM_billion!EC172*1000</f>
        <v>0</v>
      </c>
      <c r="ED172" s="132">
        <f>SAM_billion!ED172*1000</f>
        <v>0</v>
      </c>
      <c r="EE172" s="132">
        <f>SAM_billion!EE172*1000</f>
        <v>0</v>
      </c>
      <c r="EF172" s="132">
        <f>SAM_billion!EF172*1000</f>
        <v>0</v>
      </c>
      <c r="EG172" s="132">
        <f>SAM_billion!EG172*1000</f>
        <v>0</v>
      </c>
      <c r="EH172" s="132">
        <f>SAM_billion!EH172*1000</f>
        <v>0</v>
      </c>
      <c r="EI172" s="132">
        <f>SAM_billion!EI172*1000</f>
        <v>0</v>
      </c>
      <c r="EJ172" s="132">
        <f>SAM_billion!EJ172*1000</f>
        <v>0</v>
      </c>
      <c r="EK172" s="132">
        <f>SAM_billion!EK172*1000</f>
        <v>0</v>
      </c>
      <c r="EL172" s="132">
        <f>SAM_billion!EL172*1000</f>
        <v>0</v>
      </c>
      <c r="EM172" s="132">
        <f>SAM_billion!EM172*1000</f>
        <v>0</v>
      </c>
      <c r="EN172" s="132">
        <f>SAM_billion!EN172*1000</f>
        <v>0</v>
      </c>
      <c r="EO172" s="132">
        <f>SAM_billion!EO172*1000</f>
        <v>0</v>
      </c>
      <c r="EP172" s="132">
        <f>SAM_billion!EP172*1000</f>
        <v>0</v>
      </c>
      <c r="EQ172" s="132">
        <f>SAM_billion!EQ172*1000</f>
        <v>0</v>
      </c>
      <c r="ER172" s="132">
        <f>SAM_billion!ER172*1000</f>
        <v>0</v>
      </c>
      <c r="ES172" s="132">
        <f>SAM_billion!ES172*1000</f>
        <v>0</v>
      </c>
      <c r="ET172" s="132">
        <f>SAM_billion!ET172*1000</f>
        <v>0</v>
      </c>
      <c r="EU172" s="132">
        <f>SAM_billion!EU172*1000</f>
        <v>0</v>
      </c>
      <c r="EV172" s="132">
        <f>SAM_billion!EV172*1000</f>
        <v>0</v>
      </c>
      <c r="EW172" s="132">
        <f>SAM_billion!EW172*1000</f>
        <v>0</v>
      </c>
      <c r="EX172" s="132">
        <f>SAM_billion!EX172*1000</f>
        <v>0</v>
      </c>
      <c r="EY172" s="132">
        <f>SAM_billion!EY172*1000</f>
        <v>0</v>
      </c>
      <c r="EZ172" s="132">
        <f>SAM_billion!EZ172*1000</f>
        <v>0</v>
      </c>
      <c r="FA172" s="132">
        <f>SAM_billion!FA172*1000</f>
        <v>0</v>
      </c>
      <c r="FB172" s="132">
        <f>SAM_billion!FB172*1000</f>
        <v>0</v>
      </c>
      <c r="FC172" s="132">
        <f>SAM_billion!FC172*1000</f>
        <v>0</v>
      </c>
      <c r="FD172" s="132">
        <f>SAM_billion!FD172*1000</f>
        <v>0</v>
      </c>
      <c r="FE172" s="132">
        <f>SAM_billion!FE172*1000</f>
        <v>0</v>
      </c>
      <c r="FF172" s="132">
        <f>SAM_billion!FF172*1000</f>
        <v>0</v>
      </c>
      <c r="FG172" s="132">
        <f>SAM_billion!FG172*1000</f>
        <v>0</v>
      </c>
      <c r="FH172" s="132">
        <f>SAM_billion!FH172*1000</f>
        <v>0</v>
      </c>
      <c r="FI172" s="132">
        <f>SAM_billion!FI172*1000</f>
        <v>0</v>
      </c>
      <c r="FJ172" s="132">
        <f>SAM_billion!FJ172*1000</f>
        <v>0</v>
      </c>
      <c r="FK172" s="132">
        <f>SAM_billion!FK172*1000</f>
        <v>0</v>
      </c>
      <c r="FL172" s="132">
        <f>SAM_billion!FL172*1000</f>
        <v>0</v>
      </c>
      <c r="FM172" s="132">
        <f>SAM_billion!FM172*1000</f>
        <v>0</v>
      </c>
      <c r="FN172" s="132">
        <f>SAM_billion!FN172*1000</f>
        <v>0</v>
      </c>
      <c r="FO172" s="132">
        <f>SAM_billion!FO172*1000</f>
        <v>0</v>
      </c>
      <c r="FP172" s="132">
        <f>SAM_billion!FP172*1000</f>
        <v>0</v>
      </c>
      <c r="FQ172" s="132">
        <f>SAM_billion!FQ172*1000</f>
        <v>0</v>
      </c>
      <c r="FR172" s="132">
        <f>SAM_billion!FR172*1000</f>
        <v>0</v>
      </c>
      <c r="FS172" s="132">
        <f>SAM_billion!FS172*1000</f>
        <v>0</v>
      </c>
      <c r="FT172" s="132">
        <f>SAM_billion!FT172*1000</f>
        <v>0</v>
      </c>
      <c r="FU172" s="132">
        <f>SAM_billion!FU172*1000</f>
        <v>0</v>
      </c>
      <c r="FV172" s="132">
        <f>SAM_billion!FV172*1000</f>
        <v>0</v>
      </c>
      <c r="FW172" s="132">
        <f>SAM_billion!FW172*1000</f>
        <v>0</v>
      </c>
      <c r="FX172" s="132">
        <f>SAM_billion!FX172*1000</f>
        <v>0</v>
      </c>
      <c r="FY172" s="132">
        <f>SAM_billion!FY172*1000</f>
        <v>0</v>
      </c>
      <c r="FZ172" s="132">
        <f>SAM_billion!FZ172*1000</f>
        <v>0</v>
      </c>
      <c r="GA172" s="132">
        <f>SAM_billion!GA172*1000</f>
        <v>0</v>
      </c>
      <c r="GB172" s="132">
        <f>SAM_billion!GB172*1000</f>
        <v>0</v>
      </c>
      <c r="GC172" s="132">
        <f>SAM_billion!GC172*1000</f>
        <v>0</v>
      </c>
      <c r="GD172" s="132">
        <f>SAM_billion!GD172*1000</f>
        <v>0</v>
      </c>
      <c r="GE172" s="132">
        <f>SAM_billion!GE172*1000</f>
        <v>0</v>
      </c>
      <c r="GF172" s="132">
        <f>SAM_billion!GF172*1000</f>
        <v>0</v>
      </c>
      <c r="GG172" s="132">
        <f>SAM_billion!GG172*1000</f>
        <v>0</v>
      </c>
      <c r="GH172" s="132">
        <f>SAM_billion!GH172*1000</f>
        <v>0</v>
      </c>
      <c r="GI172" s="132">
        <f>SAM_billion!GI172*1000</f>
        <v>0</v>
      </c>
      <c r="GJ172" s="132">
        <f>SAM_billion!GJ172*1000</f>
        <v>100037.88839522109</v>
      </c>
    </row>
    <row r="173" spans="1:192" x14ac:dyDescent="0.25">
      <c r="A173" s="133" t="s">
        <v>775</v>
      </c>
      <c r="B173" s="132">
        <f>SAM_billion!B173*1000</f>
        <v>1143.8027045510491</v>
      </c>
      <c r="C173" s="132">
        <f>SAM_billion!C173*1000</f>
        <v>5334.4458387277855</v>
      </c>
      <c r="D173" s="132">
        <f>SAM_billion!D173*1000</f>
        <v>459.91056295933458</v>
      </c>
      <c r="E173" s="132">
        <f>SAM_billion!E173*1000</f>
        <v>330.32719947835943</v>
      </c>
      <c r="F173" s="132">
        <f>SAM_billion!F173*1000</f>
        <v>393.03731873358504</v>
      </c>
      <c r="G173" s="132">
        <f>SAM_billion!G173*1000</f>
        <v>287.28495466427847</v>
      </c>
      <c r="H173" s="132">
        <f>SAM_billion!H173*1000</f>
        <v>2628.6514685710263</v>
      </c>
      <c r="I173" s="132">
        <f>SAM_billion!I173*1000</f>
        <v>182.37404670345455</v>
      </c>
      <c r="J173" s="132">
        <f>SAM_billion!J173*1000</f>
        <v>165.82612864695582</v>
      </c>
      <c r="K173" s="132">
        <f>SAM_billion!K173*1000</f>
        <v>883.55169220925245</v>
      </c>
      <c r="L173" s="132">
        <f>SAM_billion!L173*1000</f>
        <v>5518.4608408674821</v>
      </c>
      <c r="M173" s="132">
        <f>SAM_billion!M173*1000</f>
        <v>0</v>
      </c>
      <c r="N173" s="132">
        <f>SAM_billion!N173*1000</f>
        <v>0</v>
      </c>
      <c r="O173" s="132">
        <f>SAM_billion!O173*1000</f>
        <v>0</v>
      </c>
      <c r="P173" s="132">
        <f>SAM_billion!P173*1000</f>
        <v>0</v>
      </c>
      <c r="Q173" s="132">
        <f>SAM_billion!Q173*1000</f>
        <v>0</v>
      </c>
      <c r="R173" s="132">
        <f>SAM_billion!R173*1000</f>
        <v>0</v>
      </c>
      <c r="S173" s="132">
        <f>SAM_billion!S173*1000</f>
        <v>0</v>
      </c>
      <c r="T173" s="132">
        <f>SAM_billion!T173*1000</f>
        <v>0</v>
      </c>
      <c r="U173" s="132">
        <f>SAM_billion!U173*1000</f>
        <v>0</v>
      </c>
      <c r="V173" s="132">
        <f>SAM_billion!V173*1000</f>
        <v>0</v>
      </c>
      <c r="W173" s="132">
        <f>SAM_billion!W173*1000</f>
        <v>0</v>
      </c>
      <c r="X173" s="132">
        <f>SAM_billion!X173*1000</f>
        <v>0</v>
      </c>
      <c r="Y173" s="132">
        <f>SAM_billion!Y173*1000</f>
        <v>0</v>
      </c>
      <c r="Z173" s="132">
        <f>SAM_billion!Z173*1000</f>
        <v>0</v>
      </c>
      <c r="AA173" s="132">
        <f>SAM_billion!AA173*1000</f>
        <v>0</v>
      </c>
      <c r="AB173" s="132">
        <f>SAM_billion!AB173*1000</f>
        <v>0</v>
      </c>
      <c r="AC173" s="132">
        <f>SAM_billion!AC173*1000</f>
        <v>0</v>
      </c>
      <c r="AD173" s="132">
        <f>SAM_billion!AD173*1000</f>
        <v>0</v>
      </c>
      <c r="AE173" s="132">
        <f>SAM_billion!AE173*1000</f>
        <v>0</v>
      </c>
      <c r="AF173" s="132">
        <f>SAM_billion!AF173*1000</f>
        <v>0</v>
      </c>
      <c r="AG173" s="132">
        <f>SAM_billion!AG173*1000</f>
        <v>0</v>
      </c>
      <c r="AH173" s="132">
        <f>SAM_billion!AH173*1000</f>
        <v>0</v>
      </c>
      <c r="AI173" s="132">
        <f>SAM_billion!AI173*1000</f>
        <v>0</v>
      </c>
      <c r="AJ173" s="132">
        <f>SAM_billion!AJ173*1000</f>
        <v>0</v>
      </c>
      <c r="AK173" s="132">
        <f>SAM_billion!AK173*1000</f>
        <v>0</v>
      </c>
      <c r="AL173" s="132">
        <f>SAM_billion!AL173*1000</f>
        <v>0</v>
      </c>
      <c r="AM173" s="132">
        <f>SAM_billion!AM173*1000</f>
        <v>0</v>
      </c>
      <c r="AN173" s="132">
        <f>SAM_billion!AN173*1000</f>
        <v>0</v>
      </c>
      <c r="AO173" s="132">
        <f>SAM_billion!AO173*1000</f>
        <v>0</v>
      </c>
      <c r="AP173" s="132">
        <f>SAM_billion!AP173*1000</f>
        <v>0</v>
      </c>
      <c r="AQ173" s="132">
        <f>SAM_billion!AQ173*1000</f>
        <v>0</v>
      </c>
      <c r="AR173" s="132">
        <f>SAM_billion!AR173*1000</f>
        <v>0</v>
      </c>
      <c r="AS173" s="132">
        <f>SAM_billion!AS173*1000</f>
        <v>0</v>
      </c>
      <c r="AT173" s="132">
        <f>SAM_billion!AT173*1000</f>
        <v>0</v>
      </c>
      <c r="AU173" s="132">
        <f>SAM_billion!AU173*1000</f>
        <v>0</v>
      </c>
      <c r="AV173" s="132">
        <f>SAM_billion!AV173*1000</f>
        <v>0</v>
      </c>
      <c r="AW173" s="132">
        <f>SAM_billion!AW173*1000</f>
        <v>0</v>
      </c>
      <c r="AX173" s="132">
        <f>SAM_billion!AX173*1000</f>
        <v>0</v>
      </c>
      <c r="AY173" s="132">
        <f>SAM_billion!AY173*1000</f>
        <v>0</v>
      </c>
      <c r="AZ173" s="132">
        <f>SAM_billion!AZ173*1000</f>
        <v>0</v>
      </c>
      <c r="BA173" s="132">
        <f>SAM_billion!BA173*1000</f>
        <v>0</v>
      </c>
      <c r="BB173" s="132">
        <f>SAM_billion!BB173*1000</f>
        <v>0</v>
      </c>
      <c r="BC173" s="132">
        <f>SAM_billion!BC173*1000</f>
        <v>0</v>
      </c>
      <c r="BD173" s="132">
        <f>SAM_billion!BD173*1000</f>
        <v>0</v>
      </c>
      <c r="BE173" s="132">
        <f>SAM_billion!BE173*1000</f>
        <v>0</v>
      </c>
      <c r="BF173" s="132">
        <f>SAM_billion!BF173*1000</f>
        <v>0</v>
      </c>
      <c r="BG173" s="132">
        <f>SAM_billion!BG173*1000</f>
        <v>0</v>
      </c>
      <c r="BH173" s="132">
        <f>SAM_billion!BH173*1000</f>
        <v>0</v>
      </c>
      <c r="BI173" s="132">
        <f>SAM_billion!BI173*1000</f>
        <v>0</v>
      </c>
      <c r="BJ173" s="132">
        <f>SAM_billion!BJ173*1000</f>
        <v>0</v>
      </c>
      <c r="BK173" s="132">
        <f>SAM_billion!BK173*1000</f>
        <v>0</v>
      </c>
      <c r="BL173" s="132">
        <f>SAM_billion!BL173*1000</f>
        <v>0</v>
      </c>
      <c r="BM173" s="132">
        <f>SAM_billion!BM173*1000</f>
        <v>0</v>
      </c>
      <c r="BN173" s="132">
        <f>SAM_billion!BN173*1000</f>
        <v>0</v>
      </c>
      <c r="BO173" s="132">
        <f>SAM_billion!BO173*1000</f>
        <v>0</v>
      </c>
      <c r="BP173" s="132">
        <f>SAM_billion!BP173*1000</f>
        <v>0</v>
      </c>
      <c r="BQ173" s="132">
        <f>SAM_billion!BQ173*1000</f>
        <v>0</v>
      </c>
      <c r="BR173" s="132">
        <f>SAM_billion!BR173*1000</f>
        <v>0</v>
      </c>
      <c r="BS173" s="132">
        <f>SAM_billion!BS173*1000</f>
        <v>0</v>
      </c>
      <c r="BT173" s="132">
        <f>SAM_billion!BT173*1000</f>
        <v>0</v>
      </c>
      <c r="BU173" s="132">
        <f>SAM_billion!BU173*1000</f>
        <v>0</v>
      </c>
      <c r="BV173" s="132">
        <f>SAM_billion!BV173*1000</f>
        <v>0</v>
      </c>
      <c r="BW173" s="132">
        <f>SAM_billion!BW173*1000</f>
        <v>0</v>
      </c>
      <c r="BX173" s="132">
        <f>SAM_billion!BX173*1000</f>
        <v>0</v>
      </c>
      <c r="BY173" s="132">
        <f>SAM_billion!BY173*1000</f>
        <v>0</v>
      </c>
      <c r="BZ173" s="132">
        <f>SAM_billion!BZ173*1000</f>
        <v>0</v>
      </c>
      <c r="CA173" s="132">
        <f>SAM_billion!CA173*1000</f>
        <v>0</v>
      </c>
      <c r="CB173" s="132">
        <f>SAM_billion!CB173*1000</f>
        <v>0</v>
      </c>
      <c r="CC173" s="132">
        <f>SAM_billion!CC173*1000</f>
        <v>0</v>
      </c>
      <c r="CD173" s="132">
        <f>SAM_billion!CD173*1000</f>
        <v>0</v>
      </c>
      <c r="CE173" s="132">
        <f>SAM_billion!CE173*1000</f>
        <v>0</v>
      </c>
      <c r="CF173" s="132">
        <f>SAM_billion!CF173*1000</f>
        <v>0</v>
      </c>
      <c r="CG173" s="132">
        <f>SAM_billion!CG173*1000</f>
        <v>0</v>
      </c>
      <c r="CH173" s="132">
        <f>SAM_billion!CH173*1000</f>
        <v>0</v>
      </c>
      <c r="CI173" s="132">
        <f>SAM_billion!CI173*1000</f>
        <v>0</v>
      </c>
      <c r="CJ173" s="132">
        <f>SAM_billion!CJ173*1000</f>
        <v>0</v>
      </c>
      <c r="CK173" s="132">
        <f>SAM_billion!CK173*1000</f>
        <v>0</v>
      </c>
      <c r="CL173" s="132">
        <f>SAM_billion!CL173*1000</f>
        <v>0</v>
      </c>
      <c r="CM173" s="132">
        <f>SAM_billion!CM173*1000</f>
        <v>0</v>
      </c>
      <c r="CN173" s="132">
        <f>SAM_billion!CN173*1000</f>
        <v>0</v>
      </c>
      <c r="CO173" s="132">
        <f>SAM_billion!CO173*1000</f>
        <v>0</v>
      </c>
      <c r="CP173" s="132">
        <f>SAM_billion!CP173*1000</f>
        <v>0</v>
      </c>
      <c r="CQ173" s="132">
        <f>SAM_billion!CQ173*1000</f>
        <v>0</v>
      </c>
      <c r="CR173" s="132">
        <f>SAM_billion!CR173*1000</f>
        <v>0</v>
      </c>
      <c r="CS173" s="132">
        <f>SAM_billion!CS173*1000</f>
        <v>0</v>
      </c>
      <c r="CT173" s="132">
        <f>SAM_billion!CT173*1000</f>
        <v>0</v>
      </c>
      <c r="CU173" s="132">
        <f>SAM_billion!CU173*1000</f>
        <v>0</v>
      </c>
      <c r="CV173" s="132">
        <f>SAM_billion!CV173*1000</f>
        <v>0</v>
      </c>
      <c r="CW173" s="132">
        <f>SAM_billion!CW173*1000</f>
        <v>0</v>
      </c>
      <c r="CX173" s="132">
        <f>SAM_billion!CX173*1000</f>
        <v>0</v>
      </c>
      <c r="CY173" s="132">
        <f>SAM_billion!CY173*1000</f>
        <v>0</v>
      </c>
      <c r="CZ173" s="132">
        <f>SAM_billion!CZ173*1000</f>
        <v>0</v>
      </c>
      <c r="DA173" s="132">
        <f>SAM_billion!DA173*1000</f>
        <v>0</v>
      </c>
      <c r="DB173" s="132">
        <f>SAM_billion!DB173*1000</f>
        <v>0</v>
      </c>
      <c r="DC173" s="132">
        <f>SAM_billion!DC173*1000</f>
        <v>0</v>
      </c>
      <c r="DD173" s="132">
        <f>SAM_billion!DD173*1000</f>
        <v>0</v>
      </c>
      <c r="DE173" s="132">
        <f>SAM_billion!DE173*1000</f>
        <v>0</v>
      </c>
      <c r="DF173" s="132">
        <f>SAM_billion!DF173*1000</f>
        <v>0</v>
      </c>
      <c r="DG173" s="132">
        <f>SAM_billion!DG173*1000</f>
        <v>0</v>
      </c>
      <c r="DH173" s="132">
        <f>SAM_billion!DH173*1000</f>
        <v>0</v>
      </c>
      <c r="DI173" s="132">
        <f>SAM_billion!DI173*1000</f>
        <v>0</v>
      </c>
      <c r="DJ173" s="132">
        <f>SAM_billion!DJ173*1000</f>
        <v>0</v>
      </c>
      <c r="DK173" s="132">
        <f>SAM_billion!DK173*1000</f>
        <v>0</v>
      </c>
      <c r="DL173" s="132">
        <f>SAM_billion!DL173*1000</f>
        <v>0</v>
      </c>
      <c r="DM173" s="132">
        <f>SAM_billion!DM173*1000</f>
        <v>0</v>
      </c>
      <c r="DN173" s="132">
        <f>SAM_billion!DN173*1000</f>
        <v>0</v>
      </c>
      <c r="DO173" s="132">
        <f>SAM_billion!DO173*1000</f>
        <v>0</v>
      </c>
      <c r="DP173" s="132">
        <f>SAM_billion!DP173*1000</f>
        <v>0</v>
      </c>
      <c r="DQ173" s="132">
        <f>SAM_billion!DQ173*1000</f>
        <v>0</v>
      </c>
      <c r="DR173" s="132">
        <f>SAM_billion!DR173*1000</f>
        <v>0</v>
      </c>
      <c r="DS173" s="132">
        <f>SAM_billion!DS173*1000</f>
        <v>0</v>
      </c>
      <c r="DT173" s="132">
        <f>SAM_billion!DT173*1000</f>
        <v>0</v>
      </c>
      <c r="DU173" s="132">
        <f>SAM_billion!DU173*1000</f>
        <v>0</v>
      </c>
      <c r="DV173" s="132">
        <f>SAM_billion!DV173*1000</f>
        <v>0</v>
      </c>
      <c r="DW173" s="132">
        <f>SAM_billion!DW173*1000</f>
        <v>0</v>
      </c>
      <c r="DX173" s="132">
        <f>SAM_billion!DX173*1000</f>
        <v>0</v>
      </c>
      <c r="DY173" s="132">
        <f>SAM_billion!DY173*1000</f>
        <v>0</v>
      </c>
      <c r="DZ173" s="132">
        <f>SAM_billion!DZ173*1000</f>
        <v>0</v>
      </c>
      <c r="EA173" s="132">
        <f>SAM_billion!EA173*1000</f>
        <v>0</v>
      </c>
      <c r="EB173" s="132">
        <f>SAM_billion!EB173*1000</f>
        <v>0</v>
      </c>
      <c r="EC173" s="132">
        <f>SAM_billion!EC173*1000</f>
        <v>0</v>
      </c>
      <c r="ED173" s="132">
        <f>SAM_billion!ED173*1000</f>
        <v>0</v>
      </c>
      <c r="EE173" s="132">
        <f>SAM_billion!EE173*1000</f>
        <v>0</v>
      </c>
      <c r="EF173" s="132">
        <f>SAM_billion!EF173*1000</f>
        <v>0</v>
      </c>
      <c r="EG173" s="132">
        <f>SAM_billion!EG173*1000</f>
        <v>0</v>
      </c>
      <c r="EH173" s="132">
        <f>SAM_billion!EH173*1000</f>
        <v>0</v>
      </c>
      <c r="EI173" s="132">
        <f>SAM_billion!EI173*1000</f>
        <v>0</v>
      </c>
      <c r="EJ173" s="132">
        <f>SAM_billion!EJ173*1000</f>
        <v>0</v>
      </c>
      <c r="EK173" s="132">
        <f>SAM_billion!EK173*1000</f>
        <v>0</v>
      </c>
      <c r="EL173" s="132">
        <f>SAM_billion!EL173*1000</f>
        <v>0</v>
      </c>
      <c r="EM173" s="132">
        <f>SAM_billion!EM173*1000</f>
        <v>0</v>
      </c>
      <c r="EN173" s="132">
        <f>SAM_billion!EN173*1000</f>
        <v>0</v>
      </c>
      <c r="EO173" s="132">
        <f>SAM_billion!EO173*1000</f>
        <v>0</v>
      </c>
      <c r="EP173" s="132">
        <f>SAM_billion!EP173*1000</f>
        <v>0</v>
      </c>
      <c r="EQ173" s="132">
        <f>SAM_billion!EQ173*1000</f>
        <v>0</v>
      </c>
      <c r="ER173" s="132">
        <f>SAM_billion!ER173*1000</f>
        <v>0</v>
      </c>
      <c r="ES173" s="132">
        <f>SAM_billion!ES173*1000</f>
        <v>0</v>
      </c>
      <c r="ET173" s="132">
        <f>SAM_billion!ET173*1000</f>
        <v>0</v>
      </c>
      <c r="EU173" s="132">
        <f>SAM_billion!EU173*1000</f>
        <v>0</v>
      </c>
      <c r="EV173" s="132">
        <f>SAM_billion!EV173*1000</f>
        <v>0</v>
      </c>
      <c r="EW173" s="132">
        <f>SAM_billion!EW173*1000</f>
        <v>0</v>
      </c>
      <c r="EX173" s="132">
        <f>SAM_billion!EX173*1000</f>
        <v>0</v>
      </c>
      <c r="EY173" s="132">
        <f>SAM_billion!EY173*1000</f>
        <v>0</v>
      </c>
      <c r="EZ173" s="132">
        <f>SAM_billion!EZ173*1000</f>
        <v>0</v>
      </c>
      <c r="FA173" s="132">
        <f>SAM_billion!FA173*1000</f>
        <v>0</v>
      </c>
      <c r="FB173" s="132">
        <f>SAM_billion!FB173*1000</f>
        <v>0</v>
      </c>
      <c r="FC173" s="132">
        <f>SAM_billion!FC173*1000</f>
        <v>0</v>
      </c>
      <c r="FD173" s="132">
        <f>SAM_billion!FD173*1000</f>
        <v>0</v>
      </c>
      <c r="FE173" s="132">
        <f>SAM_billion!FE173*1000</f>
        <v>0</v>
      </c>
      <c r="FF173" s="132">
        <f>SAM_billion!FF173*1000</f>
        <v>0</v>
      </c>
      <c r="FG173" s="132">
        <f>SAM_billion!FG173*1000</f>
        <v>0</v>
      </c>
      <c r="FH173" s="132">
        <f>SAM_billion!FH173*1000</f>
        <v>0</v>
      </c>
      <c r="FI173" s="132">
        <f>SAM_billion!FI173*1000</f>
        <v>0</v>
      </c>
      <c r="FJ173" s="132">
        <f>SAM_billion!FJ173*1000</f>
        <v>0</v>
      </c>
      <c r="FK173" s="132">
        <f>SAM_billion!FK173*1000</f>
        <v>0</v>
      </c>
      <c r="FL173" s="132">
        <f>SAM_billion!FL173*1000</f>
        <v>0</v>
      </c>
      <c r="FM173" s="132">
        <f>SAM_billion!FM173*1000</f>
        <v>0</v>
      </c>
      <c r="FN173" s="132">
        <f>SAM_billion!FN173*1000</f>
        <v>0</v>
      </c>
      <c r="FO173" s="132">
        <f>SAM_billion!FO173*1000</f>
        <v>0</v>
      </c>
      <c r="FP173" s="132">
        <f>SAM_billion!FP173*1000</f>
        <v>0</v>
      </c>
      <c r="FQ173" s="132">
        <f>SAM_billion!FQ173*1000</f>
        <v>0</v>
      </c>
      <c r="FR173" s="132">
        <f>SAM_billion!FR173*1000</f>
        <v>0</v>
      </c>
      <c r="FS173" s="132">
        <f>SAM_billion!FS173*1000</f>
        <v>0</v>
      </c>
      <c r="FT173" s="132">
        <f>SAM_billion!FT173*1000</f>
        <v>0</v>
      </c>
      <c r="FU173" s="132">
        <f>SAM_billion!FU173*1000</f>
        <v>0</v>
      </c>
      <c r="FV173" s="132">
        <f>SAM_billion!FV173*1000</f>
        <v>0</v>
      </c>
      <c r="FW173" s="132">
        <f>SAM_billion!FW173*1000</f>
        <v>0</v>
      </c>
      <c r="FX173" s="132">
        <f>SAM_billion!FX173*1000</f>
        <v>0</v>
      </c>
      <c r="FY173" s="132">
        <f>SAM_billion!FY173*1000</f>
        <v>0</v>
      </c>
      <c r="FZ173" s="132">
        <f>SAM_billion!FZ173*1000</f>
        <v>0</v>
      </c>
      <c r="GA173" s="132">
        <f>SAM_billion!GA173*1000</f>
        <v>0</v>
      </c>
      <c r="GB173" s="132">
        <f>SAM_billion!GB173*1000</f>
        <v>0</v>
      </c>
      <c r="GC173" s="132">
        <f>SAM_billion!GC173*1000</f>
        <v>0</v>
      </c>
      <c r="GD173" s="132">
        <f>SAM_billion!GD173*1000</f>
        <v>0</v>
      </c>
      <c r="GE173" s="132">
        <f>SAM_billion!GE173*1000</f>
        <v>0</v>
      </c>
      <c r="GF173" s="132">
        <f>SAM_billion!GF173*1000</f>
        <v>0</v>
      </c>
      <c r="GG173" s="132">
        <f>SAM_billion!GG173*1000</f>
        <v>0</v>
      </c>
      <c r="GH173" s="132">
        <f>SAM_billion!GH173*1000</f>
        <v>0</v>
      </c>
      <c r="GI173" s="132">
        <f>SAM_billion!GI173*1000</f>
        <v>0</v>
      </c>
      <c r="GJ173" s="132">
        <f>SAM_billion!GJ173*1000</f>
        <v>17327.672756112563</v>
      </c>
    </row>
    <row r="174" spans="1:192" x14ac:dyDescent="0.25">
      <c r="A174" s="133" t="s">
        <v>529</v>
      </c>
      <c r="B174" s="132">
        <f>SAM_billion!B174*1000</f>
        <v>0</v>
      </c>
      <c r="C174" s="132">
        <f>SAM_billion!C174*1000</f>
        <v>0</v>
      </c>
      <c r="D174" s="132">
        <f>SAM_billion!D174*1000</f>
        <v>0</v>
      </c>
      <c r="E174" s="132">
        <f>SAM_billion!E174*1000</f>
        <v>0</v>
      </c>
      <c r="F174" s="132">
        <f>SAM_billion!F174*1000</f>
        <v>0</v>
      </c>
      <c r="G174" s="132">
        <f>SAM_billion!G174*1000</f>
        <v>0</v>
      </c>
      <c r="H174" s="132">
        <f>SAM_billion!H174*1000</f>
        <v>0</v>
      </c>
      <c r="I174" s="132">
        <f>SAM_billion!I174*1000</f>
        <v>0</v>
      </c>
      <c r="J174" s="132">
        <f>SAM_billion!J174*1000</f>
        <v>0</v>
      </c>
      <c r="K174" s="132">
        <f>SAM_billion!K174*1000</f>
        <v>0</v>
      </c>
      <c r="L174" s="132">
        <f>SAM_billion!L174*1000</f>
        <v>0</v>
      </c>
      <c r="M174" s="132">
        <f>SAM_billion!M174*1000</f>
        <v>0</v>
      </c>
      <c r="N174" s="132">
        <f>SAM_billion!N174*1000</f>
        <v>0</v>
      </c>
      <c r="O174" s="132">
        <f>SAM_billion!O174*1000</f>
        <v>0</v>
      </c>
      <c r="P174" s="132">
        <f>SAM_billion!P174*1000</f>
        <v>0</v>
      </c>
      <c r="Q174" s="132">
        <f>SAM_billion!Q174*1000</f>
        <v>0</v>
      </c>
      <c r="R174" s="132">
        <f>SAM_billion!R174*1000</f>
        <v>0</v>
      </c>
      <c r="S174" s="132">
        <f>SAM_billion!S174*1000</f>
        <v>0</v>
      </c>
      <c r="T174" s="132">
        <f>SAM_billion!T174*1000</f>
        <v>0</v>
      </c>
      <c r="U174" s="132">
        <f>SAM_billion!U174*1000</f>
        <v>0</v>
      </c>
      <c r="V174" s="132">
        <f>SAM_billion!V174*1000</f>
        <v>0</v>
      </c>
      <c r="W174" s="132">
        <f>SAM_billion!W174*1000</f>
        <v>0</v>
      </c>
      <c r="X174" s="132">
        <f>SAM_billion!X174*1000</f>
        <v>0</v>
      </c>
      <c r="Y174" s="132">
        <f>SAM_billion!Y174*1000</f>
        <v>0</v>
      </c>
      <c r="Z174" s="132">
        <f>SAM_billion!Z174*1000</f>
        <v>0</v>
      </c>
      <c r="AA174" s="132">
        <f>SAM_billion!AA174*1000</f>
        <v>0</v>
      </c>
      <c r="AB174" s="132">
        <f>SAM_billion!AB174*1000</f>
        <v>0</v>
      </c>
      <c r="AC174" s="132">
        <f>SAM_billion!AC174*1000</f>
        <v>0</v>
      </c>
      <c r="AD174" s="132">
        <f>SAM_billion!AD174*1000</f>
        <v>0</v>
      </c>
      <c r="AE174" s="132">
        <f>SAM_billion!AE174*1000</f>
        <v>0</v>
      </c>
      <c r="AF174" s="132">
        <f>SAM_billion!AF174*1000</f>
        <v>0</v>
      </c>
      <c r="AG174" s="132">
        <f>SAM_billion!AG174*1000</f>
        <v>0</v>
      </c>
      <c r="AH174" s="132">
        <f>SAM_billion!AH174*1000</f>
        <v>0</v>
      </c>
      <c r="AI174" s="132">
        <f>SAM_billion!AI174*1000</f>
        <v>0</v>
      </c>
      <c r="AJ174" s="132">
        <f>SAM_billion!AJ174*1000</f>
        <v>0</v>
      </c>
      <c r="AK174" s="132">
        <f>SAM_billion!AK174*1000</f>
        <v>0</v>
      </c>
      <c r="AL174" s="132">
        <f>SAM_billion!AL174*1000</f>
        <v>0</v>
      </c>
      <c r="AM174" s="132">
        <f>SAM_billion!AM174*1000</f>
        <v>0</v>
      </c>
      <c r="AN174" s="132">
        <f>SAM_billion!AN174*1000</f>
        <v>0</v>
      </c>
      <c r="AO174" s="132">
        <f>SAM_billion!AO174*1000</f>
        <v>0</v>
      </c>
      <c r="AP174" s="132">
        <f>SAM_billion!AP174*1000</f>
        <v>0</v>
      </c>
      <c r="AQ174" s="132">
        <f>SAM_billion!AQ174*1000</f>
        <v>0</v>
      </c>
      <c r="AR174" s="132">
        <f>SAM_billion!AR174*1000</f>
        <v>0</v>
      </c>
      <c r="AS174" s="132">
        <f>SAM_billion!AS174*1000</f>
        <v>0</v>
      </c>
      <c r="AT174" s="132">
        <f>SAM_billion!AT174*1000</f>
        <v>0</v>
      </c>
      <c r="AU174" s="132">
        <f>SAM_billion!AU174*1000</f>
        <v>0</v>
      </c>
      <c r="AV174" s="132">
        <f>SAM_billion!AV174*1000</f>
        <v>0</v>
      </c>
      <c r="AW174" s="132">
        <f>SAM_billion!AW174*1000</f>
        <v>0</v>
      </c>
      <c r="AX174" s="132">
        <f>SAM_billion!AX174*1000</f>
        <v>0</v>
      </c>
      <c r="AY174" s="132">
        <f>SAM_billion!AY174*1000</f>
        <v>0</v>
      </c>
      <c r="AZ174" s="132">
        <f>SAM_billion!AZ174*1000</f>
        <v>0</v>
      </c>
      <c r="BA174" s="132">
        <f>SAM_billion!BA174*1000</f>
        <v>0</v>
      </c>
      <c r="BB174" s="132">
        <f>SAM_billion!BB174*1000</f>
        <v>0</v>
      </c>
      <c r="BC174" s="132">
        <f>SAM_billion!BC174*1000</f>
        <v>0</v>
      </c>
      <c r="BD174" s="132">
        <f>SAM_billion!BD174*1000</f>
        <v>0</v>
      </c>
      <c r="BE174" s="132">
        <f>SAM_billion!BE174*1000</f>
        <v>0</v>
      </c>
      <c r="BF174" s="132">
        <f>SAM_billion!BF174*1000</f>
        <v>0</v>
      </c>
      <c r="BG174" s="132">
        <f>SAM_billion!BG174*1000</f>
        <v>0</v>
      </c>
      <c r="BH174" s="132">
        <f>SAM_billion!BH174*1000</f>
        <v>0</v>
      </c>
      <c r="BI174" s="132">
        <f>SAM_billion!BI174*1000</f>
        <v>0</v>
      </c>
      <c r="BJ174" s="132">
        <f>SAM_billion!BJ174*1000</f>
        <v>0</v>
      </c>
      <c r="BK174" s="132">
        <f>SAM_billion!BK174*1000</f>
        <v>0</v>
      </c>
      <c r="BL174" s="132">
        <f>SAM_billion!BL174*1000</f>
        <v>0</v>
      </c>
      <c r="BM174" s="132">
        <f>SAM_billion!BM174*1000</f>
        <v>0</v>
      </c>
      <c r="BN174" s="132">
        <f>SAM_billion!BN174*1000</f>
        <v>0</v>
      </c>
      <c r="BO174" s="132">
        <f>SAM_billion!BO174*1000</f>
        <v>0</v>
      </c>
      <c r="BP174" s="132">
        <f>SAM_billion!BP174*1000</f>
        <v>0</v>
      </c>
      <c r="BQ174" s="132">
        <f>SAM_billion!BQ174*1000</f>
        <v>0</v>
      </c>
      <c r="BR174" s="132">
        <f>SAM_billion!BR174*1000</f>
        <v>0</v>
      </c>
      <c r="BS174" s="132">
        <f>SAM_billion!BS174*1000</f>
        <v>0</v>
      </c>
      <c r="BT174" s="132">
        <f>SAM_billion!BT174*1000</f>
        <v>0</v>
      </c>
      <c r="BU174" s="132">
        <f>SAM_billion!BU174*1000</f>
        <v>0</v>
      </c>
      <c r="BV174" s="132">
        <f>SAM_billion!BV174*1000</f>
        <v>0</v>
      </c>
      <c r="BW174" s="132">
        <f>SAM_billion!BW174*1000</f>
        <v>0</v>
      </c>
      <c r="BX174" s="132">
        <f>SAM_billion!BX174*1000</f>
        <v>0</v>
      </c>
      <c r="BY174" s="132">
        <f>SAM_billion!BY174*1000</f>
        <v>0</v>
      </c>
      <c r="BZ174" s="132">
        <f>SAM_billion!BZ174*1000</f>
        <v>0</v>
      </c>
      <c r="CA174" s="132">
        <f>SAM_billion!CA174*1000</f>
        <v>0</v>
      </c>
      <c r="CB174" s="132">
        <f>SAM_billion!CB174*1000</f>
        <v>0</v>
      </c>
      <c r="CC174" s="132">
        <f>SAM_billion!CC174*1000</f>
        <v>0</v>
      </c>
      <c r="CD174" s="132">
        <f>SAM_billion!CD174*1000</f>
        <v>0</v>
      </c>
      <c r="CE174" s="132">
        <f>SAM_billion!CE174*1000</f>
        <v>0</v>
      </c>
      <c r="CF174" s="132">
        <f>SAM_billion!CF174*1000</f>
        <v>0</v>
      </c>
      <c r="CG174" s="132">
        <f>SAM_billion!CG174*1000</f>
        <v>0</v>
      </c>
      <c r="CH174" s="132">
        <f>SAM_billion!CH174*1000</f>
        <v>0</v>
      </c>
      <c r="CI174" s="132">
        <f>SAM_billion!CI174*1000</f>
        <v>0</v>
      </c>
      <c r="CJ174" s="132">
        <f>SAM_billion!CJ174*1000</f>
        <v>0</v>
      </c>
      <c r="CK174" s="132">
        <f>SAM_billion!CK174*1000</f>
        <v>0</v>
      </c>
      <c r="CL174" s="132">
        <f>SAM_billion!CL174*1000</f>
        <v>0</v>
      </c>
      <c r="CM174" s="132">
        <f>SAM_billion!CM174*1000</f>
        <v>0</v>
      </c>
      <c r="CN174" s="132">
        <f>SAM_billion!CN174*1000</f>
        <v>0</v>
      </c>
      <c r="CO174" s="132">
        <f>SAM_billion!CO174*1000</f>
        <v>0</v>
      </c>
      <c r="CP174" s="132">
        <f>SAM_billion!CP174*1000</f>
        <v>0</v>
      </c>
      <c r="CQ174" s="132">
        <f>SAM_billion!CQ174*1000</f>
        <v>0</v>
      </c>
      <c r="CR174" s="132">
        <f>SAM_billion!CR174*1000</f>
        <v>0</v>
      </c>
      <c r="CS174" s="132">
        <f>SAM_billion!CS174*1000</f>
        <v>0</v>
      </c>
      <c r="CT174" s="132">
        <f>SAM_billion!CT174*1000</f>
        <v>0</v>
      </c>
      <c r="CU174" s="132">
        <f>SAM_billion!CU174*1000</f>
        <v>0</v>
      </c>
      <c r="CV174" s="132">
        <f>SAM_billion!CV174*1000</f>
        <v>0</v>
      </c>
      <c r="CW174" s="132">
        <f>SAM_billion!CW174*1000</f>
        <v>0</v>
      </c>
      <c r="CX174" s="132">
        <f>SAM_billion!CX174*1000</f>
        <v>0</v>
      </c>
      <c r="CY174" s="132">
        <f>SAM_billion!CY174*1000</f>
        <v>0</v>
      </c>
      <c r="CZ174" s="132">
        <f>SAM_billion!CZ174*1000</f>
        <v>0</v>
      </c>
      <c r="DA174" s="132">
        <f>SAM_billion!DA174*1000</f>
        <v>0</v>
      </c>
      <c r="DB174" s="132">
        <f>SAM_billion!DB174*1000</f>
        <v>0</v>
      </c>
      <c r="DC174" s="132">
        <f>SAM_billion!DC174*1000</f>
        <v>0</v>
      </c>
      <c r="DD174" s="132">
        <f>SAM_billion!DD174*1000</f>
        <v>0</v>
      </c>
      <c r="DE174" s="132">
        <f>SAM_billion!DE174*1000</f>
        <v>0</v>
      </c>
      <c r="DF174" s="132">
        <f>SAM_billion!DF174*1000</f>
        <v>0</v>
      </c>
      <c r="DG174" s="132">
        <f>SAM_billion!DG174*1000</f>
        <v>0</v>
      </c>
      <c r="DH174" s="132">
        <f>SAM_billion!DH174*1000</f>
        <v>0</v>
      </c>
      <c r="DI174" s="132">
        <f>SAM_billion!DI174*1000</f>
        <v>0</v>
      </c>
      <c r="DJ174" s="132">
        <f>SAM_billion!DJ174*1000</f>
        <v>0</v>
      </c>
      <c r="DK174" s="132">
        <f>SAM_billion!DK174*1000</f>
        <v>0</v>
      </c>
      <c r="DL174" s="132">
        <f>SAM_billion!DL174*1000</f>
        <v>0</v>
      </c>
      <c r="DM174" s="132">
        <f>SAM_billion!DM174*1000</f>
        <v>0</v>
      </c>
      <c r="DN174" s="132">
        <f>SAM_billion!DN174*1000</f>
        <v>0</v>
      </c>
      <c r="DO174" s="132">
        <f>SAM_billion!DO174*1000</f>
        <v>0</v>
      </c>
      <c r="DP174" s="132">
        <f>SAM_billion!DP174*1000</f>
        <v>0</v>
      </c>
      <c r="DQ174" s="132">
        <f>SAM_billion!DQ174*1000</f>
        <v>0</v>
      </c>
      <c r="DR174" s="132">
        <f>SAM_billion!DR174*1000</f>
        <v>0</v>
      </c>
      <c r="DS174" s="132">
        <f>SAM_billion!DS174*1000</f>
        <v>0</v>
      </c>
      <c r="DT174" s="132">
        <f>SAM_billion!DT174*1000</f>
        <v>0</v>
      </c>
      <c r="DU174" s="132">
        <f>SAM_billion!DU174*1000</f>
        <v>0</v>
      </c>
      <c r="DV174" s="132">
        <f>SAM_billion!DV174*1000</f>
        <v>0</v>
      </c>
      <c r="DW174" s="132">
        <f>SAM_billion!DW174*1000</f>
        <v>0</v>
      </c>
      <c r="DX174" s="132">
        <f>SAM_billion!DX174*1000</f>
        <v>0</v>
      </c>
      <c r="DY174" s="132">
        <f>SAM_billion!DY174*1000</f>
        <v>0</v>
      </c>
      <c r="DZ174" s="132">
        <f>SAM_billion!DZ174*1000</f>
        <v>0</v>
      </c>
      <c r="EA174" s="132">
        <f>SAM_billion!EA174*1000</f>
        <v>0</v>
      </c>
      <c r="EB174" s="132">
        <f>SAM_billion!EB174*1000</f>
        <v>0</v>
      </c>
      <c r="EC174" s="132">
        <f>SAM_billion!EC174*1000</f>
        <v>0</v>
      </c>
      <c r="ED174" s="132">
        <f>SAM_billion!ED174*1000</f>
        <v>0</v>
      </c>
      <c r="EE174" s="132">
        <f>SAM_billion!EE174*1000</f>
        <v>0</v>
      </c>
      <c r="EF174" s="132">
        <f>SAM_billion!EF174*1000</f>
        <v>0</v>
      </c>
      <c r="EG174" s="132">
        <f>SAM_billion!EG174*1000</f>
        <v>0</v>
      </c>
      <c r="EH174" s="132">
        <f>SAM_billion!EH174*1000</f>
        <v>0</v>
      </c>
      <c r="EI174" s="132">
        <f>SAM_billion!EI174*1000</f>
        <v>0</v>
      </c>
      <c r="EJ174" s="132">
        <f>SAM_billion!EJ174*1000</f>
        <v>0</v>
      </c>
      <c r="EK174" s="132">
        <f>SAM_billion!EK174*1000</f>
        <v>0</v>
      </c>
      <c r="EL174" s="132">
        <f>SAM_billion!EL174*1000</f>
        <v>0</v>
      </c>
      <c r="EM174" s="132">
        <f>SAM_billion!EM174*1000</f>
        <v>0</v>
      </c>
      <c r="EN174" s="132">
        <f>SAM_billion!EN174*1000</f>
        <v>0</v>
      </c>
      <c r="EO174" s="132">
        <f>SAM_billion!EO174*1000</f>
        <v>0</v>
      </c>
      <c r="EP174" s="132">
        <f>SAM_billion!EP174*1000</f>
        <v>0</v>
      </c>
      <c r="EQ174" s="132">
        <f>SAM_billion!EQ174*1000</f>
        <v>0</v>
      </c>
      <c r="ER174" s="132">
        <f>SAM_billion!ER174*1000</f>
        <v>0</v>
      </c>
      <c r="ES174" s="132">
        <f>SAM_billion!ES174*1000</f>
        <v>0</v>
      </c>
      <c r="ET174" s="132">
        <f>SAM_billion!ET174*1000</f>
        <v>0</v>
      </c>
      <c r="EU174" s="132">
        <f>SAM_billion!EU174*1000</f>
        <v>0</v>
      </c>
      <c r="EV174" s="132">
        <f>SAM_billion!EV174*1000</f>
        <v>0</v>
      </c>
      <c r="EW174" s="132">
        <f>SAM_billion!EW174*1000</f>
        <v>0</v>
      </c>
      <c r="EX174" s="132">
        <f>SAM_billion!EX174*1000</f>
        <v>0</v>
      </c>
      <c r="EY174" s="132">
        <f>SAM_billion!EY174*1000</f>
        <v>0</v>
      </c>
      <c r="EZ174" s="132">
        <f>SAM_billion!EZ174*1000</f>
        <v>0</v>
      </c>
      <c r="FA174" s="132">
        <f>SAM_billion!FA174*1000</f>
        <v>0</v>
      </c>
      <c r="FB174" s="132">
        <f>SAM_billion!FB174*1000</f>
        <v>0</v>
      </c>
      <c r="FC174" s="132">
        <f>SAM_billion!FC174*1000</f>
        <v>0</v>
      </c>
      <c r="FD174" s="132">
        <f>SAM_billion!FD174*1000</f>
        <v>0</v>
      </c>
      <c r="FE174" s="132">
        <f>SAM_billion!FE174*1000</f>
        <v>0</v>
      </c>
      <c r="FF174" s="132">
        <f>SAM_billion!FF174*1000</f>
        <v>0</v>
      </c>
      <c r="FG174" s="132">
        <f>SAM_billion!FG174*1000</f>
        <v>0</v>
      </c>
      <c r="FH174" s="132">
        <f>SAM_billion!FH174*1000</f>
        <v>0</v>
      </c>
      <c r="FI174" s="132">
        <f>SAM_billion!FI174*1000</f>
        <v>1020053.0392931668</v>
      </c>
      <c r="FJ174" s="132">
        <f>SAM_billion!FJ174*1000</f>
        <v>0</v>
      </c>
      <c r="FK174" s="132">
        <f>SAM_billion!FK174*1000</f>
        <v>0</v>
      </c>
      <c r="FL174" s="132">
        <f>SAM_billion!FL174*1000</f>
        <v>254888.12946675022</v>
      </c>
      <c r="FM174" s="132">
        <f>SAM_billion!FM174*1000</f>
        <v>0</v>
      </c>
      <c r="FN174" s="132">
        <f>SAM_billion!FN174*1000</f>
        <v>72.849536243188155</v>
      </c>
      <c r="FO174" s="132">
        <f>SAM_billion!FO174*1000</f>
        <v>292.00266293737656</v>
      </c>
      <c r="FP174" s="132">
        <f>SAM_billion!FP174*1000</f>
        <v>680.42585031542444</v>
      </c>
      <c r="FQ174" s="132">
        <f>SAM_billion!FQ174*1000</f>
        <v>1504.8252739619468</v>
      </c>
      <c r="FR174" s="132">
        <f>SAM_billion!FR174*1000</f>
        <v>3808.4007754697213</v>
      </c>
      <c r="FS174" s="132">
        <f>SAM_billion!FS174*1000</f>
        <v>7337.9929847313169</v>
      </c>
      <c r="FT174" s="132">
        <f>SAM_billion!FT174*1000</f>
        <v>12784.018088225199</v>
      </c>
      <c r="FU174" s="132">
        <f>SAM_billion!FU174*1000</f>
        <v>38533.996202142982</v>
      </c>
      <c r="FV174" s="132">
        <f>SAM_billion!FV174*1000</f>
        <v>82111.198447275034</v>
      </c>
      <c r="FW174" s="132">
        <f>SAM_billion!FW174*1000</f>
        <v>280668.82496961305</v>
      </c>
      <c r="FX174" s="132">
        <f>SAM_billion!FX174*1000</f>
        <v>532968.07363711961</v>
      </c>
      <c r="FY174" s="132">
        <f>SAM_billion!FY174*1000</f>
        <v>0</v>
      </c>
      <c r="FZ174" s="132">
        <f>SAM_billion!FZ174*1000</f>
        <v>0</v>
      </c>
      <c r="GA174" s="132">
        <f>SAM_billion!GA174*1000</f>
        <v>0</v>
      </c>
      <c r="GB174" s="132">
        <f>SAM_billion!GB174*1000</f>
        <v>0</v>
      </c>
      <c r="GC174" s="132">
        <f>SAM_billion!GC174*1000</f>
        <v>0</v>
      </c>
      <c r="GD174" s="132">
        <f>SAM_billion!GD174*1000</f>
        <v>-1.7763568394002505E-12</v>
      </c>
      <c r="GE174" s="132">
        <f>SAM_billion!GE174*1000</f>
        <v>1.4918621893400541E-12</v>
      </c>
      <c r="GF174" s="132">
        <f>SAM_billion!GF174*1000</f>
        <v>0</v>
      </c>
      <c r="GG174" s="132">
        <f>SAM_billion!GG174*1000</f>
        <v>0</v>
      </c>
      <c r="GH174" s="132">
        <f>SAM_billion!GH174*1000</f>
        <v>0</v>
      </c>
      <c r="GI174" s="132">
        <f>SAM_billion!GI174*1000</f>
        <v>0</v>
      </c>
      <c r="GJ174" s="132">
        <f>SAM_billion!GJ174*1000</f>
        <v>2235703.7771879518</v>
      </c>
    </row>
    <row r="175" spans="1:192" x14ac:dyDescent="0.25">
      <c r="A175" s="133" t="s">
        <v>531</v>
      </c>
      <c r="B175" s="132">
        <f>SAM_billion!B175*1000</f>
        <v>0</v>
      </c>
      <c r="C175" s="132">
        <f>SAM_billion!C175*1000</f>
        <v>0</v>
      </c>
      <c r="D175" s="132">
        <f>SAM_billion!D175*1000</f>
        <v>0</v>
      </c>
      <c r="E175" s="132">
        <f>SAM_billion!E175*1000</f>
        <v>0</v>
      </c>
      <c r="F175" s="132">
        <f>SAM_billion!F175*1000</f>
        <v>0</v>
      </c>
      <c r="G175" s="132">
        <f>SAM_billion!G175*1000</f>
        <v>0</v>
      </c>
      <c r="H175" s="132">
        <f>SAM_billion!H175*1000</f>
        <v>0</v>
      </c>
      <c r="I175" s="132">
        <f>SAM_billion!I175*1000</f>
        <v>0</v>
      </c>
      <c r="J175" s="132">
        <f>SAM_billion!J175*1000</f>
        <v>0</v>
      </c>
      <c r="K175" s="132">
        <f>SAM_billion!K175*1000</f>
        <v>0</v>
      </c>
      <c r="L175" s="132">
        <f>SAM_billion!L175*1000</f>
        <v>0</v>
      </c>
      <c r="M175" s="132">
        <f>SAM_billion!M175*1000</f>
        <v>0</v>
      </c>
      <c r="N175" s="132">
        <f>SAM_billion!N175*1000</f>
        <v>0</v>
      </c>
      <c r="O175" s="132">
        <f>SAM_billion!O175*1000</f>
        <v>0</v>
      </c>
      <c r="P175" s="132">
        <f>SAM_billion!P175*1000</f>
        <v>0</v>
      </c>
      <c r="Q175" s="132">
        <f>SAM_billion!Q175*1000</f>
        <v>0</v>
      </c>
      <c r="R175" s="132">
        <f>SAM_billion!R175*1000</f>
        <v>0</v>
      </c>
      <c r="S175" s="132">
        <f>SAM_billion!S175*1000</f>
        <v>0</v>
      </c>
      <c r="T175" s="132">
        <f>SAM_billion!T175*1000</f>
        <v>0</v>
      </c>
      <c r="U175" s="132">
        <f>SAM_billion!U175*1000</f>
        <v>0</v>
      </c>
      <c r="V175" s="132">
        <f>SAM_billion!V175*1000</f>
        <v>0</v>
      </c>
      <c r="W175" s="132">
        <f>SAM_billion!W175*1000</f>
        <v>0</v>
      </c>
      <c r="X175" s="132">
        <f>SAM_billion!X175*1000</f>
        <v>0</v>
      </c>
      <c r="Y175" s="132">
        <f>SAM_billion!Y175*1000</f>
        <v>0</v>
      </c>
      <c r="Z175" s="132">
        <f>SAM_billion!Z175*1000</f>
        <v>0</v>
      </c>
      <c r="AA175" s="132">
        <f>SAM_billion!AA175*1000</f>
        <v>0</v>
      </c>
      <c r="AB175" s="132">
        <f>SAM_billion!AB175*1000</f>
        <v>0</v>
      </c>
      <c r="AC175" s="132">
        <f>SAM_billion!AC175*1000</f>
        <v>0</v>
      </c>
      <c r="AD175" s="132">
        <f>SAM_billion!AD175*1000</f>
        <v>0</v>
      </c>
      <c r="AE175" s="132">
        <f>SAM_billion!AE175*1000</f>
        <v>0</v>
      </c>
      <c r="AF175" s="132">
        <f>SAM_billion!AF175*1000</f>
        <v>0</v>
      </c>
      <c r="AG175" s="132">
        <f>SAM_billion!AG175*1000</f>
        <v>0</v>
      </c>
      <c r="AH175" s="132">
        <f>SAM_billion!AH175*1000</f>
        <v>0</v>
      </c>
      <c r="AI175" s="132">
        <f>SAM_billion!AI175*1000</f>
        <v>0</v>
      </c>
      <c r="AJ175" s="132">
        <f>SAM_billion!AJ175*1000</f>
        <v>0</v>
      </c>
      <c r="AK175" s="132">
        <f>SAM_billion!AK175*1000</f>
        <v>0</v>
      </c>
      <c r="AL175" s="132">
        <f>SAM_billion!AL175*1000</f>
        <v>0</v>
      </c>
      <c r="AM175" s="132">
        <f>SAM_billion!AM175*1000</f>
        <v>0</v>
      </c>
      <c r="AN175" s="132">
        <f>SAM_billion!AN175*1000</f>
        <v>0</v>
      </c>
      <c r="AO175" s="132">
        <f>SAM_billion!AO175*1000</f>
        <v>0</v>
      </c>
      <c r="AP175" s="132">
        <f>SAM_billion!AP175*1000</f>
        <v>0</v>
      </c>
      <c r="AQ175" s="132">
        <f>SAM_billion!AQ175*1000</f>
        <v>0</v>
      </c>
      <c r="AR175" s="132">
        <f>SAM_billion!AR175*1000</f>
        <v>0</v>
      </c>
      <c r="AS175" s="132">
        <f>SAM_billion!AS175*1000</f>
        <v>0</v>
      </c>
      <c r="AT175" s="132">
        <f>SAM_billion!AT175*1000</f>
        <v>0</v>
      </c>
      <c r="AU175" s="132">
        <f>SAM_billion!AU175*1000</f>
        <v>0</v>
      </c>
      <c r="AV175" s="132">
        <f>SAM_billion!AV175*1000</f>
        <v>0</v>
      </c>
      <c r="AW175" s="132">
        <f>SAM_billion!AW175*1000</f>
        <v>0</v>
      </c>
      <c r="AX175" s="132">
        <f>SAM_billion!AX175*1000</f>
        <v>0</v>
      </c>
      <c r="AY175" s="132">
        <f>SAM_billion!AY175*1000</f>
        <v>0</v>
      </c>
      <c r="AZ175" s="132">
        <f>SAM_billion!AZ175*1000</f>
        <v>0</v>
      </c>
      <c r="BA175" s="132">
        <f>SAM_billion!BA175*1000</f>
        <v>0</v>
      </c>
      <c r="BB175" s="132">
        <f>SAM_billion!BB175*1000</f>
        <v>0</v>
      </c>
      <c r="BC175" s="132">
        <f>SAM_billion!BC175*1000</f>
        <v>0</v>
      </c>
      <c r="BD175" s="132">
        <f>SAM_billion!BD175*1000</f>
        <v>0</v>
      </c>
      <c r="BE175" s="132">
        <f>SAM_billion!BE175*1000</f>
        <v>0</v>
      </c>
      <c r="BF175" s="132">
        <f>SAM_billion!BF175*1000</f>
        <v>0</v>
      </c>
      <c r="BG175" s="132">
        <f>SAM_billion!BG175*1000</f>
        <v>0</v>
      </c>
      <c r="BH175" s="132">
        <f>SAM_billion!BH175*1000</f>
        <v>0</v>
      </c>
      <c r="BI175" s="132">
        <f>SAM_billion!BI175*1000</f>
        <v>0</v>
      </c>
      <c r="BJ175" s="132">
        <f>SAM_billion!BJ175*1000</f>
        <v>0</v>
      </c>
      <c r="BK175" s="132">
        <f>SAM_billion!BK175*1000</f>
        <v>0</v>
      </c>
      <c r="BL175" s="132">
        <f>SAM_billion!BL175*1000</f>
        <v>0</v>
      </c>
      <c r="BM175" s="132">
        <f>SAM_billion!BM175*1000</f>
        <v>0</v>
      </c>
      <c r="BN175" s="132">
        <f>SAM_billion!BN175*1000</f>
        <v>0</v>
      </c>
      <c r="BO175" s="132">
        <f>SAM_billion!BO175*1000</f>
        <v>0</v>
      </c>
      <c r="BP175" s="132">
        <f>SAM_billion!BP175*1000</f>
        <v>0</v>
      </c>
      <c r="BQ175" s="132">
        <f>SAM_billion!BQ175*1000</f>
        <v>0</v>
      </c>
      <c r="BR175" s="132">
        <f>SAM_billion!BR175*1000</f>
        <v>0</v>
      </c>
      <c r="BS175" s="132">
        <f>SAM_billion!BS175*1000</f>
        <v>0</v>
      </c>
      <c r="BT175" s="132">
        <f>SAM_billion!BT175*1000</f>
        <v>0</v>
      </c>
      <c r="BU175" s="132">
        <f>SAM_billion!BU175*1000</f>
        <v>0</v>
      </c>
      <c r="BV175" s="132">
        <f>SAM_billion!BV175*1000</f>
        <v>0</v>
      </c>
      <c r="BW175" s="132">
        <f>SAM_billion!BW175*1000</f>
        <v>0</v>
      </c>
      <c r="BX175" s="132">
        <f>SAM_billion!BX175*1000</f>
        <v>0</v>
      </c>
      <c r="BY175" s="132">
        <f>SAM_billion!BY175*1000</f>
        <v>0</v>
      </c>
      <c r="BZ175" s="132">
        <f>SAM_billion!BZ175*1000</f>
        <v>0</v>
      </c>
      <c r="CA175" s="132">
        <f>SAM_billion!CA175*1000</f>
        <v>0</v>
      </c>
      <c r="CB175" s="132">
        <f>SAM_billion!CB175*1000</f>
        <v>0</v>
      </c>
      <c r="CC175" s="132">
        <f>SAM_billion!CC175*1000</f>
        <v>0</v>
      </c>
      <c r="CD175" s="132">
        <f>SAM_billion!CD175*1000</f>
        <v>0</v>
      </c>
      <c r="CE175" s="132">
        <f>SAM_billion!CE175*1000</f>
        <v>0</v>
      </c>
      <c r="CF175" s="132">
        <f>SAM_billion!CF175*1000</f>
        <v>0</v>
      </c>
      <c r="CG175" s="132">
        <f>SAM_billion!CG175*1000</f>
        <v>0</v>
      </c>
      <c r="CH175" s="132">
        <f>SAM_billion!CH175*1000</f>
        <v>0</v>
      </c>
      <c r="CI175" s="132">
        <f>SAM_billion!CI175*1000</f>
        <v>0</v>
      </c>
      <c r="CJ175" s="132">
        <f>SAM_billion!CJ175*1000</f>
        <v>0</v>
      </c>
      <c r="CK175" s="132">
        <f>SAM_billion!CK175*1000</f>
        <v>0</v>
      </c>
      <c r="CL175" s="132">
        <f>SAM_billion!CL175*1000</f>
        <v>0</v>
      </c>
      <c r="CM175" s="132">
        <f>SAM_billion!CM175*1000</f>
        <v>0</v>
      </c>
      <c r="CN175" s="132">
        <f>SAM_billion!CN175*1000</f>
        <v>0</v>
      </c>
      <c r="CO175" s="132">
        <f>SAM_billion!CO175*1000</f>
        <v>0</v>
      </c>
      <c r="CP175" s="132">
        <f>SAM_billion!CP175*1000</f>
        <v>0</v>
      </c>
      <c r="CQ175" s="132">
        <f>SAM_billion!CQ175*1000</f>
        <v>0</v>
      </c>
      <c r="CR175" s="132">
        <f>SAM_billion!CR175*1000</f>
        <v>0</v>
      </c>
      <c r="CS175" s="132">
        <f>SAM_billion!CS175*1000</f>
        <v>0</v>
      </c>
      <c r="CT175" s="132">
        <f>SAM_billion!CT175*1000</f>
        <v>0</v>
      </c>
      <c r="CU175" s="132">
        <f>SAM_billion!CU175*1000</f>
        <v>0</v>
      </c>
      <c r="CV175" s="132">
        <f>SAM_billion!CV175*1000</f>
        <v>0</v>
      </c>
      <c r="CW175" s="132">
        <f>SAM_billion!CW175*1000</f>
        <v>0</v>
      </c>
      <c r="CX175" s="132">
        <f>SAM_billion!CX175*1000</f>
        <v>0</v>
      </c>
      <c r="CY175" s="132">
        <f>SAM_billion!CY175*1000</f>
        <v>0</v>
      </c>
      <c r="CZ175" s="132">
        <f>SAM_billion!CZ175*1000</f>
        <v>0</v>
      </c>
      <c r="DA175" s="132">
        <f>SAM_billion!DA175*1000</f>
        <v>0</v>
      </c>
      <c r="DB175" s="132">
        <f>SAM_billion!DB175*1000</f>
        <v>0</v>
      </c>
      <c r="DC175" s="132">
        <f>SAM_billion!DC175*1000</f>
        <v>0</v>
      </c>
      <c r="DD175" s="132">
        <f>SAM_billion!DD175*1000</f>
        <v>0</v>
      </c>
      <c r="DE175" s="132">
        <f>SAM_billion!DE175*1000</f>
        <v>0</v>
      </c>
      <c r="DF175" s="132">
        <f>SAM_billion!DF175*1000</f>
        <v>0</v>
      </c>
      <c r="DG175" s="132">
        <f>SAM_billion!DG175*1000</f>
        <v>0</v>
      </c>
      <c r="DH175" s="132">
        <f>SAM_billion!DH175*1000</f>
        <v>0</v>
      </c>
      <c r="DI175" s="132">
        <f>SAM_billion!DI175*1000</f>
        <v>0</v>
      </c>
      <c r="DJ175" s="132">
        <f>SAM_billion!DJ175*1000</f>
        <v>0</v>
      </c>
      <c r="DK175" s="132">
        <f>SAM_billion!DK175*1000</f>
        <v>0</v>
      </c>
      <c r="DL175" s="132">
        <f>SAM_billion!DL175*1000</f>
        <v>0</v>
      </c>
      <c r="DM175" s="132">
        <f>SAM_billion!DM175*1000</f>
        <v>0</v>
      </c>
      <c r="DN175" s="132">
        <f>SAM_billion!DN175*1000</f>
        <v>0</v>
      </c>
      <c r="DO175" s="132">
        <f>SAM_billion!DO175*1000</f>
        <v>0</v>
      </c>
      <c r="DP175" s="132">
        <f>SAM_billion!DP175*1000</f>
        <v>0</v>
      </c>
      <c r="DQ175" s="132">
        <f>SAM_billion!DQ175*1000</f>
        <v>0</v>
      </c>
      <c r="DR175" s="132">
        <f>SAM_billion!DR175*1000</f>
        <v>0</v>
      </c>
      <c r="DS175" s="132">
        <f>SAM_billion!DS175*1000</f>
        <v>0</v>
      </c>
      <c r="DT175" s="132">
        <f>SAM_billion!DT175*1000</f>
        <v>0</v>
      </c>
      <c r="DU175" s="132">
        <f>SAM_billion!DU175*1000</f>
        <v>0</v>
      </c>
      <c r="DV175" s="132">
        <f>SAM_billion!DV175*1000</f>
        <v>0</v>
      </c>
      <c r="DW175" s="132">
        <f>SAM_billion!DW175*1000</f>
        <v>0</v>
      </c>
      <c r="DX175" s="132">
        <f>SAM_billion!DX175*1000</f>
        <v>0</v>
      </c>
      <c r="DY175" s="132">
        <f>SAM_billion!DY175*1000</f>
        <v>0</v>
      </c>
      <c r="DZ175" s="132">
        <f>SAM_billion!DZ175*1000</f>
        <v>0</v>
      </c>
      <c r="EA175" s="132">
        <f>SAM_billion!EA175*1000</f>
        <v>0</v>
      </c>
      <c r="EB175" s="132">
        <f>SAM_billion!EB175*1000</f>
        <v>0</v>
      </c>
      <c r="EC175" s="132">
        <f>SAM_billion!EC175*1000</f>
        <v>0</v>
      </c>
      <c r="ED175" s="132">
        <f>SAM_billion!ED175*1000</f>
        <v>0</v>
      </c>
      <c r="EE175" s="132">
        <f>SAM_billion!EE175*1000</f>
        <v>0</v>
      </c>
      <c r="EF175" s="132">
        <f>SAM_billion!EF175*1000</f>
        <v>0</v>
      </c>
      <c r="EG175" s="132">
        <f>SAM_billion!EG175*1000</f>
        <v>0</v>
      </c>
      <c r="EH175" s="132">
        <f>SAM_billion!EH175*1000</f>
        <v>0</v>
      </c>
      <c r="EI175" s="132">
        <f>SAM_billion!EI175*1000</f>
        <v>0</v>
      </c>
      <c r="EJ175" s="132">
        <f>SAM_billion!EJ175*1000</f>
        <v>0</v>
      </c>
      <c r="EK175" s="132">
        <f>SAM_billion!EK175*1000</f>
        <v>0</v>
      </c>
      <c r="EL175" s="132">
        <f>SAM_billion!EL175*1000</f>
        <v>0</v>
      </c>
      <c r="EM175" s="132">
        <f>SAM_billion!EM175*1000</f>
        <v>0</v>
      </c>
      <c r="EN175" s="132">
        <f>SAM_billion!EN175*1000</f>
        <v>0</v>
      </c>
      <c r="EO175" s="132">
        <f>SAM_billion!EO175*1000</f>
        <v>0</v>
      </c>
      <c r="EP175" s="132">
        <f>SAM_billion!EP175*1000</f>
        <v>0</v>
      </c>
      <c r="EQ175" s="132">
        <f>SAM_billion!EQ175*1000</f>
        <v>0</v>
      </c>
      <c r="ER175" s="132">
        <f>SAM_billion!ER175*1000</f>
        <v>0</v>
      </c>
      <c r="ES175" s="132">
        <f>SAM_billion!ES175*1000</f>
        <v>0</v>
      </c>
      <c r="ET175" s="132">
        <f>SAM_billion!ET175*1000</f>
        <v>0</v>
      </c>
      <c r="EU175" s="132">
        <f>SAM_billion!EU175*1000</f>
        <v>0</v>
      </c>
      <c r="EV175" s="132">
        <f>SAM_billion!EV175*1000</f>
        <v>0</v>
      </c>
      <c r="EW175" s="132">
        <f>SAM_billion!EW175*1000</f>
        <v>0</v>
      </c>
      <c r="EX175" s="132">
        <f>SAM_billion!EX175*1000</f>
        <v>0</v>
      </c>
      <c r="EY175" s="132">
        <f>SAM_billion!EY175*1000</f>
        <v>0</v>
      </c>
      <c r="EZ175" s="132">
        <f>SAM_billion!EZ175*1000</f>
        <v>0</v>
      </c>
      <c r="FA175" s="132">
        <f>SAM_billion!FA175*1000</f>
        <v>0</v>
      </c>
      <c r="FB175" s="132">
        <f>SAM_billion!FB175*1000</f>
        <v>0</v>
      </c>
      <c r="FC175" s="132">
        <f>SAM_billion!FC175*1000</f>
        <v>0</v>
      </c>
      <c r="FD175" s="132">
        <f>SAM_billion!FD175*1000</f>
        <v>0</v>
      </c>
      <c r="FE175" s="132">
        <f>SAM_billion!FE175*1000</f>
        <v>0</v>
      </c>
      <c r="FF175" s="132">
        <f>SAM_billion!FF175*1000</f>
        <v>0</v>
      </c>
      <c r="FG175" s="132">
        <f>SAM_billion!FG175*1000</f>
        <v>0</v>
      </c>
      <c r="FH175" s="132">
        <f>SAM_billion!FH175*1000</f>
        <v>0</v>
      </c>
      <c r="FI175" s="132">
        <f>SAM_billion!FI175*1000</f>
        <v>0</v>
      </c>
      <c r="FJ175" s="132">
        <f>SAM_billion!FJ175*1000</f>
        <v>100037.88839522109</v>
      </c>
      <c r="FK175" s="132">
        <f>SAM_billion!FK175*1000</f>
        <v>0</v>
      </c>
      <c r="FL175" s="132">
        <f>SAM_billion!FL175*1000</f>
        <v>0</v>
      </c>
      <c r="FM175" s="132">
        <f>SAM_billion!FM175*1000</f>
        <v>0</v>
      </c>
      <c r="FN175" s="132">
        <f>SAM_billion!FN175*1000</f>
        <v>0</v>
      </c>
      <c r="FO175" s="132">
        <f>SAM_billion!FO175*1000</f>
        <v>0</v>
      </c>
      <c r="FP175" s="132">
        <f>SAM_billion!FP175*1000</f>
        <v>0</v>
      </c>
      <c r="FQ175" s="132">
        <f>SAM_billion!FQ175*1000</f>
        <v>0</v>
      </c>
      <c r="FR175" s="132">
        <f>SAM_billion!FR175*1000</f>
        <v>0</v>
      </c>
      <c r="FS175" s="132">
        <f>SAM_billion!FS175*1000</f>
        <v>0</v>
      </c>
      <c r="FT175" s="132">
        <f>SAM_billion!FT175*1000</f>
        <v>0</v>
      </c>
      <c r="FU175" s="132">
        <f>SAM_billion!FU175*1000</f>
        <v>0</v>
      </c>
      <c r="FV175" s="132">
        <f>SAM_billion!FV175*1000</f>
        <v>0</v>
      </c>
      <c r="FW175" s="132">
        <f>SAM_billion!FW175*1000</f>
        <v>0</v>
      </c>
      <c r="FX175" s="132">
        <f>SAM_billion!FX175*1000</f>
        <v>0</v>
      </c>
      <c r="FY175" s="132">
        <f>SAM_billion!FY175*1000</f>
        <v>0</v>
      </c>
      <c r="FZ175" s="132">
        <f>SAM_billion!FZ175*1000</f>
        <v>0</v>
      </c>
      <c r="GA175" s="132">
        <f>SAM_billion!GA175*1000</f>
        <v>0</v>
      </c>
      <c r="GB175" s="132">
        <f>SAM_billion!GB175*1000</f>
        <v>0</v>
      </c>
      <c r="GC175" s="132">
        <f>SAM_billion!GC175*1000</f>
        <v>6.1284310959308641E-11</v>
      </c>
      <c r="GD175" s="132">
        <f>SAM_billion!GD175*1000</f>
        <v>0</v>
      </c>
      <c r="GE175" s="132">
        <f>SAM_billion!GE175*1000</f>
        <v>0</v>
      </c>
      <c r="GF175" s="132">
        <f>SAM_billion!GF175*1000</f>
        <v>0</v>
      </c>
      <c r="GG175" s="132">
        <f>SAM_billion!GG175*1000</f>
        <v>0</v>
      </c>
      <c r="GH175" s="132">
        <f>SAM_billion!GH175*1000</f>
        <v>0</v>
      </c>
      <c r="GI175" s="132">
        <f>SAM_billion!GI175*1000</f>
        <v>0</v>
      </c>
      <c r="GJ175" s="132">
        <f>SAM_billion!GJ175*1000</f>
        <v>100037.88839522115</v>
      </c>
    </row>
    <row r="176" spans="1:192" x14ac:dyDescent="0.25">
      <c r="A176" s="133" t="s">
        <v>46</v>
      </c>
      <c r="B176" s="132">
        <f>SAM_billion!B176*1000</f>
        <v>0</v>
      </c>
      <c r="C176" s="132">
        <f>SAM_billion!C176*1000</f>
        <v>0</v>
      </c>
      <c r="D176" s="132">
        <f>SAM_billion!D176*1000</f>
        <v>0</v>
      </c>
      <c r="E176" s="132">
        <f>SAM_billion!E176*1000</f>
        <v>0</v>
      </c>
      <c r="F176" s="132">
        <f>SAM_billion!F176*1000</f>
        <v>0</v>
      </c>
      <c r="G176" s="132">
        <f>SAM_billion!G176*1000</f>
        <v>0</v>
      </c>
      <c r="H176" s="132">
        <f>SAM_billion!H176*1000</f>
        <v>0</v>
      </c>
      <c r="I176" s="132">
        <f>SAM_billion!I176*1000</f>
        <v>0</v>
      </c>
      <c r="J176" s="132">
        <f>SAM_billion!J176*1000</f>
        <v>0</v>
      </c>
      <c r="K176" s="132">
        <f>SAM_billion!K176*1000</f>
        <v>0</v>
      </c>
      <c r="L176" s="132">
        <f>SAM_billion!L176*1000</f>
        <v>0</v>
      </c>
      <c r="M176" s="132">
        <f>SAM_billion!M176*1000</f>
        <v>0</v>
      </c>
      <c r="N176" s="132">
        <f>SAM_billion!N176*1000</f>
        <v>0</v>
      </c>
      <c r="O176" s="132">
        <f>SAM_billion!O176*1000</f>
        <v>0</v>
      </c>
      <c r="P176" s="132">
        <f>SAM_billion!P176*1000</f>
        <v>0</v>
      </c>
      <c r="Q176" s="132">
        <f>SAM_billion!Q176*1000</f>
        <v>0</v>
      </c>
      <c r="R176" s="132">
        <f>SAM_billion!R176*1000</f>
        <v>0</v>
      </c>
      <c r="S176" s="132">
        <f>SAM_billion!S176*1000</f>
        <v>0</v>
      </c>
      <c r="T176" s="132">
        <f>SAM_billion!T176*1000</f>
        <v>0</v>
      </c>
      <c r="U176" s="132">
        <f>SAM_billion!U176*1000</f>
        <v>0</v>
      </c>
      <c r="V176" s="132">
        <f>SAM_billion!V176*1000</f>
        <v>0</v>
      </c>
      <c r="W176" s="132">
        <f>SAM_billion!W176*1000</f>
        <v>0</v>
      </c>
      <c r="X176" s="132">
        <f>SAM_billion!X176*1000</f>
        <v>0</v>
      </c>
      <c r="Y176" s="132">
        <f>SAM_billion!Y176*1000</f>
        <v>0</v>
      </c>
      <c r="Z176" s="132">
        <f>SAM_billion!Z176*1000</f>
        <v>0</v>
      </c>
      <c r="AA176" s="132">
        <f>SAM_billion!AA176*1000</f>
        <v>0</v>
      </c>
      <c r="AB176" s="132">
        <f>SAM_billion!AB176*1000</f>
        <v>0</v>
      </c>
      <c r="AC176" s="132">
        <f>SAM_billion!AC176*1000</f>
        <v>0</v>
      </c>
      <c r="AD176" s="132">
        <f>SAM_billion!AD176*1000</f>
        <v>0</v>
      </c>
      <c r="AE176" s="132">
        <f>SAM_billion!AE176*1000</f>
        <v>0</v>
      </c>
      <c r="AF176" s="132">
        <f>SAM_billion!AF176*1000</f>
        <v>0</v>
      </c>
      <c r="AG176" s="132">
        <f>SAM_billion!AG176*1000</f>
        <v>0</v>
      </c>
      <c r="AH176" s="132">
        <f>SAM_billion!AH176*1000</f>
        <v>0</v>
      </c>
      <c r="AI176" s="132">
        <f>SAM_billion!AI176*1000</f>
        <v>0</v>
      </c>
      <c r="AJ176" s="132">
        <f>SAM_billion!AJ176*1000</f>
        <v>0</v>
      </c>
      <c r="AK176" s="132">
        <f>SAM_billion!AK176*1000</f>
        <v>0</v>
      </c>
      <c r="AL176" s="132">
        <f>SAM_billion!AL176*1000</f>
        <v>0</v>
      </c>
      <c r="AM176" s="132">
        <f>SAM_billion!AM176*1000</f>
        <v>0</v>
      </c>
      <c r="AN176" s="132">
        <f>SAM_billion!AN176*1000</f>
        <v>0</v>
      </c>
      <c r="AO176" s="132">
        <f>SAM_billion!AO176*1000</f>
        <v>0</v>
      </c>
      <c r="AP176" s="132">
        <f>SAM_billion!AP176*1000</f>
        <v>0</v>
      </c>
      <c r="AQ176" s="132">
        <f>SAM_billion!AQ176*1000</f>
        <v>0</v>
      </c>
      <c r="AR176" s="132">
        <f>SAM_billion!AR176*1000</f>
        <v>0</v>
      </c>
      <c r="AS176" s="132">
        <f>SAM_billion!AS176*1000</f>
        <v>0</v>
      </c>
      <c r="AT176" s="132">
        <f>SAM_billion!AT176*1000</f>
        <v>0</v>
      </c>
      <c r="AU176" s="132">
        <f>SAM_billion!AU176*1000</f>
        <v>0</v>
      </c>
      <c r="AV176" s="132">
        <f>SAM_billion!AV176*1000</f>
        <v>0</v>
      </c>
      <c r="AW176" s="132">
        <f>SAM_billion!AW176*1000</f>
        <v>0</v>
      </c>
      <c r="AX176" s="132">
        <f>SAM_billion!AX176*1000</f>
        <v>0</v>
      </c>
      <c r="AY176" s="132">
        <f>SAM_billion!AY176*1000</f>
        <v>0</v>
      </c>
      <c r="AZ176" s="132">
        <f>SAM_billion!AZ176*1000</f>
        <v>0</v>
      </c>
      <c r="BA176" s="132">
        <f>SAM_billion!BA176*1000</f>
        <v>0</v>
      </c>
      <c r="BB176" s="132">
        <f>SAM_billion!BB176*1000</f>
        <v>0</v>
      </c>
      <c r="BC176" s="132">
        <f>SAM_billion!BC176*1000</f>
        <v>0</v>
      </c>
      <c r="BD176" s="132">
        <f>SAM_billion!BD176*1000</f>
        <v>0</v>
      </c>
      <c r="BE176" s="132">
        <f>SAM_billion!BE176*1000</f>
        <v>0</v>
      </c>
      <c r="BF176" s="132">
        <f>SAM_billion!BF176*1000</f>
        <v>0</v>
      </c>
      <c r="BG176" s="132">
        <f>SAM_billion!BG176*1000</f>
        <v>0</v>
      </c>
      <c r="BH176" s="132">
        <f>SAM_billion!BH176*1000</f>
        <v>0</v>
      </c>
      <c r="BI176" s="132">
        <f>SAM_billion!BI176*1000</f>
        <v>0</v>
      </c>
      <c r="BJ176" s="132">
        <f>SAM_billion!BJ176*1000</f>
        <v>0</v>
      </c>
      <c r="BK176" s="132">
        <f>SAM_billion!BK176*1000</f>
        <v>0</v>
      </c>
      <c r="BL176" s="132">
        <f>SAM_billion!BL176*1000</f>
        <v>0</v>
      </c>
      <c r="BM176" s="132">
        <f>SAM_billion!BM176*1000</f>
        <v>0</v>
      </c>
      <c r="BN176" s="132">
        <f>SAM_billion!BN176*1000</f>
        <v>0</v>
      </c>
      <c r="BO176" s="132">
        <f>SAM_billion!BO176*1000</f>
        <v>0</v>
      </c>
      <c r="BP176" s="132">
        <f>SAM_billion!BP176*1000</f>
        <v>0</v>
      </c>
      <c r="BQ176" s="132">
        <f>SAM_billion!BQ176*1000</f>
        <v>0</v>
      </c>
      <c r="BR176" s="132">
        <f>SAM_billion!BR176*1000</f>
        <v>0</v>
      </c>
      <c r="BS176" s="132">
        <f>SAM_billion!BS176*1000</f>
        <v>0</v>
      </c>
      <c r="BT176" s="132">
        <f>SAM_billion!BT176*1000</f>
        <v>0</v>
      </c>
      <c r="BU176" s="132">
        <f>SAM_billion!BU176*1000</f>
        <v>0</v>
      </c>
      <c r="BV176" s="132">
        <f>SAM_billion!BV176*1000</f>
        <v>0</v>
      </c>
      <c r="BW176" s="132">
        <f>SAM_billion!BW176*1000</f>
        <v>0</v>
      </c>
      <c r="BX176" s="132">
        <f>SAM_billion!BX176*1000</f>
        <v>0</v>
      </c>
      <c r="BY176" s="132">
        <f>SAM_billion!BY176*1000</f>
        <v>0</v>
      </c>
      <c r="BZ176" s="132">
        <f>SAM_billion!BZ176*1000</f>
        <v>0</v>
      </c>
      <c r="CA176" s="132">
        <f>SAM_billion!CA176*1000</f>
        <v>0</v>
      </c>
      <c r="CB176" s="132">
        <f>SAM_billion!CB176*1000</f>
        <v>0</v>
      </c>
      <c r="CC176" s="132">
        <f>SAM_billion!CC176*1000</f>
        <v>0</v>
      </c>
      <c r="CD176" s="132">
        <f>SAM_billion!CD176*1000</f>
        <v>0</v>
      </c>
      <c r="CE176" s="132">
        <f>SAM_billion!CE176*1000</f>
        <v>0</v>
      </c>
      <c r="CF176" s="132">
        <f>SAM_billion!CF176*1000</f>
        <v>0</v>
      </c>
      <c r="CG176" s="132">
        <f>SAM_billion!CG176*1000</f>
        <v>0</v>
      </c>
      <c r="CH176" s="132">
        <f>SAM_billion!CH176*1000</f>
        <v>0</v>
      </c>
      <c r="CI176" s="132">
        <f>SAM_billion!CI176*1000</f>
        <v>0</v>
      </c>
      <c r="CJ176" s="132">
        <f>SAM_billion!CJ176*1000</f>
        <v>0</v>
      </c>
      <c r="CK176" s="132">
        <f>SAM_billion!CK176*1000</f>
        <v>0</v>
      </c>
      <c r="CL176" s="132">
        <f>SAM_billion!CL176*1000</f>
        <v>0</v>
      </c>
      <c r="CM176" s="132">
        <f>SAM_billion!CM176*1000</f>
        <v>0</v>
      </c>
      <c r="CN176" s="132">
        <f>SAM_billion!CN176*1000</f>
        <v>0</v>
      </c>
      <c r="CO176" s="132">
        <f>SAM_billion!CO176*1000</f>
        <v>0</v>
      </c>
      <c r="CP176" s="132">
        <f>SAM_billion!CP176*1000</f>
        <v>0</v>
      </c>
      <c r="CQ176" s="132">
        <f>SAM_billion!CQ176*1000</f>
        <v>0</v>
      </c>
      <c r="CR176" s="132">
        <f>SAM_billion!CR176*1000</f>
        <v>0</v>
      </c>
      <c r="CS176" s="132">
        <f>SAM_billion!CS176*1000</f>
        <v>0</v>
      </c>
      <c r="CT176" s="132">
        <f>SAM_billion!CT176*1000</f>
        <v>0</v>
      </c>
      <c r="CU176" s="132">
        <f>SAM_billion!CU176*1000</f>
        <v>0</v>
      </c>
      <c r="CV176" s="132">
        <f>SAM_billion!CV176*1000</f>
        <v>0</v>
      </c>
      <c r="CW176" s="132">
        <f>SAM_billion!CW176*1000</f>
        <v>0</v>
      </c>
      <c r="CX176" s="132">
        <f>SAM_billion!CX176*1000</f>
        <v>0</v>
      </c>
      <c r="CY176" s="132">
        <f>SAM_billion!CY176*1000</f>
        <v>0</v>
      </c>
      <c r="CZ176" s="132">
        <f>SAM_billion!CZ176*1000</f>
        <v>0</v>
      </c>
      <c r="DA176" s="132">
        <f>SAM_billion!DA176*1000</f>
        <v>0</v>
      </c>
      <c r="DB176" s="132">
        <f>SAM_billion!DB176*1000</f>
        <v>0</v>
      </c>
      <c r="DC176" s="132">
        <f>SAM_billion!DC176*1000</f>
        <v>0</v>
      </c>
      <c r="DD176" s="132">
        <f>SAM_billion!DD176*1000</f>
        <v>0</v>
      </c>
      <c r="DE176" s="132">
        <f>SAM_billion!DE176*1000</f>
        <v>0</v>
      </c>
      <c r="DF176" s="132">
        <f>SAM_billion!DF176*1000</f>
        <v>0</v>
      </c>
      <c r="DG176" s="132">
        <f>SAM_billion!DG176*1000</f>
        <v>0</v>
      </c>
      <c r="DH176" s="132">
        <f>SAM_billion!DH176*1000</f>
        <v>0</v>
      </c>
      <c r="DI176" s="132">
        <f>SAM_billion!DI176*1000</f>
        <v>0</v>
      </c>
      <c r="DJ176" s="132">
        <f>SAM_billion!DJ176*1000</f>
        <v>0</v>
      </c>
      <c r="DK176" s="132">
        <f>SAM_billion!DK176*1000</f>
        <v>0</v>
      </c>
      <c r="DL176" s="132">
        <f>SAM_billion!DL176*1000</f>
        <v>0</v>
      </c>
      <c r="DM176" s="132">
        <f>SAM_billion!DM176*1000</f>
        <v>0</v>
      </c>
      <c r="DN176" s="132">
        <f>SAM_billion!DN176*1000</f>
        <v>0</v>
      </c>
      <c r="DO176" s="132">
        <f>SAM_billion!DO176*1000</f>
        <v>0</v>
      </c>
      <c r="DP176" s="132">
        <f>SAM_billion!DP176*1000</f>
        <v>0</v>
      </c>
      <c r="DQ176" s="132">
        <f>SAM_billion!DQ176*1000</f>
        <v>0</v>
      </c>
      <c r="DR176" s="132">
        <f>SAM_billion!DR176*1000</f>
        <v>0</v>
      </c>
      <c r="DS176" s="132">
        <f>SAM_billion!DS176*1000</f>
        <v>0</v>
      </c>
      <c r="DT176" s="132">
        <f>SAM_billion!DT176*1000</f>
        <v>0</v>
      </c>
      <c r="DU176" s="132">
        <f>SAM_billion!DU176*1000</f>
        <v>0</v>
      </c>
      <c r="DV176" s="132">
        <f>SAM_billion!DV176*1000</f>
        <v>0</v>
      </c>
      <c r="DW176" s="132">
        <f>SAM_billion!DW176*1000</f>
        <v>0</v>
      </c>
      <c r="DX176" s="132">
        <f>SAM_billion!DX176*1000</f>
        <v>0</v>
      </c>
      <c r="DY176" s="132">
        <f>SAM_billion!DY176*1000</f>
        <v>0</v>
      </c>
      <c r="DZ176" s="132">
        <f>SAM_billion!DZ176*1000</f>
        <v>0</v>
      </c>
      <c r="EA176" s="132">
        <f>SAM_billion!EA176*1000</f>
        <v>0</v>
      </c>
      <c r="EB176" s="132">
        <f>SAM_billion!EB176*1000</f>
        <v>0</v>
      </c>
      <c r="EC176" s="132">
        <f>SAM_billion!EC176*1000</f>
        <v>0</v>
      </c>
      <c r="ED176" s="132">
        <f>SAM_billion!ED176*1000</f>
        <v>0</v>
      </c>
      <c r="EE176" s="132">
        <f>SAM_billion!EE176*1000</f>
        <v>0</v>
      </c>
      <c r="EF176" s="132">
        <f>SAM_billion!EF176*1000</f>
        <v>0</v>
      </c>
      <c r="EG176" s="132">
        <f>SAM_billion!EG176*1000</f>
        <v>0</v>
      </c>
      <c r="EH176" s="132">
        <f>SAM_billion!EH176*1000</f>
        <v>0</v>
      </c>
      <c r="EI176" s="132">
        <f>SAM_billion!EI176*1000</f>
        <v>0</v>
      </c>
      <c r="EJ176" s="132">
        <f>SAM_billion!EJ176*1000</f>
        <v>0</v>
      </c>
      <c r="EK176" s="132">
        <f>SAM_billion!EK176*1000</f>
        <v>0</v>
      </c>
      <c r="EL176" s="132">
        <f>SAM_billion!EL176*1000</f>
        <v>0</v>
      </c>
      <c r="EM176" s="132">
        <f>SAM_billion!EM176*1000</f>
        <v>0</v>
      </c>
      <c r="EN176" s="132">
        <f>SAM_billion!EN176*1000</f>
        <v>0</v>
      </c>
      <c r="EO176" s="132">
        <f>SAM_billion!EO176*1000</f>
        <v>0</v>
      </c>
      <c r="EP176" s="132">
        <f>SAM_billion!EP176*1000</f>
        <v>0</v>
      </c>
      <c r="EQ176" s="132">
        <f>SAM_billion!EQ176*1000</f>
        <v>0</v>
      </c>
      <c r="ER176" s="132">
        <f>SAM_billion!ER176*1000</f>
        <v>0</v>
      </c>
      <c r="ES176" s="132">
        <f>SAM_billion!ES176*1000</f>
        <v>0</v>
      </c>
      <c r="ET176" s="132">
        <f>SAM_billion!ET176*1000</f>
        <v>0</v>
      </c>
      <c r="EU176" s="132">
        <f>SAM_billion!EU176*1000</f>
        <v>0</v>
      </c>
      <c r="EV176" s="132">
        <f>SAM_billion!EV176*1000</f>
        <v>0</v>
      </c>
      <c r="EW176" s="132">
        <f>SAM_billion!EW176*1000</f>
        <v>0</v>
      </c>
      <c r="EX176" s="132">
        <f>SAM_billion!EX176*1000</f>
        <v>0</v>
      </c>
      <c r="EY176" s="132">
        <f>SAM_billion!EY176*1000</f>
        <v>0</v>
      </c>
      <c r="EZ176" s="132">
        <f>SAM_billion!EZ176*1000</f>
        <v>0</v>
      </c>
      <c r="FA176" s="132">
        <f>SAM_billion!FA176*1000</f>
        <v>0</v>
      </c>
      <c r="FB176" s="132">
        <f>SAM_billion!FB176*1000</f>
        <v>0</v>
      </c>
      <c r="FC176" s="132">
        <f>SAM_billion!FC176*1000</f>
        <v>0</v>
      </c>
      <c r="FD176" s="132">
        <f>SAM_billion!FD176*1000</f>
        <v>0</v>
      </c>
      <c r="FE176" s="132">
        <f>SAM_billion!FE176*1000</f>
        <v>15818.569174890139</v>
      </c>
      <c r="FF176" s="132">
        <f>SAM_billion!FF176*1000</f>
        <v>11101.783415559454</v>
      </c>
      <c r="FG176" s="132">
        <f>SAM_billion!FG176*1000</f>
        <v>1193.7096360246453</v>
      </c>
      <c r="FH176" s="132">
        <f>SAM_billion!FH176*1000</f>
        <v>47.182259880558945</v>
      </c>
      <c r="FI176" s="132">
        <f>SAM_billion!FI176*1000</f>
        <v>1693.0643338170478</v>
      </c>
      <c r="FJ176" s="132">
        <f>SAM_billion!FJ176*1000</f>
        <v>0</v>
      </c>
      <c r="FK176" s="132">
        <f>SAM_billion!FK176*1000</f>
        <v>35.125751306646443</v>
      </c>
      <c r="FL176" s="132">
        <f>SAM_billion!FL176*1000</f>
        <v>983.78394853883492</v>
      </c>
      <c r="FM176" s="132">
        <f>SAM_billion!FM176*1000</f>
        <v>0</v>
      </c>
      <c r="FN176" s="132">
        <f>SAM_billion!FN176*1000</f>
        <v>0</v>
      </c>
      <c r="FO176" s="132">
        <f>SAM_billion!FO176*1000</f>
        <v>0</v>
      </c>
      <c r="FP176" s="132">
        <f>SAM_billion!FP176*1000</f>
        <v>0</v>
      </c>
      <c r="FQ176" s="132">
        <f>SAM_billion!FQ176*1000</f>
        <v>0</v>
      </c>
      <c r="FR176" s="132">
        <f>SAM_billion!FR176*1000</f>
        <v>0</v>
      </c>
      <c r="FS176" s="132">
        <f>SAM_billion!FS176*1000</f>
        <v>0</v>
      </c>
      <c r="FT176" s="132">
        <f>SAM_billion!FT176*1000</f>
        <v>0</v>
      </c>
      <c r="FU176" s="132">
        <f>SAM_billion!FU176*1000</f>
        <v>0</v>
      </c>
      <c r="FV176" s="132">
        <f>SAM_billion!FV176*1000</f>
        <v>0</v>
      </c>
      <c r="FW176" s="132">
        <f>SAM_billion!FW176*1000</f>
        <v>0</v>
      </c>
      <c r="FX176" s="132">
        <f>SAM_billion!FX176*1000</f>
        <v>49342.41333706092</v>
      </c>
      <c r="FY176" s="132">
        <f>SAM_billion!FY176*1000</f>
        <v>0</v>
      </c>
      <c r="FZ176" s="132">
        <f>SAM_billion!FZ176*1000</f>
        <v>0</v>
      </c>
      <c r="GA176" s="132">
        <f>SAM_billion!GA176*1000</f>
        <v>0</v>
      </c>
      <c r="GB176" s="132">
        <f>SAM_billion!GB176*1000</f>
        <v>0</v>
      </c>
      <c r="GC176" s="132">
        <f>SAM_billion!GC176*1000</f>
        <v>0</v>
      </c>
      <c r="GD176" s="132">
        <f>SAM_billion!GD176*1000</f>
        <v>0</v>
      </c>
      <c r="GE176" s="132">
        <f>SAM_billion!GE176*1000</f>
        <v>0</v>
      </c>
      <c r="GF176" s="132">
        <f>SAM_billion!GF176*1000</f>
        <v>0</v>
      </c>
      <c r="GG176" s="132">
        <f>SAM_billion!GG176*1000</f>
        <v>0</v>
      </c>
      <c r="GH176" s="132">
        <f>SAM_billion!GH176*1000</f>
        <v>0</v>
      </c>
      <c r="GI176" s="132">
        <f>SAM_billion!GI176*1000</f>
        <v>31.696030788631013</v>
      </c>
      <c r="GJ176" s="132">
        <f>SAM_billion!GJ176*1000</f>
        <v>80247.327887866893</v>
      </c>
    </row>
    <row r="177" spans="1:192" x14ac:dyDescent="0.25">
      <c r="A177" s="133" t="s">
        <v>47</v>
      </c>
      <c r="B177" s="132">
        <f>SAM_billion!B177*1000</f>
        <v>0</v>
      </c>
      <c r="C177" s="132">
        <f>SAM_billion!C177*1000</f>
        <v>0</v>
      </c>
      <c r="D177" s="132">
        <f>SAM_billion!D177*1000</f>
        <v>0</v>
      </c>
      <c r="E177" s="132">
        <f>SAM_billion!E177*1000</f>
        <v>0</v>
      </c>
      <c r="F177" s="132">
        <f>SAM_billion!F177*1000</f>
        <v>0</v>
      </c>
      <c r="G177" s="132">
        <f>SAM_billion!G177*1000</f>
        <v>0</v>
      </c>
      <c r="H177" s="132">
        <f>SAM_billion!H177*1000</f>
        <v>0</v>
      </c>
      <c r="I177" s="132">
        <f>SAM_billion!I177*1000</f>
        <v>0</v>
      </c>
      <c r="J177" s="132">
        <f>SAM_billion!J177*1000</f>
        <v>0</v>
      </c>
      <c r="K177" s="132">
        <f>SAM_billion!K177*1000</f>
        <v>0</v>
      </c>
      <c r="L177" s="132">
        <f>SAM_billion!L177*1000</f>
        <v>0</v>
      </c>
      <c r="M177" s="132">
        <f>SAM_billion!M177*1000</f>
        <v>0</v>
      </c>
      <c r="N177" s="132">
        <f>SAM_billion!N177*1000</f>
        <v>0</v>
      </c>
      <c r="O177" s="132">
        <f>SAM_billion!O177*1000</f>
        <v>0</v>
      </c>
      <c r="P177" s="132">
        <f>SAM_billion!P177*1000</f>
        <v>0</v>
      </c>
      <c r="Q177" s="132">
        <f>SAM_billion!Q177*1000</f>
        <v>0</v>
      </c>
      <c r="R177" s="132">
        <f>SAM_billion!R177*1000</f>
        <v>0</v>
      </c>
      <c r="S177" s="132">
        <f>SAM_billion!S177*1000</f>
        <v>0</v>
      </c>
      <c r="T177" s="132">
        <f>SAM_billion!T177*1000</f>
        <v>0</v>
      </c>
      <c r="U177" s="132">
        <f>SAM_billion!U177*1000</f>
        <v>0</v>
      </c>
      <c r="V177" s="132">
        <f>SAM_billion!V177*1000</f>
        <v>0</v>
      </c>
      <c r="W177" s="132">
        <f>SAM_billion!W177*1000</f>
        <v>0</v>
      </c>
      <c r="X177" s="132">
        <f>SAM_billion!X177*1000</f>
        <v>0</v>
      </c>
      <c r="Y177" s="132">
        <f>SAM_billion!Y177*1000</f>
        <v>0</v>
      </c>
      <c r="Z177" s="132">
        <f>SAM_billion!Z177*1000</f>
        <v>0</v>
      </c>
      <c r="AA177" s="132">
        <f>SAM_billion!AA177*1000</f>
        <v>0</v>
      </c>
      <c r="AB177" s="132">
        <f>SAM_billion!AB177*1000</f>
        <v>0</v>
      </c>
      <c r="AC177" s="132">
        <f>SAM_billion!AC177*1000</f>
        <v>0</v>
      </c>
      <c r="AD177" s="132">
        <f>SAM_billion!AD177*1000</f>
        <v>0</v>
      </c>
      <c r="AE177" s="132">
        <f>SAM_billion!AE177*1000</f>
        <v>0</v>
      </c>
      <c r="AF177" s="132">
        <f>SAM_billion!AF177*1000</f>
        <v>0</v>
      </c>
      <c r="AG177" s="132">
        <f>SAM_billion!AG177*1000</f>
        <v>0</v>
      </c>
      <c r="AH177" s="132">
        <f>SAM_billion!AH177*1000</f>
        <v>0</v>
      </c>
      <c r="AI177" s="132">
        <f>SAM_billion!AI177*1000</f>
        <v>0</v>
      </c>
      <c r="AJ177" s="132">
        <f>SAM_billion!AJ177*1000</f>
        <v>0</v>
      </c>
      <c r="AK177" s="132">
        <f>SAM_billion!AK177*1000</f>
        <v>0</v>
      </c>
      <c r="AL177" s="132">
        <f>SAM_billion!AL177*1000</f>
        <v>0</v>
      </c>
      <c r="AM177" s="132">
        <f>SAM_billion!AM177*1000</f>
        <v>0</v>
      </c>
      <c r="AN177" s="132">
        <f>SAM_billion!AN177*1000</f>
        <v>0</v>
      </c>
      <c r="AO177" s="132">
        <f>SAM_billion!AO177*1000</f>
        <v>0</v>
      </c>
      <c r="AP177" s="132">
        <f>SAM_billion!AP177*1000</f>
        <v>0</v>
      </c>
      <c r="AQ177" s="132">
        <f>SAM_billion!AQ177*1000</f>
        <v>0</v>
      </c>
      <c r="AR177" s="132">
        <f>SAM_billion!AR177*1000</f>
        <v>0</v>
      </c>
      <c r="AS177" s="132">
        <f>SAM_billion!AS177*1000</f>
        <v>0</v>
      </c>
      <c r="AT177" s="132">
        <f>SAM_billion!AT177*1000</f>
        <v>0</v>
      </c>
      <c r="AU177" s="132">
        <f>SAM_billion!AU177*1000</f>
        <v>0</v>
      </c>
      <c r="AV177" s="132">
        <f>SAM_billion!AV177*1000</f>
        <v>0</v>
      </c>
      <c r="AW177" s="132">
        <f>SAM_billion!AW177*1000</f>
        <v>0</v>
      </c>
      <c r="AX177" s="132">
        <f>SAM_billion!AX177*1000</f>
        <v>0</v>
      </c>
      <c r="AY177" s="132">
        <f>SAM_billion!AY177*1000</f>
        <v>0</v>
      </c>
      <c r="AZ177" s="132">
        <f>SAM_billion!AZ177*1000</f>
        <v>0</v>
      </c>
      <c r="BA177" s="132">
        <f>SAM_billion!BA177*1000</f>
        <v>0</v>
      </c>
      <c r="BB177" s="132">
        <f>SAM_billion!BB177*1000</f>
        <v>0</v>
      </c>
      <c r="BC177" s="132">
        <f>SAM_billion!BC177*1000</f>
        <v>0</v>
      </c>
      <c r="BD177" s="132">
        <f>SAM_billion!BD177*1000</f>
        <v>0</v>
      </c>
      <c r="BE177" s="132">
        <f>SAM_billion!BE177*1000</f>
        <v>0</v>
      </c>
      <c r="BF177" s="132">
        <f>SAM_billion!BF177*1000</f>
        <v>0</v>
      </c>
      <c r="BG177" s="132">
        <f>SAM_billion!BG177*1000</f>
        <v>0</v>
      </c>
      <c r="BH177" s="132">
        <f>SAM_billion!BH177*1000</f>
        <v>0</v>
      </c>
      <c r="BI177" s="132">
        <f>SAM_billion!BI177*1000</f>
        <v>0</v>
      </c>
      <c r="BJ177" s="132">
        <f>SAM_billion!BJ177*1000</f>
        <v>0</v>
      </c>
      <c r="BK177" s="132">
        <f>SAM_billion!BK177*1000</f>
        <v>0</v>
      </c>
      <c r="BL177" s="132">
        <f>SAM_billion!BL177*1000</f>
        <v>0</v>
      </c>
      <c r="BM177" s="132">
        <f>SAM_billion!BM177*1000</f>
        <v>0</v>
      </c>
      <c r="BN177" s="132">
        <f>SAM_billion!BN177*1000</f>
        <v>0</v>
      </c>
      <c r="BO177" s="132">
        <f>SAM_billion!BO177*1000</f>
        <v>0</v>
      </c>
      <c r="BP177" s="132">
        <f>SAM_billion!BP177*1000</f>
        <v>0</v>
      </c>
      <c r="BQ177" s="132">
        <f>SAM_billion!BQ177*1000</f>
        <v>0</v>
      </c>
      <c r="BR177" s="132">
        <f>SAM_billion!BR177*1000</f>
        <v>0</v>
      </c>
      <c r="BS177" s="132">
        <f>SAM_billion!BS177*1000</f>
        <v>0</v>
      </c>
      <c r="BT177" s="132">
        <f>SAM_billion!BT177*1000</f>
        <v>0</v>
      </c>
      <c r="BU177" s="132">
        <f>SAM_billion!BU177*1000</f>
        <v>0</v>
      </c>
      <c r="BV177" s="132">
        <f>SAM_billion!BV177*1000</f>
        <v>0</v>
      </c>
      <c r="BW177" s="132">
        <f>SAM_billion!BW177*1000</f>
        <v>0</v>
      </c>
      <c r="BX177" s="132">
        <f>SAM_billion!BX177*1000</f>
        <v>0</v>
      </c>
      <c r="BY177" s="132">
        <f>SAM_billion!BY177*1000</f>
        <v>0</v>
      </c>
      <c r="BZ177" s="132">
        <f>SAM_billion!BZ177*1000</f>
        <v>0</v>
      </c>
      <c r="CA177" s="132">
        <f>SAM_billion!CA177*1000</f>
        <v>0</v>
      </c>
      <c r="CB177" s="132">
        <f>SAM_billion!CB177*1000</f>
        <v>0</v>
      </c>
      <c r="CC177" s="132">
        <f>SAM_billion!CC177*1000</f>
        <v>0</v>
      </c>
      <c r="CD177" s="132">
        <f>SAM_billion!CD177*1000</f>
        <v>0</v>
      </c>
      <c r="CE177" s="132">
        <f>SAM_billion!CE177*1000</f>
        <v>0</v>
      </c>
      <c r="CF177" s="132">
        <f>SAM_billion!CF177*1000</f>
        <v>0</v>
      </c>
      <c r="CG177" s="132">
        <f>SAM_billion!CG177*1000</f>
        <v>0</v>
      </c>
      <c r="CH177" s="132">
        <f>SAM_billion!CH177*1000</f>
        <v>0</v>
      </c>
      <c r="CI177" s="132">
        <f>SAM_billion!CI177*1000</f>
        <v>0</v>
      </c>
      <c r="CJ177" s="132">
        <f>SAM_billion!CJ177*1000</f>
        <v>0</v>
      </c>
      <c r="CK177" s="132">
        <f>SAM_billion!CK177*1000</f>
        <v>0</v>
      </c>
      <c r="CL177" s="132">
        <f>SAM_billion!CL177*1000</f>
        <v>0</v>
      </c>
      <c r="CM177" s="132">
        <f>SAM_billion!CM177*1000</f>
        <v>0</v>
      </c>
      <c r="CN177" s="132">
        <f>SAM_billion!CN177*1000</f>
        <v>0</v>
      </c>
      <c r="CO177" s="132">
        <f>SAM_billion!CO177*1000</f>
        <v>0</v>
      </c>
      <c r="CP177" s="132">
        <f>SAM_billion!CP177*1000</f>
        <v>0</v>
      </c>
      <c r="CQ177" s="132">
        <f>SAM_billion!CQ177*1000</f>
        <v>0</v>
      </c>
      <c r="CR177" s="132">
        <f>SAM_billion!CR177*1000</f>
        <v>0</v>
      </c>
      <c r="CS177" s="132">
        <f>SAM_billion!CS177*1000</f>
        <v>0</v>
      </c>
      <c r="CT177" s="132">
        <f>SAM_billion!CT177*1000</f>
        <v>0</v>
      </c>
      <c r="CU177" s="132">
        <f>SAM_billion!CU177*1000</f>
        <v>0</v>
      </c>
      <c r="CV177" s="132">
        <f>SAM_billion!CV177*1000</f>
        <v>0</v>
      </c>
      <c r="CW177" s="132">
        <f>SAM_billion!CW177*1000</f>
        <v>0</v>
      </c>
      <c r="CX177" s="132">
        <f>SAM_billion!CX177*1000</f>
        <v>0</v>
      </c>
      <c r="CY177" s="132">
        <f>SAM_billion!CY177*1000</f>
        <v>0</v>
      </c>
      <c r="CZ177" s="132">
        <f>SAM_billion!CZ177*1000</f>
        <v>0</v>
      </c>
      <c r="DA177" s="132">
        <f>SAM_billion!DA177*1000</f>
        <v>0</v>
      </c>
      <c r="DB177" s="132">
        <f>SAM_billion!DB177*1000</f>
        <v>0</v>
      </c>
      <c r="DC177" s="132">
        <f>SAM_billion!DC177*1000</f>
        <v>0</v>
      </c>
      <c r="DD177" s="132">
        <f>SAM_billion!DD177*1000</f>
        <v>0</v>
      </c>
      <c r="DE177" s="132">
        <f>SAM_billion!DE177*1000</f>
        <v>0</v>
      </c>
      <c r="DF177" s="132">
        <f>SAM_billion!DF177*1000</f>
        <v>0</v>
      </c>
      <c r="DG177" s="132">
        <f>SAM_billion!DG177*1000</f>
        <v>0</v>
      </c>
      <c r="DH177" s="132">
        <f>SAM_billion!DH177*1000</f>
        <v>0</v>
      </c>
      <c r="DI177" s="132">
        <f>SAM_billion!DI177*1000</f>
        <v>0</v>
      </c>
      <c r="DJ177" s="132">
        <f>SAM_billion!DJ177*1000</f>
        <v>0</v>
      </c>
      <c r="DK177" s="132">
        <f>SAM_billion!DK177*1000</f>
        <v>0</v>
      </c>
      <c r="DL177" s="132">
        <f>SAM_billion!DL177*1000</f>
        <v>0</v>
      </c>
      <c r="DM177" s="132">
        <f>SAM_billion!DM177*1000</f>
        <v>0</v>
      </c>
      <c r="DN177" s="132">
        <f>SAM_billion!DN177*1000</f>
        <v>0</v>
      </c>
      <c r="DO177" s="132">
        <f>SAM_billion!DO177*1000</f>
        <v>0</v>
      </c>
      <c r="DP177" s="132">
        <f>SAM_billion!DP177*1000</f>
        <v>0</v>
      </c>
      <c r="DQ177" s="132">
        <f>SAM_billion!DQ177*1000</f>
        <v>0</v>
      </c>
      <c r="DR177" s="132">
        <f>SAM_billion!DR177*1000</f>
        <v>0</v>
      </c>
      <c r="DS177" s="132">
        <f>SAM_billion!DS177*1000</f>
        <v>0</v>
      </c>
      <c r="DT177" s="132">
        <f>SAM_billion!DT177*1000</f>
        <v>0</v>
      </c>
      <c r="DU177" s="132">
        <f>SAM_billion!DU177*1000</f>
        <v>0</v>
      </c>
      <c r="DV177" s="132">
        <f>SAM_billion!DV177*1000</f>
        <v>0</v>
      </c>
      <c r="DW177" s="132">
        <f>SAM_billion!DW177*1000</f>
        <v>0</v>
      </c>
      <c r="DX177" s="132">
        <f>SAM_billion!DX177*1000</f>
        <v>0</v>
      </c>
      <c r="DY177" s="132">
        <f>SAM_billion!DY177*1000</f>
        <v>0</v>
      </c>
      <c r="DZ177" s="132">
        <f>SAM_billion!DZ177*1000</f>
        <v>0</v>
      </c>
      <c r="EA177" s="132">
        <f>SAM_billion!EA177*1000</f>
        <v>0</v>
      </c>
      <c r="EB177" s="132">
        <f>SAM_billion!EB177*1000</f>
        <v>0</v>
      </c>
      <c r="EC177" s="132">
        <f>SAM_billion!EC177*1000</f>
        <v>0</v>
      </c>
      <c r="ED177" s="132">
        <f>SAM_billion!ED177*1000</f>
        <v>0</v>
      </c>
      <c r="EE177" s="132">
        <f>SAM_billion!EE177*1000</f>
        <v>0</v>
      </c>
      <c r="EF177" s="132">
        <f>SAM_billion!EF177*1000</f>
        <v>0</v>
      </c>
      <c r="EG177" s="132">
        <f>SAM_billion!EG177*1000</f>
        <v>0</v>
      </c>
      <c r="EH177" s="132">
        <f>SAM_billion!EH177*1000</f>
        <v>0</v>
      </c>
      <c r="EI177" s="132">
        <f>SAM_billion!EI177*1000</f>
        <v>0</v>
      </c>
      <c r="EJ177" s="132">
        <f>SAM_billion!EJ177*1000</f>
        <v>0</v>
      </c>
      <c r="EK177" s="132">
        <f>SAM_billion!EK177*1000</f>
        <v>0</v>
      </c>
      <c r="EL177" s="132">
        <f>SAM_billion!EL177*1000</f>
        <v>0</v>
      </c>
      <c r="EM177" s="132">
        <f>SAM_billion!EM177*1000</f>
        <v>0</v>
      </c>
      <c r="EN177" s="132">
        <f>SAM_billion!EN177*1000</f>
        <v>0</v>
      </c>
      <c r="EO177" s="132">
        <f>SAM_billion!EO177*1000</f>
        <v>0</v>
      </c>
      <c r="EP177" s="132">
        <f>SAM_billion!EP177*1000</f>
        <v>0</v>
      </c>
      <c r="EQ177" s="132">
        <f>SAM_billion!EQ177*1000</f>
        <v>0</v>
      </c>
      <c r="ER177" s="132">
        <f>SAM_billion!ER177*1000</f>
        <v>0</v>
      </c>
      <c r="ES177" s="132">
        <f>SAM_billion!ES177*1000</f>
        <v>0</v>
      </c>
      <c r="ET177" s="132">
        <f>SAM_billion!ET177*1000</f>
        <v>0</v>
      </c>
      <c r="EU177" s="132">
        <f>SAM_billion!EU177*1000</f>
        <v>0</v>
      </c>
      <c r="EV177" s="132">
        <f>SAM_billion!EV177*1000</f>
        <v>0</v>
      </c>
      <c r="EW177" s="132">
        <f>SAM_billion!EW177*1000</f>
        <v>0</v>
      </c>
      <c r="EX177" s="132">
        <f>SAM_billion!EX177*1000</f>
        <v>0</v>
      </c>
      <c r="EY177" s="132">
        <f>SAM_billion!EY177*1000</f>
        <v>0</v>
      </c>
      <c r="EZ177" s="132">
        <f>SAM_billion!EZ177*1000</f>
        <v>0</v>
      </c>
      <c r="FA177" s="132">
        <f>SAM_billion!FA177*1000</f>
        <v>0</v>
      </c>
      <c r="FB177" s="132">
        <f>SAM_billion!FB177*1000</f>
        <v>0</v>
      </c>
      <c r="FC177" s="132">
        <f>SAM_billion!FC177*1000</f>
        <v>0</v>
      </c>
      <c r="FD177" s="132">
        <f>SAM_billion!FD177*1000</f>
        <v>0</v>
      </c>
      <c r="FE177" s="132">
        <f>SAM_billion!FE177*1000</f>
        <v>20337.59767062269</v>
      </c>
      <c r="FF177" s="132">
        <f>SAM_billion!FF177*1000</f>
        <v>15587.184922530254</v>
      </c>
      <c r="FG177" s="132">
        <f>SAM_billion!FG177*1000</f>
        <v>4700.5609854027807</v>
      </c>
      <c r="FH177" s="132">
        <f>SAM_billion!FH177*1000</f>
        <v>549.25992362560498</v>
      </c>
      <c r="FI177" s="132">
        <f>SAM_billion!FI177*1000</f>
        <v>4483.2625788230562</v>
      </c>
      <c r="FJ177" s="132">
        <f>SAM_billion!FJ177*1000</f>
        <v>0</v>
      </c>
      <c r="FK177" s="132">
        <f>SAM_billion!FK177*1000</f>
        <v>60.590447919339198</v>
      </c>
      <c r="FL177" s="132">
        <f>SAM_billion!FL177*1000</f>
        <v>2150.9683464515733</v>
      </c>
      <c r="FM177" s="132">
        <f>SAM_billion!FM177*1000</f>
        <v>0</v>
      </c>
      <c r="FN177" s="132">
        <f>SAM_billion!FN177*1000</f>
        <v>0</v>
      </c>
      <c r="FO177" s="132">
        <f>SAM_billion!FO177*1000</f>
        <v>0</v>
      </c>
      <c r="FP177" s="132">
        <f>SAM_billion!FP177*1000</f>
        <v>0</v>
      </c>
      <c r="FQ177" s="132">
        <f>SAM_billion!FQ177*1000</f>
        <v>0</v>
      </c>
      <c r="FR177" s="132">
        <f>SAM_billion!FR177*1000</f>
        <v>0</v>
      </c>
      <c r="FS177" s="132">
        <f>SAM_billion!FS177*1000</f>
        <v>0</v>
      </c>
      <c r="FT177" s="132">
        <f>SAM_billion!FT177*1000</f>
        <v>0</v>
      </c>
      <c r="FU177" s="132">
        <f>SAM_billion!FU177*1000</f>
        <v>0</v>
      </c>
      <c r="FV177" s="132">
        <f>SAM_billion!FV177*1000</f>
        <v>0</v>
      </c>
      <c r="FW177" s="132">
        <f>SAM_billion!FW177*1000</f>
        <v>0</v>
      </c>
      <c r="FX177" s="132">
        <f>SAM_billion!FX177*1000</f>
        <v>62366.105990049575</v>
      </c>
      <c r="FY177" s="132">
        <f>SAM_billion!FY177*1000</f>
        <v>0</v>
      </c>
      <c r="FZ177" s="132">
        <f>SAM_billion!FZ177*1000</f>
        <v>0</v>
      </c>
      <c r="GA177" s="132">
        <f>SAM_billion!GA177*1000</f>
        <v>0</v>
      </c>
      <c r="GB177" s="132">
        <f>SAM_billion!GB177*1000</f>
        <v>0</v>
      </c>
      <c r="GC177" s="132">
        <f>SAM_billion!GC177*1000</f>
        <v>0</v>
      </c>
      <c r="GD177" s="132">
        <f>SAM_billion!GD177*1000</f>
        <v>0</v>
      </c>
      <c r="GE177" s="132">
        <f>SAM_billion!GE177*1000</f>
        <v>0</v>
      </c>
      <c r="GF177" s="132">
        <f>SAM_billion!GF177*1000</f>
        <v>0</v>
      </c>
      <c r="GG177" s="132">
        <f>SAM_billion!GG177*1000</f>
        <v>0</v>
      </c>
      <c r="GH177" s="132">
        <f>SAM_billion!GH177*1000</f>
        <v>0</v>
      </c>
      <c r="GI177" s="132">
        <f>SAM_billion!GI177*1000</f>
        <v>69.305089471206358</v>
      </c>
      <c r="GJ177" s="132">
        <f>SAM_billion!GJ177*1000</f>
        <v>110304.83595489606</v>
      </c>
    </row>
    <row r="178" spans="1:192" x14ac:dyDescent="0.25">
      <c r="A178" s="133" t="s">
        <v>48</v>
      </c>
      <c r="B178" s="132">
        <f>SAM_billion!B178*1000</f>
        <v>0</v>
      </c>
      <c r="C178" s="132">
        <f>SAM_billion!C178*1000</f>
        <v>0</v>
      </c>
      <c r="D178" s="132">
        <f>SAM_billion!D178*1000</f>
        <v>0</v>
      </c>
      <c r="E178" s="132">
        <f>SAM_billion!E178*1000</f>
        <v>0</v>
      </c>
      <c r="F178" s="132">
        <f>SAM_billion!F178*1000</f>
        <v>0</v>
      </c>
      <c r="G178" s="132">
        <f>SAM_billion!G178*1000</f>
        <v>0</v>
      </c>
      <c r="H178" s="132">
        <f>SAM_billion!H178*1000</f>
        <v>0</v>
      </c>
      <c r="I178" s="132">
        <f>SAM_billion!I178*1000</f>
        <v>0</v>
      </c>
      <c r="J178" s="132">
        <f>SAM_billion!J178*1000</f>
        <v>0</v>
      </c>
      <c r="K178" s="132">
        <f>SAM_billion!K178*1000</f>
        <v>0</v>
      </c>
      <c r="L178" s="132">
        <f>SAM_billion!L178*1000</f>
        <v>0</v>
      </c>
      <c r="M178" s="132">
        <f>SAM_billion!M178*1000</f>
        <v>0</v>
      </c>
      <c r="N178" s="132">
        <f>SAM_billion!N178*1000</f>
        <v>0</v>
      </c>
      <c r="O178" s="132">
        <f>SAM_billion!O178*1000</f>
        <v>0</v>
      </c>
      <c r="P178" s="132">
        <f>SAM_billion!P178*1000</f>
        <v>0</v>
      </c>
      <c r="Q178" s="132">
        <f>SAM_billion!Q178*1000</f>
        <v>0</v>
      </c>
      <c r="R178" s="132">
        <f>SAM_billion!R178*1000</f>
        <v>0</v>
      </c>
      <c r="S178" s="132">
        <f>SAM_billion!S178*1000</f>
        <v>0</v>
      </c>
      <c r="T178" s="132">
        <f>SAM_billion!T178*1000</f>
        <v>0</v>
      </c>
      <c r="U178" s="132">
        <f>SAM_billion!U178*1000</f>
        <v>0</v>
      </c>
      <c r="V178" s="132">
        <f>SAM_billion!V178*1000</f>
        <v>0</v>
      </c>
      <c r="W178" s="132">
        <f>SAM_billion!W178*1000</f>
        <v>0</v>
      </c>
      <c r="X178" s="132">
        <f>SAM_billion!X178*1000</f>
        <v>0</v>
      </c>
      <c r="Y178" s="132">
        <f>SAM_billion!Y178*1000</f>
        <v>0</v>
      </c>
      <c r="Z178" s="132">
        <f>SAM_billion!Z178*1000</f>
        <v>0</v>
      </c>
      <c r="AA178" s="132">
        <f>SAM_billion!AA178*1000</f>
        <v>0</v>
      </c>
      <c r="AB178" s="132">
        <f>SAM_billion!AB178*1000</f>
        <v>0</v>
      </c>
      <c r="AC178" s="132">
        <f>SAM_billion!AC178*1000</f>
        <v>0</v>
      </c>
      <c r="AD178" s="132">
        <f>SAM_billion!AD178*1000</f>
        <v>0</v>
      </c>
      <c r="AE178" s="132">
        <f>SAM_billion!AE178*1000</f>
        <v>0</v>
      </c>
      <c r="AF178" s="132">
        <f>SAM_billion!AF178*1000</f>
        <v>0</v>
      </c>
      <c r="AG178" s="132">
        <f>SAM_billion!AG178*1000</f>
        <v>0</v>
      </c>
      <c r="AH178" s="132">
        <f>SAM_billion!AH178*1000</f>
        <v>0</v>
      </c>
      <c r="AI178" s="132">
        <f>SAM_billion!AI178*1000</f>
        <v>0</v>
      </c>
      <c r="AJ178" s="132">
        <f>SAM_billion!AJ178*1000</f>
        <v>0</v>
      </c>
      <c r="AK178" s="132">
        <f>SAM_billion!AK178*1000</f>
        <v>0</v>
      </c>
      <c r="AL178" s="132">
        <f>SAM_billion!AL178*1000</f>
        <v>0</v>
      </c>
      <c r="AM178" s="132">
        <f>SAM_billion!AM178*1000</f>
        <v>0</v>
      </c>
      <c r="AN178" s="132">
        <f>SAM_billion!AN178*1000</f>
        <v>0</v>
      </c>
      <c r="AO178" s="132">
        <f>SAM_billion!AO178*1000</f>
        <v>0</v>
      </c>
      <c r="AP178" s="132">
        <f>SAM_billion!AP178*1000</f>
        <v>0</v>
      </c>
      <c r="AQ178" s="132">
        <f>SAM_billion!AQ178*1000</f>
        <v>0</v>
      </c>
      <c r="AR178" s="132">
        <f>SAM_billion!AR178*1000</f>
        <v>0</v>
      </c>
      <c r="AS178" s="132">
        <f>SAM_billion!AS178*1000</f>
        <v>0</v>
      </c>
      <c r="AT178" s="132">
        <f>SAM_billion!AT178*1000</f>
        <v>0</v>
      </c>
      <c r="AU178" s="132">
        <f>SAM_billion!AU178*1000</f>
        <v>0</v>
      </c>
      <c r="AV178" s="132">
        <f>SAM_billion!AV178*1000</f>
        <v>0</v>
      </c>
      <c r="AW178" s="132">
        <f>SAM_billion!AW178*1000</f>
        <v>0</v>
      </c>
      <c r="AX178" s="132">
        <f>SAM_billion!AX178*1000</f>
        <v>0</v>
      </c>
      <c r="AY178" s="132">
        <f>SAM_billion!AY178*1000</f>
        <v>0</v>
      </c>
      <c r="AZ178" s="132">
        <f>SAM_billion!AZ178*1000</f>
        <v>0</v>
      </c>
      <c r="BA178" s="132">
        <f>SAM_billion!BA178*1000</f>
        <v>0</v>
      </c>
      <c r="BB178" s="132">
        <f>SAM_billion!BB178*1000</f>
        <v>0</v>
      </c>
      <c r="BC178" s="132">
        <f>SAM_billion!BC178*1000</f>
        <v>0</v>
      </c>
      <c r="BD178" s="132">
        <f>SAM_billion!BD178*1000</f>
        <v>0</v>
      </c>
      <c r="BE178" s="132">
        <f>SAM_billion!BE178*1000</f>
        <v>0</v>
      </c>
      <c r="BF178" s="132">
        <f>SAM_billion!BF178*1000</f>
        <v>0</v>
      </c>
      <c r="BG178" s="132">
        <f>SAM_billion!BG178*1000</f>
        <v>0</v>
      </c>
      <c r="BH178" s="132">
        <f>SAM_billion!BH178*1000</f>
        <v>0</v>
      </c>
      <c r="BI178" s="132">
        <f>SAM_billion!BI178*1000</f>
        <v>0</v>
      </c>
      <c r="BJ178" s="132">
        <f>SAM_billion!BJ178*1000</f>
        <v>0</v>
      </c>
      <c r="BK178" s="132">
        <f>SAM_billion!BK178*1000</f>
        <v>0</v>
      </c>
      <c r="BL178" s="132">
        <f>SAM_billion!BL178*1000</f>
        <v>0</v>
      </c>
      <c r="BM178" s="132">
        <f>SAM_billion!BM178*1000</f>
        <v>0</v>
      </c>
      <c r="BN178" s="132">
        <f>SAM_billion!BN178*1000</f>
        <v>0</v>
      </c>
      <c r="BO178" s="132">
        <f>SAM_billion!BO178*1000</f>
        <v>0</v>
      </c>
      <c r="BP178" s="132">
        <f>SAM_billion!BP178*1000</f>
        <v>0</v>
      </c>
      <c r="BQ178" s="132">
        <f>SAM_billion!BQ178*1000</f>
        <v>0</v>
      </c>
      <c r="BR178" s="132">
        <f>SAM_billion!BR178*1000</f>
        <v>0</v>
      </c>
      <c r="BS178" s="132">
        <f>SAM_billion!BS178*1000</f>
        <v>0</v>
      </c>
      <c r="BT178" s="132">
        <f>SAM_billion!BT178*1000</f>
        <v>0</v>
      </c>
      <c r="BU178" s="132">
        <f>SAM_billion!BU178*1000</f>
        <v>0</v>
      </c>
      <c r="BV178" s="132">
        <f>SAM_billion!BV178*1000</f>
        <v>0</v>
      </c>
      <c r="BW178" s="132">
        <f>SAM_billion!BW178*1000</f>
        <v>0</v>
      </c>
      <c r="BX178" s="132">
        <f>SAM_billion!BX178*1000</f>
        <v>0</v>
      </c>
      <c r="BY178" s="132">
        <f>SAM_billion!BY178*1000</f>
        <v>0</v>
      </c>
      <c r="BZ178" s="132">
        <f>SAM_billion!BZ178*1000</f>
        <v>0</v>
      </c>
      <c r="CA178" s="132">
        <f>SAM_billion!CA178*1000</f>
        <v>0</v>
      </c>
      <c r="CB178" s="132">
        <f>SAM_billion!CB178*1000</f>
        <v>0</v>
      </c>
      <c r="CC178" s="132">
        <f>SAM_billion!CC178*1000</f>
        <v>0</v>
      </c>
      <c r="CD178" s="132">
        <f>SAM_billion!CD178*1000</f>
        <v>0</v>
      </c>
      <c r="CE178" s="132">
        <f>SAM_billion!CE178*1000</f>
        <v>0</v>
      </c>
      <c r="CF178" s="132">
        <f>SAM_billion!CF178*1000</f>
        <v>0</v>
      </c>
      <c r="CG178" s="132">
        <f>SAM_billion!CG178*1000</f>
        <v>0</v>
      </c>
      <c r="CH178" s="132">
        <f>SAM_billion!CH178*1000</f>
        <v>0</v>
      </c>
      <c r="CI178" s="132">
        <f>SAM_billion!CI178*1000</f>
        <v>0</v>
      </c>
      <c r="CJ178" s="132">
        <f>SAM_billion!CJ178*1000</f>
        <v>0</v>
      </c>
      <c r="CK178" s="132">
        <f>SAM_billion!CK178*1000</f>
        <v>0</v>
      </c>
      <c r="CL178" s="132">
        <f>SAM_billion!CL178*1000</f>
        <v>0</v>
      </c>
      <c r="CM178" s="132">
        <f>SAM_billion!CM178*1000</f>
        <v>0</v>
      </c>
      <c r="CN178" s="132">
        <f>SAM_billion!CN178*1000</f>
        <v>0</v>
      </c>
      <c r="CO178" s="132">
        <f>SAM_billion!CO178*1000</f>
        <v>0</v>
      </c>
      <c r="CP178" s="132">
        <f>SAM_billion!CP178*1000</f>
        <v>0</v>
      </c>
      <c r="CQ178" s="132">
        <f>SAM_billion!CQ178*1000</f>
        <v>0</v>
      </c>
      <c r="CR178" s="132">
        <f>SAM_billion!CR178*1000</f>
        <v>0</v>
      </c>
      <c r="CS178" s="132">
        <f>SAM_billion!CS178*1000</f>
        <v>0</v>
      </c>
      <c r="CT178" s="132">
        <f>SAM_billion!CT178*1000</f>
        <v>0</v>
      </c>
      <c r="CU178" s="132">
        <f>SAM_billion!CU178*1000</f>
        <v>0</v>
      </c>
      <c r="CV178" s="132">
        <f>SAM_billion!CV178*1000</f>
        <v>0</v>
      </c>
      <c r="CW178" s="132">
        <f>SAM_billion!CW178*1000</f>
        <v>0</v>
      </c>
      <c r="CX178" s="132">
        <f>SAM_billion!CX178*1000</f>
        <v>0</v>
      </c>
      <c r="CY178" s="132">
        <f>SAM_billion!CY178*1000</f>
        <v>0</v>
      </c>
      <c r="CZ178" s="132">
        <f>SAM_billion!CZ178*1000</f>
        <v>0</v>
      </c>
      <c r="DA178" s="132">
        <f>SAM_billion!DA178*1000</f>
        <v>0</v>
      </c>
      <c r="DB178" s="132">
        <f>SAM_billion!DB178*1000</f>
        <v>0</v>
      </c>
      <c r="DC178" s="132">
        <f>SAM_billion!DC178*1000</f>
        <v>0</v>
      </c>
      <c r="DD178" s="132">
        <f>SAM_billion!DD178*1000</f>
        <v>0</v>
      </c>
      <c r="DE178" s="132">
        <f>SAM_billion!DE178*1000</f>
        <v>0</v>
      </c>
      <c r="DF178" s="132">
        <f>SAM_billion!DF178*1000</f>
        <v>0</v>
      </c>
      <c r="DG178" s="132">
        <f>SAM_billion!DG178*1000</f>
        <v>0</v>
      </c>
      <c r="DH178" s="132">
        <f>SAM_billion!DH178*1000</f>
        <v>0</v>
      </c>
      <c r="DI178" s="132">
        <f>SAM_billion!DI178*1000</f>
        <v>0</v>
      </c>
      <c r="DJ178" s="132">
        <f>SAM_billion!DJ178*1000</f>
        <v>0</v>
      </c>
      <c r="DK178" s="132">
        <f>SAM_billion!DK178*1000</f>
        <v>0</v>
      </c>
      <c r="DL178" s="132">
        <f>SAM_billion!DL178*1000</f>
        <v>0</v>
      </c>
      <c r="DM178" s="132">
        <f>SAM_billion!DM178*1000</f>
        <v>0</v>
      </c>
      <c r="DN178" s="132">
        <f>SAM_billion!DN178*1000</f>
        <v>0</v>
      </c>
      <c r="DO178" s="132">
        <f>SAM_billion!DO178*1000</f>
        <v>0</v>
      </c>
      <c r="DP178" s="132">
        <f>SAM_billion!DP178*1000</f>
        <v>0</v>
      </c>
      <c r="DQ178" s="132">
        <f>SAM_billion!DQ178*1000</f>
        <v>0</v>
      </c>
      <c r="DR178" s="132">
        <f>SAM_billion!DR178*1000</f>
        <v>0</v>
      </c>
      <c r="DS178" s="132">
        <f>SAM_billion!DS178*1000</f>
        <v>0</v>
      </c>
      <c r="DT178" s="132">
        <f>SAM_billion!DT178*1000</f>
        <v>0</v>
      </c>
      <c r="DU178" s="132">
        <f>SAM_billion!DU178*1000</f>
        <v>0</v>
      </c>
      <c r="DV178" s="132">
        <f>SAM_billion!DV178*1000</f>
        <v>0</v>
      </c>
      <c r="DW178" s="132">
        <f>SAM_billion!DW178*1000</f>
        <v>0</v>
      </c>
      <c r="DX178" s="132">
        <f>SAM_billion!DX178*1000</f>
        <v>0</v>
      </c>
      <c r="DY178" s="132">
        <f>SAM_billion!DY178*1000</f>
        <v>0</v>
      </c>
      <c r="DZ178" s="132">
        <f>SAM_billion!DZ178*1000</f>
        <v>0</v>
      </c>
      <c r="EA178" s="132">
        <f>SAM_billion!EA178*1000</f>
        <v>0</v>
      </c>
      <c r="EB178" s="132">
        <f>SAM_billion!EB178*1000</f>
        <v>0</v>
      </c>
      <c r="EC178" s="132">
        <f>SAM_billion!EC178*1000</f>
        <v>0</v>
      </c>
      <c r="ED178" s="132">
        <f>SAM_billion!ED178*1000</f>
        <v>0</v>
      </c>
      <c r="EE178" s="132">
        <f>SAM_billion!EE178*1000</f>
        <v>0</v>
      </c>
      <c r="EF178" s="132">
        <f>SAM_billion!EF178*1000</f>
        <v>0</v>
      </c>
      <c r="EG178" s="132">
        <f>SAM_billion!EG178*1000</f>
        <v>0</v>
      </c>
      <c r="EH178" s="132">
        <f>SAM_billion!EH178*1000</f>
        <v>0</v>
      </c>
      <c r="EI178" s="132">
        <f>SAM_billion!EI178*1000</f>
        <v>0</v>
      </c>
      <c r="EJ178" s="132">
        <f>SAM_billion!EJ178*1000</f>
        <v>0</v>
      </c>
      <c r="EK178" s="132">
        <f>SAM_billion!EK178*1000</f>
        <v>0</v>
      </c>
      <c r="EL178" s="132">
        <f>SAM_billion!EL178*1000</f>
        <v>0</v>
      </c>
      <c r="EM178" s="132">
        <f>SAM_billion!EM178*1000</f>
        <v>0</v>
      </c>
      <c r="EN178" s="132">
        <f>SAM_billion!EN178*1000</f>
        <v>0</v>
      </c>
      <c r="EO178" s="132">
        <f>SAM_billion!EO178*1000</f>
        <v>0</v>
      </c>
      <c r="EP178" s="132">
        <f>SAM_billion!EP178*1000</f>
        <v>0</v>
      </c>
      <c r="EQ178" s="132">
        <f>SAM_billion!EQ178*1000</f>
        <v>0</v>
      </c>
      <c r="ER178" s="132">
        <f>SAM_billion!ER178*1000</f>
        <v>0</v>
      </c>
      <c r="ES178" s="132">
        <f>SAM_billion!ES178*1000</f>
        <v>0</v>
      </c>
      <c r="ET178" s="132">
        <f>SAM_billion!ET178*1000</f>
        <v>0</v>
      </c>
      <c r="EU178" s="132">
        <f>SAM_billion!EU178*1000</f>
        <v>0</v>
      </c>
      <c r="EV178" s="132">
        <f>SAM_billion!EV178*1000</f>
        <v>0</v>
      </c>
      <c r="EW178" s="132">
        <f>SAM_billion!EW178*1000</f>
        <v>0</v>
      </c>
      <c r="EX178" s="132">
        <f>SAM_billion!EX178*1000</f>
        <v>0</v>
      </c>
      <c r="EY178" s="132">
        <f>SAM_billion!EY178*1000</f>
        <v>0</v>
      </c>
      <c r="EZ178" s="132">
        <f>SAM_billion!EZ178*1000</f>
        <v>0</v>
      </c>
      <c r="FA178" s="132">
        <f>SAM_billion!FA178*1000</f>
        <v>0</v>
      </c>
      <c r="FB178" s="132">
        <f>SAM_billion!FB178*1000</f>
        <v>0</v>
      </c>
      <c r="FC178" s="132">
        <f>SAM_billion!FC178*1000</f>
        <v>0</v>
      </c>
      <c r="FD178" s="132">
        <f>SAM_billion!FD178*1000</f>
        <v>0</v>
      </c>
      <c r="FE178" s="132">
        <f>SAM_billion!FE178*1000</f>
        <v>16206.987154978293</v>
      </c>
      <c r="FF178" s="132">
        <f>SAM_billion!FF178*1000</f>
        <v>21806.944113519065</v>
      </c>
      <c r="FG178" s="132">
        <f>SAM_billion!FG178*1000</f>
        <v>9689.6498464530614</v>
      </c>
      <c r="FH178" s="132">
        <f>SAM_billion!FH178*1000</f>
        <v>1261.5391569489368</v>
      </c>
      <c r="FI178" s="132">
        <f>SAM_billion!FI178*1000</f>
        <v>7436.5545044912533</v>
      </c>
      <c r="FJ178" s="132">
        <f>SAM_billion!FJ178*1000</f>
        <v>0</v>
      </c>
      <c r="FK178" s="132">
        <f>SAM_billion!FK178*1000</f>
        <v>119.08967806019035</v>
      </c>
      <c r="FL178" s="132">
        <f>SAM_billion!FL178*1000</f>
        <v>4736.8204273179435</v>
      </c>
      <c r="FM178" s="132">
        <f>SAM_billion!FM178*1000</f>
        <v>0</v>
      </c>
      <c r="FN178" s="132">
        <f>SAM_billion!FN178*1000</f>
        <v>0</v>
      </c>
      <c r="FO178" s="132">
        <f>SAM_billion!FO178*1000</f>
        <v>0</v>
      </c>
      <c r="FP178" s="132">
        <f>SAM_billion!FP178*1000</f>
        <v>0</v>
      </c>
      <c r="FQ178" s="132">
        <f>SAM_billion!FQ178*1000</f>
        <v>0</v>
      </c>
      <c r="FR178" s="132">
        <f>SAM_billion!FR178*1000</f>
        <v>0</v>
      </c>
      <c r="FS178" s="132">
        <f>SAM_billion!FS178*1000</f>
        <v>0</v>
      </c>
      <c r="FT178" s="132">
        <f>SAM_billion!FT178*1000</f>
        <v>0</v>
      </c>
      <c r="FU178" s="132">
        <f>SAM_billion!FU178*1000</f>
        <v>0</v>
      </c>
      <c r="FV178" s="132">
        <f>SAM_billion!FV178*1000</f>
        <v>0</v>
      </c>
      <c r="FW178" s="132">
        <f>SAM_billion!FW178*1000</f>
        <v>0</v>
      </c>
      <c r="FX178" s="132">
        <f>SAM_billion!FX178*1000</f>
        <v>67538.825929315019</v>
      </c>
      <c r="FY178" s="132">
        <f>SAM_billion!FY178*1000</f>
        <v>0</v>
      </c>
      <c r="FZ178" s="132">
        <f>SAM_billion!FZ178*1000</f>
        <v>0</v>
      </c>
      <c r="GA178" s="132">
        <f>SAM_billion!GA178*1000</f>
        <v>0</v>
      </c>
      <c r="GB178" s="132">
        <f>SAM_billion!GB178*1000</f>
        <v>0</v>
      </c>
      <c r="GC178" s="132">
        <f>SAM_billion!GC178*1000</f>
        <v>0</v>
      </c>
      <c r="GD178" s="132">
        <f>SAM_billion!GD178*1000</f>
        <v>0</v>
      </c>
      <c r="GE178" s="132">
        <f>SAM_billion!GE178*1000</f>
        <v>0</v>
      </c>
      <c r="GF178" s="132">
        <f>SAM_billion!GF178*1000</f>
        <v>0</v>
      </c>
      <c r="GG178" s="132">
        <f>SAM_billion!GG178*1000</f>
        <v>0</v>
      </c>
      <c r="GH178" s="132">
        <f>SAM_billion!GH178*1000</f>
        <v>0</v>
      </c>
      <c r="GI178" s="132">
        <f>SAM_billion!GI178*1000</f>
        <v>152.62908039066224</v>
      </c>
      <c r="GJ178" s="132">
        <f>SAM_billion!GJ178*1000</f>
        <v>128949.03989147443</v>
      </c>
    </row>
    <row r="179" spans="1:192" x14ac:dyDescent="0.25">
      <c r="A179" s="133" t="s">
        <v>49</v>
      </c>
      <c r="B179" s="132">
        <f>SAM_billion!B179*1000</f>
        <v>0</v>
      </c>
      <c r="C179" s="132">
        <f>SAM_billion!C179*1000</f>
        <v>0</v>
      </c>
      <c r="D179" s="132">
        <f>SAM_billion!D179*1000</f>
        <v>0</v>
      </c>
      <c r="E179" s="132">
        <f>SAM_billion!E179*1000</f>
        <v>0</v>
      </c>
      <c r="F179" s="132">
        <f>SAM_billion!F179*1000</f>
        <v>0</v>
      </c>
      <c r="G179" s="132">
        <f>SAM_billion!G179*1000</f>
        <v>0</v>
      </c>
      <c r="H179" s="132">
        <f>SAM_billion!H179*1000</f>
        <v>0</v>
      </c>
      <c r="I179" s="132">
        <f>SAM_billion!I179*1000</f>
        <v>0</v>
      </c>
      <c r="J179" s="132">
        <f>SAM_billion!J179*1000</f>
        <v>0</v>
      </c>
      <c r="K179" s="132">
        <f>SAM_billion!K179*1000</f>
        <v>0</v>
      </c>
      <c r="L179" s="132">
        <f>SAM_billion!L179*1000</f>
        <v>0</v>
      </c>
      <c r="M179" s="132">
        <f>SAM_billion!M179*1000</f>
        <v>0</v>
      </c>
      <c r="N179" s="132">
        <f>SAM_billion!N179*1000</f>
        <v>0</v>
      </c>
      <c r="O179" s="132">
        <f>SAM_billion!O179*1000</f>
        <v>0</v>
      </c>
      <c r="P179" s="132">
        <f>SAM_billion!P179*1000</f>
        <v>0</v>
      </c>
      <c r="Q179" s="132">
        <f>SAM_billion!Q179*1000</f>
        <v>0</v>
      </c>
      <c r="R179" s="132">
        <f>SAM_billion!R179*1000</f>
        <v>0</v>
      </c>
      <c r="S179" s="132">
        <f>SAM_billion!S179*1000</f>
        <v>0</v>
      </c>
      <c r="T179" s="132">
        <f>SAM_billion!T179*1000</f>
        <v>0</v>
      </c>
      <c r="U179" s="132">
        <f>SAM_billion!U179*1000</f>
        <v>0</v>
      </c>
      <c r="V179" s="132">
        <f>SAM_billion!V179*1000</f>
        <v>0</v>
      </c>
      <c r="W179" s="132">
        <f>SAM_billion!W179*1000</f>
        <v>0</v>
      </c>
      <c r="X179" s="132">
        <f>SAM_billion!X179*1000</f>
        <v>0</v>
      </c>
      <c r="Y179" s="132">
        <f>SAM_billion!Y179*1000</f>
        <v>0</v>
      </c>
      <c r="Z179" s="132">
        <f>SAM_billion!Z179*1000</f>
        <v>0</v>
      </c>
      <c r="AA179" s="132">
        <f>SAM_billion!AA179*1000</f>
        <v>0</v>
      </c>
      <c r="AB179" s="132">
        <f>SAM_billion!AB179*1000</f>
        <v>0</v>
      </c>
      <c r="AC179" s="132">
        <f>SAM_billion!AC179*1000</f>
        <v>0</v>
      </c>
      <c r="AD179" s="132">
        <f>SAM_billion!AD179*1000</f>
        <v>0</v>
      </c>
      <c r="AE179" s="132">
        <f>SAM_billion!AE179*1000</f>
        <v>0</v>
      </c>
      <c r="AF179" s="132">
        <f>SAM_billion!AF179*1000</f>
        <v>0</v>
      </c>
      <c r="AG179" s="132">
        <f>SAM_billion!AG179*1000</f>
        <v>0</v>
      </c>
      <c r="AH179" s="132">
        <f>SAM_billion!AH179*1000</f>
        <v>0</v>
      </c>
      <c r="AI179" s="132">
        <f>SAM_billion!AI179*1000</f>
        <v>0</v>
      </c>
      <c r="AJ179" s="132">
        <f>SAM_billion!AJ179*1000</f>
        <v>0</v>
      </c>
      <c r="AK179" s="132">
        <f>SAM_billion!AK179*1000</f>
        <v>0</v>
      </c>
      <c r="AL179" s="132">
        <f>SAM_billion!AL179*1000</f>
        <v>0</v>
      </c>
      <c r="AM179" s="132">
        <f>SAM_billion!AM179*1000</f>
        <v>0</v>
      </c>
      <c r="AN179" s="132">
        <f>SAM_billion!AN179*1000</f>
        <v>0</v>
      </c>
      <c r="AO179" s="132">
        <f>SAM_billion!AO179*1000</f>
        <v>0</v>
      </c>
      <c r="AP179" s="132">
        <f>SAM_billion!AP179*1000</f>
        <v>0</v>
      </c>
      <c r="AQ179" s="132">
        <f>SAM_billion!AQ179*1000</f>
        <v>0</v>
      </c>
      <c r="AR179" s="132">
        <f>SAM_billion!AR179*1000</f>
        <v>0</v>
      </c>
      <c r="AS179" s="132">
        <f>SAM_billion!AS179*1000</f>
        <v>0</v>
      </c>
      <c r="AT179" s="132">
        <f>SAM_billion!AT179*1000</f>
        <v>0</v>
      </c>
      <c r="AU179" s="132">
        <f>SAM_billion!AU179*1000</f>
        <v>0</v>
      </c>
      <c r="AV179" s="132">
        <f>SAM_billion!AV179*1000</f>
        <v>0</v>
      </c>
      <c r="AW179" s="132">
        <f>SAM_billion!AW179*1000</f>
        <v>0</v>
      </c>
      <c r="AX179" s="132">
        <f>SAM_billion!AX179*1000</f>
        <v>0</v>
      </c>
      <c r="AY179" s="132">
        <f>SAM_billion!AY179*1000</f>
        <v>0</v>
      </c>
      <c r="AZ179" s="132">
        <f>SAM_billion!AZ179*1000</f>
        <v>0</v>
      </c>
      <c r="BA179" s="132">
        <f>SAM_billion!BA179*1000</f>
        <v>0</v>
      </c>
      <c r="BB179" s="132">
        <f>SAM_billion!BB179*1000</f>
        <v>0</v>
      </c>
      <c r="BC179" s="132">
        <f>SAM_billion!BC179*1000</f>
        <v>0</v>
      </c>
      <c r="BD179" s="132">
        <f>SAM_billion!BD179*1000</f>
        <v>0</v>
      </c>
      <c r="BE179" s="132">
        <f>SAM_billion!BE179*1000</f>
        <v>0</v>
      </c>
      <c r="BF179" s="132">
        <f>SAM_billion!BF179*1000</f>
        <v>0</v>
      </c>
      <c r="BG179" s="132">
        <f>SAM_billion!BG179*1000</f>
        <v>0</v>
      </c>
      <c r="BH179" s="132">
        <f>SAM_billion!BH179*1000</f>
        <v>0</v>
      </c>
      <c r="BI179" s="132">
        <f>SAM_billion!BI179*1000</f>
        <v>0</v>
      </c>
      <c r="BJ179" s="132">
        <f>SAM_billion!BJ179*1000</f>
        <v>0</v>
      </c>
      <c r="BK179" s="132">
        <f>SAM_billion!BK179*1000</f>
        <v>0</v>
      </c>
      <c r="BL179" s="132">
        <f>SAM_billion!BL179*1000</f>
        <v>0</v>
      </c>
      <c r="BM179" s="132">
        <f>SAM_billion!BM179*1000</f>
        <v>0</v>
      </c>
      <c r="BN179" s="132">
        <f>SAM_billion!BN179*1000</f>
        <v>0</v>
      </c>
      <c r="BO179" s="132">
        <f>SAM_billion!BO179*1000</f>
        <v>0</v>
      </c>
      <c r="BP179" s="132">
        <f>SAM_billion!BP179*1000</f>
        <v>0</v>
      </c>
      <c r="BQ179" s="132">
        <f>SAM_billion!BQ179*1000</f>
        <v>0</v>
      </c>
      <c r="BR179" s="132">
        <f>SAM_billion!BR179*1000</f>
        <v>0</v>
      </c>
      <c r="BS179" s="132">
        <f>SAM_billion!BS179*1000</f>
        <v>0</v>
      </c>
      <c r="BT179" s="132">
        <f>SAM_billion!BT179*1000</f>
        <v>0</v>
      </c>
      <c r="BU179" s="132">
        <f>SAM_billion!BU179*1000</f>
        <v>0</v>
      </c>
      <c r="BV179" s="132">
        <f>SAM_billion!BV179*1000</f>
        <v>0</v>
      </c>
      <c r="BW179" s="132">
        <f>SAM_billion!BW179*1000</f>
        <v>0</v>
      </c>
      <c r="BX179" s="132">
        <f>SAM_billion!BX179*1000</f>
        <v>0</v>
      </c>
      <c r="BY179" s="132">
        <f>SAM_billion!BY179*1000</f>
        <v>0</v>
      </c>
      <c r="BZ179" s="132">
        <f>SAM_billion!BZ179*1000</f>
        <v>0</v>
      </c>
      <c r="CA179" s="132">
        <f>SAM_billion!CA179*1000</f>
        <v>0</v>
      </c>
      <c r="CB179" s="132">
        <f>SAM_billion!CB179*1000</f>
        <v>0</v>
      </c>
      <c r="CC179" s="132">
        <f>SAM_billion!CC179*1000</f>
        <v>0</v>
      </c>
      <c r="CD179" s="132">
        <f>SAM_billion!CD179*1000</f>
        <v>0</v>
      </c>
      <c r="CE179" s="132">
        <f>SAM_billion!CE179*1000</f>
        <v>0</v>
      </c>
      <c r="CF179" s="132">
        <f>SAM_billion!CF179*1000</f>
        <v>0</v>
      </c>
      <c r="CG179" s="132">
        <f>SAM_billion!CG179*1000</f>
        <v>0</v>
      </c>
      <c r="CH179" s="132">
        <f>SAM_billion!CH179*1000</f>
        <v>0</v>
      </c>
      <c r="CI179" s="132">
        <f>SAM_billion!CI179*1000</f>
        <v>0</v>
      </c>
      <c r="CJ179" s="132">
        <f>SAM_billion!CJ179*1000</f>
        <v>0</v>
      </c>
      <c r="CK179" s="132">
        <f>SAM_billion!CK179*1000</f>
        <v>0</v>
      </c>
      <c r="CL179" s="132">
        <f>SAM_billion!CL179*1000</f>
        <v>0</v>
      </c>
      <c r="CM179" s="132">
        <f>SAM_billion!CM179*1000</f>
        <v>0</v>
      </c>
      <c r="CN179" s="132">
        <f>SAM_billion!CN179*1000</f>
        <v>0</v>
      </c>
      <c r="CO179" s="132">
        <f>SAM_billion!CO179*1000</f>
        <v>0</v>
      </c>
      <c r="CP179" s="132">
        <f>SAM_billion!CP179*1000</f>
        <v>0</v>
      </c>
      <c r="CQ179" s="132">
        <f>SAM_billion!CQ179*1000</f>
        <v>0</v>
      </c>
      <c r="CR179" s="132">
        <f>SAM_billion!CR179*1000</f>
        <v>0</v>
      </c>
      <c r="CS179" s="132">
        <f>SAM_billion!CS179*1000</f>
        <v>0</v>
      </c>
      <c r="CT179" s="132">
        <f>SAM_billion!CT179*1000</f>
        <v>0</v>
      </c>
      <c r="CU179" s="132">
        <f>SAM_billion!CU179*1000</f>
        <v>0</v>
      </c>
      <c r="CV179" s="132">
        <f>SAM_billion!CV179*1000</f>
        <v>0</v>
      </c>
      <c r="CW179" s="132">
        <f>SAM_billion!CW179*1000</f>
        <v>0</v>
      </c>
      <c r="CX179" s="132">
        <f>SAM_billion!CX179*1000</f>
        <v>0</v>
      </c>
      <c r="CY179" s="132">
        <f>SAM_billion!CY179*1000</f>
        <v>0</v>
      </c>
      <c r="CZ179" s="132">
        <f>SAM_billion!CZ179*1000</f>
        <v>0</v>
      </c>
      <c r="DA179" s="132">
        <f>SAM_billion!DA179*1000</f>
        <v>0</v>
      </c>
      <c r="DB179" s="132">
        <f>SAM_billion!DB179*1000</f>
        <v>0</v>
      </c>
      <c r="DC179" s="132">
        <f>SAM_billion!DC179*1000</f>
        <v>0</v>
      </c>
      <c r="DD179" s="132">
        <f>SAM_billion!DD179*1000</f>
        <v>0</v>
      </c>
      <c r="DE179" s="132">
        <f>SAM_billion!DE179*1000</f>
        <v>0</v>
      </c>
      <c r="DF179" s="132">
        <f>SAM_billion!DF179*1000</f>
        <v>0</v>
      </c>
      <c r="DG179" s="132">
        <f>SAM_billion!DG179*1000</f>
        <v>0</v>
      </c>
      <c r="DH179" s="132">
        <f>SAM_billion!DH179*1000</f>
        <v>0</v>
      </c>
      <c r="DI179" s="132">
        <f>SAM_billion!DI179*1000</f>
        <v>0</v>
      </c>
      <c r="DJ179" s="132">
        <f>SAM_billion!DJ179*1000</f>
        <v>0</v>
      </c>
      <c r="DK179" s="132">
        <f>SAM_billion!DK179*1000</f>
        <v>0</v>
      </c>
      <c r="DL179" s="132">
        <f>SAM_billion!DL179*1000</f>
        <v>0</v>
      </c>
      <c r="DM179" s="132">
        <f>SAM_billion!DM179*1000</f>
        <v>0</v>
      </c>
      <c r="DN179" s="132">
        <f>SAM_billion!DN179*1000</f>
        <v>0</v>
      </c>
      <c r="DO179" s="132">
        <f>SAM_billion!DO179*1000</f>
        <v>0</v>
      </c>
      <c r="DP179" s="132">
        <f>SAM_billion!DP179*1000</f>
        <v>0</v>
      </c>
      <c r="DQ179" s="132">
        <f>SAM_billion!DQ179*1000</f>
        <v>0</v>
      </c>
      <c r="DR179" s="132">
        <f>SAM_billion!DR179*1000</f>
        <v>0</v>
      </c>
      <c r="DS179" s="132">
        <f>SAM_billion!DS179*1000</f>
        <v>0</v>
      </c>
      <c r="DT179" s="132">
        <f>SAM_billion!DT179*1000</f>
        <v>0</v>
      </c>
      <c r="DU179" s="132">
        <f>SAM_billion!DU179*1000</f>
        <v>0</v>
      </c>
      <c r="DV179" s="132">
        <f>SAM_billion!DV179*1000</f>
        <v>0</v>
      </c>
      <c r="DW179" s="132">
        <f>SAM_billion!DW179*1000</f>
        <v>0</v>
      </c>
      <c r="DX179" s="132">
        <f>SAM_billion!DX179*1000</f>
        <v>0</v>
      </c>
      <c r="DY179" s="132">
        <f>SAM_billion!DY179*1000</f>
        <v>0</v>
      </c>
      <c r="DZ179" s="132">
        <f>SAM_billion!DZ179*1000</f>
        <v>0</v>
      </c>
      <c r="EA179" s="132">
        <f>SAM_billion!EA179*1000</f>
        <v>0</v>
      </c>
      <c r="EB179" s="132">
        <f>SAM_billion!EB179*1000</f>
        <v>0</v>
      </c>
      <c r="EC179" s="132">
        <f>SAM_billion!EC179*1000</f>
        <v>0</v>
      </c>
      <c r="ED179" s="132">
        <f>SAM_billion!ED179*1000</f>
        <v>0</v>
      </c>
      <c r="EE179" s="132">
        <f>SAM_billion!EE179*1000</f>
        <v>0</v>
      </c>
      <c r="EF179" s="132">
        <f>SAM_billion!EF179*1000</f>
        <v>0</v>
      </c>
      <c r="EG179" s="132">
        <f>SAM_billion!EG179*1000</f>
        <v>0</v>
      </c>
      <c r="EH179" s="132">
        <f>SAM_billion!EH179*1000</f>
        <v>0</v>
      </c>
      <c r="EI179" s="132">
        <f>SAM_billion!EI179*1000</f>
        <v>0</v>
      </c>
      <c r="EJ179" s="132">
        <f>SAM_billion!EJ179*1000</f>
        <v>0</v>
      </c>
      <c r="EK179" s="132">
        <f>SAM_billion!EK179*1000</f>
        <v>0</v>
      </c>
      <c r="EL179" s="132">
        <f>SAM_billion!EL179*1000</f>
        <v>0</v>
      </c>
      <c r="EM179" s="132">
        <f>SAM_billion!EM179*1000</f>
        <v>0</v>
      </c>
      <c r="EN179" s="132">
        <f>SAM_billion!EN179*1000</f>
        <v>0</v>
      </c>
      <c r="EO179" s="132">
        <f>SAM_billion!EO179*1000</f>
        <v>0</v>
      </c>
      <c r="EP179" s="132">
        <f>SAM_billion!EP179*1000</f>
        <v>0</v>
      </c>
      <c r="EQ179" s="132">
        <f>SAM_billion!EQ179*1000</f>
        <v>0</v>
      </c>
      <c r="ER179" s="132">
        <f>SAM_billion!ER179*1000</f>
        <v>0</v>
      </c>
      <c r="ES179" s="132">
        <f>SAM_billion!ES179*1000</f>
        <v>0</v>
      </c>
      <c r="ET179" s="132">
        <f>SAM_billion!ET179*1000</f>
        <v>0</v>
      </c>
      <c r="EU179" s="132">
        <f>SAM_billion!EU179*1000</f>
        <v>0</v>
      </c>
      <c r="EV179" s="132">
        <f>SAM_billion!EV179*1000</f>
        <v>0</v>
      </c>
      <c r="EW179" s="132">
        <f>SAM_billion!EW179*1000</f>
        <v>0</v>
      </c>
      <c r="EX179" s="132">
        <f>SAM_billion!EX179*1000</f>
        <v>0</v>
      </c>
      <c r="EY179" s="132">
        <f>SAM_billion!EY179*1000</f>
        <v>0</v>
      </c>
      <c r="EZ179" s="132">
        <f>SAM_billion!EZ179*1000</f>
        <v>0</v>
      </c>
      <c r="FA179" s="132">
        <f>SAM_billion!FA179*1000</f>
        <v>0</v>
      </c>
      <c r="FB179" s="132">
        <f>SAM_billion!FB179*1000</f>
        <v>0</v>
      </c>
      <c r="FC179" s="132">
        <f>SAM_billion!FC179*1000</f>
        <v>0</v>
      </c>
      <c r="FD179" s="132">
        <f>SAM_billion!FD179*1000</f>
        <v>0</v>
      </c>
      <c r="FE179" s="132">
        <f>SAM_billion!FE179*1000</f>
        <v>18815.53076348079</v>
      </c>
      <c r="FF179" s="132">
        <f>SAM_billion!FF179*1000</f>
        <v>28471.035923990654</v>
      </c>
      <c r="FG179" s="132">
        <f>SAM_billion!FG179*1000</f>
        <v>17672.474669786141</v>
      </c>
      <c r="FH179" s="132">
        <f>SAM_billion!FH179*1000</f>
        <v>1518.6589692775042</v>
      </c>
      <c r="FI179" s="132">
        <f>SAM_billion!FI179*1000</f>
        <v>12104.535670143152</v>
      </c>
      <c r="FJ179" s="132">
        <f>SAM_billion!FJ179*1000</f>
        <v>0</v>
      </c>
      <c r="FK179" s="132">
        <f>SAM_billion!FK179*1000</f>
        <v>181.73913578941114</v>
      </c>
      <c r="FL179" s="132">
        <f>SAM_billion!FL179*1000</f>
        <v>7767.9063367170238</v>
      </c>
      <c r="FM179" s="132">
        <f>SAM_billion!FM179*1000</f>
        <v>0</v>
      </c>
      <c r="FN179" s="132">
        <f>SAM_billion!FN179*1000</f>
        <v>0</v>
      </c>
      <c r="FO179" s="132">
        <f>SAM_billion!FO179*1000</f>
        <v>0</v>
      </c>
      <c r="FP179" s="132">
        <f>SAM_billion!FP179*1000</f>
        <v>0</v>
      </c>
      <c r="FQ179" s="132">
        <f>SAM_billion!FQ179*1000</f>
        <v>0</v>
      </c>
      <c r="FR179" s="132">
        <f>SAM_billion!FR179*1000</f>
        <v>0</v>
      </c>
      <c r="FS179" s="132">
        <f>SAM_billion!FS179*1000</f>
        <v>0</v>
      </c>
      <c r="FT179" s="132">
        <f>SAM_billion!FT179*1000</f>
        <v>0</v>
      </c>
      <c r="FU179" s="132">
        <f>SAM_billion!FU179*1000</f>
        <v>0</v>
      </c>
      <c r="FV179" s="132">
        <f>SAM_billion!FV179*1000</f>
        <v>0</v>
      </c>
      <c r="FW179" s="132">
        <f>SAM_billion!FW179*1000</f>
        <v>0</v>
      </c>
      <c r="FX179" s="132">
        <f>SAM_billion!FX179*1000</f>
        <v>71954.632587096916</v>
      </c>
      <c r="FY179" s="132">
        <f>SAM_billion!FY179*1000</f>
        <v>0</v>
      </c>
      <c r="FZ179" s="132">
        <f>SAM_billion!FZ179*1000</f>
        <v>0</v>
      </c>
      <c r="GA179" s="132">
        <f>SAM_billion!GA179*1000</f>
        <v>0</v>
      </c>
      <c r="GB179" s="132">
        <f>SAM_billion!GB179*1000</f>
        <v>0</v>
      </c>
      <c r="GC179" s="132">
        <f>SAM_billion!GC179*1000</f>
        <v>0</v>
      </c>
      <c r="GD179" s="132">
        <f>SAM_billion!GD179*1000</f>
        <v>0</v>
      </c>
      <c r="GE179" s="132">
        <f>SAM_billion!GE179*1000</f>
        <v>0</v>
      </c>
      <c r="GF179" s="132">
        <f>SAM_billion!GF179*1000</f>
        <v>0</v>
      </c>
      <c r="GG179" s="132">
        <f>SAM_billion!GG179*1000</f>
        <v>0</v>
      </c>
      <c r="GH179" s="132">
        <f>SAM_billion!GH179*1000</f>
        <v>0</v>
      </c>
      <c r="GI179" s="132">
        <f>SAM_billion!GI179*1000</f>
        <v>250.27947918769993</v>
      </c>
      <c r="GJ179" s="132">
        <f>SAM_billion!GJ179*1000</f>
        <v>158736.79353546927</v>
      </c>
    </row>
    <row r="180" spans="1:192" x14ac:dyDescent="0.25">
      <c r="A180" s="133" t="s">
        <v>50</v>
      </c>
      <c r="B180" s="132">
        <f>SAM_billion!B180*1000</f>
        <v>0</v>
      </c>
      <c r="C180" s="132">
        <f>SAM_billion!C180*1000</f>
        <v>0</v>
      </c>
      <c r="D180" s="132">
        <f>SAM_billion!D180*1000</f>
        <v>0</v>
      </c>
      <c r="E180" s="132">
        <f>SAM_billion!E180*1000</f>
        <v>0</v>
      </c>
      <c r="F180" s="132">
        <f>SAM_billion!F180*1000</f>
        <v>0</v>
      </c>
      <c r="G180" s="132">
        <f>SAM_billion!G180*1000</f>
        <v>0</v>
      </c>
      <c r="H180" s="132">
        <f>SAM_billion!H180*1000</f>
        <v>0</v>
      </c>
      <c r="I180" s="132">
        <f>SAM_billion!I180*1000</f>
        <v>0</v>
      </c>
      <c r="J180" s="132">
        <f>SAM_billion!J180*1000</f>
        <v>0</v>
      </c>
      <c r="K180" s="132">
        <f>SAM_billion!K180*1000</f>
        <v>0</v>
      </c>
      <c r="L180" s="132">
        <f>SAM_billion!L180*1000</f>
        <v>0</v>
      </c>
      <c r="M180" s="132">
        <f>SAM_billion!M180*1000</f>
        <v>0</v>
      </c>
      <c r="N180" s="132">
        <f>SAM_billion!N180*1000</f>
        <v>0</v>
      </c>
      <c r="O180" s="132">
        <f>SAM_billion!O180*1000</f>
        <v>0</v>
      </c>
      <c r="P180" s="132">
        <f>SAM_billion!P180*1000</f>
        <v>0</v>
      </c>
      <c r="Q180" s="132">
        <f>SAM_billion!Q180*1000</f>
        <v>0</v>
      </c>
      <c r="R180" s="132">
        <f>SAM_billion!R180*1000</f>
        <v>0</v>
      </c>
      <c r="S180" s="132">
        <f>SAM_billion!S180*1000</f>
        <v>0</v>
      </c>
      <c r="T180" s="132">
        <f>SAM_billion!T180*1000</f>
        <v>0</v>
      </c>
      <c r="U180" s="132">
        <f>SAM_billion!U180*1000</f>
        <v>0</v>
      </c>
      <c r="V180" s="132">
        <f>SAM_billion!V180*1000</f>
        <v>0</v>
      </c>
      <c r="W180" s="132">
        <f>SAM_billion!W180*1000</f>
        <v>0</v>
      </c>
      <c r="X180" s="132">
        <f>SAM_billion!X180*1000</f>
        <v>0</v>
      </c>
      <c r="Y180" s="132">
        <f>SAM_billion!Y180*1000</f>
        <v>0</v>
      </c>
      <c r="Z180" s="132">
        <f>SAM_billion!Z180*1000</f>
        <v>0</v>
      </c>
      <c r="AA180" s="132">
        <f>SAM_billion!AA180*1000</f>
        <v>0</v>
      </c>
      <c r="AB180" s="132">
        <f>SAM_billion!AB180*1000</f>
        <v>0</v>
      </c>
      <c r="AC180" s="132">
        <f>SAM_billion!AC180*1000</f>
        <v>0</v>
      </c>
      <c r="AD180" s="132">
        <f>SAM_billion!AD180*1000</f>
        <v>0</v>
      </c>
      <c r="AE180" s="132">
        <f>SAM_billion!AE180*1000</f>
        <v>0</v>
      </c>
      <c r="AF180" s="132">
        <f>SAM_billion!AF180*1000</f>
        <v>0</v>
      </c>
      <c r="AG180" s="132">
        <f>SAM_billion!AG180*1000</f>
        <v>0</v>
      </c>
      <c r="AH180" s="132">
        <f>SAM_billion!AH180*1000</f>
        <v>0</v>
      </c>
      <c r="AI180" s="132">
        <f>SAM_billion!AI180*1000</f>
        <v>0</v>
      </c>
      <c r="AJ180" s="132">
        <f>SAM_billion!AJ180*1000</f>
        <v>0</v>
      </c>
      <c r="AK180" s="132">
        <f>SAM_billion!AK180*1000</f>
        <v>0</v>
      </c>
      <c r="AL180" s="132">
        <f>SAM_billion!AL180*1000</f>
        <v>0</v>
      </c>
      <c r="AM180" s="132">
        <f>SAM_billion!AM180*1000</f>
        <v>0</v>
      </c>
      <c r="AN180" s="132">
        <f>SAM_billion!AN180*1000</f>
        <v>0</v>
      </c>
      <c r="AO180" s="132">
        <f>SAM_billion!AO180*1000</f>
        <v>0</v>
      </c>
      <c r="AP180" s="132">
        <f>SAM_billion!AP180*1000</f>
        <v>0</v>
      </c>
      <c r="AQ180" s="132">
        <f>SAM_billion!AQ180*1000</f>
        <v>0</v>
      </c>
      <c r="AR180" s="132">
        <f>SAM_billion!AR180*1000</f>
        <v>0</v>
      </c>
      <c r="AS180" s="132">
        <f>SAM_billion!AS180*1000</f>
        <v>0</v>
      </c>
      <c r="AT180" s="132">
        <f>SAM_billion!AT180*1000</f>
        <v>0</v>
      </c>
      <c r="AU180" s="132">
        <f>SAM_billion!AU180*1000</f>
        <v>0</v>
      </c>
      <c r="AV180" s="132">
        <f>SAM_billion!AV180*1000</f>
        <v>0</v>
      </c>
      <c r="AW180" s="132">
        <f>SAM_billion!AW180*1000</f>
        <v>0</v>
      </c>
      <c r="AX180" s="132">
        <f>SAM_billion!AX180*1000</f>
        <v>0</v>
      </c>
      <c r="AY180" s="132">
        <f>SAM_billion!AY180*1000</f>
        <v>0</v>
      </c>
      <c r="AZ180" s="132">
        <f>SAM_billion!AZ180*1000</f>
        <v>0</v>
      </c>
      <c r="BA180" s="132">
        <f>SAM_billion!BA180*1000</f>
        <v>0</v>
      </c>
      <c r="BB180" s="132">
        <f>SAM_billion!BB180*1000</f>
        <v>0</v>
      </c>
      <c r="BC180" s="132">
        <f>SAM_billion!BC180*1000</f>
        <v>0</v>
      </c>
      <c r="BD180" s="132">
        <f>SAM_billion!BD180*1000</f>
        <v>0</v>
      </c>
      <c r="BE180" s="132">
        <f>SAM_billion!BE180*1000</f>
        <v>0</v>
      </c>
      <c r="BF180" s="132">
        <f>SAM_billion!BF180*1000</f>
        <v>0</v>
      </c>
      <c r="BG180" s="132">
        <f>SAM_billion!BG180*1000</f>
        <v>0</v>
      </c>
      <c r="BH180" s="132">
        <f>SAM_billion!BH180*1000</f>
        <v>0</v>
      </c>
      <c r="BI180" s="132">
        <f>SAM_billion!BI180*1000</f>
        <v>0</v>
      </c>
      <c r="BJ180" s="132">
        <f>SAM_billion!BJ180*1000</f>
        <v>0</v>
      </c>
      <c r="BK180" s="132">
        <f>SAM_billion!BK180*1000</f>
        <v>0</v>
      </c>
      <c r="BL180" s="132">
        <f>SAM_billion!BL180*1000</f>
        <v>0</v>
      </c>
      <c r="BM180" s="132">
        <f>SAM_billion!BM180*1000</f>
        <v>0</v>
      </c>
      <c r="BN180" s="132">
        <f>SAM_billion!BN180*1000</f>
        <v>0</v>
      </c>
      <c r="BO180" s="132">
        <f>SAM_billion!BO180*1000</f>
        <v>0</v>
      </c>
      <c r="BP180" s="132">
        <f>SAM_billion!BP180*1000</f>
        <v>0</v>
      </c>
      <c r="BQ180" s="132">
        <f>SAM_billion!BQ180*1000</f>
        <v>0</v>
      </c>
      <c r="BR180" s="132">
        <f>SAM_billion!BR180*1000</f>
        <v>0</v>
      </c>
      <c r="BS180" s="132">
        <f>SAM_billion!BS180*1000</f>
        <v>0</v>
      </c>
      <c r="BT180" s="132">
        <f>SAM_billion!BT180*1000</f>
        <v>0</v>
      </c>
      <c r="BU180" s="132">
        <f>SAM_billion!BU180*1000</f>
        <v>0</v>
      </c>
      <c r="BV180" s="132">
        <f>SAM_billion!BV180*1000</f>
        <v>0</v>
      </c>
      <c r="BW180" s="132">
        <f>SAM_billion!BW180*1000</f>
        <v>0</v>
      </c>
      <c r="BX180" s="132">
        <f>SAM_billion!BX180*1000</f>
        <v>0</v>
      </c>
      <c r="BY180" s="132">
        <f>SAM_billion!BY180*1000</f>
        <v>0</v>
      </c>
      <c r="BZ180" s="132">
        <f>SAM_billion!BZ180*1000</f>
        <v>0</v>
      </c>
      <c r="CA180" s="132">
        <f>SAM_billion!CA180*1000</f>
        <v>0</v>
      </c>
      <c r="CB180" s="132">
        <f>SAM_billion!CB180*1000</f>
        <v>0</v>
      </c>
      <c r="CC180" s="132">
        <f>SAM_billion!CC180*1000</f>
        <v>0</v>
      </c>
      <c r="CD180" s="132">
        <f>SAM_billion!CD180*1000</f>
        <v>0</v>
      </c>
      <c r="CE180" s="132">
        <f>SAM_billion!CE180*1000</f>
        <v>0</v>
      </c>
      <c r="CF180" s="132">
        <f>SAM_billion!CF180*1000</f>
        <v>0</v>
      </c>
      <c r="CG180" s="132">
        <f>SAM_billion!CG180*1000</f>
        <v>0</v>
      </c>
      <c r="CH180" s="132">
        <f>SAM_billion!CH180*1000</f>
        <v>0</v>
      </c>
      <c r="CI180" s="132">
        <f>SAM_billion!CI180*1000</f>
        <v>0</v>
      </c>
      <c r="CJ180" s="132">
        <f>SAM_billion!CJ180*1000</f>
        <v>0</v>
      </c>
      <c r="CK180" s="132">
        <f>SAM_billion!CK180*1000</f>
        <v>0</v>
      </c>
      <c r="CL180" s="132">
        <f>SAM_billion!CL180*1000</f>
        <v>0</v>
      </c>
      <c r="CM180" s="132">
        <f>SAM_billion!CM180*1000</f>
        <v>0</v>
      </c>
      <c r="CN180" s="132">
        <f>SAM_billion!CN180*1000</f>
        <v>0</v>
      </c>
      <c r="CO180" s="132">
        <f>SAM_billion!CO180*1000</f>
        <v>0</v>
      </c>
      <c r="CP180" s="132">
        <f>SAM_billion!CP180*1000</f>
        <v>0</v>
      </c>
      <c r="CQ180" s="132">
        <f>SAM_billion!CQ180*1000</f>
        <v>0</v>
      </c>
      <c r="CR180" s="132">
        <f>SAM_billion!CR180*1000</f>
        <v>0</v>
      </c>
      <c r="CS180" s="132">
        <f>SAM_billion!CS180*1000</f>
        <v>0</v>
      </c>
      <c r="CT180" s="132">
        <f>SAM_billion!CT180*1000</f>
        <v>0</v>
      </c>
      <c r="CU180" s="132">
        <f>SAM_billion!CU180*1000</f>
        <v>0</v>
      </c>
      <c r="CV180" s="132">
        <f>SAM_billion!CV180*1000</f>
        <v>0</v>
      </c>
      <c r="CW180" s="132">
        <f>SAM_billion!CW180*1000</f>
        <v>0</v>
      </c>
      <c r="CX180" s="132">
        <f>SAM_billion!CX180*1000</f>
        <v>0</v>
      </c>
      <c r="CY180" s="132">
        <f>SAM_billion!CY180*1000</f>
        <v>0</v>
      </c>
      <c r="CZ180" s="132">
        <f>SAM_billion!CZ180*1000</f>
        <v>0</v>
      </c>
      <c r="DA180" s="132">
        <f>SAM_billion!DA180*1000</f>
        <v>0</v>
      </c>
      <c r="DB180" s="132">
        <f>SAM_billion!DB180*1000</f>
        <v>0</v>
      </c>
      <c r="DC180" s="132">
        <f>SAM_billion!DC180*1000</f>
        <v>0</v>
      </c>
      <c r="DD180" s="132">
        <f>SAM_billion!DD180*1000</f>
        <v>0</v>
      </c>
      <c r="DE180" s="132">
        <f>SAM_billion!DE180*1000</f>
        <v>0</v>
      </c>
      <c r="DF180" s="132">
        <f>SAM_billion!DF180*1000</f>
        <v>0</v>
      </c>
      <c r="DG180" s="132">
        <f>SAM_billion!DG180*1000</f>
        <v>0</v>
      </c>
      <c r="DH180" s="132">
        <f>SAM_billion!DH180*1000</f>
        <v>0</v>
      </c>
      <c r="DI180" s="132">
        <f>SAM_billion!DI180*1000</f>
        <v>0</v>
      </c>
      <c r="DJ180" s="132">
        <f>SAM_billion!DJ180*1000</f>
        <v>0</v>
      </c>
      <c r="DK180" s="132">
        <f>SAM_billion!DK180*1000</f>
        <v>0</v>
      </c>
      <c r="DL180" s="132">
        <f>SAM_billion!DL180*1000</f>
        <v>0</v>
      </c>
      <c r="DM180" s="132">
        <f>SAM_billion!DM180*1000</f>
        <v>0</v>
      </c>
      <c r="DN180" s="132">
        <f>SAM_billion!DN180*1000</f>
        <v>0</v>
      </c>
      <c r="DO180" s="132">
        <f>SAM_billion!DO180*1000</f>
        <v>0</v>
      </c>
      <c r="DP180" s="132">
        <f>SAM_billion!DP180*1000</f>
        <v>0</v>
      </c>
      <c r="DQ180" s="132">
        <f>SAM_billion!DQ180*1000</f>
        <v>0</v>
      </c>
      <c r="DR180" s="132">
        <f>SAM_billion!DR180*1000</f>
        <v>0</v>
      </c>
      <c r="DS180" s="132">
        <f>SAM_billion!DS180*1000</f>
        <v>0</v>
      </c>
      <c r="DT180" s="132">
        <f>SAM_billion!DT180*1000</f>
        <v>0</v>
      </c>
      <c r="DU180" s="132">
        <f>SAM_billion!DU180*1000</f>
        <v>0</v>
      </c>
      <c r="DV180" s="132">
        <f>SAM_billion!DV180*1000</f>
        <v>0</v>
      </c>
      <c r="DW180" s="132">
        <f>SAM_billion!DW180*1000</f>
        <v>0</v>
      </c>
      <c r="DX180" s="132">
        <f>SAM_billion!DX180*1000</f>
        <v>0</v>
      </c>
      <c r="DY180" s="132">
        <f>SAM_billion!DY180*1000</f>
        <v>0</v>
      </c>
      <c r="DZ180" s="132">
        <f>SAM_billion!DZ180*1000</f>
        <v>0</v>
      </c>
      <c r="EA180" s="132">
        <f>SAM_billion!EA180*1000</f>
        <v>0</v>
      </c>
      <c r="EB180" s="132">
        <f>SAM_billion!EB180*1000</f>
        <v>0</v>
      </c>
      <c r="EC180" s="132">
        <f>SAM_billion!EC180*1000</f>
        <v>0</v>
      </c>
      <c r="ED180" s="132">
        <f>SAM_billion!ED180*1000</f>
        <v>0</v>
      </c>
      <c r="EE180" s="132">
        <f>SAM_billion!EE180*1000</f>
        <v>0</v>
      </c>
      <c r="EF180" s="132">
        <f>SAM_billion!EF180*1000</f>
        <v>0</v>
      </c>
      <c r="EG180" s="132">
        <f>SAM_billion!EG180*1000</f>
        <v>0</v>
      </c>
      <c r="EH180" s="132">
        <f>SAM_billion!EH180*1000</f>
        <v>0</v>
      </c>
      <c r="EI180" s="132">
        <f>SAM_billion!EI180*1000</f>
        <v>0</v>
      </c>
      <c r="EJ180" s="132">
        <f>SAM_billion!EJ180*1000</f>
        <v>0</v>
      </c>
      <c r="EK180" s="132">
        <f>SAM_billion!EK180*1000</f>
        <v>0</v>
      </c>
      <c r="EL180" s="132">
        <f>SAM_billion!EL180*1000</f>
        <v>0</v>
      </c>
      <c r="EM180" s="132">
        <f>SAM_billion!EM180*1000</f>
        <v>0</v>
      </c>
      <c r="EN180" s="132">
        <f>SAM_billion!EN180*1000</f>
        <v>0</v>
      </c>
      <c r="EO180" s="132">
        <f>SAM_billion!EO180*1000</f>
        <v>0</v>
      </c>
      <c r="EP180" s="132">
        <f>SAM_billion!EP180*1000</f>
        <v>0</v>
      </c>
      <c r="EQ180" s="132">
        <f>SAM_billion!EQ180*1000</f>
        <v>0</v>
      </c>
      <c r="ER180" s="132">
        <f>SAM_billion!ER180*1000</f>
        <v>0</v>
      </c>
      <c r="ES180" s="132">
        <f>SAM_billion!ES180*1000</f>
        <v>0</v>
      </c>
      <c r="ET180" s="132">
        <f>SAM_billion!ET180*1000</f>
        <v>0</v>
      </c>
      <c r="EU180" s="132">
        <f>SAM_billion!EU180*1000</f>
        <v>0</v>
      </c>
      <c r="EV180" s="132">
        <f>SAM_billion!EV180*1000</f>
        <v>0</v>
      </c>
      <c r="EW180" s="132">
        <f>SAM_billion!EW180*1000</f>
        <v>0</v>
      </c>
      <c r="EX180" s="132">
        <f>SAM_billion!EX180*1000</f>
        <v>0</v>
      </c>
      <c r="EY180" s="132">
        <f>SAM_billion!EY180*1000</f>
        <v>0</v>
      </c>
      <c r="EZ180" s="132">
        <f>SAM_billion!EZ180*1000</f>
        <v>0</v>
      </c>
      <c r="FA180" s="132">
        <f>SAM_billion!FA180*1000</f>
        <v>0</v>
      </c>
      <c r="FB180" s="132">
        <f>SAM_billion!FB180*1000</f>
        <v>0</v>
      </c>
      <c r="FC180" s="132">
        <f>SAM_billion!FC180*1000</f>
        <v>0</v>
      </c>
      <c r="FD180" s="132">
        <f>SAM_billion!FD180*1000</f>
        <v>0</v>
      </c>
      <c r="FE180" s="132">
        <f>SAM_billion!FE180*1000</f>
        <v>17225.890867285878</v>
      </c>
      <c r="FF180" s="132">
        <f>SAM_billion!FF180*1000</f>
        <v>35402.484327014921</v>
      </c>
      <c r="FG180" s="132">
        <f>SAM_billion!FG180*1000</f>
        <v>23405.931722857007</v>
      </c>
      <c r="FH180" s="132">
        <f>SAM_billion!FH180*1000</f>
        <v>4012.9319439855485</v>
      </c>
      <c r="FI180" s="132">
        <f>SAM_billion!FI180*1000</f>
        <v>17574.368144420219</v>
      </c>
      <c r="FJ180" s="132">
        <f>SAM_billion!FJ180*1000</f>
        <v>0</v>
      </c>
      <c r="FK180" s="132">
        <f>SAM_billion!FK180*1000</f>
        <v>255.49836602081177</v>
      </c>
      <c r="FL180" s="132">
        <f>SAM_billion!FL180*1000</f>
        <v>9968.301048419853</v>
      </c>
      <c r="FM180" s="132">
        <f>SAM_billion!FM180*1000</f>
        <v>0</v>
      </c>
      <c r="FN180" s="132">
        <f>SAM_billion!FN180*1000</f>
        <v>0</v>
      </c>
      <c r="FO180" s="132">
        <f>SAM_billion!FO180*1000</f>
        <v>0</v>
      </c>
      <c r="FP180" s="132">
        <f>SAM_billion!FP180*1000</f>
        <v>0</v>
      </c>
      <c r="FQ180" s="132">
        <f>SAM_billion!FQ180*1000</f>
        <v>0</v>
      </c>
      <c r="FR180" s="132">
        <f>SAM_billion!FR180*1000</f>
        <v>0</v>
      </c>
      <c r="FS180" s="132">
        <f>SAM_billion!FS180*1000</f>
        <v>0</v>
      </c>
      <c r="FT180" s="132">
        <f>SAM_billion!FT180*1000</f>
        <v>0</v>
      </c>
      <c r="FU180" s="132">
        <f>SAM_billion!FU180*1000</f>
        <v>0</v>
      </c>
      <c r="FV180" s="132">
        <f>SAM_billion!FV180*1000</f>
        <v>0</v>
      </c>
      <c r="FW180" s="132">
        <f>SAM_billion!FW180*1000</f>
        <v>0</v>
      </c>
      <c r="FX180" s="132">
        <f>SAM_billion!FX180*1000</f>
        <v>64246.674207027252</v>
      </c>
      <c r="FY180" s="132">
        <f>SAM_billion!FY180*1000</f>
        <v>0</v>
      </c>
      <c r="FZ180" s="132">
        <f>SAM_billion!FZ180*1000</f>
        <v>0</v>
      </c>
      <c r="GA180" s="132">
        <f>SAM_billion!GA180*1000</f>
        <v>0</v>
      </c>
      <c r="GB180" s="132">
        <f>SAM_billion!GB180*1000</f>
        <v>0</v>
      </c>
      <c r="GC180" s="132">
        <f>SAM_billion!GC180*1000</f>
        <v>0</v>
      </c>
      <c r="GD180" s="132">
        <f>SAM_billion!GD180*1000</f>
        <v>0</v>
      </c>
      <c r="GE180" s="132">
        <f>SAM_billion!GE180*1000</f>
        <v>0</v>
      </c>
      <c r="GF180" s="132">
        <f>SAM_billion!GF180*1000</f>
        <v>0</v>
      </c>
      <c r="GG180" s="132">
        <f>SAM_billion!GG180*1000</f>
        <v>0</v>
      </c>
      <c r="GH180" s="132">
        <f>SAM_billion!GH180*1000</f>
        <v>0</v>
      </c>
      <c r="GI180" s="132">
        <f>SAM_billion!GI180*1000</f>
        <v>321.12923383135399</v>
      </c>
      <c r="GJ180" s="132">
        <f>SAM_billion!GJ180*1000</f>
        <v>172413.20986086287</v>
      </c>
    </row>
    <row r="181" spans="1:192" x14ac:dyDescent="0.25">
      <c r="A181" s="133" t="s">
        <v>51</v>
      </c>
      <c r="B181" s="132">
        <f>SAM_billion!B181*1000</f>
        <v>0</v>
      </c>
      <c r="C181" s="132">
        <f>SAM_billion!C181*1000</f>
        <v>0</v>
      </c>
      <c r="D181" s="132">
        <f>SAM_billion!D181*1000</f>
        <v>0</v>
      </c>
      <c r="E181" s="132">
        <f>SAM_billion!E181*1000</f>
        <v>0</v>
      </c>
      <c r="F181" s="132">
        <f>SAM_billion!F181*1000</f>
        <v>0</v>
      </c>
      <c r="G181" s="132">
        <f>SAM_billion!G181*1000</f>
        <v>0</v>
      </c>
      <c r="H181" s="132">
        <f>SAM_billion!H181*1000</f>
        <v>0</v>
      </c>
      <c r="I181" s="132">
        <f>SAM_billion!I181*1000</f>
        <v>0</v>
      </c>
      <c r="J181" s="132">
        <f>SAM_billion!J181*1000</f>
        <v>0</v>
      </c>
      <c r="K181" s="132">
        <f>SAM_billion!K181*1000</f>
        <v>0</v>
      </c>
      <c r="L181" s="132">
        <f>SAM_billion!L181*1000</f>
        <v>0</v>
      </c>
      <c r="M181" s="132">
        <f>SAM_billion!M181*1000</f>
        <v>0</v>
      </c>
      <c r="N181" s="132">
        <f>SAM_billion!N181*1000</f>
        <v>0</v>
      </c>
      <c r="O181" s="132">
        <f>SAM_billion!O181*1000</f>
        <v>0</v>
      </c>
      <c r="P181" s="132">
        <f>SAM_billion!P181*1000</f>
        <v>0</v>
      </c>
      <c r="Q181" s="132">
        <f>SAM_billion!Q181*1000</f>
        <v>0</v>
      </c>
      <c r="R181" s="132">
        <f>SAM_billion!R181*1000</f>
        <v>0</v>
      </c>
      <c r="S181" s="132">
        <f>SAM_billion!S181*1000</f>
        <v>0</v>
      </c>
      <c r="T181" s="132">
        <f>SAM_billion!T181*1000</f>
        <v>0</v>
      </c>
      <c r="U181" s="132">
        <f>SAM_billion!U181*1000</f>
        <v>0</v>
      </c>
      <c r="V181" s="132">
        <f>SAM_billion!V181*1000</f>
        <v>0</v>
      </c>
      <c r="W181" s="132">
        <f>SAM_billion!W181*1000</f>
        <v>0</v>
      </c>
      <c r="X181" s="132">
        <f>SAM_billion!X181*1000</f>
        <v>0</v>
      </c>
      <c r="Y181" s="132">
        <f>SAM_billion!Y181*1000</f>
        <v>0</v>
      </c>
      <c r="Z181" s="132">
        <f>SAM_billion!Z181*1000</f>
        <v>0</v>
      </c>
      <c r="AA181" s="132">
        <f>SAM_billion!AA181*1000</f>
        <v>0</v>
      </c>
      <c r="AB181" s="132">
        <f>SAM_billion!AB181*1000</f>
        <v>0</v>
      </c>
      <c r="AC181" s="132">
        <f>SAM_billion!AC181*1000</f>
        <v>0</v>
      </c>
      <c r="AD181" s="132">
        <f>SAM_billion!AD181*1000</f>
        <v>0</v>
      </c>
      <c r="AE181" s="132">
        <f>SAM_billion!AE181*1000</f>
        <v>0</v>
      </c>
      <c r="AF181" s="132">
        <f>SAM_billion!AF181*1000</f>
        <v>0</v>
      </c>
      <c r="AG181" s="132">
        <f>SAM_billion!AG181*1000</f>
        <v>0</v>
      </c>
      <c r="AH181" s="132">
        <f>SAM_billion!AH181*1000</f>
        <v>0</v>
      </c>
      <c r="AI181" s="132">
        <f>SAM_billion!AI181*1000</f>
        <v>0</v>
      </c>
      <c r="AJ181" s="132">
        <f>SAM_billion!AJ181*1000</f>
        <v>0</v>
      </c>
      <c r="AK181" s="132">
        <f>SAM_billion!AK181*1000</f>
        <v>0</v>
      </c>
      <c r="AL181" s="132">
        <f>SAM_billion!AL181*1000</f>
        <v>0</v>
      </c>
      <c r="AM181" s="132">
        <f>SAM_billion!AM181*1000</f>
        <v>0</v>
      </c>
      <c r="AN181" s="132">
        <f>SAM_billion!AN181*1000</f>
        <v>0</v>
      </c>
      <c r="AO181" s="132">
        <f>SAM_billion!AO181*1000</f>
        <v>0</v>
      </c>
      <c r="AP181" s="132">
        <f>SAM_billion!AP181*1000</f>
        <v>0</v>
      </c>
      <c r="AQ181" s="132">
        <f>SAM_billion!AQ181*1000</f>
        <v>0</v>
      </c>
      <c r="AR181" s="132">
        <f>SAM_billion!AR181*1000</f>
        <v>0</v>
      </c>
      <c r="AS181" s="132">
        <f>SAM_billion!AS181*1000</f>
        <v>0</v>
      </c>
      <c r="AT181" s="132">
        <f>SAM_billion!AT181*1000</f>
        <v>0</v>
      </c>
      <c r="AU181" s="132">
        <f>SAM_billion!AU181*1000</f>
        <v>0</v>
      </c>
      <c r="AV181" s="132">
        <f>SAM_billion!AV181*1000</f>
        <v>0</v>
      </c>
      <c r="AW181" s="132">
        <f>SAM_billion!AW181*1000</f>
        <v>0</v>
      </c>
      <c r="AX181" s="132">
        <f>SAM_billion!AX181*1000</f>
        <v>0</v>
      </c>
      <c r="AY181" s="132">
        <f>SAM_billion!AY181*1000</f>
        <v>0</v>
      </c>
      <c r="AZ181" s="132">
        <f>SAM_billion!AZ181*1000</f>
        <v>0</v>
      </c>
      <c r="BA181" s="132">
        <f>SAM_billion!BA181*1000</f>
        <v>0</v>
      </c>
      <c r="BB181" s="132">
        <f>SAM_billion!BB181*1000</f>
        <v>0</v>
      </c>
      <c r="BC181" s="132">
        <f>SAM_billion!BC181*1000</f>
        <v>0</v>
      </c>
      <c r="BD181" s="132">
        <f>SAM_billion!BD181*1000</f>
        <v>0</v>
      </c>
      <c r="BE181" s="132">
        <f>SAM_billion!BE181*1000</f>
        <v>0</v>
      </c>
      <c r="BF181" s="132">
        <f>SAM_billion!BF181*1000</f>
        <v>0</v>
      </c>
      <c r="BG181" s="132">
        <f>SAM_billion!BG181*1000</f>
        <v>0</v>
      </c>
      <c r="BH181" s="132">
        <f>SAM_billion!BH181*1000</f>
        <v>0</v>
      </c>
      <c r="BI181" s="132">
        <f>SAM_billion!BI181*1000</f>
        <v>0</v>
      </c>
      <c r="BJ181" s="132">
        <f>SAM_billion!BJ181*1000</f>
        <v>0</v>
      </c>
      <c r="BK181" s="132">
        <f>SAM_billion!BK181*1000</f>
        <v>0</v>
      </c>
      <c r="BL181" s="132">
        <f>SAM_billion!BL181*1000</f>
        <v>0</v>
      </c>
      <c r="BM181" s="132">
        <f>SAM_billion!BM181*1000</f>
        <v>0</v>
      </c>
      <c r="BN181" s="132">
        <f>SAM_billion!BN181*1000</f>
        <v>0</v>
      </c>
      <c r="BO181" s="132">
        <f>SAM_billion!BO181*1000</f>
        <v>0</v>
      </c>
      <c r="BP181" s="132">
        <f>SAM_billion!BP181*1000</f>
        <v>0</v>
      </c>
      <c r="BQ181" s="132">
        <f>SAM_billion!BQ181*1000</f>
        <v>0</v>
      </c>
      <c r="BR181" s="132">
        <f>SAM_billion!BR181*1000</f>
        <v>0</v>
      </c>
      <c r="BS181" s="132">
        <f>SAM_billion!BS181*1000</f>
        <v>0</v>
      </c>
      <c r="BT181" s="132">
        <f>SAM_billion!BT181*1000</f>
        <v>0</v>
      </c>
      <c r="BU181" s="132">
        <f>SAM_billion!BU181*1000</f>
        <v>0</v>
      </c>
      <c r="BV181" s="132">
        <f>SAM_billion!BV181*1000</f>
        <v>0</v>
      </c>
      <c r="BW181" s="132">
        <f>SAM_billion!BW181*1000</f>
        <v>0</v>
      </c>
      <c r="BX181" s="132">
        <f>SAM_billion!BX181*1000</f>
        <v>0</v>
      </c>
      <c r="BY181" s="132">
        <f>SAM_billion!BY181*1000</f>
        <v>0</v>
      </c>
      <c r="BZ181" s="132">
        <f>SAM_billion!BZ181*1000</f>
        <v>0</v>
      </c>
      <c r="CA181" s="132">
        <f>SAM_billion!CA181*1000</f>
        <v>0</v>
      </c>
      <c r="CB181" s="132">
        <f>SAM_billion!CB181*1000</f>
        <v>0</v>
      </c>
      <c r="CC181" s="132">
        <f>SAM_billion!CC181*1000</f>
        <v>0</v>
      </c>
      <c r="CD181" s="132">
        <f>SAM_billion!CD181*1000</f>
        <v>0</v>
      </c>
      <c r="CE181" s="132">
        <f>SAM_billion!CE181*1000</f>
        <v>0</v>
      </c>
      <c r="CF181" s="132">
        <f>SAM_billion!CF181*1000</f>
        <v>0</v>
      </c>
      <c r="CG181" s="132">
        <f>SAM_billion!CG181*1000</f>
        <v>0</v>
      </c>
      <c r="CH181" s="132">
        <f>SAM_billion!CH181*1000</f>
        <v>0</v>
      </c>
      <c r="CI181" s="132">
        <f>SAM_billion!CI181*1000</f>
        <v>0</v>
      </c>
      <c r="CJ181" s="132">
        <f>SAM_billion!CJ181*1000</f>
        <v>0</v>
      </c>
      <c r="CK181" s="132">
        <f>SAM_billion!CK181*1000</f>
        <v>0</v>
      </c>
      <c r="CL181" s="132">
        <f>SAM_billion!CL181*1000</f>
        <v>0</v>
      </c>
      <c r="CM181" s="132">
        <f>SAM_billion!CM181*1000</f>
        <v>0</v>
      </c>
      <c r="CN181" s="132">
        <f>SAM_billion!CN181*1000</f>
        <v>0</v>
      </c>
      <c r="CO181" s="132">
        <f>SAM_billion!CO181*1000</f>
        <v>0</v>
      </c>
      <c r="CP181" s="132">
        <f>SAM_billion!CP181*1000</f>
        <v>0</v>
      </c>
      <c r="CQ181" s="132">
        <f>SAM_billion!CQ181*1000</f>
        <v>0</v>
      </c>
      <c r="CR181" s="132">
        <f>SAM_billion!CR181*1000</f>
        <v>0</v>
      </c>
      <c r="CS181" s="132">
        <f>SAM_billion!CS181*1000</f>
        <v>0</v>
      </c>
      <c r="CT181" s="132">
        <f>SAM_billion!CT181*1000</f>
        <v>0</v>
      </c>
      <c r="CU181" s="132">
        <f>SAM_billion!CU181*1000</f>
        <v>0</v>
      </c>
      <c r="CV181" s="132">
        <f>SAM_billion!CV181*1000</f>
        <v>0</v>
      </c>
      <c r="CW181" s="132">
        <f>SAM_billion!CW181*1000</f>
        <v>0</v>
      </c>
      <c r="CX181" s="132">
        <f>SAM_billion!CX181*1000</f>
        <v>0</v>
      </c>
      <c r="CY181" s="132">
        <f>SAM_billion!CY181*1000</f>
        <v>0</v>
      </c>
      <c r="CZ181" s="132">
        <f>SAM_billion!CZ181*1000</f>
        <v>0</v>
      </c>
      <c r="DA181" s="132">
        <f>SAM_billion!DA181*1000</f>
        <v>0</v>
      </c>
      <c r="DB181" s="132">
        <f>SAM_billion!DB181*1000</f>
        <v>0</v>
      </c>
      <c r="DC181" s="132">
        <f>SAM_billion!DC181*1000</f>
        <v>0</v>
      </c>
      <c r="DD181" s="132">
        <f>SAM_billion!DD181*1000</f>
        <v>0</v>
      </c>
      <c r="DE181" s="132">
        <f>SAM_billion!DE181*1000</f>
        <v>0</v>
      </c>
      <c r="DF181" s="132">
        <f>SAM_billion!DF181*1000</f>
        <v>0</v>
      </c>
      <c r="DG181" s="132">
        <f>SAM_billion!DG181*1000</f>
        <v>0</v>
      </c>
      <c r="DH181" s="132">
        <f>SAM_billion!DH181*1000</f>
        <v>0</v>
      </c>
      <c r="DI181" s="132">
        <f>SAM_billion!DI181*1000</f>
        <v>0</v>
      </c>
      <c r="DJ181" s="132">
        <f>SAM_billion!DJ181*1000</f>
        <v>0</v>
      </c>
      <c r="DK181" s="132">
        <f>SAM_billion!DK181*1000</f>
        <v>0</v>
      </c>
      <c r="DL181" s="132">
        <f>SAM_billion!DL181*1000</f>
        <v>0</v>
      </c>
      <c r="DM181" s="132">
        <f>SAM_billion!DM181*1000</f>
        <v>0</v>
      </c>
      <c r="DN181" s="132">
        <f>SAM_billion!DN181*1000</f>
        <v>0</v>
      </c>
      <c r="DO181" s="132">
        <f>SAM_billion!DO181*1000</f>
        <v>0</v>
      </c>
      <c r="DP181" s="132">
        <f>SAM_billion!DP181*1000</f>
        <v>0</v>
      </c>
      <c r="DQ181" s="132">
        <f>SAM_billion!DQ181*1000</f>
        <v>0</v>
      </c>
      <c r="DR181" s="132">
        <f>SAM_billion!DR181*1000</f>
        <v>0</v>
      </c>
      <c r="DS181" s="132">
        <f>SAM_billion!DS181*1000</f>
        <v>0</v>
      </c>
      <c r="DT181" s="132">
        <f>SAM_billion!DT181*1000</f>
        <v>0</v>
      </c>
      <c r="DU181" s="132">
        <f>SAM_billion!DU181*1000</f>
        <v>0</v>
      </c>
      <c r="DV181" s="132">
        <f>SAM_billion!DV181*1000</f>
        <v>0</v>
      </c>
      <c r="DW181" s="132">
        <f>SAM_billion!DW181*1000</f>
        <v>0</v>
      </c>
      <c r="DX181" s="132">
        <f>SAM_billion!DX181*1000</f>
        <v>0</v>
      </c>
      <c r="DY181" s="132">
        <f>SAM_billion!DY181*1000</f>
        <v>0</v>
      </c>
      <c r="DZ181" s="132">
        <f>SAM_billion!DZ181*1000</f>
        <v>0</v>
      </c>
      <c r="EA181" s="132">
        <f>SAM_billion!EA181*1000</f>
        <v>0</v>
      </c>
      <c r="EB181" s="132">
        <f>SAM_billion!EB181*1000</f>
        <v>0</v>
      </c>
      <c r="EC181" s="132">
        <f>SAM_billion!EC181*1000</f>
        <v>0</v>
      </c>
      <c r="ED181" s="132">
        <f>SAM_billion!ED181*1000</f>
        <v>0</v>
      </c>
      <c r="EE181" s="132">
        <f>SAM_billion!EE181*1000</f>
        <v>0</v>
      </c>
      <c r="EF181" s="132">
        <f>SAM_billion!EF181*1000</f>
        <v>0</v>
      </c>
      <c r="EG181" s="132">
        <f>SAM_billion!EG181*1000</f>
        <v>0</v>
      </c>
      <c r="EH181" s="132">
        <f>SAM_billion!EH181*1000</f>
        <v>0</v>
      </c>
      <c r="EI181" s="132">
        <f>SAM_billion!EI181*1000</f>
        <v>0</v>
      </c>
      <c r="EJ181" s="132">
        <f>SAM_billion!EJ181*1000</f>
        <v>0</v>
      </c>
      <c r="EK181" s="132">
        <f>SAM_billion!EK181*1000</f>
        <v>0</v>
      </c>
      <c r="EL181" s="132">
        <f>SAM_billion!EL181*1000</f>
        <v>0</v>
      </c>
      <c r="EM181" s="132">
        <f>SAM_billion!EM181*1000</f>
        <v>0</v>
      </c>
      <c r="EN181" s="132">
        <f>SAM_billion!EN181*1000</f>
        <v>0</v>
      </c>
      <c r="EO181" s="132">
        <f>SAM_billion!EO181*1000</f>
        <v>0</v>
      </c>
      <c r="EP181" s="132">
        <f>SAM_billion!EP181*1000</f>
        <v>0</v>
      </c>
      <c r="EQ181" s="132">
        <f>SAM_billion!EQ181*1000</f>
        <v>0</v>
      </c>
      <c r="ER181" s="132">
        <f>SAM_billion!ER181*1000</f>
        <v>0</v>
      </c>
      <c r="ES181" s="132">
        <f>SAM_billion!ES181*1000</f>
        <v>0</v>
      </c>
      <c r="ET181" s="132">
        <f>SAM_billion!ET181*1000</f>
        <v>0</v>
      </c>
      <c r="EU181" s="132">
        <f>SAM_billion!EU181*1000</f>
        <v>0</v>
      </c>
      <c r="EV181" s="132">
        <f>SAM_billion!EV181*1000</f>
        <v>0</v>
      </c>
      <c r="EW181" s="132">
        <f>SAM_billion!EW181*1000</f>
        <v>0</v>
      </c>
      <c r="EX181" s="132">
        <f>SAM_billion!EX181*1000</f>
        <v>0</v>
      </c>
      <c r="EY181" s="132">
        <f>SAM_billion!EY181*1000</f>
        <v>0</v>
      </c>
      <c r="EZ181" s="132">
        <f>SAM_billion!EZ181*1000</f>
        <v>0</v>
      </c>
      <c r="FA181" s="132">
        <f>SAM_billion!FA181*1000</f>
        <v>0</v>
      </c>
      <c r="FB181" s="132">
        <f>SAM_billion!FB181*1000</f>
        <v>0</v>
      </c>
      <c r="FC181" s="132">
        <f>SAM_billion!FC181*1000</f>
        <v>0</v>
      </c>
      <c r="FD181" s="132">
        <f>SAM_billion!FD181*1000</f>
        <v>0</v>
      </c>
      <c r="FE181" s="132">
        <f>SAM_billion!FE181*1000</f>
        <v>22397.900104971199</v>
      </c>
      <c r="FF181" s="132">
        <f>SAM_billion!FF181*1000</f>
        <v>51732.09560988313</v>
      </c>
      <c r="FG181" s="132">
        <f>SAM_billion!FG181*1000</f>
        <v>44748.328824503529</v>
      </c>
      <c r="FH181" s="132">
        <f>SAM_billion!FH181*1000</f>
        <v>12175.062772270554</v>
      </c>
      <c r="FI181" s="132">
        <f>SAM_billion!FI181*1000</f>
        <v>28818.355605565277</v>
      </c>
      <c r="FJ181" s="132">
        <f>SAM_billion!FJ181*1000</f>
        <v>0</v>
      </c>
      <c r="FK181" s="132">
        <f>SAM_billion!FK181*1000</f>
        <v>417.61658110359753</v>
      </c>
      <c r="FL181" s="132">
        <f>SAM_billion!FL181*1000</f>
        <v>15955.234830467369</v>
      </c>
      <c r="FM181" s="132">
        <f>SAM_billion!FM181*1000</f>
        <v>0</v>
      </c>
      <c r="FN181" s="132">
        <f>SAM_billion!FN181*1000</f>
        <v>0</v>
      </c>
      <c r="FO181" s="132">
        <f>SAM_billion!FO181*1000</f>
        <v>0</v>
      </c>
      <c r="FP181" s="132">
        <f>SAM_billion!FP181*1000</f>
        <v>0</v>
      </c>
      <c r="FQ181" s="132">
        <f>SAM_billion!FQ181*1000</f>
        <v>0</v>
      </c>
      <c r="FR181" s="132">
        <f>SAM_billion!FR181*1000</f>
        <v>0</v>
      </c>
      <c r="FS181" s="132">
        <f>SAM_billion!FS181*1000</f>
        <v>0</v>
      </c>
      <c r="FT181" s="132">
        <f>SAM_billion!FT181*1000</f>
        <v>0</v>
      </c>
      <c r="FU181" s="132">
        <f>SAM_billion!FU181*1000</f>
        <v>0</v>
      </c>
      <c r="FV181" s="132">
        <f>SAM_billion!FV181*1000</f>
        <v>0</v>
      </c>
      <c r="FW181" s="132">
        <f>SAM_billion!FW181*1000</f>
        <v>0</v>
      </c>
      <c r="FX181" s="132">
        <f>SAM_billion!FX181*1000</f>
        <v>64861.622499039331</v>
      </c>
      <c r="FY181" s="132">
        <f>SAM_billion!FY181*1000</f>
        <v>0</v>
      </c>
      <c r="FZ181" s="132">
        <f>SAM_billion!FZ181*1000</f>
        <v>0</v>
      </c>
      <c r="GA181" s="132">
        <f>SAM_billion!GA181*1000</f>
        <v>0</v>
      </c>
      <c r="GB181" s="132">
        <f>SAM_billion!GB181*1000</f>
        <v>0</v>
      </c>
      <c r="GC181" s="132">
        <f>SAM_billion!GC181*1000</f>
        <v>0</v>
      </c>
      <c r="GD181" s="132">
        <f>SAM_billion!GD181*1000</f>
        <v>0</v>
      </c>
      <c r="GE181" s="132">
        <f>SAM_billion!GE181*1000</f>
        <v>0</v>
      </c>
      <c r="GF181" s="132">
        <f>SAM_billion!GF181*1000</f>
        <v>0</v>
      </c>
      <c r="GG181" s="132">
        <f>SAM_billion!GG181*1000</f>
        <v>0</v>
      </c>
      <c r="GH181" s="132">
        <f>SAM_billion!GH181*1000</f>
        <v>0</v>
      </c>
      <c r="GI181" s="132">
        <f>SAM_billion!GI181*1000</f>
        <v>513.55917922798244</v>
      </c>
      <c r="GJ181" s="132">
        <f>SAM_billion!GJ181*1000</f>
        <v>241619.77600703196</v>
      </c>
    </row>
    <row r="182" spans="1:192" x14ac:dyDescent="0.25">
      <c r="A182" s="133" t="s">
        <v>52</v>
      </c>
      <c r="B182" s="132">
        <f>SAM_billion!B182*1000</f>
        <v>0</v>
      </c>
      <c r="C182" s="132">
        <f>SAM_billion!C182*1000</f>
        <v>0</v>
      </c>
      <c r="D182" s="132">
        <f>SAM_billion!D182*1000</f>
        <v>0</v>
      </c>
      <c r="E182" s="132">
        <f>SAM_billion!E182*1000</f>
        <v>0</v>
      </c>
      <c r="F182" s="132">
        <f>SAM_billion!F182*1000</f>
        <v>0</v>
      </c>
      <c r="G182" s="132">
        <f>SAM_billion!G182*1000</f>
        <v>0</v>
      </c>
      <c r="H182" s="132">
        <f>SAM_billion!H182*1000</f>
        <v>0</v>
      </c>
      <c r="I182" s="132">
        <f>SAM_billion!I182*1000</f>
        <v>0</v>
      </c>
      <c r="J182" s="132">
        <f>SAM_billion!J182*1000</f>
        <v>0</v>
      </c>
      <c r="K182" s="132">
        <f>SAM_billion!K182*1000</f>
        <v>0</v>
      </c>
      <c r="L182" s="132">
        <f>SAM_billion!L182*1000</f>
        <v>0</v>
      </c>
      <c r="M182" s="132">
        <f>SAM_billion!M182*1000</f>
        <v>0</v>
      </c>
      <c r="N182" s="132">
        <f>SAM_billion!N182*1000</f>
        <v>0</v>
      </c>
      <c r="O182" s="132">
        <f>SAM_billion!O182*1000</f>
        <v>0</v>
      </c>
      <c r="P182" s="132">
        <f>SAM_billion!P182*1000</f>
        <v>0</v>
      </c>
      <c r="Q182" s="132">
        <f>SAM_billion!Q182*1000</f>
        <v>0</v>
      </c>
      <c r="R182" s="132">
        <f>SAM_billion!R182*1000</f>
        <v>0</v>
      </c>
      <c r="S182" s="132">
        <f>SAM_billion!S182*1000</f>
        <v>0</v>
      </c>
      <c r="T182" s="132">
        <f>SAM_billion!T182*1000</f>
        <v>0</v>
      </c>
      <c r="U182" s="132">
        <f>SAM_billion!U182*1000</f>
        <v>0</v>
      </c>
      <c r="V182" s="132">
        <f>SAM_billion!V182*1000</f>
        <v>0</v>
      </c>
      <c r="W182" s="132">
        <f>SAM_billion!W182*1000</f>
        <v>0</v>
      </c>
      <c r="X182" s="132">
        <f>SAM_billion!X182*1000</f>
        <v>0</v>
      </c>
      <c r="Y182" s="132">
        <f>SAM_billion!Y182*1000</f>
        <v>0</v>
      </c>
      <c r="Z182" s="132">
        <f>SAM_billion!Z182*1000</f>
        <v>0</v>
      </c>
      <c r="AA182" s="132">
        <f>SAM_billion!AA182*1000</f>
        <v>0</v>
      </c>
      <c r="AB182" s="132">
        <f>SAM_billion!AB182*1000</f>
        <v>0</v>
      </c>
      <c r="AC182" s="132">
        <f>SAM_billion!AC182*1000</f>
        <v>0</v>
      </c>
      <c r="AD182" s="132">
        <f>SAM_billion!AD182*1000</f>
        <v>0</v>
      </c>
      <c r="AE182" s="132">
        <f>SAM_billion!AE182*1000</f>
        <v>0</v>
      </c>
      <c r="AF182" s="132">
        <f>SAM_billion!AF182*1000</f>
        <v>0</v>
      </c>
      <c r="AG182" s="132">
        <f>SAM_billion!AG182*1000</f>
        <v>0</v>
      </c>
      <c r="AH182" s="132">
        <f>SAM_billion!AH182*1000</f>
        <v>0</v>
      </c>
      <c r="AI182" s="132">
        <f>SAM_billion!AI182*1000</f>
        <v>0</v>
      </c>
      <c r="AJ182" s="132">
        <f>SAM_billion!AJ182*1000</f>
        <v>0</v>
      </c>
      <c r="AK182" s="132">
        <f>SAM_billion!AK182*1000</f>
        <v>0</v>
      </c>
      <c r="AL182" s="132">
        <f>SAM_billion!AL182*1000</f>
        <v>0</v>
      </c>
      <c r="AM182" s="132">
        <f>SAM_billion!AM182*1000</f>
        <v>0</v>
      </c>
      <c r="AN182" s="132">
        <f>SAM_billion!AN182*1000</f>
        <v>0</v>
      </c>
      <c r="AO182" s="132">
        <f>SAM_billion!AO182*1000</f>
        <v>0</v>
      </c>
      <c r="AP182" s="132">
        <f>SAM_billion!AP182*1000</f>
        <v>0</v>
      </c>
      <c r="AQ182" s="132">
        <f>SAM_billion!AQ182*1000</f>
        <v>0</v>
      </c>
      <c r="AR182" s="132">
        <f>SAM_billion!AR182*1000</f>
        <v>0</v>
      </c>
      <c r="AS182" s="132">
        <f>SAM_billion!AS182*1000</f>
        <v>0</v>
      </c>
      <c r="AT182" s="132">
        <f>SAM_billion!AT182*1000</f>
        <v>0</v>
      </c>
      <c r="AU182" s="132">
        <f>SAM_billion!AU182*1000</f>
        <v>0</v>
      </c>
      <c r="AV182" s="132">
        <f>SAM_billion!AV182*1000</f>
        <v>0</v>
      </c>
      <c r="AW182" s="132">
        <f>SAM_billion!AW182*1000</f>
        <v>0</v>
      </c>
      <c r="AX182" s="132">
        <f>SAM_billion!AX182*1000</f>
        <v>0</v>
      </c>
      <c r="AY182" s="132">
        <f>SAM_billion!AY182*1000</f>
        <v>0</v>
      </c>
      <c r="AZ182" s="132">
        <f>SAM_billion!AZ182*1000</f>
        <v>0</v>
      </c>
      <c r="BA182" s="132">
        <f>SAM_billion!BA182*1000</f>
        <v>0</v>
      </c>
      <c r="BB182" s="132">
        <f>SAM_billion!BB182*1000</f>
        <v>0</v>
      </c>
      <c r="BC182" s="132">
        <f>SAM_billion!BC182*1000</f>
        <v>0</v>
      </c>
      <c r="BD182" s="132">
        <f>SAM_billion!BD182*1000</f>
        <v>0</v>
      </c>
      <c r="BE182" s="132">
        <f>SAM_billion!BE182*1000</f>
        <v>0</v>
      </c>
      <c r="BF182" s="132">
        <f>SAM_billion!BF182*1000</f>
        <v>0</v>
      </c>
      <c r="BG182" s="132">
        <f>SAM_billion!BG182*1000</f>
        <v>0</v>
      </c>
      <c r="BH182" s="132">
        <f>SAM_billion!BH182*1000</f>
        <v>0</v>
      </c>
      <c r="BI182" s="132">
        <f>SAM_billion!BI182*1000</f>
        <v>0</v>
      </c>
      <c r="BJ182" s="132">
        <f>SAM_billion!BJ182*1000</f>
        <v>0</v>
      </c>
      <c r="BK182" s="132">
        <f>SAM_billion!BK182*1000</f>
        <v>0</v>
      </c>
      <c r="BL182" s="132">
        <f>SAM_billion!BL182*1000</f>
        <v>0</v>
      </c>
      <c r="BM182" s="132">
        <f>SAM_billion!BM182*1000</f>
        <v>0</v>
      </c>
      <c r="BN182" s="132">
        <f>SAM_billion!BN182*1000</f>
        <v>0</v>
      </c>
      <c r="BO182" s="132">
        <f>SAM_billion!BO182*1000</f>
        <v>0</v>
      </c>
      <c r="BP182" s="132">
        <f>SAM_billion!BP182*1000</f>
        <v>0</v>
      </c>
      <c r="BQ182" s="132">
        <f>SAM_billion!BQ182*1000</f>
        <v>0</v>
      </c>
      <c r="BR182" s="132">
        <f>SAM_billion!BR182*1000</f>
        <v>0</v>
      </c>
      <c r="BS182" s="132">
        <f>SAM_billion!BS182*1000</f>
        <v>0</v>
      </c>
      <c r="BT182" s="132">
        <f>SAM_billion!BT182*1000</f>
        <v>0</v>
      </c>
      <c r="BU182" s="132">
        <f>SAM_billion!BU182*1000</f>
        <v>0</v>
      </c>
      <c r="BV182" s="132">
        <f>SAM_billion!BV182*1000</f>
        <v>0</v>
      </c>
      <c r="BW182" s="132">
        <f>SAM_billion!BW182*1000</f>
        <v>0</v>
      </c>
      <c r="BX182" s="132">
        <f>SAM_billion!BX182*1000</f>
        <v>0</v>
      </c>
      <c r="BY182" s="132">
        <f>SAM_billion!BY182*1000</f>
        <v>0</v>
      </c>
      <c r="BZ182" s="132">
        <f>SAM_billion!BZ182*1000</f>
        <v>0</v>
      </c>
      <c r="CA182" s="132">
        <f>SAM_billion!CA182*1000</f>
        <v>0</v>
      </c>
      <c r="CB182" s="132">
        <f>SAM_billion!CB182*1000</f>
        <v>0</v>
      </c>
      <c r="CC182" s="132">
        <f>SAM_billion!CC182*1000</f>
        <v>0</v>
      </c>
      <c r="CD182" s="132">
        <f>SAM_billion!CD182*1000</f>
        <v>0</v>
      </c>
      <c r="CE182" s="132">
        <f>SAM_billion!CE182*1000</f>
        <v>0</v>
      </c>
      <c r="CF182" s="132">
        <f>SAM_billion!CF182*1000</f>
        <v>0</v>
      </c>
      <c r="CG182" s="132">
        <f>SAM_billion!CG182*1000</f>
        <v>0</v>
      </c>
      <c r="CH182" s="132">
        <f>SAM_billion!CH182*1000</f>
        <v>0</v>
      </c>
      <c r="CI182" s="132">
        <f>SAM_billion!CI182*1000</f>
        <v>0</v>
      </c>
      <c r="CJ182" s="132">
        <f>SAM_billion!CJ182*1000</f>
        <v>0</v>
      </c>
      <c r="CK182" s="132">
        <f>SAM_billion!CK182*1000</f>
        <v>0</v>
      </c>
      <c r="CL182" s="132">
        <f>SAM_billion!CL182*1000</f>
        <v>0</v>
      </c>
      <c r="CM182" s="132">
        <f>SAM_billion!CM182*1000</f>
        <v>0</v>
      </c>
      <c r="CN182" s="132">
        <f>SAM_billion!CN182*1000</f>
        <v>0</v>
      </c>
      <c r="CO182" s="132">
        <f>SAM_billion!CO182*1000</f>
        <v>0</v>
      </c>
      <c r="CP182" s="132">
        <f>SAM_billion!CP182*1000</f>
        <v>0</v>
      </c>
      <c r="CQ182" s="132">
        <f>SAM_billion!CQ182*1000</f>
        <v>0</v>
      </c>
      <c r="CR182" s="132">
        <f>SAM_billion!CR182*1000</f>
        <v>0</v>
      </c>
      <c r="CS182" s="132">
        <f>SAM_billion!CS182*1000</f>
        <v>0</v>
      </c>
      <c r="CT182" s="132">
        <f>SAM_billion!CT182*1000</f>
        <v>0</v>
      </c>
      <c r="CU182" s="132">
        <f>SAM_billion!CU182*1000</f>
        <v>0</v>
      </c>
      <c r="CV182" s="132">
        <f>SAM_billion!CV182*1000</f>
        <v>0</v>
      </c>
      <c r="CW182" s="132">
        <f>SAM_billion!CW182*1000</f>
        <v>0</v>
      </c>
      <c r="CX182" s="132">
        <f>SAM_billion!CX182*1000</f>
        <v>0</v>
      </c>
      <c r="CY182" s="132">
        <f>SAM_billion!CY182*1000</f>
        <v>0</v>
      </c>
      <c r="CZ182" s="132">
        <f>SAM_billion!CZ182*1000</f>
        <v>0</v>
      </c>
      <c r="DA182" s="132">
        <f>SAM_billion!DA182*1000</f>
        <v>0</v>
      </c>
      <c r="DB182" s="132">
        <f>SAM_billion!DB182*1000</f>
        <v>0</v>
      </c>
      <c r="DC182" s="132">
        <f>SAM_billion!DC182*1000</f>
        <v>0</v>
      </c>
      <c r="DD182" s="132">
        <f>SAM_billion!DD182*1000</f>
        <v>0</v>
      </c>
      <c r="DE182" s="132">
        <f>SAM_billion!DE182*1000</f>
        <v>0</v>
      </c>
      <c r="DF182" s="132">
        <f>SAM_billion!DF182*1000</f>
        <v>0</v>
      </c>
      <c r="DG182" s="132">
        <f>SAM_billion!DG182*1000</f>
        <v>0</v>
      </c>
      <c r="DH182" s="132">
        <f>SAM_billion!DH182*1000</f>
        <v>0</v>
      </c>
      <c r="DI182" s="132">
        <f>SAM_billion!DI182*1000</f>
        <v>0</v>
      </c>
      <c r="DJ182" s="132">
        <f>SAM_billion!DJ182*1000</f>
        <v>0</v>
      </c>
      <c r="DK182" s="132">
        <f>SAM_billion!DK182*1000</f>
        <v>0</v>
      </c>
      <c r="DL182" s="132">
        <f>SAM_billion!DL182*1000</f>
        <v>0</v>
      </c>
      <c r="DM182" s="132">
        <f>SAM_billion!DM182*1000</f>
        <v>0</v>
      </c>
      <c r="DN182" s="132">
        <f>SAM_billion!DN182*1000</f>
        <v>0</v>
      </c>
      <c r="DO182" s="132">
        <f>SAM_billion!DO182*1000</f>
        <v>0</v>
      </c>
      <c r="DP182" s="132">
        <f>SAM_billion!DP182*1000</f>
        <v>0</v>
      </c>
      <c r="DQ182" s="132">
        <f>SAM_billion!DQ182*1000</f>
        <v>0</v>
      </c>
      <c r="DR182" s="132">
        <f>SAM_billion!DR182*1000</f>
        <v>0</v>
      </c>
      <c r="DS182" s="132">
        <f>SAM_billion!DS182*1000</f>
        <v>0</v>
      </c>
      <c r="DT182" s="132">
        <f>SAM_billion!DT182*1000</f>
        <v>0</v>
      </c>
      <c r="DU182" s="132">
        <f>SAM_billion!DU182*1000</f>
        <v>0</v>
      </c>
      <c r="DV182" s="132">
        <f>SAM_billion!DV182*1000</f>
        <v>0</v>
      </c>
      <c r="DW182" s="132">
        <f>SAM_billion!DW182*1000</f>
        <v>0</v>
      </c>
      <c r="DX182" s="132">
        <f>SAM_billion!DX182*1000</f>
        <v>0</v>
      </c>
      <c r="DY182" s="132">
        <f>SAM_billion!DY182*1000</f>
        <v>0</v>
      </c>
      <c r="DZ182" s="132">
        <f>SAM_billion!DZ182*1000</f>
        <v>0</v>
      </c>
      <c r="EA182" s="132">
        <f>SAM_billion!EA182*1000</f>
        <v>0</v>
      </c>
      <c r="EB182" s="132">
        <f>SAM_billion!EB182*1000</f>
        <v>0</v>
      </c>
      <c r="EC182" s="132">
        <f>SAM_billion!EC182*1000</f>
        <v>0</v>
      </c>
      <c r="ED182" s="132">
        <f>SAM_billion!ED182*1000</f>
        <v>0</v>
      </c>
      <c r="EE182" s="132">
        <f>SAM_billion!EE182*1000</f>
        <v>0</v>
      </c>
      <c r="EF182" s="132">
        <f>SAM_billion!EF182*1000</f>
        <v>0</v>
      </c>
      <c r="EG182" s="132">
        <f>SAM_billion!EG182*1000</f>
        <v>0</v>
      </c>
      <c r="EH182" s="132">
        <f>SAM_billion!EH182*1000</f>
        <v>0</v>
      </c>
      <c r="EI182" s="132">
        <f>SAM_billion!EI182*1000</f>
        <v>0</v>
      </c>
      <c r="EJ182" s="132">
        <f>SAM_billion!EJ182*1000</f>
        <v>0</v>
      </c>
      <c r="EK182" s="132">
        <f>SAM_billion!EK182*1000</f>
        <v>0</v>
      </c>
      <c r="EL182" s="132">
        <f>SAM_billion!EL182*1000</f>
        <v>0</v>
      </c>
      <c r="EM182" s="132">
        <f>SAM_billion!EM182*1000</f>
        <v>0</v>
      </c>
      <c r="EN182" s="132">
        <f>SAM_billion!EN182*1000</f>
        <v>0</v>
      </c>
      <c r="EO182" s="132">
        <f>SAM_billion!EO182*1000</f>
        <v>0</v>
      </c>
      <c r="EP182" s="132">
        <f>SAM_billion!EP182*1000</f>
        <v>0</v>
      </c>
      <c r="EQ182" s="132">
        <f>SAM_billion!EQ182*1000</f>
        <v>0</v>
      </c>
      <c r="ER182" s="132">
        <f>SAM_billion!ER182*1000</f>
        <v>0</v>
      </c>
      <c r="ES182" s="132">
        <f>SAM_billion!ES182*1000</f>
        <v>0</v>
      </c>
      <c r="ET182" s="132">
        <f>SAM_billion!ET182*1000</f>
        <v>0</v>
      </c>
      <c r="EU182" s="132">
        <f>SAM_billion!EU182*1000</f>
        <v>0</v>
      </c>
      <c r="EV182" s="132">
        <f>SAM_billion!EV182*1000</f>
        <v>0</v>
      </c>
      <c r="EW182" s="132">
        <f>SAM_billion!EW182*1000</f>
        <v>0</v>
      </c>
      <c r="EX182" s="132">
        <f>SAM_billion!EX182*1000</f>
        <v>0</v>
      </c>
      <c r="EY182" s="132">
        <f>SAM_billion!EY182*1000</f>
        <v>0</v>
      </c>
      <c r="EZ182" s="132">
        <f>SAM_billion!EZ182*1000</f>
        <v>0</v>
      </c>
      <c r="FA182" s="132">
        <f>SAM_billion!FA182*1000</f>
        <v>0</v>
      </c>
      <c r="FB182" s="132">
        <f>SAM_billion!FB182*1000</f>
        <v>0</v>
      </c>
      <c r="FC182" s="132">
        <f>SAM_billion!FC182*1000</f>
        <v>0</v>
      </c>
      <c r="FD182" s="132">
        <f>SAM_billion!FD182*1000</f>
        <v>0</v>
      </c>
      <c r="FE182" s="132">
        <f>SAM_billion!FE182*1000</f>
        <v>18220.677426184859</v>
      </c>
      <c r="FF182" s="132">
        <f>SAM_billion!FF182*1000</f>
        <v>46680.672922160578</v>
      </c>
      <c r="FG182" s="132">
        <f>SAM_billion!FG182*1000</f>
        <v>79012.606488446327</v>
      </c>
      <c r="FH182" s="132">
        <f>SAM_billion!FH182*1000</f>
        <v>25158.703156515745</v>
      </c>
      <c r="FI182" s="132">
        <f>SAM_billion!FI182*1000</f>
        <v>47136.392310836942</v>
      </c>
      <c r="FJ182" s="132">
        <f>SAM_billion!FJ182*1000</f>
        <v>0</v>
      </c>
      <c r="FK182" s="132">
        <f>SAM_billion!FK182*1000</f>
        <v>645.49411389884278</v>
      </c>
      <c r="FL182" s="132">
        <f>SAM_billion!FL182*1000</f>
        <v>29020.56909876845</v>
      </c>
      <c r="FM182" s="132">
        <f>SAM_billion!FM182*1000</f>
        <v>0</v>
      </c>
      <c r="FN182" s="132">
        <f>SAM_billion!FN182*1000</f>
        <v>0</v>
      </c>
      <c r="FO182" s="132">
        <f>SAM_billion!FO182*1000</f>
        <v>0</v>
      </c>
      <c r="FP182" s="132">
        <f>SAM_billion!FP182*1000</f>
        <v>0</v>
      </c>
      <c r="FQ182" s="132">
        <f>SAM_billion!FQ182*1000</f>
        <v>0</v>
      </c>
      <c r="FR182" s="132">
        <f>SAM_billion!FR182*1000</f>
        <v>0</v>
      </c>
      <c r="FS182" s="132">
        <f>SAM_billion!FS182*1000</f>
        <v>0</v>
      </c>
      <c r="FT182" s="132">
        <f>SAM_billion!FT182*1000</f>
        <v>0</v>
      </c>
      <c r="FU182" s="132">
        <f>SAM_billion!FU182*1000</f>
        <v>0</v>
      </c>
      <c r="FV182" s="132">
        <f>SAM_billion!FV182*1000</f>
        <v>0</v>
      </c>
      <c r="FW182" s="132">
        <f>SAM_billion!FW182*1000</f>
        <v>0</v>
      </c>
      <c r="FX182" s="132">
        <f>SAM_billion!FX182*1000</f>
        <v>47446.938718321406</v>
      </c>
      <c r="FY182" s="132">
        <f>SAM_billion!FY182*1000</f>
        <v>0</v>
      </c>
      <c r="FZ182" s="132">
        <f>SAM_billion!FZ182*1000</f>
        <v>0</v>
      </c>
      <c r="GA182" s="132">
        <f>SAM_billion!GA182*1000</f>
        <v>0</v>
      </c>
      <c r="GB182" s="132">
        <f>SAM_billion!GB182*1000</f>
        <v>0</v>
      </c>
      <c r="GC182" s="132">
        <f>SAM_billion!GC182*1000</f>
        <v>0</v>
      </c>
      <c r="GD182" s="132">
        <f>SAM_billion!GD182*1000</f>
        <v>0</v>
      </c>
      <c r="GE182" s="132">
        <f>SAM_billion!GE182*1000</f>
        <v>0</v>
      </c>
      <c r="GF182" s="132">
        <f>SAM_billion!GF182*1000</f>
        <v>0</v>
      </c>
      <c r="GG182" s="132">
        <f>SAM_billion!GG182*1000</f>
        <v>0</v>
      </c>
      <c r="GH182" s="132">
        <f>SAM_billion!GH182*1000</f>
        <v>0</v>
      </c>
      <c r="GI182" s="132">
        <f>SAM_billion!GI182*1000</f>
        <v>934.02306523425489</v>
      </c>
      <c r="GJ182" s="132">
        <f>SAM_billion!GJ182*1000</f>
        <v>294256.07730036741</v>
      </c>
    </row>
    <row r="183" spans="1:192" x14ac:dyDescent="0.25">
      <c r="A183" s="133" t="s">
        <v>53</v>
      </c>
      <c r="B183" s="132">
        <f>SAM_billion!B183*1000</f>
        <v>0</v>
      </c>
      <c r="C183" s="132">
        <f>SAM_billion!C183*1000</f>
        <v>0</v>
      </c>
      <c r="D183" s="132">
        <f>SAM_billion!D183*1000</f>
        <v>0</v>
      </c>
      <c r="E183" s="132">
        <f>SAM_billion!E183*1000</f>
        <v>0</v>
      </c>
      <c r="F183" s="132">
        <f>SAM_billion!F183*1000</f>
        <v>0</v>
      </c>
      <c r="G183" s="132">
        <f>SAM_billion!G183*1000</f>
        <v>0</v>
      </c>
      <c r="H183" s="132">
        <f>SAM_billion!H183*1000</f>
        <v>0</v>
      </c>
      <c r="I183" s="132">
        <f>SAM_billion!I183*1000</f>
        <v>0</v>
      </c>
      <c r="J183" s="132">
        <f>SAM_billion!J183*1000</f>
        <v>0</v>
      </c>
      <c r="K183" s="132">
        <f>SAM_billion!K183*1000</f>
        <v>0</v>
      </c>
      <c r="L183" s="132">
        <f>SAM_billion!L183*1000</f>
        <v>0</v>
      </c>
      <c r="M183" s="132">
        <f>SAM_billion!M183*1000</f>
        <v>0</v>
      </c>
      <c r="N183" s="132">
        <f>SAM_billion!N183*1000</f>
        <v>0</v>
      </c>
      <c r="O183" s="132">
        <f>SAM_billion!O183*1000</f>
        <v>0</v>
      </c>
      <c r="P183" s="132">
        <f>SAM_billion!P183*1000</f>
        <v>0</v>
      </c>
      <c r="Q183" s="132">
        <f>SAM_billion!Q183*1000</f>
        <v>0</v>
      </c>
      <c r="R183" s="132">
        <f>SAM_billion!R183*1000</f>
        <v>0</v>
      </c>
      <c r="S183" s="132">
        <f>SAM_billion!S183*1000</f>
        <v>0</v>
      </c>
      <c r="T183" s="132">
        <f>SAM_billion!T183*1000</f>
        <v>0</v>
      </c>
      <c r="U183" s="132">
        <f>SAM_billion!U183*1000</f>
        <v>0</v>
      </c>
      <c r="V183" s="132">
        <f>SAM_billion!V183*1000</f>
        <v>0</v>
      </c>
      <c r="W183" s="132">
        <f>SAM_billion!W183*1000</f>
        <v>0</v>
      </c>
      <c r="X183" s="132">
        <f>SAM_billion!X183*1000</f>
        <v>0</v>
      </c>
      <c r="Y183" s="132">
        <f>SAM_billion!Y183*1000</f>
        <v>0</v>
      </c>
      <c r="Z183" s="132">
        <f>SAM_billion!Z183*1000</f>
        <v>0</v>
      </c>
      <c r="AA183" s="132">
        <f>SAM_billion!AA183*1000</f>
        <v>0</v>
      </c>
      <c r="AB183" s="132">
        <f>SAM_billion!AB183*1000</f>
        <v>0</v>
      </c>
      <c r="AC183" s="132">
        <f>SAM_billion!AC183*1000</f>
        <v>0</v>
      </c>
      <c r="AD183" s="132">
        <f>SAM_billion!AD183*1000</f>
        <v>0</v>
      </c>
      <c r="AE183" s="132">
        <f>SAM_billion!AE183*1000</f>
        <v>0</v>
      </c>
      <c r="AF183" s="132">
        <f>SAM_billion!AF183*1000</f>
        <v>0</v>
      </c>
      <c r="AG183" s="132">
        <f>SAM_billion!AG183*1000</f>
        <v>0</v>
      </c>
      <c r="AH183" s="132">
        <f>SAM_billion!AH183*1000</f>
        <v>0</v>
      </c>
      <c r="AI183" s="132">
        <f>SAM_billion!AI183*1000</f>
        <v>0</v>
      </c>
      <c r="AJ183" s="132">
        <f>SAM_billion!AJ183*1000</f>
        <v>0</v>
      </c>
      <c r="AK183" s="132">
        <f>SAM_billion!AK183*1000</f>
        <v>0</v>
      </c>
      <c r="AL183" s="132">
        <f>SAM_billion!AL183*1000</f>
        <v>0</v>
      </c>
      <c r="AM183" s="132">
        <f>SAM_billion!AM183*1000</f>
        <v>0</v>
      </c>
      <c r="AN183" s="132">
        <f>SAM_billion!AN183*1000</f>
        <v>0</v>
      </c>
      <c r="AO183" s="132">
        <f>SAM_billion!AO183*1000</f>
        <v>0</v>
      </c>
      <c r="AP183" s="132">
        <f>SAM_billion!AP183*1000</f>
        <v>0</v>
      </c>
      <c r="AQ183" s="132">
        <f>SAM_billion!AQ183*1000</f>
        <v>0</v>
      </c>
      <c r="AR183" s="132">
        <f>SAM_billion!AR183*1000</f>
        <v>0</v>
      </c>
      <c r="AS183" s="132">
        <f>SAM_billion!AS183*1000</f>
        <v>0</v>
      </c>
      <c r="AT183" s="132">
        <f>SAM_billion!AT183*1000</f>
        <v>0</v>
      </c>
      <c r="AU183" s="132">
        <f>SAM_billion!AU183*1000</f>
        <v>0</v>
      </c>
      <c r="AV183" s="132">
        <f>SAM_billion!AV183*1000</f>
        <v>0</v>
      </c>
      <c r="AW183" s="132">
        <f>SAM_billion!AW183*1000</f>
        <v>0</v>
      </c>
      <c r="AX183" s="132">
        <f>SAM_billion!AX183*1000</f>
        <v>0</v>
      </c>
      <c r="AY183" s="132">
        <f>SAM_billion!AY183*1000</f>
        <v>0</v>
      </c>
      <c r="AZ183" s="132">
        <f>SAM_billion!AZ183*1000</f>
        <v>0</v>
      </c>
      <c r="BA183" s="132">
        <f>SAM_billion!BA183*1000</f>
        <v>0</v>
      </c>
      <c r="BB183" s="132">
        <f>SAM_billion!BB183*1000</f>
        <v>0</v>
      </c>
      <c r="BC183" s="132">
        <f>SAM_billion!BC183*1000</f>
        <v>0</v>
      </c>
      <c r="BD183" s="132">
        <f>SAM_billion!BD183*1000</f>
        <v>0</v>
      </c>
      <c r="BE183" s="132">
        <f>SAM_billion!BE183*1000</f>
        <v>0</v>
      </c>
      <c r="BF183" s="132">
        <f>SAM_billion!BF183*1000</f>
        <v>0</v>
      </c>
      <c r="BG183" s="132">
        <f>SAM_billion!BG183*1000</f>
        <v>0</v>
      </c>
      <c r="BH183" s="132">
        <f>SAM_billion!BH183*1000</f>
        <v>0</v>
      </c>
      <c r="BI183" s="132">
        <f>SAM_billion!BI183*1000</f>
        <v>0</v>
      </c>
      <c r="BJ183" s="132">
        <f>SAM_billion!BJ183*1000</f>
        <v>0</v>
      </c>
      <c r="BK183" s="132">
        <f>SAM_billion!BK183*1000</f>
        <v>0</v>
      </c>
      <c r="BL183" s="132">
        <f>SAM_billion!BL183*1000</f>
        <v>0</v>
      </c>
      <c r="BM183" s="132">
        <f>SAM_billion!BM183*1000</f>
        <v>0</v>
      </c>
      <c r="BN183" s="132">
        <f>SAM_billion!BN183*1000</f>
        <v>0</v>
      </c>
      <c r="BO183" s="132">
        <f>SAM_billion!BO183*1000</f>
        <v>0</v>
      </c>
      <c r="BP183" s="132">
        <f>SAM_billion!BP183*1000</f>
        <v>0</v>
      </c>
      <c r="BQ183" s="132">
        <f>SAM_billion!BQ183*1000</f>
        <v>0</v>
      </c>
      <c r="BR183" s="132">
        <f>SAM_billion!BR183*1000</f>
        <v>0</v>
      </c>
      <c r="BS183" s="132">
        <f>SAM_billion!BS183*1000</f>
        <v>0</v>
      </c>
      <c r="BT183" s="132">
        <f>SAM_billion!BT183*1000</f>
        <v>0</v>
      </c>
      <c r="BU183" s="132">
        <f>SAM_billion!BU183*1000</f>
        <v>0</v>
      </c>
      <c r="BV183" s="132">
        <f>SAM_billion!BV183*1000</f>
        <v>0</v>
      </c>
      <c r="BW183" s="132">
        <f>SAM_billion!BW183*1000</f>
        <v>0</v>
      </c>
      <c r="BX183" s="132">
        <f>SAM_billion!BX183*1000</f>
        <v>0</v>
      </c>
      <c r="BY183" s="132">
        <f>SAM_billion!BY183*1000</f>
        <v>0</v>
      </c>
      <c r="BZ183" s="132">
        <f>SAM_billion!BZ183*1000</f>
        <v>0</v>
      </c>
      <c r="CA183" s="132">
        <f>SAM_billion!CA183*1000</f>
        <v>0</v>
      </c>
      <c r="CB183" s="132">
        <f>SAM_billion!CB183*1000</f>
        <v>0</v>
      </c>
      <c r="CC183" s="132">
        <f>SAM_billion!CC183*1000</f>
        <v>0</v>
      </c>
      <c r="CD183" s="132">
        <f>SAM_billion!CD183*1000</f>
        <v>0</v>
      </c>
      <c r="CE183" s="132">
        <f>SAM_billion!CE183*1000</f>
        <v>0</v>
      </c>
      <c r="CF183" s="132">
        <f>SAM_billion!CF183*1000</f>
        <v>0</v>
      </c>
      <c r="CG183" s="132">
        <f>SAM_billion!CG183*1000</f>
        <v>0</v>
      </c>
      <c r="CH183" s="132">
        <f>SAM_billion!CH183*1000</f>
        <v>0</v>
      </c>
      <c r="CI183" s="132">
        <f>SAM_billion!CI183*1000</f>
        <v>0</v>
      </c>
      <c r="CJ183" s="132">
        <f>SAM_billion!CJ183*1000</f>
        <v>0</v>
      </c>
      <c r="CK183" s="132">
        <f>SAM_billion!CK183*1000</f>
        <v>0</v>
      </c>
      <c r="CL183" s="132">
        <f>SAM_billion!CL183*1000</f>
        <v>0</v>
      </c>
      <c r="CM183" s="132">
        <f>SAM_billion!CM183*1000</f>
        <v>0</v>
      </c>
      <c r="CN183" s="132">
        <f>SAM_billion!CN183*1000</f>
        <v>0</v>
      </c>
      <c r="CO183" s="132">
        <f>SAM_billion!CO183*1000</f>
        <v>0</v>
      </c>
      <c r="CP183" s="132">
        <f>SAM_billion!CP183*1000</f>
        <v>0</v>
      </c>
      <c r="CQ183" s="132">
        <f>SAM_billion!CQ183*1000</f>
        <v>0</v>
      </c>
      <c r="CR183" s="132">
        <f>SAM_billion!CR183*1000</f>
        <v>0</v>
      </c>
      <c r="CS183" s="132">
        <f>SAM_billion!CS183*1000</f>
        <v>0</v>
      </c>
      <c r="CT183" s="132">
        <f>SAM_billion!CT183*1000</f>
        <v>0</v>
      </c>
      <c r="CU183" s="132">
        <f>SAM_billion!CU183*1000</f>
        <v>0</v>
      </c>
      <c r="CV183" s="132">
        <f>SAM_billion!CV183*1000</f>
        <v>0</v>
      </c>
      <c r="CW183" s="132">
        <f>SAM_billion!CW183*1000</f>
        <v>0</v>
      </c>
      <c r="CX183" s="132">
        <f>SAM_billion!CX183*1000</f>
        <v>0</v>
      </c>
      <c r="CY183" s="132">
        <f>SAM_billion!CY183*1000</f>
        <v>0</v>
      </c>
      <c r="CZ183" s="132">
        <f>SAM_billion!CZ183*1000</f>
        <v>0</v>
      </c>
      <c r="DA183" s="132">
        <f>SAM_billion!DA183*1000</f>
        <v>0</v>
      </c>
      <c r="DB183" s="132">
        <f>SAM_billion!DB183*1000</f>
        <v>0</v>
      </c>
      <c r="DC183" s="132">
        <f>SAM_billion!DC183*1000</f>
        <v>0</v>
      </c>
      <c r="DD183" s="132">
        <f>SAM_billion!DD183*1000</f>
        <v>0</v>
      </c>
      <c r="DE183" s="132">
        <f>SAM_billion!DE183*1000</f>
        <v>0</v>
      </c>
      <c r="DF183" s="132">
        <f>SAM_billion!DF183*1000</f>
        <v>0</v>
      </c>
      <c r="DG183" s="132">
        <f>SAM_billion!DG183*1000</f>
        <v>0</v>
      </c>
      <c r="DH183" s="132">
        <f>SAM_billion!DH183*1000</f>
        <v>0</v>
      </c>
      <c r="DI183" s="132">
        <f>SAM_billion!DI183*1000</f>
        <v>0</v>
      </c>
      <c r="DJ183" s="132">
        <f>SAM_billion!DJ183*1000</f>
        <v>0</v>
      </c>
      <c r="DK183" s="132">
        <f>SAM_billion!DK183*1000</f>
        <v>0</v>
      </c>
      <c r="DL183" s="132">
        <f>SAM_billion!DL183*1000</f>
        <v>0</v>
      </c>
      <c r="DM183" s="132">
        <f>SAM_billion!DM183*1000</f>
        <v>0</v>
      </c>
      <c r="DN183" s="132">
        <f>SAM_billion!DN183*1000</f>
        <v>0</v>
      </c>
      <c r="DO183" s="132">
        <f>SAM_billion!DO183*1000</f>
        <v>0</v>
      </c>
      <c r="DP183" s="132">
        <f>SAM_billion!DP183*1000</f>
        <v>0</v>
      </c>
      <c r="DQ183" s="132">
        <f>SAM_billion!DQ183*1000</f>
        <v>0</v>
      </c>
      <c r="DR183" s="132">
        <f>SAM_billion!DR183*1000</f>
        <v>0</v>
      </c>
      <c r="DS183" s="132">
        <f>SAM_billion!DS183*1000</f>
        <v>0</v>
      </c>
      <c r="DT183" s="132">
        <f>SAM_billion!DT183*1000</f>
        <v>0</v>
      </c>
      <c r="DU183" s="132">
        <f>SAM_billion!DU183*1000</f>
        <v>0</v>
      </c>
      <c r="DV183" s="132">
        <f>SAM_billion!DV183*1000</f>
        <v>0</v>
      </c>
      <c r="DW183" s="132">
        <f>SAM_billion!DW183*1000</f>
        <v>0</v>
      </c>
      <c r="DX183" s="132">
        <f>SAM_billion!DX183*1000</f>
        <v>0</v>
      </c>
      <c r="DY183" s="132">
        <f>SAM_billion!DY183*1000</f>
        <v>0</v>
      </c>
      <c r="DZ183" s="132">
        <f>SAM_billion!DZ183*1000</f>
        <v>0</v>
      </c>
      <c r="EA183" s="132">
        <f>SAM_billion!EA183*1000</f>
        <v>0</v>
      </c>
      <c r="EB183" s="132">
        <f>SAM_billion!EB183*1000</f>
        <v>0</v>
      </c>
      <c r="EC183" s="132">
        <f>SAM_billion!EC183*1000</f>
        <v>0</v>
      </c>
      <c r="ED183" s="132">
        <f>SAM_billion!ED183*1000</f>
        <v>0</v>
      </c>
      <c r="EE183" s="132">
        <f>SAM_billion!EE183*1000</f>
        <v>0</v>
      </c>
      <c r="EF183" s="132">
        <f>SAM_billion!EF183*1000</f>
        <v>0</v>
      </c>
      <c r="EG183" s="132">
        <f>SAM_billion!EG183*1000</f>
        <v>0</v>
      </c>
      <c r="EH183" s="132">
        <f>SAM_billion!EH183*1000</f>
        <v>0</v>
      </c>
      <c r="EI183" s="132">
        <f>SAM_billion!EI183*1000</f>
        <v>0</v>
      </c>
      <c r="EJ183" s="132">
        <f>SAM_billion!EJ183*1000</f>
        <v>0</v>
      </c>
      <c r="EK183" s="132">
        <f>SAM_billion!EK183*1000</f>
        <v>0</v>
      </c>
      <c r="EL183" s="132">
        <f>SAM_billion!EL183*1000</f>
        <v>0</v>
      </c>
      <c r="EM183" s="132">
        <f>SAM_billion!EM183*1000</f>
        <v>0</v>
      </c>
      <c r="EN183" s="132">
        <f>SAM_billion!EN183*1000</f>
        <v>0</v>
      </c>
      <c r="EO183" s="132">
        <f>SAM_billion!EO183*1000</f>
        <v>0</v>
      </c>
      <c r="EP183" s="132">
        <f>SAM_billion!EP183*1000</f>
        <v>0</v>
      </c>
      <c r="EQ183" s="132">
        <f>SAM_billion!EQ183*1000</f>
        <v>0</v>
      </c>
      <c r="ER183" s="132">
        <f>SAM_billion!ER183*1000</f>
        <v>0</v>
      </c>
      <c r="ES183" s="132">
        <f>SAM_billion!ES183*1000</f>
        <v>0</v>
      </c>
      <c r="ET183" s="132">
        <f>SAM_billion!ET183*1000</f>
        <v>0</v>
      </c>
      <c r="EU183" s="132">
        <f>SAM_billion!EU183*1000</f>
        <v>0</v>
      </c>
      <c r="EV183" s="132">
        <f>SAM_billion!EV183*1000</f>
        <v>0</v>
      </c>
      <c r="EW183" s="132">
        <f>SAM_billion!EW183*1000</f>
        <v>0</v>
      </c>
      <c r="EX183" s="132">
        <f>SAM_billion!EX183*1000</f>
        <v>0</v>
      </c>
      <c r="EY183" s="132">
        <f>SAM_billion!EY183*1000</f>
        <v>0</v>
      </c>
      <c r="EZ183" s="132">
        <f>SAM_billion!EZ183*1000</f>
        <v>0</v>
      </c>
      <c r="FA183" s="132">
        <f>SAM_billion!FA183*1000</f>
        <v>0</v>
      </c>
      <c r="FB183" s="132">
        <f>SAM_billion!FB183*1000</f>
        <v>0</v>
      </c>
      <c r="FC183" s="132">
        <f>SAM_billion!FC183*1000</f>
        <v>0</v>
      </c>
      <c r="FD183" s="132">
        <f>SAM_billion!FD183*1000</f>
        <v>0</v>
      </c>
      <c r="FE183" s="132">
        <f>SAM_billion!FE183*1000</f>
        <v>16050.837953456483</v>
      </c>
      <c r="FF183" s="132">
        <f>SAM_billion!FF183*1000</f>
        <v>68377.511757646105</v>
      </c>
      <c r="FG183" s="132">
        <f>SAM_billion!FG183*1000</f>
        <v>101221.05345503931</v>
      </c>
      <c r="FH183" s="132">
        <f>SAM_billion!FH183*1000</f>
        <v>71212.725953123649</v>
      </c>
      <c r="FI183" s="132">
        <f>SAM_billion!FI183*1000</f>
        <v>70717.323482109176</v>
      </c>
      <c r="FJ183" s="132">
        <f>SAM_billion!FJ183*1000</f>
        <v>0</v>
      </c>
      <c r="FK183" s="132">
        <f>SAM_billion!FK183*1000</f>
        <v>1249.1824497284524</v>
      </c>
      <c r="FL183" s="132">
        <f>SAM_billion!FL183*1000</f>
        <v>56376.254373942837</v>
      </c>
      <c r="FM183" s="132">
        <f>SAM_billion!FM183*1000</f>
        <v>0</v>
      </c>
      <c r="FN183" s="132">
        <f>SAM_billion!FN183*1000</f>
        <v>0</v>
      </c>
      <c r="FO183" s="132">
        <f>SAM_billion!FO183*1000</f>
        <v>0</v>
      </c>
      <c r="FP183" s="132">
        <f>SAM_billion!FP183*1000</f>
        <v>0</v>
      </c>
      <c r="FQ183" s="132">
        <f>SAM_billion!FQ183*1000</f>
        <v>0</v>
      </c>
      <c r="FR183" s="132">
        <f>SAM_billion!FR183*1000</f>
        <v>0</v>
      </c>
      <c r="FS183" s="132">
        <f>SAM_billion!FS183*1000</f>
        <v>0</v>
      </c>
      <c r="FT183" s="132">
        <f>SAM_billion!FT183*1000</f>
        <v>0</v>
      </c>
      <c r="FU183" s="132">
        <f>SAM_billion!FU183*1000</f>
        <v>0</v>
      </c>
      <c r="FV183" s="132">
        <f>SAM_billion!FV183*1000</f>
        <v>0</v>
      </c>
      <c r="FW183" s="132">
        <f>SAM_billion!FW183*1000</f>
        <v>0</v>
      </c>
      <c r="FX183" s="132">
        <f>SAM_billion!FX183*1000</f>
        <v>40081.509253995893</v>
      </c>
      <c r="FY183" s="132">
        <f>SAM_billion!FY183*1000</f>
        <v>0</v>
      </c>
      <c r="FZ183" s="132">
        <f>SAM_billion!FZ183*1000</f>
        <v>0</v>
      </c>
      <c r="GA183" s="132">
        <f>SAM_billion!GA183*1000</f>
        <v>0</v>
      </c>
      <c r="GB183" s="132">
        <f>SAM_billion!GB183*1000</f>
        <v>0</v>
      </c>
      <c r="GC183" s="132">
        <f>SAM_billion!GC183*1000</f>
        <v>0</v>
      </c>
      <c r="GD183" s="132">
        <f>SAM_billion!GD183*1000</f>
        <v>0</v>
      </c>
      <c r="GE183" s="132">
        <f>SAM_billion!GE183*1000</f>
        <v>0</v>
      </c>
      <c r="GF183" s="132">
        <f>SAM_billion!GF183*1000</f>
        <v>0</v>
      </c>
      <c r="GG183" s="132">
        <f>SAM_billion!GG183*1000</f>
        <v>0</v>
      </c>
      <c r="GH183" s="132">
        <f>SAM_billion!GH183*1000</f>
        <v>0</v>
      </c>
      <c r="GI183" s="132">
        <f>SAM_billion!GI183*1000</f>
        <v>1813.101146449156</v>
      </c>
      <c r="GJ183" s="132">
        <f>SAM_billion!GJ183*1000</f>
        <v>427099.49982549105</v>
      </c>
    </row>
    <row r="184" spans="1:192" x14ac:dyDescent="0.25">
      <c r="A184" s="133" t="s">
        <v>54</v>
      </c>
      <c r="B184" s="132">
        <f>SAM_billion!B184*1000</f>
        <v>0</v>
      </c>
      <c r="C184" s="132">
        <f>SAM_billion!C184*1000</f>
        <v>0</v>
      </c>
      <c r="D184" s="132">
        <f>SAM_billion!D184*1000</f>
        <v>0</v>
      </c>
      <c r="E184" s="132">
        <f>SAM_billion!E184*1000</f>
        <v>0</v>
      </c>
      <c r="F184" s="132">
        <f>SAM_billion!F184*1000</f>
        <v>0</v>
      </c>
      <c r="G184" s="132">
        <f>SAM_billion!G184*1000</f>
        <v>0</v>
      </c>
      <c r="H184" s="132">
        <f>SAM_billion!H184*1000</f>
        <v>0</v>
      </c>
      <c r="I184" s="132">
        <f>SAM_billion!I184*1000</f>
        <v>0</v>
      </c>
      <c r="J184" s="132">
        <f>SAM_billion!J184*1000</f>
        <v>0</v>
      </c>
      <c r="K184" s="132">
        <f>SAM_billion!K184*1000</f>
        <v>0</v>
      </c>
      <c r="L184" s="132">
        <f>SAM_billion!L184*1000</f>
        <v>0</v>
      </c>
      <c r="M184" s="132">
        <f>SAM_billion!M184*1000</f>
        <v>0</v>
      </c>
      <c r="N184" s="132">
        <f>SAM_billion!N184*1000</f>
        <v>0</v>
      </c>
      <c r="O184" s="132">
        <f>SAM_billion!O184*1000</f>
        <v>0</v>
      </c>
      <c r="P184" s="132">
        <f>SAM_billion!P184*1000</f>
        <v>0</v>
      </c>
      <c r="Q184" s="132">
        <f>SAM_billion!Q184*1000</f>
        <v>0</v>
      </c>
      <c r="R184" s="132">
        <f>SAM_billion!R184*1000</f>
        <v>0</v>
      </c>
      <c r="S184" s="132">
        <f>SAM_billion!S184*1000</f>
        <v>0</v>
      </c>
      <c r="T184" s="132">
        <f>SAM_billion!T184*1000</f>
        <v>0</v>
      </c>
      <c r="U184" s="132">
        <f>SAM_billion!U184*1000</f>
        <v>0</v>
      </c>
      <c r="V184" s="132">
        <f>SAM_billion!V184*1000</f>
        <v>0</v>
      </c>
      <c r="W184" s="132">
        <f>SAM_billion!W184*1000</f>
        <v>0</v>
      </c>
      <c r="X184" s="132">
        <f>SAM_billion!X184*1000</f>
        <v>0</v>
      </c>
      <c r="Y184" s="132">
        <f>SAM_billion!Y184*1000</f>
        <v>0</v>
      </c>
      <c r="Z184" s="132">
        <f>SAM_billion!Z184*1000</f>
        <v>0</v>
      </c>
      <c r="AA184" s="132">
        <f>SAM_billion!AA184*1000</f>
        <v>0</v>
      </c>
      <c r="AB184" s="132">
        <f>SAM_billion!AB184*1000</f>
        <v>0</v>
      </c>
      <c r="AC184" s="132">
        <f>SAM_billion!AC184*1000</f>
        <v>0</v>
      </c>
      <c r="AD184" s="132">
        <f>SAM_billion!AD184*1000</f>
        <v>0</v>
      </c>
      <c r="AE184" s="132">
        <f>SAM_billion!AE184*1000</f>
        <v>0</v>
      </c>
      <c r="AF184" s="132">
        <f>SAM_billion!AF184*1000</f>
        <v>0</v>
      </c>
      <c r="AG184" s="132">
        <f>SAM_billion!AG184*1000</f>
        <v>0</v>
      </c>
      <c r="AH184" s="132">
        <f>SAM_billion!AH184*1000</f>
        <v>0</v>
      </c>
      <c r="AI184" s="132">
        <f>SAM_billion!AI184*1000</f>
        <v>0</v>
      </c>
      <c r="AJ184" s="132">
        <f>SAM_billion!AJ184*1000</f>
        <v>0</v>
      </c>
      <c r="AK184" s="132">
        <f>SAM_billion!AK184*1000</f>
        <v>0</v>
      </c>
      <c r="AL184" s="132">
        <f>SAM_billion!AL184*1000</f>
        <v>0</v>
      </c>
      <c r="AM184" s="132">
        <f>SAM_billion!AM184*1000</f>
        <v>0</v>
      </c>
      <c r="AN184" s="132">
        <f>SAM_billion!AN184*1000</f>
        <v>0</v>
      </c>
      <c r="AO184" s="132">
        <f>SAM_billion!AO184*1000</f>
        <v>0</v>
      </c>
      <c r="AP184" s="132">
        <f>SAM_billion!AP184*1000</f>
        <v>0</v>
      </c>
      <c r="AQ184" s="132">
        <f>SAM_billion!AQ184*1000</f>
        <v>0</v>
      </c>
      <c r="AR184" s="132">
        <f>SAM_billion!AR184*1000</f>
        <v>0</v>
      </c>
      <c r="AS184" s="132">
        <f>SAM_billion!AS184*1000</f>
        <v>0</v>
      </c>
      <c r="AT184" s="132">
        <f>SAM_billion!AT184*1000</f>
        <v>0</v>
      </c>
      <c r="AU184" s="132">
        <f>SAM_billion!AU184*1000</f>
        <v>0</v>
      </c>
      <c r="AV184" s="132">
        <f>SAM_billion!AV184*1000</f>
        <v>0</v>
      </c>
      <c r="AW184" s="132">
        <f>SAM_billion!AW184*1000</f>
        <v>0</v>
      </c>
      <c r="AX184" s="132">
        <f>SAM_billion!AX184*1000</f>
        <v>0</v>
      </c>
      <c r="AY184" s="132">
        <f>SAM_billion!AY184*1000</f>
        <v>0</v>
      </c>
      <c r="AZ184" s="132">
        <f>SAM_billion!AZ184*1000</f>
        <v>0</v>
      </c>
      <c r="BA184" s="132">
        <f>SAM_billion!BA184*1000</f>
        <v>0</v>
      </c>
      <c r="BB184" s="132">
        <f>SAM_billion!BB184*1000</f>
        <v>0</v>
      </c>
      <c r="BC184" s="132">
        <f>SAM_billion!BC184*1000</f>
        <v>0</v>
      </c>
      <c r="BD184" s="132">
        <f>SAM_billion!BD184*1000</f>
        <v>0</v>
      </c>
      <c r="BE184" s="132">
        <f>SAM_billion!BE184*1000</f>
        <v>0</v>
      </c>
      <c r="BF184" s="132">
        <f>SAM_billion!BF184*1000</f>
        <v>0</v>
      </c>
      <c r="BG184" s="132">
        <f>SAM_billion!BG184*1000</f>
        <v>0</v>
      </c>
      <c r="BH184" s="132">
        <f>SAM_billion!BH184*1000</f>
        <v>0</v>
      </c>
      <c r="BI184" s="132">
        <f>SAM_billion!BI184*1000</f>
        <v>0</v>
      </c>
      <c r="BJ184" s="132">
        <f>SAM_billion!BJ184*1000</f>
        <v>0</v>
      </c>
      <c r="BK184" s="132">
        <f>SAM_billion!BK184*1000</f>
        <v>0</v>
      </c>
      <c r="BL184" s="132">
        <f>SAM_billion!BL184*1000</f>
        <v>0</v>
      </c>
      <c r="BM184" s="132">
        <f>SAM_billion!BM184*1000</f>
        <v>0</v>
      </c>
      <c r="BN184" s="132">
        <f>SAM_billion!BN184*1000</f>
        <v>0</v>
      </c>
      <c r="BO184" s="132">
        <f>SAM_billion!BO184*1000</f>
        <v>0</v>
      </c>
      <c r="BP184" s="132">
        <f>SAM_billion!BP184*1000</f>
        <v>0</v>
      </c>
      <c r="BQ184" s="132">
        <f>SAM_billion!BQ184*1000</f>
        <v>0</v>
      </c>
      <c r="BR184" s="132">
        <f>SAM_billion!BR184*1000</f>
        <v>0</v>
      </c>
      <c r="BS184" s="132">
        <f>SAM_billion!BS184*1000</f>
        <v>0</v>
      </c>
      <c r="BT184" s="132">
        <f>SAM_billion!BT184*1000</f>
        <v>0</v>
      </c>
      <c r="BU184" s="132">
        <f>SAM_billion!BU184*1000</f>
        <v>0</v>
      </c>
      <c r="BV184" s="132">
        <f>SAM_billion!BV184*1000</f>
        <v>0</v>
      </c>
      <c r="BW184" s="132">
        <f>SAM_billion!BW184*1000</f>
        <v>0</v>
      </c>
      <c r="BX184" s="132">
        <f>SAM_billion!BX184*1000</f>
        <v>0</v>
      </c>
      <c r="BY184" s="132">
        <f>SAM_billion!BY184*1000</f>
        <v>0</v>
      </c>
      <c r="BZ184" s="132">
        <f>SAM_billion!BZ184*1000</f>
        <v>0</v>
      </c>
      <c r="CA184" s="132">
        <f>SAM_billion!CA184*1000</f>
        <v>0</v>
      </c>
      <c r="CB184" s="132">
        <f>SAM_billion!CB184*1000</f>
        <v>0</v>
      </c>
      <c r="CC184" s="132">
        <f>SAM_billion!CC184*1000</f>
        <v>0</v>
      </c>
      <c r="CD184" s="132">
        <f>SAM_billion!CD184*1000</f>
        <v>0</v>
      </c>
      <c r="CE184" s="132">
        <f>SAM_billion!CE184*1000</f>
        <v>0</v>
      </c>
      <c r="CF184" s="132">
        <f>SAM_billion!CF184*1000</f>
        <v>0</v>
      </c>
      <c r="CG184" s="132">
        <f>SAM_billion!CG184*1000</f>
        <v>0</v>
      </c>
      <c r="CH184" s="132">
        <f>SAM_billion!CH184*1000</f>
        <v>0</v>
      </c>
      <c r="CI184" s="132">
        <f>SAM_billion!CI184*1000</f>
        <v>0</v>
      </c>
      <c r="CJ184" s="132">
        <f>SAM_billion!CJ184*1000</f>
        <v>0</v>
      </c>
      <c r="CK184" s="132">
        <f>SAM_billion!CK184*1000</f>
        <v>0</v>
      </c>
      <c r="CL184" s="132">
        <f>SAM_billion!CL184*1000</f>
        <v>0</v>
      </c>
      <c r="CM184" s="132">
        <f>SAM_billion!CM184*1000</f>
        <v>0</v>
      </c>
      <c r="CN184" s="132">
        <f>SAM_billion!CN184*1000</f>
        <v>0</v>
      </c>
      <c r="CO184" s="132">
        <f>SAM_billion!CO184*1000</f>
        <v>0</v>
      </c>
      <c r="CP184" s="132">
        <f>SAM_billion!CP184*1000</f>
        <v>0</v>
      </c>
      <c r="CQ184" s="132">
        <f>SAM_billion!CQ184*1000</f>
        <v>0</v>
      </c>
      <c r="CR184" s="132">
        <f>SAM_billion!CR184*1000</f>
        <v>0</v>
      </c>
      <c r="CS184" s="132">
        <f>SAM_billion!CS184*1000</f>
        <v>0</v>
      </c>
      <c r="CT184" s="132">
        <f>SAM_billion!CT184*1000</f>
        <v>0</v>
      </c>
      <c r="CU184" s="132">
        <f>SAM_billion!CU184*1000</f>
        <v>0</v>
      </c>
      <c r="CV184" s="132">
        <f>SAM_billion!CV184*1000</f>
        <v>0</v>
      </c>
      <c r="CW184" s="132">
        <f>SAM_billion!CW184*1000</f>
        <v>0</v>
      </c>
      <c r="CX184" s="132">
        <f>SAM_billion!CX184*1000</f>
        <v>0</v>
      </c>
      <c r="CY184" s="132">
        <f>SAM_billion!CY184*1000</f>
        <v>0</v>
      </c>
      <c r="CZ184" s="132">
        <f>SAM_billion!CZ184*1000</f>
        <v>0</v>
      </c>
      <c r="DA184" s="132">
        <f>SAM_billion!DA184*1000</f>
        <v>0</v>
      </c>
      <c r="DB184" s="132">
        <f>SAM_billion!DB184*1000</f>
        <v>0</v>
      </c>
      <c r="DC184" s="132">
        <f>SAM_billion!DC184*1000</f>
        <v>0</v>
      </c>
      <c r="DD184" s="132">
        <f>SAM_billion!DD184*1000</f>
        <v>0</v>
      </c>
      <c r="DE184" s="132">
        <f>SAM_billion!DE184*1000</f>
        <v>0</v>
      </c>
      <c r="DF184" s="132">
        <f>SAM_billion!DF184*1000</f>
        <v>0</v>
      </c>
      <c r="DG184" s="132">
        <f>SAM_billion!DG184*1000</f>
        <v>0</v>
      </c>
      <c r="DH184" s="132">
        <f>SAM_billion!DH184*1000</f>
        <v>0</v>
      </c>
      <c r="DI184" s="132">
        <f>SAM_billion!DI184*1000</f>
        <v>0</v>
      </c>
      <c r="DJ184" s="132">
        <f>SAM_billion!DJ184*1000</f>
        <v>0</v>
      </c>
      <c r="DK184" s="132">
        <f>SAM_billion!DK184*1000</f>
        <v>0</v>
      </c>
      <c r="DL184" s="132">
        <f>SAM_billion!DL184*1000</f>
        <v>0</v>
      </c>
      <c r="DM184" s="132">
        <f>SAM_billion!DM184*1000</f>
        <v>0</v>
      </c>
      <c r="DN184" s="132">
        <f>SAM_billion!DN184*1000</f>
        <v>0</v>
      </c>
      <c r="DO184" s="132">
        <f>SAM_billion!DO184*1000</f>
        <v>0</v>
      </c>
      <c r="DP184" s="132">
        <f>SAM_billion!DP184*1000</f>
        <v>0</v>
      </c>
      <c r="DQ184" s="132">
        <f>SAM_billion!DQ184*1000</f>
        <v>0</v>
      </c>
      <c r="DR184" s="132">
        <f>SAM_billion!DR184*1000</f>
        <v>0</v>
      </c>
      <c r="DS184" s="132">
        <f>SAM_billion!DS184*1000</f>
        <v>0</v>
      </c>
      <c r="DT184" s="132">
        <f>SAM_billion!DT184*1000</f>
        <v>0</v>
      </c>
      <c r="DU184" s="132">
        <f>SAM_billion!DU184*1000</f>
        <v>0</v>
      </c>
      <c r="DV184" s="132">
        <f>SAM_billion!DV184*1000</f>
        <v>0</v>
      </c>
      <c r="DW184" s="132">
        <f>SAM_billion!DW184*1000</f>
        <v>0</v>
      </c>
      <c r="DX184" s="132">
        <f>SAM_billion!DX184*1000</f>
        <v>0</v>
      </c>
      <c r="DY184" s="132">
        <f>SAM_billion!DY184*1000</f>
        <v>0</v>
      </c>
      <c r="DZ184" s="132">
        <f>SAM_billion!DZ184*1000</f>
        <v>0</v>
      </c>
      <c r="EA184" s="132">
        <f>SAM_billion!EA184*1000</f>
        <v>0</v>
      </c>
      <c r="EB184" s="132">
        <f>SAM_billion!EB184*1000</f>
        <v>0</v>
      </c>
      <c r="EC184" s="132">
        <f>SAM_billion!EC184*1000</f>
        <v>0</v>
      </c>
      <c r="ED184" s="132">
        <f>SAM_billion!ED184*1000</f>
        <v>0</v>
      </c>
      <c r="EE184" s="132">
        <f>SAM_billion!EE184*1000</f>
        <v>0</v>
      </c>
      <c r="EF184" s="132">
        <f>SAM_billion!EF184*1000</f>
        <v>0</v>
      </c>
      <c r="EG184" s="132">
        <f>SAM_billion!EG184*1000</f>
        <v>0</v>
      </c>
      <c r="EH184" s="132">
        <f>SAM_billion!EH184*1000</f>
        <v>0</v>
      </c>
      <c r="EI184" s="132">
        <f>SAM_billion!EI184*1000</f>
        <v>0</v>
      </c>
      <c r="EJ184" s="132">
        <f>SAM_billion!EJ184*1000</f>
        <v>0</v>
      </c>
      <c r="EK184" s="132">
        <f>SAM_billion!EK184*1000</f>
        <v>0</v>
      </c>
      <c r="EL184" s="132">
        <f>SAM_billion!EL184*1000</f>
        <v>0</v>
      </c>
      <c r="EM184" s="132">
        <f>SAM_billion!EM184*1000</f>
        <v>0</v>
      </c>
      <c r="EN184" s="132">
        <f>SAM_billion!EN184*1000</f>
        <v>0</v>
      </c>
      <c r="EO184" s="132">
        <f>SAM_billion!EO184*1000</f>
        <v>0</v>
      </c>
      <c r="EP184" s="132">
        <f>SAM_billion!EP184*1000</f>
        <v>0</v>
      </c>
      <c r="EQ184" s="132">
        <f>SAM_billion!EQ184*1000</f>
        <v>0</v>
      </c>
      <c r="ER184" s="132">
        <f>SAM_billion!ER184*1000</f>
        <v>0</v>
      </c>
      <c r="ES184" s="132">
        <f>SAM_billion!ES184*1000</f>
        <v>0</v>
      </c>
      <c r="ET184" s="132">
        <f>SAM_billion!ET184*1000</f>
        <v>0</v>
      </c>
      <c r="EU184" s="132">
        <f>SAM_billion!EU184*1000</f>
        <v>0</v>
      </c>
      <c r="EV184" s="132">
        <f>SAM_billion!EV184*1000</f>
        <v>0</v>
      </c>
      <c r="EW184" s="132">
        <f>SAM_billion!EW184*1000</f>
        <v>0</v>
      </c>
      <c r="EX184" s="132">
        <f>SAM_billion!EX184*1000</f>
        <v>0</v>
      </c>
      <c r="EY184" s="132">
        <f>SAM_billion!EY184*1000</f>
        <v>0</v>
      </c>
      <c r="EZ184" s="132">
        <f>SAM_billion!EZ184*1000</f>
        <v>0</v>
      </c>
      <c r="FA184" s="132">
        <f>SAM_billion!FA184*1000</f>
        <v>0</v>
      </c>
      <c r="FB184" s="132">
        <f>SAM_billion!FB184*1000</f>
        <v>0</v>
      </c>
      <c r="FC184" s="132">
        <f>SAM_billion!FC184*1000</f>
        <v>0</v>
      </c>
      <c r="FD184" s="132">
        <f>SAM_billion!FD184*1000</f>
        <v>0</v>
      </c>
      <c r="FE184" s="132">
        <f>SAM_billion!FE184*1000</f>
        <v>13540.819550573799</v>
      </c>
      <c r="FF184" s="132">
        <f>SAM_billion!FF184*1000</f>
        <v>66679.386698831469</v>
      </c>
      <c r="FG184" s="132">
        <f>SAM_billion!FG184*1000</f>
        <v>170649.23295459035</v>
      </c>
      <c r="FH184" s="132">
        <f>SAM_billion!FH184*1000</f>
        <v>249969.67170335591</v>
      </c>
      <c r="FI184" s="132">
        <f>SAM_billion!FI184*1000</f>
        <v>125685.12290045997</v>
      </c>
      <c r="FJ184" s="132">
        <f>SAM_billion!FJ184*1000</f>
        <v>0</v>
      </c>
      <c r="FK184" s="132">
        <f>SAM_billion!FK184*1000</f>
        <v>3836.5050477205978</v>
      </c>
      <c r="FL184" s="132">
        <f>SAM_billion!FL184*1000</f>
        <v>146799.47691270782</v>
      </c>
      <c r="FM184" s="132">
        <f>SAM_billion!FM184*1000</f>
        <v>0</v>
      </c>
      <c r="FN184" s="132">
        <f>SAM_billion!FN184*1000</f>
        <v>0</v>
      </c>
      <c r="FO184" s="132">
        <f>SAM_billion!FO184*1000</f>
        <v>0</v>
      </c>
      <c r="FP184" s="132">
        <f>SAM_billion!FP184*1000</f>
        <v>0</v>
      </c>
      <c r="FQ184" s="132">
        <f>SAM_billion!FQ184*1000</f>
        <v>0</v>
      </c>
      <c r="FR184" s="132">
        <f>SAM_billion!FR184*1000</f>
        <v>0</v>
      </c>
      <c r="FS184" s="132">
        <f>SAM_billion!FS184*1000</f>
        <v>0</v>
      </c>
      <c r="FT184" s="132">
        <f>SAM_billion!FT184*1000</f>
        <v>0</v>
      </c>
      <c r="FU184" s="132">
        <f>SAM_billion!FU184*1000</f>
        <v>0</v>
      </c>
      <c r="FV184" s="132">
        <f>SAM_billion!FV184*1000</f>
        <v>0</v>
      </c>
      <c r="FW184" s="132">
        <f>SAM_billion!FW184*1000</f>
        <v>0</v>
      </c>
      <c r="FX184" s="132">
        <f>SAM_billion!FX184*1000</f>
        <v>28920.344913780911</v>
      </c>
      <c r="FY184" s="132">
        <f>SAM_billion!FY184*1000</f>
        <v>0</v>
      </c>
      <c r="FZ184" s="132">
        <f>SAM_billion!FZ184*1000</f>
        <v>0</v>
      </c>
      <c r="GA184" s="132">
        <f>SAM_billion!GA184*1000</f>
        <v>0</v>
      </c>
      <c r="GB184" s="132">
        <f>SAM_billion!GB184*1000</f>
        <v>0</v>
      </c>
      <c r="GC184" s="132">
        <f>SAM_billion!GC184*1000</f>
        <v>0</v>
      </c>
      <c r="GD184" s="132">
        <f>SAM_billion!GD184*1000</f>
        <v>0</v>
      </c>
      <c r="GE184" s="132">
        <f>SAM_billion!GE184*1000</f>
        <v>0</v>
      </c>
      <c r="GF184" s="132">
        <f>SAM_billion!GF184*1000</f>
        <v>0</v>
      </c>
      <c r="GG184" s="132">
        <f>SAM_billion!GG184*1000</f>
        <v>0</v>
      </c>
      <c r="GH184" s="132">
        <f>SAM_billion!GH184*1000</f>
        <v>0</v>
      </c>
      <c r="GI184" s="132">
        <f>SAM_billion!GI184*1000</f>
        <v>4736.6470054954752</v>
      </c>
      <c r="GJ184" s="132">
        <f>SAM_billion!GJ184*1000</f>
        <v>810817.20768751635</v>
      </c>
    </row>
    <row r="185" spans="1:192" x14ac:dyDescent="0.25">
      <c r="A185" s="133" t="s">
        <v>720</v>
      </c>
      <c r="B185" s="132">
        <f>SAM_billion!B185*1000</f>
        <v>0</v>
      </c>
      <c r="C185" s="132">
        <f>SAM_billion!C185*1000</f>
        <v>0</v>
      </c>
      <c r="D185" s="132">
        <f>SAM_billion!D185*1000</f>
        <v>0</v>
      </c>
      <c r="E185" s="132">
        <f>SAM_billion!E185*1000</f>
        <v>0</v>
      </c>
      <c r="F185" s="132">
        <f>SAM_billion!F185*1000</f>
        <v>0</v>
      </c>
      <c r="G185" s="132">
        <f>SAM_billion!G185*1000</f>
        <v>0</v>
      </c>
      <c r="H185" s="132">
        <f>SAM_billion!H185*1000</f>
        <v>0</v>
      </c>
      <c r="I185" s="132">
        <f>SAM_billion!I185*1000</f>
        <v>0</v>
      </c>
      <c r="J185" s="132">
        <f>SAM_billion!J185*1000</f>
        <v>0</v>
      </c>
      <c r="K185" s="132">
        <f>SAM_billion!K185*1000</f>
        <v>0</v>
      </c>
      <c r="L185" s="132">
        <f>SAM_billion!L185*1000</f>
        <v>0</v>
      </c>
      <c r="M185" s="132">
        <f>SAM_billion!M185*1000</f>
        <v>0</v>
      </c>
      <c r="N185" s="132">
        <f>SAM_billion!N185*1000</f>
        <v>0</v>
      </c>
      <c r="O185" s="132">
        <f>SAM_billion!O185*1000</f>
        <v>0</v>
      </c>
      <c r="P185" s="132">
        <f>SAM_billion!P185*1000</f>
        <v>0</v>
      </c>
      <c r="Q185" s="132">
        <f>SAM_billion!Q185*1000</f>
        <v>0</v>
      </c>
      <c r="R185" s="132">
        <f>SAM_billion!R185*1000</f>
        <v>0</v>
      </c>
      <c r="S185" s="132">
        <f>SAM_billion!S185*1000</f>
        <v>0</v>
      </c>
      <c r="T185" s="132">
        <f>SAM_billion!T185*1000</f>
        <v>0</v>
      </c>
      <c r="U185" s="132">
        <f>SAM_billion!U185*1000</f>
        <v>0</v>
      </c>
      <c r="V185" s="132">
        <f>SAM_billion!V185*1000</f>
        <v>0</v>
      </c>
      <c r="W185" s="132">
        <f>SAM_billion!W185*1000</f>
        <v>0</v>
      </c>
      <c r="X185" s="132">
        <f>SAM_billion!X185*1000</f>
        <v>0</v>
      </c>
      <c r="Y185" s="132">
        <f>SAM_billion!Y185*1000</f>
        <v>0</v>
      </c>
      <c r="Z185" s="132">
        <f>SAM_billion!Z185*1000</f>
        <v>0</v>
      </c>
      <c r="AA185" s="132">
        <f>SAM_billion!AA185*1000</f>
        <v>0</v>
      </c>
      <c r="AB185" s="132">
        <f>SAM_billion!AB185*1000</f>
        <v>0</v>
      </c>
      <c r="AC185" s="132">
        <f>SAM_billion!AC185*1000</f>
        <v>0</v>
      </c>
      <c r="AD185" s="132">
        <f>SAM_billion!AD185*1000</f>
        <v>0</v>
      </c>
      <c r="AE185" s="132">
        <f>SAM_billion!AE185*1000</f>
        <v>0</v>
      </c>
      <c r="AF185" s="132">
        <f>SAM_billion!AF185*1000</f>
        <v>0</v>
      </c>
      <c r="AG185" s="132">
        <f>SAM_billion!AG185*1000</f>
        <v>0</v>
      </c>
      <c r="AH185" s="132">
        <f>SAM_billion!AH185*1000</f>
        <v>0</v>
      </c>
      <c r="AI185" s="132">
        <f>SAM_billion!AI185*1000</f>
        <v>0</v>
      </c>
      <c r="AJ185" s="132">
        <f>SAM_billion!AJ185*1000</f>
        <v>0</v>
      </c>
      <c r="AK185" s="132">
        <f>SAM_billion!AK185*1000</f>
        <v>0</v>
      </c>
      <c r="AL185" s="132">
        <f>SAM_billion!AL185*1000</f>
        <v>0</v>
      </c>
      <c r="AM185" s="132">
        <f>SAM_billion!AM185*1000</f>
        <v>0</v>
      </c>
      <c r="AN185" s="132">
        <f>SAM_billion!AN185*1000</f>
        <v>0</v>
      </c>
      <c r="AO185" s="132">
        <f>SAM_billion!AO185*1000</f>
        <v>0</v>
      </c>
      <c r="AP185" s="132">
        <f>SAM_billion!AP185*1000</f>
        <v>0</v>
      </c>
      <c r="AQ185" s="132">
        <f>SAM_billion!AQ185*1000</f>
        <v>0</v>
      </c>
      <c r="AR185" s="132">
        <f>SAM_billion!AR185*1000</f>
        <v>0</v>
      </c>
      <c r="AS185" s="132">
        <f>SAM_billion!AS185*1000</f>
        <v>0</v>
      </c>
      <c r="AT185" s="132">
        <f>SAM_billion!AT185*1000</f>
        <v>0</v>
      </c>
      <c r="AU185" s="132">
        <f>SAM_billion!AU185*1000</f>
        <v>0</v>
      </c>
      <c r="AV185" s="132">
        <f>SAM_billion!AV185*1000</f>
        <v>0</v>
      </c>
      <c r="AW185" s="132">
        <f>SAM_billion!AW185*1000</f>
        <v>0</v>
      </c>
      <c r="AX185" s="132">
        <f>SAM_billion!AX185*1000</f>
        <v>0</v>
      </c>
      <c r="AY185" s="132">
        <f>SAM_billion!AY185*1000</f>
        <v>0</v>
      </c>
      <c r="AZ185" s="132">
        <f>SAM_billion!AZ185*1000</f>
        <v>0</v>
      </c>
      <c r="BA185" s="132">
        <f>SAM_billion!BA185*1000</f>
        <v>0</v>
      </c>
      <c r="BB185" s="132">
        <f>SAM_billion!BB185*1000</f>
        <v>0</v>
      </c>
      <c r="BC185" s="132">
        <f>SAM_billion!BC185*1000</f>
        <v>0</v>
      </c>
      <c r="BD185" s="132">
        <f>SAM_billion!BD185*1000</f>
        <v>0</v>
      </c>
      <c r="BE185" s="132">
        <f>SAM_billion!BE185*1000</f>
        <v>0</v>
      </c>
      <c r="BF185" s="132">
        <f>SAM_billion!BF185*1000</f>
        <v>0</v>
      </c>
      <c r="BG185" s="132">
        <f>SAM_billion!BG185*1000</f>
        <v>0</v>
      </c>
      <c r="BH185" s="132">
        <f>SAM_billion!BH185*1000</f>
        <v>0</v>
      </c>
      <c r="BI185" s="132">
        <f>SAM_billion!BI185*1000</f>
        <v>0</v>
      </c>
      <c r="BJ185" s="132">
        <f>SAM_billion!BJ185*1000</f>
        <v>0</v>
      </c>
      <c r="BK185" s="132">
        <f>SAM_billion!BK185*1000</f>
        <v>0</v>
      </c>
      <c r="BL185" s="132">
        <f>SAM_billion!BL185*1000</f>
        <v>0</v>
      </c>
      <c r="BM185" s="132">
        <f>SAM_billion!BM185*1000</f>
        <v>0</v>
      </c>
      <c r="BN185" s="132">
        <f>SAM_billion!BN185*1000</f>
        <v>0</v>
      </c>
      <c r="BO185" s="132">
        <f>SAM_billion!BO185*1000</f>
        <v>0</v>
      </c>
      <c r="BP185" s="132">
        <f>SAM_billion!BP185*1000</f>
        <v>0</v>
      </c>
      <c r="BQ185" s="132">
        <f>SAM_billion!BQ185*1000</f>
        <v>0</v>
      </c>
      <c r="BR185" s="132">
        <f>SAM_billion!BR185*1000</f>
        <v>0</v>
      </c>
      <c r="BS185" s="132">
        <f>SAM_billion!BS185*1000</f>
        <v>0</v>
      </c>
      <c r="BT185" s="132">
        <f>SAM_billion!BT185*1000</f>
        <v>0</v>
      </c>
      <c r="BU185" s="132">
        <f>SAM_billion!BU185*1000</f>
        <v>0</v>
      </c>
      <c r="BV185" s="132">
        <f>SAM_billion!BV185*1000</f>
        <v>0</v>
      </c>
      <c r="BW185" s="132">
        <f>SAM_billion!BW185*1000</f>
        <v>0</v>
      </c>
      <c r="BX185" s="132">
        <f>SAM_billion!BX185*1000</f>
        <v>0</v>
      </c>
      <c r="BY185" s="132">
        <f>SAM_billion!BY185*1000</f>
        <v>0</v>
      </c>
      <c r="BZ185" s="132">
        <f>SAM_billion!BZ185*1000</f>
        <v>0</v>
      </c>
      <c r="CA185" s="132">
        <f>SAM_billion!CA185*1000</f>
        <v>0</v>
      </c>
      <c r="CB185" s="132">
        <f>SAM_billion!CB185*1000</f>
        <v>0</v>
      </c>
      <c r="CC185" s="132">
        <f>SAM_billion!CC185*1000</f>
        <v>0</v>
      </c>
      <c r="CD185" s="132">
        <f>SAM_billion!CD185*1000</f>
        <v>0</v>
      </c>
      <c r="CE185" s="132">
        <f>SAM_billion!CE185*1000</f>
        <v>0</v>
      </c>
      <c r="CF185" s="132">
        <f>SAM_billion!CF185*1000</f>
        <v>0</v>
      </c>
      <c r="CG185" s="132">
        <f>SAM_billion!CG185*1000</f>
        <v>0</v>
      </c>
      <c r="CH185" s="132">
        <f>SAM_billion!CH185*1000</f>
        <v>0</v>
      </c>
      <c r="CI185" s="132">
        <f>SAM_billion!CI185*1000</f>
        <v>0</v>
      </c>
      <c r="CJ185" s="132">
        <f>SAM_billion!CJ185*1000</f>
        <v>0</v>
      </c>
      <c r="CK185" s="132">
        <f>SAM_billion!CK185*1000</f>
        <v>0</v>
      </c>
      <c r="CL185" s="132">
        <f>SAM_billion!CL185*1000</f>
        <v>0</v>
      </c>
      <c r="CM185" s="132">
        <f>SAM_billion!CM185*1000</f>
        <v>0</v>
      </c>
      <c r="CN185" s="132">
        <f>SAM_billion!CN185*1000</f>
        <v>0</v>
      </c>
      <c r="CO185" s="132">
        <f>SAM_billion!CO185*1000</f>
        <v>0</v>
      </c>
      <c r="CP185" s="132">
        <f>SAM_billion!CP185*1000</f>
        <v>0</v>
      </c>
      <c r="CQ185" s="132">
        <f>SAM_billion!CQ185*1000</f>
        <v>0</v>
      </c>
      <c r="CR185" s="132">
        <f>SAM_billion!CR185*1000</f>
        <v>0</v>
      </c>
      <c r="CS185" s="132">
        <f>SAM_billion!CS185*1000</f>
        <v>0</v>
      </c>
      <c r="CT185" s="132">
        <f>SAM_billion!CT185*1000</f>
        <v>0</v>
      </c>
      <c r="CU185" s="132">
        <f>SAM_billion!CU185*1000</f>
        <v>0</v>
      </c>
      <c r="CV185" s="132">
        <f>SAM_billion!CV185*1000</f>
        <v>0</v>
      </c>
      <c r="CW185" s="132">
        <f>SAM_billion!CW185*1000</f>
        <v>0</v>
      </c>
      <c r="CX185" s="132">
        <f>SAM_billion!CX185*1000</f>
        <v>0</v>
      </c>
      <c r="CY185" s="132">
        <f>SAM_billion!CY185*1000</f>
        <v>0</v>
      </c>
      <c r="CZ185" s="132">
        <f>SAM_billion!CZ185*1000</f>
        <v>0</v>
      </c>
      <c r="DA185" s="132">
        <f>SAM_billion!DA185*1000</f>
        <v>0</v>
      </c>
      <c r="DB185" s="132">
        <f>SAM_billion!DB185*1000</f>
        <v>0</v>
      </c>
      <c r="DC185" s="132">
        <f>SAM_billion!DC185*1000</f>
        <v>0</v>
      </c>
      <c r="DD185" s="132">
        <f>SAM_billion!DD185*1000</f>
        <v>0</v>
      </c>
      <c r="DE185" s="132">
        <f>SAM_billion!DE185*1000</f>
        <v>0</v>
      </c>
      <c r="DF185" s="132">
        <f>SAM_billion!DF185*1000</f>
        <v>0</v>
      </c>
      <c r="DG185" s="132">
        <f>SAM_billion!DG185*1000</f>
        <v>0</v>
      </c>
      <c r="DH185" s="132">
        <f>SAM_billion!DH185*1000</f>
        <v>0</v>
      </c>
      <c r="DI185" s="132">
        <f>SAM_billion!DI185*1000</f>
        <v>0</v>
      </c>
      <c r="DJ185" s="132">
        <f>SAM_billion!DJ185*1000</f>
        <v>0</v>
      </c>
      <c r="DK185" s="132">
        <f>SAM_billion!DK185*1000</f>
        <v>0</v>
      </c>
      <c r="DL185" s="132">
        <f>SAM_billion!DL185*1000</f>
        <v>0</v>
      </c>
      <c r="DM185" s="132">
        <f>SAM_billion!DM185*1000</f>
        <v>0</v>
      </c>
      <c r="DN185" s="132">
        <f>SAM_billion!DN185*1000</f>
        <v>0</v>
      </c>
      <c r="DO185" s="132">
        <f>SAM_billion!DO185*1000</f>
        <v>0</v>
      </c>
      <c r="DP185" s="132">
        <f>SAM_billion!DP185*1000</f>
        <v>0</v>
      </c>
      <c r="DQ185" s="132">
        <f>SAM_billion!DQ185*1000</f>
        <v>0</v>
      </c>
      <c r="DR185" s="132">
        <f>SAM_billion!DR185*1000</f>
        <v>0</v>
      </c>
      <c r="DS185" s="132">
        <f>SAM_billion!DS185*1000</f>
        <v>0</v>
      </c>
      <c r="DT185" s="132">
        <f>SAM_billion!DT185*1000</f>
        <v>0</v>
      </c>
      <c r="DU185" s="132">
        <f>SAM_billion!DU185*1000</f>
        <v>0</v>
      </c>
      <c r="DV185" s="132">
        <f>SAM_billion!DV185*1000</f>
        <v>0</v>
      </c>
      <c r="DW185" s="132">
        <f>SAM_billion!DW185*1000</f>
        <v>0</v>
      </c>
      <c r="DX185" s="132">
        <f>SAM_billion!DX185*1000</f>
        <v>0</v>
      </c>
      <c r="DY185" s="132">
        <f>SAM_billion!DY185*1000</f>
        <v>0</v>
      </c>
      <c r="DZ185" s="132">
        <f>SAM_billion!DZ185*1000</f>
        <v>0</v>
      </c>
      <c r="EA185" s="132">
        <f>SAM_billion!EA185*1000</f>
        <v>0</v>
      </c>
      <c r="EB185" s="132">
        <f>SAM_billion!EB185*1000</f>
        <v>0</v>
      </c>
      <c r="EC185" s="132">
        <f>SAM_billion!EC185*1000</f>
        <v>0</v>
      </c>
      <c r="ED185" s="132">
        <f>SAM_billion!ED185*1000</f>
        <v>0</v>
      </c>
      <c r="EE185" s="132">
        <f>SAM_billion!EE185*1000</f>
        <v>0</v>
      </c>
      <c r="EF185" s="132">
        <f>SAM_billion!EF185*1000</f>
        <v>0</v>
      </c>
      <c r="EG185" s="132">
        <f>SAM_billion!EG185*1000</f>
        <v>0</v>
      </c>
      <c r="EH185" s="132">
        <f>SAM_billion!EH185*1000</f>
        <v>0</v>
      </c>
      <c r="EI185" s="132">
        <f>SAM_billion!EI185*1000</f>
        <v>0</v>
      </c>
      <c r="EJ185" s="132">
        <f>SAM_billion!EJ185*1000</f>
        <v>0</v>
      </c>
      <c r="EK185" s="132">
        <f>SAM_billion!EK185*1000</f>
        <v>0</v>
      </c>
      <c r="EL185" s="132">
        <f>SAM_billion!EL185*1000</f>
        <v>0</v>
      </c>
      <c r="EM185" s="132">
        <f>SAM_billion!EM185*1000</f>
        <v>0</v>
      </c>
      <c r="EN185" s="132">
        <f>SAM_billion!EN185*1000</f>
        <v>0</v>
      </c>
      <c r="EO185" s="132">
        <f>SAM_billion!EO185*1000</f>
        <v>0</v>
      </c>
      <c r="EP185" s="132">
        <f>SAM_billion!EP185*1000</f>
        <v>0</v>
      </c>
      <c r="EQ185" s="132">
        <f>SAM_billion!EQ185*1000</f>
        <v>0</v>
      </c>
      <c r="ER185" s="132">
        <f>SAM_billion!ER185*1000</f>
        <v>0</v>
      </c>
      <c r="ES185" s="132">
        <f>SAM_billion!ES185*1000</f>
        <v>0</v>
      </c>
      <c r="ET185" s="132">
        <f>SAM_billion!ET185*1000</f>
        <v>0</v>
      </c>
      <c r="EU185" s="132">
        <f>SAM_billion!EU185*1000</f>
        <v>0</v>
      </c>
      <c r="EV185" s="132">
        <f>SAM_billion!EV185*1000</f>
        <v>0</v>
      </c>
      <c r="EW185" s="132">
        <f>SAM_billion!EW185*1000</f>
        <v>0</v>
      </c>
      <c r="EX185" s="132">
        <f>SAM_billion!EX185*1000</f>
        <v>0</v>
      </c>
      <c r="EY185" s="132">
        <f>SAM_billion!EY185*1000</f>
        <v>0</v>
      </c>
      <c r="EZ185" s="132">
        <f>SAM_billion!EZ185*1000</f>
        <v>0</v>
      </c>
      <c r="FA185" s="132">
        <f>SAM_billion!FA185*1000</f>
        <v>0</v>
      </c>
      <c r="FB185" s="132">
        <f>SAM_billion!FB185*1000</f>
        <v>0</v>
      </c>
      <c r="FC185" s="132">
        <f>SAM_billion!FC185*1000</f>
        <v>0</v>
      </c>
      <c r="FD185" s="132">
        <f>SAM_billion!FD185*1000</f>
        <v>0</v>
      </c>
      <c r="FE185" s="132">
        <f>SAM_billion!FE185*1000</f>
        <v>21906.772601533408</v>
      </c>
      <c r="FF185" s="132">
        <f>SAM_billion!FF185*1000</f>
        <v>45500.708970877989</v>
      </c>
      <c r="FG185" s="132">
        <f>SAM_billion!FG185*1000</f>
        <v>222806.23540398135</v>
      </c>
      <c r="FH185" s="132">
        <f>SAM_billion!FH185*1000</f>
        <v>802113.98681944981</v>
      </c>
      <c r="FI185" s="132">
        <f>SAM_billion!FI185*1000</f>
        <v>329464.12484930729</v>
      </c>
      <c r="FJ185" s="132">
        <f>SAM_billion!FJ185*1000</f>
        <v>0</v>
      </c>
      <c r="FK185" s="132">
        <f>SAM_billion!FK185*1000</f>
        <v>10526.831184564664</v>
      </c>
      <c r="FL185" s="132">
        <f>SAM_billion!FL185*1000</f>
        <v>524680.79713563423</v>
      </c>
      <c r="FM185" s="132">
        <f>SAM_billion!FM185*1000</f>
        <v>0</v>
      </c>
      <c r="FN185" s="132">
        <f>SAM_billion!FN185*1000</f>
        <v>0</v>
      </c>
      <c r="FO185" s="132">
        <f>SAM_billion!FO185*1000</f>
        <v>0</v>
      </c>
      <c r="FP185" s="132">
        <f>SAM_billion!FP185*1000</f>
        <v>0</v>
      </c>
      <c r="FQ185" s="132">
        <f>SAM_billion!FQ185*1000</f>
        <v>0</v>
      </c>
      <c r="FR185" s="132">
        <f>SAM_billion!FR185*1000</f>
        <v>0</v>
      </c>
      <c r="FS185" s="132">
        <f>SAM_billion!FS185*1000</f>
        <v>0</v>
      </c>
      <c r="FT185" s="132">
        <f>SAM_billion!FT185*1000</f>
        <v>0</v>
      </c>
      <c r="FU185" s="132">
        <f>SAM_billion!FU185*1000</f>
        <v>0</v>
      </c>
      <c r="FV185" s="132">
        <f>SAM_billion!FV185*1000</f>
        <v>0</v>
      </c>
      <c r="FW185" s="132">
        <f>SAM_billion!FW185*1000</f>
        <v>0</v>
      </c>
      <c r="FX185" s="132">
        <f>SAM_billion!FX185*1000</f>
        <v>14471.627413085005</v>
      </c>
      <c r="FY185" s="132">
        <f>SAM_billion!FY185*1000</f>
        <v>0</v>
      </c>
      <c r="FZ185" s="132">
        <f>SAM_billion!FZ185*1000</f>
        <v>0</v>
      </c>
      <c r="GA185" s="132">
        <f>SAM_billion!GA185*1000</f>
        <v>0</v>
      </c>
      <c r="GB185" s="132">
        <f>SAM_billion!GB185*1000</f>
        <v>0</v>
      </c>
      <c r="GC185" s="132">
        <f>SAM_billion!GC185*1000</f>
        <v>0</v>
      </c>
      <c r="GD185" s="132">
        <f>SAM_billion!GD185*1000</f>
        <v>0</v>
      </c>
      <c r="GE185" s="132">
        <f>SAM_billion!GE185*1000</f>
        <v>0</v>
      </c>
      <c r="GF185" s="132">
        <f>SAM_billion!GF185*1000</f>
        <v>0</v>
      </c>
      <c r="GG185" s="132">
        <f>SAM_billion!GG185*1000</f>
        <v>0</v>
      </c>
      <c r="GH185" s="132">
        <f>SAM_billion!GH185*1000</f>
        <v>0</v>
      </c>
      <c r="GI185" s="132">
        <f>SAM_billion!GI185*1000</f>
        <v>16973.611992112987</v>
      </c>
      <c r="GJ185" s="132">
        <f>SAM_billion!GJ185*1000</f>
        <v>1988444.6963705467</v>
      </c>
    </row>
    <row r="186" spans="1:192" x14ac:dyDescent="0.25">
      <c r="A186" s="133" t="s">
        <v>59</v>
      </c>
      <c r="B186" s="132">
        <f>SAM_billion!B186*1000</f>
        <v>0</v>
      </c>
      <c r="C186" s="132">
        <f>SAM_billion!C186*1000</f>
        <v>0</v>
      </c>
      <c r="D186" s="132">
        <f>SAM_billion!D186*1000</f>
        <v>0</v>
      </c>
      <c r="E186" s="132">
        <f>SAM_billion!E186*1000</f>
        <v>0</v>
      </c>
      <c r="F186" s="132">
        <f>SAM_billion!F186*1000</f>
        <v>0</v>
      </c>
      <c r="G186" s="132">
        <f>SAM_billion!G186*1000</f>
        <v>0</v>
      </c>
      <c r="H186" s="132">
        <f>SAM_billion!H186*1000</f>
        <v>0</v>
      </c>
      <c r="I186" s="132">
        <f>SAM_billion!I186*1000</f>
        <v>0</v>
      </c>
      <c r="J186" s="132">
        <f>SAM_billion!J186*1000</f>
        <v>0</v>
      </c>
      <c r="K186" s="132">
        <f>SAM_billion!K186*1000</f>
        <v>0</v>
      </c>
      <c r="L186" s="132">
        <f>SAM_billion!L186*1000</f>
        <v>0</v>
      </c>
      <c r="M186" s="132">
        <f>SAM_billion!M186*1000</f>
        <v>0</v>
      </c>
      <c r="N186" s="132">
        <f>SAM_billion!N186*1000</f>
        <v>0</v>
      </c>
      <c r="O186" s="132">
        <f>SAM_billion!O186*1000</f>
        <v>0</v>
      </c>
      <c r="P186" s="132">
        <f>SAM_billion!P186*1000</f>
        <v>0</v>
      </c>
      <c r="Q186" s="132">
        <f>SAM_billion!Q186*1000</f>
        <v>0</v>
      </c>
      <c r="R186" s="132">
        <f>SAM_billion!R186*1000</f>
        <v>0</v>
      </c>
      <c r="S186" s="132">
        <f>SAM_billion!S186*1000</f>
        <v>0</v>
      </c>
      <c r="T186" s="132">
        <f>SAM_billion!T186*1000</f>
        <v>0</v>
      </c>
      <c r="U186" s="132">
        <f>SAM_billion!U186*1000</f>
        <v>0</v>
      </c>
      <c r="V186" s="132">
        <f>SAM_billion!V186*1000</f>
        <v>0</v>
      </c>
      <c r="W186" s="132">
        <f>SAM_billion!W186*1000</f>
        <v>0</v>
      </c>
      <c r="X186" s="132">
        <f>SAM_billion!X186*1000</f>
        <v>0</v>
      </c>
      <c r="Y186" s="132">
        <f>SAM_billion!Y186*1000</f>
        <v>0</v>
      </c>
      <c r="Z186" s="132">
        <f>SAM_billion!Z186*1000</f>
        <v>0</v>
      </c>
      <c r="AA186" s="132">
        <f>SAM_billion!AA186*1000</f>
        <v>0</v>
      </c>
      <c r="AB186" s="132">
        <f>SAM_billion!AB186*1000</f>
        <v>0</v>
      </c>
      <c r="AC186" s="132">
        <f>SAM_billion!AC186*1000</f>
        <v>0</v>
      </c>
      <c r="AD186" s="132">
        <f>SAM_billion!AD186*1000</f>
        <v>0</v>
      </c>
      <c r="AE186" s="132">
        <f>SAM_billion!AE186*1000</f>
        <v>0</v>
      </c>
      <c r="AF186" s="132">
        <f>SAM_billion!AF186*1000</f>
        <v>0</v>
      </c>
      <c r="AG186" s="132">
        <f>SAM_billion!AG186*1000</f>
        <v>0</v>
      </c>
      <c r="AH186" s="132">
        <f>SAM_billion!AH186*1000</f>
        <v>0</v>
      </c>
      <c r="AI186" s="132">
        <f>SAM_billion!AI186*1000</f>
        <v>0</v>
      </c>
      <c r="AJ186" s="132">
        <f>SAM_billion!AJ186*1000</f>
        <v>0</v>
      </c>
      <c r="AK186" s="132">
        <f>SAM_billion!AK186*1000</f>
        <v>0</v>
      </c>
      <c r="AL186" s="132">
        <f>SAM_billion!AL186*1000</f>
        <v>0</v>
      </c>
      <c r="AM186" s="132">
        <f>SAM_billion!AM186*1000</f>
        <v>0</v>
      </c>
      <c r="AN186" s="132">
        <f>SAM_billion!AN186*1000</f>
        <v>0</v>
      </c>
      <c r="AO186" s="132">
        <f>SAM_billion!AO186*1000</f>
        <v>0</v>
      </c>
      <c r="AP186" s="132">
        <f>SAM_billion!AP186*1000</f>
        <v>0</v>
      </c>
      <c r="AQ186" s="132">
        <f>SAM_billion!AQ186*1000</f>
        <v>0</v>
      </c>
      <c r="AR186" s="132">
        <f>SAM_billion!AR186*1000</f>
        <v>0</v>
      </c>
      <c r="AS186" s="132">
        <f>SAM_billion!AS186*1000</f>
        <v>0</v>
      </c>
      <c r="AT186" s="132">
        <f>SAM_billion!AT186*1000</f>
        <v>0</v>
      </c>
      <c r="AU186" s="132">
        <f>SAM_billion!AU186*1000</f>
        <v>0</v>
      </c>
      <c r="AV186" s="132">
        <f>SAM_billion!AV186*1000</f>
        <v>0</v>
      </c>
      <c r="AW186" s="132">
        <f>SAM_billion!AW186*1000</f>
        <v>0</v>
      </c>
      <c r="AX186" s="132">
        <f>SAM_billion!AX186*1000</f>
        <v>0</v>
      </c>
      <c r="AY186" s="132">
        <f>SAM_billion!AY186*1000</f>
        <v>0</v>
      </c>
      <c r="AZ186" s="132">
        <f>SAM_billion!AZ186*1000</f>
        <v>0</v>
      </c>
      <c r="BA186" s="132">
        <f>SAM_billion!BA186*1000</f>
        <v>0</v>
      </c>
      <c r="BB186" s="132">
        <f>SAM_billion!BB186*1000</f>
        <v>0</v>
      </c>
      <c r="BC186" s="132">
        <f>SAM_billion!BC186*1000</f>
        <v>0</v>
      </c>
      <c r="BD186" s="132">
        <f>SAM_billion!BD186*1000</f>
        <v>0</v>
      </c>
      <c r="BE186" s="132">
        <f>SAM_billion!BE186*1000</f>
        <v>0</v>
      </c>
      <c r="BF186" s="132">
        <f>SAM_billion!BF186*1000</f>
        <v>0</v>
      </c>
      <c r="BG186" s="132">
        <f>SAM_billion!BG186*1000</f>
        <v>0</v>
      </c>
      <c r="BH186" s="132">
        <f>SAM_billion!BH186*1000</f>
        <v>0</v>
      </c>
      <c r="BI186" s="132">
        <f>SAM_billion!BI186*1000</f>
        <v>0</v>
      </c>
      <c r="BJ186" s="132">
        <f>SAM_billion!BJ186*1000</f>
        <v>0</v>
      </c>
      <c r="BK186" s="132">
        <f>SAM_billion!BK186*1000</f>
        <v>0</v>
      </c>
      <c r="BL186" s="132">
        <f>SAM_billion!BL186*1000</f>
        <v>0</v>
      </c>
      <c r="BM186" s="132">
        <f>SAM_billion!BM186*1000</f>
        <v>0</v>
      </c>
      <c r="BN186" s="132">
        <f>SAM_billion!BN186*1000</f>
        <v>0</v>
      </c>
      <c r="BO186" s="132">
        <f>SAM_billion!BO186*1000</f>
        <v>0</v>
      </c>
      <c r="BP186" s="132">
        <f>SAM_billion!BP186*1000</f>
        <v>0</v>
      </c>
      <c r="BQ186" s="132">
        <f>SAM_billion!BQ186*1000</f>
        <v>0</v>
      </c>
      <c r="BR186" s="132">
        <f>SAM_billion!BR186*1000</f>
        <v>0</v>
      </c>
      <c r="BS186" s="132">
        <f>SAM_billion!BS186*1000</f>
        <v>0</v>
      </c>
      <c r="BT186" s="132">
        <f>SAM_billion!BT186*1000</f>
        <v>0</v>
      </c>
      <c r="BU186" s="132">
        <f>SAM_billion!BU186*1000</f>
        <v>0</v>
      </c>
      <c r="BV186" s="132">
        <f>SAM_billion!BV186*1000</f>
        <v>0</v>
      </c>
      <c r="BW186" s="132">
        <f>SAM_billion!BW186*1000</f>
        <v>0</v>
      </c>
      <c r="BX186" s="132">
        <f>SAM_billion!BX186*1000</f>
        <v>0</v>
      </c>
      <c r="BY186" s="132">
        <f>SAM_billion!BY186*1000</f>
        <v>0</v>
      </c>
      <c r="BZ186" s="132">
        <f>SAM_billion!BZ186*1000</f>
        <v>0</v>
      </c>
      <c r="CA186" s="132">
        <f>SAM_billion!CA186*1000</f>
        <v>0</v>
      </c>
      <c r="CB186" s="132">
        <f>SAM_billion!CB186*1000</f>
        <v>0</v>
      </c>
      <c r="CC186" s="132">
        <f>SAM_billion!CC186*1000</f>
        <v>0</v>
      </c>
      <c r="CD186" s="132">
        <f>SAM_billion!CD186*1000</f>
        <v>0</v>
      </c>
      <c r="CE186" s="132">
        <f>SAM_billion!CE186*1000</f>
        <v>0</v>
      </c>
      <c r="CF186" s="132">
        <f>SAM_billion!CF186*1000</f>
        <v>0</v>
      </c>
      <c r="CG186" s="132">
        <f>SAM_billion!CG186*1000</f>
        <v>0</v>
      </c>
      <c r="CH186" s="132">
        <f>SAM_billion!CH186*1000</f>
        <v>0</v>
      </c>
      <c r="CI186" s="132">
        <f>SAM_billion!CI186*1000</f>
        <v>0</v>
      </c>
      <c r="CJ186" s="132">
        <f>SAM_billion!CJ186*1000</f>
        <v>0</v>
      </c>
      <c r="CK186" s="132">
        <f>SAM_billion!CK186*1000</f>
        <v>0</v>
      </c>
      <c r="CL186" s="132">
        <f>SAM_billion!CL186*1000</f>
        <v>0</v>
      </c>
      <c r="CM186" s="132">
        <f>SAM_billion!CM186*1000</f>
        <v>0</v>
      </c>
      <c r="CN186" s="132">
        <f>SAM_billion!CN186*1000</f>
        <v>0</v>
      </c>
      <c r="CO186" s="132">
        <f>SAM_billion!CO186*1000</f>
        <v>0</v>
      </c>
      <c r="CP186" s="132">
        <f>SAM_billion!CP186*1000</f>
        <v>0</v>
      </c>
      <c r="CQ186" s="132">
        <f>SAM_billion!CQ186*1000</f>
        <v>0</v>
      </c>
      <c r="CR186" s="132">
        <f>SAM_billion!CR186*1000</f>
        <v>0</v>
      </c>
      <c r="CS186" s="132">
        <f>SAM_billion!CS186*1000</f>
        <v>0</v>
      </c>
      <c r="CT186" s="132">
        <f>SAM_billion!CT186*1000</f>
        <v>0</v>
      </c>
      <c r="CU186" s="132">
        <f>SAM_billion!CU186*1000</f>
        <v>0</v>
      </c>
      <c r="CV186" s="132">
        <f>SAM_billion!CV186*1000</f>
        <v>0</v>
      </c>
      <c r="CW186" s="132">
        <f>SAM_billion!CW186*1000</f>
        <v>0</v>
      </c>
      <c r="CX186" s="132">
        <f>SAM_billion!CX186*1000</f>
        <v>0</v>
      </c>
      <c r="CY186" s="132">
        <f>SAM_billion!CY186*1000</f>
        <v>0</v>
      </c>
      <c r="CZ186" s="132">
        <f>SAM_billion!CZ186*1000</f>
        <v>0</v>
      </c>
      <c r="DA186" s="132">
        <f>SAM_billion!DA186*1000</f>
        <v>0</v>
      </c>
      <c r="DB186" s="132">
        <f>SAM_billion!DB186*1000</f>
        <v>0</v>
      </c>
      <c r="DC186" s="132">
        <f>SAM_billion!DC186*1000</f>
        <v>0</v>
      </c>
      <c r="DD186" s="132">
        <f>SAM_billion!DD186*1000</f>
        <v>0</v>
      </c>
      <c r="DE186" s="132">
        <f>SAM_billion!DE186*1000</f>
        <v>0</v>
      </c>
      <c r="DF186" s="132">
        <f>SAM_billion!DF186*1000</f>
        <v>0</v>
      </c>
      <c r="DG186" s="132">
        <f>SAM_billion!DG186*1000</f>
        <v>0</v>
      </c>
      <c r="DH186" s="132">
        <f>SAM_billion!DH186*1000</f>
        <v>0</v>
      </c>
      <c r="DI186" s="132">
        <f>SAM_billion!DI186*1000</f>
        <v>0</v>
      </c>
      <c r="DJ186" s="132">
        <f>SAM_billion!DJ186*1000</f>
        <v>0</v>
      </c>
      <c r="DK186" s="132">
        <f>SAM_billion!DK186*1000</f>
        <v>0</v>
      </c>
      <c r="DL186" s="132">
        <f>SAM_billion!DL186*1000</f>
        <v>0</v>
      </c>
      <c r="DM186" s="132">
        <f>SAM_billion!DM186*1000</f>
        <v>0</v>
      </c>
      <c r="DN186" s="132">
        <f>SAM_billion!DN186*1000</f>
        <v>0</v>
      </c>
      <c r="DO186" s="132">
        <f>SAM_billion!DO186*1000</f>
        <v>0</v>
      </c>
      <c r="DP186" s="132">
        <f>SAM_billion!DP186*1000</f>
        <v>0</v>
      </c>
      <c r="DQ186" s="132">
        <f>SAM_billion!DQ186*1000</f>
        <v>0</v>
      </c>
      <c r="DR186" s="132">
        <f>SAM_billion!DR186*1000</f>
        <v>0</v>
      </c>
      <c r="DS186" s="132">
        <f>SAM_billion!DS186*1000</f>
        <v>0</v>
      </c>
      <c r="DT186" s="132">
        <f>SAM_billion!DT186*1000</f>
        <v>0</v>
      </c>
      <c r="DU186" s="132">
        <f>SAM_billion!DU186*1000</f>
        <v>0</v>
      </c>
      <c r="DV186" s="132">
        <f>SAM_billion!DV186*1000</f>
        <v>0</v>
      </c>
      <c r="DW186" s="132">
        <f>SAM_billion!DW186*1000</f>
        <v>0</v>
      </c>
      <c r="DX186" s="132">
        <f>SAM_billion!DX186*1000</f>
        <v>0</v>
      </c>
      <c r="DY186" s="132">
        <f>SAM_billion!DY186*1000</f>
        <v>0</v>
      </c>
      <c r="DZ186" s="132">
        <f>SAM_billion!DZ186*1000</f>
        <v>0</v>
      </c>
      <c r="EA186" s="132">
        <f>SAM_billion!EA186*1000</f>
        <v>0</v>
      </c>
      <c r="EB186" s="132">
        <f>SAM_billion!EB186*1000</f>
        <v>0</v>
      </c>
      <c r="EC186" s="132">
        <f>SAM_billion!EC186*1000</f>
        <v>0</v>
      </c>
      <c r="ED186" s="132">
        <f>SAM_billion!ED186*1000</f>
        <v>0</v>
      </c>
      <c r="EE186" s="132">
        <f>SAM_billion!EE186*1000</f>
        <v>0</v>
      </c>
      <c r="EF186" s="132">
        <f>SAM_billion!EF186*1000</f>
        <v>0</v>
      </c>
      <c r="EG186" s="132">
        <f>SAM_billion!EG186*1000</f>
        <v>0</v>
      </c>
      <c r="EH186" s="132">
        <f>SAM_billion!EH186*1000</f>
        <v>0</v>
      </c>
      <c r="EI186" s="132">
        <f>SAM_billion!EI186*1000</f>
        <v>0</v>
      </c>
      <c r="EJ186" s="132">
        <f>SAM_billion!EJ186*1000</f>
        <v>0</v>
      </c>
      <c r="EK186" s="132">
        <f>SAM_billion!EK186*1000</f>
        <v>0</v>
      </c>
      <c r="EL186" s="132">
        <f>SAM_billion!EL186*1000</f>
        <v>0</v>
      </c>
      <c r="EM186" s="132">
        <f>SAM_billion!EM186*1000</f>
        <v>0</v>
      </c>
      <c r="EN186" s="132">
        <f>SAM_billion!EN186*1000</f>
        <v>0</v>
      </c>
      <c r="EO186" s="132">
        <f>SAM_billion!EO186*1000</f>
        <v>0</v>
      </c>
      <c r="EP186" s="132">
        <f>SAM_billion!EP186*1000</f>
        <v>0</v>
      </c>
      <c r="EQ186" s="132">
        <f>SAM_billion!EQ186*1000</f>
        <v>0</v>
      </c>
      <c r="ER186" s="132">
        <f>SAM_billion!ER186*1000</f>
        <v>0</v>
      </c>
      <c r="ES186" s="132">
        <f>SAM_billion!ES186*1000</f>
        <v>0</v>
      </c>
      <c r="ET186" s="132">
        <f>SAM_billion!ET186*1000</f>
        <v>0</v>
      </c>
      <c r="EU186" s="132">
        <f>SAM_billion!EU186*1000</f>
        <v>0</v>
      </c>
      <c r="EV186" s="132">
        <f>SAM_billion!EV186*1000</f>
        <v>0</v>
      </c>
      <c r="EW186" s="132">
        <f>SAM_billion!EW186*1000</f>
        <v>0</v>
      </c>
      <c r="EX186" s="132">
        <f>SAM_billion!EX186*1000</f>
        <v>0</v>
      </c>
      <c r="EY186" s="132">
        <f>SAM_billion!EY186*1000</f>
        <v>0</v>
      </c>
      <c r="EZ186" s="132">
        <f>SAM_billion!EZ186*1000</f>
        <v>0</v>
      </c>
      <c r="FA186" s="132">
        <f>SAM_billion!FA186*1000</f>
        <v>0</v>
      </c>
      <c r="FB186" s="132">
        <f>SAM_billion!FB186*1000</f>
        <v>0</v>
      </c>
      <c r="FC186" s="132">
        <f>SAM_billion!FC186*1000</f>
        <v>0</v>
      </c>
      <c r="FD186" s="132">
        <f>SAM_billion!FD186*1000</f>
        <v>0</v>
      </c>
      <c r="FE186" s="132">
        <f>SAM_billion!FE186*1000</f>
        <v>0</v>
      </c>
      <c r="FF186" s="132">
        <f>SAM_billion!FF186*1000</f>
        <v>0</v>
      </c>
      <c r="FG186" s="132">
        <f>SAM_billion!FG186*1000</f>
        <v>0</v>
      </c>
      <c r="FH186" s="132">
        <f>SAM_billion!FH186*1000</f>
        <v>0</v>
      </c>
      <c r="FI186" s="132">
        <f>SAM_billion!FI186*1000</f>
        <v>108133.96158021082</v>
      </c>
      <c r="FJ186" s="132">
        <f>SAM_billion!FJ186*1000</f>
        <v>0</v>
      </c>
      <c r="FK186" s="132">
        <f>SAM_billion!FK186*1000</f>
        <v>0</v>
      </c>
      <c r="FL186" s="132">
        <f>SAM_billion!FL186*1000</f>
        <v>305593.80276017316</v>
      </c>
      <c r="FM186" s="132">
        <f>SAM_billion!FM186*1000</f>
        <v>0</v>
      </c>
      <c r="FN186" s="132">
        <f>SAM_billion!FN186*1000</f>
        <v>28.641923568608547</v>
      </c>
      <c r="FO186" s="132">
        <f>SAM_billion!FO186*1000</f>
        <v>193.46005258700046</v>
      </c>
      <c r="FP186" s="132">
        <f>SAM_billion!FP186*1000</f>
        <v>514.82865154233423</v>
      </c>
      <c r="FQ186" s="132">
        <f>SAM_billion!FQ186*1000</f>
        <v>914.37455945576619</v>
      </c>
      <c r="FR186" s="132">
        <f>SAM_billion!FR186*1000</f>
        <v>1960.2194558558376</v>
      </c>
      <c r="FS186" s="132">
        <f>SAM_billion!FS186*1000</f>
        <v>5414.8063990233368</v>
      </c>
      <c r="FT186" s="132">
        <f>SAM_billion!FT186*1000</f>
        <v>8773.2276439965644</v>
      </c>
      <c r="FU186" s="132">
        <f>SAM_billion!FU186*1000</f>
        <v>20321.706964584788</v>
      </c>
      <c r="FV186" s="132">
        <f>SAM_billion!FV186*1000</f>
        <v>66413.70192993815</v>
      </c>
      <c r="FW186" s="132">
        <f>SAM_billion!FW186*1000</f>
        <v>208255.85751220808</v>
      </c>
      <c r="FX186" s="132">
        <f>SAM_billion!FX186*1000</f>
        <v>265589.28042426048</v>
      </c>
      <c r="FY186" s="132">
        <f>SAM_billion!FY186*1000</f>
        <v>94632.493853119871</v>
      </c>
      <c r="FZ186" s="132">
        <f>SAM_billion!FZ186*1000</f>
        <v>783321.13317198248</v>
      </c>
      <c r="GA186" s="132">
        <f>SAM_billion!GA186*1000</f>
        <v>55789.839572276323</v>
      </c>
      <c r="GB186" s="132">
        <f>SAM_billion!GB186*1000</f>
        <v>498990.91366947221</v>
      </c>
      <c r="GC186" s="132">
        <f>SAM_billion!GC186*1000</f>
        <v>0</v>
      </c>
      <c r="GD186" s="132">
        <f>SAM_billion!GD186*1000</f>
        <v>0</v>
      </c>
      <c r="GE186" s="132">
        <f>SAM_billion!GE186*1000</f>
        <v>0</v>
      </c>
      <c r="GF186" s="132">
        <f>SAM_billion!GF186*1000</f>
        <v>0</v>
      </c>
      <c r="GG186" s="132">
        <f>SAM_billion!GG186*1000</f>
        <v>0</v>
      </c>
      <c r="GH186" s="132">
        <f>SAM_billion!GH186*1000</f>
        <v>0</v>
      </c>
      <c r="GI186" s="132">
        <f>SAM_billion!GI186*1000</f>
        <v>968.05656233497723</v>
      </c>
      <c r="GJ186" s="132">
        <f>SAM_billion!GJ186*1000</f>
        <v>2425810.3066865909</v>
      </c>
    </row>
    <row r="187" spans="1:192" x14ac:dyDescent="0.25">
      <c r="A187" s="133" t="s">
        <v>57</v>
      </c>
      <c r="B187" s="132">
        <f>SAM_billion!B187*1000</f>
        <v>4.9503585765765461</v>
      </c>
      <c r="C187" s="132">
        <f>SAM_billion!C187*1000</f>
        <v>19.501674731268807</v>
      </c>
      <c r="D187" s="132">
        <f>SAM_billion!D187*1000</f>
        <v>0.8356848903395252</v>
      </c>
      <c r="E187" s="132">
        <f>SAM_billion!E187*1000</f>
        <v>14.048439026941393</v>
      </c>
      <c r="F187" s="132">
        <f>SAM_billion!F187*1000</f>
        <v>55.110049085250488</v>
      </c>
      <c r="G187" s="132">
        <f>SAM_billion!G187*1000</f>
        <v>18.737489761058438</v>
      </c>
      <c r="H187" s="132">
        <f>SAM_billion!H187*1000</f>
        <v>6.7909107442596532</v>
      </c>
      <c r="I187" s="132">
        <f>SAM_billion!I187*1000</f>
        <v>8.6504085645055664</v>
      </c>
      <c r="J187" s="132">
        <f>SAM_billion!J187*1000</f>
        <v>0.77951055654221579</v>
      </c>
      <c r="K187" s="132">
        <f>SAM_billion!K187*1000</f>
        <v>8.6540241164680616</v>
      </c>
      <c r="L187" s="132">
        <f>SAM_billion!L187*1000</f>
        <v>2.0392320879926986</v>
      </c>
      <c r="M187" s="132">
        <f>SAM_billion!M187*1000</f>
        <v>5.3845915454655868</v>
      </c>
      <c r="N187" s="132">
        <f>SAM_billion!N187*1000</f>
        <v>393.53997190551246</v>
      </c>
      <c r="O187" s="132">
        <f>SAM_billion!O187*1000</f>
        <v>47.259028228949937</v>
      </c>
      <c r="P187" s="132">
        <f>SAM_billion!P187*1000</f>
        <v>1200.1482787841926</v>
      </c>
      <c r="Q187" s="132">
        <f>SAM_billion!Q187*1000</f>
        <v>1678.1555202619422</v>
      </c>
      <c r="R187" s="132">
        <f>SAM_billion!R187*1000</f>
        <v>39.203625620477148</v>
      </c>
      <c r="S187" s="132">
        <f>SAM_billion!S187*1000</f>
        <v>887.3400498750392</v>
      </c>
      <c r="T187" s="132">
        <f>SAM_billion!T187*1000</f>
        <v>391.80570277304014</v>
      </c>
      <c r="U187" s="132">
        <f>SAM_billion!U187*1000</f>
        <v>534.31809305582328</v>
      </c>
      <c r="V187" s="132">
        <f>SAM_billion!V187*1000</f>
        <v>-115.13494387304948</v>
      </c>
      <c r="W187" s="132">
        <f>SAM_billion!W187*1000</f>
        <v>309.73619059331304</v>
      </c>
      <c r="X187" s="132">
        <f>SAM_billion!X187*1000</f>
        <v>168.55656833866183</v>
      </c>
      <c r="Y187" s="132">
        <f>SAM_billion!Y187*1000</f>
        <v>-30.149220233021687</v>
      </c>
      <c r="Z187" s="132">
        <f>SAM_billion!Z187*1000</f>
        <v>539.09508838755642</v>
      </c>
      <c r="AA187" s="132">
        <f>SAM_billion!AA187*1000</f>
        <v>111.96267541009908</v>
      </c>
      <c r="AB187" s="132">
        <f>SAM_billion!AB187*1000</f>
        <v>0</v>
      </c>
      <c r="AC187" s="132">
        <f>SAM_billion!AC187*1000</f>
        <v>-189.50364404073406</v>
      </c>
      <c r="AD187" s="132">
        <f>SAM_billion!AD187*1000</f>
        <v>208.63575537334532</v>
      </c>
      <c r="AE187" s="132">
        <f>SAM_billion!AE187*1000</f>
        <v>-234.52367609916431</v>
      </c>
      <c r="AF187" s="132">
        <f>SAM_billion!AF187*1000</f>
        <v>-86.710965737461308</v>
      </c>
      <c r="AG187" s="132">
        <f>SAM_billion!AG187*1000</f>
        <v>0</v>
      </c>
      <c r="AH187" s="132">
        <f>SAM_billion!AH187*1000</f>
        <v>-690.27670674690773</v>
      </c>
      <c r="AI187" s="132">
        <f>SAM_billion!AI187*1000</f>
        <v>970.21289896810356</v>
      </c>
      <c r="AJ187" s="132">
        <f>SAM_billion!AJ187*1000</f>
        <v>134.02115812923557</v>
      </c>
      <c r="AK187" s="132">
        <f>SAM_billion!AK187*1000</f>
        <v>201.77907014202282</v>
      </c>
      <c r="AL187" s="132">
        <f>SAM_billion!AL187*1000</f>
        <v>-0.23337175778503402</v>
      </c>
      <c r="AM187" s="132">
        <f>SAM_billion!AM187*1000</f>
        <v>101.73965593095983</v>
      </c>
      <c r="AN187" s="132">
        <f>SAM_billion!AN187*1000</f>
        <v>255.15476880460562</v>
      </c>
      <c r="AO187" s="132">
        <f>SAM_billion!AO187*1000</f>
        <v>113.54288994369156</v>
      </c>
      <c r="AP187" s="132">
        <f>SAM_billion!AP187*1000</f>
        <v>487.46044373387542</v>
      </c>
      <c r="AQ187" s="132">
        <f>SAM_billion!AQ187*1000</f>
        <v>1015.4869979564147</v>
      </c>
      <c r="AR187" s="132">
        <f>SAM_billion!AR187*1000</f>
        <v>-6.4586360577269755</v>
      </c>
      <c r="AS187" s="132">
        <f>SAM_billion!AS187*1000</f>
        <v>-133.17359876720221</v>
      </c>
      <c r="AT187" s="132">
        <f>SAM_billion!AT187*1000</f>
        <v>-1198.5623889048197</v>
      </c>
      <c r="AU187" s="132">
        <f>SAM_billion!AU187*1000</f>
        <v>836.67727834737354</v>
      </c>
      <c r="AV187" s="132">
        <f>SAM_billion!AV187*1000</f>
        <v>37.9290431695227</v>
      </c>
      <c r="AW187" s="132">
        <f>SAM_billion!AW187*1000</f>
        <v>-37.328609698612297</v>
      </c>
      <c r="AX187" s="132">
        <f>SAM_billion!AX187*1000</f>
        <v>249.56292393069023</v>
      </c>
      <c r="AY187" s="132">
        <f>SAM_billion!AY187*1000</f>
        <v>643.68357838330041</v>
      </c>
      <c r="AZ187" s="132">
        <f>SAM_billion!AZ187*1000</f>
        <v>130.41527238296337</v>
      </c>
      <c r="BA187" s="132">
        <f>SAM_billion!BA187*1000</f>
        <v>125.22412533847324</v>
      </c>
      <c r="BB187" s="132">
        <f>SAM_billion!BB187*1000</f>
        <v>52.189755237649017</v>
      </c>
      <c r="BC187" s="132">
        <f>SAM_billion!BC187*1000</f>
        <v>3.7386904366355318</v>
      </c>
      <c r="BD187" s="132">
        <f>SAM_billion!BD187*1000</f>
        <v>0.91618589446800192</v>
      </c>
      <c r="BE187" s="132">
        <f>SAM_billion!BE187*1000</f>
        <v>309.72582940905824</v>
      </c>
      <c r="BF187" s="132">
        <f>SAM_billion!BF187*1000</f>
        <v>139.30501361352086</v>
      </c>
      <c r="BG187" s="132">
        <f>SAM_billion!BG187*1000</f>
        <v>108.69631139678539</v>
      </c>
      <c r="BH187" s="132">
        <f>SAM_billion!BH187*1000</f>
        <v>88.032470244840525</v>
      </c>
      <c r="BI187" s="132">
        <f>SAM_billion!BI187*1000</f>
        <v>88.151205000334883</v>
      </c>
      <c r="BJ187" s="132">
        <f>SAM_billion!BJ187*1000</f>
        <v>215.82042330940666</v>
      </c>
      <c r="BK187" s="132">
        <f>SAM_billion!BK187*1000</f>
        <v>261.30925696215144</v>
      </c>
      <c r="BL187" s="132">
        <f>SAM_billion!BL187*1000</f>
        <v>-350.92093884904801</v>
      </c>
      <c r="BM187" s="132">
        <f>SAM_billion!BM187*1000</f>
        <v>1814.0242917657133</v>
      </c>
      <c r="BN187" s="132">
        <f>SAM_billion!BN187*1000</f>
        <v>11898.568660226434</v>
      </c>
      <c r="BO187" s="132">
        <f>SAM_billion!BO187*1000</f>
        <v>2084.0822498874736</v>
      </c>
      <c r="BP187" s="132">
        <f>SAM_billion!BP187*1000</f>
        <v>978.20986066339071</v>
      </c>
      <c r="BQ187" s="132">
        <f>SAM_billion!BQ187*1000</f>
        <v>3271.7900742384486</v>
      </c>
      <c r="BR187" s="132">
        <f>SAM_billion!BR187*1000</f>
        <v>290.30339859677014</v>
      </c>
      <c r="BS187" s="132">
        <f>SAM_billion!BS187*1000</f>
        <v>267.44980282164357</v>
      </c>
      <c r="BT187" s="132">
        <f>SAM_billion!BT187*1000</f>
        <v>0</v>
      </c>
      <c r="BU187" s="132">
        <f>SAM_billion!BU187*1000</f>
        <v>1276.6794302428611</v>
      </c>
      <c r="BV187" s="132">
        <f>SAM_billion!BV187*1000</f>
        <v>1510.3945099884504</v>
      </c>
      <c r="BW187" s="132">
        <f>SAM_billion!BW187*1000</f>
        <v>7217.4863455758177</v>
      </c>
      <c r="BX187" s="132">
        <f>SAM_billion!BX187*1000</f>
        <v>37874.290563796872</v>
      </c>
      <c r="BY187" s="132">
        <f>SAM_billion!BY187*1000</f>
        <v>10245.255874079168</v>
      </c>
      <c r="BZ187" s="132">
        <f>SAM_billion!BZ187*1000</f>
        <v>5750.9213230416435</v>
      </c>
      <c r="CA187" s="132">
        <f>SAM_billion!CA187*1000</f>
        <v>0</v>
      </c>
      <c r="CB187" s="132">
        <f>SAM_billion!CB187*1000</f>
        <v>0</v>
      </c>
      <c r="CC187" s="132">
        <f>SAM_billion!CC187*1000</f>
        <v>0</v>
      </c>
      <c r="CD187" s="132">
        <f>SAM_billion!CD187*1000</f>
        <v>0</v>
      </c>
      <c r="CE187" s="132">
        <f>SAM_billion!CE187*1000</f>
        <v>0</v>
      </c>
      <c r="CF187" s="132">
        <f>SAM_billion!CF187*1000</f>
        <v>0</v>
      </c>
      <c r="CG187" s="132">
        <f>SAM_billion!CG187*1000</f>
        <v>0</v>
      </c>
      <c r="CH187" s="132">
        <f>SAM_billion!CH187*1000</f>
        <v>0</v>
      </c>
      <c r="CI187" s="132">
        <f>SAM_billion!CI187*1000</f>
        <v>0</v>
      </c>
      <c r="CJ187" s="132">
        <f>SAM_billion!CJ187*1000</f>
        <v>0</v>
      </c>
      <c r="CK187" s="132">
        <f>SAM_billion!CK187*1000</f>
        <v>0</v>
      </c>
      <c r="CL187" s="132">
        <f>SAM_billion!CL187*1000</f>
        <v>0</v>
      </c>
      <c r="CM187" s="132">
        <f>SAM_billion!CM187*1000</f>
        <v>0</v>
      </c>
      <c r="CN187" s="132">
        <f>SAM_billion!CN187*1000</f>
        <v>0</v>
      </c>
      <c r="CO187" s="132">
        <f>SAM_billion!CO187*1000</f>
        <v>0</v>
      </c>
      <c r="CP187" s="132">
        <f>SAM_billion!CP187*1000</f>
        <v>0</v>
      </c>
      <c r="CQ187" s="132">
        <f>SAM_billion!CQ187*1000</f>
        <v>0</v>
      </c>
      <c r="CR187" s="132">
        <f>SAM_billion!CR187*1000</f>
        <v>0</v>
      </c>
      <c r="CS187" s="132">
        <f>SAM_billion!CS187*1000</f>
        <v>0</v>
      </c>
      <c r="CT187" s="132">
        <f>SAM_billion!CT187*1000</f>
        <v>0</v>
      </c>
      <c r="CU187" s="132">
        <f>SAM_billion!CU187*1000</f>
        <v>0</v>
      </c>
      <c r="CV187" s="132">
        <f>SAM_billion!CV187*1000</f>
        <v>0</v>
      </c>
      <c r="CW187" s="132">
        <f>SAM_billion!CW187*1000</f>
        <v>0</v>
      </c>
      <c r="CX187" s="132">
        <f>SAM_billion!CX187*1000</f>
        <v>0</v>
      </c>
      <c r="CY187" s="132">
        <f>SAM_billion!CY187*1000</f>
        <v>0</v>
      </c>
      <c r="CZ187" s="132">
        <f>SAM_billion!CZ187*1000</f>
        <v>0</v>
      </c>
      <c r="DA187" s="132">
        <f>SAM_billion!DA187*1000</f>
        <v>0</v>
      </c>
      <c r="DB187" s="132">
        <f>SAM_billion!DB187*1000</f>
        <v>0</v>
      </c>
      <c r="DC187" s="132">
        <f>SAM_billion!DC187*1000</f>
        <v>0</v>
      </c>
      <c r="DD187" s="132">
        <f>SAM_billion!DD187*1000</f>
        <v>0</v>
      </c>
      <c r="DE187" s="132">
        <f>SAM_billion!DE187*1000</f>
        <v>0</v>
      </c>
      <c r="DF187" s="132">
        <f>SAM_billion!DF187*1000</f>
        <v>0</v>
      </c>
      <c r="DG187" s="132">
        <f>SAM_billion!DG187*1000</f>
        <v>0</v>
      </c>
      <c r="DH187" s="132">
        <f>SAM_billion!DH187*1000</f>
        <v>0</v>
      </c>
      <c r="DI187" s="132">
        <f>SAM_billion!DI187*1000</f>
        <v>0</v>
      </c>
      <c r="DJ187" s="132">
        <f>SAM_billion!DJ187*1000</f>
        <v>0</v>
      </c>
      <c r="DK187" s="132">
        <f>SAM_billion!DK187*1000</f>
        <v>0</v>
      </c>
      <c r="DL187" s="132">
        <f>SAM_billion!DL187*1000</f>
        <v>0</v>
      </c>
      <c r="DM187" s="132">
        <f>SAM_billion!DM187*1000</f>
        <v>0</v>
      </c>
      <c r="DN187" s="132">
        <f>SAM_billion!DN187*1000</f>
        <v>0</v>
      </c>
      <c r="DO187" s="132">
        <f>SAM_billion!DO187*1000</f>
        <v>0</v>
      </c>
      <c r="DP187" s="132">
        <f>SAM_billion!DP187*1000</f>
        <v>0</v>
      </c>
      <c r="DQ187" s="132">
        <f>SAM_billion!DQ187*1000</f>
        <v>0</v>
      </c>
      <c r="DR187" s="132">
        <f>SAM_billion!DR187*1000</f>
        <v>0</v>
      </c>
      <c r="DS187" s="132">
        <f>SAM_billion!DS187*1000</f>
        <v>0</v>
      </c>
      <c r="DT187" s="132">
        <f>SAM_billion!DT187*1000</f>
        <v>0</v>
      </c>
      <c r="DU187" s="132">
        <f>SAM_billion!DU187*1000</f>
        <v>0</v>
      </c>
      <c r="DV187" s="132">
        <f>SAM_billion!DV187*1000</f>
        <v>0</v>
      </c>
      <c r="DW187" s="132">
        <f>SAM_billion!DW187*1000</f>
        <v>0</v>
      </c>
      <c r="DX187" s="132">
        <f>SAM_billion!DX187*1000</f>
        <v>0</v>
      </c>
      <c r="DY187" s="132">
        <f>SAM_billion!DY187*1000</f>
        <v>0</v>
      </c>
      <c r="DZ187" s="132">
        <f>SAM_billion!DZ187*1000</f>
        <v>0</v>
      </c>
      <c r="EA187" s="132">
        <f>SAM_billion!EA187*1000</f>
        <v>0</v>
      </c>
      <c r="EB187" s="132">
        <f>SAM_billion!EB187*1000</f>
        <v>0</v>
      </c>
      <c r="EC187" s="132">
        <f>SAM_billion!EC187*1000</f>
        <v>0</v>
      </c>
      <c r="ED187" s="132">
        <f>SAM_billion!ED187*1000</f>
        <v>0</v>
      </c>
      <c r="EE187" s="132">
        <f>SAM_billion!EE187*1000</f>
        <v>0</v>
      </c>
      <c r="EF187" s="132">
        <f>SAM_billion!EF187*1000</f>
        <v>0</v>
      </c>
      <c r="EG187" s="132">
        <f>SAM_billion!EG187*1000</f>
        <v>0</v>
      </c>
      <c r="EH187" s="132">
        <f>SAM_billion!EH187*1000</f>
        <v>0</v>
      </c>
      <c r="EI187" s="132">
        <f>SAM_billion!EI187*1000</f>
        <v>0</v>
      </c>
      <c r="EJ187" s="132">
        <f>SAM_billion!EJ187*1000</f>
        <v>0</v>
      </c>
      <c r="EK187" s="132">
        <f>SAM_billion!EK187*1000</f>
        <v>0</v>
      </c>
      <c r="EL187" s="132">
        <f>SAM_billion!EL187*1000</f>
        <v>0</v>
      </c>
      <c r="EM187" s="132">
        <f>SAM_billion!EM187*1000</f>
        <v>0</v>
      </c>
      <c r="EN187" s="132">
        <f>SAM_billion!EN187*1000</f>
        <v>0</v>
      </c>
      <c r="EO187" s="132">
        <f>SAM_billion!EO187*1000</f>
        <v>0</v>
      </c>
      <c r="EP187" s="132">
        <f>SAM_billion!EP187*1000</f>
        <v>0</v>
      </c>
      <c r="EQ187" s="132">
        <f>SAM_billion!EQ187*1000</f>
        <v>0</v>
      </c>
      <c r="ER187" s="132">
        <f>SAM_billion!ER187*1000</f>
        <v>0</v>
      </c>
      <c r="ES187" s="132">
        <f>SAM_billion!ES187*1000</f>
        <v>0</v>
      </c>
      <c r="ET187" s="132">
        <f>SAM_billion!ET187*1000</f>
        <v>0</v>
      </c>
      <c r="EU187" s="132">
        <f>SAM_billion!EU187*1000</f>
        <v>0</v>
      </c>
      <c r="EV187" s="132">
        <f>SAM_billion!EV187*1000</f>
        <v>0</v>
      </c>
      <c r="EW187" s="132">
        <f>SAM_billion!EW187*1000</f>
        <v>0</v>
      </c>
      <c r="EX187" s="132">
        <f>SAM_billion!EX187*1000</f>
        <v>0</v>
      </c>
      <c r="EY187" s="132">
        <f>SAM_billion!EY187*1000</f>
        <v>0</v>
      </c>
      <c r="EZ187" s="132">
        <f>SAM_billion!EZ187*1000</f>
        <v>0</v>
      </c>
      <c r="FA187" s="132">
        <f>SAM_billion!FA187*1000</f>
        <v>0</v>
      </c>
      <c r="FB187" s="132">
        <f>SAM_billion!FB187*1000</f>
        <v>0</v>
      </c>
      <c r="FC187" s="132">
        <f>SAM_billion!FC187*1000</f>
        <v>0</v>
      </c>
      <c r="FD187" s="132">
        <f>SAM_billion!FD187*1000</f>
        <v>0</v>
      </c>
      <c r="FE187" s="132">
        <f>SAM_billion!FE187*1000</f>
        <v>0</v>
      </c>
      <c r="FF187" s="132">
        <f>SAM_billion!FF187*1000</f>
        <v>0</v>
      </c>
      <c r="FG187" s="132">
        <f>SAM_billion!FG187*1000</f>
        <v>0</v>
      </c>
      <c r="FH187" s="132">
        <f>SAM_billion!FH187*1000</f>
        <v>0</v>
      </c>
      <c r="FI187" s="132">
        <f>SAM_billion!FI187*1000</f>
        <v>0</v>
      </c>
      <c r="FJ187" s="132">
        <f>SAM_billion!FJ187*1000</f>
        <v>0</v>
      </c>
      <c r="FK187" s="132">
        <f>SAM_billion!FK187*1000</f>
        <v>0</v>
      </c>
      <c r="FL187" s="132">
        <f>SAM_billion!FL187*1000</f>
        <v>0</v>
      </c>
      <c r="FM187" s="132">
        <f>SAM_billion!FM187*1000</f>
        <v>0</v>
      </c>
      <c r="FN187" s="132">
        <f>SAM_billion!FN187*1000</f>
        <v>0</v>
      </c>
      <c r="FO187" s="132">
        <f>SAM_billion!FO187*1000</f>
        <v>0</v>
      </c>
      <c r="FP187" s="132">
        <f>SAM_billion!FP187*1000</f>
        <v>0</v>
      </c>
      <c r="FQ187" s="132">
        <f>SAM_billion!FQ187*1000</f>
        <v>0</v>
      </c>
      <c r="FR187" s="132">
        <f>SAM_billion!FR187*1000</f>
        <v>0</v>
      </c>
      <c r="FS187" s="132">
        <f>SAM_billion!FS187*1000</f>
        <v>0</v>
      </c>
      <c r="FT187" s="132">
        <f>SAM_billion!FT187*1000</f>
        <v>0</v>
      </c>
      <c r="FU187" s="132">
        <f>SAM_billion!FU187*1000</f>
        <v>0</v>
      </c>
      <c r="FV187" s="132">
        <f>SAM_billion!FV187*1000</f>
        <v>0</v>
      </c>
      <c r="FW187" s="132">
        <f>SAM_billion!FW187*1000</f>
        <v>0</v>
      </c>
      <c r="FX187" s="132">
        <f>SAM_billion!FX187*1000</f>
        <v>0</v>
      </c>
      <c r="FY187" s="132">
        <f>SAM_billion!FY187*1000</f>
        <v>0</v>
      </c>
      <c r="FZ187" s="132">
        <f>SAM_billion!FZ187*1000</f>
        <v>0</v>
      </c>
      <c r="GA187" s="132">
        <f>SAM_billion!GA187*1000</f>
        <v>0</v>
      </c>
      <c r="GB187" s="132">
        <f>SAM_billion!GB187*1000</f>
        <v>0</v>
      </c>
      <c r="GC187" s="132">
        <f>SAM_billion!GC187*1000</f>
        <v>0</v>
      </c>
      <c r="GD187" s="132">
        <f>SAM_billion!GD187*1000</f>
        <v>0</v>
      </c>
      <c r="GE187" s="132">
        <f>SAM_billion!GE187*1000</f>
        <v>0</v>
      </c>
      <c r="GF187" s="132">
        <f>SAM_billion!GF187*1000</f>
        <v>0</v>
      </c>
      <c r="GG187" s="132">
        <f>SAM_billion!GG187*1000</f>
        <v>0</v>
      </c>
      <c r="GH187" s="132">
        <f>SAM_billion!GH187*1000</f>
        <v>0</v>
      </c>
      <c r="GI187" s="132">
        <f>SAM_billion!GI187*1000</f>
        <v>0</v>
      </c>
      <c r="GJ187" s="132">
        <f>SAM_billion!GJ187*1000</f>
        <v>94632.493853119857</v>
      </c>
    </row>
    <row r="188" spans="1:192" x14ac:dyDescent="0.25">
      <c r="A188" s="133" t="s">
        <v>58</v>
      </c>
      <c r="B188" s="132">
        <f>SAM_billion!B188*1000</f>
        <v>0</v>
      </c>
      <c r="C188" s="132">
        <f>SAM_billion!C188*1000</f>
        <v>0</v>
      </c>
      <c r="D188" s="132">
        <f>SAM_billion!D188*1000</f>
        <v>0</v>
      </c>
      <c r="E188" s="132">
        <f>SAM_billion!E188*1000</f>
        <v>0</v>
      </c>
      <c r="F188" s="132">
        <f>SAM_billion!F188*1000</f>
        <v>0</v>
      </c>
      <c r="G188" s="132">
        <f>SAM_billion!G188*1000</f>
        <v>0</v>
      </c>
      <c r="H188" s="132">
        <f>SAM_billion!H188*1000</f>
        <v>0</v>
      </c>
      <c r="I188" s="132">
        <f>SAM_billion!I188*1000</f>
        <v>0</v>
      </c>
      <c r="J188" s="132">
        <f>SAM_billion!J188*1000</f>
        <v>0</v>
      </c>
      <c r="K188" s="132">
        <f>SAM_billion!K188*1000</f>
        <v>0</v>
      </c>
      <c r="L188" s="132">
        <f>SAM_billion!L188*1000</f>
        <v>0</v>
      </c>
      <c r="M188" s="132">
        <f>SAM_billion!M188*1000</f>
        <v>0</v>
      </c>
      <c r="N188" s="132">
        <f>SAM_billion!N188*1000</f>
        <v>0</v>
      </c>
      <c r="O188" s="132">
        <f>SAM_billion!O188*1000</f>
        <v>0</v>
      </c>
      <c r="P188" s="132">
        <f>SAM_billion!P188*1000</f>
        <v>0</v>
      </c>
      <c r="Q188" s="132">
        <f>SAM_billion!Q188*1000</f>
        <v>0</v>
      </c>
      <c r="R188" s="132">
        <f>SAM_billion!R188*1000</f>
        <v>0</v>
      </c>
      <c r="S188" s="132">
        <f>SAM_billion!S188*1000</f>
        <v>0</v>
      </c>
      <c r="T188" s="132">
        <f>SAM_billion!T188*1000</f>
        <v>0</v>
      </c>
      <c r="U188" s="132">
        <f>SAM_billion!U188*1000</f>
        <v>0</v>
      </c>
      <c r="V188" s="132">
        <f>SAM_billion!V188*1000</f>
        <v>0</v>
      </c>
      <c r="W188" s="132">
        <f>SAM_billion!W188*1000</f>
        <v>0</v>
      </c>
      <c r="X188" s="132">
        <f>SAM_billion!X188*1000</f>
        <v>0</v>
      </c>
      <c r="Y188" s="132">
        <f>SAM_billion!Y188*1000</f>
        <v>0</v>
      </c>
      <c r="Z188" s="132">
        <f>SAM_billion!Z188*1000</f>
        <v>0</v>
      </c>
      <c r="AA188" s="132">
        <f>SAM_billion!AA188*1000</f>
        <v>0</v>
      </c>
      <c r="AB188" s="132">
        <f>SAM_billion!AB188*1000</f>
        <v>0</v>
      </c>
      <c r="AC188" s="132">
        <f>SAM_billion!AC188*1000</f>
        <v>0</v>
      </c>
      <c r="AD188" s="132">
        <f>SAM_billion!AD188*1000</f>
        <v>0</v>
      </c>
      <c r="AE188" s="132">
        <f>SAM_billion!AE188*1000</f>
        <v>0</v>
      </c>
      <c r="AF188" s="132">
        <f>SAM_billion!AF188*1000</f>
        <v>0</v>
      </c>
      <c r="AG188" s="132">
        <f>SAM_billion!AG188*1000</f>
        <v>0</v>
      </c>
      <c r="AH188" s="132">
        <f>SAM_billion!AH188*1000</f>
        <v>0</v>
      </c>
      <c r="AI188" s="132">
        <f>SAM_billion!AI188*1000</f>
        <v>0</v>
      </c>
      <c r="AJ188" s="132">
        <f>SAM_billion!AJ188*1000</f>
        <v>0</v>
      </c>
      <c r="AK188" s="132">
        <f>SAM_billion!AK188*1000</f>
        <v>0</v>
      </c>
      <c r="AL188" s="132">
        <f>SAM_billion!AL188*1000</f>
        <v>0</v>
      </c>
      <c r="AM188" s="132">
        <f>SAM_billion!AM188*1000</f>
        <v>0</v>
      </c>
      <c r="AN188" s="132">
        <f>SAM_billion!AN188*1000</f>
        <v>0</v>
      </c>
      <c r="AO188" s="132">
        <f>SAM_billion!AO188*1000</f>
        <v>0</v>
      </c>
      <c r="AP188" s="132">
        <f>SAM_billion!AP188*1000</f>
        <v>0</v>
      </c>
      <c r="AQ188" s="132">
        <f>SAM_billion!AQ188*1000</f>
        <v>0</v>
      </c>
      <c r="AR188" s="132">
        <f>SAM_billion!AR188*1000</f>
        <v>0</v>
      </c>
      <c r="AS188" s="132">
        <f>SAM_billion!AS188*1000</f>
        <v>0</v>
      </c>
      <c r="AT188" s="132">
        <f>SAM_billion!AT188*1000</f>
        <v>0</v>
      </c>
      <c r="AU188" s="132">
        <f>SAM_billion!AU188*1000</f>
        <v>0</v>
      </c>
      <c r="AV188" s="132">
        <f>SAM_billion!AV188*1000</f>
        <v>0</v>
      </c>
      <c r="AW188" s="132">
        <f>SAM_billion!AW188*1000</f>
        <v>0</v>
      </c>
      <c r="AX188" s="132">
        <f>SAM_billion!AX188*1000</f>
        <v>0</v>
      </c>
      <c r="AY188" s="132">
        <f>SAM_billion!AY188*1000</f>
        <v>0</v>
      </c>
      <c r="AZ188" s="132">
        <f>SAM_billion!AZ188*1000</f>
        <v>0</v>
      </c>
      <c r="BA188" s="132">
        <f>SAM_billion!BA188*1000</f>
        <v>0</v>
      </c>
      <c r="BB188" s="132">
        <f>SAM_billion!BB188*1000</f>
        <v>0</v>
      </c>
      <c r="BC188" s="132">
        <f>SAM_billion!BC188*1000</f>
        <v>0</v>
      </c>
      <c r="BD188" s="132">
        <f>SAM_billion!BD188*1000</f>
        <v>0</v>
      </c>
      <c r="BE188" s="132">
        <f>SAM_billion!BE188*1000</f>
        <v>0</v>
      </c>
      <c r="BF188" s="132">
        <f>SAM_billion!BF188*1000</f>
        <v>0</v>
      </c>
      <c r="BG188" s="132">
        <f>SAM_billion!BG188*1000</f>
        <v>0</v>
      </c>
      <c r="BH188" s="132">
        <f>SAM_billion!BH188*1000</f>
        <v>0</v>
      </c>
      <c r="BI188" s="132">
        <f>SAM_billion!BI188*1000</f>
        <v>0</v>
      </c>
      <c r="BJ188" s="132">
        <f>SAM_billion!BJ188*1000</f>
        <v>0</v>
      </c>
      <c r="BK188" s="132">
        <f>SAM_billion!BK188*1000</f>
        <v>0</v>
      </c>
      <c r="BL188" s="132">
        <f>SAM_billion!BL188*1000</f>
        <v>0</v>
      </c>
      <c r="BM188" s="132">
        <f>SAM_billion!BM188*1000</f>
        <v>0</v>
      </c>
      <c r="BN188" s="132">
        <f>SAM_billion!BN188*1000</f>
        <v>0</v>
      </c>
      <c r="BO188" s="132">
        <f>SAM_billion!BO188*1000</f>
        <v>0</v>
      </c>
      <c r="BP188" s="132">
        <f>SAM_billion!BP188*1000</f>
        <v>0</v>
      </c>
      <c r="BQ188" s="132">
        <f>SAM_billion!BQ188*1000</f>
        <v>0</v>
      </c>
      <c r="BR188" s="132">
        <f>SAM_billion!BR188*1000</f>
        <v>0</v>
      </c>
      <c r="BS188" s="132">
        <f>SAM_billion!BS188*1000</f>
        <v>0</v>
      </c>
      <c r="BT188" s="132">
        <f>SAM_billion!BT188*1000</f>
        <v>0</v>
      </c>
      <c r="BU188" s="132">
        <f>SAM_billion!BU188*1000</f>
        <v>0</v>
      </c>
      <c r="BV188" s="132">
        <f>SAM_billion!BV188*1000</f>
        <v>0</v>
      </c>
      <c r="BW188" s="132">
        <f>SAM_billion!BW188*1000</f>
        <v>0</v>
      </c>
      <c r="BX188" s="132">
        <f>SAM_billion!BX188*1000</f>
        <v>0</v>
      </c>
      <c r="BY188" s="132">
        <f>SAM_billion!BY188*1000</f>
        <v>0</v>
      </c>
      <c r="BZ188" s="132">
        <f>SAM_billion!BZ188*1000</f>
        <v>0</v>
      </c>
      <c r="CA188" s="132">
        <f>SAM_billion!CA188*1000</f>
        <v>0</v>
      </c>
      <c r="CB188" s="132">
        <f>SAM_billion!CB188*1000</f>
        <v>0</v>
      </c>
      <c r="CC188" s="132">
        <f>SAM_billion!CC188*1000</f>
        <v>0</v>
      </c>
      <c r="CD188" s="132">
        <f>SAM_billion!CD188*1000</f>
        <v>0</v>
      </c>
      <c r="CE188" s="132">
        <f>SAM_billion!CE188*1000</f>
        <v>0</v>
      </c>
      <c r="CF188" s="132">
        <f>SAM_billion!CF188*1000</f>
        <v>0</v>
      </c>
      <c r="CG188" s="132">
        <f>SAM_billion!CG188*1000</f>
        <v>0</v>
      </c>
      <c r="CH188" s="132">
        <f>SAM_billion!CH188*1000</f>
        <v>0</v>
      </c>
      <c r="CI188" s="132">
        <f>SAM_billion!CI188*1000</f>
        <v>0</v>
      </c>
      <c r="CJ188" s="132">
        <f>SAM_billion!CJ188*1000</f>
        <v>0</v>
      </c>
      <c r="CK188" s="132">
        <f>SAM_billion!CK188*1000</f>
        <v>0</v>
      </c>
      <c r="CL188" s="132">
        <f>SAM_billion!CL188*1000</f>
        <v>0</v>
      </c>
      <c r="CM188" s="132">
        <f>SAM_billion!CM188*1000</f>
        <v>0</v>
      </c>
      <c r="CN188" s="132">
        <f>SAM_billion!CN188*1000</f>
        <v>0</v>
      </c>
      <c r="CO188" s="132">
        <f>SAM_billion!CO188*1000</f>
        <v>0</v>
      </c>
      <c r="CP188" s="132">
        <f>SAM_billion!CP188*1000</f>
        <v>0</v>
      </c>
      <c r="CQ188" s="132">
        <f>SAM_billion!CQ188*1000</f>
        <v>0</v>
      </c>
      <c r="CR188" s="132">
        <f>SAM_billion!CR188*1000</f>
        <v>0</v>
      </c>
      <c r="CS188" s="132">
        <f>SAM_billion!CS188*1000</f>
        <v>0</v>
      </c>
      <c r="CT188" s="132">
        <f>SAM_billion!CT188*1000</f>
        <v>0</v>
      </c>
      <c r="CU188" s="132">
        <f>SAM_billion!CU188*1000</f>
        <v>0</v>
      </c>
      <c r="CV188" s="132">
        <f>SAM_billion!CV188*1000</f>
        <v>0</v>
      </c>
      <c r="CW188" s="132">
        <f>SAM_billion!CW188*1000</f>
        <v>0</v>
      </c>
      <c r="CX188" s="132">
        <f>SAM_billion!CX188*1000</f>
        <v>0</v>
      </c>
      <c r="CY188" s="132">
        <f>SAM_billion!CY188*1000</f>
        <v>0</v>
      </c>
      <c r="CZ188" s="132">
        <f>SAM_billion!CZ188*1000</f>
        <v>0</v>
      </c>
      <c r="DA188" s="132">
        <f>SAM_billion!DA188*1000</f>
        <v>0</v>
      </c>
      <c r="DB188" s="132">
        <f>SAM_billion!DB188*1000</f>
        <v>0</v>
      </c>
      <c r="DC188" s="132">
        <f>SAM_billion!DC188*1000</f>
        <v>0</v>
      </c>
      <c r="DD188" s="132">
        <f>SAM_billion!DD188*1000</f>
        <v>0</v>
      </c>
      <c r="DE188" s="132">
        <f>SAM_billion!DE188*1000</f>
        <v>0</v>
      </c>
      <c r="DF188" s="132">
        <f>SAM_billion!DF188*1000</f>
        <v>0</v>
      </c>
      <c r="DG188" s="132">
        <f>SAM_billion!DG188*1000</f>
        <v>0</v>
      </c>
      <c r="DH188" s="132">
        <f>SAM_billion!DH188*1000</f>
        <v>0</v>
      </c>
      <c r="DI188" s="132">
        <f>SAM_billion!DI188*1000</f>
        <v>0</v>
      </c>
      <c r="DJ188" s="132">
        <f>SAM_billion!DJ188*1000</f>
        <v>0</v>
      </c>
      <c r="DK188" s="132">
        <f>SAM_billion!DK188*1000</f>
        <v>0</v>
      </c>
      <c r="DL188" s="132">
        <f>SAM_billion!DL188*1000</f>
        <v>0</v>
      </c>
      <c r="DM188" s="132">
        <f>SAM_billion!DM188*1000</f>
        <v>0</v>
      </c>
      <c r="DN188" s="132">
        <f>SAM_billion!DN188*1000</f>
        <v>0</v>
      </c>
      <c r="DO188" s="132">
        <f>SAM_billion!DO188*1000</f>
        <v>0</v>
      </c>
      <c r="DP188" s="132">
        <f>SAM_billion!DP188*1000</f>
        <v>0</v>
      </c>
      <c r="DQ188" s="132">
        <f>SAM_billion!DQ188*1000</f>
        <v>0</v>
      </c>
      <c r="DR188" s="132">
        <f>SAM_billion!DR188*1000</f>
        <v>0</v>
      </c>
      <c r="DS188" s="132">
        <f>SAM_billion!DS188*1000</f>
        <v>0</v>
      </c>
      <c r="DT188" s="132">
        <f>SAM_billion!DT188*1000</f>
        <v>0</v>
      </c>
      <c r="DU188" s="132">
        <f>SAM_billion!DU188*1000</f>
        <v>0</v>
      </c>
      <c r="DV188" s="132">
        <f>SAM_billion!DV188*1000</f>
        <v>0</v>
      </c>
      <c r="DW188" s="132">
        <f>SAM_billion!DW188*1000</f>
        <v>0</v>
      </c>
      <c r="DX188" s="132">
        <f>SAM_billion!DX188*1000</f>
        <v>0</v>
      </c>
      <c r="DY188" s="132">
        <f>SAM_billion!DY188*1000</f>
        <v>0</v>
      </c>
      <c r="DZ188" s="132">
        <f>SAM_billion!DZ188*1000</f>
        <v>0</v>
      </c>
      <c r="EA188" s="132">
        <f>SAM_billion!EA188*1000</f>
        <v>0</v>
      </c>
      <c r="EB188" s="132">
        <f>SAM_billion!EB188*1000</f>
        <v>0</v>
      </c>
      <c r="EC188" s="132">
        <f>SAM_billion!EC188*1000</f>
        <v>0</v>
      </c>
      <c r="ED188" s="132">
        <f>SAM_billion!ED188*1000</f>
        <v>0</v>
      </c>
      <c r="EE188" s="132">
        <f>SAM_billion!EE188*1000</f>
        <v>0</v>
      </c>
      <c r="EF188" s="132">
        <f>SAM_billion!EF188*1000</f>
        <v>0</v>
      </c>
      <c r="EG188" s="132">
        <f>SAM_billion!EG188*1000</f>
        <v>0</v>
      </c>
      <c r="EH188" s="132">
        <f>SAM_billion!EH188*1000</f>
        <v>0</v>
      </c>
      <c r="EI188" s="132">
        <f>SAM_billion!EI188*1000</f>
        <v>0</v>
      </c>
      <c r="EJ188" s="132">
        <f>SAM_billion!EJ188*1000</f>
        <v>0</v>
      </c>
      <c r="EK188" s="132">
        <f>SAM_billion!EK188*1000</f>
        <v>0</v>
      </c>
      <c r="EL188" s="132">
        <f>SAM_billion!EL188*1000</f>
        <v>0</v>
      </c>
      <c r="EM188" s="132">
        <f>SAM_billion!EM188*1000</f>
        <v>0</v>
      </c>
      <c r="EN188" s="132">
        <f>SAM_billion!EN188*1000</f>
        <v>0</v>
      </c>
      <c r="EO188" s="132">
        <f>SAM_billion!EO188*1000</f>
        <v>0</v>
      </c>
      <c r="EP188" s="132">
        <f>SAM_billion!EP188*1000</f>
        <v>0</v>
      </c>
      <c r="EQ188" s="132">
        <f>SAM_billion!EQ188*1000</f>
        <v>0</v>
      </c>
      <c r="ER188" s="132">
        <f>SAM_billion!ER188*1000</f>
        <v>0</v>
      </c>
      <c r="ES188" s="132">
        <f>SAM_billion!ES188*1000</f>
        <v>0</v>
      </c>
      <c r="ET188" s="132">
        <f>SAM_billion!ET188*1000</f>
        <v>0</v>
      </c>
      <c r="EU188" s="132">
        <f>SAM_billion!EU188*1000</f>
        <v>0</v>
      </c>
      <c r="EV188" s="132">
        <f>SAM_billion!EV188*1000</f>
        <v>0</v>
      </c>
      <c r="EW188" s="132">
        <f>SAM_billion!EW188*1000</f>
        <v>0</v>
      </c>
      <c r="EX188" s="132">
        <f>SAM_billion!EX188*1000</f>
        <v>0</v>
      </c>
      <c r="EY188" s="132">
        <f>SAM_billion!EY188*1000</f>
        <v>0</v>
      </c>
      <c r="EZ188" s="132">
        <f>SAM_billion!EZ188*1000</f>
        <v>0</v>
      </c>
      <c r="FA188" s="132">
        <f>SAM_billion!FA188*1000</f>
        <v>0</v>
      </c>
      <c r="FB188" s="132">
        <f>SAM_billion!FB188*1000</f>
        <v>0</v>
      </c>
      <c r="FC188" s="132">
        <f>SAM_billion!FC188*1000</f>
        <v>0</v>
      </c>
      <c r="FD188" s="132">
        <f>SAM_billion!FD188*1000</f>
        <v>0</v>
      </c>
      <c r="FE188" s="132">
        <f>SAM_billion!FE188*1000</f>
        <v>0</v>
      </c>
      <c r="FF188" s="132">
        <f>SAM_billion!FF188*1000</f>
        <v>0</v>
      </c>
      <c r="FG188" s="132">
        <f>SAM_billion!FG188*1000</f>
        <v>0</v>
      </c>
      <c r="FH188" s="132">
        <f>SAM_billion!FH188*1000</f>
        <v>0</v>
      </c>
      <c r="FI188" s="132">
        <f>SAM_billion!FI188*1000</f>
        <v>0</v>
      </c>
      <c r="FJ188" s="132">
        <f>SAM_billion!FJ188*1000</f>
        <v>0</v>
      </c>
      <c r="FK188" s="132">
        <f>SAM_billion!FK188*1000</f>
        <v>0</v>
      </c>
      <c r="FL188" s="132">
        <f>SAM_billion!FL188*1000</f>
        <v>238690.76677167998</v>
      </c>
      <c r="FM188" s="132">
        <f>SAM_billion!FM188*1000</f>
        <v>7390.2499999999991</v>
      </c>
      <c r="FN188" s="132">
        <f>SAM_billion!FN188*1000</f>
        <v>49.172162579890298</v>
      </c>
      <c r="FO188" s="132">
        <f>SAM_billion!FO188*1000</f>
        <v>332.13278438911766</v>
      </c>
      <c r="FP188" s="132">
        <f>SAM_billion!FP188*1000</f>
        <v>883.86584589691824</v>
      </c>
      <c r="FQ188" s="132">
        <f>SAM_billion!FQ188*1000</f>
        <v>1569.8059176970148</v>
      </c>
      <c r="FR188" s="132">
        <f>SAM_billion!FR188*1000</f>
        <v>3365.2933731806711</v>
      </c>
      <c r="FS188" s="132">
        <f>SAM_billion!FS188*1000</f>
        <v>9294.0430180817311</v>
      </c>
      <c r="FT188" s="132">
        <f>SAM_billion!FT188*1000</f>
        <v>15058.209151227988</v>
      </c>
      <c r="FU188" s="132">
        <f>SAM_billion!FU188*1000</f>
        <v>34870.542973551281</v>
      </c>
      <c r="FV188" s="132">
        <f>SAM_billion!FV188*1000</f>
        <v>114024.86430629354</v>
      </c>
      <c r="FW188" s="132">
        <f>SAM_billion!FW188*1000</f>
        <v>357792.18686740426</v>
      </c>
      <c r="FX188" s="132">
        <f>SAM_billion!FX188*1000</f>
        <v>0</v>
      </c>
      <c r="FY188" s="132">
        <f>SAM_billion!FY188*1000</f>
        <v>0</v>
      </c>
      <c r="FZ188" s="132">
        <f>SAM_billion!FZ188*1000</f>
        <v>0</v>
      </c>
      <c r="GA188" s="132">
        <f>SAM_billion!GA188*1000</f>
        <v>0</v>
      </c>
      <c r="GB188" s="132">
        <f>SAM_billion!GB188*1000</f>
        <v>0</v>
      </c>
      <c r="GC188" s="132">
        <f>SAM_billion!GC188*1000</f>
        <v>0</v>
      </c>
      <c r="GD188" s="132">
        <f>SAM_billion!GD188*1000</f>
        <v>0</v>
      </c>
      <c r="GE188" s="132">
        <f>SAM_billion!GE188*1000</f>
        <v>0</v>
      </c>
      <c r="GF188" s="132">
        <f>SAM_billion!GF188*1000</f>
        <v>0</v>
      </c>
      <c r="GG188" s="132">
        <f>SAM_billion!GG188*1000</f>
        <v>0</v>
      </c>
      <c r="GH188" s="132">
        <f>SAM_billion!GH188*1000</f>
        <v>0</v>
      </c>
      <c r="GI188" s="132">
        <f>SAM_billion!GI188*1000</f>
        <v>0</v>
      </c>
      <c r="GJ188" s="132">
        <f>SAM_billion!GJ188*1000</f>
        <v>783321.13317198236</v>
      </c>
    </row>
    <row r="189" spans="1:192" x14ac:dyDescent="0.25">
      <c r="A189" s="133" t="s">
        <v>56</v>
      </c>
      <c r="B189" s="132">
        <f>SAM_billion!B189*1000</f>
        <v>0</v>
      </c>
      <c r="C189" s="132">
        <f>SAM_billion!C189*1000</f>
        <v>0</v>
      </c>
      <c r="D189" s="132">
        <f>SAM_billion!D189*1000</f>
        <v>0</v>
      </c>
      <c r="E189" s="132">
        <f>SAM_billion!E189*1000</f>
        <v>0</v>
      </c>
      <c r="F189" s="132">
        <f>SAM_billion!F189*1000</f>
        <v>0</v>
      </c>
      <c r="G189" s="132">
        <f>SAM_billion!G189*1000</f>
        <v>0</v>
      </c>
      <c r="H189" s="132">
        <f>SAM_billion!H189*1000</f>
        <v>0</v>
      </c>
      <c r="I189" s="132">
        <f>SAM_billion!I189*1000</f>
        <v>0</v>
      </c>
      <c r="J189" s="132">
        <f>SAM_billion!J189*1000</f>
        <v>0</v>
      </c>
      <c r="K189" s="132">
        <f>SAM_billion!K189*1000</f>
        <v>0</v>
      </c>
      <c r="L189" s="132">
        <f>SAM_billion!L189*1000</f>
        <v>0</v>
      </c>
      <c r="M189" s="132">
        <f>SAM_billion!M189*1000</f>
        <v>0</v>
      </c>
      <c r="N189" s="132">
        <f>SAM_billion!N189*1000</f>
        <v>0</v>
      </c>
      <c r="O189" s="132">
        <f>SAM_billion!O189*1000</f>
        <v>0</v>
      </c>
      <c r="P189" s="132">
        <f>SAM_billion!P189*1000</f>
        <v>0</v>
      </c>
      <c r="Q189" s="132">
        <f>SAM_billion!Q189*1000</f>
        <v>0</v>
      </c>
      <c r="R189" s="132">
        <f>SAM_billion!R189*1000</f>
        <v>0</v>
      </c>
      <c r="S189" s="132">
        <f>SAM_billion!S189*1000</f>
        <v>0</v>
      </c>
      <c r="T189" s="132">
        <f>SAM_billion!T189*1000</f>
        <v>0</v>
      </c>
      <c r="U189" s="132">
        <f>SAM_billion!U189*1000</f>
        <v>0</v>
      </c>
      <c r="V189" s="132">
        <f>SAM_billion!V189*1000</f>
        <v>0</v>
      </c>
      <c r="W189" s="132">
        <f>SAM_billion!W189*1000</f>
        <v>0</v>
      </c>
      <c r="X189" s="132">
        <f>SAM_billion!X189*1000</f>
        <v>0</v>
      </c>
      <c r="Y189" s="132">
        <f>SAM_billion!Y189*1000</f>
        <v>0</v>
      </c>
      <c r="Z189" s="132">
        <f>SAM_billion!Z189*1000</f>
        <v>0</v>
      </c>
      <c r="AA189" s="132">
        <f>SAM_billion!AA189*1000</f>
        <v>0</v>
      </c>
      <c r="AB189" s="132">
        <f>SAM_billion!AB189*1000</f>
        <v>0</v>
      </c>
      <c r="AC189" s="132">
        <f>SAM_billion!AC189*1000</f>
        <v>0</v>
      </c>
      <c r="AD189" s="132">
        <f>SAM_billion!AD189*1000</f>
        <v>0</v>
      </c>
      <c r="AE189" s="132">
        <f>SAM_billion!AE189*1000</f>
        <v>0</v>
      </c>
      <c r="AF189" s="132">
        <f>SAM_billion!AF189*1000</f>
        <v>0</v>
      </c>
      <c r="AG189" s="132">
        <f>SAM_billion!AG189*1000</f>
        <v>0</v>
      </c>
      <c r="AH189" s="132">
        <f>SAM_billion!AH189*1000</f>
        <v>0</v>
      </c>
      <c r="AI189" s="132">
        <f>SAM_billion!AI189*1000</f>
        <v>0</v>
      </c>
      <c r="AJ189" s="132">
        <f>SAM_billion!AJ189*1000</f>
        <v>0</v>
      </c>
      <c r="AK189" s="132">
        <f>SAM_billion!AK189*1000</f>
        <v>0</v>
      </c>
      <c r="AL189" s="132">
        <f>SAM_billion!AL189*1000</f>
        <v>0</v>
      </c>
      <c r="AM189" s="132">
        <f>SAM_billion!AM189*1000</f>
        <v>0</v>
      </c>
      <c r="AN189" s="132">
        <f>SAM_billion!AN189*1000</f>
        <v>0</v>
      </c>
      <c r="AO189" s="132">
        <f>SAM_billion!AO189*1000</f>
        <v>0</v>
      </c>
      <c r="AP189" s="132">
        <f>SAM_billion!AP189*1000</f>
        <v>0</v>
      </c>
      <c r="AQ189" s="132">
        <f>SAM_billion!AQ189*1000</f>
        <v>0</v>
      </c>
      <c r="AR189" s="132">
        <f>SAM_billion!AR189*1000</f>
        <v>0</v>
      </c>
      <c r="AS189" s="132">
        <f>SAM_billion!AS189*1000</f>
        <v>0</v>
      </c>
      <c r="AT189" s="132">
        <f>SAM_billion!AT189*1000</f>
        <v>0</v>
      </c>
      <c r="AU189" s="132">
        <f>SAM_billion!AU189*1000</f>
        <v>0</v>
      </c>
      <c r="AV189" s="132">
        <f>SAM_billion!AV189*1000</f>
        <v>0</v>
      </c>
      <c r="AW189" s="132">
        <f>SAM_billion!AW189*1000</f>
        <v>0</v>
      </c>
      <c r="AX189" s="132">
        <f>SAM_billion!AX189*1000</f>
        <v>0</v>
      </c>
      <c r="AY189" s="132">
        <f>SAM_billion!AY189*1000</f>
        <v>0</v>
      </c>
      <c r="AZ189" s="132">
        <f>SAM_billion!AZ189*1000</f>
        <v>0</v>
      </c>
      <c r="BA189" s="132">
        <f>SAM_billion!BA189*1000</f>
        <v>0</v>
      </c>
      <c r="BB189" s="132">
        <f>SAM_billion!BB189*1000</f>
        <v>0</v>
      </c>
      <c r="BC189" s="132">
        <f>SAM_billion!BC189*1000</f>
        <v>0</v>
      </c>
      <c r="BD189" s="132">
        <f>SAM_billion!BD189*1000</f>
        <v>0</v>
      </c>
      <c r="BE189" s="132">
        <f>SAM_billion!BE189*1000</f>
        <v>0</v>
      </c>
      <c r="BF189" s="132">
        <f>SAM_billion!BF189*1000</f>
        <v>0</v>
      </c>
      <c r="BG189" s="132">
        <f>SAM_billion!BG189*1000</f>
        <v>0</v>
      </c>
      <c r="BH189" s="132">
        <f>SAM_billion!BH189*1000</f>
        <v>0</v>
      </c>
      <c r="BI189" s="132">
        <f>SAM_billion!BI189*1000</f>
        <v>0</v>
      </c>
      <c r="BJ189" s="132">
        <f>SAM_billion!BJ189*1000</f>
        <v>0</v>
      </c>
      <c r="BK189" s="132">
        <f>SAM_billion!BK189*1000</f>
        <v>0</v>
      </c>
      <c r="BL189" s="132">
        <f>SAM_billion!BL189*1000</f>
        <v>0</v>
      </c>
      <c r="BM189" s="132">
        <f>SAM_billion!BM189*1000</f>
        <v>0</v>
      </c>
      <c r="BN189" s="132">
        <f>SAM_billion!BN189*1000</f>
        <v>0</v>
      </c>
      <c r="BO189" s="132">
        <f>SAM_billion!BO189*1000</f>
        <v>0</v>
      </c>
      <c r="BP189" s="132">
        <f>SAM_billion!BP189*1000</f>
        <v>0</v>
      </c>
      <c r="BQ189" s="132">
        <f>SAM_billion!BQ189*1000</f>
        <v>0</v>
      </c>
      <c r="BR189" s="132">
        <f>SAM_billion!BR189*1000</f>
        <v>0</v>
      </c>
      <c r="BS189" s="132">
        <f>SAM_billion!BS189*1000</f>
        <v>0</v>
      </c>
      <c r="BT189" s="132">
        <f>SAM_billion!BT189*1000</f>
        <v>0</v>
      </c>
      <c r="BU189" s="132">
        <f>SAM_billion!BU189*1000</f>
        <v>0</v>
      </c>
      <c r="BV189" s="132">
        <f>SAM_billion!BV189*1000</f>
        <v>0</v>
      </c>
      <c r="BW189" s="132">
        <f>SAM_billion!BW189*1000</f>
        <v>0</v>
      </c>
      <c r="BX189" s="132">
        <f>SAM_billion!BX189*1000</f>
        <v>0</v>
      </c>
      <c r="BY189" s="132">
        <f>SAM_billion!BY189*1000</f>
        <v>0</v>
      </c>
      <c r="BZ189" s="132">
        <f>SAM_billion!BZ189*1000</f>
        <v>0</v>
      </c>
      <c r="CA189" s="132">
        <f>SAM_billion!CA189*1000</f>
        <v>204.8001087869311</v>
      </c>
      <c r="CB189" s="132">
        <f>SAM_billion!CB189*1000</f>
        <v>15.219531816421179</v>
      </c>
      <c r="CC189" s="132">
        <f>SAM_billion!CC189*1000</f>
        <v>17.379708487360286</v>
      </c>
      <c r="CD189" s="132">
        <f>SAM_billion!CD189*1000</f>
        <v>21.860142793800183</v>
      </c>
      <c r="CE189" s="132">
        <f>SAM_billion!CE189*1000</f>
        <v>23.649239081320204</v>
      </c>
      <c r="CF189" s="132">
        <f>SAM_billion!CF189*1000</f>
        <v>3.9369742564317241</v>
      </c>
      <c r="CG189" s="132">
        <f>SAM_billion!CG189*1000</f>
        <v>54.069271758726785</v>
      </c>
      <c r="CH189" s="132">
        <f>SAM_billion!CH189*1000</f>
        <v>0.22707636108824214</v>
      </c>
      <c r="CI189" s="132">
        <f>SAM_billion!CI189*1000</f>
        <v>28.547674011376916</v>
      </c>
      <c r="CJ189" s="132">
        <f>SAM_billion!CJ189*1000</f>
        <v>0</v>
      </c>
      <c r="CK189" s="132">
        <f>SAM_billion!CK189*1000</f>
        <v>83.281053136175004</v>
      </c>
      <c r="CL189" s="132">
        <f>SAM_billion!CL189*1000</f>
        <v>20.330143413833966</v>
      </c>
      <c r="CM189" s="132">
        <f>SAM_billion!CM189*1000</f>
        <v>3.7757868616305492</v>
      </c>
      <c r="CN189" s="132">
        <f>SAM_billion!CN189*1000</f>
        <v>33.80371948293638</v>
      </c>
      <c r="CO189" s="132">
        <f>SAM_billion!CO189*1000</f>
        <v>0</v>
      </c>
      <c r="CP189" s="132">
        <f>SAM_billion!CP189*1000</f>
        <v>0</v>
      </c>
      <c r="CQ189" s="132">
        <f>SAM_billion!CQ189*1000</f>
        <v>0</v>
      </c>
      <c r="CR189" s="132">
        <f>SAM_billion!CR189*1000</f>
        <v>0</v>
      </c>
      <c r="CS189" s="132">
        <f>SAM_billion!CS189*1000</f>
        <v>0</v>
      </c>
      <c r="CT189" s="132">
        <f>SAM_billion!CT189*1000</f>
        <v>0</v>
      </c>
      <c r="CU189" s="132">
        <f>SAM_billion!CU189*1000</f>
        <v>5.7245653870412229E-2</v>
      </c>
      <c r="CV189" s="132">
        <f>SAM_billion!CV189*1000</f>
        <v>1338.2179889160204</v>
      </c>
      <c r="CW189" s="132">
        <f>SAM_billion!CW189*1000</f>
        <v>46.421144218187329</v>
      </c>
      <c r="CX189" s="132">
        <f>SAM_billion!CX189*1000</f>
        <v>233.84127153889597</v>
      </c>
      <c r="CY189" s="132">
        <f>SAM_billion!CY189*1000</f>
        <v>541.42702814774577</v>
      </c>
      <c r="CZ189" s="132">
        <f>SAM_billion!CZ189*1000</f>
        <v>434.74843825454627</v>
      </c>
      <c r="DA189" s="132">
        <f>SAM_billion!DA189*1000</f>
        <v>97.539724864654374</v>
      </c>
      <c r="DB189" s="132">
        <f>SAM_billion!DB189*1000</f>
        <v>16.961072813569782</v>
      </c>
      <c r="DC189" s="132">
        <f>SAM_billion!DC189*1000</f>
        <v>93.891630109212926</v>
      </c>
      <c r="DD189" s="132">
        <f>SAM_billion!DD189*1000</f>
        <v>248.10864048469583</v>
      </c>
      <c r="DE189" s="132">
        <f>SAM_billion!DE189*1000</f>
        <v>0</v>
      </c>
      <c r="DF189" s="132">
        <f>SAM_billion!DF189*1000</f>
        <v>261.27722666349814</v>
      </c>
      <c r="DG189" s="132">
        <f>SAM_billion!DG189*1000</f>
        <v>62.533879282548682</v>
      </c>
      <c r="DH189" s="132">
        <f>SAM_billion!DH189*1000</f>
        <v>477.29131553093526</v>
      </c>
      <c r="DI189" s="132">
        <f>SAM_billion!DI189*1000</f>
        <v>5495.470918894237</v>
      </c>
      <c r="DJ189" s="132">
        <f>SAM_billion!DJ189*1000</f>
        <v>1535.0320194389976</v>
      </c>
      <c r="DK189" s="132">
        <f>SAM_billion!DK189*1000</f>
        <v>2357.4892512494516</v>
      </c>
      <c r="DL189" s="132">
        <f>SAM_billion!DL189*1000</f>
        <v>871.02588941228271</v>
      </c>
      <c r="DM189" s="132">
        <f>SAM_billion!DM189*1000</f>
        <v>4078.8142787962515</v>
      </c>
      <c r="DN189" s="132">
        <f>SAM_billion!DN189*1000</f>
        <v>67.14280280865421</v>
      </c>
      <c r="DO189" s="132">
        <f>SAM_billion!DO189*1000</f>
        <v>351.2789443316716</v>
      </c>
      <c r="DP189" s="132">
        <f>SAM_billion!DP189*1000</f>
        <v>61.252320008652248</v>
      </c>
      <c r="DQ189" s="132">
        <f>SAM_billion!DQ189*1000</f>
        <v>731.70256597801256</v>
      </c>
      <c r="DR189" s="132">
        <f>SAM_billion!DR189*1000</f>
        <v>1235.4861789027766</v>
      </c>
      <c r="DS189" s="132">
        <f>SAM_billion!DS189*1000</f>
        <v>388.19206832481376</v>
      </c>
      <c r="DT189" s="132">
        <f>SAM_billion!DT189*1000</f>
        <v>0</v>
      </c>
      <c r="DU189" s="132">
        <f>SAM_billion!DU189*1000</f>
        <v>36.206245713346924</v>
      </c>
      <c r="DV189" s="132">
        <f>SAM_billion!DV189*1000</f>
        <v>325.85621142012229</v>
      </c>
      <c r="DW189" s="132">
        <f>SAM_billion!DW189*1000</f>
        <v>1468.9430398013835</v>
      </c>
      <c r="DX189" s="132">
        <f>SAM_billion!DX189*1000</f>
        <v>1521.3140559882938</v>
      </c>
      <c r="DY189" s="132">
        <f>SAM_billion!DY189*1000</f>
        <v>1405.3786649011397</v>
      </c>
      <c r="DZ189" s="132">
        <f>SAM_billion!DZ189*1000</f>
        <v>981.4422705923522</v>
      </c>
      <c r="EA189" s="132">
        <f>SAM_billion!EA189*1000</f>
        <v>83.633023684556747</v>
      </c>
      <c r="EB189" s="132">
        <f>SAM_billion!EB189*1000</f>
        <v>20.157513469266597</v>
      </c>
      <c r="EC189" s="132">
        <f>SAM_billion!EC189*1000</f>
        <v>1151.0286149387441</v>
      </c>
      <c r="ED189" s="132">
        <f>SAM_billion!ED189*1000</f>
        <v>1413.6513094859829</v>
      </c>
      <c r="EE189" s="132">
        <f>SAM_billion!EE189*1000</f>
        <v>0</v>
      </c>
      <c r="EF189" s="132">
        <f>SAM_billion!EF189*1000</f>
        <v>0</v>
      </c>
      <c r="EG189" s="132">
        <f>SAM_billion!EG189*1000</f>
        <v>2554.7846688156533</v>
      </c>
      <c r="EH189" s="132">
        <f>SAM_billion!EH189*1000</f>
        <v>3019.5848346302528</v>
      </c>
      <c r="EI189" s="132">
        <f>SAM_billion!EI189*1000</f>
        <v>18087.343337579823</v>
      </c>
      <c r="EJ189" s="132">
        <f>SAM_billion!EJ189*1000</f>
        <v>185.87300190648401</v>
      </c>
      <c r="EK189" s="132">
        <f>SAM_billion!EK189*1000</f>
        <v>1038.6400942826076</v>
      </c>
      <c r="EL189" s="132">
        <f>SAM_billion!EL189*1000</f>
        <v>892.66759024309374</v>
      </c>
      <c r="EM189" s="132">
        <f>SAM_billion!EM189*1000</f>
        <v>0</v>
      </c>
      <c r="EN189" s="132">
        <f>SAM_billion!EN189*1000</f>
        <v>0</v>
      </c>
      <c r="EO189" s="132">
        <f>SAM_billion!EO189*1000</f>
        <v>0</v>
      </c>
      <c r="EP189" s="132">
        <f>SAM_billion!EP189*1000</f>
        <v>0</v>
      </c>
      <c r="EQ189" s="132">
        <f>SAM_billion!EQ189*1000</f>
        <v>0</v>
      </c>
      <c r="ER189" s="132">
        <f>SAM_billion!ER189*1000</f>
        <v>0</v>
      </c>
      <c r="ES189" s="132">
        <f>SAM_billion!ES189*1000</f>
        <v>0</v>
      </c>
      <c r="ET189" s="132">
        <f>SAM_billion!ET189*1000</f>
        <v>0</v>
      </c>
      <c r="EU189" s="132">
        <f>SAM_billion!EU189*1000</f>
        <v>0</v>
      </c>
      <c r="EV189" s="132">
        <f>SAM_billion!EV189*1000</f>
        <v>0</v>
      </c>
      <c r="EW189" s="132">
        <f>SAM_billion!EW189*1000</f>
        <v>0</v>
      </c>
      <c r="EX189" s="132">
        <f>SAM_billion!EX189*1000</f>
        <v>0</v>
      </c>
      <c r="EY189" s="132">
        <f>SAM_billion!EY189*1000</f>
        <v>0</v>
      </c>
      <c r="EZ189" s="132">
        <f>SAM_billion!EZ189*1000</f>
        <v>0</v>
      </c>
      <c r="FA189" s="132">
        <f>SAM_billion!FA189*1000</f>
        <v>0</v>
      </c>
      <c r="FB189" s="132">
        <f>SAM_billion!FB189*1000</f>
        <v>0</v>
      </c>
      <c r="FC189" s="132">
        <f>SAM_billion!FC189*1000</f>
        <v>67.250819951011835</v>
      </c>
      <c r="FD189" s="132">
        <f>SAM_billion!FD189*1000</f>
        <v>0</v>
      </c>
      <c r="FE189" s="132">
        <f>SAM_billion!FE189*1000</f>
        <v>0</v>
      </c>
      <c r="FF189" s="132">
        <f>SAM_billion!FF189*1000</f>
        <v>0</v>
      </c>
      <c r="FG189" s="132">
        <f>SAM_billion!FG189*1000</f>
        <v>0</v>
      </c>
      <c r="FH189" s="132">
        <f>SAM_billion!FH189*1000</f>
        <v>0</v>
      </c>
      <c r="FI189" s="132">
        <f>SAM_billion!FI189*1000</f>
        <v>0</v>
      </c>
      <c r="FJ189" s="132">
        <f>SAM_billion!FJ189*1000</f>
        <v>0</v>
      </c>
      <c r="FK189" s="132">
        <f>SAM_billion!FK189*1000</f>
        <v>0</v>
      </c>
      <c r="FL189" s="132">
        <f>SAM_billion!FL189*1000</f>
        <v>0</v>
      </c>
      <c r="FM189" s="132">
        <f>SAM_billion!FM189*1000</f>
        <v>0</v>
      </c>
      <c r="FN189" s="132">
        <f>SAM_billion!FN189*1000</f>
        <v>0</v>
      </c>
      <c r="FO189" s="132">
        <f>SAM_billion!FO189*1000</f>
        <v>0</v>
      </c>
      <c r="FP189" s="132">
        <f>SAM_billion!FP189*1000</f>
        <v>0</v>
      </c>
      <c r="FQ189" s="132">
        <f>SAM_billion!FQ189*1000</f>
        <v>0</v>
      </c>
      <c r="FR189" s="132">
        <f>SAM_billion!FR189*1000</f>
        <v>0</v>
      </c>
      <c r="FS189" s="132">
        <f>SAM_billion!FS189*1000</f>
        <v>0</v>
      </c>
      <c r="FT189" s="132">
        <f>SAM_billion!FT189*1000</f>
        <v>0</v>
      </c>
      <c r="FU189" s="132">
        <f>SAM_billion!FU189*1000</f>
        <v>0</v>
      </c>
      <c r="FV189" s="132">
        <f>SAM_billion!FV189*1000</f>
        <v>0</v>
      </c>
      <c r="FW189" s="132">
        <f>SAM_billion!FW189*1000</f>
        <v>0</v>
      </c>
      <c r="FX189" s="132">
        <f>SAM_billion!FX189*1000</f>
        <v>0</v>
      </c>
      <c r="FY189" s="132">
        <f>SAM_billion!FY189*1000</f>
        <v>0</v>
      </c>
      <c r="FZ189" s="132">
        <f>SAM_billion!FZ189*1000</f>
        <v>0</v>
      </c>
      <c r="GA189" s="132">
        <f>SAM_billion!GA189*1000</f>
        <v>0</v>
      </c>
      <c r="GB189" s="132">
        <f>SAM_billion!GB189*1000</f>
        <v>0</v>
      </c>
      <c r="GC189" s="132">
        <f>SAM_billion!GC189*1000</f>
        <v>0</v>
      </c>
      <c r="GD189" s="132">
        <f>SAM_billion!GD189*1000</f>
        <v>0</v>
      </c>
      <c r="GE189" s="132">
        <f>SAM_billion!GE189*1000</f>
        <v>0</v>
      </c>
      <c r="GF189" s="132">
        <f>SAM_billion!GF189*1000</f>
        <v>0</v>
      </c>
      <c r="GG189" s="132">
        <f>SAM_billion!GG189*1000</f>
        <v>0</v>
      </c>
      <c r="GH189" s="132">
        <f>SAM_billion!GH189*1000</f>
        <v>0</v>
      </c>
      <c r="GI189" s="132">
        <f>SAM_billion!GI189*1000</f>
        <v>0</v>
      </c>
      <c r="GJ189" s="132">
        <f>SAM_billion!GJ189*1000</f>
        <v>55789.839572276331</v>
      </c>
    </row>
    <row r="190" spans="1:192" x14ac:dyDescent="0.25">
      <c r="A190" s="133" t="s">
        <v>55</v>
      </c>
      <c r="B190" s="132">
        <f>SAM_billion!B190*1000</f>
        <v>0</v>
      </c>
      <c r="C190" s="132">
        <f>SAM_billion!C190*1000</f>
        <v>0</v>
      </c>
      <c r="D190" s="132">
        <f>SAM_billion!D190*1000</f>
        <v>0</v>
      </c>
      <c r="E190" s="132">
        <f>SAM_billion!E190*1000</f>
        <v>0</v>
      </c>
      <c r="F190" s="132">
        <f>SAM_billion!F190*1000</f>
        <v>0</v>
      </c>
      <c r="G190" s="132">
        <f>SAM_billion!G190*1000</f>
        <v>0</v>
      </c>
      <c r="H190" s="132">
        <f>SAM_billion!H190*1000</f>
        <v>0</v>
      </c>
      <c r="I190" s="132">
        <f>SAM_billion!I190*1000</f>
        <v>0</v>
      </c>
      <c r="J190" s="132">
        <f>SAM_billion!J190*1000</f>
        <v>0</v>
      </c>
      <c r="K190" s="132">
        <f>SAM_billion!K190*1000</f>
        <v>0</v>
      </c>
      <c r="L190" s="132">
        <f>SAM_billion!L190*1000</f>
        <v>0</v>
      </c>
      <c r="M190" s="132">
        <f>SAM_billion!M190*1000</f>
        <v>0</v>
      </c>
      <c r="N190" s="132">
        <f>SAM_billion!N190*1000</f>
        <v>0</v>
      </c>
      <c r="O190" s="132">
        <f>SAM_billion!O190*1000</f>
        <v>0</v>
      </c>
      <c r="P190" s="132">
        <f>SAM_billion!P190*1000</f>
        <v>0</v>
      </c>
      <c r="Q190" s="132">
        <f>SAM_billion!Q190*1000</f>
        <v>0</v>
      </c>
      <c r="R190" s="132">
        <f>SAM_billion!R190*1000</f>
        <v>0</v>
      </c>
      <c r="S190" s="132">
        <f>SAM_billion!S190*1000</f>
        <v>0</v>
      </c>
      <c r="T190" s="132">
        <f>SAM_billion!T190*1000</f>
        <v>0</v>
      </c>
      <c r="U190" s="132">
        <f>SAM_billion!U190*1000</f>
        <v>0</v>
      </c>
      <c r="V190" s="132">
        <f>SAM_billion!V190*1000</f>
        <v>0</v>
      </c>
      <c r="W190" s="132">
        <f>SAM_billion!W190*1000</f>
        <v>0</v>
      </c>
      <c r="X190" s="132">
        <f>SAM_billion!X190*1000</f>
        <v>0</v>
      </c>
      <c r="Y190" s="132">
        <f>SAM_billion!Y190*1000</f>
        <v>0</v>
      </c>
      <c r="Z190" s="132">
        <f>SAM_billion!Z190*1000</f>
        <v>0</v>
      </c>
      <c r="AA190" s="132">
        <f>SAM_billion!AA190*1000</f>
        <v>0</v>
      </c>
      <c r="AB190" s="132">
        <f>SAM_billion!AB190*1000</f>
        <v>0</v>
      </c>
      <c r="AC190" s="132">
        <f>SAM_billion!AC190*1000</f>
        <v>0</v>
      </c>
      <c r="AD190" s="132">
        <f>SAM_billion!AD190*1000</f>
        <v>0</v>
      </c>
      <c r="AE190" s="132">
        <f>SAM_billion!AE190*1000</f>
        <v>0</v>
      </c>
      <c r="AF190" s="132">
        <f>SAM_billion!AF190*1000</f>
        <v>0</v>
      </c>
      <c r="AG190" s="132">
        <f>SAM_billion!AG190*1000</f>
        <v>0</v>
      </c>
      <c r="AH190" s="132">
        <f>SAM_billion!AH190*1000</f>
        <v>0</v>
      </c>
      <c r="AI190" s="132">
        <f>SAM_billion!AI190*1000</f>
        <v>0</v>
      </c>
      <c r="AJ190" s="132">
        <f>SAM_billion!AJ190*1000</f>
        <v>0</v>
      </c>
      <c r="AK190" s="132">
        <f>SAM_billion!AK190*1000</f>
        <v>0</v>
      </c>
      <c r="AL190" s="132">
        <f>SAM_billion!AL190*1000</f>
        <v>0</v>
      </c>
      <c r="AM190" s="132">
        <f>SAM_billion!AM190*1000</f>
        <v>0</v>
      </c>
      <c r="AN190" s="132">
        <f>SAM_billion!AN190*1000</f>
        <v>0</v>
      </c>
      <c r="AO190" s="132">
        <f>SAM_billion!AO190*1000</f>
        <v>0</v>
      </c>
      <c r="AP190" s="132">
        <f>SAM_billion!AP190*1000</f>
        <v>0</v>
      </c>
      <c r="AQ190" s="132">
        <f>SAM_billion!AQ190*1000</f>
        <v>0</v>
      </c>
      <c r="AR190" s="132">
        <f>SAM_billion!AR190*1000</f>
        <v>0</v>
      </c>
      <c r="AS190" s="132">
        <f>SAM_billion!AS190*1000</f>
        <v>0</v>
      </c>
      <c r="AT190" s="132">
        <f>SAM_billion!AT190*1000</f>
        <v>0</v>
      </c>
      <c r="AU190" s="132">
        <f>SAM_billion!AU190*1000</f>
        <v>0</v>
      </c>
      <c r="AV190" s="132">
        <f>SAM_billion!AV190*1000</f>
        <v>0</v>
      </c>
      <c r="AW190" s="132">
        <f>SAM_billion!AW190*1000</f>
        <v>0</v>
      </c>
      <c r="AX190" s="132">
        <f>SAM_billion!AX190*1000</f>
        <v>0</v>
      </c>
      <c r="AY190" s="132">
        <f>SAM_billion!AY190*1000</f>
        <v>0</v>
      </c>
      <c r="AZ190" s="132">
        <f>SAM_billion!AZ190*1000</f>
        <v>0</v>
      </c>
      <c r="BA190" s="132">
        <f>SAM_billion!BA190*1000</f>
        <v>0</v>
      </c>
      <c r="BB190" s="132">
        <f>SAM_billion!BB190*1000</f>
        <v>0</v>
      </c>
      <c r="BC190" s="132">
        <f>SAM_billion!BC190*1000</f>
        <v>0</v>
      </c>
      <c r="BD190" s="132">
        <f>SAM_billion!BD190*1000</f>
        <v>0</v>
      </c>
      <c r="BE190" s="132">
        <f>SAM_billion!BE190*1000</f>
        <v>0</v>
      </c>
      <c r="BF190" s="132">
        <f>SAM_billion!BF190*1000</f>
        <v>0</v>
      </c>
      <c r="BG190" s="132">
        <f>SAM_billion!BG190*1000</f>
        <v>0</v>
      </c>
      <c r="BH190" s="132">
        <f>SAM_billion!BH190*1000</f>
        <v>0</v>
      </c>
      <c r="BI190" s="132">
        <f>SAM_billion!BI190*1000</f>
        <v>0</v>
      </c>
      <c r="BJ190" s="132">
        <f>SAM_billion!BJ190*1000</f>
        <v>0</v>
      </c>
      <c r="BK190" s="132">
        <f>SAM_billion!BK190*1000</f>
        <v>0</v>
      </c>
      <c r="BL190" s="132">
        <f>SAM_billion!BL190*1000</f>
        <v>0</v>
      </c>
      <c r="BM190" s="132">
        <f>SAM_billion!BM190*1000</f>
        <v>0</v>
      </c>
      <c r="BN190" s="132">
        <f>SAM_billion!BN190*1000</f>
        <v>0</v>
      </c>
      <c r="BO190" s="132">
        <f>SAM_billion!BO190*1000</f>
        <v>0</v>
      </c>
      <c r="BP190" s="132">
        <f>SAM_billion!BP190*1000</f>
        <v>0</v>
      </c>
      <c r="BQ190" s="132">
        <f>SAM_billion!BQ190*1000</f>
        <v>0</v>
      </c>
      <c r="BR190" s="132">
        <f>SAM_billion!BR190*1000</f>
        <v>0</v>
      </c>
      <c r="BS190" s="132">
        <f>SAM_billion!BS190*1000</f>
        <v>0</v>
      </c>
      <c r="BT190" s="132">
        <f>SAM_billion!BT190*1000</f>
        <v>0</v>
      </c>
      <c r="BU190" s="132">
        <f>SAM_billion!BU190*1000</f>
        <v>0</v>
      </c>
      <c r="BV190" s="132">
        <f>SAM_billion!BV190*1000</f>
        <v>0</v>
      </c>
      <c r="BW190" s="132">
        <f>SAM_billion!BW190*1000</f>
        <v>0</v>
      </c>
      <c r="BX190" s="132">
        <f>SAM_billion!BX190*1000</f>
        <v>0</v>
      </c>
      <c r="BY190" s="132">
        <f>SAM_billion!BY190*1000</f>
        <v>0</v>
      </c>
      <c r="BZ190" s="132">
        <f>SAM_billion!BZ190*1000</f>
        <v>0</v>
      </c>
      <c r="CA190" s="132">
        <f>SAM_billion!CA190*1000</f>
        <v>0</v>
      </c>
      <c r="CB190" s="132">
        <f>SAM_billion!CB190*1000</f>
        <v>0</v>
      </c>
      <c r="CC190" s="132">
        <f>SAM_billion!CC190*1000</f>
        <v>0</v>
      </c>
      <c r="CD190" s="132">
        <f>SAM_billion!CD190*1000</f>
        <v>0</v>
      </c>
      <c r="CE190" s="132">
        <f>SAM_billion!CE190*1000</f>
        <v>153.85432173095137</v>
      </c>
      <c r="CF190" s="132">
        <f>SAM_billion!CF190*1000</f>
        <v>0</v>
      </c>
      <c r="CG190" s="132">
        <f>SAM_billion!CG190*1000</f>
        <v>911.95691916275314</v>
      </c>
      <c r="CH190" s="132">
        <f>SAM_billion!CH190*1000</f>
        <v>0</v>
      </c>
      <c r="CI190" s="132">
        <f>SAM_billion!CI190*1000</f>
        <v>0</v>
      </c>
      <c r="CJ190" s="132">
        <f>SAM_billion!CJ190*1000</f>
        <v>758.26238590884793</v>
      </c>
      <c r="CK190" s="132">
        <f>SAM_billion!CK190*1000</f>
        <v>730.53568034007549</v>
      </c>
      <c r="CL190" s="132">
        <f>SAM_billion!CL190*1000</f>
        <v>1357.2958420912084</v>
      </c>
      <c r="CM190" s="132">
        <f>SAM_billion!CM190*1000</f>
        <v>1741.2470988561104</v>
      </c>
      <c r="CN190" s="132">
        <f>SAM_billion!CN190*1000</f>
        <v>465.4251826578539</v>
      </c>
      <c r="CO190" s="132">
        <f>SAM_billion!CO190*1000</f>
        <v>0</v>
      </c>
      <c r="CP190" s="132">
        <f>SAM_billion!CP190*1000</f>
        <v>654.89231056598908</v>
      </c>
      <c r="CQ190" s="132">
        <f>SAM_billion!CQ190*1000</f>
        <v>0</v>
      </c>
      <c r="CR190" s="132">
        <f>SAM_billion!CR190*1000</f>
        <v>0</v>
      </c>
      <c r="CS190" s="132">
        <f>SAM_billion!CS190*1000</f>
        <v>3.2155654262101514</v>
      </c>
      <c r="CT190" s="132">
        <f>SAM_billion!CT190*1000</f>
        <v>3.3916189278061979</v>
      </c>
      <c r="CU190" s="132">
        <f>SAM_billion!CU190*1000</f>
        <v>2344.2132970560106</v>
      </c>
      <c r="CV190" s="132">
        <f>SAM_billion!CV190*1000</f>
        <v>9828.8906889978662</v>
      </c>
      <c r="CW190" s="132">
        <f>SAM_billion!CW190*1000</f>
        <v>2448.1749334636761</v>
      </c>
      <c r="CX190" s="132">
        <f>SAM_billion!CX190*1000</f>
        <v>3364.473733749272</v>
      </c>
      <c r="CY190" s="132">
        <f>SAM_billion!CY190*1000</f>
        <v>2583.6100899883563</v>
      </c>
      <c r="CZ190" s="132">
        <f>SAM_billion!CZ190*1000</f>
        <v>4437.719567342644</v>
      </c>
      <c r="DA190" s="132">
        <f>SAM_billion!DA190*1000</f>
        <v>3059.8230143827823</v>
      </c>
      <c r="DB190" s="132">
        <f>SAM_billion!DB190*1000</f>
        <v>2659.5201330834161</v>
      </c>
      <c r="DC190" s="132">
        <f>SAM_billion!DC190*1000</f>
        <v>942.6493746413322</v>
      </c>
      <c r="DD190" s="132">
        <f>SAM_billion!DD190*1000</f>
        <v>4815.3531222966812</v>
      </c>
      <c r="DE190" s="132">
        <f>SAM_billion!DE190*1000</f>
        <v>3106.2055465910103</v>
      </c>
      <c r="DF190" s="132">
        <f>SAM_billion!DF190*1000</f>
        <v>1146.7254213439808</v>
      </c>
      <c r="DG190" s="132">
        <f>SAM_billion!DG190*1000</f>
        <v>300.24693961068954</v>
      </c>
      <c r="DH190" s="132">
        <f>SAM_billion!DH190*1000</f>
        <v>3862.6761643093027</v>
      </c>
      <c r="DI190" s="132">
        <f>SAM_billion!DI190*1000</f>
        <v>91999.590209123417</v>
      </c>
      <c r="DJ190" s="132">
        <f>SAM_billion!DJ190*1000</f>
        <v>3708.8183075927545</v>
      </c>
      <c r="DK190" s="132">
        <f>SAM_billion!DK190*1000</f>
        <v>9858.6215488248963</v>
      </c>
      <c r="DL190" s="132">
        <f>SAM_billion!DL190*1000</f>
        <v>474.41512158413116</v>
      </c>
      <c r="DM190" s="132">
        <f>SAM_billion!DM190*1000</f>
        <v>2548.4531734846532</v>
      </c>
      <c r="DN190" s="132">
        <f>SAM_billion!DN190*1000</f>
        <v>1280.9645474865583</v>
      </c>
      <c r="DO190" s="132">
        <f>SAM_billion!DO190*1000</f>
        <v>2983.8821035973065</v>
      </c>
      <c r="DP190" s="132">
        <f>SAM_billion!DP190*1000</f>
        <v>3278.2547880731377</v>
      </c>
      <c r="DQ190" s="132">
        <f>SAM_billion!DQ190*1000</f>
        <v>21867.763390436725</v>
      </c>
      <c r="DR190" s="132">
        <f>SAM_billion!DR190*1000</f>
        <v>36923.909643925668</v>
      </c>
      <c r="DS190" s="132">
        <f>SAM_billion!DS190*1000</f>
        <v>11601.561474401557</v>
      </c>
      <c r="DT190" s="132">
        <f>SAM_billion!DT190*1000</f>
        <v>0</v>
      </c>
      <c r="DU190" s="132">
        <f>SAM_billion!DU190*1000</f>
        <v>60.267227444404121</v>
      </c>
      <c r="DV190" s="132">
        <f>SAM_billion!DV190*1000</f>
        <v>542.40504699963697</v>
      </c>
      <c r="DW190" s="132">
        <f>SAM_billion!DW190*1000</f>
        <v>19311.581184893479</v>
      </c>
      <c r="DX190" s="132">
        <f>SAM_billion!DX190*1000</f>
        <v>2517.9580034997357</v>
      </c>
      <c r="DY190" s="132">
        <f>SAM_billion!DY190*1000</f>
        <v>1553.833986995078</v>
      </c>
      <c r="DZ190" s="132">
        <f>SAM_billion!DZ190*1000</f>
        <v>2954.4149231302695</v>
      </c>
      <c r="EA190" s="132">
        <f>SAM_billion!EA190*1000</f>
        <v>866.72349683630978</v>
      </c>
      <c r="EB190" s="132">
        <f>SAM_billion!EB190*1000</f>
        <v>225.4136987591605</v>
      </c>
      <c r="EC190" s="132">
        <f>SAM_billion!EC190*1000</f>
        <v>3441.2375634021009</v>
      </c>
      <c r="ED190" s="132">
        <f>SAM_billion!ED190*1000</f>
        <v>1489.6867169128529</v>
      </c>
      <c r="EE190" s="132">
        <f>SAM_billion!EE190*1000</f>
        <v>0</v>
      </c>
      <c r="EF190" s="132">
        <f>SAM_billion!EF190*1000</f>
        <v>0</v>
      </c>
      <c r="EG190" s="132">
        <f>SAM_billion!EG190*1000</f>
        <v>3988.445360498954</v>
      </c>
      <c r="EH190" s="132">
        <f>SAM_billion!EH190*1000</f>
        <v>7508.631918068816</v>
      </c>
      <c r="EI190" s="132">
        <f>SAM_billion!EI190*1000</f>
        <v>20075.770924617267</v>
      </c>
      <c r="EJ190" s="132">
        <f>SAM_billion!EJ190*1000</f>
        <v>619.27638333741447</v>
      </c>
      <c r="EK190" s="132">
        <f>SAM_billion!EK190*1000</f>
        <v>2975.1430705951393</v>
      </c>
      <c r="EL190" s="132">
        <f>SAM_billion!EL190*1000</f>
        <v>3317.3074170248533</v>
      </c>
      <c r="EM190" s="132">
        <f>SAM_billion!EM190*1000</f>
        <v>8243.3127330168027</v>
      </c>
      <c r="EN190" s="132">
        <f>SAM_billion!EN190*1000</f>
        <v>4099.2572133046833</v>
      </c>
      <c r="EO190" s="132">
        <f>SAM_billion!EO190*1000</f>
        <v>3674.1782375659864</v>
      </c>
      <c r="EP190" s="132">
        <f>SAM_billion!EP190*1000</f>
        <v>1332.4589586369636</v>
      </c>
      <c r="EQ190" s="132">
        <f>SAM_billion!EQ190*1000</f>
        <v>9982.4751943485408</v>
      </c>
      <c r="ER190" s="132">
        <f>SAM_billion!ER190*1000</f>
        <v>-7133.6701679439702</v>
      </c>
      <c r="ES190" s="132">
        <f>SAM_billion!ES190*1000</f>
        <v>-1728.7860826840113</v>
      </c>
      <c r="ET190" s="132">
        <f>SAM_billion!ET190*1000</f>
        <v>-1150.4150504984718</v>
      </c>
      <c r="EU190" s="132">
        <f>SAM_billion!EU190*1000</f>
        <v>-731.75982979887658</v>
      </c>
      <c r="EV190" s="132">
        <f>SAM_billion!EV190*1000</f>
        <v>0</v>
      </c>
      <c r="EW190" s="132">
        <f>SAM_billion!EW190*1000</f>
        <v>546.23597035820194</v>
      </c>
      <c r="EX190" s="132">
        <f>SAM_billion!EX190*1000</f>
        <v>270.50132541400433</v>
      </c>
      <c r="EY190" s="132">
        <f>SAM_billion!EY190*1000</f>
        <v>29667.647301147783</v>
      </c>
      <c r="EZ190" s="132">
        <f>SAM_billion!EZ190*1000</f>
        <v>55475.832807876002</v>
      </c>
      <c r="FA190" s="132">
        <f>SAM_billion!FA190*1000</f>
        <v>29793.379781241347</v>
      </c>
      <c r="FB190" s="132">
        <f>SAM_billion!FB190*1000</f>
        <v>56891.732343763273</v>
      </c>
      <c r="FC190" s="132">
        <f>SAM_billion!FC190*1000</f>
        <v>103.84274965292921</v>
      </c>
      <c r="FD190" s="132">
        <f>SAM_billion!FD190*1000</f>
        <v>0</v>
      </c>
      <c r="FE190" s="132">
        <f>SAM_billion!FE190*1000</f>
        <v>0</v>
      </c>
      <c r="FF190" s="132">
        <f>SAM_billion!FF190*1000</f>
        <v>0</v>
      </c>
      <c r="FG190" s="132">
        <f>SAM_billion!FG190*1000</f>
        <v>0</v>
      </c>
      <c r="FH190" s="132">
        <f>SAM_billion!FH190*1000</f>
        <v>0</v>
      </c>
      <c r="FI190" s="132">
        <f>SAM_billion!FI190*1000</f>
        <v>0</v>
      </c>
      <c r="FJ190" s="132">
        <f>SAM_billion!FJ190*1000</f>
        <v>0</v>
      </c>
      <c r="FK190" s="132">
        <f>SAM_billion!FK190*1000</f>
        <v>0</v>
      </c>
      <c r="FL190" s="132">
        <f>SAM_billion!FL190*1000</f>
        <v>0</v>
      </c>
      <c r="FM190" s="132">
        <f>SAM_billion!FM190*1000</f>
        <v>0</v>
      </c>
      <c r="FN190" s="132">
        <f>SAM_billion!FN190*1000</f>
        <v>0</v>
      </c>
      <c r="FO190" s="132">
        <f>SAM_billion!FO190*1000</f>
        <v>0</v>
      </c>
      <c r="FP190" s="132">
        <f>SAM_billion!FP190*1000</f>
        <v>0</v>
      </c>
      <c r="FQ190" s="132">
        <f>SAM_billion!FQ190*1000</f>
        <v>0</v>
      </c>
      <c r="FR190" s="132">
        <f>SAM_billion!FR190*1000</f>
        <v>0</v>
      </c>
      <c r="FS190" s="132">
        <f>SAM_billion!FS190*1000</f>
        <v>0</v>
      </c>
      <c r="FT190" s="132">
        <f>SAM_billion!FT190*1000</f>
        <v>0</v>
      </c>
      <c r="FU190" s="132">
        <f>SAM_billion!FU190*1000</f>
        <v>0</v>
      </c>
      <c r="FV190" s="132">
        <f>SAM_billion!FV190*1000</f>
        <v>0</v>
      </c>
      <c r="FW190" s="132">
        <f>SAM_billion!FW190*1000</f>
        <v>0</v>
      </c>
      <c r="FX190" s="132">
        <f>SAM_billion!FX190*1000</f>
        <v>0</v>
      </c>
      <c r="FY190" s="132">
        <f>SAM_billion!FY190*1000</f>
        <v>0</v>
      </c>
      <c r="FZ190" s="132">
        <f>SAM_billion!FZ190*1000</f>
        <v>0</v>
      </c>
      <c r="GA190" s="132">
        <f>SAM_billion!GA190*1000</f>
        <v>0</v>
      </c>
      <c r="GB190" s="132">
        <f>SAM_billion!GB190*1000</f>
        <v>0</v>
      </c>
      <c r="GC190" s="132">
        <f>SAM_billion!GC190*1000</f>
        <v>0</v>
      </c>
      <c r="GD190" s="132">
        <f>SAM_billion!GD190*1000</f>
        <v>0</v>
      </c>
      <c r="GE190" s="132">
        <f>SAM_billion!GE190*1000</f>
        <v>0</v>
      </c>
      <c r="GF190" s="132">
        <f>SAM_billion!GF190*1000</f>
        <v>0</v>
      </c>
      <c r="GG190" s="132">
        <f>SAM_billion!GG190*1000</f>
        <v>0</v>
      </c>
      <c r="GH190" s="132">
        <f>SAM_billion!GH190*1000</f>
        <v>0</v>
      </c>
      <c r="GI190" s="132">
        <f>SAM_billion!GI190*1000</f>
        <v>0</v>
      </c>
      <c r="GJ190" s="132">
        <f>SAM_billion!GJ190*1000</f>
        <v>498990.91366947227</v>
      </c>
    </row>
    <row r="191" spans="1:192" x14ac:dyDescent="0.25">
      <c r="A191" s="133" t="s">
        <v>553</v>
      </c>
      <c r="B191" s="132">
        <f>SAM_billion!B191*1000</f>
        <v>8.7436357470028376</v>
      </c>
      <c r="C191" s="132">
        <f>SAM_billion!C191*1000</f>
        <v>42.764153812680092</v>
      </c>
      <c r="D191" s="132">
        <f>SAM_billion!D191*1000</f>
        <v>2.3282023105570762</v>
      </c>
      <c r="E191" s="132">
        <f>SAM_billion!E191*1000</f>
        <v>65.833992443416506</v>
      </c>
      <c r="F191" s="132">
        <f>SAM_billion!F191*1000</f>
        <v>101.88151849260851</v>
      </c>
      <c r="G191" s="132">
        <f>SAM_billion!G191*1000</f>
        <v>92.860681902739998</v>
      </c>
      <c r="H191" s="132">
        <f>SAM_billion!H191*1000</f>
        <v>15.980658787627389</v>
      </c>
      <c r="I191" s="132">
        <f>SAM_billion!I191*1000</f>
        <v>44.695552029859812</v>
      </c>
      <c r="J191" s="132">
        <f>SAM_billion!J191*1000</f>
        <v>1.7320844148372063</v>
      </c>
      <c r="K191" s="132">
        <f>SAM_billion!K191*1000</f>
        <v>12.647003420689911</v>
      </c>
      <c r="L191" s="132">
        <f>SAM_billion!L191*1000</f>
        <v>12.480536339891191</v>
      </c>
      <c r="M191" s="132">
        <f>SAM_billion!M191*1000</f>
        <v>211.82356625993603</v>
      </c>
      <c r="N191" s="132">
        <f>SAM_billion!N191*1000</f>
        <v>105.72441731087429</v>
      </c>
      <c r="O191" s="132">
        <f>SAM_billion!O191*1000</f>
        <v>12.393240142167</v>
      </c>
      <c r="P191" s="132">
        <f>SAM_billion!P191*1000</f>
        <v>1466.7966297210287</v>
      </c>
      <c r="Q191" s="132">
        <f>SAM_billion!Q191*1000</f>
        <v>7388.4373572658624</v>
      </c>
      <c r="R191" s="132">
        <f>SAM_billion!R191*1000</f>
        <v>102.1406421846052</v>
      </c>
      <c r="S191" s="132">
        <f>SAM_billion!S191*1000</f>
        <v>6474.2073049358405</v>
      </c>
      <c r="T191" s="132">
        <f>SAM_billion!T191*1000</f>
        <v>3066.5398011133229</v>
      </c>
      <c r="U191" s="132">
        <f>SAM_billion!U191*1000</f>
        <v>1392.1057629697668</v>
      </c>
      <c r="V191" s="132">
        <f>SAM_billion!V191*1000</f>
        <v>108.86703384680901</v>
      </c>
      <c r="W191" s="132">
        <f>SAM_billion!W191*1000</f>
        <v>53.411759730957066</v>
      </c>
      <c r="X191" s="132">
        <f>SAM_billion!X191*1000</f>
        <v>179.27160426654729</v>
      </c>
      <c r="Y191" s="132">
        <f>SAM_billion!Y191*1000</f>
        <v>23.057574699380847</v>
      </c>
      <c r="Z191" s="132">
        <f>SAM_billion!Z191*1000</f>
        <v>232.83402769461779</v>
      </c>
      <c r="AA191" s="132">
        <f>SAM_billion!AA191*1000</f>
        <v>382.48237615679506</v>
      </c>
      <c r="AB191" s="132">
        <f>SAM_billion!AB191*1000</f>
        <v>559.17574812575197</v>
      </c>
      <c r="AC191" s="132">
        <f>SAM_billion!AC191*1000</f>
        <v>24.974100559309001</v>
      </c>
      <c r="AD191" s="132">
        <f>SAM_billion!AD191*1000</f>
        <v>742.26077257980717</v>
      </c>
      <c r="AE191" s="132">
        <f>SAM_billion!AE191*1000</f>
        <v>39.669469232340703</v>
      </c>
      <c r="AF191" s="132">
        <f>SAM_billion!AF191*1000</f>
        <v>24.755819141255326</v>
      </c>
      <c r="AG191" s="132">
        <f>SAM_billion!AG191*1000</f>
        <v>5.6020795884689036</v>
      </c>
      <c r="AH191" s="132">
        <f>SAM_billion!AH191*1000</f>
        <v>112.45291130348176</v>
      </c>
      <c r="AI191" s="132">
        <f>SAM_billion!AI191*1000</f>
        <v>268.58361727824229</v>
      </c>
      <c r="AJ191" s="132">
        <f>SAM_billion!AJ191*1000</f>
        <v>576.47322414411212</v>
      </c>
      <c r="AK191" s="132">
        <f>SAM_billion!AK191*1000</f>
        <v>226.14886052041228</v>
      </c>
      <c r="AL191" s="132">
        <f>SAM_billion!AL191*1000</f>
        <v>25.831733254411315</v>
      </c>
      <c r="AM191" s="132">
        <f>SAM_billion!AM191*1000</f>
        <v>43.097242205185964</v>
      </c>
      <c r="AN191" s="132">
        <f>SAM_billion!AN191*1000</f>
        <v>511.4459965041176</v>
      </c>
      <c r="AO191" s="132">
        <f>SAM_billion!AO191*1000</f>
        <v>532.39060900523725</v>
      </c>
      <c r="AP191" s="132">
        <f>SAM_billion!AP191*1000</f>
        <v>254.73401532604262</v>
      </c>
      <c r="AQ191" s="132">
        <f>SAM_billion!AQ191*1000</f>
        <v>-3643.8669771081063</v>
      </c>
      <c r="AR191" s="132">
        <f>SAM_billion!AR191*1000</f>
        <v>-188.09162616774302</v>
      </c>
      <c r="AS191" s="132">
        <f>SAM_billion!AS191*1000</f>
        <v>818.22387538294333</v>
      </c>
      <c r="AT191" s="132">
        <f>SAM_billion!AT191*1000</f>
        <v>7364.0148784464891</v>
      </c>
      <c r="AU191" s="132">
        <f>SAM_billion!AU191*1000</f>
        <v>4434.8877377321533</v>
      </c>
      <c r="AV191" s="132">
        <f>SAM_billion!AV191*1000</f>
        <v>224.62477805914699</v>
      </c>
      <c r="AW191" s="132">
        <f>SAM_billion!AW191*1000</f>
        <v>350.72727361217892</v>
      </c>
      <c r="AX191" s="132">
        <f>SAM_billion!AX191*1000</f>
        <v>1391.0204911844141</v>
      </c>
      <c r="AY191" s="132">
        <f>SAM_billion!AY191*1000</f>
        <v>9407.4584540235737</v>
      </c>
      <c r="AZ191" s="132">
        <f>SAM_billion!AZ191*1000</f>
        <v>-7906.9026191244611</v>
      </c>
      <c r="BA191" s="132">
        <f>SAM_billion!BA191*1000</f>
        <v>911.31734672342634</v>
      </c>
      <c r="BB191" s="132">
        <f>SAM_billion!BB191*1000</f>
        <v>588.92426662882076</v>
      </c>
      <c r="BC191" s="132">
        <f>SAM_billion!BC191*1000</f>
        <v>3.6119196367656259</v>
      </c>
      <c r="BD191" s="132">
        <f>SAM_billion!BD191*1000</f>
        <v>0.88512003848454868</v>
      </c>
      <c r="BE191" s="132">
        <f>SAM_billion!BE191*1000</f>
        <v>299.37981391587618</v>
      </c>
      <c r="BF191" s="132">
        <f>SAM_billion!BF191*1000</f>
        <v>120.20102634195692</v>
      </c>
      <c r="BG191" s="132">
        <f>SAM_billion!BG191*1000</f>
        <v>1046.4710093355882</v>
      </c>
      <c r="BH191" s="132">
        <f>SAM_billion!BH191*1000</f>
        <v>157.04890345247742</v>
      </c>
      <c r="BI191" s="132">
        <f>SAM_billion!BI191*1000</f>
        <v>161.21690698352376</v>
      </c>
      <c r="BJ191" s="132">
        <f>SAM_billion!BJ191*1000</f>
        <v>287.62092105703175</v>
      </c>
      <c r="BK191" s="132">
        <f>SAM_billion!BK191*1000</f>
        <v>-165822.73214723845</v>
      </c>
      <c r="BL191" s="132">
        <f>SAM_billion!BL191*1000</f>
        <v>257.42655937393096</v>
      </c>
      <c r="BM191" s="132">
        <f>SAM_billion!BM191*1000</f>
        <v>589.17265751552031</v>
      </c>
      <c r="BN191" s="132">
        <f>SAM_billion!BN191*1000</f>
        <v>3226.7294082170852</v>
      </c>
      <c r="BO191" s="132">
        <f>SAM_billion!BO191*1000</f>
        <v>637.207114682201</v>
      </c>
      <c r="BP191" s="132">
        <f>SAM_billion!BP191*1000</f>
        <v>-335.10728975255097</v>
      </c>
      <c r="BQ191" s="132">
        <f>SAM_billion!BQ191*1000</f>
        <v>2966.7998102502779</v>
      </c>
      <c r="BR191" s="132">
        <f>SAM_billion!BR191*1000</f>
        <v>-9.5805085181323406</v>
      </c>
      <c r="BS191" s="132">
        <f>SAM_billion!BS191*1000</f>
        <v>-8.8263007821847843</v>
      </c>
      <c r="BT191" s="132">
        <f>SAM_billion!BT191*1000</f>
        <v>0</v>
      </c>
      <c r="BU191" s="132">
        <f>SAM_billion!BU191*1000</f>
        <v>273.85962088411139</v>
      </c>
      <c r="BV191" s="132">
        <f>SAM_billion!BV191*1000</f>
        <v>294.27187761101573</v>
      </c>
      <c r="BW191" s="132">
        <f>SAM_billion!BW191*1000</f>
        <v>589.93730397027969</v>
      </c>
      <c r="BX191" s="132">
        <f>SAM_billion!BX191*1000</f>
        <v>10884.891362074517</v>
      </c>
      <c r="BY191" s="132">
        <f>SAM_billion!BY191*1000</f>
        <v>1356.264862739132</v>
      </c>
      <c r="BZ191" s="132">
        <f>SAM_billion!BZ191*1000</f>
        <v>2770.1019181067741</v>
      </c>
      <c r="CA191" s="132">
        <f>SAM_billion!CA191*1000</f>
        <v>0</v>
      </c>
      <c r="CB191" s="132">
        <f>SAM_billion!CB191*1000</f>
        <v>0</v>
      </c>
      <c r="CC191" s="132">
        <f>SAM_billion!CC191*1000</f>
        <v>0</v>
      </c>
      <c r="CD191" s="132">
        <f>SAM_billion!CD191*1000</f>
        <v>0</v>
      </c>
      <c r="CE191" s="132">
        <f>SAM_billion!CE191*1000</f>
        <v>0</v>
      </c>
      <c r="CF191" s="132">
        <f>SAM_billion!CF191*1000</f>
        <v>0</v>
      </c>
      <c r="CG191" s="132">
        <f>SAM_billion!CG191*1000</f>
        <v>0</v>
      </c>
      <c r="CH191" s="132">
        <f>SAM_billion!CH191*1000</f>
        <v>0</v>
      </c>
      <c r="CI191" s="132">
        <f>SAM_billion!CI191*1000</f>
        <v>0</v>
      </c>
      <c r="CJ191" s="132">
        <f>SAM_billion!CJ191*1000</f>
        <v>0</v>
      </c>
      <c r="CK191" s="132">
        <f>SAM_billion!CK191*1000</f>
        <v>0</v>
      </c>
      <c r="CL191" s="132">
        <f>SAM_billion!CL191*1000</f>
        <v>0</v>
      </c>
      <c r="CM191" s="132">
        <f>SAM_billion!CM191*1000</f>
        <v>0</v>
      </c>
      <c r="CN191" s="132">
        <f>SAM_billion!CN191*1000</f>
        <v>0</v>
      </c>
      <c r="CO191" s="132">
        <f>SAM_billion!CO191*1000</f>
        <v>0</v>
      </c>
      <c r="CP191" s="132">
        <f>SAM_billion!CP191*1000</f>
        <v>0</v>
      </c>
      <c r="CQ191" s="132">
        <f>SAM_billion!CQ191*1000</f>
        <v>0</v>
      </c>
      <c r="CR191" s="132">
        <f>SAM_billion!CR191*1000</f>
        <v>0</v>
      </c>
      <c r="CS191" s="132">
        <f>SAM_billion!CS191*1000</f>
        <v>0</v>
      </c>
      <c r="CT191" s="132">
        <f>SAM_billion!CT191*1000</f>
        <v>0</v>
      </c>
      <c r="CU191" s="132">
        <f>SAM_billion!CU191*1000</f>
        <v>0</v>
      </c>
      <c r="CV191" s="132">
        <f>SAM_billion!CV191*1000</f>
        <v>0</v>
      </c>
      <c r="CW191" s="132">
        <f>SAM_billion!CW191*1000</f>
        <v>0</v>
      </c>
      <c r="CX191" s="132">
        <f>SAM_billion!CX191*1000</f>
        <v>0</v>
      </c>
      <c r="CY191" s="132">
        <f>SAM_billion!CY191*1000</f>
        <v>0</v>
      </c>
      <c r="CZ191" s="132">
        <f>SAM_billion!CZ191*1000</f>
        <v>0</v>
      </c>
      <c r="DA191" s="132">
        <f>SAM_billion!DA191*1000</f>
        <v>0</v>
      </c>
      <c r="DB191" s="132">
        <f>SAM_billion!DB191*1000</f>
        <v>0</v>
      </c>
      <c r="DC191" s="132">
        <f>SAM_billion!DC191*1000</f>
        <v>0</v>
      </c>
      <c r="DD191" s="132">
        <f>SAM_billion!DD191*1000</f>
        <v>0</v>
      </c>
      <c r="DE191" s="132">
        <f>SAM_billion!DE191*1000</f>
        <v>0</v>
      </c>
      <c r="DF191" s="132">
        <f>SAM_billion!DF191*1000</f>
        <v>0</v>
      </c>
      <c r="DG191" s="132">
        <f>SAM_billion!DG191*1000</f>
        <v>0</v>
      </c>
      <c r="DH191" s="132">
        <f>SAM_billion!DH191*1000</f>
        <v>0</v>
      </c>
      <c r="DI191" s="132">
        <f>SAM_billion!DI191*1000</f>
        <v>0</v>
      </c>
      <c r="DJ191" s="132">
        <f>SAM_billion!DJ191*1000</f>
        <v>0</v>
      </c>
      <c r="DK191" s="132">
        <f>SAM_billion!DK191*1000</f>
        <v>0</v>
      </c>
      <c r="DL191" s="132">
        <f>SAM_billion!DL191*1000</f>
        <v>0</v>
      </c>
      <c r="DM191" s="132">
        <f>SAM_billion!DM191*1000</f>
        <v>0</v>
      </c>
      <c r="DN191" s="132">
        <f>SAM_billion!DN191*1000</f>
        <v>0</v>
      </c>
      <c r="DO191" s="132">
        <f>SAM_billion!DO191*1000</f>
        <v>0</v>
      </c>
      <c r="DP191" s="132">
        <f>SAM_billion!DP191*1000</f>
        <v>0</v>
      </c>
      <c r="DQ191" s="132">
        <f>SAM_billion!DQ191*1000</f>
        <v>0</v>
      </c>
      <c r="DR191" s="132">
        <f>SAM_billion!DR191*1000</f>
        <v>0</v>
      </c>
      <c r="DS191" s="132">
        <f>SAM_billion!DS191*1000</f>
        <v>0</v>
      </c>
      <c r="DT191" s="132">
        <f>SAM_billion!DT191*1000</f>
        <v>0</v>
      </c>
      <c r="DU191" s="132">
        <f>SAM_billion!DU191*1000</f>
        <v>0</v>
      </c>
      <c r="DV191" s="132">
        <f>SAM_billion!DV191*1000</f>
        <v>0</v>
      </c>
      <c r="DW191" s="132">
        <f>SAM_billion!DW191*1000</f>
        <v>0</v>
      </c>
      <c r="DX191" s="132">
        <f>SAM_billion!DX191*1000</f>
        <v>0</v>
      </c>
      <c r="DY191" s="132">
        <f>SAM_billion!DY191*1000</f>
        <v>0</v>
      </c>
      <c r="DZ191" s="132">
        <f>SAM_billion!DZ191*1000</f>
        <v>0</v>
      </c>
      <c r="EA191" s="132">
        <f>SAM_billion!EA191*1000</f>
        <v>0</v>
      </c>
      <c r="EB191" s="132">
        <f>SAM_billion!EB191*1000</f>
        <v>0</v>
      </c>
      <c r="EC191" s="132">
        <f>SAM_billion!EC191*1000</f>
        <v>0</v>
      </c>
      <c r="ED191" s="132">
        <f>SAM_billion!ED191*1000</f>
        <v>0</v>
      </c>
      <c r="EE191" s="132">
        <f>SAM_billion!EE191*1000</f>
        <v>0</v>
      </c>
      <c r="EF191" s="132">
        <f>SAM_billion!EF191*1000</f>
        <v>0</v>
      </c>
      <c r="EG191" s="132">
        <f>SAM_billion!EG191*1000</f>
        <v>0</v>
      </c>
      <c r="EH191" s="132">
        <f>SAM_billion!EH191*1000</f>
        <v>0</v>
      </c>
      <c r="EI191" s="132">
        <f>SAM_billion!EI191*1000</f>
        <v>0</v>
      </c>
      <c r="EJ191" s="132">
        <f>SAM_billion!EJ191*1000</f>
        <v>0</v>
      </c>
      <c r="EK191" s="132">
        <f>SAM_billion!EK191*1000</f>
        <v>0</v>
      </c>
      <c r="EL191" s="132">
        <f>SAM_billion!EL191*1000</f>
        <v>0</v>
      </c>
      <c r="EM191" s="132">
        <f>SAM_billion!EM191*1000</f>
        <v>0</v>
      </c>
      <c r="EN191" s="132">
        <f>SAM_billion!EN191*1000</f>
        <v>0</v>
      </c>
      <c r="EO191" s="132">
        <f>SAM_billion!EO191*1000</f>
        <v>0</v>
      </c>
      <c r="EP191" s="132">
        <f>SAM_billion!EP191*1000</f>
        <v>0</v>
      </c>
      <c r="EQ191" s="132">
        <f>SAM_billion!EQ191*1000</f>
        <v>0</v>
      </c>
      <c r="ER191" s="132">
        <f>SAM_billion!ER191*1000</f>
        <v>0</v>
      </c>
      <c r="ES191" s="132">
        <f>SAM_billion!ES191*1000</f>
        <v>0</v>
      </c>
      <c r="ET191" s="132">
        <f>SAM_billion!ET191*1000</f>
        <v>0</v>
      </c>
      <c r="EU191" s="132">
        <f>SAM_billion!EU191*1000</f>
        <v>0</v>
      </c>
      <c r="EV191" s="132">
        <f>SAM_billion!EV191*1000</f>
        <v>0</v>
      </c>
      <c r="EW191" s="132">
        <f>SAM_billion!EW191*1000</f>
        <v>0</v>
      </c>
      <c r="EX191" s="132">
        <f>SAM_billion!EX191*1000</f>
        <v>0</v>
      </c>
      <c r="EY191" s="132">
        <f>SAM_billion!EY191*1000</f>
        <v>0</v>
      </c>
      <c r="EZ191" s="132">
        <f>SAM_billion!EZ191*1000</f>
        <v>0</v>
      </c>
      <c r="FA191" s="132">
        <f>SAM_billion!FA191*1000</f>
        <v>0</v>
      </c>
      <c r="FB191" s="132">
        <f>SAM_billion!FB191*1000</f>
        <v>0</v>
      </c>
      <c r="FC191" s="132">
        <f>SAM_billion!FC191*1000</f>
        <v>0</v>
      </c>
      <c r="FD191" s="132">
        <f>SAM_billion!FD191*1000</f>
        <v>0</v>
      </c>
      <c r="FE191" s="132">
        <f>SAM_billion!FE191*1000</f>
        <v>0</v>
      </c>
      <c r="FF191" s="132">
        <f>SAM_billion!FF191*1000</f>
        <v>0</v>
      </c>
      <c r="FG191" s="132">
        <f>SAM_billion!FG191*1000</f>
        <v>0</v>
      </c>
      <c r="FH191" s="132">
        <f>SAM_billion!FH191*1000</f>
        <v>0</v>
      </c>
      <c r="FI191" s="132">
        <f>SAM_billion!FI191*1000</f>
        <v>0</v>
      </c>
      <c r="FJ191" s="132">
        <f>SAM_billion!FJ191*1000</f>
        <v>0</v>
      </c>
      <c r="FK191" s="132">
        <f>SAM_billion!FK191*1000</f>
        <v>0</v>
      </c>
      <c r="FL191" s="132">
        <f>SAM_billion!FL191*1000</f>
        <v>0</v>
      </c>
      <c r="FM191" s="132">
        <f>SAM_billion!FM191*1000</f>
        <v>0</v>
      </c>
      <c r="FN191" s="132">
        <f>SAM_billion!FN191*1000</f>
        <v>3147.3983820708572</v>
      </c>
      <c r="FO191" s="132">
        <f>SAM_billion!FO191*1000</f>
        <v>3906.5377854698349</v>
      </c>
      <c r="FP191" s="132">
        <f>SAM_billion!FP191*1000</f>
        <v>4574.6372987955729</v>
      </c>
      <c r="FQ191" s="132">
        <f>SAM_billion!FQ191*1000</f>
        <v>5459.9619466062904</v>
      </c>
      <c r="FR191" s="132">
        <f>SAM_billion!FR191*1000</f>
        <v>6533.0390876929132</v>
      </c>
      <c r="FS191" s="132">
        <f>SAM_billion!FS191*1000</f>
        <v>7759.5345721379254</v>
      </c>
      <c r="FT191" s="132">
        <f>SAM_billion!FT191*1000</f>
        <v>9008.2055824976906</v>
      </c>
      <c r="FU191" s="132">
        <f>SAM_billion!FU191*1000</f>
        <v>13354.265524439226</v>
      </c>
      <c r="FV191" s="132">
        <f>SAM_billion!FV191*1000</f>
        <v>19000.165737641557</v>
      </c>
      <c r="FW191" s="132">
        <f>SAM_billion!FW191*1000</f>
        <v>28207.427016591522</v>
      </c>
      <c r="FX191" s="132">
        <f>SAM_billion!FX191*1000</f>
        <v>0</v>
      </c>
      <c r="FY191" s="132">
        <f>SAM_billion!FY191*1000</f>
        <v>0</v>
      </c>
      <c r="FZ191" s="132">
        <f>SAM_billion!FZ191*1000</f>
        <v>0</v>
      </c>
      <c r="GA191" s="132">
        <f>SAM_billion!GA191*1000</f>
        <v>0</v>
      </c>
      <c r="GB191" s="132">
        <f>SAM_billion!GB191*1000</f>
        <v>0</v>
      </c>
      <c r="GC191" s="132">
        <f>SAM_billion!GC191*1000</f>
        <v>0</v>
      </c>
      <c r="GD191" s="132">
        <f>SAM_billion!GD191*1000</f>
        <v>0</v>
      </c>
      <c r="GE191" s="132">
        <f>SAM_billion!GE191*1000</f>
        <v>0</v>
      </c>
      <c r="GF191" s="132">
        <f>SAM_billion!GF191*1000</f>
        <v>0</v>
      </c>
      <c r="GG191" s="132">
        <f>SAM_billion!GG191*1000</f>
        <v>0</v>
      </c>
      <c r="GH191" s="132">
        <f>SAM_billion!GH191*1000</f>
        <v>0</v>
      </c>
      <c r="GI191" s="132">
        <f>SAM_billion!GI191*1000</f>
        <v>0</v>
      </c>
      <c r="GJ191" s="132">
        <f>SAM_billion!GJ191*1000</f>
        <v>6.0396132539608516E-11</v>
      </c>
    </row>
    <row r="192" spans="1:192" x14ac:dyDescent="0.25">
      <c r="A192" s="133" t="s">
        <v>715</v>
      </c>
      <c r="B192" s="132">
        <f>SAM_billion!B192*1000</f>
        <v>0</v>
      </c>
      <c r="C192" s="132">
        <f>SAM_billion!C192*1000</f>
        <v>0</v>
      </c>
      <c r="D192" s="132">
        <f>SAM_billion!D192*1000</f>
        <v>0</v>
      </c>
      <c r="E192" s="132">
        <f>SAM_billion!E192*1000</f>
        <v>0</v>
      </c>
      <c r="F192" s="132">
        <f>SAM_billion!F192*1000</f>
        <v>0</v>
      </c>
      <c r="G192" s="132">
        <f>SAM_billion!G192*1000</f>
        <v>0</v>
      </c>
      <c r="H192" s="132">
        <f>SAM_billion!H192*1000</f>
        <v>0</v>
      </c>
      <c r="I192" s="132">
        <f>SAM_billion!I192*1000</f>
        <v>0</v>
      </c>
      <c r="J192" s="132">
        <f>SAM_billion!J192*1000</f>
        <v>0</v>
      </c>
      <c r="K192" s="132">
        <f>SAM_billion!K192*1000</f>
        <v>0</v>
      </c>
      <c r="L192" s="132">
        <f>SAM_billion!L192*1000</f>
        <v>0</v>
      </c>
      <c r="M192" s="132">
        <f>SAM_billion!M192*1000</f>
        <v>0</v>
      </c>
      <c r="N192" s="132">
        <f>SAM_billion!N192*1000</f>
        <v>0</v>
      </c>
      <c r="O192" s="132">
        <f>SAM_billion!O192*1000</f>
        <v>0</v>
      </c>
      <c r="P192" s="132">
        <f>SAM_billion!P192*1000</f>
        <v>0</v>
      </c>
      <c r="Q192" s="132">
        <f>SAM_billion!Q192*1000</f>
        <v>0</v>
      </c>
      <c r="R192" s="132">
        <f>SAM_billion!R192*1000</f>
        <v>0</v>
      </c>
      <c r="S192" s="132">
        <f>SAM_billion!S192*1000</f>
        <v>0</v>
      </c>
      <c r="T192" s="132">
        <f>SAM_billion!T192*1000</f>
        <v>0</v>
      </c>
      <c r="U192" s="132">
        <f>SAM_billion!U192*1000</f>
        <v>0</v>
      </c>
      <c r="V192" s="132">
        <f>SAM_billion!V192*1000</f>
        <v>0</v>
      </c>
      <c r="W192" s="132">
        <f>SAM_billion!W192*1000</f>
        <v>0</v>
      </c>
      <c r="X192" s="132">
        <f>SAM_billion!X192*1000</f>
        <v>0</v>
      </c>
      <c r="Y192" s="132">
        <f>SAM_billion!Y192*1000</f>
        <v>0</v>
      </c>
      <c r="Z192" s="132">
        <f>SAM_billion!Z192*1000</f>
        <v>0</v>
      </c>
      <c r="AA192" s="132">
        <f>SAM_billion!AA192*1000</f>
        <v>0</v>
      </c>
      <c r="AB192" s="132">
        <f>SAM_billion!AB192*1000</f>
        <v>0</v>
      </c>
      <c r="AC192" s="132">
        <f>SAM_billion!AC192*1000</f>
        <v>0</v>
      </c>
      <c r="AD192" s="132">
        <f>SAM_billion!AD192*1000</f>
        <v>0</v>
      </c>
      <c r="AE192" s="132">
        <f>SAM_billion!AE192*1000</f>
        <v>0</v>
      </c>
      <c r="AF192" s="132">
        <f>SAM_billion!AF192*1000</f>
        <v>0</v>
      </c>
      <c r="AG192" s="132">
        <f>SAM_billion!AG192*1000</f>
        <v>0</v>
      </c>
      <c r="AH192" s="132">
        <f>SAM_billion!AH192*1000</f>
        <v>0</v>
      </c>
      <c r="AI192" s="132">
        <f>SAM_billion!AI192*1000</f>
        <v>0</v>
      </c>
      <c r="AJ192" s="132">
        <f>SAM_billion!AJ192*1000</f>
        <v>0</v>
      </c>
      <c r="AK192" s="132">
        <f>SAM_billion!AK192*1000</f>
        <v>0</v>
      </c>
      <c r="AL192" s="132">
        <f>SAM_billion!AL192*1000</f>
        <v>0</v>
      </c>
      <c r="AM192" s="132">
        <f>SAM_billion!AM192*1000</f>
        <v>0</v>
      </c>
      <c r="AN192" s="132">
        <f>SAM_billion!AN192*1000</f>
        <v>0</v>
      </c>
      <c r="AO192" s="132">
        <f>SAM_billion!AO192*1000</f>
        <v>0</v>
      </c>
      <c r="AP192" s="132">
        <f>SAM_billion!AP192*1000</f>
        <v>0</v>
      </c>
      <c r="AQ192" s="132">
        <f>SAM_billion!AQ192*1000</f>
        <v>-4465.6265157895195</v>
      </c>
      <c r="AR192" s="132">
        <f>SAM_billion!AR192*1000</f>
        <v>0.43143478908253213</v>
      </c>
      <c r="AS192" s="132">
        <f>SAM_billion!AS192*1000</f>
        <v>8.8959531055710794</v>
      </c>
      <c r="AT192" s="132">
        <f>SAM_billion!AT192*1000</f>
        <v>80.063577950139717</v>
      </c>
      <c r="AU192" s="132">
        <f>SAM_billion!AU192*1000</f>
        <v>26.263702489289802</v>
      </c>
      <c r="AV192" s="132">
        <f>SAM_billion!AV192*1000</f>
        <v>15.243832094509802</v>
      </c>
      <c r="AW192" s="132">
        <f>SAM_billion!AW192*1000</f>
        <v>2.9291778229579464</v>
      </c>
      <c r="AX192" s="132">
        <f>SAM_billion!AX192*1000</f>
        <v>0</v>
      </c>
      <c r="AY192" s="132">
        <f>SAM_billion!AY192*1000</f>
        <v>0</v>
      </c>
      <c r="AZ192" s="132">
        <f>SAM_billion!AZ192*1000</f>
        <v>0</v>
      </c>
      <c r="BA192" s="132">
        <f>SAM_billion!BA192*1000</f>
        <v>0</v>
      </c>
      <c r="BB192" s="132">
        <f>SAM_billion!BB192*1000</f>
        <v>0</v>
      </c>
      <c r="BC192" s="132">
        <f>SAM_billion!BC192*1000</f>
        <v>0</v>
      </c>
      <c r="BD192" s="132">
        <f>SAM_billion!BD192*1000</f>
        <v>0</v>
      </c>
      <c r="BE192" s="132">
        <f>SAM_billion!BE192*1000</f>
        <v>0</v>
      </c>
      <c r="BF192" s="132">
        <f>SAM_billion!BF192*1000</f>
        <v>0</v>
      </c>
      <c r="BG192" s="132">
        <f>SAM_billion!BG192*1000</f>
        <v>0</v>
      </c>
      <c r="BH192" s="132">
        <f>SAM_billion!BH192*1000</f>
        <v>0</v>
      </c>
      <c r="BI192" s="132">
        <f>SAM_billion!BI192*1000</f>
        <v>0</v>
      </c>
      <c r="BJ192" s="132">
        <f>SAM_billion!BJ192*1000</f>
        <v>0</v>
      </c>
      <c r="BK192" s="132">
        <f>SAM_billion!BK192*1000</f>
        <v>4331.7988375379673</v>
      </c>
      <c r="BL192" s="132">
        <f>SAM_billion!BL192*1000</f>
        <v>0</v>
      </c>
      <c r="BM192" s="132">
        <f>SAM_billion!BM192*1000</f>
        <v>0</v>
      </c>
      <c r="BN192" s="132">
        <f>SAM_billion!BN192*1000</f>
        <v>0</v>
      </c>
      <c r="BO192" s="132">
        <f>SAM_billion!BO192*1000</f>
        <v>0</v>
      </c>
      <c r="BP192" s="132">
        <f>SAM_billion!BP192*1000</f>
        <v>0</v>
      </c>
      <c r="BQ192" s="132">
        <f>SAM_billion!BQ192*1000</f>
        <v>0</v>
      </c>
      <c r="BR192" s="132">
        <f>SAM_billion!BR192*1000</f>
        <v>0</v>
      </c>
      <c r="BS192" s="132">
        <f>SAM_billion!BS192*1000</f>
        <v>0</v>
      </c>
      <c r="BT192" s="132">
        <f>SAM_billion!BT192*1000</f>
        <v>0</v>
      </c>
      <c r="BU192" s="132">
        <f>SAM_billion!BU192*1000</f>
        <v>0</v>
      </c>
      <c r="BV192" s="132">
        <f>SAM_billion!BV192*1000</f>
        <v>0</v>
      </c>
      <c r="BW192" s="132">
        <f>SAM_billion!BW192*1000</f>
        <v>0</v>
      </c>
      <c r="BX192" s="132">
        <f>SAM_billion!BX192*1000</f>
        <v>0</v>
      </c>
      <c r="BY192" s="132">
        <f>SAM_billion!BY192*1000</f>
        <v>0</v>
      </c>
      <c r="BZ192" s="132">
        <f>SAM_billion!BZ192*1000</f>
        <v>0</v>
      </c>
      <c r="CA192" s="132">
        <f>SAM_billion!CA192*1000</f>
        <v>0</v>
      </c>
      <c r="CB192" s="132">
        <f>SAM_billion!CB192*1000</f>
        <v>0</v>
      </c>
      <c r="CC192" s="132">
        <f>SAM_billion!CC192*1000</f>
        <v>0</v>
      </c>
      <c r="CD192" s="132">
        <f>SAM_billion!CD192*1000</f>
        <v>0</v>
      </c>
      <c r="CE192" s="132">
        <f>SAM_billion!CE192*1000</f>
        <v>0</v>
      </c>
      <c r="CF192" s="132">
        <f>SAM_billion!CF192*1000</f>
        <v>0</v>
      </c>
      <c r="CG192" s="132">
        <f>SAM_billion!CG192*1000</f>
        <v>0</v>
      </c>
      <c r="CH192" s="132">
        <f>SAM_billion!CH192*1000</f>
        <v>0</v>
      </c>
      <c r="CI192" s="132">
        <f>SAM_billion!CI192*1000</f>
        <v>0</v>
      </c>
      <c r="CJ192" s="132">
        <f>SAM_billion!CJ192*1000</f>
        <v>0</v>
      </c>
      <c r="CK192" s="132">
        <f>SAM_billion!CK192*1000</f>
        <v>0</v>
      </c>
      <c r="CL192" s="132">
        <f>SAM_billion!CL192*1000</f>
        <v>0</v>
      </c>
      <c r="CM192" s="132">
        <f>SAM_billion!CM192*1000</f>
        <v>0</v>
      </c>
      <c r="CN192" s="132">
        <f>SAM_billion!CN192*1000</f>
        <v>0</v>
      </c>
      <c r="CO192" s="132">
        <f>SAM_billion!CO192*1000</f>
        <v>0</v>
      </c>
      <c r="CP192" s="132">
        <f>SAM_billion!CP192*1000</f>
        <v>0</v>
      </c>
      <c r="CQ192" s="132">
        <f>SAM_billion!CQ192*1000</f>
        <v>0</v>
      </c>
      <c r="CR192" s="132">
        <f>SAM_billion!CR192*1000</f>
        <v>0</v>
      </c>
      <c r="CS192" s="132">
        <f>SAM_billion!CS192*1000</f>
        <v>0</v>
      </c>
      <c r="CT192" s="132">
        <f>SAM_billion!CT192*1000</f>
        <v>0</v>
      </c>
      <c r="CU192" s="132">
        <f>SAM_billion!CU192*1000</f>
        <v>0</v>
      </c>
      <c r="CV192" s="132">
        <f>SAM_billion!CV192*1000</f>
        <v>0</v>
      </c>
      <c r="CW192" s="132">
        <f>SAM_billion!CW192*1000</f>
        <v>0</v>
      </c>
      <c r="CX192" s="132">
        <f>SAM_billion!CX192*1000</f>
        <v>0</v>
      </c>
      <c r="CY192" s="132">
        <f>SAM_billion!CY192*1000</f>
        <v>0</v>
      </c>
      <c r="CZ192" s="132">
        <f>SAM_billion!CZ192*1000</f>
        <v>0</v>
      </c>
      <c r="DA192" s="132">
        <f>SAM_billion!DA192*1000</f>
        <v>0</v>
      </c>
      <c r="DB192" s="132">
        <f>SAM_billion!DB192*1000</f>
        <v>0</v>
      </c>
      <c r="DC192" s="132">
        <f>SAM_billion!DC192*1000</f>
        <v>0</v>
      </c>
      <c r="DD192" s="132">
        <f>SAM_billion!DD192*1000</f>
        <v>0</v>
      </c>
      <c r="DE192" s="132">
        <f>SAM_billion!DE192*1000</f>
        <v>0</v>
      </c>
      <c r="DF192" s="132">
        <f>SAM_billion!DF192*1000</f>
        <v>0</v>
      </c>
      <c r="DG192" s="132">
        <f>SAM_billion!DG192*1000</f>
        <v>0</v>
      </c>
      <c r="DH192" s="132">
        <f>SAM_billion!DH192*1000</f>
        <v>0</v>
      </c>
      <c r="DI192" s="132">
        <f>SAM_billion!DI192*1000</f>
        <v>0</v>
      </c>
      <c r="DJ192" s="132">
        <f>SAM_billion!DJ192*1000</f>
        <v>0</v>
      </c>
      <c r="DK192" s="132">
        <f>SAM_billion!DK192*1000</f>
        <v>0</v>
      </c>
      <c r="DL192" s="132">
        <f>SAM_billion!DL192*1000</f>
        <v>0</v>
      </c>
      <c r="DM192" s="132">
        <f>SAM_billion!DM192*1000</f>
        <v>0</v>
      </c>
      <c r="DN192" s="132">
        <f>SAM_billion!DN192*1000</f>
        <v>0</v>
      </c>
      <c r="DO192" s="132">
        <f>SAM_billion!DO192*1000</f>
        <v>0</v>
      </c>
      <c r="DP192" s="132">
        <f>SAM_billion!DP192*1000</f>
        <v>0</v>
      </c>
      <c r="DQ192" s="132">
        <f>SAM_billion!DQ192*1000</f>
        <v>0</v>
      </c>
      <c r="DR192" s="132">
        <f>SAM_billion!DR192*1000</f>
        <v>0</v>
      </c>
      <c r="DS192" s="132">
        <f>SAM_billion!DS192*1000</f>
        <v>0</v>
      </c>
      <c r="DT192" s="132">
        <f>SAM_billion!DT192*1000</f>
        <v>0</v>
      </c>
      <c r="DU192" s="132">
        <f>SAM_billion!DU192*1000</f>
        <v>0</v>
      </c>
      <c r="DV192" s="132">
        <f>SAM_billion!DV192*1000</f>
        <v>0</v>
      </c>
      <c r="DW192" s="132">
        <f>SAM_billion!DW192*1000</f>
        <v>0</v>
      </c>
      <c r="DX192" s="132">
        <f>SAM_billion!DX192*1000</f>
        <v>0</v>
      </c>
      <c r="DY192" s="132">
        <f>SAM_billion!DY192*1000</f>
        <v>0</v>
      </c>
      <c r="DZ192" s="132">
        <f>SAM_billion!DZ192*1000</f>
        <v>0</v>
      </c>
      <c r="EA192" s="132">
        <f>SAM_billion!EA192*1000</f>
        <v>0</v>
      </c>
      <c r="EB192" s="132">
        <f>SAM_billion!EB192*1000</f>
        <v>0</v>
      </c>
      <c r="EC192" s="132">
        <f>SAM_billion!EC192*1000</f>
        <v>0</v>
      </c>
      <c r="ED192" s="132">
        <f>SAM_billion!ED192*1000</f>
        <v>0</v>
      </c>
      <c r="EE192" s="132">
        <f>SAM_billion!EE192*1000</f>
        <v>0</v>
      </c>
      <c r="EF192" s="132">
        <f>SAM_billion!EF192*1000</f>
        <v>0</v>
      </c>
      <c r="EG192" s="132">
        <f>SAM_billion!EG192*1000</f>
        <v>0</v>
      </c>
      <c r="EH192" s="132">
        <f>SAM_billion!EH192*1000</f>
        <v>0</v>
      </c>
      <c r="EI192" s="132">
        <f>SAM_billion!EI192*1000</f>
        <v>0</v>
      </c>
      <c r="EJ192" s="132">
        <f>SAM_billion!EJ192*1000</f>
        <v>0</v>
      </c>
      <c r="EK192" s="132">
        <f>SAM_billion!EK192*1000</f>
        <v>0</v>
      </c>
      <c r="EL192" s="132">
        <f>SAM_billion!EL192*1000</f>
        <v>0</v>
      </c>
      <c r="EM192" s="132">
        <f>SAM_billion!EM192*1000</f>
        <v>0</v>
      </c>
      <c r="EN192" s="132">
        <f>SAM_billion!EN192*1000</f>
        <v>0</v>
      </c>
      <c r="EO192" s="132">
        <f>SAM_billion!EO192*1000</f>
        <v>0</v>
      </c>
      <c r="EP192" s="132">
        <f>SAM_billion!EP192*1000</f>
        <v>0</v>
      </c>
      <c r="EQ192" s="132">
        <f>SAM_billion!EQ192*1000</f>
        <v>0</v>
      </c>
      <c r="ER192" s="132">
        <f>SAM_billion!ER192*1000</f>
        <v>0</v>
      </c>
      <c r="ES192" s="132">
        <f>SAM_billion!ES192*1000</f>
        <v>0</v>
      </c>
      <c r="ET192" s="132">
        <f>SAM_billion!ET192*1000</f>
        <v>0</v>
      </c>
      <c r="EU192" s="132">
        <f>SAM_billion!EU192*1000</f>
        <v>0</v>
      </c>
      <c r="EV192" s="132">
        <f>SAM_billion!EV192*1000</f>
        <v>0</v>
      </c>
      <c r="EW192" s="132">
        <f>SAM_billion!EW192*1000</f>
        <v>0</v>
      </c>
      <c r="EX192" s="132">
        <f>SAM_billion!EX192*1000</f>
        <v>0</v>
      </c>
      <c r="EY192" s="132">
        <f>SAM_billion!EY192*1000</f>
        <v>0</v>
      </c>
      <c r="EZ192" s="132">
        <f>SAM_billion!EZ192*1000</f>
        <v>0</v>
      </c>
      <c r="FA192" s="132">
        <f>SAM_billion!FA192*1000</f>
        <v>0</v>
      </c>
      <c r="FB192" s="132">
        <f>SAM_billion!FB192*1000</f>
        <v>0</v>
      </c>
      <c r="FC192" s="132">
        <f>SAM_billion!FC192*1000</f>
        <v>0</v>
      </c>
      <c r="FD192" s="132">
        <f>SAM_billion!FD192*1000</f>
        <v>0</v>
      </c>
      <c r="FE192" s="132">
        <f>SAM_billion!FE192*1000</f>
        <v>0</v>
      </c>
      <c r="FF192" s="132">
        <f>SAM_billion!FF192*1000</f>
        <v>0</v>
      </c>
      <c r="FG192" s="132">
        <f>SAM_billion!FG192*1000</f>
        <v>0</v>
      </c>
      <c r="FH192" s="132">
        <f>SAM_billion!FH192*1000</f>
        <v>0</v>
      </c>
      <c r="FI192" s="132">
        <f>SAM_billion!FI192*1000</f>
        <v>0</v>
      </c>
      <c r="FJ192" s="132">
        <f>SAM_billion!FJ192*1000</f>
        <v>0</v>
      </c>
      <c r="FK192" s="132">
        <f>SAM_billion!FK192*1000</f>
        <v>0</v>
      </c>
      <c r="FL192" s="132">
        <f>SAM_billion!FL192*1000</f>
        <v>0</v>
      </c>
      <c r="FM192" s="132">
        <f>SAM_billion!FM192*1000</f>
        <v>0</v>
      </c>
      <c r="FN192" s="132">
        <f>SAM_billion!FN192*1000</f>
        <v>0</v>
      </c>
      <c r="FO192" s="132">
        <f>SAM_billion!FO192*1000</f>
        <v>0</v>
      </c>
      <c r="FP192" s="132">
        <f>SAM_billion!FP192*1000</f>
        <v>0</v>
      </c>
      <c r="FQ192" s="132">
        <f>SAM_billion!FQ192*1000</f>
        <v>0</v>
      </c>
      <c r="FR192" s="132">
        <f>SAM_billion!FR192*1000</f>
        <v>0</v>
      </c>
      <c r="FS192" s="132">
        <f>SAM_billion!FS192*1000</f>
        <v>0</v>
      </c>
      <c r="FT192" s="132">
        <f>SAM_billion!FT192*1000</f>
        <v>0</v>
      </c>
      <c r="FU192" s="132">
        <f>SAM_billion!FU192*1000</f>
        <v>0</v>
      </c>
      <c r="FV192" s="132">
        <f>SAM_billion!FV192*1000</f>
        <v>0</v>
      </c>
      <c r="FW192" s="132">
        <f>SAM_billion!FW192*1000</f>
        <v>0</v>
      </c>
      <c r="FX192" s="132">
        <f>SAM_billion!FX192*1000</f>
        <v>0</v>
      </c>
      <c r="FY192" s="132">
        <f>SAM_billion!FY192*1000</f>
        <v>0</v>
      </c>
      <c r="FZ192" s="132">
        <f>SAM_billion!FZ192*1000</f>
        <v>0</v>
      </c>
      <c r="GA192" s="132">
        <f>SAM_billion!GA192*1000</f>
        <v>0</v>
      </c>
      <c r="GB192" s="132">
        <f>SAM_billion!GB192*1000</f>
        <v>0</v>
      </c>
      <c r="GC192" s="132">
        <f>SAM_billion!GC192*1000</f>
        <v>0</v>
      </c>
      <c r="GD192" s="132">
        <f>SAM_billion!GD192*1000</f>
        <v>0</v>
      </c>
      <c r="GE192" s="132">
        <f>SAM_billion!GE192*1000</f>
        <v>0</v>
      </c>
      <c r="GF192" s="132">
        <f>SAM_billion!GF192*1000</f>
        <v>0</v>
      </c>
      <c r="GG192" s="132">
        <f>SAM_billion!GG192*1000</f>
        <v>0</v>
      </c>
      <c r="GH192" s="132">
        <f>SAM_billion!GH192*1000</f>
        <v>0</v>
      </c>
      <c r="GI192" s="132">
        <f>SAM_billion!GI192*1000</f>
        <v>0</v>
      </c>
      <c r="GJ192" s="132">
        <f>SAM_billion!GJ192*1000</f>
        <v>-1.7763568394002505E-12</v>
      </c>
    </row>
    <row r="193" spans="1:192" x14ac:dyDescent="0.25">
      <c r="A193" s="133" t="s">
        <v>716</v>
      </c>
      <c r="B193" s="132">
        <f>SAM_billion!B193*1000</f>
        <v>-1.7132556338167955</v>
      </c>
      <c r="C193" s="132">
        <f>SAM_billion!C193*1000</f>
        <v>-6.7533224329303589</v>
      </c>
      <c r="D193" s="132">
        <f>SAM_billion!D193*1000</f>
        <v>-0.28933416346386626</v>
      </c>
      <c r="E193" s="132">
        <f>SAM_billion!E193*1000</f>
        <v>-4.8585799173731727</v>
      </c>
      <c r="F193" s="132">
        <f>SAM_billion!F193*1000</f>
        <v>-19.065804415814075</v>
      </c>
      <c r="G193" s="132">
        <f>SAM_billion!G193*1000</f>
        <v>-6.485146824360295</v>
      </c>
      <c r="H193" s="132">
        <f>SAM_billion!H193*1000</f>
        <v>-2.3512002338735907</v>
      </c>
      <c r="I193" s="132">
        <f>SAM_billion!I193*1000</f>
        <v>-2.9943177853296534</v>
      </c>
      <c r="J193" s="132">
        <f>SAM_billion!J193*1000</f>
        <v>-0.26974364665896106</v>
      </c>
      <c r="K193" s="132">
        <f>SAM_billion!K193*1000</f>
        <v>-2.9955559523196578</v>
      </c>
      <c r="L193" s="132">
        <f>SAM_billion!L193*1000</f>
        <v>-0.70584355438177004</v>
      </c>
      <c r="M193" s="132">
        <f>SAM_billion!M193*1000</f>
        <v>-1.8636206500766344</v>
      </c>
      <c r="N193" s="132">
        <f>SAM_billion!N193*1000</f>
        <v>0</v>
      </c>
      <c r="O193" s="132">
        <f>SAM_billion!O193*1000</f>
        <v>0</v>
      </c>
      <c r="P193" s="132">
        <f>SAM_billion!P193*1000</f>
        <v>0</v>
      </c>
      <c r="Q193" s="132">
        <f>SAM_billion!Q193*1000</f>
        <v>77.342935499453759</v>
      </c>
      <c r="R193" s="132">
        <f>SAM_billion!R193*1000</f>
        <v>0</v>
      </c>
      <c r="S193" s="132">
        <f>SAM_billion!S193*1000</f>
        <v>0</v>
      </c>
      <c r="T193" s="132">
        <f>SAM_billion!T193*1000</f>
        <v>610.57075189704244</v>
      </c>
      <c r="U193" s="132">
        <f>SAM_billion!U193*1000</f>
        <v>131.93966206682438</v>
      </c>
      <c r="V193" s="132">
        <f>SAM_billion!V193*1000</f>
        <v>11.261086972896189</v>
      </c>
      <c r="W193" s="132">
        <f>SAM_billion!W193*1000</f>
        <v>17.564661980902716</v>
      </c>
      <c r="X193" s="132">
        <f>SAM_billion!X193*1000</f>
        <v>38.926616748992508</v>
      </c>
      <c r="Y193" s="132">
        <f>SAM_billion!Y193*1000</f>
        <v>9.2570515974973056</v>
      </c>
      <c r="Z193" s="132">
        <f>SAM_billion!Z193*1000</f>
        <v>17.274061551347234</v>
      </c>
      <c r="AA193" s="132">
        <f>SAM_billion!AA193*1000</f>
        <v>1.2779650544432326</v>
      </c>
      <c r="AB193" s="132">
        <f>SAM_billion!AB193*1000</f>
        <v>0</v>
      </c>
      <c r="AC193" s="132">
        <f>SAM_billion!AC193*1000</f>
        <v>0.4533337184220077</v>
      </c>
      <c r="AD193" s="132">
        <f>SAM_billion!AD193*1000</f>
        <v>39.945380130680256</v>
      </c>
      <c r="AE193" s="132">
        <f>SAM_billion!AE193*1000</f>
        <v>52.975156048476862</v>
      </c>
      <c r="AF193" s="132">
        <f>SAM_billion!AF193*1000</f>
        <v>0</v>
      </c>
      <c r="AG193" s="132">
        <f>SAM_billion!AG193*1000</f>
        <v>0</v>
      </c>
      <c r="AH193" s="132">
        <f>SAM_billion!AH193*1000</f>
        <v>20.026110066823424</v>
      </c>
      <c r="AI193" s="132">
        <f>SAM_billion!AI193*1000</f>
        <v>58.983091515606439</v>
      </c>
      <c r="AJ193" s="132">
        <f>SAM_billion!AJ193*1000</f>
        <v>-1114.7703758807058</v>
      </c>
      <c r="AK193" s="132">
        <f>SAM_billion!AK193*1000</f>
        <v>-343.75338185024629</v>
      </c>
      <c r="AL193" s="132">
        <f>SAM_billion!AL193*1000</f>
        <v>-18.539440578248488</v>
      </c>
      <c r="AM193" s="132">
        <f>SAM_billion!AM193*1000</f>
        <v>-4.6666455183656863</v>
      </c>
      <c r="AN193" s="132">
        <f>SAM_billion!AN193*1000</f>
        <v>-761.2003572832657</v>
      </c>
      <c r="AO193" s="132">
        <f>SAM_billion!AO193*1000</f>
        <v>1293.1956214136378</v>
      </c>
      <c r="AP193" s="132">
        <f>SAM_billion!AP193*1000</f>
        <v>-120.93449219005073</v>
      </c>
      <c r="AQ193" s="132">
        <f>SAM_billion!AQ193*1000</f>
        <v>0</v>
      </c>
      <c r="AR193" s="132">
        <f>SAM_billion!AR193*1000</f>
        <v>0</v>
      </c>
      <c r="AS193" s="132">
        <f>SAM_billion!AS193*1000</f>
        <v>0</v>
      </c>
      <c r="AT193" s="132">
        <f>SAM_billion!AT193*1000</f>
        <v>0</v>
      </c>
      <c r="AU193" s="132">
        <f>SAM_billion!AU193*1000</f>
        <v>0</v>
      </c>
      <c r="AV193" s="132">
        <f>SAM_billion!AV193*1000</f>
        <v>0</v>
      </c>
      <c r="AW193" s="132">
        <f>SAM_billion!AW193*1000</f>
        <v>0</v>
      </c>
      <c r="AX193" s="132">
        <f>SAM_billion!AX193*1000</f>
        <v>-673.50910074326634</v>
      </c>
      <c r="AY193" s="132">
        <f>SAM_billion!AY193*1000</f>
        <v>-3991.1038944338238</v>
      </c>
      <c r="AZ193" s="132">
        <f>SAM_billion!AZ193*1000</f>
        <v>4.1842212743355356</v>
      </c>
      <c r="BA193" s="132">
        <f>SAM_billion!BA193*1000</f>
        <v>-249.64273801371451</v>
      </c>
      <c r="BB193" s="132">
        <f>SAM_billion!BB193*1000</f>
        <v>-132.61857180648673</v>
      </c>
      <c r="BC193" s="132">
        <f>SAM_billion!BC193*1000</f>
        <v>-0.89103380673884169</v>
      </c>
      <c r="BD193" s="132">
        <f>SAM_billion!BD193*1000</f>
        <v>-0.21835255393942024</v>
      </c>
      <c r="BE193" s="132">
        <f>SAM_billion!BE193*1000</f>
        <v>-73.816270563457167</v>
      </c>
      <c r="BF193" s="132">
        <f>SAM_billion!BF193*1000</f>
        <v>-25.191107803321078</v>
      </c>
      <c r="BG193" s="132">
        <f>SAM_billion!BG193*1000</f>
        <v>-14.582627293743926</v>
      </c>
      <c r="BH193" s="132">
        <f>SAM_billion!BH193*1000</f>
        <v>-19.999560693472198</v>
      </c>
      <c r="BI193" s="132">
        <f>SAM_billion!BI193*1000</f>
        <v>-119.64428133838632</v>
      </c>
      <c r="BJ193" s="132">
        <f>SAM_billion!BJ193*1000</f>
        <v>-46.961267434939721</v>
      </c>
      <c r="BK193" s="132">
        <f>SAM_billion!BK193*1000</f>
        <v>0</v>
      </c>
      <c r="BL193" s="132">
        <f>SAM_billion!BL193*1000</f>
        <v>1268.2663533244702</v>
      </c>
      <c r="BM193" s="132">
        <f>SAM_billion!BM193*1000</f>
        <v>0</v>
      </c>
      <c r="BN193" s="132">
        <f>SAM_billion!BN193*1000</f>
        <v>0</v>
      </c>
      <c r="BO193" s="132">
        <f>SAM_billion!BO193*1000</f>
        <v>36.066997787622086</v>
      </c>
      <c r="BP193" s="132">
        <f>SAM_billion!BP193*1000</f>
        <v>0</v>
      </c>
      <c r="BQ193" s="132">
        <f>SAM_billion!BQ193*1000</f>
        <v>0</v>
      </c>
      <c r="BR193" s="132">
        <f>SAM_billion!BR193*1000</f>
        <v>0</v>
      </c>
      <c r="BS193" s="132">
        <f>SAM_billion!BS193*1000</f>
        <v>0</v>
      </c>
      <c r="BT193" s="132">
        <f>SAM_billion!BT193*1000</f>
        <v>0</v>
      </c>
      <c r="BU193" s="132">
        <f>SAM_billion!BU193*1000</f>
        <v>107.85107830255482</v>
      </c>
      <c r="BV193" s="132">
        <f>SAM_billion!BV193*1000</f>
        <v>1.4520726023732429</v>
      </c>
      <c r="BW193" s="132">
        <f>SAM_billion!BW193*1000</f>
        <v>0</v>
      </c>
      <c r="BX193" s="132">
        <f>SAM_billion!BX193*1000</f>
        <v>884.26358447196799</v>
      </c>
      <c r="BY193" s="132">
        <f>SAM_billion!BY193*1000</f>
        <v>578.82110493083928</v>
      </c>
      <c r="BZ193" s="132">
        <f>SAM_billion!BZ193*1000</f>
        <v>104.86612571270493</v>
      </c>
      <c r="CA193" s="132">
        <f>SAM_billion!CA193*1000</f>
        <v>0</v>
      </c>
      <c r="CB193" s="132">
        <f>SAM_billion!CB193*1000</f>
        <v>0</v>
      </c>
      <c r="CC193" s="132">
        <f>SAM_billion!CC193*1000</f>
        <v>0</v>
      </c>
      <c r="CD193" s="132">
        <f>SAM_billion!CD193*1000</f>
        <v>0</v>
      </c>
      <c r="CE193" s="132">
        <f>SAM_billion!CE193*1000</f>
        <v>0</v>
      </c>
      <c r="CF193" s="132">
        <f>SAM_billion!CF193*1000</f>
        <v>0</v>
      </c>
      <c r="CG193" s="132">
        <f>SAM_billion!CG193*1000</f>
        <v>0</v>
      </c>
      <c r="CH193" s="132">
        <f>SAM_billion!CH193*1000</f>
        <v>0</v>
      </c>
      <c r="CI193" s="132">
        <f>SAM_billion!CI193*1000</f>
        <v>0</v>
      </c>
      <c r="CJ193" s="132">
        <f>SAM_billion!CJ193*1000</f>
        <v>0</v>
      </c>
      <c r="CK193" s="132">
        <f>SAM_billion!CK193*1000</f>
        <v>0</v>
      </c>
      <c r="CL193" s="132">
        <f>SAM_billion!CL193*1000</f>
        <v>0</v>
      </c>
      <c r="CM193" s="132">
        <f>SAM_billion!CM193*1000</f>
        <v>0</v>
      </c>
      <c r="CN193" s="132">
        <f>SAM_billion!CN193*1000</f>
        <v>0</v>
      </c>
      <c r="CO193" s="132">
        <f>SAM_billion!CO193*1000</f>
        <v>0</v>
      </c>
      <c r="CP193" s="132">
        <f>SAM_billion!CP193*1000</f>
        <v>0</v>
      </c>
      <c r="CQ193" s="132">
        <f>SAM_billion!CQ193*1000</f>
        <v>0</v>
      </c>
      <c r="CR193" s="132">
        <f>SAM_billion!CR193*1000</f>
        <v>0</v>
      </c>
      <c r="CS193" s="132">
        <f>SAM_billion!CS193*1000</f>
        <v>0</v>
      </c>
      <c r="CT193" s="132">
        <f>SAM_billion!CT193*1000</f>
        <v>0</v>
      </c>
      <c r="CU193" s="132">
        <f>SAM_billion!CU193*1000</f>
        <v>0</v>
      </c>
      <c r="CV193" s="132">
        <f>SAM_billion!CV193*1000</f>
        <v>0</v>
      </c>
      <c r="CW193" s="132">
        <f>SAM_billion!CW193*1000</f>
        <v>0</v>
      </c>
      <c r="CX193" s="132">
        <f>SAM_billion!CX193*1000</f>
        <v>0</v>
      </c>
      <c r="CY193" s="132">
        <f>SAM_billion!CY193*1000</f>
        <v>0</v>
      </c>
      <c r="CZ193" s="132">
        <f>SAM_billion!CZ193*1000</f>
        <v>0</v>
      </c>
      <c r="DA193" s="132">
        <f>SAM_billion!DA193*1000</f>
        <v>0</v>
      </c>
      <c r="DB193" s="132">
        <f>SAM_billion!DB193*1000</f>
        <v>0</v>
      </c>
      <c r="DC193" s="132">
        <f>SAM_billion!DC193*1000</f>
        <v>0</v>
      </c>
      <c r="DD193" s="132">
        <f>SAM_billion!DD193*1000</f>
        <v>0</v>
      </c>
      <c r="DE193" s="132">
        <f>SAM_billion!DE193*1000</f>
        <v>0</v>
      </c>
      <c r="DF193" s="132">
        <f>SAM_billion!DF193*1000</f>
        <v>0</v>
      </c>
      <c r="DG193" s="132">
        <f>SAM_billion!DG193*1000</f>
        <v>0</v>
      </c>
      <c r="DH193" s="132">
        <f>SAM_billion!DH193*1000</f>
        <v>0</v>
      </c>
      <c r="DI193" s="132">
        <f>SAM_billion!DI193*1000</f>
        <v>0</v>
      </c>
      <c r="DJ193" s="132">
        <f>SAM_billion!DJ193*1000</f>
        <v>0</v>
      </c>
      <c r="DK193" s="132">
        <f>SAM_billion!DK193*1000</f>
        <v>0</v>
      </c>
      <c r="DL193" s="132">
        <f>SAM_billion!DL193*1000</f>
        <v>0</v>
      </c>
      <c r="DM193" s="132">
        <f>SAM_billion!DM193*1000</f>
        <v>0</v>
      </c>
      <c r="DN193" s="132">
        <f>SAM_billion!DN193*1000</f>
        <v>0</v>
      </c>
      <c r="DO193" s="132">
        <f>SAM_billion!DO193*1000</f>
        <v>0</v>
      </c>
      <c r="DP193" s="132">
        <f>SAM_billion!DP193*1000</f>
        <v>0</v>
      </c>
      <c r="DQ193" s="132">
        <f>SAM_billion!DQ193*1000</f>
        <v>0</v>
      </c>
      <c r="DR193" s="132">
        <f>SAM_billion!DR193*1000</f>
        <v>0</v>
      </c>
      <c r="DS193" s="132">
        <f>SAM_billion!DS193*1000</f>
        <v>0</v>
      </c>
      <c r="DT193" s="132">
        <f>SAM_billion!DT193*1000</f>
        <v>0</v>
      </c>
      <c r="DU193" s="132">
        <f>SAM_billion!DU193*1000</f>
        <v>0</v>
      </c>
      <c r="DV193" s="132">
        <f>SAM_billion!DV193*1000</f>
        <v>0</v>
      </c>
      <c r="DW193" s="132">
        <f>SAM_billion!DW193*1000</f>
        <v>0</v>
      </c>
      <c r="DX193" s="132">
        <f>SAM_billion!DX193*1000</f>
        <v>0</v>
      </c>
      <c r="DY193" s="132">
        <f>SAM_billion!DY193*1000</f>
        <v>0</v>
      </c>
      <c r="DZ193" s="132">
        <f>SAM_billion!DZ193*1000</f>
        <v>0</v>
      </c>
      <c r="EA193" s="132">
        <f>SAM_billion!EA193*1000</f>
        <v>0</v>
      </c>
      <c r="EB193" s="132">
        <f>SAM_billion!EB193*1000</f>
        <v>0</v>
      </c>
      <c r="EC193" s="132">
        <f>SAM_billion!EC193*1000</f>
        <v>0</v>
      </c>
      <c r="ED193" s="132">
        <f>SAM_billion!ED193*1000</f>
        <v>0</v>
      </c>
      <c r="EE193" s="132">
        <f>SAM_billion!EE193*1000</f>
        <v>0</v>
      </c>
      <c r="EF193" s="132">
        <f>SAM_billion!EF193*1000</f>
        <v>0</v>
      </c>
      <c r="EG193" s="132">
        <f>SAM_billion!EG193*1000</f>
        <v>0</v>
      </c>
      <c r="EH193" s="132">
        <f>SAM_billion!EH193*1000</f>
        <v>0</v>
      </c>
      <c r="EI193" s="132">
        <f>SAM_billion!EI193*1000</f>
        <v>0</v>
      </c>
      <c r="EJ193" s="132">
        <f>SAM_billion!EJ193*1000</f>
        <v>0</v>
      </c>
      <c r="EK193" s="132">
        <f>SAM_billion!EK193*1000</f>
        <v>0</v>
      </c>
      <c r="EL193" s="132">
        <f>SAM_billion!EL193*1000</f>
        <v>0</v>
      </c>
      <c r="EM193" s="132">
        <f>SAM_billion!EM193*1000</f>
        <v>0</v>
      </c>
      <c r="EN193" s="132">
        <f>SAM_billion!EN193*1000</f>
        <v>0</v>
      </c>
      <c r="EO193" s="132">
        <f>SAM_billion!EO193*1000</f>
        <v>0</v>
      </c>
      <c r="EP193" s="132">
        <f>SAM_billion!EP193*1000</f>
        <v>0</v>
      </c>
      <c r="EQ193" s="132">
        <f>SAM_billion!EQ193*1000</f>
        <v>0</v>
      </c>
      <c r="ER193" s="132">
        <f>SAM_billion!ER193*1000</f>
        <v>0</v>
      </c>
      <c r="ES193" s="132">
        <f>SAM_billion!ES193*1000</f>
        <v>0</v>
      </c>
      <c r="ET193" s="132">
        <f>SAM_billion!ET193*1000</f>
        <v>0</v>
      </c>
      <c r="EU193" s="132">
        <f>SAM_billion!EU193*1000</f>
        <v>0</v>
      </c>
      <c r="EV193" s="132">
        <f>SAM_billion!EV193*1000</f>
        <v>0</v>
      </c>
      <c r="EW193" s="132">
        <f>SAM_billion!EW193*1000</f>
        <v>0</v>
      </c>
      <c r="EX193" s="132">
        <f>SAM_billion!EX193*1000</f>
        <v>0</v>
      </c>
      <c r="EY193" s="132">
        <f>SAM_billion!EY193*1000</f>
        <v>0</v>
      </c>
      <c r="EZ193" s="132">
        <f>SAM_billion!EZ193*1000</f>
        <v>0</v>
      </c>
      <c r="FA193" s="132">
        <f>SAM_billion!FA193*1000</f>
        <v>0</v>
      </c>
      <c r="FB193" s="132">
        <f>SAM_billion!FB193*1000</f>
        <v>0</v>
      </c>
      <c r="FC193" s="132">
        <f>SAM_billion!FC193*1000</f>
        <v>0</v>
      </c>
      <c r="FD193" s="132">
        <f>SAM_billion!FD193*1000</f>
        <v>0</v>
      </c>
      <c r="FE193" s="132">
        <f>SAM_billion!FE193*1000</f>
        <v>0</v>
      </c>
      <c r="FF193" s="132">
        <f>SAM_billion!FF193*1000</f>
        <v>0</v>
      </c>
      <c r="FG193" s="132">
        <f>SAM_billion!FG193*1000</f>
        <v>0</v>
      </c>
      <c r="FH193" s="132">
        <f>SAM_billion!FH193*1000</f>
        <v>0</v>
      </c>
      <c r="FI193" s="132">
        <f>SAM_billion!FI193*1000</f>
        <v>0</v>
      </c>
      <c r="FJ193" s="132">
        <f>SAM_billion!FJ193*1000</f>
        <v>0</v>
      </c>
      <c r="FK193" s="132">
        <f>SAM_billion!FK193*1000</f>
        <v>0</v>
      </c>
      <c r="FL193" s="132">
        <f>SAM_billion!FL193*1000</f>
        <v>0</v>
      </c>
      <c r="FM193" s="132">
        <f>SAM_billion!FM193*1000</f>
        <v>0</v>
      </c>
      <c r="FN193" s="132">
        <f>SAM_billion!FN193*1000</f>
        <v>365.46905958117662</v>
      </c>
      <c r="FO193" s="132">
        <f>SAM_billion!FO193*1000</f>
        <v>545.15356813806545</v>
      </c>
      <c r="FP193" s="132">
        <f>SAM_billion!FP193*1000</f>
        <v>241.9971356061032</v>
      </c>
      <c r="FQ193" s="132">
        <f>SAM_billion!FQ193*1000</f>
        <v>209.59971178012216</v>
      </c>
      <c r="FR193" s="132">
        <f>SAM_billion!FR193*1000</f>
        <v>710.81297107638716</v>
      </c>
      <c r="FS193" s="132">
        <f>SAM_billion!FS193*1000</f>
        <v>155.13724113877069</v>
      </c>
      <c r="FT193" s="132">
        <f>SAM_billion!FT193*1000</f>
        <v>124.03992885589498</v>
      </c>
      <c r="FU193" s="132">
        <f>SAM_billion!FU193*1000</f>
        <v>46.39020174697643</v>
      </c>
      <c r="FV193" s="132">
        <f>SAM_billion!FV193*1000</f>
        <v>-1.3681992916164607</v>
      </c>
      <c r="FW193" s="132">
        <f>SAM_billion!FW193*1000</f>
        <v>-1.6074183052211533</v>
      </c>
      <c r="FX193" s="132">
        <f>SAM_billion!FX193*1000</f>
        <v>0</v>
      </c>
      <c r="FY193" s="132">
        <f>SAM_billion!FY193*1000</f>
        <v>0</v>
      </c>
      <c r="FZ193" s="132">
        <f>SAM_billion!FZ193*1000</f>
        <v>0</v>
      </c>
      <c r="GA193" s="132">
        <f>SAM_billion!GA193*1000</f>
        <v>0</v>
      </c>
      <c r="GB193" s="132">
        <f>SAM_billion!GB193*1000</f>
        <v>0</v>
      </c>
      <c r="GC193" s="132">
        <f>SAM_billion!GC193*1000</f>
        <v>0</v>
      </c>
      <c r="GD193" s="132">
        <f>SAM_billion!GD193*1000</f>
        <v>0</v>
      </c>
      <c r="GE193" s="132">
        <f>SAM_billion!GE193*1000</f>
        <v>0</v>
      </c>
      <c r="GF193" s="132">
        <f>SAM_billion!GF193*1000</f>
        <v>0</v>
      </c>
      <c r="GG193" s="132">
        <f>SAM_billion!GG193*1000</f>
        <v>0</v>
      </c>
      <c r="GH193" s="132">
        <f>SAM_billion!GH193*1000</f>
        <v>0</v>
      </c>
      <c r="GI193" s="132">
        <f>SAM_billion!GI193*1000</f>
        <v>0</v>
      </c>
      <c r="GJ193" s="132">
        <f>SAM_billion!GJ193*1000</f>
        <v>3.2682190287403046E-12</v>
      </c>
    </row>
    <row r="194" spans="1:192" x14ac:dyDescent="0.25">
      <c r="A194" s="133" t="s">
        <v>60</v>
      </c>
      <c r="B194" s="132">
        <f>SAM_billion!B194*1000</f>
        <v>0</v>
      </c>
      <c r="C194" s="132">
        <f>SAM_billion!C194*1000</f>
        <v>0</v>
      </c>
      <c r="D194" s="132">
        <f>SAM_billion!D194*1000</f>
        <v>0</v>
      </c>
      <c r="E194" s="132">
        <f>SAM_billion!E194*1000</f>
        <v>0</v>
      </c>
      <c r="F194" s="132">
        <f>SAM_billion!F194*1000</f>
        <v>0</v>
      </c>
      <c r="G194" s="132">
        <f>SAM_billion!G194*1000</f>
        <v>0</v>
      </c>
      <c r="H194" s="132">
        <f>SAM_billion!H194*1000</f>
        <v>0</v>
      </c>
      <c r="I194" s="132">
        <f>SAM_billion!I194*1000</f>
        <v>0</v>
      </c>
      <c r="J194" s="132">
        <f>SAM_billion!J194*1000</f>
        <v>0</v>
      </c>
      <c r="K194" s="132">
        <f>SAM_billion!K194*1000</f>
        <v>0</v>
      </c>
      <c r="L194" s="132">
        <f>SAM_billion!L194*1000</f>
        <v>0</v>
      </c>
      <c r="M194" s="132">
        <f>SAM_billion!M194*1000</f>
        <v>0</v>
      </c>
      <c r="N194" s="132">
        <f>SAM_billion!N194*1000</f>
        <v>0</v>
      </c>
      <c r="O194" s="132">
        <f>SAM_billion!O194*1000</f>
        <v>0</v>
      </c>
      <c r="P194" s="132">
        <f>SAM_billion!P194*1000</f>
        <v>0</v>
      </c>
      <c r="Q194" s="132">
        <f>SAM_billion!Q194*1000</f>
        <v>0</v>
      </c>
      <c r="R194" s="132">
        <f>SAM_billion!R194*1000</f>
        <v>0</v>
      </c>
      <c r="S194" s="132">
        <f>SAM_billion!S194*1000</f>
        <v>0</v>
      </c>
      <c r="T194" s="132">
        <f>SAM_billion!T194*1000</f>
        <v>0</v>
      </c>
      <c r="U194" s="132">
        <f>SAM_billion!U194*1000</f>
        <v>0</v>
      </c>
      <c r="V194" s="132">
        <f>SAM_billion!V194*1000</f>
        <v>0</v>
      </c>
      <c r="W194" s="132">
        <f>SAM_billion!W194*1000</f>
        <v>0</v>
      </c>
      <c r="X194" s="132">
        <f>SAM_billion!X194*1000</f>
        <v>0</v>
      </c>
      <c r="Y194" s="132">
        <f>SAM_billion!Y194*1000</f>
        <v>0</v>
      </c>
      <c r="Z194" s="132">
        <f>SAM_billion!Z194*1000</f>
        <v>0</v>
      </c>
      <c r="AA194" s="132">
        <f>SAM_billion!AA194*1000</f>
        <v>0</v>
      </c>
      <c r="AB194" s="132">
        <f>SAM_billion!AB194*1000</f>
        <v>0</v>
      </c>
      <c r="AC194" s="132">
        <f>SAM_billion!AC194*1000</f>
        <v>0</v>
      </c>
      <c r="AD194" s="132">
        <f>SAM_billion!AD194*1000</f>
        <v>0</v>
      </c>
      <c r="AE194" s="132">
        <f>SAM_billion!AE194*1000</f>
        <v>0</v>
      </c>
      <c r="AF194" s="132">
        <f>SAM_billion!AF194*1000</f>
        <v>0</v>
      </c>
      <c r="AG194" s="132">
        <f>SAM_billion!AG194*1000</f>
        <v>0</v>
      </c>
      <c r="AH194" s="132">
        <f>SAM_billion!AH194*1000</f>
        <v>0</v>
      </c>
      <c r="AI194" s="132">
        <f>SAM_billion!AI194*1000</f>
        <v>0</v>
      </c>
      <c r="AJ194" s="132">
        <f>SAM_billion!AJ194*1000</f>
        <v>0</v>
      </c>
      <c r="AK194" s="132">
        <f>SAM_billion!AK194*1000</f>
        <v>0</v>
      </c>
      <c r="AL194" s="132">
        <f>SAM_billion!AL194*1000</f>
        <v>0</v>
      </c>
      <c r="AM194" s="132">
        <f>SAM_billion!AM194*1000</f>
        <v>0</v>
      </c>
      <c r="AN194" s="132">
        <f>SAM_billion!AN194*1000</f>
        <v>0</v>
      </c>
      <c r="AO194" s="132">
        <f>SAM_billion!AO194*1000</f>
        <v>0</v>
      </c>
      <c r="AP194" s="132">
        <f>SAM_billion!AP194*1000</f>
        <v>0</v>
      </c>
      <c r="AQ194" s="132">
        <f>SAM_billion!AQ194*1000</f>
        <v>0</v>
      </c>
      <c r="AR194" s="132">
        <f>SAM_billion!AR194*1000</f>
        <v>0</v>
      </c>
      <c r="AS194" s="132">
        <f>SAM_billion!AS194*1000</f>
        <v>0</v>
      </c>
      <c r="AT194" s="132">
        <f>SAM_billion!AT194*1000</f>
        <v>0</v>
      </c>
      <c r="AU194" s="132">
        <f>SAM_billion!AU194*1000</f>
        <v>0</v>
      </c>
      <c r="AV194" s="132">
        <f>SAM_billion!AV194*1000</f>
        <v>0</v>
      </c>
      <c r="AW194" s="132">
        <f>SAM_billion!AW194*1000</f>
        <v>0</v>
      </c>
      <c r="AX194" s="132">
        <f>SAM_billion!AX194*1000</f>
        <v>0</v>
      </c>
      <c r="AY194" s="132">
        <f>SAM_billion!AY194*1000</f>
        <v>0</v>
      </c>
      <c r="AZ194" s="132">
        <f>SAM_billion!AZ194*1000</f>
        <v>0</v>
      </c>
      <c r="BA194" s="132">
        <f>SAM_billion!BA194*1000</f>
        <v>0</v>
      </c>
      <c r="BB194" s="132">
        <f>SAM_billion!BB194*1000</f>
        <v>0</v>
      </c>
      <c r="BC194" s="132">
        <f>SAM_billion!BC194*1000</f>
        <v>0</v>
      </c>
      <c r="BD194" s="132">
        <f>SAM_billion!BD194*1000</f>
        <v>0</v>
      </c>
      <c r="BE194" s="132">
        <f>SAM_billion!BE194*1000</f>
        <v>0</v>
      </c>
      <c r="BF194" s="132">
        <f>SAM_billion!BF194*1000</f>
        <v>0</v>
      </c>
      <c r="BG194" s="132">
        <f>SAM_billion!BG194*1000</f>
        <v>0</v>
      </c>
      <c r="BH194" s="132">
        <f>SAM_billion!BH194*1000</f>
        <v>0</v>
      </c>
      <c r="BI194" s="132">
        <f>SAM_billion!BI194*1000</f>
        <v>0</v>
      </c>
      <c r="BJ194" s="132">
        <f>SAM_billion!BJ194*1000</f>
        <v>0</v>
      </c>
      <c r="BK194" s="132">
        <f>SAM_billion!BK194*1000</f>
        <v>0</v>
      </c>
      <c r="BL194" s="132">
        <f>SAM_billion!BL194*1000</f>
        <v>0</v>
      </c>
      <c r="BM194" s="132">
        <f>SAM_billion!BM194*1000</f>
        <v>0</v>
      </c>
      <c r="BN194" s="132">
        <f>SAM_billion!BN194*1000</f>
        <v>0</v>
      </c>
      <c r="BO194" s="132">
        <f>SAM_billion!BO194*1000</f>
        <v>0</v>
      </c>
      <c r="BP194" s="132">
        <f>SAM_billion!BP194*1000</f>
        <v>0</v>
      </c>
      <c r="BQ194" s="132">
        <f>SAM_billion!BQ194*1000</f>
        <v>0</v>
      </c>
      <c r="BR194" s="132">
        <f>SAM_billion!BR194*1000</f>
        <v>0</v>
      </c>
      <c r="BS194" s="132">
        <f>SAM_billion!BS194*1000</f>
        <v>0</v>
      </c>
      <c r="BT194" s="132">
        <f>SAM_billion!BT194*1000</f>
        <v>0</v>
      </c>
      <c r="BU194" s="132">
        <f>SAM_billion!BU194*1000</f>
        <v>0</v>
      </c>
      <c r="BV194" s="132">
        <f>SAM_billion!BV194*1000</f>
        <v>0</v>
      </c>
      <c r="BW194" s="132">
        <f>SAM_billion!BW194*1000</f>
        <v>0</v>
      </c>
      <c r="BX194" s="132">
        <f>SAM_billion!BX194*1000</f>
        <v>0</v>
      </c>
      <c r="BY194" s="132">
        <f>SAM_billion!BY194*1000</f>
        <v>0</v>
      </c>
      <c r="BZ194" s="132">
        <f>SAM_billion!BZ194*1000</f>
        <v>0</v>
      </c>
      <c r="CA194" s="132">
        <f>SAM_billion!CA194*1000</f>
        <v>0</v>
      </c>
      <c r="CB194" s="132">
        <f>SAM_billion!CB194*1000</f>
        <v>0</v>
      </c>
      <c r="CC194" s="132">
        <f>SAM_billion!CC194*1000</f>
        <v>0</v>
      </c>
      <c r="CD194" s="132">
        <f>SAM_billion!CD194*1000</f>
        <v>0</v>
      </c>
      <c r="CE194" s="132">
        <f>SAM_billion!CE194*1000</f>
        <v>0</v>
      </c>
      <c r="CF194" s="132">
        <f>SAM_billion!CF194*1000</f>
        <v>0</v>
      </c>
      <c r="CG194" s="132">
        <f>SAM_billion!CG194*1000</f>
        <v>0</v>
      </c>
      <c r="CH194" s="132">
        <f>SAM_billion!CH194*1000</f>
        <v>0</v>
      </c>
      <c r="CI194" s="132">
        <f>SAM_billion!CI194*1000</f>
        <v>0</v>
      </c>
      <c r="CJ194" s="132">
        <f>SAM_billion!CJ194*1000</f>
        <v>0</v>
      </c>
      <c r="CK194" s="132">
        <f>SAM_billion!CK194*1000</f>
        <v>0</v>
      </c>
      <c r="CL194" s="132">
        <f>SAM_billion!CL194*1000</f>
        <v>0</v>
      </c>
      <c r="CM194" s="132">
        <f>SAM_billion!CM194*1000</f>
        <v>0</v>
      </c>
      <c r="CN194" s="132">
        <f>SAM_billion!CN194*1000</f>
        <v>0</v>
      </c>
      <c r="CO194" s="132">
        <f>SAM_billion!CO194*1000</f>
        <v>0</v>
      </c>
      <c r="CP194" s="132">
        <f>SAM_billion!CP194*1000</f>
        <v>0</v>
      </c>
      <c r="CQ194" s="132">
        <f>SAM_billion!CQ194*1000</f>
        <v>0</v>
      </c>
      <c r="CR194" s="132">
        <f>SAM_billion!CR194*1000</f>
        <v>0</v>
      </c>
      <c r="CS194" s="132">
        <f>SAM_billion!CS194*1000</f>
        <v>0</v>
      </c>
      <c r="CT194" s="132">
        <f>SAM_billion!CT194*1000</f>
        <v>0</v>
      </c>
      <c r="CU194" s="132">
        <f>SAM_billion!CU194*1000</f>
        <v>0</v>
      </c>
      <c r="CV194" s="132">
        <f>SAM_billion!CV194*1000</f>
        <v>0</v>
      </c>
      <c r="CW194" s="132">
        <f>SAM_billion!CW194*1000</f>
        <v>0</v>
      </c>
      <c r="CX194" s="132">
        <f>SAM_billion!CX194*1000</f>
        <v>0</v>
      </c>
      <c r="CY194" s="132">
        <f>SAM_billion!CY194*1000</f>
        <v>0</v>
      </c>
      <c r="CZ194" s="132">
        <f>SAM_billion!CZ194*1000</f>
        <v>0</v>
      </c>
      <c r="DA194" s="132">
        <f>SAM_billion!DA194*1000</f>
        <v>0</v>
      </c>
      <c r="DB194" s="132">
        <f>SAM_billion!DB194*1000</f>
        <v>0</v>
      </c>
      <c r="DC194" s="132">
        <f>SAM_billion!DC194*1000</f>
        <v>0</v>
      </c>
      <c r="DD194" s="132">
        <f>SAM_billion!DD194*1000</f>
        <v>0</v>
      </c>
      <c r="DE194" s="132">
        <f>SAM_billion!DE194*1000</f>
        <v>0</v>
      </c>
      <c r="DF194" s="132">
        <f>SAM_billion!DF194*1000</f>
        <v>0</v>
      </c>
      <c r="DG194" s="132">
        <f>SAM_billion!DG194*1000</f>
        <v>0</v>
      </c>
      <c r="DH194" s="132">
        <f>SAM_billion!DH194*1000</f>
        <v>0</v>
      </c>
      <c r="DI194" s="132">
        <f>SAM_billion!DI194*1000</f>
        <v>0</v>
      </c>
      <c r="DJ194" s="132">
        <f>SAM_billion!DJ194*1000</f>
        <v>0</v>
      </c>
      <c r="DK194" s="132">
        <f>SAM_billion!DK194*1000</f>
        <v>0</v>
      </c>
      <c r="DL194" s="132">
        <f>SAM_billion!DL194*1000</f>
        <v>0</v>
      </c>
      <c r="DM194" s="132">
        <f>SAM_billion!DM194*1000</f>
        <v>0</v>
      </c>
      <c r="DN194" s="132">
        <f>SAM_billion!DN194*1000</f>
        <v>0</v>
      </c>
      <c r="DO194" s="132">
        <f>SAM_billion!DO194*1000</f>
        <v>0</v>
      </c>
      <c r="DP194" s="132">
        <f>SAM_billion!DP194*1000</f>
        <v>0</v>
      </c>
      <c r="DQ194" s="132">
        <f>SAM_billion!DQ194*1000</f>
        <v>0</v>
      </c>
      <c r="DR194" s="132">
        <f>SAM_billion!DR194*1000</f>
        <v>0</v>
      </c>
      <c r="DS194" s="132">
        <f>SAM_billion!DS194*1000</f>
        <v>0</v>
      </c>
      <c r="DT194" s="132">
        <f>SAM_billion!DT194*1000</f>
        <v>0</v>
      </c>
      <c r="DU194" s="132">
        <f>SAM_billion!DU194*1000</f>
        <v>0</v>
      </c>
      <c r="DV194" s="132">
        <f>SAM_billion!DV194*1000</f>
        <v>0</v>
      </c>
      <c r="DW194" s="132">
        <f>SAM_billion!DW194*1000</f>
        <v>0</v>
      </c>
      <c r="DX194" s="132">
        <f>SAM_billion!DX194*1000</f>
        <v>0</v>
      </c>
      <c r="DY194" s="132">
        <f>SAM_billion!DY194*1000</f>
        <v>0</v>
      </c>
      <c r="DZ194" s="132">
        <f>SAM_billion!DZ194*1000</f>
        <v>0</v>
      </c>
      <c r="EA194" s="132">
        <f>SAM_billion!EA194*1000</f>
        <v>0</v>
      </c>
      <c r="EB194" s="132">
        <f>SAM_billion!EB194*1000</f>
        <v>0</v>
      </c>
      <c r="EC194" s="132">
        <f>SAM_billion!EC194*1000</f>
        <v>0</v>
      </c>
      <c r="ED194" s="132">
        <f>SAM_billion!ED194*1000</f>
        <v>0</v>
      </c>
      <c r="EE194" s="132">
        <f>SAM_billion!EE194*1000</f>
        <v>0</v>
      </c>
      <c r="EF194" s="132">
        <f>SAM_billion!EF194*1000</f>
        <v>0</v>
      </c>
      <c r="EG194" s="132">
        <f>SAM_billion!EG194*1000</f>
        <v>0</v>
      </c>
      <c r="EH194" s="132">
        <f>SAM_billion!EH194*1000</f>
        <v>0</v>
      </c>
      <c r="EI194" s="132">
        <f>SAM_billion!EI194*1000</f>
        <v>0</v>
      </c>
      <c r="EJ194" s="132">
        <f>SAM_billion!EJ194*1000</f>
        <v>0</v>
      </c>
      <c r="EK194" s="132">
        <f>SAM_billion!EK194*1000</f>
        <v>0</v>
      </c>
      <c r="EL194" s="132">
        <f>SAM_billion!EL194*1000</f>
        <v>0</v>
      </c>
      <c r="EM194" s="132">
        <f>SAM_billion!EM194*1000</f>
        <v>0</v>
      </c>
      <c r="EN194" s="132">
        <f>SAM_billion!EN194*1000</f>
        <v>0</v>
      </c>
      <c r="EO194" s="132">
        <f>SAM_billion!EO194*1000</f>
        <v>0</v>
      </c>
      <c r="EP194" s="132">
        <f>SAM_billion!EP194*1000</f>
        <v>0</v>
      </c>
      <c r="EQ194" s="132">
        <f>SAM_billion!EQ194*1000</f>
        <v>0</v>
      </c>
      <c r="ER194" s="132">
        <f>SAM_billion!ER194*1000</f>
        <v>0</v>
      </c>
      <c r="ES194" s="132">
        <f>SAM_billion!ES194*1000</f>
        <v>0</v>
      </c>
      <c r="ET194" s="132">
        <f>SAM_billion!ET194*1000</f>
        <v>0</v>
      </c>
      <c r="EU194" s="132">
        <f>SAM_billion!EU194*1000</f>
        <v>0</v>
      </c>
      <c r="EV194" s="132">
        <f>SAM_billion!EV194*1000</f>
        <v>0</v>
      </c>
      <c r="EW194" s="132">
        <f>SAM_billion!EW194*1000</f>
        <v>0</v>
      </c>
      <c r="EX194" s="132">
        <f>SAM_billion!EX194*1000</f>
        <v>0</v>
      </c>
      <c r="EY194" s="132">
        <f>SAM_billion!EY194*1000</f>
        <v>0</v>
      </c>
      <c r="EZ194" s="132">
        <f>SAM_billion!EZ194*1000</f>
        <v>0</v>
      </c>
      <c r="FA194" s="132">
        <f>SAM_billion!FA194*1000</f>
        <v>0</v>
      </c>
      <c r="FB194" s="132">
        <f>SAM_billion!FB194*1000</f>
        <v>0</v>
      </c>
      <c r="FC194" s="132">
        <f>SAM_billion!FC194*1000</f>
        <v>0</v>
      </c>
      <c r="FD194" s="132">
        <f>SAM_billion!FD194*1000</f>
        <v>0</v>
      </c>
      <c r="FE194" s="132">
        <f>SAM_billion!FE194*1000</f>
        <v>0</v>
      </c>
      <c r="FF194" s="132">
        <f>SAM_billion!FF194*1000</f>
        <v>0</v>
      </c>
      <c r="FG194" s="132">
        <f>SAM_billion!FG194*1000</f>
        <v>0</v>
      </c>
      <c r="FH194" s="132">
        <f>SAM_billion!FH194*1000</f>
        <v>0</v>
      </c>
      <c r="FI194" s="132">
        <f>SAM_billion!FI194*1000</f>
        <v>0</v>
      </c>
      <c r="FJ194" s="132">
        <f>SAM_billion!FJ194*1000</f>
        <v>0</v>
      </c>
      <c r="FK194" s="132">
        <f>SAM_billion!FK194*1000</f>
        <v>0</v>
      </c>
      <c r="FL194" s="132">
        <f>SAM_billion!FL194*1000</f>
        <v>638090.96573038306</v>
      </c>
      <c r="FM194" s="132">
        <f>SAM_billion!FM194*1000</f>
        <v>28180.749999999993</v>
      </c>
      <c r="FN194" s="132">
        <f>SAM_billion!FN194*1000</f>
        <v>56.458954618271768</v>
      </c>
      <c r="FO194" s="132">
        <f>SAM_billion!FO194*1000</f>
        <v>89.185563538595176</v>
      </c>
      <c r="FP194" s="132">
        <f>SAM_billion!FP194*1000</f>
        <v>150.70355665594352</v>
      </c>
      <c r="FQ194" s="132">
        <f>SAM_billion!FQ194*1000</f>
        <v>299.74934328839936</v>
      </c>
      <c r="FR194" s="132">
        <f>SAM_billion!FR194*1000</f>
        <v>429.65966773556136</v>
      </c>
      <c r="FS194" s="132">
        <f>SAM_billion!FS194*1000</f>
        <v>662.89212011394613</v>
      </c>
      <c r="FT194" s="132">
        <f>SAM_billion!FT194*1000</f>
        <v>904.69478883814861</v>
      </c>
      <c r="FU194" s="132">
        <f>SAM_billion!FU194*1000</f>
        <v>1637.5627186706879</v>
      </c>
      <c r="FV194" s="132">
        <f>SAM_billion!FV194*1000</f>
        <v>3781.8162561956851</v>
      </c>
      <c r="FW194" s="132">
        <f>SAM_billion!FW194*1000</f>
        <v>61985.753963247655</v>
      </c>
      <c r="FX194" s="132">
        <f>SAM_billion!FX194*1000</f>
        <v>-11959.445158848677</v>
      </c>
      <c r="FY194" s="132">
        <f>SAM_billion!FY194*1000</f>
        <v>0</v>
      </c>
      <c r="FZ194" s="132">
        <f>SAM_billion!FZ194*1000</f>
        <v>0</v>
      </c>
      <c r="GA194" s="132">
        <f>SAM_billion!GA194*1000</f>
        <v>0</v>
      </c>
      <c r="GB194" s="132">
        <f>SAM_billion!GB194*1000</f>
        <v>0</v>
      </c>
      <c r="GC194" s="132">
        <f>SAM_billion!GC194*1000</f>
        <v>0</v>
      </c>
      <c r="GD194" s="132">
        <f>SAM_billion!GD194*1000</f>
        <v>0</v>
      </c>
      <c r="GE194" s="132">
        <f>SAM_billion!GE194*1000</f>
        <v>0</v>
      </c>
      <c r="GF194" s="132">
        <f>SAM_billion!GF194*1000</f>
        <v>0</v>
      </c>
      <c r="GG194" s="132">
        <f>SAM_billion!GG194*1000</f>
        <v>0</v>
      </c>
      <c r="GH194" s="132">
        <f>SAM_billion!GH194*1000</f>
        <v>0</v>
      </c>
      <c r="GI194" s="132">
        <f>SAM_billion!GI194*1000</f>
        <v>157693.32688320088</v>
      </c>
      <c r="GJ194" s="132">
        <f>SAM_billion!GJ194*1000</f>
        <v>882004.07438763836</v>
      </c>
    </row>
    <row r="195" spans="1:192" x14ac:dyDescent="0.25">
      <c r="A195" s="133" t="s">
        <v>534</v>
      </c>
      <c r="B195" s="132">
        <f>SAM_billion!B195*1000</f>
        <v>0</v>
      </c>
      <c r="C195" s="132">
        <f>SAM_billion!C195*1000</f>
        <v>0</v>
      </c>
      <c r="D195" s="132">
        <f>SAM_billion!D195*1000</f>
        <v>0</v>
      </c>
      <c r="E195" s="132">
        <f>SAM_billion!E195*1000</f>
        <v>0</v>
      </c>
      <c r="F195" s="132">
        <f>SAM_billion!F195*1000</f>
        <v>0</v>
      </c>
      <c r="G195" s="132">
        <f>SAM_billion!G195*1000</f>
        <v>0</v>
      </c>
      <c r="H195" s="132">
        <f>SAM_billion!H195*1000</f>
        <v>0</v>
      </c>
      <c r="I195" s="132">
        <f>SAM_billion!I195*1000</f>
        <v>0</v>
      </c>
      <c r="J195" s="132">
        <f>SAM_billion!J195*1000</f>
        <v>0</v>
      </c>
      <c r="K195" s="132">
        <f>SAM_billion!K195*1000</f>
        <v>0</v>
      </c>
      <c r="L195" s="132">
        <f>SAM_billion!L195*1000</f>
        <v>0</v>
      </c>
      <c r="M195" s="132">
        <f>SAM_billion!M195*1000</f>
        <v>0</v>
      </c>
      <c r="N195" s="132">
        <f>SAM_billion!N195*1000</f>
        <v>0</v>
      </c>
      <c r="O195" s="132">
        <f>SAM_billion!O195*1000</f>
        <v>0</v>
      </c>
      <c r="P195" s="132">
        <f>SAM_billion!P195*1000</f>
        <v>0</v>
      </c>
      <c r="Q195" s="132">
        <f>SAM_billion!Q195*1000</f>
        <v>0</v>
      </c>
      <c r="R195" s="132">
        <f>SAM_billion!R195*1000</f>
        <v>0</v>
      </c>
      <c r="S195" s="132">
        <f>SAM_billion!S195*1000</f>
        <v>0</v>
      </c>
      <c r="T195" s="132">
        <f>SAM_billion!T195*1000</f>
        <v>0</v>
      </c>
      <c r="U195" s="132">
        <f>SAM_billion!U195*1000</f>
        <v>0</v>
      </c>
      <c r="V195" s="132">
        <f>SAM_billion!V195*1000</f>
        <v>0</v>
      </c>
      <c r="W195" s="132">
        <f>SAM_billion!W195*1000</f>
        <v>0</v>
      </c>
      <c r="X195" s="132">
        <f>SAM_billion!X195*1000</f>
        <v>0</v>
      </c>
      <c r="Y195" s="132">
        <f>SAM_billion!Y195*1000</f>
        <v>0</v>
      </c>
      <c r="Z195" s="132">
        <f>SAM_billion!Z195*1000</f>
        <v>0</v>
      </c>
      <c r="AA195" s="132">
        <f>SAM_billion!AA195*1000</f>
        <v>0</v>
      </c>
      <c r="AB195" s="132">
        <f>SAM_billion!AB195*1000</f>
        <v>0</v>
      </c>
      <c r="AC195" s="132">
        <f>SAM_billion!AC195*1000</f>
        <v>0</v>
      </c>
      <c r="AD195" s="132">
        <f>SAM_billion!AD195*1000</f>
        <v>0</v>
      </c>
      <c r="AE195" s="132">
        <f>SAM_billion!AE195*1000</f>
        <v>0</v>
      </c>
      <c r="AF195" s="132">
        <f>SAM_billion!AF195*1000</f>
        <v>0</v>
      </c>
      <c r="AG195" s="132">
        <f>SAM_billion!AG195*1000</f>
        <v>0</v>
      </c>
      <c r="AH195" s="132">
        <f>SAM_billion!AH195*1000</f>
        <v>0</v>
      </c>
      <c r="AI195" s="132">
        <f>SAM_billion!AI195*1000</f>
        <v>0</v>
      </c>
      <c r="AJ195" s="132">
        <f>SAM_billion!AJ195*1000</f>
        <v>0</v>
      </c>
      <c r="AK195" s="132">
        <f>SAM_billion!AK195*1000</f>
        <v>0</v>
      </c>
      <c r="AL195" s="132">
        <f>SAM_billion!AL195*1000</f>
        <v>0</v>
      </c>
      <c r="AM195" s="132">
        <f>SAM_billion!AM195*1000</f>
        <v>0</v>
      </c>
      <c r="AN195" s="132">
        <f>SAM_billion!AN195*1000</f>
        <v>0</v>
      </c>
      <c r="AO195" s="132">
        <f>SAM_billion!AO195*1000</f>
        <v>0</v>
      </c>
      <c r="AP195" s="132">
        <f>SAM_billion!AP195*1000</f>
        <v>0</v>
      </c>
      <c r="AQ195" s="132">
        <f>SAM_billion!AQ195*1000</f>
        <v>0</v>
      </c>
      <c r="AR195" s="132">
        <f>SAM_billion!AR195*1000</f>
        <v>0</v>
      </c>
      <c r="AS195" s="132">
        <f>SAM_billion!AS195*1000</f>
        <v>0</v>
      </c>
      <c r="AT195" s="132">
        <f>SAM_billion!AT195*1000</f>
        <v>0</v>
      </c>
      <c r="AU195" s="132">
        <f>SAM_billion!AU195*1000</f>
        <v>0</v>
      </c>
      <c r="AV195" s="132">
        <f>SAM_billion!AV195*1000</f>
        <v>0</v>
      </c>
      <c r="AW195" s="132">
        <f>SAM_billion!AW195*1000</f>
        <v>0</v>
      </c>
      <c r="AX195" s="132">
        <f>SAM_billion!AX195*1000</f>
        <v>0</v>
      </c>
      <c r="AY195" s="132">
        <f>SAM_billion!AY195*1000</f>
        <v>0</v>
      </c>
      <c r="AZ195" s="132">
        <f>SAM_billion!AZ195*1000</f>
        <v>0</v>
      </c>
      <c r="BA195" s="132">
        <f>SAM_billion!BA195*1000</f>
        <v>0</v>
      </c>
      <c r="BB195" s="132">
        <f>SAM_billion!BB195*1000</f>
        <v>0</v>
      </c>
      <c r="BC195" s="132">
        <f>SAM_billion!BC195*1000</f>
        <v>0</v>
      </c>
      <c r="BD195" s="132">
        <f>SAM_billion!BD195*1000</f>
        <v>0</v>
      </c>
      <c r="BE195" s="132">
        <f>SAM_billion!BE195*1000</f>
        <v>0</v>
      </c>
      <c r="BF195" s="132">
        <f>SAM_billion!BF195*1000</f>
        <v>0</v>
      </c>
      <c r="BG195" s="132">
        <f>SAM_billion!BG195*1000</f>
        <v>0</v>
      </c>
      <c r="BH195" s="132">
        <f>SAM_billion!BH195*1000</f>
        <v>0</v>
      </c>
      <c r="BI195" s="132">
        <f>SAM_billion!BI195*1000</f>
        <v>0</v>
      </c>
      <c r="BJ195" s="132">
        <f>SAM_billion!BJ195*1000</f>
        <v>0</v>
      </c>
      <c r="BK195" s="132">
        <f>SAM_billion!BK195*1000</f>
        <v>0</v>
      </c>
      <c r="BL195" s="132">
        <f>SAM_billion!BL195*1000</f>
        <v>0</v>
      </c>
      <c r="BM195" s="132">
        <f>SAM_billion!BM195*1000</f>
        <v>0</v>
      </c>
      <c r="BN195" s="132">
        <f>SAM_billion!BN195*1000</f>
        <v>0</v>
      </c>
      <c r="BO195" s="132">
        <f>SAM_billion!BO195*1000</f>
        <v>0</v>
      </c>
      <c r="BP195" s="132">
        <f>SAM_billion!BP195*1000</f>
        <v>0</v>
      </c>
      <c r="BQ195" s="132">
        <f>SAM_billion!BQ195*1000</f>
        <v>0</v>
      </c>
      <c r="BR195" s="132">
        <f>SAM_billion!BR195*1000</f>
        <v>0</v>
      </c>
      <c r="BS195" s="132">
        <f>SAM_billion!BS195*1000</f>
        <v>0</v>
      </c>
      <c r="BT195" s="132">
        <f>SAM_billion!BT195*1000</f>
        <v>0</v>
      </c>
      <c r="BU195" s="132">
        <f>SAM_billion!BU195*1000</f>
        <v>0</v>
      </c>
      <c r="BV195" s="132">
        <f>SAM_billion!BV195*1000</f>
        <v>0</v>
      </c>
      <c r="BW195" s="132">
        <f>SAM_billion!BW195*1000</f>
        <v>0</v>
      </c>
      <c r="BX195" s="132">
        <f>SAM_billion!BX195*1000</f>
        <v>0</v>
      </c>
      <c r="BY195" s="132">
        <f>SAM_billion!BY195*1000</f>
        <v>0</v>
      </c>
      <c r="BZ195" s="132">
        <f>SAM_billion!BZ195*1000</f>
        <v>0</v>
      </c>
      <c r="CA195" s="132">
        <f>SAM_billion!CA195*1000</f>
        <v>0</v>
      </c>
      <c r="CB195" s="132">
        <f>SAM_billion!CB195*1000</f>
        <v>0</v>
      </c>
      <c r="CC195" s="132">
        <f>SAM_billion!CC195*1000</f>
        <v>0</v>
      </c>
      <c r="CD195" s="132">
        <f>SAM_billion!CD195*1000</f>
        <v>0</v>
      </c>
      <c r="CE195" s="132">
        <f>SAM_billion!CE195*1000</f>
        <v>0</v>
      </c>
      <c r="CF195" s="132">
        <f>SAM_billion!CF195*1000</f>
        <v>0</v>
      </c>
      <c r="CG195" s="132">
        <f>SAM_billion!CG195*1000</f>
        <v>0</v>
      </c>
      <c r="CH195" s="132">
        <f>SAM_billion!CH195*1000</f>
        <v>0</v>
      </c>
      <c r="CI195" s="132">
        <f>SAM_billion!CI195*1000</f>
        <v>0</v>
      </c>
      <c r="CJ195" s="132">
        <f>SAM_billion!CJ195*1000</f>
        <v>0</v>
      </c>
      <c r="CK195" s="132">
        <f>SAM_billion!CK195*1000</f>
        <v>0</v>
      </c>
      <c r="CL195" s="132">
        <f>SAM_billion!CL195*1000</f>
        <v>0</v>
      </c>
      <c r="CM195" s="132">
        <f>SAM_billion!CM195*1000</f>
        <v>0</v>
      </c>
      <c r="CN195" s="132">
        <f>SAM_billion!CN195*1000</f>
        <v>0</v>
      </c>
      <c r="CO195" s="132">
        <f>SAM_billion!CO195*1000</f>
        <v>0</v>
      </c>
      <c r="CP195" s="132">
        <f>SAM_billion!CP195*1000</f>
        <v>0</v>
      </c>
      <c r="CQ195" s="132">
        <f>SAM_billion!CQ195*1000</f>
        <v>0</v>
      </c>
      <c r="CR195" s="132">
        <f>SAM_billion!CR195*1000</f>
        <v>0</v>
      </c>
      <c r="CS195" s="132">
        <f>SAM_billion!CS195*1000</f>
        <v>0</v>
      </c>
      <c r="CT195" s="132">
        <f>SAM_billion!CT195*1000</f>
        <v>0</v>
      </c>
      <c r="CU195" s="132">
        <f>SAM_billion!CU195*1000</f>
        <v>0</v>
      </c>
      <c r="CV195" s="132">
        <f>SAM_billion!CV195*1000</f>
        <v>0</v>
      </c>
      <c r="CW195" s="132">
        <f>SAM_billion!CW195*1000</f>
        <v>0</v>
      </c>
      <c r="CX195" s="132">
        <f>SAM_billion!CX195*1000</f>
        <v>0</v>
      </c>
      <c r="CY195" s="132">
        <f>SAM_billion!CY195*1000</f>
        <v>0</v>
      </c>
      <c r="CZ195" s="132">
        <f>SAM_billion!CZ195*1000</f>
        <v>0</v>
      </c>
      <c r="DA195" s="132">
        <f>SAM_billion!DA195*1000</f>
        <v>0</v>
      </c>
      <c r="DB195" s="132">
        <f>SAM_billion!DB195*1000</f>
        <v>0</v>
      </c>
      <c r="DC195" s="132">
        <f>SAM_billion!DC195*1000</f>
        <v>0</v>
      </c>
      <c r="DD195" s="132">
        <f>SAM_billion!DD195*1000</f>
        <v>0</v>
      </c>
      <c r="DE195" s="132">
        <f>SAM_billion!DE195*1000</f>
        <v>0</v>
      </c>
      <c r="DF195" s="132">
        <f>SAM_billion!DF195*1000</f>
        <v>0</v>
      </c>
      <c r="DG195" s="132">
        <f>SAM_billion!DG195*1000</f>
        <v>0</v>
      </c>
      <c r="DH195" s="132">
        <f>SAM_billion!DH195*1000</f>
        <v>0</v>
      </c>
      <c r="DI195" s="132">
        <f>SAM_billion!DI195*1000</f>
        <v>0</v>
      </c>
      <c r="DJ195" s="132">
        <f>SAM_billion!DJ195*1000</f>
        <v>0</v>
      </c>
      <c r="DK195" s="132">
        <f>SAM_billion!DK195*1000</f>
        <v>0</v>
      </c>
      <c r="DL195" s="132">
        <f>SAM_billion!DL195*1000</f>
        <v>0</v>
      </c>
      <c r="DM195" s="132">
        <f>SAM_billion!DM195*1000</f>
        <v>0</v>
      </c>
      <c r="DN195" s="132">
        <f>SAM_billion!DN195*1000</f>
        <v>0</v>
      </c>
      <c r="DO195" s="132">
        <f>SAM_billion!DO195*1000</f>
        <v>0</v>
      </c>
      <c r="DP195" s="132">
        <f>SAM_billion!DP195*1000</f>
        <v>0</v>
      </c>
      <c r="DQ195" s="132">
        <f>SAM_billion!DQ195*1000</f>
        <v>0</v>
      </c>
      <c r="DR195" s="132">
        <f>SAM_billion!DR195*1000</f>
        <v>0</v>
      </c>
      <c r="DS195" s="132">
        <f>SAM_billion!DS195*1000</f>
        <v>0</v>
      </c>
      <c r="DT195" s="132">
        <f>SAM_billion!DT195*1000</f>
        <v>0</v>
      </c>
      <c r="DU195" s="132">
        <f>SAM_billion!DU195*1000</f>
        <v>0</v>
      </c>
      <c r="DV195" s="132">
        <f>SAM_billion!DV195*1000</f>
        <v>0</v>
      </c>
      <c r="DW195" s="132">
        <f>SAM_billion!DW195*1000</f>
        <v>0</v>
      </c>
      <c r="DX195" s="132">
        <f>SAM_billion!DX195*1000</f>
        <v>0</v>
      </c>
      <c r="DY195" s="132">
        <f>SAM_billion!DY195*1000</f>
        <v>0</v>
      </c>
      <c r="DZ195" s="132">
        <f>SAM_billion!DZ195*1000</f>
        <v>0</v>
      </c>
      <c r="EA195" s="132">
        <f>SAM_billion!EA195*1000</f>
        <v>0</v>
      </c>
      <c r="EB195" s="132">
        <f>SAM_billion!EB195*1000</f>
        <v>0</v>
      </c>
      <c r="EC195" s="132">
        <f>SAM_billion!EC195*1000</f>
        <v>0</v>
      </c>
      <c r="ED195" s="132">
        <f>SAM_billion!ED195*1000</f>
        <v>0</v>
      </c>
      <c r="EE195" s="132">
        <f>SAM_billion!EE195*1000</f>
        <v>0</v>
      </c>
      <c r="EF195" s="132">
        <f>SAM_billion!EF195*1000</f>
        <v>0</v>
      </c>
      <c r="EG195" s="132">
        <f>SAM_billion!EG195*1000</f>
        <v>0</v>
      </c>
      <c r="EH195" s="132">
        <f>SAM_billion!EH195*1000</f>
        <v>0</v>
      </c>
      <c r="EI195" s="132">
        <f>SAM_billion!EI195*1000</f>
        <v>0</v>
      </c>
      <c r="EJ195" s="132">
        <f>SAM_billion!EJ195*1000</f>
        <v>0</v>
      </c>
      <c r="EK195" s="132">
        <f>SAM_billion!EK195*1000</f>
        <v>0</v>
      </c>
      <c r="EL195" s="132">
        <f>SAM_billion!EL195*1000</f>
        <v>0</v>
      </c>
      <c r="EM195" s="132">
        <f>SAM_billion!EM195*1000</f>
        <v>0</v>
      </c>
      <c r="EN195" s="132">
        <f>SAM_billion!EN195*1000</f>
        <v>0</v>
      </c>
      <c r="EO195" s="132">
        <f>SAM_billion!EO195*1000</f>
        <v>0</v>
      </c>
      <c r="EP195" s="132">
        <f>SAM_billion!EP195*1000</f>
        <v>0</v>
      </c>
      <c r="EQ195" s="132">
        <f>SAM_billion!EQ195*1000</f>
        <v>0</v>
      </c>
      <c r="ER195" s="132">
        <f>SAM_billion!ER195*1000</f>
        <v>0</v>
      </c>
      <c r="ES195" s="132">
        <f>SAM_billion!ES195*1000</f>
        <v>0</v>
      </c>
      <c r="ET195" s="132">
        <f>SAM_billion!ET195*1000</f>
        <v>0</v>
      </c>
      <c r="EU195" s="132">
        <f>SAM_billion!EU195*1000</f>
        <v>0</v>
      </c>
      <c r="EV195" s="132">
        <f>SAM_billion!EV195*1000</f>
        <v>0</v>
      </c>
      <c r="EW195" s="132">
        <f>SAM_billion!EW195*1000</f>
        <v>0</v>
      </c>
      <c r="EX195" s="132">
        <f>SAM_billion!EX195*1000</f>
        <v>0</v>
      </c>
      <c r="EY195" s="132">
        <f>SAM_billion!EY195*1000</f>
        <v>0</v>
      </c>
      <c r="EZ195" s="132">
        <f>SAM_billion!EZ195*1000</f>
        <v>0</v>
      </c>
      <c r="FA195" s="132">
        <f>SAM_billion!FA195*1000</f>
        <v>0</v>
      </c>
      <c r="FB195" s="132">
        <f>SAM_billion!FB195*1000</f>
        <v>0</v>
      </c>
      <c r="FC195" s="132">
        <f>SAM_billion!FC195*1000</f>
        <v>0</v>
      </c>
      <c r="FD195" s="132">
        <f>SAM_billion!FD195*1000</f>
        <v>0</v>
      </c>
      <c r="FE195" s="132">
        <f>SAM_billion!FE195*1000</f>
        <v>0</v>
      </c>
      <c r="FF195" s="132">
        <f>SAM_billion!FF195*1000</f>
        <v>0</v>
      </c>
      <c r="FG195" s="132">
        <f>SAM_billion!FG195*1000</f>
        <v>0</v>
      </c>
      <c r="FH195" s="132">
        <f>SAM_billion!FH195*1000</f>
        <v>0</v>
      </c>
      <c r="FI195" s="132">
        <f>SAM_billion!FI195*1000</f>
        <v>0</v>
      </c>
      <c r="FJ195" s="132">
        <f>SAM_billion!FJ195*1000</f>
        <v>0</v>
      </c>
      <c r="FK195" s="132">
        <f>SAM_billion!FK195*1000</f>
        <v>0</v>
      </c>
      <c r="FL195" s="132">
        <f>SAM_billion!FL195*1000</f>
        <v>0</v>
      </c>
      <c r="FM195" s="132">
        <f>SAM_billion!FM195*1000</f>
        <v>32839.138395221089</v>
      </c>
      <c r="FN195" s="132">
        <f>SAM_billion!FN195*1000</f>
        <v>0</v>
      </c>
      <c r="FO195" s="132">
        <f>SAM_billion!FO195*1000</f>
        <v>0</v>
      </c>
      <c r="FP195" s="132">
        <f>SAM_billion!FP195*1000</f>
        <v>0</v>
      </c>
      <c r="FQ195" s="132">
        <f>SAM_billion!FQ195*1000</f>
        <v>0</v>
      </c>
      <c r="FR195" s="132">
        <f>SAM_billion!FR195*1000</f>
        <v>0</v>
      </c>
      <c r="FS195" s="132">
        <f>SAM_billion!FS195*1000</f>
        <v>0</v>
      </c>
      <c r="FT195" s="132">
        <f>SAM_billion!FT195*1000</f>
        <v>0</v>
      </c>
      <c r="FU195" s="132">
        <f>SAM_billion!FU195*1000</f>
        <v>0</v>
      </c>
      <c r="FV195" s="132">
        <f>SAM_billion!FV195*1000</f>
        <v>0</v>
      </c>
      <c r="FW195" s="132">
        <f>SAM_billion!FW195*1000</f>
        <v>0</v>
      </c>
      <c r="FX195" s="132">
        <f>SAM_billion!FX195*1000</f>
        <v>0</v>
      </c>
      <c r="FY195" s="132">
        <f>SAM_billion!FY195*1000</f>
        <v>0</v>
      </c>
      <c r="FZ195" s="132">
        <f>SAM_billion!FZ195*1000</f>
        <v>0</v>
      </c>
      <c r="GA195" s="132">
        <f>SAM_billion!GA195*1000</f>
        <v>0</v>
      </c>
      <c r="GB195" s="132">
        <f>SAM_billion!GB195*1000</f>
        <v>0</v>
      </c>
      <c r="GC195" s="132">
        <f>SAM_billion!GC195*1000</f>
        <v>0</v>
      </c>
      <c r="GD195" s="132">
        <f>SAM_billion!GD195*1000</f>
        <v>0</v>
      </c>
      <c r="GE195" s="132">
        <f>SAM_billion!GE195*1000</f>
        <v>0</v>
      </c>
      <c r="GF195" s="132">
        <f>SAM_billion!GF195*1000</f>
        <v>0</v>
      </c>
      <c r="GG195" s="132">
        <f>SAM_billion!GG195*1000</f>
        <v>0</v>
      </c>
      <c r="GH195" s="132">
        <f>SAM_billion!GH195*1000</f>
        <v>0</v>
      </c>
      <c r="GI195" s="132">
        <f>SAM_billion!GI195*1000</f>
        <v>0</v>
      </c>
      <c r="GJ195" s="132">
        <f>SAM_billion!GJ195*1000</f>
        <v>32839.138395221089</v>
      </c>
    </row>
    <row r="196" spans="1:192" x14ac:dyDescent="0.25">
      <c r="A196" s="133" t="s">
        <v>61</v>
      </c>
      <c r="B196" s="132">
        <f>SAM_billion!B196*1000</f>
        <v>0</v>
      </c>
      <c r="C196" s="132">
        <f>SAM_billion!C196*1000</f>
        <v>0</v>
      </c>
      <c r="D196" s="132">
        <f>SAM_billion!D196*1000</f>
        <v>0</v>
      </c>
      <c r="E196" s="132">
        <f>SAM_billion!E196*1000</f>
        <v>0</v>
      </c>
      <c r="F196" s="132">
        <f>SAM_billion!F196*1000</f>
        <v>0</v>
      </c>
      <c r="G196" s="132">
        <f>SAM_billion!G196*1000</f>
        <v>0</v>
      </c>
      <c r="H196" s="132">
        <f>SAM_billion!H196*1000</f>
        <v>0</v>
      </c>
      <c r="I196" s="132">
        <f>SAM_billion!I196*1000</f>
        <v>0</v>
      </c>
      <c r="J196" s="132">
        <f>SAM_billion!J196*1000</f>
        <v>0</v>
      </c>
      <c r="K196" s="132">
        <f>SAM_billion!K196*1000</f>
        <v>0</v>
      </c>
      <c r="L196" s="132">
        <f>SAM_billion!L196*1000</f>
        <v>0</v>
      </c>
      <c r="M196" s="132">
        <f>SAM_billion!M196*1000</f>
        <v>0</v>
      </c>
      <c r="N196" s="132">
        <f>SAM_billion!N196*1000</f>
        <v>0</v>
      </c>
      <c r="O196" s="132">
        <f>SAM_billion!O196*1000</f>
        <v>0</v>
      </c>
      <c r="P196" s="132">
        <f>SAM_billion!P196*1000</f>
        <v>0</v>
      </c>
      <c r="Q196" s="132">
        <f>SAM_billion!Q196*1000</f>
        <v>0</v>
      </c>
      <c r="R196" s="132">
        <f>SAM_billion!R196*1000</f>
        <v>0</v>
      </c>
      <c r="S196" s="132">
        <f>SAM_billion!S196*1000</f>
        <v>0</v>
      </c>
      <c r="T196" s="132">
        <f>SAM_billion!T196*1000</f>
        <v>0</v>
      </c>
      <c r="U196" s="132">
        <f>SAM_billion!U196*1000</f>
        <v>0</v>
      </c>
      <c r="V196" s="132">
        <f>SAM_billion!V196*1000</f>
        <v>0</v>
      </c>
      <c r="W196" s="132">
        <f>SAM_billion!W196*1000</f>
        <v>0</v>
      </c>
      <c r="X196" s="132">
        <f>SAM_billion!X196*1000</f>
        <v>0</v>
      </c>
      <c r="Y196" s="132">
        <f>SAM_billion!Y196*1000</f>
        <v>0</v>
      </c>
      <c r="Z196" s="132">
        <f>SAM_billion!Z196*1000</f>
        <v>0</v>
      </c>
      <c r="AA196" s="132">
        <f>SAM_billion!AA196*1000</f>
        <v>0</v>
      </c>
      <c r="AB196" s="132">
        <f>SAM_billion!AB196*1000</f>
        <v>0</v>
      </c>
      <c r="AC196" s="132">
        <f>SAM_billion!AC196*1000</f>
        <v>0</v>
      </c>
      <c r="AD196" s="132">
        <f>SAM_billion!AD196*1000</f>
        <v>0</v>
      </c>
      <c r="AE196" s="132">
        <f>SAM_billion!AE196*1000</f>
        <v>0</v>
      </c>
      <c r="AF196" s="132">
        <f>SAM_billion!AF196*1000</f>
        <v>0</v>
      </c>
      <c r="AG196" s="132">
        <f>SAM_billion!AG196*1000</f>
        <v>0</v>
      </c>
      <c r="AH196" s="132">
        <f>SAM_billion!AH196*1000</f>
        <v>0</v>
      </c>
      <c r="AI196" s="132">
        <f>SAM_billion!AI196*1000</f>
        <v>0</v>
      </c>
      <c r="AJ196" s="132">
        <f>SAM_billion!AJ196*1000</f>
        <v>0</v>
      </c>
      <c r="AK196" s="132">
        <f>SAM_billion!AK196*1000</f>
        <v>0</v>
      </c>
      <c r="AL196" s="132">
        <f>SAM_billion!AL196*1000</f>
        <v>0</v>
      </c>
      <c r="AM196" s="132">
        <f>SAM_billion!AM196*1000</f>
        <v>0</v>
      </c>
      <c r="AN196" s="132">
        <f>SAM_billion!AN196*1000</f>
        <v>0</v>
      </c>
      <c r="AO196" s="132">
        <f>SAM_billion!AO196*1000</f>
        <v>0</v>
      </c>
      <c r="AP196" s="132">
        <f>SAM_billion!AP196*1000</f>
        <v>0</v>
      </c>
      <c r="AQ196" s="132">
        <f>SAM_billion!AQ196*1000</f>
        <v>0</v>
      </c>
      <c r="AR196" s="132">
        <f>SAM_billion!AR196*1000</f>
        <v>0</v>
      </c>
      <c r="AS196" s="132">
        <f>SAM_billion!AS196*1000</f>
        <v>0</v>
      </c>
      <c r="AT196" s="132">
        <f>SAM_billion!AT196*1000</f>
        <v>0</v>
      </c>
      <c r="AU196" s="132">
        <f>SAM_billion!AU196*1000</f>
        <v>0</v>
      </c>
      <c r="AV196" s="132">
        <f>SAM_billion!AV196*1000</f>
        <v>0</v>
      </c>
      <c r="AW196" s="132">
        <f>SAM_billion!AW196*1000</f>
        <v>0</v>
      </c>
      <c r="AX196" s="132">
        <f>SAM_billion!AX196*1000</f>
        <v>0</v>
      </c>
      <c r="AY196" s="132">
        <f>SAM_billion!AY196*1000</f>
        <v>0</v>
      </c>
      <c r="AZ196" s="132">
        <f>SAM_billion!AZ196*1000</f>
        <v>0</v>
      </c>
      <c r="BA196" s="132">
        <f>SAM_billion!BA196*1000</f>
        <v>0</v>
      </c>
      <c r="BB196" s="132">
        <f>SAM_billion!BB196*1000</f>
        <v>0</v>
      </c>
      <c r="BC196" s="132">
        <f>SAM_billion!BC196*1000</f>
        <v>0</v>
      </c>
      <c r="BD196" s="132">
        <f>SAM_billion!BD196*1000</f>
        <v>0</v>
      </c>
      <c r="BE196" s="132">
        <f>SAM_billion!BE196*1000</f>
        <v>0</v>
      </c>
      <c r="BF196" s="132">
        <f>SAM_billion!BF196*1000</f>
        <v>0</v>
      </c>
      <c r="BG196" s="132">
        <f>SAM_billion!BG196*1000</f>
        <v>0</v>
      </c>
      <c r="BH196" s="132">
        <f>SAM_billion!BH196*1000</f>
        <v>0</v>
      </c>
      <c r="BI196" s="132">
        <f>SAM_billion!BI196*1000</f>
        <v>0</v>
      </c>
      <c r="BJ196" s="132">
        <f>SAM_billion!BJ196*1000</f>
        <v>0</v>
      </c>
      <c r="BK196" s="132">
        <f>SAM_billion!BK196*1000</f>
        <v>0</v>
      </c>
      <c r="BL196" s="132">
        <f>SAM_billion!BL196*1000</f>
        <v>0</v>
      </c>
      <c r="BM196" s="132">
        <f>SAM_billion!BM196*1000</f>
        <v>0</v>
      </c>
      <c r="BN196" s="132">
        <f>SAM_billion!BN196*1000</f>
        <v>0</v>
      </c>
      <c r="BO196" s="132">
        <f>SAM_billion!BO196*1000</f>
        <v>0</v>
      </c>
      <c r="BP196" s="132">
        <f>SAM_billion!BP196*1000</f>
        <v>0</v>
      </c>
      <c r="BQ196" s="132">
        <f>SAM_billion!BQ196*1000</f>
        <v>0</v>
      </c>
      <c r="BR196" s="132">
        <f>SAM_billion!BR196*1000</f>
        <v>0</v>
      </c>
      <c r="BS196" s="132">
        <f>SAM_billion!BS196*1000</f>
        <v>0</v>
      </c>
      <c r="BT196" s="132">
        <f>SAM_billion!BT196*1000</f>
        <v>0</v>
      </c>
      <c r="BU196" s="132">
        <f>SAM_billion!BU196*1000</f>
        <v>0</v>
      </c>
      <c r="BV196" s="132">
        <f>SAM_billion!BV196*1000</f>
        <v>0</v>
      </c>
      <c r="BW196" s="132">
        <f>SAM_billion!BW196*1000</f>
        <v>0</v>
      </c>
      <c r="BX196" s="132">
        <f>SAM_billion!BX196*1000</f>
        <v>0</v>
      </c>
      <c r="BY196" s="132">
        <f>SAM_billion!BY196*1000</f>
        <v>0</v>
      </c>
      <c r="BZ196" s="132">
        <f>SAM_billion!BZ196*1000</f>
        <v>0</v>
      </c>
      <c r="CA196" s="132">
        <f>SAM_billion!CA196*1000</f>
        <v>0</v>
      </c>
      <c r="CB196" s="132">
        <f>SAM_billion!CB196*1000</f>
        <v>0</v>
      </c>
      <c r="CC196" s="132">
        <f>SAM_billion!CC196*1000</f>
        <v>0</v>
      </c>
      <c r="CD196" s="132">
        <f>SAM_billion!CD196*1000</f>
        <v>0</v>
      </c>
      <c r="CE196" s="132">
        <f>SAM_billion!CE196*1000</f>
        <v>0</v>
      </c>
      <c r="CF196" s="132">
        <f>SAM_billion!CF196*1000</f>
        <v>0</v>
      </c>
      <c r="CG196" s="132">
        <f>SAM_billion!CG196*1000</f>
        <v>0</v>
      </c>
      <c r="CH196" s="132">
        <f>SAM_billion!CH196*1000</f>
        <v>0</v>
      </c>
      <c r="CI196" s="132">
        <f>SAM_billion!CI196*1000</f>
        <v>0</v>
      </c>
      <c r="CJ196" s="132">
        <f>SAM_billion!CJ196*1000</f>
        <v>0</v>
      </c>
      <c r="CK196" s="132">
        <f>SAM_billion!CK196*1000</f>
        <v>0</v>
      </c>
      <c r="CL196" s="132">
        <f>SAM_billion!CL196*1000</f>
        <v>0</v>
      </c>
      <c r="CM196" s="132">
        <f>SAM_billion!CM196*1000</f>
        <v>0</v>
      </c>
      <c r="CN196" s="132">
        <f>SAM_billion!CN196*1000</f>
        <v>0</v>
      </c>
      <c r="CO196" s="132">
        <f>SAM_billion!CO196*1000</f>
        <v>0</v>
      </c>
      <c r="CP196" s="132">
        <f>SAM_billion!CP196*1000</f>
        <v>0</v>
      </c>
      <c r="CQ196" s="132">
        <f>SAM_billion!CQ196*1000</f>
        <v>0</v>
      </c>
      <c r="CR196" s="132">
        <f>SAM_billion!CR196*1000</f>
        <v>0</v>
      </c>
      <c r="CS196" s="132">
        <f>SAM_billion!CS196*1000</f>
        <v>0</v>
      </c>
      <c r="CT196" s="132">
        <f>SAM_billion!CT196*1000</f>
        <v>0</v>
      </c>
      <c r="CU196" s="132">
        <f>SAM_billion!CU196*1000</f>
        <v>0</v>
      </c>
      <c r="CV196" s="132">
        <f>SAM_billion!CV196*1000</f>
        <v>0</v>
      </c>
      <c r="CW196" s="132">
        <f>SAM_billion!CW196*1000</f>
        <v>0</v>
      </c>
      <c r="CX196" s="132">
        <f>SAM_billion!CX196*1000</f>
        <v>0</v>
      </c>
      <c r="CY196" s="132">
        <f>SAM_billion!CY196*1000</f>
        <v>0</v>
      </c>
      <c r="CZ196" s="132">
        <f>SAM_billion!CZ196*1000</f>
        <v>0</v>
      </c>
      <c r="DA196" s="132">
        <f>SAM_billion!DA196*1000</f>
        <v>0</v>
      </c>
      <c r="DB196" s="132">
        <f>SAM_billion!DB196*1000</f>
        <v>0</v>
      </c>
      <c r="DC196" s="132">
        <f>SAM_billion!DC196*1000</f>
        <v>0</v>
      </c>
      <c r="DD196" s="132">
        <f>SAM_billion!DD196*1000</f>
        <v>0</v>
      </c>
      <c r="DE196" s="132">
        <f>SAM_billion!DE196*1000</f>
        <v>0</v>
      </c>
      <c r="DF196" s="132">
        <f>SAM_billion!DF196*1000</f>
        <v>0</v>
      </c>
      <c r="DG196" s="132">
        <f>SAM_billion!DG196*1000</f>
        <v>0</v>
      </c>
      <c r="DH196" s="132">
        <f>SAM_billion!DH196*1000</f>
        <v>0</v>
      </c>
      <c r="DI196" s="132">
        <f>SAM_billion!DI196*1000</f>
        <v>0</v>
      </c>
      <c r="DJ196" s="132">
        <f>SAM_billion!DJ196*1000</f>
        <v>0</v>
      </c>
      <c r="DK196" s="132">
        <f>SAM_billion!DK196*1000</f>
        <v>0</v>
      </c>
      <c r="DL196" s="132">
        <f>SAM_billion!DL196*1000</f>
        <v>0</v>
      </c>
      <c r="DM196" s="132">
        <f>SAM_billion!DM196*1000</f>
        <v>0</v>
      </c>
      <c r="DN196" s="132">
        <f>SAM_billion!DN196*1000</f>
        <v>0</v>
      </c>
      <c r="DO196" s="132">
        <f>SAM_billion!DO196*1000</f>
        <v>0</v>
      </c>
      <c r="DP196" s="132">
        <f>SAM_billion!DP196*1000</f>
        <v>0</v>
      </c>
      <c r="DQ196" s="132">
        <f>SAM_billion!DQ196*1000</f>
        <v>0</v>
      </c>
      <c r="DR196" s="132">
        <f>SAM_billion!DR196*1000</f>
        <v>0</v>
      </c>
      <c r="DS196" s="132">
        <f>SAM_billion!DS196*1000</f>
        <v>0</v>
      </c>
      <c r="DT196" s="132">
        <f>SAM_billion!DT196*1000</f>
        <v>0</v>
      </c>
      <c r="DU196" s="132">
        <f>SAM_billion!DU196*1000</f>
        <v>0</v>
      </c>
      <c r="DV196" s="132">
        <f>SAM_billion!DV196*1000</f>
        <v>0</v>
      </c>
      <c r="DW196" s="132">
        <f>SAM_billion!DW196*1000</f>
        <v>0</v>
      </c>
      <c r="DX196" s="132">
        <f>SAM_billion!DX196*1000</f>
        <v>0</v>
      </c>
      <c r="DY196" s="132">
        <f>SAM_billion!DY196*1000</f>
        <v>0</v>
      </c>
      <c r="DZ196" s="132">
        <f>SAM_billion!DZ196*1000</f>
        <v>0</v>
      </c>
      <c r="EA196" s="132">
        <f>SAM_billion!EA196*1000</f>
        <v>0</v>
      </c>
      <c r="EB196" s="132">
        <f>SAM_billion!EB196*1000</f>
        <v>0</v>
      </c>
      <c r="EC196" s="132">
        <f>SAM_billion!EC196*1000</f>
        <v>0</v>
      </c>
      <c r="ED196" s="132">
        <f>SAM_billion!ED196*1000</f>
        <v>0</v>
      </c>
      <c r="EE196" s="132">
        <f>SAM_billion!EE196*1000</f>
        <v>0</v>
      </c>
      <c r="EF196" s="132">
        <f>SAM_billion!EF196*1000</f>
        <v>0</v>
      </c>
      <c r="EG196" s="132">
        <f>SAM_billion!EG196*1000</f>
        <v>0</v>
      </c>
      <c r="EH196" s="132">
        <f>SAM_billion!EH196*1000</f>
        <v>0</v>
      </c>
      <c r="EI196" s="132">
        <f>SAM_billion!EI196*1000</f>
        <v>0</v>
      </c>
      <c r="EJ196" s="132">
        <f>SAM_billion!EJ196*1000</f>
        <v>0</v>
      </c>
      <c r="EK196" s="132">
        <f>SAM_billion!EK196*1000</f>
        <v>0</v>
      </c>
      <c r="EL196" s="132">
        <f>SAM_billion!EL196*1000</f>
        <v>0</v>
      </c>
      <c r="EM196" s="132">
        <f>SAM_billion!EM196*1000</f>
        <v>0</v>
      </c>
      <c r="EN196" s="132">
        <f>SAM_billion!EN196*1000</f>
        <v>0</v>
      </c>
      <c r="EO196" s="132">
        <f>SAM_billion!EO196*1000</f>
        <v>0</v>
      </c>
      <c r="EP196" s="132">
        <f>SAM_billion!EP196*1000</f>
        <v>0</v>
      </c>
      <c r="EQ196" s="132">
        <f>SAM_billion!EQ196*1000</f>
        <v>0</v>
      </c>
      <c r="ER196" s="132">
        <f>SAM_billion!ER196*1000</f>
        <v>0</v>
      </c>
      <c r="ES196" s="132">
        <f>SAM_billion!ES196*1000</f>
        <v>0</v>
      </c>
      <c r="ET196" s="132">
        <f>SAM_billion!ET196*1000</f>
        <v>0</v>
      </c>
      <c r="EU196" s="132">
        <f>SAM_billion!EU196*1000</f>
        <v>0</v>
      </c>
      <c r="EV196" s="132">
        <f>SAM_billion!EV196*1000</f>
        <v>0</v>
      </c>
      <c r="EW196" s="132">
        <f>SAM_billion!EW196*1000</f>
        <v>0</v>
      </c>
      <c r="EX196" s="132">
        <f>SAM_billion!EX196*1000</f>
        <v>0</v>
      </c>
      <c r="EY196" s="132">
        <f>SAM_billion!EY196*1000</f>
        <v>0</v>
      </c>
      <c r="EZ196" s="132">
        <f>SAM_billion!EZ196*1000</f>
        <v>0</v>
      </c>
      <c r="FA196" s="132">
        <f>SAM_billion!FA196*1000</f>
        <v>0</v>
      </c>
      <c r="FB196" s="132">
        <f>SAM_billion!FB196*1000</f>
        <v>0</v>
      </c>
      <c r="FC196" s="132">
        <f>SAM_billion!FC196*1000</f>
        <v>0</v>
      </c>
      <c r="FD196" s="132">
        <f>SAM_billion!FD196*1000</f>
        <v>0</v>
      </c>
      <c r="FE196" s="132">
        <f>SAM_billion!FE196*1000</f>
        <v>0</v>
      </c>
      <c r="FF196" s="132">
        <f>SAM_billion!FF196*1000</f>
        <v>0</v>
      </c>
      <c r="FG196" s="132">
        <f>SAM_billion!FG196*1000</f>
        <v>0</v>
      </c>
      <c r="FH196" s="132">
        <f>SAM_billion!FH196*1000</f>
        <v>0</v>
      </c>
      <c r="FI196" s="132">
        <f>SAM_billion!FI196*1000</f>
        <v>0</v>
      </c>
      <c r="FJ196" s="132">
        <f>SAM_billion!FJ196*1000</f>
        <v>0</v>
      </c>
      <c r="FK196" s="132">
        <f>SAM_billion!FK196*1000</f>
        <v>0</v>
      </c>
      <c r="FL196" s="132">
        <f>SAM_billion!FL196*1000</f>
        <v>0</v>
      </c>
      <c r="FM196" s="132">
        <f>SAM_billion!FM196*1000</f>
        <v>0</v>
      </c>
      <c r="FN196" s="132">
        <f>SAM_billion!FN196*1000</f>
        <v>0</v>
      </c>
      <c r="FO196" s="132">
        <f>SAM_billion!FO196*1000</f>
        <v>0</v>
      </c>
      <c r="FP196" s="132">
        <f>SAM_billion!FP196*1000</f>
        <v>0</v>
      </c>
      <c r="FQ196" s="132">
        <f>SAM_billion!FQ196*1000</f>
        <v>0</v>
      </c>
      <c r="FR196" s="132">
        <f>SAM_billion!FR196*1000</f>
        <v>0</v>
      </c>
      <c r="FS196" s="132">
        <f>SAM_billion!FS196*1000</f>
        <v>0</v>
      </c>
      <c r="FT196" s="132">
        <f>SAM_billion!FT196*1000</f>
        <v>0</v>
      </c>
      <c r="FU196" s="132">
        <f>SAM_billion!FU196*1000</f>
        <v>0</v>
      </c>
      <c r="FV196" s="132">
        <f>SAM_billion!FV196*1000</f>
        <v>0</v>
      </c>
      <c r="FW196" s="132">
        <f>SAM_billion!FW196*1000</f>
        <v>0</v>
      </c>
      <c r="FX196" s="132">
        <f>SAM_billion!FX196*1000</f>
        <v>0</v>
      </c>
      <c r="FY196" s="132">
        <f>SAM_billion!FY196*1000</f>
        <v>0</v>
      </c>
      <c r="FZ196" s="132">
        <f>SAM_billion!FZ196*1000</f>
        <v>0</v>
      </c>
      <c r="GA196" s="132">
        <f>SAM_billion!GA196*1000</f>
        <v>0</v>
      </c>
      <c r="GB196" s="132">
        <f>SAM_billion!GB196*1000</f>
        <v>0</v>
      </c>
      <c r="GC196" s="132">
        <f>SAM_billion!GC196*1000</f>
        <v>0</v>
      </c>
      <c r="GD196" s="132">
        <f>SAM_billion!GD196*1000</f>
        <v>0</v>
      </c>
      <c r="GE196" s="132">
        <f>SAM_billion!GE196*1000</f>
        <v>0</v>
      </c>
      <c r="GF196" s="132">
        <f>SAM_billion!GF196*1000</f>
        <v>6334.4155600412596</v>
      </c>
      <c r="GG196" s="132">
        <f>SAM_billion!GG196*1000</f>
        <v>0</v>
      </c>
      <c r="GH196" s="132">
        <f>SAM_billion!GH196*1000</f>
        <v>0</v>
      </c>
      <c r="GI196" s="132">
        <f>SAM_billion!GI196*1000</f>
        <v>0</v>
      </c>
      <c r="GJ196" s="132">
        <f>SAM_billion!GJ196*1000</f>
        <v>6334.4155600412596</v>
      </c>
    </row>
    <row r="197" spans="1:192" x14ac:dyDescent="0.25">
      <c r="A197" s="133" t="s">
        <v>62</v>
      </c>
      <c r="B197" s="132">
        <f>SAM_billion!B197*1000</f>
        <v>0</v>
      </c>
      <c r="C197" s="132">
        <f>SAM_billion!C197*1000</f>
        <v>0</v>
      </c>
      <c r="D197" s="132">
        <f>SAM_billion!D197*1000</f>
        <v>0</v>
      </c>
      <c r="E197" s="132">
        <f>SAM_billion!E197*1000</f>
        <v>0</v>
      </c>
      <c r="F197" s="132">
        <f>SAM_billion!F197*1000</f>
        <v>0</v>
      </c>
      <c r="G197" s="132">
        <f>SAM_billion!G197*1000</f>
        <v>0</v>
      </c>
      <c r="H197" s="132">
        <f>SAM_billion!H197*1000</f>
        <v>0</v>
      </c>
      <c r="I197" s="132">
        <f>SAM_billion!I197*1000</f>
        <v>0</v>
      </c>
      <c r="J197" s="132">
        <f>SAM_billion!J197*1000</f>
        <v>0</v>
      </c>
      <c r="K197" s="132">
        <f>SAM_billion!K197*1000</f>
        <v>0</v>
      </c>
      <c r="L197" s="132">
        <f>SAM_billion!L197*1000</f>
        <v>0</v>
      </c>
      <c r="M197" s="132">
        <f>SAM_billion!M197*1000</f>
        <v>0</v>
      </c>
      <c r="N197" s="132">
        <f>SAM_billion!N197*1000</f>
        <v>0</v>
      </c>
      <c r="O197" s="132">
        <f>SAM_billion!O197*1000</f>
        <v>0</v>
      </c>
      <c r="P197" s="132">
        <f>SAM_billion!P197*1000</f>
        <v>0</v>
      </c>
      <c r="Q197" s="132">
        <f>SAM_billion!Q197*1000</f>
        <v>0</v>
      </c>
      <c r="R197" s="132">
        <f>SAM_billion!R197*1000</f>
        <v>0</v>
      </c>
      <c r="S197" s="132">
        <f>SAM_billion!S197*1000</f>
        <v>0</v>
      </c>
      <c r="T197" s="132">
        <f>SAM_billion!T197*1000</f>
        <v>0</v>
      </c>
      <c r="U197" s="132">
        <f>SAM_billion!U197*1000</f>
        <v>0</v>
      </c>
      <c r="V197" s="132">
        <f>SAM_billion!V197*1000</f>
        <v>0</v>
      </c>
      <c r="W197" s="132">
        <f>SAM_billion!W197*1000</f>
        <v>0</v>
      </c>
      <c r="X197" s="132">
        <f>SAM_billion!X197*1000</f>
        <v>0</v>
      </c>
      <c r="Y197" s="132">
        <f>SAM_billion!Y197*1000</f>
        <v>0</v>
      </c>
      <c r="Z197" s="132">
        <f>SAM_billion!Z197*1000</f>
        <v>0</v>
      </c>
      <c r="AA197" s="132">
        <f>SAM_billion!AA197*1000</f>
        <v>0</v>
      </c>
      <c r="AB197" s="132">
        <f>SAM_billion!AB197*1000</f>
        <v>0</v>
      </c>
      <c r="AC197" s="132">
        <f>SAM_billion!AC197*1000</f>
        <v>0</v>
      </c>
      <c r="AD197" s="132">
        <f>SAM_billion!AD197*1000</f>
        <v>0</v>
      </c>
      <c r="AE197" s="132">
        <f>SAM_billion!AE197*1000</f>
        <v>0</v>
      </c>
      <c r="AF197" s="132">
        <f>SAM_billion!AF197*1000</f>
        <v>0</v>
      </c>
      <c r="AG197" s="132">
        <f>SAM_billion!AG197*1000</f>
        <v>0</v>
      </c>
      <c r="AH197" s="132">
        <f>SAM_billion!AH197*1000</f>
        <v>0</v>
      </c>
      <c r="AI197" s="132">
        <f>SAM_billion!AI197*1000</f>
        <v>0</v>
      </c>
      <c r="AJ197" s="132">
        <f>SAM_billion!AJ197*1000</f>
        <v>0</v>
      </c>
      <c r="AK197" s="132">
        <f>SAM_billion!AK197*1000</f>
        <v>0</v>
      </c>
      <c r="AL197" s="132">
        <f>SAM_billion!AL197*1000</f>
        <v>0</v>
      </c>
      <c r="AM197" s="132">
        <f>SAM_billion!AM197*1000</f>
        <v>0</v>
      </c>
      <c r="AN197" s="132">
        <f>SAM_billion!AN197*1000</f>
        <v>0</v>
      </c>
      <c r="AO197" s="132">
        <f>SAM_billion!AO197*1000</f>
        <v>0</v>
      </c>
      <c r="AP197" s="132">
        <f>SAM_billion!AP197*1000</f>
        <v>0</v>
      </c>
      <c r="AQ197" s="132">
        <f>SAM_billion!AQ197*1000</f>
        <v>0</v>
      </c>
      <c r="AR197" s="132">
        <f>SAM_billion!AR197*1000</f>
        <v>0</v>
      </c>
      <c r="AS197" s="132">
        <f>SAM_billion!AS197*1000</f>
        <v>0</v>
      </c>
      <c r="AT197" s="132">
        <f>SAM_billion!AT197*1000</f>
        <v>0</v>
      </c>
      <c r="AU197" s="132">
        <f>SAM_billion!AU197*1000</f>
        <v>0</v>
      </c>
      <c r="AV197" s="132">
        <f>SAM_billion!AV197*1000</f>
        <v>0</v>
      </c>
      <c r="AW197" s="132">
        <f>SAM_billion!AW197*1000</f>
        <v>0</v>
      </c>
      <c r="AX197" s="132">
        <f>SAM_billion!AX197*1000</f>
        <v>0</v>
      </c>
      <c r="AY197" s="132">
        <f>SAM_billion!AY197*1000</f>
        <v>0</v>
      </c>
      <c r="AZ197" s="132">
        <f>SAM_billion!AZ197*1000</f>
        <v>0</v>
      </c>
      <c r="BA197" s="132">
        <f>SAM_billion!BA197*1000</f>
        <v>0</v>
      </c>
      <c r="BB197" s="132">
        <f>SAM_billion!BB197*1000</f>
        <v>0</v>
      </c>
      <c r="BC197" s="132">
        <f>SAM_billion!BC197*1000</f>
        <v>0</v>
      </c>
      <c r="BD197" s="132">
        <f>SAM_billion!BD197*1000</f>
        <v>0</v>
      </c>
      <c r="BE197" s="132">
        <f>SAM_billion!BE197*1000</f>
        <v>0</v>
      </c>
      <c r="BF197" s="132">
        <f>SAM_billion!BF197*1000</f>
        <v>0</v>
      </c>
      <c r="BG197" s="132">
        <f>SAM_billion!BG197*1000</f>
        <v>0</v>
      </c>
      <c r="BH197" s="132">
        <f>SAM_billion!BH197*1000</f>
        <v>0</v>
      </c>
      <c r="BI197" s="132">
        <f>SAM_billion!BI197*1000</f>
        <v>0</v>
      </c>
      <c r="BJ197" s="132">
        <f>SAM_billion!BJ197*1000</f>
        <v>0</v>
      </c>
      <c r="BK197" s="132">
        <f>SAM_billion!BK197*1000</f>
        <v>0</v>
      </c>
      <c r="BL197" s="132">
        <f>SAM_billion!BL197*1000</f>
        <v>0</v>
      </c>
      <c r="BM197" s="132">
        <f>SAM_billion!BM197*1000</f>
        <v>0</v>
      </c>
      <c r="BN197" s="132">
        <f>SAM_billion!BN197*1000</f>
        <v>0</v>
      </c>
      <c r="BO197" s="132">
        <f>SAM_billion!BO197*1000</f>
        <v>0</v>
      </c>
      <c r="BP197" s="132">
        <f>SAM_billion!BP197*1000</f>
        <v>0</v>
      </c>
      <c r="BQ197" s="132">
        <f>SAM_billion!BQ197*1000</f>
        <v>0</v>
      </c>
      <c r="BR197" s="132">
        <f>SAM_billion!BR197*1000</f>
        <v>0</v>
      </c>
      <c r="BS197" s="132">
        <f>SAM_billion!BS197*1000</f>
        <v>0</v>
      </c>
      <c r="BT197" s="132">
        <f>SAM_billion!BT197*1000</f>
        <v>0</v>
      </c>
      <c r="BU197" s="132">
        <f>SAM_billion!BU197*1000</f>
        <v>0</v>
      </c>
      <c r="BV197" s="132">
        <f>SAM_billion!BV197*1000</f>
        <v>0</v>
      </c>
      <c r="BW197" s="132">
        <f>SAM_billion!BW197*1000</f>
        <v>0</v>
      </c>
      <c r="BX197" s="132">
        <f>SAM_billion!BX197*1000</f>
        <v>0</v>
      </c>
      <c r="BY197" s="132">
        <f>SAM_billion!BY197*1000</f>
        <v>0</v>
      </c>
      <c r="BZ197" s="132">
        <f>SAM_billion!BZ197*1000</f>
        <v>0</v>
      </c>
      <c r="CA197" s="132">
        <f>SAM_billion!CA197*1000</f>
        <v>7371.0037312933846</v>
      </c>
      <c r="CB197" s="132">
        <f>SAM_billion!CB197*1000</f>
        <v>421.02390260656841</v>
      </c>
      <c r="CC197" s="132">
        <f>SAM_billion!CC197*1000</f>
        <v>364.46282715466435</v>
      </c>
      <c r="CD197" s="132">
        <f>SAM_billion!CD197*1000</f>
        <v>645.46515239542487</v>
      </c>
      <c r="CE197" s="132">
        <f>SAM_billion!CE197*1000</f>
        <v>672.39674133972073</v>
      </c>
      <c r="CF197" s="132">
        <f>SAM_billion!CF197*1000</f>
        <v>111.06918672806577</v>
      </c>
      <c r="CG197" s="132">
        <f>SAM_billion!CG197*1000</f>
        <v>1382.040056262276</v>
      </c>
      <c r="CH197" s="132">
        <f>SAM_billion!CH197*1000</f>
        <v>6.3999780791434171</v>
      </c>
      <c r="CI197" s="132">
        <f>SAM_billion!CI197*1000</f>
        <v>1226.6846534243923</v>
      </c>
      <c r="CJ197" s="132">
        <f>SAM_billion!CJ197*1000</f>
        <v>0</v>
      </c>
      <c r="CK197" s="132">
        <f>SAM_billion!CK197*1000</f>
        <v>2441.9669408144291</v>
      </c>
      <c r="CL197" s="132">
        <f>SAM_billion!CL197*1000</f>
        <v>1821.1088928137901</v>
      </c>
      <c r="CM197" s="132">
        <f>SAM_billion!CM197*1000</f>
        <v>479.79100275714654</v>
      </c>
      <c r="CN197" s="132">
        <f>SAM_billion!CN197*1000</f>
        <v>233.99806146023718</v>
      </c>
      <c r="CO197" s="132">
        <f>SAM_billion!CO197*1000</f>
        <v>0</v>
      </c>
      <c r="CP197" s="132">
        <f>SAM_billion!CP197*1000</f>
        <v>3501.8765033624513</v>
      </c>
      <c r="CQ197" s="132">
        <f>SAM_billion!CQ197*1000</f>
        <v>105825.03414456641</v>
      </c>
      <c r="CR197" s="132">
        <f>SAM_billion!CR197*1000</f>
        <v>13056.08209236431</v>
      </c>
      <c r="CS197" s="132">
        <f>SAM_billion!CS197*1000</f>
        <v>0</v>
      </c>
      <c r="CT197" s="132">
        <f>SAM_billion!CT197*1000</f>
        <v>1922.8042694670071</v>
      </c>
      <c r="CU197" s="132">
        <f>SAM_billion!CU197*1000</f>
        <v>17290.783301398631</v>
      </c>
      <c r="CV197" s="132">
        <f>SAM_billion!CV197*1000</f>
        <v>11613.490106067065</v>
      </c>
      <c r="CW197" s="132">
        <f>SAM_billion!CW197*1000</f>
        <v>3234.0087474375118</v>
      </c>
      <c r="CX197" s="132">
        <f>SAM_billion!CX197*1000</f>
        <v>3972.5955398636888</v>
      </c>
      <c r="CY197" s="132">
        <f>SAM_billion!CY197*1000</f>
        <v>13705.120916111802</v>
      </c>
      <c r="CZ197" s="132">
        <f>SAM_billion!CZ197*1000</f>
        <v>2065.3383171725986</v>
      </c>
      <c r="DA197" s="132">
        <f>SAM_billion!DA197*1000</f>
        <v>4430.2740179706707</v>
      </c>
      <c r="DB197" s="132">
        <f>SAM_billion!DB197*1000</f>
        <v>1501.8487695888209</v>
      </c>
      <c r="DC197" s="132">
        <f>SAM_billion!DC197*1000</f>
        <v>1555.5258707257806</v>
      </c>
      <c r="DD197" s="132">
        <f>SAM_billion!DD197*1000</f>
        <v>2922.5522204335061</v>
      </c>
      <c r="DE197" s="132">
        <f>SAM_billion!DE197*1000</f>
        <v>1858.9544715279262</v>
      </c>
      <c r="DF197" s="132">
        <f>SAM_billion!DF197*1000</f>
        <v>2159.7263107595154</v>
      </c>
      <c r="DG197" s="132">
        <f>SAM_billion!DG197*1000</f>
        <v>446.38035691186798</v>
      </c>
      <c r="DH197" s="132">
        <f>SAM_billion!DH197*1000</f>
        <v>6040.5768124442166</v>
      </c>
      <c r="DI197" s="132">
        <f>SAM_billion!DI197*1000</f>
        <v>7700.1985970122059</v>
      </c>
      <c r="DJ197" s="132">
        <f>SAM_billion!DJ197*1000</f>
        <v>14590.086577497197</v>
      </c>
      <c r="DK197" s="132">
        <f>SAM_billion!DK197*1000</f>
        <v>22951.582159408372</v>
      </c>
      <c r="DL197" s="132">
        <f>SAM_billion!DL197*1000</f>
        <v>7668.3240660886704</v>
      </c>
      <c r="DM197" s="132">
        <f>SAM_billion!DM197*1000</f>
        <v>17056.748127184903</v>
      </c>
      <c r="DN197" s="132">
        <f>SAM_billion!DN197*1000</f>
        <v>1620.7370499714154</v>
      </c>
      <c r="DO197" s="132">
        <f>SAM_billion!DO197*1000</f>
        <v>18491.313548102364</v>
      </c>
      <c r="DP197" s="132">
        <f>SAM_billion!DP197*1000</f>
        <v>4357.1159945939007</v>
      </c>
      <c r="DQ197" s="132">
        <f>SAM_billion!DQ197*1000</f>
        <v>23171.913342047086</v>
      </c>
      <c r="DR197" s="132">
        <f>SAM_billion!DR197*1000</f>
        <v>39125.978237572977</v>
      </c>
      <c r="DS197" s="132">
        <f>SAM_billion!DS197*1000</f>
        <v>12293.455545381958</v>
      </c>
      <c r="DT197" s="132">
        <f>SAM_billion!DT197*1000</f>
        <v>0</v>
      </c>
      <c r="DU197" s="132">
        <f>SAM_billion!DU197*1000</f>
        <v>5328.4972280514321</v>
      </c>
      <c r="DV197" s="132">
        <f>SAM_billion!DV197*1000</f>
        <v>47956.475052462883</v>
      </c>
      <c r="DW197" s="132">
        <f>SAM_billion!DW197*1000</f>
        <v>92963.97814094479</v>
      </c>
      <c r="DX197" s="132">
        <f>SAM_billion!DX197*1000</f>
        <v>17748.431505209457</v>
      </c>
      <c r="DY197" s="132">
        <f>SAM_billion!DY197*1000</f>
        <v>18486.805112113532</v>
      </c>
      <c r="DZ197" s="132">
        <f>SAM_billion!DZ197*1000</f>
        <v>22185.305656076438</v>
      </c>
      <c r="EA197" s="132">
        <f>SAM_billion!EA197*1000</f>
        <v>18507.58049253151</v>
      </c>
      <c r="EB197" s="132">
        <f>SAM_billion!EB197*1000</f>
        <v>22815.761575440556</v>
      </c>
      <c r="EC197" s="132">
        <f>SAM_billion!EC197*1000</f>
        <v>34653.600492406636</v>
      </c>
      <c r="ED197" s="132">
        <f>SAM_billion!ED197*1000</f>
        <v>148292.96403825801</v>
      </c>
      <c r="EE197" s="132">
        <f>SAM_billion!EE197*1000</f>
        <v>0</v>
      </c>
      <c r="EF197" s="132">
        <f>SAM_billion!EF197*1000</f>
        <v>0</v>
      </c>
      <c r="EG197" s="132">
        <f>SAM_billion!EG197*1000</f>
        <v>68937.934585807277</v>
      </c>
      <c r="EH197" s="132">
        <f>SAM_billion!EH197*1000</f>
        <v>101974.20581360978</v>
      </c>
      <c r="EI197" s="132">
        <f>SAM_billion!EI197*1000</f>
        <v>217629.59544564903</v>
      </c>
      <c r="EJ197" s="132">
        <f>SAM_billion!EJ197*1000</f>
        <v>18113.81370940405</v>
      </c>
      <c r="EK197" s="132">
        <f>SAM_billion!EK197*1000</f>
        <v>8708.306542693248</v>
      </c>
      <c r="EL197" s="132">
        <f>SAM_billion!EL197*1000</f>
        <v>20587.263971869594</v>
      </c>
      <c r="EM197" s="132">
        <f>SAM_billion!EM197*1000</f>
        <v>2443.5083363715094</v>
      </c>
      <c r="EN197" s="132">
        <f>SAM_billion!EN197*1000</f>
        <v>640.07436334774263</v>
      </c>
      <c r="EO197" s="132">
        <f>SAM_billion!EO197*1000</f>
        <v>1394.2894926217414</v>
      </c>
      <c r="EP197" s="132">
        <f>SAM_billion!EP197*1000</f>
        <v>1102.6233913832104</v>
      </c>
      <c r="EQ197" s="132">
        <f>SAM_billion!EQ197*1000</f>
        <v>31534.875716953698</v>
      </c>
      <c r="ER197" s="132">
        <f>SAM_billion!ER197*1000</f>
        <v>25761.473840429822</v>
      </c>
      <c r="ES197" s="132">
        <f>SAM_billion!ES197*1000</f>
        <v>6243.0805456764292</v>
      </c>
      <c r="ET197" s="132">
        <f>SAM_billion!ET197*1000</f>
        <v>857.84557697647119</v>
      </c>
      <c r="EU197" s="132">
        <f>SAM_billion!EU197*1000</f>
        <v>2517.5919202914406</v>
      </c>
      <c r="EV197" s="132">
        <f>SAM_billion!EV197*1000</f>
        <v>0</v>
      </c>
      <c r="EW197" s="132">
        <f>SAM_billion!EW197*1000</f>
        <v>1708.8149205898069</v>
      </c>
      <c r="EX197" s="132">
        <f>SAM_billion!EX197*1000</f>
        <v>1892.2845868716327</v>
      </c>
      <c r="EY197" s="132">
        <f>SAM_billion!EY197*1000</f>
        <v>12791.792720681957</v>
      </c>
      <c r="EZ197" s="132">
        <f>SAM_billion!EZ197*1000</f>
        <v>101241.26271842075</v>
      </c>
      <c r="FA197" s="132">
        <f>SAM_billion!FA197*1000</f>
        <v>877.74902545088776</v>
      </c>
      <c r="FB197" s="132">
        <f>SAM_billion!FB197*1000</f>
        <v>48698.281867690588</v>
      </c>
      <c r="FC197" s="132">
        <f>SAM_billion!FC197*1000</f>
        <v>6691.1651740594825</v>
      </c>
      <c r="FD197" s="132">
        <f>SAM_billion!FD197*1000</f>
        <v>0</v>
      </c>
      <c r="FE197" s="132">
        <f>SAM_billion!FE197*1000</f>
        <v>1138.1410387207568</v>
      </c>
      <c r="FF197" s="132">
        <f>SAM_billion!FF197*1000</f>
        <v>2516.9696982118317</v>
      </c>
      <c r="FG197" s="132">
        <f>SAM_billion!FG197*1000</f>
        <v>4257.7058140154568</v>
      </c>
      <c r="FH197" s="132">
        <f>SAM_billion!FH197*1000</f>
        <v>7289.3096485713404</v>
      </c>
      <c r="FI197" s="132">
        <f>SAM_billion!FI197*1000</f>
        <v>208628.97670647892</v>
      </c>
      <c r="FJ197" s="132">
        <f>SAM_billion!FJ197*1000</f>
        <v>0</v>
      </c>
      <c r="FK197" s="132">
        <f>SAM_billion!FK197*1000</f>
        <v>0</v>
      </c>
      <c r="FL197" s="132">
        <f>SAM_billion!FL197*1000</f>
        <v>0</v>
      </c>
      <c r="FM197" s="132">
        <f>SAM_billion!FM197*1000</f>
        <v>31627.749999999996</v>
      </c>
      <c r="FN197" s="132">
        <f>SAM_billion!FN197*1000</f>
        <v>2.1378694911667173</v>
      </c>
      <c r="FO197" s="132">
        <f>SAM_billion!FO197*1000</f>
        <v>8.5690762799607469</v>
      </c>
      <c r="FP197" s="132">
        <f>SAM_billion!FP197*1000</f>
        <v>19.967391637158876</v>
      </c>
      <c r="FQ197" s="132">
        <f>SAM_billion!FQ197*1000</f>
        <v>44.159439819409698</v>
      </c>
      <c r="FR197" s="132">
        <f>SAM_billion!FR197*1000</f>
        <v>111.75738208240368</v>
      </c>
      <c r="FS197" s="132">
        <f>SAM_billion!FS197*1000</f>
        <v>215.41297460811776</v>
      </c>
      <c r="FT197" s="132">
        <f>SAM_billion!FT197*1000</f>
        <v>375.28723130321549</v>
      </c>
      <c r="FU197" s="132">
        <f>SAM_billion!FU197*1000</f>
        <v>1131.8047563518285</v>
      </c>
      <c r="FV197" s="132">
        <f>SAM_billion!FV197*1000</f>
        <v>2407.2159528035932</v>
      </c>
      <c r="FW197" s="132">
        <f>SAM_billion!FW197*1000</f>
        <v>8220.5275817436104</v>
      </c>
      <c r="FX197" s="132">
        <f>SAM_billion!FX197*1000</f>
        <v>49635.123917595425</v>
      </c>
      <c r="FY197" s="132">
        <f>SAM_billion!FY197*1000</f>
        <v>0</v>
      </c>
      <c r="FZ197" s="132">
        <f>SAM_billion!FZ197*1000</f>
        <v>0</v>
      </c>
      <c r="GA197" s="132">
        <f>SAM_billion!GA197*1000</f>
        <v>0</v>
      </c>
      <c r="GB197" s="132">
        <f>SAM_billion!GB197*1000</f>
        <v>0</v>
      </c>
      <c r="GC197" s="132">
        <f>SAM_billion!GC197*1000</f>
        <v>0</v>
      </c>
      <c r="GD197" s="132">
        <f>SAM_billion!GD197*1000</f>
        <v>0</v>
      </c>
      <c r="GE197" s="132">
        <f>SAM_billion!GE197*1000</f>
        <v>0</v>
      </c>
      <c r="GF197" s="132">
        <f>SAM_billion!GF197*1000</f>
        <v>0</v>
      </c>
      <c r="GG197" s="132">
        <f>SAM_billion!GG197*1000</f>
        <v>0</v>
      </c>
      <c r="GH197" s="132">
        <f>SAM_billion!GH197*1000</f>
        <v>0</v>
      </c>
      <c r="GI197" s="132">
        <f>SAM_billion!GI197*1000</f>
        <v>0</v>
      </c>
      <c r="GJ197" s="132">
        <f>SAM_billion!GJ197*1000</f>
        <v>1812225.8871802236</v>
      </c>
    </row>
    <row r="198" spans="1:192" x14ac:dyDescent="0.25">
      <c r="A198" s="133" t="s">
        <v>63</v>
      </c>
      <c r="B198" s="132">
        <f>SAM_billion!B198*1000</f>
        <v>7379.2803341319477</v>
      </c>
      <c r="C198" s="132">
        <f>SAM_billion!C198*1000</f>
        <v>28171.839018672083</v>
      </c>
      <c r="D198" s="132">
        <f>SAM_billion!D198*1000</f>
        <v>1702.9214322751905</v>
      </c>
      <c r="E198" s="132">
        <f>SAM_billion!E198*1000</f>
        <v>16978.496764093496</v>
      </c>
      <c r="F198" s="132">
        <f>SAM_billion!F198*1000</f>
        <v>38425.020167034105</v>
      </c>
      <c r="G198" s="132">
        <f>SAM_billion!G198*1000</f>
        <v>14137.55701564136</v>
      </c>
      <c r="H198" s="132">
        <f>SAM_billion!H198*1000</f>
        <v>11750.397393167354</v>
      </c>
      <c r="I198" s="132">
        <f>SAM_billion!I198*1000</f>
        <v>9197.5771107187338</v>
      </c>
      <c r="J198" s="132">
        <f>SAM_billion!J198*1000</f>
        <v>1505.8676969712585</v>
      </c>
      <c r="K198" s="132">
        <f>SAM_billion!K198*1000</f>
        <v>10718.254702314072</v>
      </c>
      <c r="L198" s="132">
        <f>SAM_billion!L198*1000</f>
        <v>10310.370421887235</v>
      </c>
      <c r="M198" s="132">
        <f>SAM_billion!M198*1000</f>
        <v>66896.716064269378</v>
      </c>
      <c r="N198" s="132">
        <f>SAM_billion!N198*1000</f>
        <v>18880.9277258332</v>
      </c>
      <c r="O198" s="132">
        <f>SAM_billion!O198*1000</f>
        <v>9762.0458191049274</v>
      </c>
      <c r="P198" s="132">
        <f>SAM_billion!P198*1000</f>
        <v>150650.63720242181</v>
      </c>
      <c r="Q198" s="132">
        <f>SAM_billion!Q198*1000</f>
        <v>102556.37676594898</v>
      </c>
      <c r="R198" s="132">
        <f>SAM_billion!R198*1000</f>
        <v>7811.976785601757</v>
      </c>
      <c r="S198" s="132">
        <f>SAM_billion!S198*1000</f>
        <v>180521.73259673288</v>
      </c>
      <c r="T198" s="132">
        <f>SAM_billion!T198*1000</f>
        <v>160567.86579842278</v>
      </c>
      <c r="U198" s="132">
        <f>SAM_billion!U198*1000</f>
        <v>106473.32389230555</v>
      </c>
      <c r="V198" s="132">
        <f>SAM_billion!V198*1000</f>
        <v>60587.746874080949</v>
      </c>
      <c r="W198" s="132">
        <f>SAM_billion!W198*1000</f>
        <v>23748.028350003173</v>
      </c>
      <c r="X198" s="132">
        <f>SAM_billion!X198*1000</f>
        <v>42123.816545084752</v>
      </c>
      <c r="Y198" s="132">
        <f>SAM_billion!Y198*1000</f>
        <v>9899.1936982401803</v>
      </c>
      <c r="Z198" s="132">
        <f>SAM_billion!Z198*1000</f>
        <v>40711.142732092412</v>
      </c>
      <c r="AA198" s="132">
        <f>SAM_billion!AA198*1000</f>
        <v>40654.597044984635</v>
      </c>
      <c r="AB198" s="132">
        <f>SAM_billion!AB198*1000</f>
        <v>19684.644260743084</v>
      </c>
      <c r="AC198" s="132">
        <f>SAM_billion!AC198*1000</f>
        <v>14862.730464534703</v>
      </c>
      <c r="AD198" s="132">
        <f>SAM_billion!AD198*1000</f>
        <v>92745.149632597997</v>
      </c>
      <c r="AE198" s="132">
        <f>SAM_billion!AE198*1000</f>
        <v>21890.999683052247</v>
      </c>
      <c r="AF198" s="132">
        <f>SAM_billion!AF198*1000</f>
        <v>10705.653956285711</v>
      </c>
      <c r="AG198" s="132">
        <f>SAM_billion!AG198*1000</f>
        <v>1287.2063729185838</v>
      </c>
      <c r="AH198" s="132">
        <f>SAM_billion!AH198*1000</f>
        <v>35138.541388718928</v>
      </c>
      <c r="AI198" s="132">
        <f>SAM_billion!AI198*1000</f>
        <v>119697.44683872188</v>
      </c>
      <c r="AJ198" s="132">
        <f>SAM_billion!AJ198*1000</f>
        <v>44575.607691138335</v>
      </c>
      <c r="AK198" s="132">
        <f>SAM_billion!AK198*1000</f>
        <v>46509.134406773017</v>
      </c>
      <c r="AL198" s="132">
        <f>SAM_billion!AL198*1000</f>
        <v>13582.718946505014</v>
      </c>
      <c r="AM198" s="132">
        <f>SAM_billion!AM198*1000</f>
        <v>11505.006965169257</v>
      </c>
      <c r="AN198" s="132">
        <f>SAM_billion!AN198*1000</f>
        <v>65942.750912065894</v>
      </c>
      <c r="AO198" s="132">
        <f>SAM_billion!AO198*1000</f>
        <v>102340.18922979545</v>
      </c>
      <c r="AP198" s="132">
        <f>SAM_billion!AP198*1000</f>
        <v>64743.466658236597</v>
      </c>
      <c r="AQ198" s="132">
        <f>SAM_billion!AQ198*1000</f>
        <v>205223.22167951625</v>
      </c>
      <c r="AR198" s="132">
        <f>SAM_billion!AR198*1000</f>
        <v>1000.0009999999999</v>
      </c>
      <c r="AS198" s="132">
        <f>SAM_billion!AS198*1000</f>
        <v>15425.287787555724</v>
      </c>
      <c r="AT198" s="132">
        <f>SAM_billion!AT198*1000</f>
        <v>138827.59008800151</v>
      </c>
      <c r="AU198" s="132">
        <f>SAM_billion!AU198*1000</f>
        <v>184385.82458834094</v>
      </c>
      <c r="AV198" s="132">
        <f>SAM_billion!AV198*1000</f>
        <v>23578.408481467945</v>
      </c>
      <c r="AW198" s="132">
        <f>SAM_billion!AW198*1000</f>
        <v>53107.812466416537</v>
      </c>
      <c r="AX198" s="132">
        <f>SAM_billion!AX198*1000</f>
        <v>86919.605249033033</v>
      </c>
      <c r="AY198" s="132">
        <f>SAM_billion!AY198*1000</f>
        <v>202940.63695689154</v>
      </c>
      <c r="AZ198" s="132">
        <f>SAM_billion!AZ198*1000</f>
        <v>76072.770758238796</v>
      </c>
      <c r="BA198" s="132">
        <f>SAM_billion!BA198*1000</f>
        <v>116840.66479662689</v>
      </c>
      <c r="BB198" s="132">
        <f>SAM_billion!BB198*1000</f>
        <v>133703.80247176549</v>
      </c>
      <c r="BC198" s="132">
        <f>SAM_billion!BC198*1000</f>
        <v>999.99999999999989</v>
      </c>
      <c r="BD198" s="134">
        <f>SAM_billion!BD198*1000</f>
        <v>252.15834884674516</v>
      </c>
      <c r="BE198" s="132">
        <f>SAM_billion!BE198*1000</f>
        <v>67816.811354667618</v>
      </c>
      <c r="BF198" s="132">
        <f>SAM_billion!BF198*1000</f>
        <v>53540.540322317931</v>
      </c>
      <c r="BG198" s="132">
        <f>SAM_billion!BG198*1000</f>
        <v>236270.87121265958</v>
      </c>
      <c r="BH198" s="132">
        <f>SAM_billion!BH198*1000</f>
        <v>25948.841759730429</v>
      </c>
      <c r="BI198" s="132">
        <f>SAM_billion!BI198*1000</f>
        <v>28228.708004883505</v>
      </c>
      <c r="BJ198" s="132">
        <f>SAM_billion!BJ198*1000</f>
        <v>72177.161146451705</v>
      </c>
      <c r="BK198" s="132">
        <f>SAM_billion!BK198*1000</f>
        <v>254706.50711748263</v>
      </c>
      <c r="BL198" s="132">
        <f>SAM_billion!BL198*1000</f>
        <v>86708.24921608658</v>
      </c>
      <c r="BM198" s="132">
        <f>SAM_billion!BM198*1000</f>
        <v>553557.6831241718</v>
      </c>
      <c r="BN198" s="132">
        <f>SAM_billion!BN198*1000</f>
        <v>1044726.0764405323</v>
      </c>
      <c r="BO198" s="132">
        <f>SAM_billion!BO198*1000</f>
        <v>117736.3765722778</v>
      </c>
      <c r="BP198" s="132">
        <f>SAM_billion!BP198*1000</f>
        <v>124424.94295407584</v>
      </c>
      <c r="BQ198" s="132">
        <f>SAM_billion!BQ198*1000</f>
        <v>638578.80386244808</v>
      </c>
      <c r="BR198" s="132">
        <f>SAM_billion!BR198*1000</f>
        <v>30153.357900447289</v>
      </c>
      <c r="BS198" s="132">
        <f>SAM_billion!BS198*1000</f>
        <v>27779.590813838997</v>
      </c>
      <c r="BT198" s="132">
        <f>SAM_billion!BT198*1000</f>
        <v>74525.044099775361</v>
      </c>
      <c r="BU198" s="132">
        <f>SAM_billion!BU198*1000</f>
        <v>111479.59351746931</v>
      </c>
      <c r="BV198" s="132">
        <f>SAM_billion!BV198*1000</f>
        <v>245974.28232048138</v>
      </c>
      <c r="BW198" s="132">
        <f>SAM_billion!BW198*1000</f>
        <v>829160.89249486476</v>
      </c>
      <c r="BX198" s="132">
        <f>SAM_billion!BX198*1000</f>
        <v>1414080.4023998308</v>
      </c>
      <c r="BY198" s="132">
        <f>SAM_billion!BY198*1000</f>
        <v>1201086.3612699737</v>
      </c>
      <c r="BZ198" s="132">
        <f>SAM_billion!BZ198*1000</f>
        <v>838702.66955061303</v>
      </c>
      <c r="CA198" s="132">
        <f>SAM_billion!CA198*1000</f>
        <v>15723.566101663679</v>
      </c>
      <c r="CB198" s="132">
        <f>SAM_billion!CB198*1000</f>
        <v>31599.605972584515</v>
      </c>
      <c r="CC198" s="132">
        <f>SAM_billion!CC198*1000</f>
        <v>2264.0403816685252</v>
      </c>
      <c r="CD198" s="132">
        <f>SAM_billion!CD198*1000</f>
        <v>19437.491237342168</v>
      </c>
      <c r="CE198" s="132">
        <f>SAM_billion!CE198*1000</f>
        <v>42943.876955401262</v>
      </c>
      <c r="CF198" s="132">
        <f>SAM_billion!CF198*1000</f>
        <v>15681.077272050203</v>
      </c>
      <c r="CG198" s="132">
        <f>SAM_billion!CG198*1000</f>
        <v>15493.614101961024</v>
      </c>
      <c r="CH198" s="132">
        <f>SAM_billion!CH198*1000</f>
        <v>10199.22479353217</v>
      </c>
      <c r="CI198" s="132">
        <f>SAM_billion!CI198*1000</f>
        <v>2916.2074989633179</v>
      </c>
      <c r="CJ198" s="132">
        <f>SAM_billion!CJ198*1000</f>
        <v>12567.966890247997</v>
      </c>
      <c r="CK198" s="132">
        <f>SAM_billion!CK198*1000</f>
        <v>14541.779392203087</v>
      </c>
      <c r="CL198" s="132">
        <f>SAM_billion!CL198*1000</f>
        <v>84991.296809089268</v>
      </c>
      <c r="CM198" s="132">
        <f>SAM_billion!CM198*1000</f>
        <v>22235.139808302891</v>
      </c>
      <c r="CN198" s="132">
        <f>SAM_billion!CN198*1000</f>
        <v>12838.032257546161</v>
      </c>
      <c r="CO198" s="132">
        <f>SAM_billion!CO198*1000</f>
        <v>51009.522421286878</v>
      </c>
      <c r="CP198" s="132">
        <f>SAM_billion!CP198*1000</f>
        <v>74080.118309854268</v>
      </c>
      <c r="CQ198" s="132">
        <f>SAM_billion!CQ198*1000</f>
        <v>105825.03414456641</v>
      </c>
      <c r="CR198" s="132">
        <f>SAM_billion!CR198*1000</f>
        <v>20868.058877966068</v>
      </c>
      <c r="CS198" s="132">
        <f>SAM_billion!CS198*1000</f>
        <v>180687.27930250583</v>
      </c>
      <c r="CT198" s="132">
        <f>SAM_billion!CT198*1000</f>
        <v>232278.02077209481</v>
      </c>
      <c r="CU198" s="132">
        <f>SAM_billion!CU198*1000</f>
        <v>213759.34971065298</v>
      </c>
      <c r="CV198" s="132">
        <f>SAM_billion!CV198*1000</f>
        <v>94903.664478182647</v>
      </c>
      <c r="CW198" s="132">
        <f>SAM_billion!CW198*1000</f>
        <v>33977.718751434164</v>
      </c>
      <c r="CX198" s="132">
        <f>SAM_billion!CX198*1000</f>
        <v>56985.500493289539</v>
      </c>
      <c r="CY198" s="132">
        <f>SAM_billion!CY198*1000</f>
        <v>38092.008363431683</v>
      </c>
      <c r="CZ198" s="132">
        <f>SAM_billion!CZ198*1000</f>
        <v>68407.558947338766</v>
      </c>
      <c r="DA198" s="132">
        <f>SAM_billion!DA198*1000</f>
        <v>62065.126617962007</v>
      </c>
      <c r="DB198" s="132">
        <f>SAM_billion!DB198*1000</f>
        <v>25421.369853942557</v>
      </c>
      <c r="DC198" s="132">
        <f>SAM_billion!DC198*1000</f>
        <v>35334.819902986615</v>
      </c>
      <c r="DD198" s="132">
        <f>SAM_billion!DD198*1000</f>
        <v>115673.18170742218</v>
      </c>
      <c r="DE198" s="132">
        <f>SAM_billion!DE198*1000</f>
        <v>35821.287160714353</v>
      </c>
      <c r="DF198" s="132">
        <f>SAM_billion!DF198*1000</f>
        <v>17537.587871248794</v>
      </c>
      <c r="DG198" s="132">
        <f>SAM_billion!DG198*1000</f>
        <v>2574.9618054394086</v>
      </c>
      <c r="DH198" s="132">
        <f>SAM_billion!DH198*1000</f>
        <v>64262.740551977156</v>
      </c>
      <c r="DI198" s="132">
        <f>SAM_billion!DI198*1000</f>
        <v>289679.55401020905</v>
      </c>
      <c r="DJ198" s="132">
        <f>SAM_billion!DJ198*1000</f>
        <v>84196.802462760388</v>
      </c>
      <c r="DK198" s="132">
        <f>SAM_billion!DK198*1000</f>
        <v>95408.954002715225</v>
      </c>
      <c r="DL198" s="132">
        <f>SAM_billion!DL198*1000</f>
        <v>26055.77934009254</v>
      </c>
      <c r="DM198" s="132">
        <f>SAM_billion!DM198*1000</f>
        <v>39357.218663768181</v>
      </c>
      <c r="DN198" s="132">
        <f>SAM_billion!DN198*1000</f>
        <v>82162.636120719559</v>
      </c>
      <c r="DO198" s="132">
        <f>SAM_billion!DO198*1000</f>
        <v>161810.13073690358</v>
      </c>
      <c r="DP198" s="132">
        <f>SAM_billion!DP198*1000</f>
        <v>98621.347903552392</v>
      </c>
      <c r="DQ198" s="132">
        <f>SAM_billion!DQ198*1000</f>
        <v>143006.75898126003</v>
      </c>
      <c r="DR198" s="132">
        <f>SAM_billion!DR198*1000</f>
        <v>241468.16264730247</v>
      </c>
      <c r="DS198" s="132">
        <f>SAM_billion!DS198*1000</f>
        <v>75869.748357601959</v>
      </c>
      <c r="DT198" s="132">
        <f>SAM_billion!DT198*1000</f>
        <v>1000.0009999999999</v>
      </c>
      <c r="DU198" s="132">
        <f>SAM_billion!DU198*1000</f>
        <v>25168.241436071607</v>
      </c>
      <c r="DV198" s="132">
        <f>SAM_billion!DV198*1000</f>
        <v>226514.17292464443</v>
      </c>
      <c r="DW198" s="132">
        <f>SAM_billion!DW198*1000</f>
        <v>364742.99143680686</v>
      </c>
      <c r="DX198" s="132">
        <f>SAM_billion!DX198*1000</f>
        <v>54687.016298102848</v>
      </c>
      <c r="DY198" s="132">
        <f>SAM_billion!DY198*1000</f>
        <v>110781.89491432777</v>
      </c>
      <c r="DZ198" s="132">
        <f>SAM_billion!DZ198*1000</f>
        <v>150857.52517727148</v>
      </c>
      <c r="EA198" s="132">
        <f>SAM_billion!EA198*1000</f>
        <v>291862.66125909524</v>
      </c>
      <c r="EB198" s="132">
        <f>SAM_billion!EB198*1000</f>
        <v>133731.45841581147</v>
      </c>
      <c r="EC198" s="132">
        <f>SAM_billion!EC198*1000</f>
        <v>195047.39196522484</v>
      </c>
      <c r="ED198" s="132">
        <f>SAM_billion!ED198*1000</f>
        <v>321940.98070602742</v>
      </c>
      <c r="EE198" s="132">
        <f>SAM_billion!EE198*1000</f>
        <v>1000</v>
      </c>
      <c r="EF198" s="132">
        <f>SAM_billion!EF198*1000</f>
        <v>252.15834884674521</v>
      </c>
      <c r="EG198" s="132">
        <f>SAM_billion!EG198*1000</f>
        <v>174940.25105849438</v>
      </c>
      <c r="EH198" s="132">
        <f>SAM_billion!EH198*1000</f>
        <v>182796.25133779412</v>
      </c>
      <c r="EI198" s="132">
        <f>SAM_billion!EI198*1000</f>
        <v>606089.65407656634</v>
      </c>
      <c r="EJ198" s="132">
        <f>SAM_billion!EJ198*1000</f>
        <v>48475.512717324207</v>
      </c>
      <c r="EK198" s="132">
        <f>SAM_billion!EK198*1000</f>
        <v>50130.093765039979</v>
      </c>
      <c r="EL198" s="132">
        <f>SAM_billion!EL198*1000</f>
        <v>113193.19563622995</v>
      </c>
      <c r="EM198" s="132">
        <f>SAM_billion!EM198*1000</f>
        <v>265393.3281868709</v>
      </c>
      <c r="EN198" s="132">
        <f>SAM_billion!EN198*1000</f>
        <v>91447.580792738998</v>
      </c>
      <c r="EO198" s="132">
        <f>SAM_billion!EO198*1000</f>
        <v>558626.1508543595</v>
      </c>
      <c r="EP198" s="132">
        <f>SAM_billion!EP198*1000</f>
        <v>1047161.1587905526</v>
      </c>
      <c r="EQ198" s="132">
        <f>SAM_billion!EQ198*1000</f>
        <v>159253.72748358003</v>
      </c>
      <c r="ER198" s="132">
        <f>SAM_billion!ER198*1000</f>
        <v>143052.74662656171</v>
      </c>
      <c r="ES198" s="132">
        <f>SAM_billion!ES198*1000</f>
        <v>34667.652363439724</v>
      </c>
      <c r="ET198" s="132">
        <f>SAM_billion!ET198*1000</f>
        <v>638286.23438892618</v>
      </c>
      <c r="EU198" s="132">
        <f>SAM_billion!EU198*1000</f>
        <v>29565.422904331568</v>
      </c>
      <c r="EV198" s="132">
        <f>SAM_billion!EV198*1000</f>
        <v>74525.044099775361</v>
      </c>
      <c r="EW198" s="132">
        <f>SAM_billion!EW198*1000</f>
        <v>113734.64440841728</v>
      </c>
      <c r="EX198" s="132">
        <f>SAM_billion!EX198*1000</f>
        <v>248137.06823276699</v>
      </c>
      <c r="EY198" s="132">
        <f>SAM_billion!EY198*1000</f>
        <v>871620.33251669444</v>
      </c>
      <c r="EZ198" s="132">
        <f>SAM_billion!EZ198*1000</f>
        <v>1570797.4979261276</v>
      </c>
      <c r="FA198" s="132">
        <f>SAM_billion!FA198*1000</f>
        <v>1231757.4900766655</v>
      </c>
      <c r="FB198" s="132">
        <f>SAM_billion!FB198*1000</f>
        <v>944292.68376206676</v>
      </c>
      <c r="FC198" s="132">
        <f>SAM_billion!FC198*1000</f>
        <v>7670.506242848408</v>
      </c>
      <c r="FD198" s="132">
        <f>SAM_billion!FD198*1000</f>
        <v>1050483.3114448118</v>
      </c>
      <c r="FE198" s="132">
        <f>SAM_billion!FE198*1000</f>
        <v>181659.72430669831</v>
      </c>
      <c r="FF198" s="132">
        <f>SAM_billion!FF198*1000</f>
        <v>393856.77836022543</v>
      </c>
      <c r="FG198" s="132">
        <f>SAM_billion!FG198*1000</f>
        <v>679357.48980109999</v>
      </c>
      <c r="FH198" s="132">
        <f>SAM_billion!FH198*1000</f>
        <v>1175309.032307005</v>
      </c>
      <c r="FI198" s="132">
        <f>SAM_billion!FI198*1000</f>
        <v>1981929.0819598297</v>
      </c>
      <c r="FJ198" s="132">
        <f>SAM_billion!FJ198*1000</f>
        <v>100037.88839522109</v>
      </c>
      <c r="FK198" s="132">
        <f>SAM_billion!FK198*1000</f>
        <v>17327.672756112555</v>
      </c>
      <c r="FL198" s="132">
        <f>SAM_billion!FL198*1000</f>
        <v>2235703.7771879528</v>
      </c>
      <c r="FM198" s="132">
        <f>SAM_billion!FM198*1000</f>
        <v>100037.88839522107</v>
      </c>
      <c r="FN198" s="132">
        <f>SAM_billion!FN198*1000</f>
        <v>80247.327887875392</v>
      </c>
      <c r="FO198" s="132">
        <f>SAM_billion!FO198*1000</f>
        <v>110304.83595491007</v>
      </c>
      <c r="FP198" s="132">
        <f>SAM_billion!FP198*1000</f>
        <v>128949.03989149975</v>
      </c>
      <c r="FQ198" s="132">
        <f>SAM_billion!FQ198*1000</f>
        <v>158736.79353550688</v>
      </c>
      <c r="FR198" s="132">
        <f>SAM_billion!FR198*1000</f>
        <v>172413.20986090478</v>
      </c>
      <c r="FS198" s="132">
        <f>SAM_billion!FS198*1000</f>
        <v>241619.77600708423</v>
      </c>
      <c r="FT198" s="132">
        <f>SAM_billion!FT198*1000</f>
        <v>294256.07730044058</v>
      </c>
      <c r="FU198" s="132">
        <f>SAM_billion!FU198*1000</f>
        <v>427099.49982563051</v>
      </c>
      <c r="FV198" s="132">
        <f>SAM_billion!FV198*1000</f>
        <v>810817.20768767141</v>
      </c>
      <c r="FW198" s="132">
        <f>SAM_billion!FW198*1000</f>
        <v>1988444.6963707991</v>
      </c>
      <c r="FX198" s="132">
        <f>SAM_billion!FX198*1000</f>
        <v>2425810.3066865923</v>
      </c>
      <c r="FY198" s="132">
        <f>SAM_billion!FY198*1000</f>
        <v>94632.493853119871</v>
      </c>
      <c r="FZ198" s="132">
        <f>SAM_billion!FZ198*1000</f>
        <v>783321.13317198248</v>
      </c>
      <c r="GA198" s="132">
        <f>SAM_billion!GA198*1000</f>
        <v>55789.839572276323</v>
      </c>
      <c r="GB198" s="132">
        <f>SAM_billion!GB198*1000</f>
        <v>498990.91366947221</v>
      </c>
      <c r="GC198" s="132">
        <f>SAM_billion!GC198*1000</f>
        <v>6.1284310959308641E-11</v>
      </c>
      <c r="GD198" s="132">
        <f>SAM_billion!GD198*1000</f>
        <v>-1.7763568394002505E-12</v>
      </c>
      <c r="GE198" s="132">
        <f>SAM_billion!GE198*1000</f>
        <v>1.4918621893400541E-12</v>
      </c>
      <c r="GF198" s="132">
        <f>SAM_billion!GF198*1000</f>
        <v>882004.07438763825</v>
      </c>
      <c r="GG198" s="132">
        <f>SAM_billion!GG198*1000</f>
        <v>32839.138395221089</v>
      </c>
      <c r="GH198" s="132">
        <f>SAM_billion!GH198*1000</f>
        <v>6334.4155600412596</v>
      </c>
      <c r="GI198" s="132">
        <f>SAM_billion!GI198*1000</f>
        <v>1812225.8871802236</v>
      </c>
      <c r="GJ198" s="132">
        <f>SAM_billion!GJ198*1000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CD6C7-1D20-4C71-8058-1ABDF1CA216F}">
  <dimension ref="A1:GJ198"/>
  <sheetViews>
    <sheetView zoomScale="70" zoomScaleNormal="70" workbookViewId="0">
      <pane xSplit="1" ySplit="7" topLeftCell="B8" activePane="bottomRight" state="frozen"/>
      <selection activeCell="G10" sqref="G10"/>
      <selection pane="topRight" activeCell="G10" sqref="G10"/>
      <selection pane="bottomLeft" activeCell="G10" sqref="G10"/>
      <selection pane="bottomRight" activeCell="GO194" sqref="GO194"/>
    </sheetView>
  </sheetViews>
  <sheetFormatPr defaultRowHeight="15" x14ac:dyDescent="0.25"/>
  <cols>
    <col min="1" max="1" width="9.140625" style="131" bestFit="1" customWidth="1"/>
    <col min="2" max="9" width="12.5703125" style="131" bestFit="1" customWidth="1"/>
    <col min="10" max="10" width="9.42578125" style="131" bestFit="1" customWidth="1"/>
    <col min="11" max="11" width="10.85546875" style="131" bestFit="1" customWidth="1"/>
    <col min="12" max="15" width="12.5703125" style="131" bestFit="1" customWidth="1"/>
    <col min="16" max="16" width="11.42578125" style="131" bestFit="1" customWidth="1"/>
    <col min="17" max="20" width="12.5703125" style="131" bestFit="1" customWidth="1"/>
    <col min="21" max="21" width="11.42578125" style="131" bestFit="1" customWidth="1"/>
    <col min="22" max="25" width="12.5703125" style="131" bestFit="1" customWidth="1"/>
    <col min="26" max="26" width="11.42578125" style="131" bestFit="1" customWidth="1"/>
    <col min="27" max="41" width="12.5703125" style="131" bestFit="1" customWidth="1"/>
    <col min="42" max="42" width="11.42578125" style="131" bestFit="1" customWidth="1"/>
    <col min="43" max="43" width="12.5703125" style="131" bestFit="1" customWidth="1"/>
    <col min="44" max="44" width="11.42578125" style="131" bestFit="1" customWidth="1"/>
    <col min="45" max="45" width="12.5703125" style="131" bestFit="1" customWidth="1"/>
    <col min="46" max="46" width="11.42578125" style="131" bestFit="1" customWidth="1"/>
    <col min="47" max="52" width="12.5703125" style="131" bestFit="1" customWidth="1"/>
    <col min="53" max="53" width="11.42578125" style="131" bestFit="1" customWidth="1"/>
    <col min="54" max="55" width="12.5703125" style="131" bestFit="1" customWidth="1"/>
    <col min="56" max="56" width="11.42578125" style="131" bestFit="1" customWidth="1"/>
    <col min="57" max="61" width="12.5703125" style="131" bestFit="1" customWidth="1"/>
    <col min="62" max="62" width="10.5703125" style="131" bestFit="1" customWidth="1"/>
    <col min="63" max="77" width="12.5703125" style="131" bestFit="1" customWidth="1"/>
    <col min="78" max="78" width="11.42578125" style="131" bestFit="1" customWidth="1"/>
    <col min="79" max="81" width="12.5703125" style="131" bestFit="1" customWidth="1"/>
    <col min="82" max="82" width="11.42578125" style="131" bestFit="1" customWidth="1"/>
    <col min="83" max="83" width="12.5703125" style="131" bestFit="1" customWidth="1"/>
    <col min="84" max="85" width="11.42578125" style="131" bestFit="1" customWidth="1"/>
    <col min="86" max="102" width="12.5703125" style="131" bestFit="1" customWidth="1"/>
    <col min="103" max="103" width="11.42578125" style="131" bestFit="1" customWidth="1"/>
    <col min="104" max="118" width="12.5703125" style="131" bestFit="1" customWidth="1"/>
    <col min="119" max="119" width="11.42578125" style="131" bestFit="1" customWidth="1"/>
    <col min="120" max="124" width="12.5703125" style="131" bestFit="1" customWidth="1"/>
    <col min="125" max="125" width="11.42578125" style="131" bestFit="1" customWidth="1"/>
    <col min="126" max="126" width="9.5703125" style="131" bestFit="1" customWidth="1"/>
    <col min="127" max="127" width="8.85546875" style="131" bestFit="1" customWidth="1"/>
    <col min="128" max="128" width="9.5703125" style="131" bestFit="1" customWidth="1"/>
    <col min="129" max="129" width="8.5703125" style="131" bestFit="1" customWidth="1"/>
    <col min="130" max="130" width="9.5703125" style="131" bestFit="1" customWidth="1"/>
    <col min="131" max="131" width="13.7109375" style="131" bestFit="1" customWidth="1"/>
    <col min="132" max="133" width="13.140625" style="131" bestFit="1" customWidth="1"/>
    <col min="134" max="135" width="12.5703125" style="131" bestFit="1" customWidth="1"/>
    <col min="136" max="136" width="11.42578125" style="131" bestFit="1" customWidth="1"/>
    <col min="137" max="138" width="12.5703125" style="131" bestFit="1" customWidth="1"/>
    <col min="139" max="139" width="13.42578125" style="131" bestFit="1" customWidth="1"/>
    <col min="140" max="142" width="13.85546875" style="131" bestFit="1" customWidth="1"/>
    <col min="143" max="143" width="11.5703125" style="131" bestFit="1" customWidth="1"/>
    <col min="144" max="146" width="9.28515625" style="131" bestFit="1" customWidth="1"/>
    <col min="147" max="147" width="13.85546875" style="131" bestFit="1" customWidth="1"/>
    <col min="148" max="148" width="11.5703125" style="131" bestFit="1" customWidth="1"/>
    <col min="149" max="149" width="10.140625" style="131" bestFit="1" customWidth="1"/>
    <col min="150" max="151" width="9.28515625" style="131" bestFit="1" customWidth="1"/>
    <col min="152" max="152" width="10.5703125" style="131" bestFit="1" customWidth="1"/>
    <col min="153" max="153" width="9.28515625" style="131" bestFit="1" customWidth="1"/>
    <col min="154" max="154" width="13.7109375" style="131" bestFit="1" customWidth="1"/>
    <col min="155" max="155" width="9.28515625" style="131" bestFit="1" customWidth="1"/>
    <col min="156" max="156" width="9.7109375" style="131" bestFit="1" customWidth="1"/>
    <col min="157" max="157" width="10.140625" style="131" bestFit="1" customWidth="1"/>
    <col min="158" max="158" width="10" style="131" bestFit="1" customWidth="1"/>
    <col min="159" max="159" width="9.28515625" style="131" bestFit="1" customWidth="1"/>
    <col min="160" max="160" width="10.5703125" style="131" bestFit="1" customWidth="1"/>
    <col min="161" max="170" width="9.28515625" style="131" bestFit="1" customWidth="1"/>
    <col min="171" max="172" width="10.5703125" style="131" bestFit="1" customWidth="1"/>
    <col min="173" max="182" width="9.28515625" style="131" bestFit="1" customWidth="1"/>
    <col min="183" max="183" width="10.140625" style="131" bestFit="1" customWidth="1"/>
    <col min="184" max="184" width="10.5703125" style="131" bestFit="1" customWidth="1"/>
    <col min="185" max="16384" width="9.140625" style="131"/>
  </cols>
  <sheetData>
    <row r="1" spans="1:192" ht="18.75" x14ac:dyDescent="0.3">
      <c r="A1" s="2"/>
      <c r="B1" s="71">
        <v>-103.32354840147622</v>
      </c>
      <c r="C1" s="71">
        <v>103.32354840147627</v>
      </c>
      <c r="D1" s="71">
        <v>0</v>
      </c>
    </row>
    <row r="2" spans="1:192" x14ac:dyDescent="0.25">
      <c r="B2" s="131" t="s">
        <v>713</v>
      </c>
      <c r="C2" s="131" t="s">
        <v>714</v>
      </c>
      <c r="D2" s="131" t="s">
        <v>719</v>
      </c>
    </row>
    <row r="3" spans="1:192" x14ac:dyDescent="0.25">
      <c r="A3" s="131" t="s">
        <v>712</v>
      </c>
      <c r="B3" s="31">
        <v>-100.92792420114957</v>
      </c>
      <c r="C3" s="31">
        <v>100.92792420114961</v>
      </c>
      <c r="D3" s="65">
        <v>0</v>
      </c>
      <c r="E3" s="63">
        <v>4.2632564145606011E-14</v>
      </c>
    </row>
    <row r="4" spans="1:192" x14ac:dyDescent="0.25">
      <c r="A4" s="131" t="s">
        <v>717</v>
      </c>
      <c r="B4" s="31">
        <v>0</v>
      </c>
      <c r="C4" s="31">
        <v>0</v>
      </c>
      <c r="D4" s="65">
        <v>0</v>
      </c>
      <c r="E4" s="63">
        <v>0</v>
      </c>
    </row>
    <row r="5" spans="1:192" x14ac:dyDescent="0.25">
      <c r="A5" s="131" t="s">
        <v>718</v>
      </c>
      <c r="B5" s="31">
        <v>-2.3956242003266559</v>
      </c>
      <c r="C5" s="31">
        <v>2.3956242003266595</v>
      </c>
      <c r="D5" s="65">
        <v>0</v>
      </c>
      <c r="E5" s="63">
        <v>3.5527136788005009E-15</v>
      </c>
    </row>
    <row r="6" spans="1:192" x14ac:dyDescent="0.25">
      <c r="CP6" s="71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</row>
    <row r="7" spans="1:192" x14ac:dyDescent="0.25">
      <c r="B7" s="133" t="s">
        <v>723</v>
      </c>
      <c r="C7" s="133" t="s">
        <v>724</v>
      </c>
      <c r="D7" s="133" t="s">
        <v>725</v>
      </c>
      <c r="E7" s="133" t="s">
        <v>726</v>
      </c>
      <c r="F7" s="133" t="s">
        <v>727</v>
      </c>
      <c r="G7" s="133" t="s">
        <v>728</v>
      </c>
      <c r="H7" s="133" t="s">
        <v>729</v>
      </c>
      <c r="I7" s="133" t="s">
        <v>730</v>
      </c>
      <c r="J7" s="133" t="s">
        <v>731</v>
      </c>
      <c r="K7" s="133" t="s">
        <v>732</v>
      </c>
      <c r="L7" s="133" t="s">
        <v>733</v>
      </c>
      <c r="M7" s="133" t="s">
        <v>734</v>
      </c>
      <c r="N7" s="133" t="s">
        <v>402</v>
      </c>
      <c r="O7" s="133" t="s">
        <v>403</v>
      </c>
      <c r="P7" s="133" t="s">
        <v>8</v>
      </c>
      <c r="Q7" s="133" t="s">
        <v>585</v>
      </c>
      <c r="R7" s="133" t="s">
        <v>408</v>
      </c>
      <c r="S7" s="133" t="s">
        <v>1351</v>
      </c>
      <c r="T7" s="133" t="s">
        <v>586</v>
      </c>
      <c r="U7" s="133" t="s">
        <v>561</v>
      </c>
      <c r="V7" s="133" t="s">
        <v>735</v>
      </c>
      <c r="W7" s="133" t="s">
        <v>736</v>
      </c>
      <c r="X7" s="133" t="s">
        <v>737</v>
      </c>
      <c r="Y7" s="133" t="s">
        <v>738</v>
      </c>
      <c r="Z7" s="133" t="s">
        <v>739</v>
      </c>
      <c r="AA7" s="133" t="s">
        <v>740</v>
      </c>
      <c r="AB7" s="133" t="s">
        <v>741</v>
      </c>
      <c r="AC7" s="133" t="s">
        <v>742</v>
      </c>
      <c r="AD7" s="133" t="s">
        <v>743</v>
      </c>
      <c r="AE7" s="133" t="s">
        <v>744</v>
      </c>
      <c r="AF7" s="133" t="s">
        <v>745</v>
      </c>
      <c r="AG7" s="133" t="s">
        <v>746</v>
      </c>
      <c r="AH7" s="133" t="s">
        <v>747</v>
      </c>
      <c r="AI7" s="133" t="s">
        <v>347</v>
      </c>
      <c r="AJ7" s="133" t="s">
        <v>11</v>
      </c>
      <c r="AK7" s="133" t="s">
        <v>348</v>
      </c>
      <c r="AL7" s="133" t="s">
        <v>349</v>
      </c>
      <c r="AM7" s="133" t="s">
        <v>350</v>
      </c>
      <c r="AN7" s="133" t="s">
        <v>351</v>
      </c>
      <c r="AO7" s="133" t="s">
        <v>352</v>
      </c>
      <c r="AP7" s="133" t="s">
        <v>353</v>
      </c>
      <c r="AQ7" s="133" t="s">
        <v>12</v>
      </c>
      <c r="AR7" s="133" t="s">
        <v>574</v>
      </c>
      <c r="AS7" s="133" t="s">
        <v>1352</v>
      </c>
      <c r="AT7" s="133" t="s">
        <v>354</v>
      </c>
      <c r="AU7" s="133" t="s">
        <v>355</v>
      </c>
      <c r="AV7" s="133" t="s">
        <v>356</v>
      </c>
      <c r="AW7" s="133" t="s">
        <v>357</v>
      </c>
      <c r="AX7" s="133" t="s">
        <v>13</v>
      </c>
      <c r="AY7" s="133" t="s">
        <v>359</v>
      </c>
      <c r="AZ7" s="133" t="s">
        <v>360</v>
      </c>
      <c r="BA7" s="133" t="s">
        <v>361</v>
      </c>
      <c r="BB7" s="133" t="s">
        <v>14</v>
      </c>
      <c r="BC7" s="133" t="s">
        <v>1353</v>
      </c>
      <c r="BD7" s="133" t="s">
        <v>1354</v>
      </c>
      <c r="BE7" s="133" t="s">
        <v>362</v>
      </c>
      <c r="BF7" s="133" t="s">
        <v>363</v>
      </c>
      <c r="BG7" s="133" t="s">
        <v>15</v>
      </c>
      <c r="BH7" s="133" t="s">
        <v>364</v>
      </c>
      <c r="BI7" s="133" t="s">
        <v>365</v>
      </c>
      <c r="BJ7" s="133" t="s">
        <v>16</v>
      </c>
      <c r="BK7" s="133" t="s">
        <v>17</v>
      </c>
      <c r="BL7" s="133" t="s">
        <v>18</v>
      </c>
      <c r="BM7" s="133" t="s">
        <v>19</v>
      </c>
      <c r="BN7" s="133" t="s">
        <v>20</v>
      </c>
      <c r="BO7" s="133" t="s">
        <v>366</v>
      </c>
      <c r="BP7" s="133" t="s">
        <v>704</v>
      </c>
      <c r="BQ7" s="133" t="s">
        <v>705</v>
      </c>
      <c r="BR7" s="133" t="s">
        <v>748</v>
      </c>
      <c r="BS7" s="133" t="s">
        <v>749</v>
      </c>
      <c r="BT7" s="133" t="s">
        <v>721</v>
      </c>
      <c r="BU7" s="133" t="s">
        <v>562</v>
      </c>
      <c r="BV7" s="133" t="s">
        <v>22</v>
      </c>
      <c r="BW7" s="133" t="s">
        <v>23</v>
      </c>
      <c r="BX7" s="133" t="s">
        <v>367</v>
      </c>
      <c r="BY7" s="133" t="s">
        <v>24</v>
      </c>
      <c r="BZ7" s="133" t="s">
        <v>368</v>
      </c>
      <c r="CA7" s="133" t="s">
        <v>750</v>
      </c>
      <c r="CB7" s="133" t="s">
        <v>751</v>
      </c>
      <c r="CC7" s="133" t="s">
        <v>752</v>
      </c>
      <c r="CD7" s="133" t="s">
        <v>753</v>
      </c>
      <c r="CE7" s="133" t="s">
        <v>754</v>
      </c>
      <c r="CF7" s="133" t="s">
        <v>755</v>
      </c>
      <c r="CG7" s="133" t="s">
        <v>756</v>
      </c>
      <c r="CH7" s="133" t="s">
        <v>757</v>
      </c>
      <c r="CI7" s="133" t="s">
        <v>758</v>
      </c>
      <c r="CJ7" s="133" t="s">
        <v>759</v>
      </c>
      <c r="CK7" s="133" t="s">
        <v>760</v>
      </c>
      <c r="CL7" s="133" t="s">
        <v>761</v>
      </c>
      <c r="CM7" s="133" t="s">
        <v>405</v>
      </c>
      <c r="CN7" s="133" t="s">
        <v>406</v>
      </c>
      <c r="CO7" s="133" t="s">
        <v>550</v>
      </c>
      <c r="CP7" s="133" t="s">
        <v>551</v>
      </c>
      <c r="CQ7" s="133" t="s">
        <v>326</v>
      </c>
      <c r="CR7" s="133" t="s">
        <v>411</v>
      </c>
      <c r="CS7" s="133" t="s">
        <v>1355</v>
      </c>
      <c r="CT7" s="133" t="s">
        <v>587</v>
      </c>
      <c r="CU7" s="133" t="s">
        <v>563</v>
      </c>
      <c r="CV7" s="133" t="s">
        <v>762</v>
      </c>
      <c r="CW7" s="133" t="s">
        <v>763</v>
      </c>
      <c r="CX7" s="133" t="s">
        <v>764</v>
      </c>
      <c r="CY7" s="133" t="s">
        <v>765</v>
      </c>
      <c r="CZ7" s="133" t="s">
        <v>766</v>
      </c>
      <c r="DA7" s="133" t="s">
        <v>767</v>
      </c>
      <c r="DB7" s="133" t="s">
        <v>768</v>
      </c>
      <c r="DC7" s="133" t="s">
        <v>769</v>
      </c>
      <c r="DD7" s="133" t="s">
        <v>770</v>
      </c>
      <c r="DE7" s="133" t="s">
        <v>771</v>
      </c>
      <c r="DF7" s="133" t="s">
        <v>772</v>
      </c>
      <c r="DG7" s="133" t="s">
        <v>773</v>
      </c>
      <c r="DH7" s="133" t="s">
        <v>774</v>
      </c>
      <c r="DI7" s="133" t="s">
        <v>369</v>
      </c>
      <c r="DJ7" s="133" t="s">
        <v>29</v>
      </c>
      <c r="DK7" s="133" t="s">
        <v>370</v>
      </c>
      <c r="DL7" s="133" t="s">
        <v>371</v>
      </c>
      <c r="DM7" s="133" t="s">
        <v>372</v>
      </c>
      <c r="DN7" s="133" t="s">
        <v>373</v>
      </c>
      <c r="DO7" s="133" t="s">
        <v>374</v>
      </c>
      <c r="DP7" s="133" t="s">
        <v>375</v>
      </c>
      <c r="DQ7" s="133" t="s">
        <v>706</v>
      </c>
      <c r="DR7" s="133" t="s">
        <v>707</v>
      </c>
      <c r="DS7" s="133" t="s">
        <v>564</v>
      </c>
      <c r="DT7" s="133" t="s">
        <v>584</v>
      </c>
      <c r="DU7" s="133" t="s">
        <v>1356</v>
      </c>
      <c r="DV7" s="133" t="s">
        <v>376</v>
      </c>
      <c r="DW7" s="133" t="s">
        <v>377</v>
      </c>
      <c r="DX7" s="133" t="s">
        <v>378</v>
      </c>
      <c r="DY7" s="133" t="s">
        <v>379</v>
      </c>
      <c r="DZ7" s="133" t="s">
        <v>31</v>
      </c>
      <c r="EA7" s="133" t="s">
        <v>381</v>
      </c>
      <c r="EB7" s="133" t="s">
        <v>382</v>
      </c>
      <c r="EC7" s="133" t="s">
        <v>383</v>
      </c>
      <c r="ED7" s="133" t="s">
        <v>32</v>
      </c>
      <c r="EE7" s="133" t="s">
        <v>1357</v>
      </c>
      <c r="EF7" s="133" t="s">
        <v>1358</v>
      </c>
      <c r="EG7" s="133" t="s">
        <v>384</v>
      </c>
      <c r="EH7" s="133" t="s">
        <v>385</v>
      </c>
      <c r="EI7" s="133" t="s">
        <v>33</v>
      </c>
      <c r="EJ7" s="133" t="s">
        <v>386</v>
      </c>
      <c r="EK7" s="133" t="s">
        <v>387</v>
      </c>
      <c r="EL7" s="133" t="s">
        <v>34</v>
      </c>
      <c r="EM7" s="133" t="s">
        <v>35</v>
      </c>
      <c r="EN7" s="133" t="s">
        <v>36</v>
      </c>
      <c r="EO7" s="133" t="s">
        <v>37</v>
      </c>
      <c r="EP7" s="133" t="s">
        <v>38</v>
      </c>
      <c r="EQ7" s="133" t="s">
        <v>388</v>
      </c>
      <c r="ER7" s="133" t="s">
        <v>566</v>
      </c>
      <c r="ES7" s="133" t="s">
        <v>569</v>
      </c>
      <c r="ET7" s="133" t="s">
        <v>567</v>
      </c>
      <c r="EU7" s="133" t="s">
        <v>570</v>
      </c>
      <c r="EV7" s="133" t="s">
        <v>722</v>
      </c>
      <c r="EW7" s="133" t="s">
        <v>708</v>
      </c>
      <c r="EX7" s="133" t="s">
        <v>40</v>
      </c>
      <c r="EY7" s="133" t="s">
        <v>41</v>
      </c>
      <c r="EZ7" s="133" t="s">
        <v>389</v>
      </c>
      <c r="FA7" s="133" t="s">
        <v>42</v>
      </c>
      <c r="FB7" s="133" t="s">
        <v>390</v>
      </c>
      <c r="FC7" s="133" t="s">
        <v>552</v>
      </c>
      <c r="FD7" s="133" t="s">
        <v>43</v>
      </c>
      <c r="FE7" s="133" t="s">
        <v>391</v>
      </c>
      <c r="FF7" s="133" t="s">
        <v>392</v>
      </c>
      <c r="FG7" s="133" t="s">
        <v>393</v>
      </c>
      <c r="FH7" s="133" t="s">
        <v>394</v>
      </c>
      <c r="FI7" s="133" t="s">
        <v>44</v>
      </c>
      <c r="FJ7" s="133" t="s">
        <v>530</v>
      </c>
      <c r="FK7" s="133" t="s">
        <v>775</v>
      </c>
      <c r="FL7" s="133" t="s">
        <v>529</v>
      </c>
      <c r="FM7" s="133" t="s">
        <v>531</v>
      </c>
      <c r="FN7" s="133" t="s">
        <v>46</v>
      </c>
      <c r="FO7" s="133" t="s">
        <v>47</v>
      </c>
      <c r="FP7" s="133" t="s">
        <v>48</v>
      </c>
      <c r="FQ7" s="133" t="s">
        <v>49</v>
      </c>
      <c r="FR7" s="133" t="s">
        <v>50</v>
      </c>
      <c r="FS7" s="133" t="s">
        <v>51</v>
      </c>
      <c r="FT7" s="133" t="s">
        <v>52</v>
      </c>
      <c r="FU7" s="133" t="s">
        <v>53</v>
      </c>
      <c r="FV7" s="133" t="s">
        <v>54</v>
      </c>
      <c r="FW7" s="133" t="s">
        <v>720</v>
      </c>
      <c r="FX7" s="133" t="s">
        <v>59</v>
      </c>
      <c r="FY7" s="133" t="s">
        <v>57</v>
      </c>
      <c r="FZ7" s="133" t="s">
        <v>58</v>
      </c>
      <c r="GA7" s="133" t="s">
        <v>56</v>
      </c>
      <c r="GB7" s="133" t="s">
        <v>55</v>
      </c>
      <c r="GC7" s="133" t="s">
        <v>553</v>
      </c>
      <c r="GD7" s="133" t="s">
        <v>715</v>
      </c>
      <c r="GE7" s="133" t="s">
        <v>716</v>
      </c>
      <c r="GF7" s="133" t="s">
        <v>60</v>
      </c>
      <c r="GG7" s="133" t="s">
        <v>534</v>
      </c>
      <c r="GH7" s="133" t="s">
        <v>61</v>
      </c>
      <c r="GI7" s="133" t="s">
        <v>62</v>
      </c>
      <c r="GJ7" s="133" t="s">
        <v>63</v>
      </c>
    </row>
    <row r="8" spans="1:192" x14ac:dyDescent="0.25">
      <c r="A8" s="133" t="s">
        <v>723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32"/>
      <c r="V8" s="132"/>
      <c r="W8" s="132"/>
      <c r="X8" s="132"/>
      <c r="Y8" s="132"/>
      <c r="Z8" s="132"/>
      <c r="AA8" s="132"/>
      <c r="AB8" s="132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2"/>
      <c r="AW8" s="132"/>
      <c r="AX8" s="132"/>
      <c r="AY8" s="132"/>
      <c r="AZ8" s="132"/>
      <c r="BA8" s="132"/>
      <c r="BB8" s="132"/>
      <c r="BC8" s="132"/>
      <c r="BD8" s="132"/>
      <c r="BE8" s="132"/>
      <c r="BF8" s="132"/>
      <c r="BG8" s="132"/>
      <c r="BH8" s="132"/>
      <c r="BI8" s="132"/>
      <c r="BJ8" s="132"/>
      <c r="BK8" s="132"/>
      <c r="BL8" s="132"/>
      <c r="BM8" s="132"/>
      <c r="BN8" s="132"/>
      <c r="BO8" s="132"/>
      <c r="BP8" s="132"/>
      <c r="BQ8" s="132"/>
      <c r="BR8" s="132"/>
      <c r="BS8" s="132"/>
      <c r="BT8" s="132"/>
      <c r="BU8" s="132"/>
      <c r="BV8" s="132"/>
      <c r="BW8" s="132"/>
      <c r="BX8" s="132"/>
      <c r="BY8" s="132"/>
      <c r="BZ8" s="132"/>
      <c r="CA8" s="132">
        <v>7.3792803341319457</v>
      </c>
      <c r="CB8" s="132"/>
      <c r="CC8" s="132"/>
      <c r="CD8" s="132"/>
      <c r="CE8" s="132"/>
      <c r="CF8" s="132"/>
      <c r="CG8" s="132"/>
      <c r="CH8" s="132"/>
      <c r="CI8" s="132"/>
      <c r="CJ8" s="132"/>
      <c r="CK8" s="132"/>
      <c r="CL8" s="132"/>
      <c r="CM8" s="132"/>
      <c r="CN8" s="132"/>
      <c r="CO8" s="132"/>
      <c r="CP8" s="132"/>
      <c r="CQ8" s="132"/>
      <c r="CR8" s="132"/>
      <c r="CS8" s="132"/>
      <c r="CT8" s="132"/>
      <c r="CU8" s="132"/>
      <c r="CV8" s="132"/>
      <c r="CW8" s="132"/>
      <c r="CX8" s="132"/>
      <c r="CY8" s="132"/>
      <c r="CZ8" s="132"/>
      <c r="DA8" s="132"/>
      <c r="DB8" s="132"/>
      <c r="DC8" s="132"/>
      <c r="DD8" s="132"/>
      <c r="DE8" s="132"/>
      <c r="DF8" s="132"/>
      <c r="DG8" s="132"/>
      <c r="DH8" s="132"/>
      <c r="DI8" s="132"/>
      <c r="DJ8" s="132"/>
      <c r="DK8" s="132"/>
      <c r="DL8" s="132"/>
      <c r="DM8" s="132"/>
      <c r="DN8" s="132"/>
      <c r="DO8" s="132"/>
      <c r="DP8" s="132"/>
      <c r="DQ8" s="132"/>
      <c r="DR8" s="132"/>
      <c r="DS8" s="132"/>
      <c r="DT8" s="132"/>
      <c r="DU8" s="132"/>
      <c r="DV8" s="132"/>
      <c r="DW8" s="132"/>
      <c r="DX8" s="132"/>
      <c r="DY8" s="132"/>
      <c r="DZ8" s="132"/>
      <c r="EA8" s="132"/>
      <c r="EB8" s="132"/>
      <c r="EC8" s="132"/>
      <c r="ED8" s="132"/>
      <c r="EE8" s="132"/>
      <c r="EF8" s="132"/>
      <c r="EG8" s="132"/>
      <c r="EH8" s="132"/>
      <c r="EI8" s="132"/>
      <c r="EJ8" s="132"/>
      <c r="EK8" s="132"/>
      <c r="EL8" s="132"/>
      <c r="EM8" s="132"/>
      <c r="EN8" s="132"/>
      <c r="EO8" s="132"/>
      <c r="EP8" s="132"/>
      <c r="EQ8" s="132"/>
      <c r="ER8" s="132"/>
      <c r="ES8" s="132"/>
      <c r="ET8" s="132"/>
      <c r="EU8" s="132"/>
      <c r="EV8" s="132"/>
      <c r="EW8" s="132"/>
      <c r="EX8" s="132"/>
      <c r="EY8" s="132"/>
      <c r="EZ8" s="132"/>
      <c r="FA8" s="132"/>
      <c r="FB8" s="132"/>
      <c r="FC8" s="132"/>
      <c r="FD8" s="132"/>
      <c r="FE8" s="132"/>
      <c r="FF8" s="132"/>
      <c r="FG8" s="132"/>
      <c r="FH8" s="132"/>
      <c r="FI8" s="132"/>
      <c r="FJ8" s="132"/>
      <c r="FK8" s="132"/>
      <c r="FL8" s="132"/>
      <c r="FM8" s="132"/>
      <c r="FN8" s="132"/>
      <c r="FO8" s="132"/>
      <c r="FP8" s="132"/>
      <c r="FQ8" s="132"/>
      <c r="FR8" s="132"/>
      <c r="FS8" s="132"/>
      <c r="FT8" s="132"/>
      <c r="FU8" s="132"/>
      <c r="FV8" s="132"/>
      <c r="FW8" s="132"/>
      <c r="FX8" s="132"/>
      <c r="FY8" s="132"/>
      <c r="FZ8" s="132"/>
      <c r="GA8" s="132"/>
      <c r="GB8" s="132"/>
      <c r="GC8" s="132"/>
      <c r="GD8" s="132"/>
      <c r="GE8" s="132"/>
      <c r="GF8" s="132"/>
      <c r="GG8" s="132"/>
      <c r="GH8" s="132"/>
      <c r="GI8" s="132"/>
      <c r="GJ8" s="132">
        <v>7.3792803341319457</v>
      </c>
    </row>
    <row r="9" spans="1:192" x14ac:dyDescent="0.25">
      <c r="A9" s="133" t="s">
        <v>724</v>
      </c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  <c r="N9" s="132"/>
      <c r="O9" s="132"/>
      <c r="P9" s="132"/>
      <c r="Q9" s="132"/>
      <c r="R9" s="132"/>
      <c r="S9" s="132"/>
      <c r="T9" s="132"/>
      <c r="U9" s="132"/>
      <c r="V9" s="132"/>
      <c r="W9" s="132"/>
      <c r="X9" s="132"/>
      <c r="Y9" s="132"/>
      <c r="Z9" s="132"/>
      <c r="AA9" s="132"/>
      <c r="AB9" s="132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2"/>
      <c r="BG9" s="132"/>
      <c r="BH9" s="132"/>
      <c r="BI9" s="132"/>
      <c r="BJ9" s="132"/>
      <c r="BK9" s="132"/>
      <c r="BL9" s="132"/>
      <c r="BM9" s="132"/>
      <c r="BN9" s="132"/>
      <c r="BO9" s="132"/>
      <c r="BP9" s="132"/>
      <c r="BQ9" s="132"/>
      <c r="BR9" s="132"/>
      <c r="BS9" s="132"/>
      <c r="BT9" s="132"/>
      <c r="BU9" s="132"/>
      <c r="BV9" s="132"/>
      <c r="BW9" s="132"/>
      <c r="BX9" s="132"/>
      <c r="BY9" s="132"/>
      <c r="BZ9" s="132"/>
      <c r="CA9" s="132"/>
      <c r="CB9" s="132">
        <v>28.171839018672088</v>
      </c>
      <c r="CC9" s="132"/>
      <c r="CD9" s="132"/>
      <c r="CE9" s="132"/>
      <c r="CF9" s="132"/>
      <c r="CG9" s="132"/>
      <c r="CH9" s="132"/>
      <c r="CI9" s="132"/>
      <c r="CJ9" s="132"/>
      <c r="CK9" s="132"/>
      <c r="CL9" s="132"/>
      <c r="CM9" s="132"/>
      <c r="CN9" s="132"/>
      <c r="CO9" s="132"/>
      <c r="CP9" s="132"/>
      <c r="CQ9" s="132"/>
      <c r="CR9" s="132"/>
      <c r="CS9" s="132"/>
      <c r="CT9" s="132"/>
      <c r="CU9" s="132"/>
      <c r="CV9" s="132"/>
      <c r="CW9" s="132"/>
      <c r="CX9" s="132"/>
      <c r="CY9" s="132"/>
      <c r="CZ9" s="132"/>
      <c r="DA9" s="132"/>
      <c r="DB9" s="132"/>
      <c r="DC9" s="132"/>
      <c r="DD9" s="132"/>
      <c r="DE9" s="132"/>
      <c r="DF9" s="132"/>
      <c r="DG9" s="132"/>
      <c r="DH9" s="132"/>
      <c r="DI9" s="132"/>
      <c r="DJ9" s="132"/>
      <c r="DK9" s="132"/>
      <c r="DL9" s="132"/>
      <c r="DM9" s="132"/>
      <c r="DN9" s="132"/>
      <c r="DO9" s="132"/>
      <c r="DP9" s="132"/>
      <c r="DQ9" s="132"/>
      <c r="DR9" s="132"/>
      <c r="DS9" s="132"/>
      <c r="DT9" s="132"/>
      <c r="DU9" s="132"/>
      <c r="DV9" s="132"/>
      <c r="DW9" s="132"/>
      <c r="DX9" s="132"/>
      <c r="DY9" s="132"/>
      <c r="DZ9" s="132"/>
      <c r="EA9" s="132"/>
      <c r="EB9" s="132"/>
      <c r="EC9" s="132"/>
      <c r="ED9" s="132"/>
      <c r="EE9" s="132"/>
      <c r="EF9" s="132"/>
      <c r="EG9" s="132"/>
      <c r="EH9" s="132"/>
      <c r="EI9" s="132"/>
      <c r="EJ9" s="132"/>
      <c r="EK9" s="132"/>
      <c r="EL9" s="132"/>
      <c r="EM9" s="132"/>
      <c r="EN9" s="132"/>
      <c r="EO9" s="132"/>
      <c r="EP9" s="132"/>
      <c r="EQ9" s="132"/>
      <c r="ER9" s="132"/>
      <c r="ES9" s="132"/>
      <c r="ET9" s="132"/>
      <c r="EU9" s="132"/>
      <c r="EV9" s="132"/>
      <c r="EW9" s="132"/>
      <c r="EX9" s="132"/>
      <c r="EY9" s="132"/>
      <c r="EZ9" s="132"/>
      <c r="FA9" s="132"/>
      <c r="FB9" s="132"/>
      <c r="FC9" s="132"/>
      <c r="FD9" s="132"/>
      <c r="FE9" s="132"/>
      <c r="FF9" s="132"/>
      <c r="FG9" s="132"/>
      <c r="FH9" s="132"/>
      <c r="FI9" s="132"/>
      <c r="FJ9" s="132"/>
      <c r="FK9" s="132"/>
      <c r="FL9" s="132"/>
      <c r="FM9" s="132"/>
      <c r="FN9" s="132"/>
      <c r="FO9" s="132"/>
      <c r="FP9" s="132"/>
      <c r="FQ9" s="132"/>
      <c r="FR9" s="132"/>
      <c r="FS9" s="132"/>
      <c r="FT9" s="132"/>
      <c r="FU9" s="132"/>
      <c r="FV9" s="132"/>
      <c r="FW9" s="132"/>
      <c r="FX9" s="132"/>
      <c r="FY9" s="132"/>
      <c r="FZ9" s="132"/>
      <c r="GA9" s="132"/>
      <c r="GB9" s="132"/>
      <c r="GC9" s="132"/>
      <c r="GD9" s="132"/>
      <c r="GE9" s="132"/>
      <c r="GF9" s="132"/>
      <c r="GG9" s="132"/>
      <c r="GH9" s="132"/>
      <c r="GI9" s="132"/>
      <c r="GJ9" s="132">
        <v>28.171839018672088</v>
      </c>
    </row>
    <row r="10" spans="1:192" x14ac:dyDescent="0.25">
      <c r="A10" s="133" t="s">
        <v>725</v>
      </c>
      <c r="B10" s="132"/>
      <c r="C10" s="132"/>
      <c r="D10" s="132"/>
      <c r="E10" s="132"/>
      <c r="F10" s="132"/>
      <c r="G10" s="132"/>
      <c r="H10" s="132"/>
      <c r="I10" s="132"/>
      <c r="J10" s="132"/>
      <c r="K10" s="132"/>
      <c r="L10" s="132"/>
      <c r="M10" s="132"/>
      <c r="N10" s="132"/>
      <c r="O10" s="132"/>
      <c r="P10" s="132"/>
      <c r="Q10" s="132"/>
      <c r="R10" s="132"/>
      <c r="S10" s="132"/>
      <c r="T10" s="132"/>
      <c r="U10" s="132"/>
      <c r="V10" s="132"/>
      <c r="W10" s="132"/>
      <c r="X10" s="132"/>
      <c r="Y10" s="132"/>
      <c r="Z10" s="132"/>
      <c r="AA10" s="132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>
        <v>1.7029214322751902</v>
      </c>
      <c r="CD10" s="132"/>
      <c r="CE10" s="132"/>
      <c r="CF10" s="132"/>
      <c r="CG10" s="132"/>
      <c r="CH10" s="132"/>
      <c r="CI10" s="132"/>
      <c r="CJ10" s="132"/>
      <c r="CK10" s="132"/>
      <c r="CL10" s="132"/>
      <c r="CM10" s="132"/>
      <c r="CN10" s="132"/>
      <c r="CO10" s="132"/>
      <c r="CP10" s="132"/>
      <c r="CQ10" s="132"/>
      <c r="CR10" s="132"/>
      <c r="CS10" s="132"/>
      <c r="CT10" s="132"/>
      <c r="CU10" s="132"/>
      <c r="CV10" s="132"/>
      <c r="CW10" s="132"/>
      <c r="CX10" s="132"/>
      <c r="CY10" s="132"/>
      <c r="CZ10" s="132"/>
      <c r="DA10" s="132"/>
      <c r="DB10" s="132"/>
      <c r="DC10" s="132"/>
      <c r="DD10" s="132"/>
      <c r="DE10" s="132"/>
      <c r="DF10" s="132"/>
      <c r="DG10" s="132"/>
      <c r="DH10" s="132"/>
      <c r="DI10" s="132"/>
      <c r="DJ10" s="132"/>
      <c r="DK10" s="132"/>
      <c r="DL10" s="132"/>
      <c r="DM10" s="132"/>
      <c r="DN10" s="132"/>
      <c r="DO10" s="132"/>
      <c r="DP10" s="132"/>
      <c r="DQ10" s="132"/>
      <c r="DR10" s="132"/>
      <c r="DS10" s="132"/>
      <c r="DT10" s="132"/>
      <c r="DU10" s="132"/>
      <c r="DV10" s="132"/>
      <c r="DW10" s="132"/>
      <c r="DX10" s="132"/>
      <c r="DY10" s="132"/>
      <c r="DZ10" s="132"/>
      <c r="EA10" s="132"/>
      <c r="EB10" s="132"/>
      <c r="EC10" s="132"/>
      <c r="ED10" s="132"/>
      <c r="EE10" s="132"/>
      <c r="EF10" s="132"/>
      <c r="EG10" s="132"/>
      <c r="EH10" s="132"/>
      <c r="EI10" s="132"/>
      <c r="EJ10" s="132"/>
      <c r="EK10" s="132"/>
      <c r="EL10" s="132"/>
      <c r="EM10" s="132"/>
      <c r="EN10" s="132"/>
      <c r="EO10" s="132"/>
      <c r="EP10" s="132"/>
      <c r="EQ10" s="132"/>
      <c r="ER10" s="132"/>
      <c r="ES10" s="132"/>
      <c r="ET10" s="132"/>
      <c r="EU10" s="132"/>
      <c r="EV10" s="132"/>
      <c r="EW10" s="132"/>
      <c r="EX10" s="132"/>
      <c r="EY10" s="132"/>
      <c r="EZ10" s="132"/>
      <c r="FA10" s="132"/>
      <c r="FB10" s="132"/>
      <c r="FC10" s="132"/>
      <c r="FD10" s="132"/>
      <c r="FE10" s="132"/>
      <c r="FF10" s="132"/>
      <c r="FG10" s="132"/>
      <c r="FH10" s="132"/>
      <c r="FI10" s="132"/>
      <c r="FJ10" s="132"/>
      <c r="FK10" s="132"/>
      <c r="FL10" s="132"/>
      <c r="FM10" s="132"/>
      <c r="FN10" s="132"/>
      <c r="FO10" s="132"/>
      <c r="FP10" s="132"/>
      <c r="FQ10" s="132"/>
      <c r="FR10" s="132"/>
      <c r="FS10" s="132"/>
      <c r="FT10" s="132"/>
      <c r="FU10" s="132"/>
      <c r="FV10" s="132"/>
      <c r="FW10" s="132"/>
      <c r="FX10" s="132"/>
      <c r="FY10" s="132"/>
      <c r="FZ10" s="132"/>
      <c r="GA10" s="132"/>
      <c r="GB10" s="132"/>
      <c r="GC10" s="132"/>
      <c r="GD10" s="132"/>
      <c r="GE10" s="132"/>
      <c r="GF10" s="132"/>
      <c r="GG10" s="132"/>
      <c r="GH10" s="132"/>
      <c r="GI10" s="132"/>
      <c r="GJ10" s="132">
        <v>1.7029214322751902</v>
      </c>
    </row>
    <row r="11" spans="1:192" x14ac:dyDescent="0.25">
      <c r="A11" s="133" t="s">
        <v>726</v>
      </c>
      <c r="B11" s="132"/>
      <c r="C11" s="132"/>
      <c r="D11" s="132"/>
      <c r="E11" s="132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2"/>
      <c r="T11" s="132"/>
      <c r="U11" s="132"/>
      <c r="V11" s="132"/>
      <c r="W11" s="132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>
        <v>16.978496764093492</v>
      </c>
      <c r="CE11" s="132"/>
      <c r="CF11" s="132"/>
      <c r="CG11" s="132"/>
      <c r="CH11" s="132"/>
      <c r="CI11" s="132"/>
      <c r="CJ11" s="132"/>
      <c r="CK11" s="132"/>
      <c r="CL11" s="132"/>
      <c r="CM11" s="132"/>
      <c r="CN11" s="132"/>
      <c r="CO11" s="132"/>
      <c r="CP11" s="132"/>
      <c r="CQ11" s="132"/>
      <c r="CR11" s="132"/>
      <c r="CS11" s="132"/>
      <c r="CT11" s="132"/>
      <c r="CU11" s="132"/>
      <c r="CV11" s="132"/>
      <c r="CW11" s="132"/>
      <c r="CX11" s="132"/>
      <c r="CY11" s="132"/>
      <c r="CZ11" s="132"/>
      <c r="DA11" s="132"/>
      <c r="DB11" s="132"/>
      <c r="DC11" s="132"/>
      <c r="DD11" s="132"/>
      <c r="DE11" s="132"/>
      <c r="DF11" s="132"/>
      <c r="DG11" s="132"/>
      <c r="DH11" s="132"/>
      <c r="DI11" s="132"/>
      <c r="DJ11" s="132"/>
      <c r="DK11" s="132"/>
      <c r="DL11" s="132"/>
      <c r="DM11" s="132"/>
      <c r="DN11" s="132"/>
      <c r="DO11" s="132"/>
      <c r="DP11" s="132"/>
      <c r="DQ11" s="132"/>
      <c r="DR11" s="132"/>
      <c r="DS11" s="132"/>
      <c r="DT11" s="132"/>
      <c r="DU11" s="132"/>
      <c r="DV11" s="132"/>
      <c r="DW11" s="132"/>
      <c r="DX11" s="132"/>
      <c r="DY11" s="132"/>
      <c r="DZ11" s="132"/>
      <c r="EA11" s="132"/>
      <c r="EB11" s="132"/>
      <c r="EC11" s="132"/>
      <c r="ED11" s="132"/>
      <c r="EE11" s="132"/>
      <c r="EF11" s="132"/>
      <c r="EG11" s="132"/>
      <c r="EH11" s="132"/>
      <c r="EI11" s="132"/>
      <c r="EJ11" s="132"/>
      <c r="EK11" s="132"/>
      <c r="EL11" s="132"/>
      <c r="EM11" s="132"/>
      <c r="EN11" s="132"/>
      <c r="EO11" s="132"/>
      <c r="EP11" s="132"/>
      <c r="EQ11" s="132"/>
      <c r="ER11" s="132"/>
      <c r="ES11" s="132"/>
      <c r="ET11" s="132"/>
      <c r="EU11" s="132"/>
      <c r="EV11" s="132"/>
      <c r="EW11" s="132"/>
      <c r="EX11" s="132"/>
      <c r="EY11" s="132"/>
      <c r="EZ11" s="132"/>
      <c r="FA11" s="132"/>
      <c r="FB11" s="132"/>
      <c r="FC11" s="132"/>
      <c r="FD11" s="132"/>
      <c r="FE11" s="132"/>
      <c r="FF11" s="132"/>
      <c r="FG11" s="132"/>
      <c r="FH11" s="132"/>
      <c r="FI11" s="132"/>
      <c r="FJ11" s="132"/>
      <c r="FK11" s="132"/>
      <c r="FL11" s="132"/>
      <c r="FM11" s="132"/>
      <c r="FN11" s="132"/>
      <c r="FO11" s="132"/>
      <c r="FP11" s="132"/>
      <c r="FQ11" s="132"/>
      <c r="FR11" s="132"/>
      <c r="FS11" s="132"/>
      <c r="FT11" s="132"/>
      <c r="FU11" s="132"/>
      <c r="FV11" s="132"/>
      <c r="FW11" s="132"/>
      <c r="FX11" s="132"/>
      <c r="FY11" s="132"/>
      <c r="FZ11" s="132"/>
      <c r="GA11" s="132"/>
      <c r="GB11" s="132"/>
      <c r="GC11" s="132"/>
      <c r="GD11" s="132"/>
      <c r="GE11" s="132"/>
      <c r="GF11" s="132"/>
      <c r="GG11" s="132"/>
      <c r="GH11" s="132"/>
      <c r="GI11" s="132"/>
      <c r="GJ11" s="132">
        <v>16.978496764093492</v>
      </c>
    </row>
    <row r="12" spans="1:192" x14ac:dyDescent="0.25">
      <c r="A12" s="133" t="s">
        <v>727</v>
      </c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  <c r="O12" s="132"/>
      <c r="P12" s="132"/>
      <c r="Q12" s="132"/>
      <c r="R12" s="132"/>
      <c r="S12" s="132"/>
      <c r="T12" s="132"/>
      <c r="U12" s="132"/>
      <c r="V12" s="132"/>
      <c r="W12" s="132"/>
      <c r="X12" s="132"/>
      <c r="Y12" s="132"/>
      <c r="Z12" s="132"/>
      <c r="AA12" s="132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  <c r="CE12" s="132">
        <v>38.425020167034106</v>
      </c>
      <c r="CF12" s="132"/>
      <c r="CG12" s="132"/>
      <c r="CH12" s="132"/>
      <c r="CI12" s="132"/>
      <c r="CJ12" s="132"/>
      <c r="CK12" s="132"/>
      <c r="CL12" s="132"/>
      <c r="CM12" s="132"/>
      <c r="CN12" s="132"/>
      <c r="CO12" s="132"/>
      <c r="CP12" s="132"/>
      <c r="CQ12" s="132"/>
      <c r="CR12" s="132"/>
      <c r="CS12" s="132"/>
      <c r="CT12" s="132"/>
      <c r="CU12" s="132"/>
      <c r="CV12" s="132"/>
      <c r="CW12" s="132"/>
      <c r="CX12" s="132"/>
      <c r="CY12" s="132"/>
      <c r="CZ12" s="132"/>
      <c r="DA12" s="132"/>
      <c r="DB12" s="132"/>
      <c r="DC12" s="132"/>
      <c r="DD12" s="132"/>
      <c r="DE12" s="132"/>
      <c r="DF12" s="132"/>
      <c r="DG12" s="132"/>
      <c r="DH12" s="132"/>
      <c r="DI12" s="132"/>
      <c r="DJ12" s="132"/>
      <c r="DK12" s="132"/>
      <c r="DL12" s="132"/>
      <c r="DM12" s="132"/>
      <c r="DN12" s="132"/>
      <c r="DO12" s="132"/>
      <c r="DP12" s="132"/>
      <c r="DQ12" s="132"/>
      <c r="DR12" s="132"/>
      <c r="DS12" s="132"/>
      <c r="DT12" s="132"/>
      <c r="DU12" s="132"/>
      <c r="DV12" s="132"/>
      <c r="DW12" s="132"/>
      <c r="DX12" s="132"/>
      <c r="DY12" s="132"/>
      <c r="DZ12" s="132"/>
      <c r="EA12" s="132"/>
      <c r="EB12" s="132"/>
      <c r="EC12" s="132"/>
      <c r="ED12" s="132"/>
      <c r="EE12" s="132"/>
      <c r="EF12" s="132"/>
      <c r="EG12" s="132"/>
      <c r="EH12" s="132"/>
      <c r="EI12" s="132"/>
      <c r="EJ12" s="132"/>
      <c r="EK12" s="132"/>
      <c r="EL12" s="132"/>
      <c r="EM12" s="132"/>
      <c r="EN12" s="132"/>
      <c r="EO12" s="132"/>
      <c r="EP12" s="132"/>
      <c r="EQ12" s="132"/>
      <c r="ER12" s="132"/>
      <c r="ES12" s="132"/>
      <c r="ET12" s="132"/>
      <c r="EU12" s="132"/>
      <c r="EV12" s="132"/>
      <c r="EW12" s="132"/>
      <c r="EX12" s="132"/>
      <c r="EY12" s="132"/>
      <c r="EZ12" s="132"/>
      <c r="FA12" s="132"/>
      <c r="FB12" s="132"/>
      <c r="FC12" s="132"/>
      <c r="FD12" s="132"/>
      <c r="FE12" s="132"/>
      <c r="FF12" s="132"/>
      <c r="FG12" s="132"/>
      <c r="FH12" s="132"/>
      <c r="FI12" s="132"/>
      <c r="FJ12" s="132"/>
      <c r="FK12" s="132"/>
      <c r="FL12" s="132"/>
      <c r="FM12" s="132"/>
      <c r="FN12" s="132"/>
      <c r="FO12" s="132"/>
      <c r="FP12" s="132"/>
      <c r="FQ12" s="132"/>
      <c r="FR12" s="132"/>
      <c r="FS12" s="132"/>
      <c r="FT12" s="132"/>
      <c r="FU12" s="132"/>
      <c r="FV12" s="132"/>
      <c r="FW12" s="132"/>
      <c r="FX12" s="132"/>
      <c r="FY12" s="132"/>
      <c r="FZ12" s="132"/>
      <c r="GA12" s="132"/>
      <c r="GB12" s="132"/>
      <c r="GC12" s="132"/>
      <c r="GD12" s="132"/>
      <c r="GE12" s="132"/>
      <c r="GF12" s="132"/>
      <c r="GG12" s="132"/>
      <c r="GH12" s="132"/>
      <c r="GI12" s="132"/>
      <c r="GJ12" s="132">
        <v>38.425020167034106</v>
      </c>
    </row>
    <row r="13" spans="1:192" x14ac:dyDescent="0.25">
      <c r="A13" s="133" t="s">
        <v>728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2"/>
      <c r="O13" s="132"/>
      <c r="P13" s="132"/>
      <c r="Q13" s="132"/>
      <c r="R13" s="132"/>
      <c r="S13" s="132"/>
      <c r="T13" s="132"/>
      <c r="U13" s="132"/>
      <c r="V13" s="132"/>
      <c r="W13" s="132"/>
      <c r="X13" s="132"/>
      <c r="Y13" s="132"/>
      <c r="Z13" s="132"/>
      <c r="AA13" s="132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  <c r="CE13" s="132"/>
      <c r="CF13" s="132">
        <v>14.137557015641359</v>
      </c>
      <c r="CG13" s="132"/>
      <c r="CH13" s="132"/>
      <c r="CI13" s="132"/>
      <c r="CJ13" s="132"/>
      <c r="CK13" s="132"/>
      <c r="CL13" s="132"/>
      <c r="CM13" s="132"/>
      <c r="CN13" s="132"/>
      <c r="CO13" s="132"/>
      <c r="CP13" s="132"/>
      <c r="CQ13" s="132"/>
      <c r="CR13" s="132"/>
      <c r="CS13" s="132"/>
      <c r="CT13" s="132"/>
      <c r="CU13" s="132"/>
      <c r="CV13" s="132"/>
      <c r="CW13" s="132"/>
      <c r="CX13" s="132"/>
      <c r="CY13" s="132"/>
      <c r="CZ13" s="132"/>
      <c r="DA13" s="132"/>
      <c r="DB13" s="132"/>
      <c r="DC13" s="132"/>
      <c r="DD13" s="132"/>
      <c r="DE13" s="132"/>
      <c r="DF13" s="132"/>
      <c r="DG13" s="132"/>
      <c r="DH13" s="132"/>
      <c r="DI13" s="132"/>
      <c r="DJ13" s="132"/>
      <c r="DK13" s="132"/>
      <c r="DL13" s="132"/>
      <c r="DM13" s="132"/>
      <c r="DN13" s="132"/>
      <c r="DO13" s="132"/>
      <c r="DP13" s="132"/>
      <c r="DQ13" s="132"/>
      <c r="DR13" s="132"/>
      <c r="DS13" s="132"/>
      <c r="DT13" s="132"/>
      <c r="DU13" s="132"/>
      <c r="DV13" s="132"/>
      <c r="DW13" s="132"/>
      <c r="DX13" s="132"/>
      <c r="DY13" s="132"/>
      <c r="DZ13" s="132"/>
      <c r="EA13" s="132"/>
      <c r="EB13" s="132"/>
      <c r="EC13" s="132"/>
      <c r="ED13" s="132"/>
      <c r="EE13" s="132"/>
      <c r="EF13" s="132"/>
      <c r="EG13" s="132"/>
      <c r="EH13" s="132"/>
      <c r="EI13" s="132"/>
      <c r="EJ13" s="132"/>
      <c r="EK13" s="132"/>
      <c r="EL13" s="132"/>
      <c r="EM13" s="132"/>
      <c r="EN13" s="132"/>
      <c r="EO13" s="132"/>
      <c r="EP13" s="132"/>
      <c r="EQ13" s="132"/>
      <c r="ER13" s="132"/>
      <c r="ES13" s="132"/>
      <c r="ET13" s="132"/>
      <c r="EU13" s="132"/>
      <c r="EV13" s="132"/>
      <c r="EW13" s="132"/>
      <c r="EX13" s="132"/>
      <c r="EY13" s="132"/>
      <c r="EZ13" s="132"/>
      <c r="FA13" s="132"/>
      <c r="FB13" s="132"/>
      <c r="FC13" s="132"/>
      <c r="FD13" s="132"/>
      <c r="FE13" s="132"/>
      <c r="FF13" s="132"/>
      <c r="FG13" s="132"/>
      <c r="FH13" s="132"/>
      <c r="FI13" s="132"/>
      <c r="FJ13" s="132"/>
      <c r="FK13" s="132"/>
      <c r="FL13" s="132"/>
      <c r="FM13" s="132"/>
      <c r="FN13" s="132"/>
      <c r="FO13" s="132"/>
      <c r="FP13" s="132"/>
      <c r="FQ13" s="132"/>
      <c r="FR13" s="132"/>
      <c r="FS13" s="132"/>
      <c r="FT13" s="132"/>
      <c r="FU13" s="132"/>
      <c r="FV13" s="132"/>
      <c r="FW13" s="132"/>
      <c r="FX13" s="132"/>
      <c r="FY13" s="132"/>
      <c r="FZ13" s="132"/>
      <c r="GA13" s="132"/>
      <c r="GB13" s="132"/>
      <c r="GC13" s="132"/>
      <c r="GD13" s="132"/>
      <c r="GE13" s="132"/>
      <c r="GF13" s="132"/>
      <c r="GG13" s="132"/>
      <c r="GH13" s="132"/>
      <c r="GI13" s="132"/>
      <c r="GJ13" s="132">
        <v>14.137557015641359</v>
      </c>
    </row>
    <row r="14" spans="1:192" x14ac:dyDescent="0.25">
      <c r="A14" s="133" t="s">
        <v>729</v>
      </c>
      <c r="B14" s="132"/>
      <c r="C14" s="132"/>
      <c r="D14" s="132"/>
      <c r="E14" s="132"/>
      <c r="F14" s="132"/>
      <c r="G14" s="132"/>
      <c r="H14" s="132"/>
      <c r="I14" s="132"/>
      <c r="J14" s="132"/>
      <c r="K14" s="132"/>
      <c r="L14" s="132"/>
      <c r="M14" s="132"/>
      <c r="N14" s="132"/>
      <c r="O14" s="132"/>
      <c r="P14" s="132"/>
      <c r="Q14" s="132"/>
      <c r="R14" s="132"/>
      <c r="S14" s="132"/>
      <c r="T14" s="132"/>
      <c r="U14" s="132"/>
      <c r="V14" s="132"/>
      <c r="W14" s="132"/>
      <c r="X14" s="132"/>
      <c r="Y14" s="132"/>
      <c r="Z14" s="132"/>
      <c r="AA14" s="132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  <c r="CE14" s="132"/>
      <c r="CF14" s="132"/>
      <c r="CG14" s="132">
        <v>11.750397393167354</v>
      </c>
      <c r="CH14" s="132"/>
      <c r="CI14" s="132"/>
      <c r="CJ14" s="132"/>
      <c r="CK14" s="132"/>
      <c r="CL14" s="132"/>
      <c r="CM14" s="132"/>
      <c r="CN14" s="132"/>
      <c r="CO14" s="132"/>
      <c r="CP14" s="132"/>
      <c r="CQ14" s="132"/>
      <c r="CR14" s="132"/>
      <c r="CS14" s="132"/>
      <c r="CT14" s="132"/>
      <c r="CU14" s="132"/>
      <c r="CV14" s="132"/>
      <c r="CW14" s="132"/>
      <c r="CX14" s="132"/>
      <c r="CY14" s="132"/>
      <c r="CZ14" s="132"/>
      <c r="DA14" s="132"/>
      <c r="DB14" s="132"/>
      <c r="DC14" s="132"/>
      <c r="DD14" s="132"/>
      <c r="DE14" s="132"/>
      <c r="DF14" s="132"/>
      <c r="DG14" s="132"/>
      <c r="DH14" s="132"/>
      <c r="DI14" s="132"/>
      <c r="DJ14" s="132"/>
      <c r="DK14" s="132"/>
      <c r="DL14" s="132"/>
      <c r="DM14" s="132"/>
      <c r="DN14" s="132"/>
      <c r="DO14" s="132"/>
      <c r="DP14" s="132"/>
      <c r="DQ14" s="132"/>
      <c r="DR14" s="132"/>
      <c r="DS14" s="132"/>
      <c r="DT14" s="132"/>
      <c r="DU14" s="132"/>
      <c r="DV14" s="132"/>
      <c r="DW14" s="132"/>
      <c r="DX14" s="132"/>
      <c r="DY14" s="132"/>
      <c r="DZ14" s="132"/>
      <c r="EA14" s="132"/>
      <c r="EB14" s="132"/>
      <c r="EC14" s="132"/>
      <c r="ED14" s="132"/>
      <c r="EE14" s="132"/>
      <c r="EF14" s="132"/>
      <c r="EG14" s="132"/>
      <c r="EH14" s="132"/>
      <c r="EI14" s="132"/>
      <c r="EJ14" s="132"/>
      <c r="EK14" s="132"/>
      <c r="EL14" s="132"/>
      <c r="EM14" s="132"/>
      <c r="EN14" s="132"/>
      <c r="EO14" s="132"/>
      <c r="EP14" s="132"/>
      <c r="EQ14" s="132"/>
      <c r="ER14" s="132"/>
      <c r="ES14" s="132"/>
      <c r="ET14" s="132"/>
      <c r="EU14" s="132"/>
      <c r="EV14" s="132"/>
      <c r="EW14" s="132"/>
      <c r="EX14" s="132"/>
      <c r="EY14" s="132"/>
      <c r="EZ14" s="132"/>
      <c r="FA14" s="132"/>
      <c r="FB14" s="132"/>
      <c r="FC14" s="132"/>
      <c r="FD14" s="132"/>
      <c r="FE14" s="132"/>
      <c r="FF14" s="132"/>
      <c r="FG14" s="132"/>
      <c r="FH14" s="132"/>
      <c r="FI14" s="132"/>
      <c r="FJ14" s="132"/>
      <c r="FK14" s="132"/>
      <c r="FL14" s="132"/>
      <c r="FM14" s="132"/>
      <c r="FN14" s="132"/>
      <c r="FO14" s="132"/>
      <c r="FP14" s="132"/>
      <c r="FQ14" s="132"/>
      <c r="FR14" s="132"/>
      <c r="FS14" s="132"/>
      <c r="FT14" s="132"/>
      <c r="FU14" s="132"/>
      <c r="FV14" s="132"/>
      <c r="FW14" s="132"/>
      <c r="FX14" s="132"/>
      <c r="FY14" s="132"/>
      <c r="FZ14" s="132"/>
      <c r="GA14" s="132"/>
      <c r="GB14" s="132"/>
      <c r="GC14" s="132"/>
      <c r="GD14" s="132"/>
      <c r="GE14" s="132"/>
      <c r="GF14" s="132"/>
      <c r="GG14" s="132"/>
      <c r="GH14" s="132"/>
      <c r="GI14" s="132"/>
      <c r="GJ14" s="132">
        <v>11.750397393167354</v>
      </c>
    </row>
    <row r="15" spans="1:192" x14ac:dyDescent="0.25">
      <c r="A15" s="133" t="s">
        <v>730</v>
      </c>
      <c r="B15" s="132"/>
      <c r="C15" s="132"/>
      <c r="D15" s="132"/>
      <c r="E15" s="132"/>
      <c r="F15" s="132"/>
      <c r="G15" s="132"/>
      <c r="H15" s="132"/>
      <c r="I15" s="132"/>
      <c r="J15" s="132"/>
      <c r="K15" s="132"/>
      <c r="L15" s="132"/>
      <c r="M15" s="132"/>
      <c r="N15" s="132"/>
      <c r="O15" s="132"/>
      <c r="P15" s="132"/>
      <c r="Q15" s="132"/>
      <c r="R15" s="132"/>
      <c r="S15" s="132"/>
      <c r="T15" s="132"/>
      <c r="U15" s="132"/>
      <c r="V15" s="132"/>
      <c r="W15" s="132"/>
      <c r="X15" s="132"/>
      <c r="Y15" s="132"/>
      <c r="Z15" s="132"/>
      <c r="AA15" s="132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  <c r="CE15" s="132"/>
      <c r="CF15" s="132"/>
      <c r="CG15" s="132"/>
      <c r="CH15" s="132">
        <v>9.1975771107187363</v>
      </c>
      <c r="CI15" s="132"/>
      <c r="CJ15" s="132"/>
      <c r="CK15" s="132"/>
      <c r="CL15" s="132"/>
      <c r="CM15" s="132"/>
      <c r="CN15" s="132"/>
      <c r="CO15" s="132"/>
      <c r="CP15" s="132"/>
      <c r="CQ15" s="132"/>
      <c r="CR15" s="132"/>
      <c r="CS15" s="132"/>
      <c r="CT15" s="132"/>
      <c r="CU15" s="132"/>
      <c r="CV15" s="132"/>
      <c r="CW15" s="132"/>
      <c r="CX15" s="132"/>
      <c r="CY15" s="132"/>
      <c r="CZ15" s="132"/>
      <c r="DA15" s="132"/>
      <c r="DB15" s="132"/>
      <c r="DC15" s="132"/>
      <c r="DD15" s="132"/>
      <c r="DE15" s="132"/>
      <c r="DF15" s="132"/>
      <c r="DG15" s="132"/>
      <c r="DH15" s="132"/>
      <c r="DI15" s="132"/>
      <c r="DJ15" s="132"/>
      <c r="DK15" s="132"/>
      <c r="DL15" s="132"/>
      <c r="DM15" s="132"/>
      <c r="DN15" s="132"/>
      <c r="DO15" s="132"/>
      <c r="DP15" s="132"/>
      <c r="DQ15" s="132"/>
      <c r="DR15" s="132"/>
      <c r="DS15" s="132"/>
      <c r="DT15" s="132"/>
      <c r="DU15" s="132"/>
      <c r="DV15" s="132"/>
      <c r="DW15" s="132"/>
      <c r="DX15" s="132"/>
      <c r="DY15" s="132"/>
      <c r="DZ15" s="132"/>
      <c r="EA15" s="132"/>
      <c r="EB15" s="132"/>
      <c r="EC15" s="132"/>
      <c r="ED15" s="132"/>
      <c r="EE15" s="132"/>
      <c r="EF15" s="132"/>
      <c r="EG15" s="132"/>
      <c r="EH15" s="132"/>
      <c r="EI15" s="132"/>
      <c r="EJ15" s="132"/>
      <c r="EK15" s="132"/>
      <c r="EL15" s="132"/>
      <c r="EM15" s="132"/>
      <c r="EN15" s="132"/>
      <c r="EO15" s="132"/>
      <c r="EP15" s="132"/>
      <c r="EQ15" s="132"/>
      <c r="ER15" s="132"/>
      <c r="ES15" s="132"/>
      <c r="ET15" s="132"/>
      <c r="EU15" s="132"/>
      <c r="EV15" s="132"/>
      <c r="EW15" s="132"/>
      <c r="EX15" s="132"/>
      <c r="EY15" s="132"/>
      <c r="EZ15" s="132"/>
      <c r="FA15" s="132"/>
      <c r="FB15" s="132"/>
      <c r="FC15" s="132"/>
      <c r="FD15" s="132"/>
      <c r="FE15" s="132"/>
      <c r="FF15" s="132"/>
      <c r="FG15" s="132"/>
      <c r="FH15" s="132"/>
      <c r="FI15" s="132"/>
      <c r="FJ15" s="132"/>
      <c r="FK15" s="132"/>
      <c r="FL15" s="132"/>
      <c r="FM15" s="132"/>
      <c r="FN15" s="132"/>
      <c r="FO15" s="132"/>
      <c r="FP15" s="132"/>
      <c r="FQ15" s="132"/>
      <c r="FR15" s="132"/>
      <c r="FS15" s="132"/>
      <c r="FT15" s="132"/>
      <c r="FU15" s="132"/>
      <c r="FV15" s="132"/>
      <c r="FW15" s="132"/>
      <c r="FX15" s="132"/>
      <c r="FY15" s="132"/>
      <c r="FZ15" s="132"/>
      <c r="GA15" s="132"/>
      <c r="GB15" s="132"/>
      <c r="GC15" s="132"/>
      <c r="GD15" s="132"/>
      <c r="GE15" s="132"/>
      <c r="GF15" s="132"/>
      <c r="GG15" s="132"/>
      <c r="GH15" s="132"/>
      <c r="GI15" s="132"/>
      <c r="GJ15" s="132">
        <v>9.1975771107187363</v>
      </c>
    </row>
    <row r="16" spans="1:192" x14ac:dyDescent="0.25">
      <c r="A16" s="133" t="s">
        <v>731</v>
      </c>
      <c r="B16" s="132"/>
      <c r="C16" s="132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2"/>
      <c r="T16" s="132"/>
      <c r="U16" s="132"/>
      <c r="V16" s="132"/>
      <c r="W16" s="132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  <c r="CE16" s="132"/>
      <c r="CF16" s="132"/>
      <c r="CG16" s="132"/>
      <c r="CH16" s="132"/>
      <c r="CI16" s="132">
        <v>1.5058676969712586</v>
      </c>
      <c r="CJ16" s="132"/>
      <c r="CK16" s="132"/>
      <c r="CL16" s="132"/>
      <c r="CM16" s="132"/>
      <c r="CN16" s="132"/>
      <c r="CO16" s="132"/>
      <c r="CP16" s="132"/>
      <c r="CQ16" s="132"/>
      <c r="CR16" s="132"/>
      <c r="CS16" s="132"/>
      <c r="CT16" s="132"/>
      <c r="CU16" s="132"/>
      <c r="CV16" s="132"/>
      <c r="CW16" s="132"/>
      <c r="CX16" s="132"/>
      <c r="CY16" s="132"/>
      <c r="CZ16" s="132"/>
      <c r="DA16" s="132"/>
      <c r="DB16" s="132"/>
      <c r="DC16" s="132"/>
      <c r="DD16" s="132"/>
      <c r="DE16" s="132"/>
      <c r="DF16" s="132"/>
      <c r="DG16" s="132"/>
      <c r="DH16" s="132"/>
      <c r="DI16" s="132"/>
      <c r="DJ16" s="132"/>
      <c r="DK16" s="132"/>
      <c r="DL16" s="132"/>
      <c r="DM16" s="132"/>
      <c r="DN16" s="132"/>
      <c r="DO16" s="132"/>
      <c r="DP16" s="132"/>
      <c r="DQ16" s="132"/>
      <c r="DR16" s="132"/>
      <c r="DS16" s="132"/>
      <c r="DT16" s="132"/>
      <c r="DU16" s="132"/>
      <c r="DV16" s="132"/>
      <c r="DW16" s="132"/>
      <c r="DX16" s="132"/>
      <c r="DY16" s="132"/>
      <c r="DZ16" s="132"/>
      <c r="EA16" s="132"/>
      <c r="EB16" s="132"/>
      <c r="EC16" s="132"/>
      <c r="ED16" s="132"/>
      <c r="EE16" s="132"/>
      <c r="EF16" s="132"/>
      <c r="EG16" s="132"/>
      <c r="EH16" s="132"/>
      <c r="EI16" s="132"/>
      <c r="EJ16" s="132"/>
      <c r="EK16" s="132"/>
      <c r="EL16" s="132"/>
      <c r="EM16" s="132"/>
      <c r="EN16" s="132"/>
      <c r="EO16" s="132"/>
      <c r="EP16" s="132"/>
      <c r="EQ16" s="132"/>
      <c r="ER16" s="132"/>
      <c r="ES16" s="132"/>
      <c r="ET16" s="132"/>
      <c r="EU16" s="132"/>
      <c r="EV16" s="132"/>
      <c r="EW16" s="132"/>
      <c r="EX16" s="132"/>
      <c r="EY16" s="132"/>
      <c r="EZ16" s="132"/>
      <c r="FA16" s="132"/>
      <c r="FB16" s="132"/>
      <c r="FC16" s="132"/>
      <c r="FD16" s="132"/>
      <c r="FE16" s="132"/>
      <c r="FF16" s="132"/>
      <c r="FG16" s="132"/>
      <c r="FH16" s="132"/>
      <c r="FI16" s="132"/>
      <c r="FJ16" s="132"/>
      <c r="FK16" s="132"/>
      <c r="FL16" s="132"/>
      <c r="FM16" s="132"/>
      <c r="FN16" s="132"/>
      <c r="FO16" s="132"/>
      <c r="FP16" s="132"/>
      <c r="FQ16" s="132"/>
      <c r="FR16" s="132"/>
      <c r="FS16" s="132"/>
      <c r="FT16" s="132"/>
      <c r="FU16" s="132"/>
      <c r="FV16" s="132"/>
      <c r="FW16" s="132"/>
      <c r="FX16" s="132"/>
      <c r="FY16" s="132"/>
      <c r="FZ16" s="132"/>
      <c r="GA16" s="132"/>
      <c r="GB16" s="132"/>
      <c r="GC16" s="132"/>
      <c r="GD16" s="132"/>
      <c r="GE16" s="132"/>
      <c r="GF16" s="132"/>
      <c r="GG16" s="132"/>
      <c r="GH16" s="132"/>
      <c r="GI16" s="132"/>
      <c r="GJ16" s="132">
        <v>1.5058676969712586</v>
      </c>
    </row>
    <row r="17" spans="1:192" x14ac:dyDescent="0.25">
      <c r="A17" s="133" t="s">
        <v>732</v>
      </c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  <c r="O17" s="132"/>
      <c r="P17" s="132"/>
      <c r="Q17" s="132"/>
      <c r="R17" s="132"/>
      <c r="S17" s="132"/>
      <c r="T17" s="132"/>
      <c r="U17" s="132"/>
      <c r="V17" s="132"/>
      <c r="W17" s="132"/>
      <c r="X17" s="132"/>
      <c r="Y17" s="132"/>
      <c r="Z17" s="132"/>
      <c r="AA17" s="132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  <c r="CE17" s="132"/>
      <c r="CF17" s="132"/>
      <c r="CG17" s="132"/>
      <c r="CH17" s="132"/>
      <c r="CI17" s="132"/>
      <c r="CJ17" s="132">
        <v>10.71825470231407</v>
      </c>
      <c r="CK17" s="132"/>
      <c r="CL17" s="132"/>
      <c r="CM17" s="132"/>
      <c r="CN17" s="132"/>
      <c r="CO17" s="132"/>
      <c r="CP17" s="132"/>
      <c r="CQ17" s="132"/>
      <c r="CR17" s="132"/>
      <c r="CS17" s="132"/>
      <c r="CT17" s="132"/>
      <c r="CU17" s="132"/>
      <c r="CV17" s="132"/>
      <c r="CW17" s="132"/>
      <c r="CX17" s="132"/>
      <c r="CY17" s="132"/>
      <c r="CZ17" s="132"/>
      <c r="DA17" s="132"/>
      <c r="DB17" s="132"/>
      <c r="DC17" s="132"/>
      <c r="DD17" s="132"/>
      <c r="DE17" s="132"/>
      <c r="DF17" s="132"/>
      <c r="DG17" s="132"/>
      <c r="DH17" s="132"/>
      <c r="DI17" s="132"/>
      <c r="DJ17" s="132"/>
      <c r="DK17" s="132"/>
      <c r="DL17" s="132"/>
      <c r="DM17" s="132"/>
      <c r="DN17" s="132"/>
      <c r="DO17" s="132"/>
      <c r="DP17" s="132"/>
      <c r="DQ17" s="132"/>
      <c r="DR17" s="132"/>
      <c r="DS17" s="132"/>
      <c r="DT17" s="132"/>
      <c r="DU17" s="132"/>
      <c r="DV17" s="132"/>
      <c r="DW17" s="132"/>
      <c r="DX17" s="132"/>
      <c r="DY17" s="132"/>
      <c r="DZ17" s="132"/>
      <c r="EA17" s="132"/>
      <c r="EB17" s="132"/>
      <c r="EC17" s="132"/>
      <c r="ED17" s="132"/>
      <c r="EE17" s="132"/>
      <c r="EF17" s="132"/>
      <c r="EG17" s="132"/>
      <c r="EH17" s="132"/>
      <c r="EI17" s="132"/>
      <c r="EJ17" s="132"/>
      <c r="EK17" s="132"/>
      <c r="EL17" s="132"/>
      <c r="EM17" s="132"/>
      <c r="EN17" s="132"/>
      <c r="EO17" s="132"/>
      <c r="EP17" s="132"/>
      <c r="EQ17" s="132"/>
      <c r="ER17" s="132"/>
      <c r="ES17" s="132"/>
      <c r="ET17" s="132"/>
      <c r="EU17" s="132"/>
      <c r="EV17" s="132"/>
      <c r="EW17" s="132"/>
      <c r="EX17" s="132"/>
      <c r="EY17" s="132"/>
      <c r="EZ17" s="132"/>
      <c r="FA17" s="132"/>
      <c r="FB17" s="132"/>
      <c r="FC17" s="132"/>
      <c r="FD17" s="132"/>
      <c r="FE17" s="132"/>
      <c r="FF17" s="132"/>
      <c r="FG17" s="132"/>
      <c r="FH17" s="132"/>
      <c r="FI17" s="132"/>
      <c r="FJ17" s="132"/>
      <c r="FK17" s="132"/>
      <c r="FL17" s="132"/>
      <c r="FM17" s="132"/>
      <c r="FN17" s="132"/>
      <c r="FO17" s="132"/>
      <c r="FP17" s="132"/>
      <c r="FQ17" s="132"/>
      <c r="FR17" s="132"/>
      <c r="FS17" s="132"/>
      <c r="FT17" s="132"/>
      <c r="FU17" s="132"/>
      <c r="FV17" s="132"/>
      <c r="FW17" s="132"/>
      <c r="FX17" s="132"/>
      <c r="FY17" s="132"/>
      <c r="FZ17" s="132"/>
      <c r="GA17" s="132"/>
      <c r="GB17" s="132"/>
      <c r="GC17" s="132"/>
      <c r="GD17" s="132"/>
      <c r="GE17" s="132"/>
      <c r="GF17" s="132"/>
      <c r="GG17" s="132"/>
      <c r="GH17" s="132"/>
      <c r="GI17" s="132"/>
      <c r="GJ17" s="132">
        <v>10.71825470231407</v>
      </c>
    </row>
    <row r="18" spans="1:192" x14ac:dyDescent="0.25">
      <c r="A18" s="133" t="s">
        <v>733</v>
      </c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  <c r="CE18" s="132"/>
      <c r="CF18" s="132"/>
      <c r="CG18" s="132"/>
      <c r="CH18" s="132"/>
      <c r="CI18" s="132"/>
      <c r="CJ18" s="132"/>
      <c r="CK18" s="132">
        <v>10.310370421887233</v>
      </c>
      <c r="CL18" s="132"/>
      <c r="CM18" s="132"/>
      <c r="CN18" s="132"/>
      <c r="CO18" s="132"/>
      <c r="CP18" s="132"/>
      <c r="CQ18" s="132"/>
      <c r="CR18" s="132"/>
      <c r="CS18" s="132"/>
      <c r="CT18" s="132"/>
      <c r="CU18" s="132"/>
      <c r="CV18" s="132"/>
      <c r="CW18" s="132"/>
      <c r="CX18" s="132"/>
      <c r="CY18" s="132"/>
      <c r="CZ18" s="132"/>
      <c r="DA18" s="132"/>
      <c r="DB18" s="132"/>
      <c r="DC18" s="132"/>
      <c r="DD18" s="132"/>
      <c r="DE18" s="132"/>
      <c r="DF18" s="132"/>
      <c r="DG18" s="132"/>
      <c r="DH18" s="132"/>
      <c r="DI18" s="132"/>
      <c r="DJ18" s="132"/>
      <c r="DK18" s="132"/>
      <c r="DL18" s="132"/>
      <c r="DM18" s="132"/>
      <c r="DN18" s="132"/>
      <c r="DO18" s="132"/>
      <c r="DP18" s="132"/>
      <c r="DQ18" s="132"/>
      <c r="DR18" s="132"/>
      <c r="DS18" s="132"/>
      <c r="DT18" s="132"/>
      <c r="DU18" s="132"/>
      <c r="DV18" s="132"/>
      <c r="DW18" s="132"/>
      <c r="DX18" s="132"/>
      <c r="DY18" s="132"/>
      <c r="DZ18" s="132"/>
      <c r="EA18" s="132"/>
      <c r="EB18" s="132"/>
      <c r="EC18" s="132"/>
      <c r="ED18" s="132"/>
      <c r="EE18" s="132"/>
      <c r="EF18" s="132"/>
      <c r="EG18" s="132"/>
      <c r="EH18" s="132"/>
      <c r="EI18" s="132"/>
      <c r="EJ18" s="132"/>
      <c r="EK18" s="132"/>
      <c r="EL18" s="132"/>
      <c r="EM18" s="132"/>
      <c r="EN18" s="132"/>
      <c r="EO18" s="132"/>
      <c r="EP18" s="132"/>
      <c r="EQ18" s="132"/>
      <c r="ER18" s="132"/>
      <c r="ES18" s="132"/>
      <c r="ET18" s="132"/>
      <c r="EU18" s="132"/>
      <c r="EV18" s="132"/>
      <c r="EW18" s="132"/>
      <c r="EX18" s="132"/>
      <c r="EY18" s="132"/>
      <c r="EZ18" s="132"/>
      <c r="FA18" s="132"/>
      <c r="FB18" s="132"/>
      <c r="FC18" s="132"/>
      <c r="FD18" s="132"/>
      <c r="FE18" s="132"/>
      <c r="FF18" s="132"/>
      <c r="FG18" s="132"/>
      <c r="FH18" s="132"/>
      <c r="FI18" s="132"/>
      <c r="FJ18" s="132"/>
      <c r="FK18" s="132"/>
      <c r="FL18" s="132"/>
      <c r="FM18" s="132"/>
      <c r="FN18" s="132"/>
      <c r="FO18" s="132"/>
      <c r="FP18" s="132"/>
      <c r="FQ18" s="132"/>
      <c r="FR18" s="132"/>
      <c r="FS18" s="132"/>
      <c r="FT18" s="132"/>
      <c r="FU18" s="132"/>
      <c r="FV18" s="132"/>
      <c r="FW18" s="132"/>
      <c r="FX18" s="132"/>
      <c r="FY18" s="132"/>
      <c r="FZ18" s="132"/>
      <c r="GA18" s="132"/>
      <c r="GB18" s="132"/>
      <c r="GC18" s="132"/>
      <c r="GD18" s="132"/>
      <c r="GE18" s="132"/>
      <c r="GF18" s="132"/>
      <c r="GG18" s="132"/>
      <c r="GH18" s="132"/>
      <c r="GI18" s="132"/>
      <c r="GJ18" s="132">
        <v>10.310370421887233</v>
      </c>
    </row>
    <row r="19" spans="1:192" x14ac:dyDescent="0.25">
      <c r="A19" s="133" t="s">
        <v>734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  <c r="CE19" s="132"/>
      <c r="CF19" s="132"/>
      <c r="CG19" s="132"/>
      <c r="CH19" s="132"/>
      <c r="CI19" s="132"/>
      <c r="CJ19" s="132"/>
      <c r="CK19" s="132"/>
      <c r="CL19" s="132">
        <v>66.896716064269384</v>
      </c>
      <c r="CM19" s="132"/>
      <c r="CN19" s="132"/>
      <c r="CO19" s="132"/>
      <c r="CP19" s="132"/>
      <c r="CQ19" s="132"/>
      <c r="CR19" s="132"/>
      <c r="CS19" s="132"/>
      <c r="CT19" s="132"/>
      <c r="CU19" s="132"/>
      <c r="CV19" s="132"/>
      <c r="CW19" s="132"/>
      <c r="CX19" s="132"/>
      <c r="CY19" s="132"/>
      <c r="CZ19" s="132"/>
      <c r="DA19" s="132"/>
      <c r="DB19" s="132"/>
      <c r="DC19" s="132"/>
      <c r="DD19" s="132"/>
      <c r="DE19" s="132"/>
      <c r="DF19" s="132"/>
      <c r="DG19" s="132"/>
      <c r="DH19" s="132"/>
      <c r="DI19" s="132"/>
      <c r="DJ19" s="132"/>
      <c r="DK19" s="132"/>
      <c r="DL19" s="132"/>
      <c r="DM19" s="132"/>
      <c r="DN19" s="132"/>
      <c r="DO19" s="132"/>
      <c r="DP19" s="132"/>
      <c r="DQ19" s="132"/>
      <c r="DR19" s="132"/>
      <c r="DS19" s="132"/>
      <c r="DT19" s="132"/>
      <c r="DU19" s="132"/>
      <c r="DV19" s="132"/>
      <c r="DW19" s="132"/>
      <c r="DX19" s="132"/>
      <c r="DY19" s="132"/>
      <c r="DZ19" s="132"/>
      <c r="EA19" s="132"/>
      <c r="EB19" s="132"/>
      <c r="EC19" s="132"/>
      <c r="ED19" s="132"/>
      <c r="EE19" s="132"/>
      <c r="EF19" s="132"/>
      <c r="EG19" s="132"/>
      <c r="EH19" s="132"/>
      <c r="EI19" s="132"/>
      <c r="EJ19" s="132"/>
      <c r="EK19" s="132"/>
      <c r="EL19" s="132"/>
      <c r="EM19" s="132"/>
      <c r="EN19" s="132"/>
      <c r="EO19" s="132"/>
      <c r="EP19" s="132"/>
      <c r="EQ19" s="132"/>
      <c r="ER19" s="132"/>
      <c r="ES19" s="132"/>
      <c r="ET19" s="132"/>
      <c r="EU19" s="132"/>
      <c r="EV19" s="132"/>
      <c r="EW19" s="132"/>
      <c r="EX19" s="132"/>
      <c r="EY19" s="132"/>
      <c r="EZ19" s="132"/>
      <c r="FA19" s="132"/>
      <c r="FB19" s="132"/>
      <c r="FC19" s="132"/>
      <c r="FD19" s="132"/>
      <c r="FE19" s="132"/>
      <c r="FF19" s="132"/>
      <c r="FG19" s="132"/>
      <c r="FH19" s="132"/>
      <c r="FI19" s="132"/>
      <c r="FJ19" s="132"/>
      <c r="FK19" s="132"/>
      <c r="FL19" s="132"/>
      <c r="FM19" s="132"/>
      <c r="FN19" s="132"/>
      <c r="FO19" s="132"/>
      <c r="FP19" s="132"/>
      <c r="FQ19" s="132"/>
      <c r="FR19" s="132"/>
      <c r="FS19" s="132"/>
      <c r="FT19" s="132"/>
      <c r="FU19" s="132"/>
      <c r="FV19" s="132"/>
      <c r="FW19" s="132"/>
      <c r="FX19" s="132"/>
      <c r="FY19" s="132"/>
      <c r="FZ19" s="132"/>
      <c r="GA19" s="132"/>
      <c r="GB19" s="132"/>
      <c r="GC19" s="132"/>
      <c r="GD19" s="132"/>
      <c r="GE19" s="132"/>
      <c r="GF19" s="132"/>
      <c r="GG19" s="132"/>
      <c r="GH19" s="132"/>
      <c r="GI19" s="132"/>
      <c r="GJ19" s="132">
        <v>66.896716064269384</v>
      </c>
    </row>
    <row r="20" spans="1:192" x14ac:dyDescent="0.25">
      <c r="A20" s="133" t="s">
        <v>402</v>
      </c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  <c r="CE20" s="132"/>
      <c r="CF20" s="132"/>
      <c r="CG20" s="132"/>
      <c r="CH20" s="132"/>
      <c r="CI20" s="132"/>
      <c r="CJ20" s="132"/>
      <c r="CK20" s="132"/>
      <c r="CL20" s="132"/>
      <c r="CM20" s="132">
        <v>18.8809277258332</v>
      </c>
      <c r="CN20" s="132"/>
      <c r="CO20" s="132"/>
      <c r="CP20" s="132"/>
      <c r="CQ20" s="132"/>
      <c r="CR20" s="132"/>
      <c r="CS20" s="132"/>
      <c r="CT20" s="132"/>
      <c r="CU20" s="132"/>
      <c r="CV20" s="132"/>
      <c r="CW20" s="132"/>
      <c r="CX20" s="132"/>
      <c r="CY20" s="132"/>
      <c r="CZ20" s="132"/>
      <c r="DA20" s="132"/>
      <c r="DB20" s="132"/>
      <c r="DC20" s="132"/>
      <c r="DD20" s="132"/>
      <c r="DE20" s="132"/>
      <c r="DF20" s="132"/>
      <c r="DG20" s="132"/>
      <c r="DH20" s="132"/>
      <c r="DI20" s="132"/>
      <c r="DJ20" s="132"/>
      <c r="DK20" s="132"/>
      <c r="DL20" s="132"/>
      <c r="DM20" s="132"/>
      <c r="DN20" s="132"/>
      <c r="DO20" s="132"/>
      <c r="DP20" s="132"/>
      <c r="DQ20" s="132"/>
      <c r="DR20" s="132"/>
      <c r="DS20" s="132"/>
      <c r="DT20" s="132"/>
      <c r="DU20" s="132"/>
      <c r="DV20" s="132"/>
      <c r="DW20" s="132"/>
      <c r="DX20" s="132"/>
      <c r="DY20" s="132"/>
      <c r="DZ20" s="132"/>
      <c r="EA20" s="132"/>
      <c r="EB20" s="132"/>
      <c r="EC20" s="132"/>
      <c r="ED20" s="132"/>
      <c r="EE20" s="132"/>
      <c r="EF20" s="132"/>
      <c r="EG20" s="132"/>
      <c r="EH20" s="132"/>
      <c r="EI20" s="132"/>
      <c r="EJ20" s="132"/>
      <c r="EK20" s="132"/>
      <c r="EL20" s="132"/>
      <c r="EM20" s="132"/>
      <c r="EN20" s="132"/>
      <c r="EO20" s="132"/>
      <c r="EP20" s="132"/>
      <c r="EQ20" s="132"/>
      <c r="ER20" s="132"/>
      <c r="ES20" s="132"/>
      <c r="ET20" s="132"/>
      <c r="EU20" s="132"/>
      <c r="EV20" s="132"/>
      <c r="EW20" s="132"/>
      <c r="EX20" s="132"/>
      <c r="EY20" s="132"/>
      <c r="EZ20" s="132"/>
      <c r="FA20" s="132"/>
      <c r="FB20" s="132"/>
      <c r="FC20" s="132"/>
      <c r="FD20" s="132"/>
      <c r="FE20" s="132"/>
      <c r="FF20" s="132"/>
      <c r="FG20" s="132"/>
      <c r="FH20" s="132"/>
      <c r="FI20" s="132"/>
      <c r="FJ20" s="132"/>
      <c r="FK20" s="132"/>
      <c r="FL20" s="132"/>
      <c r="FM20" s="132"/>
      <c r="FN20" s="132"/>
      <c r="FO20" s="132"/>
      <c r="FP20" s="132"/>
      <c r="FQ20" s="132"/>
      <c r="FR20" s="132"/>
      <c r="FS20" s="132"/>
      <c r="FT20" s="132"/>
      <c r="FU20" s="132"/>
      <c r="FV20" s="132"/>
      <c r="FW20" s="132"/>
      <c r="FX20" s="132"/>
      <c r="FY20" s="132"/>
      <c r="FZ20" s="132"/>
      <c r="GA20" s="132"/>
      <c r="GB20" s="132"/>
      <c r="GC20" s="132"/>
      <c r="GD20" s="132"/>
      <c r="GE20" s="132"/>
      <c r="GF20" s="132"/>
      <c r="GG20" s="132"/>
      <c r="GH20" s="132"/>
      <c r="GI20" s="132"/>
      <c r="GJ20" s="132">
        <v>18.8809277258332</v>
      </c>
    </row>
    <row r="21" spans="1:192" x14ac:dyDescent="0.25">
      <c r="A21" s="133" t="s">
        <v>403</v>
      </c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2"/>
      <c r="CI21" s="132"/>
      <c r="CJ21" s="132"/>
      <c r="CK21" s="132"/>
      <c r="CL21" s="132"/>
      <c r="CM21" s="132"/>
      <c r="CN21" s="132">
        <v>9.7620458191049266</v>
      </c>
      <c r="CO21" s="132"/>
      <c r="CP21" s="132"/>
      <c r="CQ21" s="132"/>
      <c r="CR21" s="132"/>
      <c r="CS21" s="132"/>
      <c r="CT21" s="132"/>
      <c r="CU21" s="132"/>
      <c r="CV21" s="132"/>
      <c r="CW21" s="132"/>
      <c r="CX21" s="132"/>
      <c r="CY21" s="132"/>
      <c r="CZ21" s="132"/>
      <c r="DA21" s="132"/>
      <c r="DB21" s="132"/>
      <c r="DC21" s="132"/>
      <c r="DD21" s="132"/>
      <c r="DE21" s="132"/>
      <c r="DF21" s="132"/>
      <c r="DG21" s="132"/>
      <c r="DH21" s="132"/>
      <c r="DI21" s="132"/>
      <c r="DJ21" s="132"/>
      <c r="DK21" s="132"/>
      <c r="DL21" s="132"/>
      <c r="DM21" s="132"/>
      <c r="DN21" s="132"/>
      <c r="DO21" s="132"/>
      <c r="DP21" s="132"/>
      <c r="DQ21" s="132"/>
      <c r="DR21" s="132"/>
      <c r="DS21" s="132"/>
      <c r="DT21" s="132"/>
      <c r="DU21" s="132"/>
      <c r="DV21" s="132"/>
      <c r="DW21" s="132"/>
      <c r="DX21" s="132"/>
      <c r="DY21" s="132"/>
      <c r="DZ21" s="132"/>
      <c r="EA21" s="132"/>
      <c r="EB21" s="132"/>
      <c r="EC21" s="132"/>
      <c r="ED21" s="132"/>
      <c r="EE21" s="132"/>
      <c r="EF21" s="132"/>
      <c r="EG21" s="132"/>
      <c r="EH21" s="132"/>
      <c r="EI21" s="132"/>
      <c r="EJ21" s="132"/>
      <c r="EK21" s="132"/>
      <c r="EL21" s="132"/>
      <c r="EM21" s="132"/>
      <c r="EN21" s="132"/>
      <c r="EO21" s="132"/>
      <c r="EP21" s="132"/>
      <c r="EQ21" s="132"/>
      <c r="ER21" s="132"/>
      <c r="ES21" s="132"/>
      <c r="ET21" s="132"/>
      <c r="EU21" s="132"/>
      <c r="EV21" s="132"/>
      <c r="EW21" s="132"/>
      <c r="EX21" s="132"/>
      <c r="EY21" s="132"/>
      <c r="EZ21" s="132"/>
      <c r="FA21" s="132"/>
      <c r="FB21" s="132"/>
      <c r="FC21" s="132"/>
      <c r="FD21" s="132"/>
      <c r="FE21" s="132"/>
      <c r="FF21" s="132"/>
      <c r="FG21" s="132"/>
      <c r="FH21" s="132"/>
      <c r="FI21" s="132"/>
      <c r="FJ21" s="132"/>
      <c r="FK21" s="132"/>
      <c r="FL21" s="132"/>
      <c r="FM21" s="132"/>
      <c r="FN21" s="132"/>
      <c r="FO21" s="132"/>
      <c r="FP21" s="132"/>
      <c r="FQ21" s="132"/>
      <c r="FR21" s="132"/>
      <c r="FS21" s="132"/>
      <c r="FT21" s="132"/>
      <c r="FU21" s="132"/>
      <c r="FV21" s="132"/>
      <c r="FW21" s="132"/>
      <c r="FX21" s="132"/>
      <c r="FY21" s="132"/>
      <c r="FZ21" s="132"/>
      <c r="GA21" s="132"/>
      <c r="GB21" s="132"/>
      <c r="GC21" s="132"/>
      <c r="GD21" s="132"/>
      <c r="GE21" s="132"/>
      <c r="GF21" s="132"/>
      <c r="GG21" s="132"/>
      <c r="GH21" s="132"/>
      <c r="GI21" s="132"/>
      <c r="GJ21" s="132">
        <v>9.7620458191049266</v>
      </c>
    </row>
    <row r="22" spans="1:192" x14ac:dyDescent="0.25">
      <c r="A22" s="133" t="s">
        <v>8</v>
      </c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132"/>
      <c r="CI22" s="132"/>
      <c r="CJ22" s="132"/>
      <c r="CK22" s="132"/>
      <c r="CL22" s="132"/>
      <c r="CM22" s="132"/>
      <c r="CN22" s="132"/>
      <c r="CO22" s="132">
        <v>51.009522421286874</v>
      </c>
      <c r="CP22" s="132">
        <v>62.090189430848831</v>
      </c>
      <c r="CQ22" s="132"/>
      <c r="CR22" s="132"/>
      <c r="CS22" s="132"/>
      <c r="CT22" s="132">
        <v>7.8313278221559814</v>
      </c>
      <c r="CU22" s="132">
        <v>29.719597528130286</v>
      </c>
      <c r="CV22" s="132"/>
      <c r="CW22" s="132"/>
      <c r="CX22" s="132"/>
      <c r="CY22" s="132"/>
      <c r="CZ22" s="132"/>
      <c r="DA22" s="132"/>
      <c r="DB22" s="132"/>
      <c r="DC22" s="132"/>
      <c r="DD22" s="132"/>
      <c r="DE22" s="132"/>
      <c r="DF22" s="132"/>
      <c r="DG22" s="132"/>
      <c r="DH22" s="132"/>
      <c r="DI22" s="132"/>
      <c r="DJ22" s="132"/>
      <c r="DK22" s="132"/>
      <c r="DL22" s="132"/>
      <c r="DM22" s="132"/>
      <c r="DN22" s="132"/>
      <c r="DO22" s="132"/>
      <c r="DP22" s="132"/>
      <c r="DQ22" s="132"/>
      <c r="DR22" s="132"/>
      <c r="DS22" s="132"/>
      <c r="DT22" s="132"/>
      <c r="DU22" s="132"/>
      <c r="DV22" s="132"/>
      <c r="DW22" s="132"/>
      <c r="DX22" s="132"/>
      <c r="DY22" s="132"/>
      <c r="DZ22" s="132"/>
      <c r="EA22" s="132"/>
      <c r="EB22" s="132"/>
      <c r="EC22" s="132"/>
      <c r="ED22" s="132"/>
      <c r="EE22" s="132"/>
      <c r="EF22" s="132"/>
      <c r="EG22" s="132"/>
      <c r="EH22" s="132"/>
      <c r="EI22" s="132"/>
      <c r="EJ22" s="132"/>
      <c r="EK22" s="132"/>
      <c r="EL22" s="132"/>
      <c r="EM22" s="132"/>
      <c r="EN22" s="132"/>
      <c r="EO22" s="132"/>
      <c r="EP22" s="132"/>
      <c r="EQ22" s="132"/>
      <c r="ER22" s="132"/>
      <c r="ES22" s="132"/>
      <c r="ET22" s="132"/>
      <c r="EU22" s="132"/>
      <c r="EV22" s="132"/>
      <c r="EW22" s="132"/>
      <c r="EX22" s="132"/>
      <c r="EY22" s="132"/>
      <c r="EZ22" s="132"/>
      <c r="FA22" s="132"/>
      <c r="FB22" s="132"/>
      <c r="FC22" s="132"/>
      <c r="FD22" s="132"/>
      <c r="FE22" s="132"/>
      <c r="FF22" s="132"/>
      <c r="FG22" s="132"/>
      <c r="FH22" s="132"/>
      <c r="FI22" s="132"/>
      <c r="FJ22" s="132"/>
      <c r="FK22" s="132"/>
      <c r="FL22" s="132"/>
      <c r="FM22" s="132"/>
      <c r="FN22" s="132"/>
      <c r="FO22" s="132"/>
      <c r="FP22" s="132"/>
      <c r="FQ22" s="132"/>
      <c r="FR22" s="132"/>
      <c r="FS22" s="132"/>
      <c r="FT22" s="132"/>
      <c r="FU22" s="132"/>
      <c r="FV22" s="132"/>
      <c r="FW22" s="132"/>
      <c r="FX22" s="132"/>
      <c r="FY22" s="132"/>
      <c r="FZ22" s="132"/>
      <c r="GA22" s="132"/>
      <c r="GB22" s="132"/>
      <c r="GC22" s="132"/>
      <c r="GD22" s="132"/>
      <c r="GE22" s="132"/>
      <c r="GF22" s="132"/>
      <c r="GG22" s="132"/>
      <c r="GH22" s="132"/>
      <c r="GI22" s="132"/>
      <c r="GJ22" s="132">
        <v>150.65063720242196</v>
      </c>
    </row>
    <row r="23" spans="1:192" x14ac:dyDescent="0.25">
      <c r="A23" s="133" t="s">
        <v>585</v>
      </c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  <c r="CE23" s="132"/>
      <c r="CF23" s="132"/>
      <c r="CG23" s="132"/>
      <c r="CH23" s="132"/>
      <c r="CI23" s="132"/>
      <c r="CJ23" s="132"/>
      <c r="CK23" s="132"/>
      <c r="CL23" s="132"/>
      <c r="CM23" s="132"/>
      <c r="CN23" s="132"/>
      <c r="CO23" s="132"/>
      <c r="CP23" s="132"/>
      <c r="CQ23" s="132"/>
      <c r="CR23" s="132"/>
      <c r="CS23" s="132"/>
      <c r="CT23" s="132">
        <v>95.773784422321256</v>
      </c>
      <c r="CU23" s="132">
        <v>6.7825923436277193</v>
      </c>
      <c r="CV23" s="132"/>
      <c r="CW23" s="132"/>
      <c r="CX23" s="132"/>
      <c r="CY23" s="132"/>
      <c r="CZ23" s="132"/>
      <c r="DA23" s="132"/>
      <c r="DB23" s="132"/>
      <c r="DC23" s="132"/>
      <c r="DD23" s="132"/>
      <c r="DE23" s="132"/>
      <c r="DF23" s="132"/>
      <c r="DG23" s="132"/>
      <c r="DH23" s="132"/>
      <c r="DI23" s="132"/>
      <c r="DJ23" s="132"/>
      <c r="DK23" s="132"/>
      <c r="DL23" s="132"/>
      <c r="DM23" s="132"/>
      <c r="DN23" s="132"/>
      <c r="DO23" s="132"/>
      <c r="DP23" s="132"/>
      <c r="DQ23" s="132"/>
      <c r="DR23" s="132"/>
      <c r="DS23" s="132"/>
      <c r="DT23" s="132"/>
      <c r="DU23" s="132"/>
      <c r="DV23" s="132"/>
      <c r="DW23" s="132"/>
      <c r="DX23" s="132"/>
      <c r="DY23" s="132"/>
      <c r="DZ23" s="132"/>
      <c r="EA23" s="132"/>
      <c r="EB23" s="132"/>
      <c r="EC23" s="132"/>
      <c r="ED23" s="132"/>
      <c r="EE23" s="132"/>
      <c r="EF23" s="132"/>
      <c r="EG23" s="132"/>
      <c r="EH23" s="132"/>
      <c r="EI23" s="132"/>
      <c r="EJ23" s="132"/>
      <c r="EK23" s="132"/>
      <c r="EL23" s="132"/>
      <c r="EM23" s="132"/>
      <c r="EN23" s="132"/>
      <c r="EO23" s="132"/>
      <c r="EP23" s="132"/>
      <c r="EQ23" s="132"/>
      <c r="ER23" s="132"/>
      <c r="ES23" s="132"/>
      <c r="ET23" s="132"/>
      <c r="EU23" s="132"/>
      <c r="EV23" s="132"/>
      <c r="EW23" s="132"/>
      <c r="EX23" s="132"/>
      <c r="EY23" s="132"/>
      <c r="EZ23" s="132"/>
      <c r="FA23" s="132"/>
      <c r="FB23" s="132"/>
      <c r="FC23" s="132"/>
      <c r="FD23" s="132"/>
      <c r="FE23" s="132"/>
      <c r="FF23" s="132"/>
      <c r="FG23" s="132"/>
      <c r="FH23" s="132"/>
      <c r="FI23" s="132"/>
      <c r="FJ23" s="132"/>
      <c r="FK23" s="132"/>
      <c r="FL23" s="132"/>
      <c r="FM23" s="132"/>
      <c r="FN23" s="132"/>
      <c r="FO23" s="132"/>
      <c r="FP23" s="132"/>
      <c r="FQ23" s="132"/>
      <c r="FR23" s="132"/>
      <c r="FS23" s="132"/>
      <c r="FT23" s="132"/>
      <c r="FU23" s="132"/>
      <c r="FV23" s="132"/>
      <c r="FW23" s="132"/>
      <c r="FX23" s="132"/>
      <c r="FY23" s="132"/>
      <c r="FZ23" s="132"/>
      <c r="GA23" s="132"/>
      <c r="GB23" s="132"/>
      <c r="GC23" s="132"/>
      <c r="GD23" s="132"/>
      <c r="GE23" s="132"/>
      <c r="GF23" s="132"/>
      <c r="GG23" s="132"/>
      <c r="GH23" s="132"/>
      <c r="GI23" s="132"/>
      <c r="GJ23" s="132">
        <v>102.55637676594898</v>
      </c>
    </row>
    <row r="24" spans="1:192" x14ac:dyDescent="0.25">
      <c r="A24" s="133" t="s">
        <v>408</v>
      </c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  <c r="CE24" s="132"/>
      <c r="CF24" s="132"/>
      <c r="CG24" s="132"/>
      <c r="CH24" s="132"/>
      <c r="CI24" s="132"/>
      <c r="CJ24" s="132"/>
      <c r="CK24" s="132"/>
      <c r="CL24" s="132"/>
      <c r="CM24" s="132"/>
      <c r="CN24" s="132"/>
      <c r="CO24" s="132"/>
      <c r="CP24" s="132"/>
      <c r="CQ24" s="132"/>
      <c r="CR24" s="132">
        <v>7.8119767856017575</v>
      </c>
      <c r="CS24" s="132"/>
      <c r="CT24" s="132"/>
      <c r="CU24" s="132"/>
      <c r="CV24" s="132"/>
      <c r="CW24" s="132"/>
      <c r="CX24" s="132"/>
      <c r="CY24" s="132"/>
      <c r="CZ24" s="132"/>
      <c r="DA24" s="132"/>
      <c r="DB24" s="132"/>
      <c r="DC24" s="132"/>
      <c r="DD24" s="132"/>
      <c r="DE24" s="132"/>
      <c r="DF24" s="132"/>
      <c r="DG24" s="132"/>
      <c r="DH24" s="132"/>
      <c r="DI24" s="132"/>
      <c r="DJ24" s="132"/>
      <c r="DK24" s="132"/>
      <c r="DL24" s="132"/>
      <c r="DM24" s="132"/>
      <c r="DN24" s="132"/>
      <c r="DO24" s="132"/>
      <c r="DP24" s="132"/>
      <c r="DQ24" s="132"/>
      <c r="DR24" s="132"/>
      <c r="DS24" s="132"/>
      <c r="DT24" s="132"/>
      <c r="DU24" s="132"/>
      <c r="DV24" s="132"/>
      <c r="DW24" s="132"/>
      <c r="DX24" s="132"/>
      <c r="DY24" s="132"/>
      <c r="DZ24" s="132"/>
      <c r="EA24" s="132"/>
      <c r="EB24" s="132"/>
      <c r="EC24" s="132"/>
      <c r="ED24" s="132"/>
      <c r="EE24" s="132"/>
      <c r="EF24" s="132"/>
      <c r="EG24" s="132"/>
      <c r="EH24" s="132"/>
      <c r="EI24" s="132"/>
      <c r="EJ24" s="132"/>
      <c r="EK24" s="132"/>
      <c r="EL24" s="132"/>
      <c r="EM24" s="132"/>
      <c r="EN24" s="132"/>
      <c r="EO24" s="132"/>
      <c r="EP24" s="132"/>
      <c r="EQ24" s="132"/>
      <c r="ER24" s="132"/>
      <c r="ES24" s="132"/>
      <c r="ET24" s="132"/>
      <c r="EU24" s="132"/>
      <c r="EV24" s="132"/>
      <c r="EW24" s="132"/>
      <c r="EX24" s="132"/>
      <c r="EY24" s="132"/>
      <c r="EZ24" s="132"/>
      <c r="FA24" s="132"/>
      <c r="FB24" s="132"/>
      <c r="FC24" s="132"/>
      <c r="FD24" s="132"/>
      <c r="FE24" s="132"/>
      <c r="FF24" s="132"/>
      <c r="FG24" s="132"/>
      <c r="FH24" s="132"/>
      <c r="FI24" s="132"/>
      <c r="FJ24" s="132"/>
      <c r="FK24" s="132"/>
      <c r="FL24" s="132"/>
      <c r="FM24" s="132"/>
      <c r="FN24" s="132"/>
      <c r="FO24" s="132"/>
      <c r="FP24" s="132"/>
      <c r="FQ24" s="132"/>
      <c r="FR24" s="132"/>
      <c r="FS24" s="132"/>
      <c r="FT24" s="132"/>
      <c r="FU24" s="132"/>
      <c r="FV24" s="132"/>
      <c r="FW24" s="132"/>
      <c r="FX24" s="132"/>
      <c r="FY24" s="132"/>
      <c r="FZ24" s="132"/>
      <c r="GA24" s="132"/>
      <c r="GB24" s="132"/>
      <c r="GC24" s="132"/>
      <c r="GD24" s="132"/>
      <c r="GE24" s="132"/>
      <c r="GF24" s="132"/>
      <c r="GG24" s="132"/>
      <c r="GH24" s="132"/>
      <c r="GI24" s="132"/>
      <c r="GJ24" s="132">
        <v>7.8119767856017575</v>
      </c>
    </row>
    <row r="25" spans="1:192" x14ac:dyDescent="0.25">
      <c r="A25" s="133" t="s">
        <v>1351</v>
      </c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>
        <v>180.52173259673287</v>
      </c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>
        <v>180.52173259673287</v>
      </c>
    </row>
    <row r="26" spans="1:192" x14ac:dyDescent="0.25">
      <c r="A26" s="133" t="s">
        <v>586</v>
      </c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  <c r="CE26" s="132"/>
      <c r="CF26" s="132"/>
      <c r="CG26" s="132"/>
      <c r="CH26" s="132"/>
      <c r="CI26" s="132"/>
      <c r="CJ26" s="132"/>
      <c r="CK26" s="132"/>
      <c r="CL26" s="132"/>
      <c r="CM26" s="132"/>
      <c r="CN26" s="132"/>
      <c r="CO26" s="132"/>
      <c r="CP26" s="132"/>
      <c r="CQ26" s="132"/>
      <c r="CR26" s="132"/>
      <c r="CS26" s="132"/>
      <c r="CT26" s="132">
        <v>124.20828758943691</v>
      </c>
      <c r="CU26" s="132">
        <v>36.359578208985909</v>
      </c>
      <c r="CV26" s="132"/>
      <c r="CW26" s="132"/>
      <c r="CX26" s="132"/>
      <c r="CY26" s="132"/>
      <c r="CZ26" s="132"/>
      <c r="DA26" s="132"/>
      <c r="DB26" s="132"/>
      <c r="DC26" s="132"/>
      <c r="DD26" s="132"/>
      <c r="DE26" s="132"/>
      <c r="DF26" s="132"/>
      <c r="DG26" s="132"/>
      <c r="DH26" s="132"/>
      <c r="DI26" s="132"/>
      <c r="DJ26" s="132"/>
      <c r="DK26" s="132"/>
      <c r="DL26" s="132"/>
      <c r="DM26" s="132"/>
      <c r="DN26" s="132"/>
      <c r="DO26" s="132"/>
      <c r="DP26" s="132"/>
      <c r="DQ26" s="132"/>
      <c r="DR26" s="132"/>
      <c r="DS26" s="132"/>
      <c r="DT26" s="132"/>
      <c r="DU26" s="132"/>
      <c r="DV26" s="132"/>
      <c r="DW26" s="132"/>
      <c r="DX26" s="132"/>
      <c r="DY26" s="132"/>
      <c r="DZ26" s="132"/>
      <c r="EA26" s="132"/>
      <c r="EB26" s="132"/>
      <c r="EC26" s="132"/>
      <c r="ED26" s="132"/>
      <c r="EE26" s="132"/>
      <c r="EF26" s="132"/>
      <c r="EG26" s="132"/>
      <c r="EH26" s="132"/>
      <c r="EI26" s="132"/>
      <c r="EJ26" s="132"/>
      <c r="EK26" s="132"/>
      <c r="EL26" s="132"/>
      <c r="EM26" s="132"/>
      <c r="EN26" s="132"/>
      <c r="EO26" s="132"/>
      <c r="EP26" s="132"/>
      <c r="EQ26" s="132"/>
      <c r="ER26" s="132"/>
      <c r="ES26" s="132"/>
      <c r="ET26" s="132"/>
      <c r="EU26" s="132"/>
      <c r="EV26" s="132"/>
      <c r="EW26" s="132"/>
      <c r="EX26" s="132"/>
      <c r="EY26" s="132"/>
      <c r="EZ26" s="132"/>
      <c r="FA26" s="132"/>
      <c r="FB26" s="132"/>
      <c r="FC26" s="132"/>
      <c r="FD26" s="132"/>
      <c r="FE26" s="132"/>
      <c r="FF26" s="132"/>
      <c r="FG26" s="132"/>
      <c r="FH26" s="132"/>
      <c r="FI26" s="132"/>
      <c r="FJ26" s="132"/>
      <c r="FK26" s="132"/>
      <c r="FL26" s="132"/>
      <c r="FM26" s="132"/>
      <c r="FN26" s="132"/>
      <c r="FO26" s="132"/>
      <c r="FP26" s="132"/>
      <c r="FQ26" s="132"/>
      <c r="FR26" s="132"/>
      <c r="FS26" s="132"/>
      <c r="FT26" s="132"/>
      <c r="FU26" s="132"/>
      <c r="FV26" s="132"/>
      <c r="FW26" s="132"/>
      <c r="FX26" s="132"/>
      <c r="FY26" s="132"/>
      <c r="FZ26" s="132"/>
      <c r="GA26" s="132"/>
      <c r="GB26" s="132"/>
      <c r="GC26" s="132"/>
      <c r="GD26" s="132"/>
      <c r="GE26" s="132"/>
      <c r="GF26" s="132"/>
      <c r="GG26" s="132"/>
      <c r="GH26" s="132"/>
      <c r="GI26" s="132"/>
      <c r="GJ26" s="132">
        <v>160.56786579842282</v>
      </c>
    </row>
    <row r="27" spans="1:192" x14ac:dyDescent="0.25">
      <c r="A27" s="133" t="s">
        <v>561</v>
      </c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  <c r="CE27" s="132"/>
      <c r="CF27" s="132"/>
      <c r="CG27" s="132"/>
      <c r="CH27" s="132"/>
      <c r="CI27" s="132"/>
      <c r="CJ27" s="132"/>
      <c r="CK27" s="132"/>
      <c r="CL27" s="132"/>
      <c r="CM27" s="132"/>
      <c r="CN27" s="132"/>
      <c r="CO27" s="132"/>
      <c r="CP27" s="132"/>
      <c r="CQ27" s="132"/>
      <c r="CR27" s="132"/>
      <c r="CS27" s="132"/>
      <c r="CT27" s="132">
        <v>2.3538050827727872</v>
      </c>
      <c r="CU27" s="132">
        <v>104.11951880953275</v>
      </c>
      <c r="CV27" s="132"/>
      <c r="CW27" s="132"/>
      <c r="CX27" s="132"/>
      <c r="CY27" s="132"/>
      <c r="CZ27" s="132"/>
      <c r="DA27" s="132"/>
      <c r="DB27" s="132"/>
      <c r="DC27" s="132"/>
      <c r="DD27" s="132"/>
      <c r="DE27" s="132"/>
      <c r="DF27" s="132"/>
      <c r="DG27" s="132"/>
      <c r="DH27" s="132"/>
      <c r="DI27" s="132"/>
      <c r="DJ27" s="132"/>
      <c r="DK27" s="132"/>
      <c r="DL27" s="132"/>
      <c r="DM27" s="132"/>
      <c r="DN27" s="132"/>
      <c r="DO27" s="132"/>
      <c r="DP27" s="132"/>
      <c r="DQ27" s="132"/>
      <c r="DR27" s="132"/>
      <c r="DS27" s="132"/>
      <c r="DT27" s="132"/>
      <c r="DU27" s="132"/>
      <c r="DV27" s="132"/>
      <c r="DW27" s="132"/>
      <c r="DX27" s="132"/>
      <c r="DY27" s="132"/>
      <c r="DZ27" s="132"/>
      <c r="EA27" s="132"/>
      <c r="EB27" s="132"/>
      <c r="EC27" s="132"/>
      <c r="ED27" s="132"/>
      <c r="EE27" s="132"/>
      <c r="EF27" s="132"/>
      <c r="EG27" s="132"/>
      <c r="EH27" s="132"/>
      <c r="EI27" s="132"/>
      <c r="EJ27" s="132"/>
      <c r="EK27" s="132"/>
      <c r="EL27" s="132"/>
      <c r="EM27" s="132"/>
      <c r="EN27" s="132"/>
      <c r="EO27" s="132"/>
      <c r="EP27" s="132"/>
      <c r="EQ27" s="132"/>
      <c r="ER27" s="132"/>
      <c r="ES27" s="132"/>
      <c r="ET27" s="132"/>
      <c r="EU27" s="132"/>
      <c r="EV27" s="132"/>
      <c r="EW27" s="132"/>
      <c r="EX27" s="132"/>
      <c r="EY27" s="132"/>
      <c r="EZ27" s="132"/>
      <c r="FA27" s="132"/>
      <c r="FB27" s="132"/>
      <c r="FC27" s="132"/>
      <c r="FD27" s="132"/>
      <c r="FE27" s="132"/>
      <c r="FF27" s="132"/>
      <c r="FG27" s="132"/>
      <c r="FH27" s="132"/>
      <c r="FI27" s="132"/>
      <c r="FJ27" s="132"/>
      <c r="FK27" s="132"/>
      <c r="FL27" s="132"/>
      <c r="FM27" s="132"/>
      <c r="FN27" s="132"/>
      <c r="FO27" s="132"/>
      <c r="FP27" s="132"/>
      <c r="FQ27" s="132"/>
      <c r="FR27" s="132"/>
      <c r="FS27" s="132"/>
      <c r="FT27" s="132"/>
      <c r="FU27" s="132"/>
      <c r="FV27" s="132"/>
      <c r="FW27" s="132"/>
      <c r="FX27" s="132"/>
      <c r="FY27" s="132"/>
      <c r="FZ27" s="132"/>
      <c r="GA27" s="132"/>
      <c r="GB27" s="132"/>
      <c r="GC27" s="132"/>
      <c r="GD27" s="132"/>
      <c r="GE27" s="132"/>
      <c r="GF27" s="132"/>
      <c r="GG27" s="132"/>
      <c r="GH27" s="132"/>
      <c r="GI27" s="132"/>
      <c r="GJ27" s="132">
        <v>106.47332389230553</v>
      </c>
    </row>
    <row r="28" spans="1:192" x14ac:dyDescent="0.25">
      <c r="A28" s="133" t="s">
        <v>735</v>
      </c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  <c r="CE28" s="132"/>
      <c r="CF28" s="132"/>
      <c r="CG28" s="132"/>
      <c r="CH28" s="132"/>
      <c r="CI28" s="132"/>
      <c r="CJ28" s="132"/>
      <c r="CK28" s="132"/>
      <c r="CL28" s="132"/>
      <c r="CM28" s="132"/>
      <c r="CN28" s="132"/>
      <c r="CO28" s="132"/>
      <c r="CP28" s="132"/>
      <c r="CQ28" s="132"/>
      <c r="CR28" s="132"/>
      <c r="CS28" s="132"/>
      <c r="CT28" s="132"/>
      <c r="CU28" s="132"/>
      <c r="CV28" s="132">
        <v>60.587746874080963</v>
      </c>
      <c r="CW28" s="132"/>
      <c r="CX28" s="132"/>
      <c r="CY28" s="132"/>
      <c r="CZ28" s="132"/>
      <c r="DA28" s="132"/>
      <c r="DB28" s="132"/>
      <c r="DC28" s="132"/>
      <c r="DD28" s="132"/>
      <c r="DE28" s="132"/>
      <c r="DF28" s="132"/>
      <c r="DG28" s="132"/>
      <c r="DH28" s="132"/>
      <c r="DI28" s="132"/>
      <c r="DJ28" s="132"/>
      <c r="DK28" s="132"/>
      <c r="DL28" s="132"/>
      <c r="DM28" s="132"/>
      <c r="DN28" s="132"/>
      <c r="DO28" s="132"/>
      <c r="DP28" s="132"/>
      <c r="DQ28" s="132"/>
      <c r="DR28" s="132"/>
      <c r="DS28" s="132"/>
      <c r="DT28" s="132"/>
      <c r="DU28" s="132"/>
      <c r="DV28" s="132"/>
      <c r="DW28" s="132"/>
      <c r="DX28" s="132"/>
      <c r="DY28" s="132"/>
      <c r="DZ28" s="132"/>
      <c r="EA28" s="132"/>
      <c r="EB28" s="132"/>
      <c r="EC28" s="132"/>
      <c r="ED28" s="132"/>
      <c r="EE28" s="132"/>
      <c r="EF28" s="132"/>
      <c r="EG28" s="132"/>
      <c r="EH28" s="132"/>
      <c r="EI28" s="132"/>
      <c r="EJ28" s="132"/>
      <c r="EK28" s="132"/>
      <c r="EL28" s="132"/>
      <c r="EM28" s="132"/>
      <c r="EN28" s="132"/>
      <c r="EO28" s="132"/>
      <c r="EP28" s="132"/>
      <c r="EQ28" s="132"/>
      <c r="ER28" s="132"/>
      <c r="ES28" s="132"/>
      <c r="ET28" s="132"/>
      <c r="EU28" s="132"/>
      <c r="EV28" s="132"/>
      <c r="EW28" s="132"/>
      <c r="EX28" s="132"/>
      <c r="EY28" s="132"/>
      <c r="EZ28" s="132"/>
      <c r="FA28" s="132"/>
      <c r="FB28" s="132"/>
      <c r="FC28" s="132"/>
      <c r="FD28" s="132"/>
      <c r="FE28" s="132"/>
      <c r="FF28" s="132"/>
      <c r="FG28" s="132"/>
      <c r="FH28" s="132"/>
      <c r="FI28" s="132"/>
      <c r="FJ28" s="132"/>
      <c r="FK28" s="132"/>
      <c r="FL28" s="132"/>
      <c r="FM28" s="132"/>
      <c r="FN28" s="132"/>
      <c r="FO28" s="132"/>
      <c r="FP28" s="132"/>
      <c r="FQ28" s="132"/>
      <c r="FR28" s="132"/>
      <c r="FS28" s="132"/>
      <c r="FT28" s="132"/>
      <c r="FU28" s="132"/>
      <c r="FV28" s="132"/>
      <c r="FW28" s="132"/>
      <c r="FX28" s="132"/>
      <c r="FY28" s="132"/>
      <c r="FZ28" s="132"/>
      <c r="GA28" s="132"/>
      <c r="GB28" s="132"/>
      <c r="GC28" s="132"/>
      <c r="GD28" s="132"/>
      <c r="GE28" s="132"/>
      <c r="GF28" s="132"/>
      <c r="GG28" s="132"/>
      <c r="GH28" s="132"/>
      <c r="GI28" s="132"/>
      <c r="GJ28" s="132">
        <v>60.587746874080963</v>
      </c>
    </row>
    <row r="29" spans="1:192" x14ac:dyDescent="0.25">
      <c r="A29" s="133" t="s">
        <v>736</v>
      </c>
      <c r="B29" s="132"/>
      <c r="C29" s="132"/>
      <c r="D29" s="132"/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  <c r="CE29" s="132"/>
      <c r="CF29" s="132"/>
      <c r="CG29" s="132"/>
      <c r="CH29" s="132"/>
      <c r="CI29" s="132"/>
      <c r="CJ29" s="132"/>
      <c r="CK29" s="132"/>
      <c r="CL29" s="132"/>
      <c r="CM29" s="132"/>
      <c r="CN29" s="132"/>
      <c r="CO29" s="132"/>
      <c r="CP29" s="132"/>
      <c r="CQ29" s="132"/>
      <c r="CR29" s="132"/>
      <c r="CS29" s="132"/>
      <c r="CT29" s="132"/>
      <c r="CU29" s="132"/>
      <c r="CV29" s="132"/>
      <c r="CW29" s="132">
        <v>23.748028350003178</v>
      </c>
      <c r="CX29" s="132"/>
      <c r="CY29" s="132"/>
      <c r="CZ29" s="132"/>
      <c r="DA29" s="132"/>
      <c r="DB29" s="132"/>
      <c r="DC29" s="132"/>
      <c r="DD29" s="132"/>
      <c r="DE29" s="132"/>
      <c r="DF29" s="132"/>
      <c r="DG29" s="132"/>
      <c r="DH29" s="132"/>
      <c r="DI29" s="132"/>
      <c r="DJ29" s="132"/>
      <c r="DK29" s="132"/>
      <c r="DL29" s="132"/>
      <c r="DM29" s="132"/>
      <c r="DN29" s="132"/>
      <c r="DO29" s="132"/>
      <c r="DP29" s="132"/>
      <c r="DQ29" s="132"/>
      <c r="DR29" s="132"/>
      <c r="DS29" s="132"/>
      <c r="DT29" s="132"/>
      <c r="DU29" s="132"/>
      <c r="DV29" s="132"/>
      <c r="DW29" s="132"/>
      <c r="DX29" s="132"/>
      <c r="DY29" s="132"/>
      <c r="DZ29" s="132"/>
      <c r="EA29" s="132"/>
      <c r="EB29" s="132"/>
      <c r="EC29" s="132"/>
      <c r="ED29" s="132"/>
      <c r="EE29" s="132"/>
      <c r="EF29" s="132"/>
      <c r="EG29" s="132"/>
      <c r="EH29" s="132"/>
      <c r="EI29" s="132"/>
      <c r="EJ29" s="132"/>
      <c r="EK29" s="132"/>
      <c r="EL29" s="132"/>
      <c r="EM29" s="132"/>
      <c r="EN29" s="132"/>
      <c r="EO29" s="132"/>
      <c r="EP29" s="132"/>
      <c r="EQ29" s="132"/>
      <c r="ER29" s="132"/>
      <c r="ES29" s="132"/>
      <c r="ET29" s="132"/>
      <c r="EU29" s="132"/>
      <c r="EV29" s="132"/>
      <c r="EW29" s="132"/>
      <c r="EX29" s="132"/>
      <c r="EY29" s="132"/>
      <c r="EZ29" s="132"/>
      <c r="FA29" s="132"/>
      <c r="FB29" s="132"/>
      <c r="FC29" s="132"/>
      <c r="FD29" s="132"/>
      <c r="FE29" s="132"/>
      <c r="FF29" s="132"/>
      <c r="FG29" s="132"/>
      <c r="FH29" s="132"/>
      <c r="FI29" s="132"/>
      <c r="FJ29" s="132"/>
      <c r="FK29" s="132"/>
      <c r="FL29" s="132"/>
      <c r="FM29" s="132"/>
      <c r="FN29" s="132"/>
      <c r="FO29" s="132"/>
      <c r="FP29" s="132"/>
      <c r="FQ29" s="132"/>
      <c r="FR29" s="132"/>
      <c r="FS29" s="132"/>
      <c r="FT29" s="132"/>
      <c r="FU29" s="132"/>
      <c r="FV29" s="132"/>
      <c r="FW29" s="132"/>
      <c r="FX29" s="132"/>
      <c r="FY29" s="132"/>
      <c r="FZ29" s="132"/>
      <c r="GA29" s="132"/>
      <c r="GB29" s="132"/>
      <c r="GC29" s="132"/>
      <c r="GD29" s="132"/>
      <c r="GE29" s="132"/>
      <c r="GF29" s="132"/>
      <c r="GG29" s="132"/>
      <c r="GH29" s="132"/>
      <c r="GI29" s="132"/>
      <c r="GJ29" s="132">
        <v>23.748028350003178</v>
      </c>
    </row>
    <row r="30" spans="1:192" x14ac:dyDescent="0.25">
      <c r="A30" s="133" t="s">
        <v>737</v>
      </c>
      <c r="B30" s="132"/>
      <c r="C30" s="132"/>
      <c r="D30" s="132"/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  <c r="CE30" s="132"/>
      <c r="CF30" s="132"/>
      <c r="CG30" s="132"/>
      <c r="CH30" s="132"/>
      <c r="CI30" s="132"/>
      <c r="CJ30" s="132"/>
      <c r="CK30" s="132"/>
      <c r="CL30" s="132"/>
      <c r="CM30" s="132"/>
      <c r="CN30" s="132"/>
      <c r="CO30" s="132"/>
      <c r="CP30" s="132"/>
      <c r="CQ30" s="132"/>
      <c r="CR30" s="132"/>
      <c r="CS30" s="132"/>
      <c r="CT30" s="132"/>
      <c r="CU30" s="132"/>
      <c r="CV30" s="132"/>
      <c r="CW30" s="132"/>
      <c r="CX30" s="132">
        <v>42.12381654508475</v>
      </c>
      <c r="CY30" s="132"/>
      <c r="CZ30" s="132"/>
      <c r="DA30" s="132"/>
      <c r="DB30" s="132"/>
      <c r="DC30" s="132"/>
      <c r="DD30" s="132"/>
      <c r="DE30" s="132"/>
      <c r="DF30" s="132"/>
      <c r="DG30" s="132"/>
      <c r="DH30" s="132"/>
      <c r="DI30" s="132"/>
      <c r="DJ30" s="132"/>
      <c r="DK30" s="132"/>
      <c r="DL30" s="132"/>
      <c r="DM30" s="132"/>
      <c r="DN30" s="132"/>
      <c r="DO30" s="132"/>
      <c r="DP30" s="132"/>
      <c r="DQ30" s="132"/>
      <c r="DR30" s="132"/>
      <c r="DS30" s="132"/>
      <c r="DT30" s="132"/>
      <c r="DU30" s="132"/>
      <c r="DV30" s="132"/>
      <c r="DW30" s="132"/>
      <c r="DX30" s="132"/>
      <c r="DY30" s="132"/>
      <c r="DZ30" s="132"/>
      <c r="EA30" s="132"/>
      <c r="EB30" s="132"/>
      <c r="EC30" s="132"/>
      <c r="ED30" s="132"/>
      <c r="EE30" s="132"/>
      <c r="EF30" s="132"/>
      <c r="EG30" s="132"/>
      <c r="EH30" s="132"/>
      <c r="EI30" s="132"/>
      <c r="EJ30" s="132"/>
      <c r="EK30" s="132"/>
      <c r="EL30" s="132"/>
      <c r="EM30" s="132"/>
      <c r="EN30" s="132"/>
      <c r="EO30" s="132"/>
      <c r="EP30" s="132"/>
      <c r="EQ30" s="132"/>
      <c r="ER30" s="132"/>
      <c r="ES30" s="132"/>
      <c r="ET30" s="132"/>
      <c r="EU30" s="132"/>
      <c r="EV30" s="132"/>
      <c r="EW30" s="132"/>
      <c r="EX30" s="132"/>
      <c r="EY30" s="132"/>
      <c r="EZ30" s="132"/>
      <c r="FA30" s="132"/>
      <c r="FB30" s="132"/>
      <c r="FC30" s="132"/>
      <c r="FD30" s="132"/>
      <c r="FE30" s="132"/>
      <c r="FF30" s="132"/>
      <c r="FG30" s="132"/>
      <c r="FH30" s="132"/>
      <c r="FI30" s="132"/>
      <c r="FJ30" s="132"/>
      <c r="FK30" s="132"/>
      <c r="FL30" s="132"/>
      <c r="FM30" s="132"/>
      <c r="FN30" s="132"/>
      <c r="FO30" s="132"/>
      <c r="FP30" s="132"/>
      <c r="FQ30" s="132"/>
      <c r="FR30" s="132"/>
      <c r="FS30" s="132"/>
      <c r="FT30" s="132"/>
      <c r="FU30" s="132"/>
      <c r="FV30" s="132"/>
      <c r="FW30" s="132"/>
      <c r="FX30" s="132"/>
      <c r="FY30" s="132"/>
      <c r="FZ30" s="132"/>
      <c r="GA30" s="132"/>
      <c r="GB30" s="132"/>
      <c r="GC30" s="132"/>
      <c r="GD30" s="132"/>
      <c r="GE30" s="132"/>
      <c r="GF30" s="132"/>
      <c r="GG30" s="132"/>
      <c r="GH30" s="132"/>
      <c r="GI30" s="132"/>
      <c r="GJ30" s="132">
        <v>42.12381654508475</v>
      </c>
    </row>
    <row r="31" spans="1:192" x14ac:dyDescent="0.25">
      <c r="A31" s="133" t="s">
        <v>738</v>
      </c>
      <c r="B31" s="132"/>
      <c r="C31" s="132"/>
      <c r="D31" s="132"/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>
        <v>9.8991936982401789</v>
      </c>
      <c r="CZ31" s="132"/>
      <c r="DA31" s="132"/>
      <c r="DB31" s="132"/>
      <c r="DC31" s="132"/>
      <c r="DD31" s="132"/>
      <c r="DE31" s="132"/>
      <c r="DF31" s="132"/>
      <c r="DG31" s="132"/>
      <c r="DH31" s="132"/>
      <c r="DI31" s="132"/>
      <c r="DJ31" s="132"/>
      <c r="DK31" s="132"/>
      <c r="DL31" s="132"/>
      <c r="DM31" s="132"/>
      <c r="DN31" s="132"/>
      <c r="DO31" s="132"/>
      <c r="DP31" s="132"/>
      <c r="DQ31" s="132"/>
      <c r="DR31" s="132"/>
      <c r="DS31" s="132"/>
      <c r="DT31" s="132"/>
      <c r="DU31" s="132"/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F31" s="132"/>
      <c r="EG31" s="132"/>
      <c r="EH31" s="132"/>
      <c r="EI31" s="132"/>
      <c r="EJ31" s="132"/>
      <c r="EK31" s="132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  <c r="FI31" s="132"/>
      <c r="FJ31" s="132"/>
      <c r="FK31" s="132"/>
      <c r="FL31" s="132"/>
      <c r="FM31" s="132"/>
      <c r="FN31" s="132"/>
      <c r="FO31" s="132"/>
      <c r="FP31" s="132"/>
      <c r="FQ31" s="132"/>
      <c r="FR31" s="132"/>
      <c r="FS31" s="132"/>
      <c r="FT31" s="132"/>
      <c r="FU31" s="132"/>
      <c r="FV31" s="132"/>
      <c r="FW31" s="132"/>
      <c r="FX31" s="132"/>
      <c r="FY31" s="132"/>
      <c r="FZ31" s="132"/>
      <c r="GA31" s="132"/>
      <c r="GB31" s="132"/>
      <c r="GC31" s="132"/>
      <c r="GD31" s="132"/>
      <c r="GE31" s="132"/>
      <c r="GF31" s="132"/>
      <c r="GG31" s="132"/>
      <c r="GH31" s="132"/>
      <c r="GI31" s="132"/>
      <c r="GJ31" s="132">
        <v>9.8991936982401789</v>
      </c>
    </row>
    <row r="32" spans="1:192" x14ac:dyDescent="0.25">
      <c r="A32" s="133" t="s">
        <v>739</v>
      </c>
      <c r="B32" s="132"/>
      <c r="C32" s="132"/>
      <c r="D32" s="132"/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>
        <v>40.711142732092419</v>
      </c>
      <c r="DA32" s="132"/>
      <c r="DB32" s="132"/>
      <c r="DC32" s="132"/>
      <c r="DD32" s="132"/>
      <c r="DE32" s="132"/>
      <c r="DF32" s="132"/>
      <c r="DG32" s="132"/>
      <c r="DH32" s="132"/>
      <c r="DI32" s="132"/>
      <c r="DJ32" s="132"/>
      <c r="DK32" s="132"/>
      <c r="DL32" s="132"/>
      <c r="DM32" s="132"/>
      <c r="DN32" s="132"/>
      <c r="DO32" s="132"/>
      <c r="DP32" s="132"/>
      <c r="DQ32" s="132"/>
      <c r="DR32" s="132"/>
      <c r="DS32" s="132"/>
      <c r="DT32" s="132"/>
      <c r="DU32" s="132"/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F32" s="132"/>
      <c r="EG32" s="132"/>
      <c r="EH32" s="132"/>
      <c r="EI32" s="132"/>
      <c r="EJ32" s="132"/>
      <c r="EK32" s="132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  <c r="FI32" s="132"/>
      <c r="FJ32" s="132"/>
      <c r="FK32" s="132"/>
      <c r="FL32" s="132"/>
      <c r="FM32" s="132"/>
      <c r="FN32" s="132"/>
      <c r="FO32" s="132"/>
      <c r="FP32" s="132"/>
      <c r="FQ32" s="132"/>
      <c r="FR32" s="132"/>
      <c r="FS32" s="132"/>
      <c r="FT32" s="132"/>
      <c r="FU32" s="132"/>
      <c r="FV32" s="132"/>
      <c r="FW32" s="132"/>
      <c r="FX32" s="132"/>
      <c r="FY32" s="132"/>
      <c r="FZ32" s="132"/>
      <c r="GA32" s="132"/>
      <c r="GB32" s="132"/>
      <c r="GC32" s="132"/>
      <c r="GD32" s="132"/>
      <c r="GE32" s="132"/>
      <c r="GF32" s="132"/>
      <c r="GG32" s="132"/>
      <c r="GH32" s="132"/>
      <c r="GI32" s="132"/>
      <c r="GJ32" s="132">
        <v>40.711142732092419</v>
      </c>
    </row>
    <row r="33" spans="1:192" x14ac:dyDescent="0.25">
      <c r="A33" s="133" t="s">
        <v>740</v>
      </c>
      <c r="B33" s="132"/>
      <c r="C33" s="132"/>
      <c r="D33" s="132"/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  <c r="CE33" s="132"/>
      <c r="CF33" s="132"/>
      <c r="CG33" s="132"/>
      <c r="CH33" s="132"/>
      <c r="CI33" s="132"/>
      <c r="CJ33" s="132"/>
      <c r="CK33" s="132"/>
      <c r="CL33" s="132"/>
      <c r="CM33" s="132"/>
      <c r="CN33" s="132"/>
      <c r="CO33" s="132"/>
      <c r="CP33" s="132"/>
      <c r="CQ33" s="132"/>
      <c r="CR33" s="132"/>
      <c r="CS33" s="132"/>
      <c r="CT33" s="132"/>
      <c r="CU33" s="132"/>
      <c r="CV33" s="132"/>
      <c r="CW33" s="132"/>
      <c r="CX33" s="132"/>
      <c r="CY33" s="132"/>
      <c r="CZ33" s="132"/>
      <c r="DA33" s="132">
        <v>40.654597044984641</v>
      </c>
      <c r="DB33" s="132"/>
      <c r="DC33" s="132"/>
      <c r="DD33" s="132"/>
      <c r="DE33" s="132"/>
      <c r="DF33" s="132"/>
      <c r="DG33" s="132"/>
      <c r="DH33" s="132"/>
      <c r="DI33" s="132"/>
      <c r="DJ33" s="132"/>
      <c r="DK33" s="132"/>
      <c r="DL33" s="132"/>
      <c r="DM33" s="132"/>
      <c r="DN33" s="132"/>
      <c r="DO33" s="132"/>
      <c r="DP33" s="132"/>
      <c r="DQ33" s="132"/>
      <c r="DR33" s="132"/>
      <c r="DS33" s="132"/>
      <c r="DT33" s="132"/>
      <c r="DU33" s="132"/>
      <c r="DV33" s="132"/>
      <c r="DW33" s="132"/>
      <c r="DX33" s="132"/>
      <c r="DY33" s="132"/>
      <c r="DZ33" s="132"/>
      <c r="EA33" s="132"/>
      <c r="EB33" s="132"/>
      <c r="EC33" s="132"/>
      <c r="ED33" s="132"/>
      <c r="EE33" s="132"/>
      <c r="EF33" s="132"/>
      <c r="EG33" s="132"/>
      <c r="EH33" s="132"/>
      <c r="EI33" s="132"/>
      <c r="EJ33" s="132"/>
      <c r="EK33" s="132"/>
      <c r="EL33" s="132"/>
      <c r="EM33" s="132"/>
      <c r="EN33" s="132"/>
      <c r="EO33" s="132"/>
      <c r="EP33" s="132"/>
      <c r="EQ33" s="132"/>
      <c r="ER33" s="132"/>
      <c r="ES33" s="132"/>
      <c r="ET33" s="132"/>
      <c r="EU33" s="132"/>
      <c r="EV33" s="132"/>
      <c r="EW33" s="132"/>
      <c r="EX33" s="132"/>
      <c r="EY33" s="132"/>
      <c r="EZ33" s="132"/>
      <c r="FA33" s="132"/>
      <c r="FB33" s="132"/>
      <c r="FC33" s="132"/>
      <c r="FD33" s="132"/>
      <c r="FE33" s="132"/>
      <c r="FF33" s="132"/>
      <c r="FG33" s="132"/>
      <c r="FH33" s="132"/>
      <c r="FI33" s="132"/>
      <c r="FJ33" s="132"/>
      <c r="FK33" s="132"/>
      <c r="FL33" s="132"/>
      <c r="FM33" s="132"/>
      <c r="FN33" s="132"/>
      <c r="FO33" s="132"/>
      <c r="FP33" s="132"/>
      <c r="FQ33" s="132"/>
      <c r="FR33" s="132"/>
      <c r="FS33" s="132"/>
      <c r="FT33" s="132"/>
      <c r="FU33" s="132"/>
      <c r="FV33" s="132"/>
      <c r="FW33" s="132"/>
      <c r="FX33" s="132"/>
      <c r="FY33" s="132"/>
      <c r="FZ33" s="132"/>
      <c r="GA33" s="132"/>
      <c r="GB33" s="132"/>
      <c r="GC33" s="132"/>
      <c r="GD33" s="132"/>
      <c r="GE33" s="132"/>
      <c r="GF33" s="132"/>
      <c r="GG33" s="132"/>
      <c r="GH33" s="132"/>
      <c r="GI33" s="132"/>
      <c r="GJ33" s="132">
        <v>40.654597044984641</v>
      </c>
    </row>
    <row r="34" spans="1:192" x14ac:dyDescent="0.25">
      <c r="A34" s="133" t="s">
        <v>741</v>
      </c>
      <c r="B34" s="132"/>
      <c r="C34" s="132"/>
      <c r="D34" s="132"/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  <c r="CE34" s="132"/>
      <c r="CF34" s="132"/>
      <c r="CG34" s="132"/>
      <c r="CH34" s="132"/>
      <c r="CI34" s="132"/>
      <c r="CJ34" s="132"/>
      <c r="CK34" s="132"/>
      <c r="CL34" s="132"/>
      <c r="CM34" s="132"/>
      <c r="CN34" s="132"/>
      <c r="CO34" s="132"/>
      <c r="CP34" s="132"/>
      <c r="CQ34" s="132"/>
      <c r="CR34" s="132"/>
      <c r="CS34" s="132"/>
      <c r="CT34" s="132"/>
      <c r="CU34" s="132"/>
      <c r="CV34" s="132"/>
      <c r="CW34" s="132"/>
      <c r="CX34" s="132"/>
      <c r="CY34" s="132"/>
      <c r="CZ34" s="132"/>
      <c r="DA34" s="132"/>
      <c r="DB34" s="132">
        <v>19.684644260743084</v>
      </c>
      <c r="DC34" s="132"/>
      <c r="DD34" s="132"/>
      <c r="DE34" s="132"/>
      <c r="DF34" s="132"/>
      <c r="DG34" s="132"/>
      <c r="DH34" s="132"/>
      <c r="DI34" s="132"/>
      <c r="DJ34" s="132"/>
      <c r="DK34" s="132"/>
      <c r="DL34" s="132"/>
      <c r="DM34" s="132"/>
      <c r="DN34" s="132"/>
      <c r="DO34" s="132"/>
      <c r="DP34" s="132"/>
      <c r="DQ34" s="132"/>
      <c r="DR34" s="132"/>
      <c r="DS34" s="132"/>
      <c r="DT34" s="132"/>
      <c r="DU34" s="132"/>
      <c r="DV34" s="132"/>
      <c r="DW34" s="132"/>
      <c r="DX34" s="132"/>
      <c r="DY34" s="132"/>
      <c r="DZ34" s="132"/>
      <c r="EA34" s="132"/>
      <c r="EB34" s="132"/>
      <c r="EC34" s="132"/>
      <c r="ED34" s="132"/>
      <c r="EE34" s="132"/>
      <c r="EF34" s="132"/>
      <c r="EG34" s="132"/>
      <c r="EH34" s="132"/>
      <c r="EI34" s="132"/>
      <c r="EJ34" s="132"/>
      <c r="EK34" s="132"/>
      <c r="EL34" s="132"/>
      <c r="EM34" s="132"/>
      <c r="EN34" s="132"/>
      <c r="EO34" s="132"/>
      <c r="EP34" s="132"/>
      <c r="EQ34" s="132"/>
      <c r="ER34" s="132"/>
      <c r="ES34" s="132"/>
      <c r="ET34" s="132"/>
      <c r="EU34" s="132"/>
      <c r="EV34" s="132"/>
      <c r="EW34" s="132"/>
      <c r="EX34" s="132"/>
      <c r="EY34" s="132"/>
      <c r="EZ34" s="132"/>
      <c r="FA34" s="132"/>
      <c r="FB34" s="132"/>
      <c r="FC34" s="132"/>
      <c r="FD34" s="132"/>
      <c r="FE34" s="132"/>
      <c r="FF34" s="132"/>
      <c r="FG34" s="132"/>
      <c r="FH34" s="132"/>
      <c r="FI34" s="132"/>
      <c r="FJ34" s="132"/>
      <c r="FK34" s="132"/>
      <c r="FL34" s="132"/>
      <c r="FM34" s="132"/>
      <c r="FN34" s="132"/>
      <c r="FO34" s="132"/>
      <c r="FP34" s="132"/>
      <c r="FQ34" s="132"/>
      <c r="FR34" s="132"/>
      <c r="FS34" s="132"/>
      <c r="FT34" s="132"/>
      <c r="FU34" s="132"/>
      <c r="FV34" s="132"/>
      <c r="FW34" s="132"/>
      <c r="FX34" s="132"/>
      <c r="FY34" s="132"/>
      <c r="FZ34" s="132"/>
      <c r="GA34" s="132"/>
      <c r="GB34" s="132"/>
      <c r="GC34" s="132"/>
      <c r="GD34" s="132"/>
      <c r="GE34" s="132"/>
      <c r="GF34" s="132"/>
      <c r="GG34" s="132"/>
      <c r="GH34" s="132"/>
      <c r="GI34" s="132"/>
      <c r="GJ34" s="132">
        <v>19.684644260743084</v>
      </c>
    </row>
    <row r="35" spans="1:192" x14ac:dyDescent="0.25">
      <c r="A35" s="133" t="s">
        <v>742</v>
      </c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  <c r="CE35" s="132"/>
      <c r="CF35" s="132"/>
      <c r="CG35" s="132"/>
      <c r="CH35" s="132"/>
      <c r="CI35" s="132"/>
      <c r="CJ35" s="132"/>
      <c r="CK35" s="132"/>
      <c r="CL35" s="132"/>
      <c r="CM35" s="132"/>
      <c r="CN35" s="132"/>
      <c r="CO35" s="132"/>
      <c r="CP35" s="132"/>
      <c r="CQ35" s="132"/>
      <c r="CR35" s="132"/>
      <c r="CS35" s="132"/>
      <c r="CT35" s="132"/>
      <c r="CU35" s="132"/>
      <c r="CV35" s="132"/>
      <c r="CW35" s="132"/>
      <c r="CX35" s="132"/>
      <c r="CY35" s="132"/>
      <c r="CZ35" s="132"/>
      <c r="DA35" s="132"/>
      <c r="DB35" s="132"/>
      <c r="DC35" s="132">
        <v>14.862730464534707</v>
      </c>
      <c r="DD35" s="132"/>
      <c r="DE35" s="132"/>
      <c r="DF35" s="132"/>
      <c r="DG35" s="132"/>
      <c r="DH35" s="132"/>
      <c r="DI35" s="132"/>
      <c r="DJ35" s="132"/>
      <c r="DK35" s="132"/>
      <c r="DL35" s="132"/>
      <c r="DM35" s="132"/>
      <c r="DN35" s="132"/>
      <c r="DO35" s="132"/>
      <c r="DP35" s="132"/>
      <c r="DQ35" s="132"/>
      <c r="DR35" s="132"/>
      <c r="DS35" s="132"/>
      <c r="DT35" s="132"/>
      <c r="DU35" s="132"/>
      <c r="DV35" s="132"/>
      <c r="DW35" s="132"/>
      <c r="DX35" s="132"/>
      <c r="DY35" s="132"/>
      <c r="DZ35" s="132"/>
      <c r="EA35" s="132"/>
      <c r="EB35" s="132"/>
      <c r="EC35" s="132"/>
      <c r="ED35" s="132"/>
      <c r="EE35" s="132"/>
      <c r="EF35" s="132"/>
      <c r="EG35" s="132"/>
      <c r="EH35" s="132"/>
      <c r="EI35" s="132"/>
      <c r="EJ35" s="132"/>
      <c r="EK35" s="132"/>
      <c r="EL35" s="132"/>
      <c r="EM35" s="132"/>
      <c r="EN35" s="132"/>
      <c r="EO35" s="132"/>
      <c r="EP35" s="132"/>
      <c r="EQ35" s="132"/>
      <c r="ER35" s="132"/>
      <c r="ES35" s="132"/>
      <c r="ET35" s="132"/>
      <c r="EU35" s="132"/>
      <c r="EV35" s="132"/>
      <c r="EW35" s="132"/>
      <c r="EX35" s="132"/>
      <c r="EY35" s="132"/>
      <c r="EZ35" s="132"/>
      <c r="FA35" s="132"/>
      <c r="FB35" s="132"/>
      <c r="FC35" s="132"/>
      <c r="FD35" s="132"/>
      <c r="FE35" s="132"/>
      <c r="FF35" s="132"/>
      <c r="FG35" s="132"/>
      <c r="FH35" s="132"/>
      <c r="FI35" s="132"/>
      <c r="FJ35" s="132"/>
      <c r="FK35" s="132"/>
      <c r="FL35" s="132"/>
      <c r="FM35" s="132"/>
      <c r="FN35" s="132"/>
      <c r="FO35" s="132"/>
      <c r="FP35" s="132"/>
      <c r="FQ35" s="132"/>
      <c r="FR35" s="132"/>
      <c r="FS35" s="132"/>
      <c r="FT35" s="132"/>
      <c r="FU35" s="132"/>
      <c r="FV35" s="132"/>
      <c r="FW35" s="132"/>
      <c r="FX35" s="132"/>
      <c r="FY35" s="132"/>
      <c r="FZ35" s="132"/>
      <c r="GA35" s="132"/>
      <c r="GB35" s="132"/>
      <c r="GC35" s="132"/>
      <c r="GD35" s="132"/>
      <c r="GE35" s="132"/>
      <c r="GF35" s="132"/>
      <c r="GG35" s="132"/>
      <c r="GH35" s="132"/>
      <c r="GI35" s="132"/>
      <c r="GJ35" s="132">
        <v>14.862730464534707</v>
      </c>
    </row>
    <row r="36" spans="1:192" x14ac:dyDescent="0.25">
      <c r="A36" s="133" t="s">
        <v>743</v>
      </c>
      <c r="B36" s="132"/>
      <c r="C36" s="132"/>
      <c r="D36" s="132"/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  <c r="CE36" s="132"/>
      <c r="CF36" s="132"/>
      <c r="CG36" s="132"/>
      <c r="CH36" s="132"/>
      <c r="CI36" s="132"/>
      <c r="CJ36" s="132"/>
      <c r="CK36" s="132"/>
      <c r="CL36" s="132"/>
      <c r="CM36" s="132"/>
      <c r="CN36" s="132"/>
      <c r="CO36" s="132"/>
      <c r="CP36" s="132"/>
      <c r="CQ36" s="132"/>
      <c r="CR36" s="132"/>
      <c r="CS36" s="132"/>
      <c r="CT36" s="132"/>
      <c r="CU36" s="132"/>
      <c r="CV36" s="132"/>
      <c r="CW36" s="132"/>
      <c r="CX36" s="132"/>
      <c r="CY36" s="132"/>
      <c r="CZ36" s="132"/>
      <c r="DA36" s="132"/>
      <c r="DB36" s="132"/>
      <c r="DC36" s="132"/>
      <c r="DD36" s="132">
        <v>92.745149632598</v>
      </c>
      <c r="DE36" s="132"/>
      <c r="DF36" s="132"/>
      <c r="DG36" s="132"/>
      <c r="DH36" s="132"/>
      <c r="DI36" s="132"/>
      <c r="DJ36" s="132"/>
      <c r="DK36" s="132"/>
      <c r="DL36" s="132"/>
      <c r="DM36" s="132"/>
      <c r="DN36" s="132"/>
      <c r="DO36" s="132"/>
      <c r="DP36" s="132"/>
      <c r="DQ36" s="132"/>
      <c r="DR36" s="132"/>
      <c r="DS36" s="132"/>
      <c r="DT36" s="132"/>
      <c r="DU36" s="132"/>
      <c r="DV36" s="132"/>
      <c r="DW36" s="132"/>
      <c r="DX36" s="132"/>
      <c r="DY36" s="132"/>
      <c r="DZ36" s="132"/>
      <c r="EA36" s="132"/>
      <c r="EB36" s="132"/>
      <c r="EC36" s="132"/>
      <c r="ED36" s="132"/>
      <c r="EE36" s="132"/>
      <c r="EF36" s="132"/>
      <c r="EG36" s="132"/>
      <c r="EH36" s="132"/>
      <c r="EI36" s="132"/>
      <c r="EJ36" s="132"/>
      <c r="EK36" s="132"/>
      <c r="EL36" s="132"/>
      <c r="EM36" s="132"/>
      <c r="EN36" s="132"/>
      <c r="EO36" s="132"/>
      <c r="EP36" s="132"/>
      <c r="EQ36" s="132"/>
      <c r="ER36" s="132"/>
      <c r="ES36" s="132"/>
      <c r="ET36" s="132"/>
      <c r="EU36" s="132"/>
      <c r="EV36" s="132"/>
      <c r="EW36" s="132"/>
      <c r="EX36" s="132"/>
      <c r="EY36" s="132"/>
      <c r="EZ36" s="132"/>
      <c r="FA36" s="132"/>
      <c r="FB36" s="132"/>
      <c r="FC36" s="132"/>
      <c r="FD36" s="132"/>
      <c r="FE36" s="132"/>
      <c r="FF36" s="132"/>
      <c r="FG36" s="132"/>
      <c r="FH36" s="132"/>
      <c r="FI36" s="132"/>
      <c r="FJ36" s="132"/>
      <c r="FK36" s="132"/>
      <c r="FL36" s="132"/>
      <c r="FM36" s="132"/>
      <c r="FN36" s="132"/>
      <c r="FO36" s="132"/>
      <c r="FP36" s="132"/>
      <c r="FQ36" s="132"/>
      <c r="FR36" s="132"/>
      <c r="FS36" s="132"/>
      <c r="FT36" s="132"/>
      <c r="FU36" s="132"/>
      <c r="FV36" s="132"/>
      <c r="FW36" s="132"/>
      <c r="FX36" s="132"/>
      <c r="FY36" s="132"/>
      <c r="FZ36" s="132"/>
      <c r="GA36" s="132"/>
      <c r="GB36" s="132"/>
      <c r="GC36" s="132"/>
      <c r="GD36" s="132"/>
      <c r="GE36" s="132"/>
      <c r="GF36" s="132"/>
      <c r="GG36" s="132"/>
      <c r="GH36" s="132"/>
      <c r="GI36" s="132"/>
      <c r="GJ36" s="132">
        <v>92.745149632598</v>
      </c>
    </row>
    <row r="37" spans="1:192" x14ac:dyDescent="0.25">
      <c r="A37" s="133" t="s">
        <v>744</v>
      </c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  <c r="CE37" s="132"/>
      <c r="CF37" s="132"/>
      <c r="CG37" s="132"/>
      <c r="CH37" s="132"/>
      <c r="CI37" s="132"/>
      <c r="CJ37" s="132"/>
      <c r="CK37" s="132"/>
      <c r="CL37" s="132"/>
      <c r="CM37" s="132"/>
      <c r="CN37" s="132"/>
      <c r="CO37" s="132"/>
      <c r="CP37" s="132"/>
      <c r="CQ37" s="132"/>
      <c r="CR37" s="132"/>
      <c r="CS37" s="132"/>
      <c r="CT37" s="132"/>
      <c r="CU37" s="132"/>
      <c r="CV37" s="132"/>
      <c r="CW37" s="132"/>
      <c r="CX37" s="132"/>
      <c r="CY37" s="132"/>
      <c r="CZ37" s="132"/>
      <c r="DA37" s="132"/>
      <c r="DB37" s="132"/>
      <c r="DC37" s="132"/>
      <c r="DD37" s="132"/>
      <c r="DE37" s="132">
        <v>21.89099968305225</v>
      </c>
      <c r="DF37" s="132"/>
      <c r="DG37" s="132"/>
      <c r="DH37" s="132"/>
      <c r="DI37" s="132"/>
      <c r="DJ37" s="132"/>
      <c r="DK37" s="132"/>
      <c r="DL37" s="132"/>
      <c r="DM37" s="132"/>
      <c r="DN37" s="132"/>
      <c r="DO37" s="132"/>
      <c r="DP37" s="132"/>
      <c r="DQ37" s="132"/>
      <c r="DR37" s="132"/>
      <c r="DS37" s="132"/>
      <c r="DT37" s="132"/>
      <c r="DU37" s="132"/>
      <c r="DV37" s="132"/>
      <c r="DW37" s="132"/>
      <c r="DX37" s="132"/>
      <c r="DY37" s="132"/>
      <c r="DZ37" s="132"/>
      <c r="EA37" s="132"/>
      <c r="EB37" s="132"/>
      <c r="EC37" s="132"/>
      <c r="ED37" s="132"/>
      <c r="EE37" s="132"/>
      <c r="EF37" s="132"/>
      <c r="EG37" s="132"/>
      <c r="EH37" s="132"/>
      <c r="EI37" s="132"/>
      <c r="EJ37" s="132"/>
      <c r="EK37" s="132"/>
      <c r="EL37" s="132"/>
      <c r="EM37" s="132"/>
      <c r="EN37" s="132"/>
      <c r="EO37" s="132"/>
      <c r="EP37" s="132"/>
      <c r="EQ37" s="132"/>
      <c r="ER37" s="132"/>
      <c r="ES37" s="132"/>
      <c r="ET37" s="132"/>
      <c r="EU37" s="132"/>
      <c r="EV37" s="132"/>
      <c r="EW37" s="132"/>
      <c r="EX37" s="132"/>
      <c r="EY37" s="132"/>
      <c r="EZ37" s="132"/>
      <c r="FA37" s="132"/>
      <c r="FB37" s="132"/>
      <c r="FC37" s="132"/>
      <c r="FD37" s="132"/>
      <c r="FE37" s="132"/>
      <c r="FF37" s="132"/>
      <c r="FG37" s="132"/>
      <c r="FH37" s="132"/>
      <c r="FI37" s="132"/>
      <c r="FJ37" s="132"/>
      <c r="FK37" s="132"/>
      <c r="FL37" s="132"/>
      <c r="FM37" s="132"/>
      <c r="FN37" s="132"/>
      <c r="FO37" s="132"/>
      <c r="FP37" s="132"/>
      <c r="FQ37" s="132"/>
      <c r="FR37" s="132"/>
      <c r="FS37" s="132"/>
      <c r="FT37" s="132"/>
      <c r="FU37" s="132"/>
      <c r="FV37" s="132"/>
      <c r="FW37" s="132"/>
      <c r="FX37" s="132"/>
      <c r="FY37" s="132"/>
      <c r="FZ37" s="132"/>
      <c r="GA37" s="132"/>
      <c r="GB37" s="132"/>
      <c r="GC37" s="132"/>
      <c r="GD37" s="132"/>
      <c r="GE37" s="132"/>
      <c r="GF37" s="132"/>
      <c r="GG37" s="132"/>
      <c r="GH37" s="132"/>
      <c r="GI37" s="132"/>
      <c r="GJ37" s="132">
        <v>21.89099968305225</v>
      </c>
    </row>
    <row r="38" spans="1:192" x14ac:dyDescent="0.25">
      <c r="A38" s="133" t="s">
        <v>745</v>
      </c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  <c r="CE38" s="132"/>
      <c r="CF38" s="132"/>
      <c r="CG38" s="132"/>
      <c r="CH38" s="132"/>
      <c r="CI38" s="132"/>
      <c r="CJ38" s="132"/>
      <c r="CK38" s="132"/>
      <c r="CL38" s="132"/>
      <c r="CM38" s="132"/>
      <c r="CN38" s="132"/>
      <c r="CO38" s="132"/>
      <c r="CP38" s="132"/>
      <c r="CQ38" s="132"/>
      <c r="CR38" s="132"/>
      <c r="CS38" s="132"/>
      <c r="CT38" s="132"/>
      <c r="CU38" s="132"/>
      <c r="CV38" s="132"/>
      <c r="CW38" s="132"/>
      <c r="CX38" s="132"/>
      <c r="CY38" s="132"/>
      <c r="CZ38" s="132"/>
      <c r="DA38" s="132"/>
      <c r="DB38" s="132"/>
      <c r="DC38" s="132"/>
      <c r="DD38" s="132"/>
      <c r="DE38" s="132"/>
      <c r="DF38" s="132">
        <v>10.70565395628571</v>
      </c>
      <c r="DG38" s="132"/>
      <c r="DH38" s="132"/>
      <c r="DI38" s="132"/>
      <c r="DJ38" s="132"/>
      <c r="DK38" s="132"/>
      <c r="DL38" s="132"/>
      <c r="DM38" s="132"/>
      <c r="DN38" s="132"/>
      <c r="DO38" s="132"/>
      <c r="DP38" s="132"/>
      <c r="DQ38" s="132"/>
      <c r="DR38" s="132"/>
      <c r="DS38" s="132"/>
      <c r="DT38" s="132"/>
      <c r="DU38" s="132"/>
      <c r="DV38" s="132"/>
      <c r="DW38" s="132"/>
      <c r="DX38" s="132"/>
      <c r="DY38" s="132"/>
      <c r="DZ38" s="132"/>
      <c r="EA38" s="132"/>
      <c r="EB38" s="132"/>
      <c r="EC38" s="132"/>
      <c r="ED38" s="132"/>
      <c r="EE38" s="132"/>
      <c r="EF38" s="132"/>
      <c r="EG38" s="132"/>
      <c r="EH38" s="132"/>
      <c r="EI38" s="132"/>
      <c r="EJ38" s="132"/>
      <c r="EK38" s="132"/>
      <c r="EL38" s="132"/>
      <c r="EM38" s="132"/>
      <c r="EN38" s="132"/>
      <c r="EO38" s="132"/>
      <c r="EP38" s="132"/>
      <c r="EQ38" s="132"/>
      <c r="ER38" s="132"/>
      <c r="ES38" s="132"/>
      <c r="ET38" s="132"/>
      <c r="EU38" s="132"/>
      <c r="EV38" s="132"/>
      <c r="EW38" s="132"/>
      <c r="EX38" s="132"/>
      <c r="EY38" s="132"/>
      <c r="EZ38" s="132"/>
      <c r="FA38" s="132"/>
      <c r="FB38" s="132"/>
      <c r="FC38" s="132"/>
      <c r="FD38" s="132"/>
      <c r="FE38" s="132"/>
      <c r="FF38" s="132"/>
      <c r="FG38" s="132"/>
      <c r="FH38" s="132"/>
      <c r="FI38" s="132"/>
      <c r="FJ38" s="132"/>
      <c r="FK38" s="132"/>
      <c r="FL38" s="132"/>
      <c r="FM38" s="132"/>
      <c r="FN38" s="132"/>
      <c r="FO38" s="132"/>
      <c r="FP38" s="132"/>
      <c r="FQ38" s="132"/>
      <c r="FR38" s="132"/>
      <c r="FS38" s="132"/>
      <c r="FT38" s="132"/>
      <c r="FU38" s="132"/>
      <c r="FV38" s="132"/>
      <c r="FW38" s="132"/>
      <c r="FX38" s="132"/>
      <c r="FY38" s="132"/>
      <c r="FZ38" s="132"/>
      <c r="GA38" s="132"/>
      <c r="GB38" s="132"/>
      <c r="GC38" s="132"/>
      <c r="GD38" s="132"/>
      <c r="GE38" s="132"/>
      <c r="GF38" s="132"/>
      <c r="GG38" s="132"/>
      <c r="GH38" s="132"/>
      <c r="GI38" s="132"/>
      <c r="GJ38" s="132">
        <v>10.70565395628571</v>
      </c>
    </row>
    <row r="39" spans="1:192" x14ac:dyDescent="0.25">
      <c r="A39" s="133" t="s">
        <v>746</v>
      </c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  <c r="CE39" s="132"/>
      <c r="CF39" s="132"/>
      <c r="CG39" s="132"/>
      <c r="CH39" s="132"/>
      <c r="CI39" s="132"/>
      <c r="CJ39" s="132"/>
      <c r="CK39" s="132"/>
      <c r="CL39" s="132"/>
      <c r="CM39" s="132"/>
      <c r="CN39" s="132"/>
      <c r="CO39" s="132"/>
      <c r="CP39" s="132"/>
      <c r="CQ39" s="132"/>
      <c r="CR39" s="132"/>
      <c r="CS39" s="132"/>
      <c r="CT39" s="132"/>
      <c r="CU39" s="132"/>
      <c r="CV39" s="132"/>
      <c r="CW39" s="132"/>
      <c r="CX39" s="132"/>
      <c r="CY39" s="132"/>
      <c r="CZ39" s="132"/>
      <c r="DA39" s="132"/>
      <c r="DB39" s="132"/>
      <c r="DC39" s="132"/>
      <c r="DD39" s="132"/>
      <c r="DE39" s="132"/>
      <c r="DF39" s="132"/>
      <c r="DG39" s="132">
        <v>1.2872063729185839</v>
      </c>
      <c r="DH39" s="132"/>
      <c r="DI39" s="132"/>
      <c r="DJ39" s="132"/>
      <c r="DK39" s="132"/>
      <c r="DL39" s="132"/>
      <c r="DM39" s="132"/>
      <c r="DN39" s="132"/>
      <c r="DO39" s="132"/>
      <c r="DP39" s="132"/>
      <c r="DQ39" s="132"/>
      <c r="DR39" s="132"/>
      <c r="DS39" s="132"/>
      <c r="DT39" s="132"/>
      <c r="DU39" s="132"/>
      <c r="DV39" s="132"/>
      <c r="DW39" s="132"/>
      <c r="DX39" s="132"/>
      <c r="DY39" s="132"/>
      <c r="DZ39" s="132"/>
      <c r="EA39" s="132"/>
      <c r="EB39" s="132"/>
      <c r="EC39" s="132"/>
      <c r="ED39" s="132"/>
      <c r="EE39" s="132"/>
      <c r="EF39" s="132"/>
      <c r="EG39" s="132"/>
      <c r="EH39" s="132"/>
      <c r="EI39" s="132"/>
      <c r="EJ39" s="132"/>
      <c r="EK39" s="132"/>
      <c r="EL39" s="132"/>
      <c r="EM39" s="132"/>
      <c r="EN39" s="132"/>
      <c r="EO39" s="132"/>
      <c r="EP39" s="132"/>
      <c r="EQ39" s="132"/>
      <c r="ER39" s="132"/>
      <c r="ES39" s="132"/>
      <c r="ET39" s="132"/>
      <c r="EU39" s="132"/>
      <c r="EV39" s="132"/>
      <c r="EW39" s="132"/>
      <c r="EX39" s="132"/>
      <c r="EY39" s="132"/>
      <c r="EZ39" s="132"/>
      <c r="FA39" s="132"/>
      <c r="FB39" s="132"/>
      <c r="FC39" s="132"/>
      <c r="FD39" s="132"/>
      <c r="FE39" s="132"/>
      <c r="FF39" s="132"/>
      <c r="FG39" s="132"/>
      <c r="FH39" s="132"/>
      <c r="FI39" s="132"/>
      <c r="FJ39" s="132"/>
      <c r="FK39" s="132"/>
      <c r="FL39" s="132"/>
      <c r="FM39" s="132"/>
      <c r="FN39" s="132"/>
      <c r="FO39" s="132"/>
      <c r="FP39" s="132"/>
      <c r="FQ39" s="132"/>
      <c r="FR39" s="132"/>
      <c r="FS39" s="132"/>
      <c r="FT39" s="132"/>
      <c r="FU39" s="132"/>
      <c r="FV39" s="132"/>
      <c r="FW39" s="132"/>
      <c r="FX39" s="132"/>
      <c r="FY39" s="132"/>
      <c r="FZ39" s="132"/>
      <c r="GA39" s="132"/>
      <c r="GB39" s="132"/>
      <c r="GC39" s="132"/>
      <c r="GD39" s="132"/>
      <c r="GE39" s="132"/>
      <c r="GF39" s="132"/>
      <c r="GG39" s="132"/>
      <c r="GH39" s="132"/>
      <c r="GI39" s="132"/>
      <c r="GJ39" s="132">
        <v>1.2872063729185839</v>
      </c>
    </row>
    <row r="40" spans="1:192" x14ac:dyDescent="0.25">
      <c r="A40" s="133" t="s">
        <v>747</v>
      </c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  <c r="CE40" s="132"/>
      <c r="CF40" s="132"/>
      <c r="CG40" s="132"/>
      <c r="CH40" s="132"/>
      <c r="CI40" s="132"/>
      <c r="CJ40" s="132"/>
      <c r="CK40" s="132"/>
      <c r="CL40" s="132"/>
      <c r="CM40" s="132"/>
      <c r="CN40" s="132"/>
      <c r="CO40" s="132"/>
      <c r="CP40" s="132"/>
      <c r="CQ40" s="132"/>
      <c r="CR40" s="132"/>
      <c r="CS40" s="132"/>
      <c r="CT40" s="132"/>
      <c r="CU40" s="132"/>
      <c r="CV40" s="132"/>
      <c r="CW40" s="132"/>
      <c r="CX40" s="132"/>
      <c r="CY40" s="132"/>
      <c r="CZ40" s="132"/>
      <c r="DA40" s="132"/>
      <c r="DB40" s="132"/>
      <c r="DC40" s="132"/>
      <c r="DD40" s="132"/>
      <c r="DE40" s="132"/>
      <c r="DF40" s="132"/>
      <c r="DG40" s="132"/>
      <c r="DH40" s="132">
        <v>35.138541388718927</v>
      </c>
      <c r="DI40" s="132"/>
      <c r="DJ40" s="132"/>
      <c r="DK40" s="132"/>
      <c r="DL40" s="132"/>
      <c r="DM40" s="132"/>
      <c r="DN40" s="132"/>
      <c r="DO40" s="132"/>
      <c r="DP40" s="132"/>
      <c r="DQ40" s="132"/>
      <c r="DR40" s="132"/>
      <c r="DS40" s="132"/>
      <c r="DT40" s="132"/>
      <c r="DU40" s="132"/>
      <c r="DV40" s="132"/>
      <c r="DW40" s="132"/>
      <c r="DX40" s="132"/>
      <c r="DY40" s="132"/>
      <c r="DZ40" s="132"/>
      <c r="EA40" s="132"/>
      <c r="EB40" s="132"/>
      <c r="EC40" s="132"/>
      <c r="ED40" s="132"/>
      <c r="EE40" s="132"/>
      <c r="EF40" s="132"/>
      <c r="EG40" s="132"/>
      <c r="EH40" s="132"/>
      <c r="EI40" s="132"/>
      <c r="EJ40" s="132"/>
      <c r="EK40" s="132"/>
      <c r="EL40" s="132"/>
      <c r="EM40" s="132"/>
      <c r="EN40" s="132"/>
      <c r="EO40" s="132"/>
      <c r="EP40" s="132"/>
      <c r="EQ40" s="132"/>
      <c r="ER40" s="132"/>
      <c r="ES40" s="132"/>
      <c r="ET40" s="132"/>
      <c r="EU40" s="132"/>
      <c r="EV40" s="132"/>
      <c r="EW40" s="132"/>
      <c r="EX40" s="132"/>
      <c r="EY40" s="132"/>
      <c r="EZ40" s="132"/>
      <c r="FA40" s="132"/>
      <c r="FB40" s="132"/>
      <c r="FC40" s="132"/>
      <c r="FD40" s="132"/>
      <c r="FE40" s="132"/>
      <c r="FF40" s="132"/>
      <c r="FG40" s="132"/>
      <c r="FH40" s="132"/>
      <c r="FI40" s="132"/>
      <c r="FJ40" s="132"/>
      <c r="FK40" s="132"/>
      <c r="FL40" s="132"/>
      <c r="FM40" s="132"/>
      <c r="FN40" s="132"/>
      <c r="FO40" s="132"/>
      <c r="FP40" s="132"/>
      <c r="FQ40" s="132"/>
      <c r="FR40" s="132"/>
      <c r="FS40" s="132"/>
      <c r="FT40" s="132"/>
      <c r="FU40" s="132"/>
      <c r="FV40" s="132"/>
      <c r="FW40" s="132"/>
      <c r="FX40" s="132"/>
      <c r="FY40" s="132"/>
      <c r="FZ40" s="132"/>
      <c r="GA40" s="132"/>
      <c r="GB40" s="132"/>
      <c r="GC40" s="132"/>
      <c r="GD40" s="132"/>
      <c r="GE40" s="132"/>
      <c r="GF40" s="132"/>
      <c r="GG40" s="132"/>
      <c r="GH40" s="132"/>
      <c r="GI40" s="132"/>
      <c r="GJ40" s="132">
        <v>35.138541388718927</v>
      </c>
    </row>
    <row r="41" spans="1:192" x14ac:dyDescent="0.25">
      <c r="A41" s="133" t="s">
        <v>347</v>
      </c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  <c r="CE41" s="132"/>
      <c r="CF41" s="132"/>
      <c r="CG41" s="132"/>
      <c r="CH41" s="132"/>
      <c r="CI41" s="132"/>
      <c r="CJ41" s="132"/>
      <c r="CK41" s="132"/>
      <c r="CL41" s="132"/>
      <c r="CM41" s="132"/>
      <c r="CN41" s="132"/>
      <c r="CO41" s="132"/>
      <c r="CP41" s="132"/>
      <c r="CQ41" s="132"/>
      <c r="CR41" s="132"/>
      <c r="CS41" s="132"/>
      <c r="CT41" s="132"/>
      <c r="CU41" s="132"/>
      <c r="CV41" s="132"/>
      <c r="CW41" s="132"/>
      <c r="CX41" s="132"/>
      <c r="CY41" s="132"/>
      <c r="CZ41" s="132"/>
      <c r="DA41" s="132"/>
      <c r="DB41" s="132"/>
      <c r="DC41" s="132"/>
      <c r="DD41" s="132"/>
      <c r="DE41" s="132"/>
      <c r="DF41" s="132"/>
      <c r="DG41" s="132"/>
      <c r="DH41" s="132"/>
      <c r="DI41" s="132">
        <v>119.6974468387219</v>
      </c>
      <c r="DJ41" s="132"/>
      <c r="DK41" s="132"/>
      <c r="DL41" s="132"/>
      <c r="DM41" s="132"/>
      <c r="DN41" s="132"/>
      <c r="DO41" s="132"/>
      <c r="DP41" s="132"/>
      <c r="DQ41" s="132"/>
      <c r="DR41" s="132"/>
      <c r="DS41" s="132"/>
      <c r="DT41" s="132"/>
      <c r="DU41" s="132"/>
      <c r="DV41" s="132"/>
      <c r="DW41" s="132"/>
      <c r="DX41" s="132"/>
      <c r="DY41" s="132"/>
      <c r="DZ41" s="132"/>
      <c r="EA41" s="132"/>
      <c r="EB41" s="132"/>
      <c r="EC41" s="132"/>
      <c r="ED41" s="132"/>
      <c r="EE41" s="132"/>
      <c r="EF41" s="132"/>
      <c r="EG41" s="132"/>
      <c r="EH41" s="132"/>
      <c r="EI41" s="132"/>
      <c r="EJ41" s="132"/>
      <c r="EK41" s="132"/>
      <c r="EL41" s="132"/>
      <c r="EM41" s="132"/>
      <c r="EN41" s="132"/>
      <c r="EO41" s="132"/>
      <c r="EP41" s="132"/>
      <c r="EQ41" s="132"/>
      <c r="ER41" s="132"/>
      <c r="ES41" s="132"/>
      <c r="ET41" s="132"/>
      <c r="EU41" s="132"/>
      <c r="EV41" s="132"/>
      <c r="EW41" s="132"/>
      <c r="EX41" s="132"/>
      <c r="EY41" s="132"/>
      <c r="EZ41" s="132"/>
      <c r="FA41" s="132"/>
      <c r="FB41" s="132"/>
      <c r="FC41" s="132"/>
      <c r="FD41" s="132"/>
      <c r="FE41" s="132"/>
      <c r="FF41" s="132"/>
      <c r="FG41" s="132"/>
      <c r="FH41" s="132"/>
      <c r="FI41" s="132"/>
      <c r="FJ41" s="132"/>
      <c r="FK41" s="132"/>
      <c r="FL41" s="132"/>
      <c r="FM41" s="132"/>
      <c r="FN41" s="132"/>
      <c r="FO41" s="132"/>
      <c r="FP41" s="132"/>
      <c r="FQ41" s="132"/>
      <c r="FR41" s="132"/>
      <c r="FS41" s="132"/>
      <c r="FT41" s="132"/>
      <c r="FU41" s="132"/>
      <c r="FV41" s="132"/>
      <c r="FW41" s="132"/>
      <c r="FX41" s="132"/>
      <c r="FY41" s="132"/>
      <c r="FZ41" s="132"/>
      <c r="GA41" s="132"/>
      <c r="GB41" s="132"/>
      <c r="GC41" s="132"/>
      <c r="GD41" s="132"/>
      <c r="GE41" s="132"/>
      <c r="GF41" s="132"/>
      <c r="GG41" s="132"/>
      <c r="GH41" s="132"/>
      <c r="GI41" s="132"/>
      <c r="GJ41" s="132">
        <v>119.6974468387219</v>
      </c>
    </row>
    <row r="42" spans="1:192" x14ac:dyDescent="0.25">
      <c r="A42" s="133" t="s">
        <v>11</v>
      </c>
      <c r="B42" s="132"/>
      <c r="C42" s="132"/>
      <c r="D42" s="132"/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  <c r="CE42" s="132"/>
      <c r="CF42" s="132"/>
      <c r="CG42" s="132"/>
      <c r="CH42" s="132"/>
      <c r="CI42" s="132"/>
      <c r="CJ42" s="132"/>
      <c r="CK42" s="132"/>
      <c r="CL42" s="132"/>
      <c r="CM42" s="132"/>
      <c r="CN42" s="132"/>
      <c r="CO42" s="132"/>
      <c r="CP42" s="132"/>
      <c r="CQ42" s="132"/>
      <c r="CR42" s="132"/>
      <c r="CS42" s="132"/>
      <c r="CT42" s="132"/>
      <c r="CU42" s="132"/>
      <c r="CV42" s="132"/>
      <c r="CW42" s="132"/>
      <c r="CX42" s="132"/>
      <c r="CY42" s="132"/>
      <c r="CZ42" s="132"/>
      <c r="DA42" s="132"/>
      <c r="DB42" s="132"/>
      <c r="DC42" s="132"/>
      <c r="DD42" s="132"/>
      <c r="DE42" s="132"/>
      <c r="DF42" s="132"/>
      <c r="DG42" s="132"/>
      <c r="DH42" s="132"/>
      <c r="DI42" s="132"/>
      <c r="DJ42" s="132">
        <v>44.575607691138337</v>
      </c>
      <c r="DK42" s="132"/>
      <c r="DL42" s="132"/>
      <c r="DM42" s="132"/>
      <c r="DN42" s="132"/>
      <c r="DO42" s="132"/>
      <c r="DP42" s="132"/>
      <c r="DQ42" s="132"/>
      <c r="DR42" s="132"/>
      <c r="DS42" s="132"/>
      <c r="DT42" s="132"/>
      <c r="DU42" s="132"/>
      <c r="DV42" s="132"/>
      <c r="DW42" s="132"/>
      <c r="DX42" s="132"/>
      <c r="DY42" s="132"/>
      <c r="DZ42" s="132"/>
      <c r="EA42" s="132"/>
      <c r="EB42" s="132"/>
      <c r="EC42" s="132"/>
      <c r="ED42" s="132"/>
      <c r="EE42" s="132"/>
      <c r="EF42" s="132"/>
      <c r="EG42" s="132"/>
      <c r="EH42" s="132"/>
      <c r="EI42" s="132"/>
      <c r="EJ42" s="132"/>
      <c r="EK42" s="132"/>
      <c r="EL42" s="132"/>
      <c r="EM42" s="132"/>
      <c r="EN42" s="132"/>
      <c r="EO42" s="132"/>
      <c r="EP42" s="132"/>
      <c r="EQ42" s="132"/>
      <c r="ER42" s="132"/>
      <c r="ES42" s="132"/>
      <c r="ET42" s="132"/>
      <c r="EU42" s="132"/>
      <c r="EV42" s="132"/>
      <c r="EW42" s="132"/>
      <c r="EX42" s="132"/>
      <c r="EY42" s="132"/>
      <c r="EZ42" s="132"/>
      <c r="FA42" s="132"/>
      <c r="FB42" s="132"/>
      <c r="FC42" s="132"/>
      <c r="FD42" s="132"/>
      <c r="FE42" s="132"/>
      <c r="FF42" s="132"/>
      <c r="FG42" s="132"/>
      <c r="FH42" s="132"/>
      <c r="FI42" s="132"/>
      <c r="FJ42" s="132"/>
      <c r="FK42" s="132"/>
      <c r="FL42" s="132"/>
      <c r="FM42" s="132"/>
      <c r="FN42" s="132"/>
      <c r="FO42" s="132"/>
      <c r="FP42" s="132"/>
      <c r="FQ42" s="132"/>
      <c r="FR42" s="132"/>
      <c r="FS42" s="132"/>
      <c r="FT42" s="132"/>
      <c r="FU42" s="132"/>
      <c r="FV42" s="132"/>
      <c r="FW42" s="132"/>
      <c r="FX42" s="132"/>
      <c r="FY42" s="132"/>
      <c r="FZ42" s="132"/>
      <c r="GA42" s="132"/>
      <c r="GB42" s="132"/>
      <c r="GC42" s="132"/>
      <c r="GD42" s="132"/>
      <c r="GE42" s="132"/>
      <c r="GF42" s="132"/>
      <c r="GG42" s="132"/>
      <c r="GH42" s="132"/>
      <c r="GI42" s="132"/>
      <c r="GJ42" s="132">
        <v>44.575607691138337</v>
      </c>
    </row>
    <row r="43" spans="1:192" x14ac:dyDescent="0.25">
      <c r="A43" s="133" t="s">
        <v>348</v>
      </c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  <c r="CE43" s="132"/>
      <c r="CF43" s="132"/>
      <c r="CG43" s="132"/>
      <c r="CH43" s="132"/>
      <c r="CI43" s="132"/>
      <c r="CJ43" s="132"/>
      <c r="CK43" s="132"/>
      <c r="CL43" s="132"/>
      <c r="CM43" s="132"/>
      <c r="CN43" s="132"/>
      <c r="CO43" s="132"/>
      <c r="CP43" s="132"/>
      <c r="CQ43" s="132"/>
      <c r="CR43" s="132"/>
      <c r="CS43" s="132"/>
      <c r="CT43" s="132"/>
      <c r="CU43" s="132"/>
      <c r="CV43" s="132"/>
      <c r="CW43" s="132"/>
      <c r="CX43" s="132"/>
      <c r="CY43" s="132"/>
      <c r="CZ43" s="132"/>
      <c r="DA43" s="132"/>
      <c r="DB43" s="132"/>
      <c r="DC43" s="132"/>
      <c r="DD43" s="132"/>
      <c r="DE43" s="132"/>
      <c r="DF43" s="132"/>
      <c r="DG43" s="132"/>
      <c r="DH43" s="132"/>
      <c r="DI43" s="132"/>
      <c r="DJ43" s="132"/>
      <c r="DK43" s="132">
        <v>46.509134406773015</v>
      </c>
      <c r="DL43" s="132"/>
      <c r="DM43" s="132"/>
      <c r="DN43" s="132"/>
      <c r="DO43" s="132"/>
      <c r="DP43" s="132"/>
      <c r="DQ43" s="132"/>
      <c r="DR43" s="132"/>
      <c r="DS43" s="132"/>
      <c r="DT43" s="132"/>
      <c r="DU43" s="132"/>
      <c r="DV43" s="132"/>
      <c r="DW43" s="132"/>
      <c r="DX43" s="132"/>
      <c r="DY43" s="132"/>
      <c r="DZ43" s="132"/>
      <c r="EA43" s="132"/>
      <c r="EB43" s="132"/>
      <c r="EC43" s="132"/>
      <c r="ED43" s="132"/>
      <c r="EE43" s="132"/>
      <c r="EF43" s="132"/>
      <c r="EG43" s="132"/>
      <c r="EH43" s="132"/>
      <c r="EI43" s="132"/>
      <c r="EJ43" s="132"/>
      <c r="EK43" s="132"/>
      <c r="EL43" s="132"/>
      <c r="EM43" s="132"/>
      <c r="EN43" s="132"/>
      <c r="EO43" s="132"/>
      <c r="EP43" s="132"/>
      <c r="EQ43" s="132"/>
      <c r="ER43" s="132"/>
      <c r="ES43" s="132"/>
      <c r="ET43" s="132"/>
      <c r="EU43" s="132"/>
      <c r="EV43" s="132"/>
      <c r="EW43" s="132"/>
      <c r="EX43" s="132"/>
      <c r="EY43" s="132"/>
      <c r="EZ43" s="132"/>
      <c r="FA43" s="132"/>
      <c r="FB43" s="132"/>
      <c r="FC43" s="132"/>
      <c r="FD43" s="132"/>
      <c r="FE43" s="132"/>
      <c r="FF43" s="132"/>
      <c r="FG43" s="132"/>
      <c r="FH43" s="132"/>
      <c r="FI43" s="132"/>
      <c r="FJ43" s="132"/>
      <c r="FK43" s="132"/>
      <c r="FL43" s="132"/>
      <c r="FM43" s="132"/>
      <c r="FN43" s="132"/>
      <c r="FO43" s="132"/>
      <c r="FP43" s="132"/>
      <c r="FQ43" s="132"/>
      <c r="FR43" s="132"/>
      <c r="FS43" s="132"/>
      <c r="FT43" s="132"/>
      <c r="FU43" s="132"/>
      <c r="FV43" s="132"/>
      <c r="FW43" s="132"/>
      <c r="FX43" s="132"/>
      <c r="FY43" s="132"/>
      <c r="FZ43" s="132"/>
      <c r="GA43" s="132"/>
      <c r="GB43" s="132"/>
      <c r="GC43" s="132"/>
      <c r="GD43" s="132"/>
      <c r="GE43" s="132"/>
      <c r="GF43" s="132"/>
      <c r="GG43" s="132"/>
      <c r="GH43" s="132"/>
      <c r="GI43" s="132"/>
      <c r="GJ43" s="132">
        <v>46.509134406773015</v>
      </c>
    </row>
    <row r="44" spans="1:192" x14ac:dyDescent="0.25">
      <c r="A44" s="133" t="s">
        <v>349</v>
      </c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  <c r="CE44" s="132"/>
      <c r="CF44" s="132"/>
      <c r="CG44" s="132"/>
      <c r="CH44" s="132"/>
      <c r="CI44" s="132"/>
      <c r="CJ44" s="132"/>
      <c r="CK44" s="132"/>
      <c r="CL44" s="132"/>
      <c r="CM44" s="132"/>
      <c r="CN44" s="132"/>
      <c r="CO44" s="132"/>
      <c r="CP44" s="132"/>
      <c r="CQ44" s="132"/>
      <c r="CR44" s="132"/>
      <c r="CS44" s="132"/>
      <c r="CT44" s="132"/>
      <c r="CU44" s="132"/>
      <c r="CV44" s="132"/>
      <c r="CW44" s="132"/>
      <c r="CX44" s="132"/>
      <c r="CY44" s="132"/>
      <c r="CZ44" s="132"/>
      <c r="DA44" s="132"/>
      <c r="DB44" s="132"/>
      <c r="DC44" s="132"/>
      <c r="DD44" s="132"/>
      <c r="DE44" s="132"/>
      <c r="DF44" s="132"/>
      <c r="DG44" s="132"/>
      <c r="DH44" s="132"/>
      <c r="DI44" s="132"/>
      <c r="DJ44" s="132"/>
      <c r="DK44" s="132"/>
      <c r="DL44" s="132">
        <v>13.582718946505015</v>
      </c>
      <c r="DM44" s="132"/>
      <c r="DN44" s="132"/>
      <c r="DO44" s="132"/>
      <c r="DP44" s="132"/>
      <c r="DQ44" s="132"/>
      <c r="DR44" s="132"/>
      <c r="DS44" s="132"/>
      <c r="DT44" s="132"/>
      <c r="DU44" s="132"/>
      <c r="DV44" s="132"/>
      <c r="DW44" s="132"/>
      <c r="DX44" s="132"/>
      <c r="DY44" s="132"/>
      <c r="DZ44" s="132"/>
      <c r="EA44" s="132"/>
      <c r="EB44" s="132"/>
      <c r="EC44" s="132"/>
      <c r="ED44" s="132"/>
      <c r="EE44" s="132"/>
      <c r="EF44" s="132"/>
      <c r="EG44" s="132"/>
      <c r="EH44" s="132"/>
      <c r="EI44" s="132"/>
      <c r="EJ44" s="132"/>
      <c r="EK44" s="132"/>
      <c r="EL44" s="132"/>
      <c r="EM44" s="132"/>
      <c r="EN44" s="132"/>
      <c r="EO44" s="132"/>
      <c r="EP44" s="132"/>
      <c r="EQ44" s="132"/>
      <c r="ER44" s="132"/>
      <c r="ES44" s="132"/>
      <c r="ET44" s="132"/>
      <c r="EU44" s="132"/>
      <c r="EV44" s="132"/>
      <c r="EW44" s="132"/>
      <c r="EX44" s="132"/>
      <c r="EY44" s="132"/>
      <c r="EZ44" s="132"/>
      <c r="FA44" s="132"/>
      <c r="FB44" s="132"/>
      <c r="FC44" s="132"/>
      <c r="FD44" s="132"/>
      <c r="FE44" s="132"/>
      <c r="FF44" s="132"/>
      <c r="FG44" s="132"/>
      <c r="FH44" s="132"/>
      <c r="FI44" s="132"/>
      <c r="FJ44" s="132"/>
      <c r="FK44" s="132"/>
      <c r="FL44" s="132"/>
      <c r="FM44" s="132"/>
      <c r="FN44" s="132"/>
      <c r="FO44" s="132"/>
      <c r="FP44" s="132"/>
      <c r="FQ44" s="132"/>
      <c r="FR44" s="132"/>
      <c r="FS44" s="132"/>
      <c r="FT44" s="132"/>
      <c r="FU44" s="132"/>
      <c r="FV44" s="132"/>
      <c r="FW44" s="132"/>
      <c r="FX44" s="132"/>
      <c r="FY44" s="132"/>
      <c r="FZ44" s="132"/>
      <c r="GA44" s="132"/>
      <c r="GB44" s="132"/>
      <c r="GC44" s="132"/>
      <c r="GD44" s="132"/>
      <c r="GE44" s="132"/>
      <c r="GF44" s="132"/>
      <c r="GG44" s="132"/>
      <c r="GH44" s="132"/>
      <c r="GI44" s="132"/>
      <c r="GJ44" s="132">
        <v>13.582718946505015</v>
      </c>
    </row>
    <row r="45" spans="1:192" x14ac:dyDescent="0.25">
      <c r="A45" s="133" t="s">
        <v>350</v>
      </c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  <c r="CE45" s="132"/>
      <c r="CF45" s="132"/>
      <c r="CG45" s="132"/>
      <c r="CH45" s="132"/>
      <c r="CI45" s="132"/>
      <c r="CJ45" s="132"/>
      <c r="CK45" s="132"/>
      <c r="CL45" s="132"/>
      <c r="CM45" s="132"/>
      <c r="CN45" s="132"/>
      <c r="CO45" s="132"/>
      <c r="CP45" s="132"/>
      <c r="CQ45" s="132"/>
      <c r="CR45" s="132"/>
      <c r="CS45" s="132"/>
      <c r="CT45" s="132"/>
      <c r="CU45" s="132"/>
      <c r="CV45" s="132"/>
      <c r="CW45" s="132"/>
      <c r="CX45" s="132"/>
      <c r="CY45" s="132"/>
      <c r="CZ45" s="132"/>
      <c r="DA45" s="132"/>
      <c r="DB45" s="132"/>
      <c r="DC45" s="132"/>
      <c r="DD45" s="132"/>
      <c r="DE45" s="132"/>
      <c r="DF45" s="132"/>
      <c r="DG45" s="132"/>
      <c r="DH45" s="132"/>
      <c r="DI45" s="132"/>
      <c r="DJ45" s="132"/>
      <c r="DK45" s="132"/>
      <c r="DL45" s="132"/>
      <c r="DM45" s="132">
        <v>11.505006965169258</v>
      </c>
      <c r="DN45" s="132"/>
      <c r="DO45" s="132"/>
      <c r="DP45" s="132"/>
      <c r="DQ45" s="132"/>
      <c r="DR45" s="132"/>
      <c r="DS45" s="132"/>
      <c r="DT45" s="132"/>
      <c r="DU45" s="132"/>
      <c r="DV45" s="132"/>
      <c r="DW45" s="132"/>
      <c r="DX45" s="132"/>
      <c r="DY45" s="132"/>
      <c r="DZ45" s="132"/>
      <c r="EA45" s="132"/>
      <c r="EB45" s="132"/>
      <c r="EC45" s="132"/>
      <c r="ED45" s="132"/>
      <c r="EE45" s="132"/>
      <c r="EF45" s="132"/>
      <c r="EG45" s="132"/>
      <c r="EH45" s="132"/>
      <c r="EI45" s="132"/>
      <c r="EJ45" s="132"/>
      <c r="EK45" s="132"/>
      <c r="EL45" s="132"/>
      <c r="EM45" s="132"/>
      <c r="EN45" s="132"/>
      <c r="EO45" s="132"/>
      <c r="EP45" s="132"/>
      <c r="EQ45" s="132"/>
      <c r="ER45" s="132"/>
      <c r="ES45" s="132"/>
      <c r="ET45" s="132"/>
      <c r="EU45" s="132"/>
      <c r="EV45" s="132"/>
      <c r="EW45" s="132"/>
      <c r="EX45" s="132"/>
      <c r="EY45" s="132"/>
      <c r="EZ45" s="132"/>
      <c r="FA45" s="132"/>
      <c r="FB45" s="132"/>
      <c r="FC45" s="132"/>
      <c r="FD45" s="132"/>
      <c r="FE45" s="132"/>
      <c r="FF45" s="132"/>
      <c r="FG45" s="132"/>
      <c r="FH45" s="132"/>
      <c r="FI45" s="132"/>
      <c r="FJ45" s="132"/>
      <c r="FK45" s="132"/>
      <c r="FL45" s="132"/>
      <c r="FM45" s="132"/>
      <c r="FN45" s="132"/>
      <c r="FO45" s="132"/>
      <c r="FP45" s="132"/>
      <c r="FQ45" s="132"/>
      <c r="FR45" s="132"/>
      <c r="FS45" s="132"/>
      <c r="FT45" s="132"/>
      <c r="FU45" s="132"/>
      <c r="FV45" s="132"/>
      <c r="FW45" s="132"/>
      <c r="FX45" s="132"/>
      <c r="FY45" s="132"/>
      <c r="FZ45" s="132"/>
      <c r="GA45" s="132"/>
      <c r="GB45" s="132"/>
      <c r="GC45" s="132"/>
      <c r="GD45" s="132"/>
      <c r="GE45" s="132"/>
      <c r="GF45" s="132"/>
      <c r="GG45" s="132"/>
      <c r="GH45" s="132"/>
      <c r="GI45" s="132"/>
      <c r="GJ45" s="132">
        <v>11.505006965169258</v>
      </c>
    </row>
    <row r="46" spans="1:192" x14ac:dyDescent="0.25">
      <c r="A46" s="133" t="s">
        <v>351</v>
      </c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  <c r="CE46" s="132"/>
      <c r="CF46" s="132"/>
      <c r="CG46" s="132"/>
      <c r="CH46" s="132"/>
      <c r="CI46" s="132"/>
      <c r="CJ46" s="132"/>
      <c r="CK46" s="132"/>
      <c r="CL46" s="132"/>
      <c r="CM46" s="132"/>
      <c r="CN46" s="132"/>
      <c r="CO46" s="132"/>
      <c r="CP46" s="132"/>
      <c r="CQ46" s="132"/>
      <c r="CR46" s="132"/>
      <c r="CS46" s="132"/>
      <c r="CT46" s="132"/>
      <c r="CU46" s="132"/>
      <c r="CV46" s="132"/>
      <c r="CW46" s="132"/>
      <c r="CX46" s="132"/>
      <c r="CY46" s="132"/>
      <c r="CZ46" s="132"/>
      <c r="DA46" s="132"/>
      <c r="DB46" s="132"/>
      <c r="DC46" s="132"/>
      <c r="DD46" s="132"/>
      <c r="DE46" s="132"/>
      <c r="DF46" s="132"/>
      <c r="DG46" s="132"/>
      <c r="DH46" s="132"/>
      <c r="DI46" s="132"/>
      <c r="DJ46" s="132"/>
      <c r="DK46" s="132"/>
      <c r="DL46" s="132"/>
      <c r="DM46" s="132"/>
      <c r="DN46" s="132">
        <v>65.94275091206589</v>
      </c>
      <c r="DO46" s="132"/>
      <c r="DP46" s="132"/>
      <c r="DQ46" s="132"/>
      <c r="DR46" s="132"/>
      <c r="DS46" s="132"/>
      <c r="DT46" s="132"/>
      <c r="DU46" s="132"/>
      <c r="DV46" s="132"/>
      <c r="DW46" s="132"/>
      <c r="DX46" s="132"/>
      <c r="DY46" s="132"/>
      <c r="DZ46" s="132"/>
      <c r="EA46" s="132"/>
      <c r="EB46" s="132"/>
      <c r="EC46" s="132"/>
      <c r="ED46" s="132"/>
      <c r="EE46" s="132"/>
      <c r="EF46" s="132"/>
      <c r="EG46" s="132"/>
      <c r="EH46" s="132"/>
      <c r="EI46" s="132"/>
      <c r="EJ46" s="132"/>
      <c r="EK46" s="132"/>
      <c r="EL46" s="132"/>
      <c r="EM46" s="132"/>
      <c r="EN46" s="132"/>
      <c r="EO46" s="132"/>
      <c r="EP46" s="132"/>
      <c r="EQ46" s="132"/>
      <c r="ER46" s="132"/>
      <c r="ES46" s="132"/>
      <c r="ET46" s="132"/>
      <c r="EU46" s="132"/>
      <c r="EV46" s="132"/>
      <c r="EW46" s="132"/>
      <c r="EX46" s="132"/>
      <c r="EY46" s="132"/>
      <c r="EZ46" s="132"/>
      <c r="FA46" s="132"/>
      <c r="FB46" s="132"/>
      <c r="FC46" s="132"/>
      <c r="FD46" s="132"/>
      <c r="FE46" s="132"/>
      <c r="FF46" s="132"/>
      <c r="FG46" s="132"/>
      <c r="FH46" s="132"/>
      <c r="FI46" s="132"/>
      <c r="FJ46" s="132"/>
      <c r="FK46" s="132"/>
      <c r="FL46" s="132"/>
      <c r="FM46" s="132"/>
      <c r="FN46" s="132"/>
      <c r="FO46" s="132"/>
      <c r="FP46" s="132"/>
      <c r="FQ46" s="132"/>
      <c r="FR46" s="132"/>
      <c r="FS46" s="132"/>
      <c r="FT46" s="132"/>
      <c r="FU46" s="132"/>
      <c r="FV46" s="132"/>
      <c r="FW46" s="132"/>
      <c r="FX46" s="132"/>
      <c r="FY46" s="132"/>
      <c r="FZ46" s="132"/>
      <c r="GA46" s="132"/>
      <c r="GB46" s="132"/>
      <c r="GC46" s="132"/>
      <c r="GD46" s="132"/>
      <c r="GE46" s="132"/>
      <c r="GF46" s="132"/>
      <c r="GG46" s="132"/>
      <c r="GH46" s="132"/>
      <c r="GI46" s="132"/>
      <c r="GJ46" s="132">
        <v>65.94275091206589</v>
      </c>
    </row>
    <row r="47" spans="1:192" x14ac:dyDescent="0.25">
      <c r="A47" s="133" t="s">
        <v>352</v>
      </c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  <c r="CE47" s="132"/>
      <c r="CF47" s="132"/>
      <c r="CG47" s="132"/>
      <c r="CH47" s="132"/>
      <c r="CI47" s="132"/>
      <c r="CJ47" s="132"/>
      <c r="CK47" s="132"/>
      <c r="CL47" s="132"/>
      <c r="CM47" s="132"/>
      <c r="CN47" s="132"/>
      <c r="CO47" s="132"/>
      <c r="CP47" s="132"/>
      <c r="CQ47" s="132"/>
      <c r="CR47" s="132"/>
      <c r="CS47" s="132"/>
      <c r="CT47" s="132"/>
      <c r="CU47" s="132"/>
      <c r="CV47" s="132"/>
      <c r="CW47" s="132"/>
      <c r="CX47" s="132"/>
      <c r="CY47" s="132"/>
      <c r="CZ47" s="132"/>
      <c r="DA47" s="132"/>
      <c r="DB47" s="132"/>
      <c r="DC47" s="132"/>
      <c r="DD47" s="132"/>
      <c r="DE47" s="132"/>
      <c r="DF47" s="132"/>
      <c r="DG47" s="132"/>
      <c r="DH47" s="132"/>
      <c r="DI47" s="132"/>
      <c r="DJ47" s="132"/>
      <c r="DK47" s="132"/>
      <c r="DL47" s="132"/>
      <c r="DM47" s="132"/>
      <c r="DN47" s="132"/>
      <c r="DO47" s="132">
        <v>102.34018922979544</v>
      </c>
      <c r="DP47" s="132"/>
      <c r="DQ47" s="132"/>
      <c r="DR47" s="132"/>
      <c r="DS47" s="132"/>
      <c r="DT47" s="132"/>
      <c r="DU47" s="132"/>
      <c r="DV47" s="132"/>
      <c r="DW47" s="132"/>
      <c r="DX47" s="132"/>
      <c r="DY47" s="132"/>
      <c r="DZ47" s="132"/>
      <c r="EA47" s="132"/>
      <c r="EB47" s="132"/>
      <c r="EC47" s="132"/>
      <c r="ED47" s="132"/>
      <c r="EE47" s="132"/>
      <c r="EF47" s="132"/>
      <c r="EG47" s="132"/>
      <c r="EH47" s="132"/>
      <c r="EI47" s="132"/>
      <c r="EJ47" s="132"/>
      <c r="EK47" s="132"/>
      <c r="EL47" s="132"/>
      <c r="EM47" s="132"/>
      <c r="EN47" s="132"/>
      <c r="EO47" s="132"/>
      <c r="EP47" s="132"/>
      <c r="EQ47" s="132"/>
      <c r="ER47" s="132"/>
      <c r="ES47" s="132"/>
      <c r="ET47" s="132"/>
      <c r="EU47" s="132"/>
      <c r="EV47" s="132"/>
      <c r="EW47" s="132"/>
      <c r="EX47" s="132"/>
      <c r="EY47" s="132"/>
      <c r="EZ47" s="132"/>
      <c r="FA47" s="132"/>
      <c r="FB47" s="132"/>
      <c r="FC47" s="132"/>
      <c r="FD47" s="132"/>
      <c r="FE47" s="132"/>
      <c r="FF47" s="132"/>
      <c r="FG47" s="132"/>
      <c r="FH47" s="132"/>
      <c r="FI47" s="132"/>
      <c r="FJ47" s="132"/>
      <c r="FK47" s="132"/>
      <c r="FL47" s="132"/>
      <c r="FM47" s="132"/>
      <c r="FN47" s="132"/>
      <c r="FO47" s="132"/>
      <c r="FP47" s="132"/>
      <c r="FQ47" s="132"/>
      <c r="FR47" s="132"/>
      <c r="FS47" s="132"/>
      <c r="FT47" s="132"/>
      <c r="FU47" s="132"/>
      <c r="FV47" s="132"/>
      <c r="FW47" s="132"/>
      <c r="FX47" s="132"/>
      <c r="FY47" s="132"/>
      <c r="FZ47" s="132"/>
      <c r="GA47" s="132"/>
      <c r="GB47" s="132"/>
      <c r="GC47" s="132"/>
      <c r="GD47" s="132"/>
      <c r="GE47" s="132"/>
      <c r="GF47" s="132"/>
      <c r="GG47" s="132"/>
      <c r="GH47" s="132"/>
      <c r="GI47" s="132"/>
      <c r="GJ47" s="132">
        <v>102.34018922979544</v>
      </c>
    </row>
    <row r="48" spans="1:192" x14ac:dyDescent="0.25">
      <c r="A48" s="133" t="s">
        <v>353</v>
      </c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  <c r="CE48" s="132"/>
      <c r="CF48" s="132"/>
      <c r="CG48" s="132"/>
      <c r="CH48" s="132"/>
      <c r="CI48" s="132"/>
      <c r="CJ48" s="132"/>
      <c r="CK48" s="132"/>
      <c r="CL48" s="132"/>
      <c r="CM48" s="132"/>
      <c r="CN48" s="132"/>
      <c r="CO48" s="132"/>
      <c r="CP48" s="132"/>
      <c r="CQ48" s="132"/>
      <c r="CR48" s="132"/>
      <c r="CS48" s="132"/>
      <c r="CT48" s="132"/>
      <c r="CU48" s="132"/>
      <c r="CV48" s="132"/>
      <c r="CW48" s="132"/>
      <c r="CX48" s="132"/>
      <c r="CY48" s="132"/>
      <c r="CZ48" s="132"/>
      <c r="DA48" s="132"/>
      <c r="DB48" s="132"/>
      <c r="DC48" s="132"/>
      <c r="DD48" s="132"/>
      <c r="DE48" s="132"/>
      <c r="DF48" s="132"/>
      <c r="DG48" s="132"/>
      <c r="DH48" s="132"/>
      <c r="DI48" s="132"/>
      <c r="DJ48" s="132"/>
      <c r="DK48" s="132"/>
      <c r="DL48" s="132"/>
      <c r="DM48" s="132"/>
      <c r="DN48" s="132"/>
      <c r="DO48" s="132"/>
      <c r="DP48" s="132">
        <v>64.743466658236599</v>
      </c>
      <c r="DQ48" s="132"/>
      <c r="DR48" s="132"/>
      <c r="DS48" s="132"/>
      <c r="DT48" s="132"/>
      <c r="DU48" s="132"/>
      <c r="DV48" s="132"/>
      <c r="DW48" s="132"/>
      <c r="DX48" s="132"/>
      <c r="DY48" s="132"/>
      <c r="DZ48" s="132"/>
      <c r="EA48" s="132"/>
      <c r="EB48" s="132"/>
      <c r="EC48" s="132"/>
      <c r="ED48" s="132"/>
      <c r="EE48" s="132"/>
      <c r="EF48" s="132"/>
      <c r="EG48" s="132"/>
      <c r="EH48" s="132"/>
      <c r="EI48" s="132"/>
      <c r="EJ48" s="132"/>
      <c r="EK48" s="132"/>
      <c r="EL48" s="132"/>
      <c r="EM48" s="132"/>
      <c r="EN48" s="132"/>
      <c r="EO48" s="132"/>
      <c r="EP48" s="132"/>
      <c r="EQ48" s="132"/>
      <c r="ER48" s="132"/>
      <c r="ES48" s="132"/>
      <c r="ET48" s="132"/>
      <c r="EU48" s="132"/>
      <c r="EV48" s="132"/>
      <c r="EW48" s="132"/>
      <c r="EX48" s="132"/>
      <c r="EY48" s="132"/>
      <c r="EZ48" s="132"/>
      <c r="FA48" s="132"/>
      <c r="FB48" s="132"/>
      <c r="FC48" s="132"/>
      <c r="FD48" s="132"/>
      <c r="FE48" s="132"/>
      <c r="FF48" s="132"/>
      <c r="FG48" s="132"/>
      <c r="FH48" s="132"/>
      <c r="FI48" s="132"/>
      <c r="FJ48" s="132"/>
      <c r="FK48" s="132"/>
      <c r="FL48" s="132"/>
      <c r="FM48" s="132"/>
      <c r="FN48" s="132"/>
      <c r="FO48" s="132"/>
      <c r="FP48" s="132"/>
      <c r="FQ48" s="132"/>
      <c r="FR48" s="132"/>
      <c r="FS48" s="132"/>
      <c r="FT48" s="132"/>
      <c r="FU48" s="132"/>
      <c r="FV48" s="132"/>
      <c r="FW48" s="132"/>
      <c r="FX48" s="132"/>
      <c r="FY48" s="132"/>
      <c r="FZ48" s="132"/>
      <c r="GA48" s="132"/>
      <c r="GB48" s="132"/>
      <c r="GC48" s="132"/>
      <c r="GD48" s="132"/>
      <c r="GE48" s="132"/>
      <c r="GF48" s="132"/>
      <c r="GG48" s="132"/>
      <c r="GH48" s="132"/>
      <c r="GI48" s="132"/>
      <c r="GJ48" s="132">
        <v>64.743466658236599</v>
      </c>
    </row>
    <row r="49" spans="1:192" x14ac:dyDescent="0.25">
      <c r="A49" s="133" t="s">
        <v>12</v>
      </c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  <c r="CE49" s="132"/>
      <c r="CF49" s="132"/>
      <c r="CG49" s="132"/>
      <c r="CH49" s="132"/>
      <c r="CI49" s="132"/>
      <c r="CJ49" s="132"/>
      <c r="CK49" s="132"/>
      <c r="CL49" s="132"/>
      <c r="CM49" s="132"/>
      <c r="CN49" s="132"/>
      <c r="CO49" s="132"/>
      <c r="CP49" s="132"/>
      <c r="CQ49" s="132"/>
      <c r="CR49" s="132"/>
      <c r="CS49" s="132"/>
      <c r="CT49" s="132"/>
      <c r="CU49" s="132"/>
      <c r="CV49" s="132"/>
      <c r="CW49" s="132"/>
      <c r="CX49" s="132"/>
      <c r="CY49" s="132"/>
      <c r="CZ49" s="132"/>
      <c r="DA49" s="132"/>
      <c r="DB49" s="132"/>
      <c r="DC49" s="132"/>
      <c r="DD49" s="132"/>
      <c r="DE49" s="132"/>
      <c r="DF49" s="132"/>
      <c r="DG49" s="132"/>
      <c r="DH49" s="132"/>
      <c r="DI49" s="132"/>
      <c r="DJ49" s="132"/>
      <c r="DK49" s="132"/>
      <c r="DL49" s="132"/>
      <c r="DM49" s="132"/>
      <c r="DN49" s="132"/>
      <c r="DO49" s="132"/>
      <c r="DP49" s="132"/>
      <c r="DQ49" s="132">
        <v>63.752900193158169</v>
      </c>
      <c r="DR49" s="132">
        <v>107.64732927830401</v>
      </c>
      <c r="DS49" s="132">
        <v>33.822992208054067</v>
      </c>
      <c r="DT49" s="132"/>
      <c r="DU49" s="132"/>
      <c r="DV49" s="132"/>
      <c r="DW49" s="132"/>
      <c r="DX49" s="132"/>
      <c r="DY49" s="132"/>
      <c r="DZ49" s="132"/>
      <c r="EA49" s="132"/>
      <c r="EB49" s="132"/>
      <c r="EC49" s="132"/>
      <c r="ED49" s="132"/>
      <c r="EE49" s="132"/>
      <c r="EF49" s="132"/>
      <c r="EG49" s="132"/>
      <c r="EH49" s="132"/>
      <c r="EI49" s="132"/>
      <c r="EJ49" s="132"/>
      <c r="EK49" s="132"/>
      <c r="EL49" s="132"/>
      <c r="EM49" s="132"/>
      <c r="EN49" s="132"/>
      <c r="EO49" s="132"/>
      <c r="EP49" s="132"/>
      <c r="EQ49" s="132"/>
      <c r="ER49" s="132"/>
      <c r="ES49" s="132"/>
      <c r="ET49" s="132"/>
      <c r="EU49" s="132"/>
      <c r="EV49" s="132"/>
      <c r="EW49" s="132"/>
      <c r="EX49" s="132"/>
      <c r="EY49" s="132"/>
      <c r="EZ49" s="132"/>
      <c r="FA49" s="132"/>
      <c r="FB49" s="132"/>
      <c r="FC49" s="132"/>
      <c r="FD49" s="132"/>
      <c r="FE49" s="132"/>
      <c r="FF49" s="132"/>
      <c r="FG49" s="132"/>
      <c r="FH49" s="132"/>
      <c r="FI49" s="132"/>
      <c r="FJ49" s="132"/>
      <c r="FK49" s="132"/>
      <c r="FL49" s="132"/>
      <c r="FM49" s="132"/>
      <c r="FN49" s="132"/>
      <c r="FO49" s="132"/>
      <c r="FP49" s="132"/>
      <c r="FQ49" s="132"/>
      <c r="FR49" s="132"/>
      <c r="FS49" s="132"/>
      <c r="FT49" s="132"/>
      <c r="FU49" s="132"/>
      <c r="FV49" s="132"/>
      <c r="FW49" s="132"/>
      <c r="FX49" s="132"/>
      <c r="FY49" s="132"/>
      <c r="FZ49" s="132"/>
      <c r="GA49" s="132"/>
      <c r="GB49" s="132"/>
      <c r="GC49" s="132"/>
      <c r="GD49" s="132"/>
      <c r="GE49" s="132"/>
      <c r="GF49" s="132"/>
      <c r="GG49" s="132"/>
      <c r="GH49" s="132"/>
      <c r="GI49" s="132"/>
      <c r="GJ49" s="132">
        <v>205.22322167951626</v>
      </c>
    </row>
    <row r="50" spans="1:192" x14ac:dyDescent="0.25">
      <c r="A50" s="133" t="s">
        <v>574</v>
      </c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  <c r="CE50" s="132"/>
      <c r="CF50" s="132"/>
      <c r="CG50" s="132"/>
      <c r="CH50" s="132"/>
      <c r="CI50" s="132"/>
      <c r="CJ50" s="132"/>
      <c r="CK50" s="132"/>
      <c r="CL50" s="132"/>
      <c r="CM50" s="132"/>
      <c r="CN50" s="132"/>
      <c r="CO50" s="132"/>
      <c r="CP50" s="132"/>
      <c r="CQ50" s="132"/>
      <c r="CR50" s="132"/>
      <c r="CS50" s="132"/>
      <c r="CT50" s="132"/>
      <c r="CU50" s="132"/>
      <c r="CV50" s="132"/>
      <c r="CW50" s="132"/>
      <c r="CX50" s="132"/>
      <c r="CY50" s="132"/>
      <c r="CZ50" s="132"/>
      <c r="DA50" s="132"/>
      <c r="DB50" s="132"/>
      <c r="DC50" s="132"/>
      <c r="DD50" s="132"/>
      <c r="DE50" s="132"/>
      <c r="DF50" s="132"/>
      <c r="DG50" s="132"/>
      <c r="DH50" s="132"/>
      <c r="DI50" s="132"/>
      <c r="DJ50" s="132"/>
      <c r="DK50" s="132"/>
      <c r="DL50" s="132"/>
      <c r="DM50" s="132"/>
      <c r="DN50" s="132"/>
      <c r="DO50" s="132"/>
      <c r="DP50" s="132"/>
      <c r="DQ50" s="132"/>
      <c r="DR50" s="132"/>
      <c r="DS50" s="132"/>
      <c r="DT50" s="132">
        <v>1.0000009999999999</v>
      </c>
      <c r="DU50" s="132"/>
      <c r="DV50" s="132"/>
      <c r="DW50" s="132"/>
      <c r="DX50" s="132"/>
      <c r="DY50" s="132"/>
      <c r="DZ50" s="132"/>
      <c r="EA50" s="132"/>
      <c r="EB50" s="132"/>
      <c r="EC50" s="132"/>
      <c r="ED50" s="132"/>
      <c r="EE50" s="132"/>
      <c r="EF50" s="132"/>
      <c r="EG50" s="132"/>
      <c r="EH50" s="132"/>
      <c r="EI50" s="132"/>
      <c r="EJ50" s="132"/>
      <c r="EK50" s="132"/>
      <c r="EL50" s="132"/>
      <c r="EM50" s="132"/>
      <c r="EN50" s="132"/>
      <c r="EO50" s="132"/>
      <c r="EP50" s="132"/>
      <c r="EQ50" s="132"/>
      <c r="ER50" s="132"/>
      <c r="ES50" s="132"/>
      <c r="ET50" s="132"/>
      <c r="EU50" s="132"/>
      <c r="EV50" s="132"/>
      <c r="EW50" s="132"/>
      <c r="EX50" s="132"/>
      <c r="EY50" s="132"/>
      <c r="EZ50" s="132"/>
      <c r="FA50" s="132"/>
      <c r="FB50" s="132"/>
      <c r="FC50" s="132"/>
      <c r="FD50" s="132"/>
      <c r="FE50" s="132"/>
      <c r="FF50" s="132"/>
      <c r="FG50" s="132"/>
      <c r="FH50" s="132"/>
      <c r="FI50" s="132"/>
      <c r="FJ50" s="132"/>
      <c r="FK50" s="132"/>
      <c r="FL50" s="132"/>
      <c r="FM50" s="132"/>
      <c r="FN50" s="132"/>
      <c r="FO50" s="132"/>
      <c r="FP50" s="132"/>
      <c r="FQ50" s="132"/>
      <c r="FR50" s="132"/>
      <c r="FS50" s="132"/>
      <c r="FT50" s="132"/>
      <c r="FU50" s="132"/>
      <c r="FV50" s="132"/>
      <c r="FW50" s="132"/>
      <c r="FX50" s="132"/>
      <c r="FY50" s="132"/>
      <c r="FZ50" s="132"/>
      <c r="GA50" s="132"/>
      <c r="GB50" s="132"/>
      <c r="GC50" s="132"/>
      <c r="GD50" s="132"/>
      <c r="GE50" s="132"/>
      <c r="GF50" s="132"/>
      <c r="GG50" s="132"/>
      <c r="GH50" s="132"/>
      <c r="GI50" s="132"/>
      <c r="GJ50" s="132">
        <v>1.0000009999999999</v>
      </c>
    </row>
    <row r="51" spans="1:192" x14ac:dyDescent="0.25">
      <c r="A51" s="133" t="s">
        <v>1352</v>
      </c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  <c r="CE51" s="132"/>
      <c r="CF51" s="132"/>
      <c r="CG51" s="132"/>
      <c r="CH51" s="132"/>
      <c r="CI51" s="132"/>
      <c r="CJ51" s="132"/>
      <c r="CK51" s="132"/>
      <c r="CL51" s="132"/>
      <c r="CM51" s="132"/>
      <c r="CN51" s="132"/>
      <c r="CO51" s="132"/>
      <c r="CP51" s="132"/>
      <c r="CQ51" s="132"/>
      <c r="CR51" s="132"/>
      <c r="CS51" s="132"/>
      <c r="CT51" s="132"/>
      <c r="CU51" s="132"/>
      <c r="CV51" s="132"/>
      <c r="CW51" s="132"/>
      <c r="CX51" s="132"/>
      <c r="CY51" s="132"/>
      <c r="CZ51" s="132"/>
      <c r="DA51" s="132"/>
      <c r="DB51" s="132"/>
      <c r="DC51" s="132"/>
      <c r="DD51" s="132"/>
      <c r="DE51" s="132"/>
      <c r="DF51" s="132"/>
      <c r="DG51" s="132"/>
      <c r="DH51" s="132"/>
      <c r="DI51" s="132"/>
      <c r="DJ51" s="132"/>
      <c r="DK51" s="132"/>
      <c r="DL51" s="132"/>
      <c r="DM51" s="132"/>
      <c r="DN51" s="132"/>
      <c r="DO51" s="132"/>
      <c r="DP51" s="132"/>
      <c r="DQ51" s="132"/>
      <c r="DR51" s="132"/>
      <c r="DS51" s="132"/>
      <c r="DT51" s="132"/>
      <c r="DU51" s="132">
        <v>15.425287787555725</v>
      </c>
      <c r="DV51" s="132"/>
      <c r="DW51" s="132"/>
      <c r="DX51" s="132"/>
      <c r="DY51" s="132"/>
      <c r="DZ51" s="132"/>
      <c r="EA51" s="132"/>
      <c r="EB51" s="132"/>
      <c r="EC51" s="132"/>
      <c r="ED51" s="132"/>
      <c r="EE51" s="132"/>
      <c r="EF51" s="132"/>
      <c r="EG51" s="132"/>
      <c r="EH51" s="132"/>
      <c r="EI51" s="132"/>
      <c r="EJ51" s="132"/>
      <c r="EK51" s="132"/>
      <c r="EL51" s="132"/>
      <c r="EM51" s="132"/>
      <c r="EN51" s="132"/>
      <c r="EO51" s="132"/>
      <c r="EP51" s="132"/>
      <c r="EQ51" s="132"/>
      <c r="ER51" s="132"/>
      <c r="ES51" s="132"/>
      <c r="ET51" s="132"/>
      <c r="EU51" s="132"/>
      <c r="EV51" s="132"/>
      <c r="EW51" s="132"/>
      <c r="EX51" s="132"/>
      <c r="EY51" s="132"/>
      <c r="EZ51" s="132"/>
      <c r="FA51" s="132"/>
      <c r="FB51" s="132"/>
      <c r="FC51" s="132"/>
      <c r="FD51" s="132"/>
      <c r="FE51" s="132"/>
      <c r="FF51" s="132"/>
      <c r="FG51" s="132"/>
      <c r="FH51" s="132"/>
      <c r="FI51" s="132"/>
      <c r="FJ51" s="132"/>
      <c r="FK51" s="132"/>
      <c r="FL51" s="132"/>
      <c r="FM51" s="132"/>
      <c r="FN51" s="132"/>
      <c r="FO51" s="132"/>
      <c r="FP51" s="132"/>
      <c r="FQ51" s="132"/>
      <c r="FR51" s="132"/>
      <c r="FS51" s="132"/>
      <c r="FT51" s="132"/>
      <c r="FU51" s="132"/>
      <c r="FV51" s="132"/>
      <c r="FW51" s="132"/>
      <c r="FX51" s="132"/>
      <c r="FY51" s="132"/>
      <c r="FZ51" s="132"/>
      <c r="GA51" s="132"/>
      <c r="GB51" s="132"/>
      <c r="GC51" s="132"/>
      <c r="GD51" s="132"/>
      <c r="GE51" s="132"/>
      <c r="GF51" s="132"/>
      <c r="GG51" s="132"/>
      <c r="GH51" s="132"/>
      <c r="GI51" s="132"/>
      <c r="GJ51" s="132">
        <v>15.425287787555725</v>
      </c>
    </row>
    <row r="52" spans="1:192" x14ac:dyDescent="0.25">
      <c r="A52" s="133" t="s">
        <v>354</v>
      </c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  <c r="CE52" s="132"/>
      <c r="CF52" s="132"/>
      <c r="CG52" s="132"/>
      <c r="CH52" s="132"/>
      <c r="CI52" s="132"/>
      <c r="CJ52" s="132"/>
      <c r="CK52" s="132"/>
      <c r="CL52" s="132"/>
      <c r="CM52" s="132"/>
      <c r="CN52" s="132"/>
      <c r="CO52" s="132"/>
      <c r="CP52" s="132"/>
      <c r="CQ52" s="132"/>
      <c r="CR52" s="132"/>
      <c r="CS52" s="132"/>
      <c r="CT52" s="132"/>
      <c r="CU52" s="132"/>
      <c r="CV52" s="132"/>
      <c r="CW52" s="132"/>
      <c r="CX52" s="132"/>
      <c r="CY52" s="132"/>
      <c r="CZ52" s="132"/>
      <c r="DA52" s="132"/>
      <c r="DB52" s="132"/>
      <c r="DC52" s="132"/>
      <c r="DD52" s="132"/>
      <c r="DE52" s="132"/>
      <c r="DF52" s="132"/>
      <c r="DG52" s="132"/>
      <c r="DH52" s="132"/>
      <c r="DI52" s="132"/>
      <c r="DJ52" s="132"/>
      <c r="DK52" s="132"/>
      <c r="DL52" s="132"/>
      <c r="DM52" s="132"/>
      <c r="DN52" s="132"/>
      <c r="DO52" s="132"/>
      <c r="DP52" s="132"/>
      <c r="DQ52" s="132"/>
      <c r="DR52" s="132"/>
      <c r="DS52" s="132"/>
      <c r="DT52" s="132"/>
      <c r="DU52" s="132"/>
      <c r="DV52" s="132">
        <v>138.8275900880015</v>
      </c>
      <c r="DW52" s="132"/>
      <c r="DX52" s="132"/>
      <c r="DY52" s="132"/>
      <c r="DZ52" s="132"/>
      <c r="EA52" s="132"/>
      <c r="EB52" s="132"/>
      <c r="EC52" s="132"/>
      <c r="ED52" s="132"/>
      <c r="EE52" s="132"/>
      <c r="EF52" s="132"/>
      <c r="EG52" s="132"/>
      <c r="EH52" s="132"/>
      <c r="EI52" s="132"/>
      <c r="EJ52" s="132"/>
      <c r="EK52" s="132"/>
      <c r="EL52" s="132"/>
      <c r="EM52" s="132"/>
      <c r="EN52" s="132"/>
      <c r="EO52" s="132"/>
      <c r="EP52" s="132"/>
      <c r="EQ52" s="132"/>
      <c r="ER52" s="132"/>
      <c r="ES52" s="132"/>
      <c r="ET52" s="132"/>
      <c r="EU52" s="132"/>
      <c r="EV52" s="132"/>
      <c r="EW52" s="132"/>
      <c r="EX52" s="132"/>
      <c r="EY52" s="132"/>
      <c r="EZ52" s="132"/>
      <c r="FA52" s="132"/>
      <c r="FB52" s="132"/>
      <c r="FC52" s="132"/>
      <c r="FD52" s="132"/>
      <c r="FE52" s="132"/>
      <c r="FF52" s="132"/>
      <c r="FG52" s="132"/>
      <c r="FH52" s="132"/>
      <c r="FI52" s="132"/>
      <c r="FJ52" s="132"/>
      <c r="FK52" s="132"/>
      <c r="FL52" s="132"/>
      <c r="FM52" s="132"/>
      <c r="FN52" s="132"/>
      <c r="FO52" s="132"/>
      <c r="FP52" s="132"/>
      <c r="FQ52" s="132"/>
      <c r="FR52" s="132"/>
      <c r="FS52" s="132"/>
      <c r="FT52" s="132"/>
      <c r="FU52" s="132"/>
      <c r="FV52" s="132"/>
      <c r="FW52" s="132"/>
      <c r="FX52" s="132"/>
      <c r="FY52" s="132"/>
      <c r="FZ52" s="132"/>
      <c r="GA52" s="132"/>
      <c r="GB52" s="132"/>
      <c r="GC52" s="132"/>
      <c r="GD52" s="132"/>
      <c r="GE52" s="132"/>
      <c r="GF52" s="132"/>
      <c r="GG52" s="132"/>
      <c r="GH52" s="132"/>
      <c r="GI52" s="132"/>
      <c r="GJ52" s="132">
        <v>138.8275900880015</v>
      </c>
    </row>
    <row r="53" spans="1:192" x14ac:dyDescent="0.25">
      <c r="A53" s="133" t="s">
        <v>355</v>
      </c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  <c r="CE53" s="132"/>
      <c r="CF53" s="132"/>
      <c r="CG53" s="132"/>
      <c r="CH53" s="132"/>
      <c r="CI53" s="132"/>
      <c r="CJ53" s="132"/>
      <c r="CK53" s="132"/>
      <c r="CL53" s="132"/>
      <c r="CM53" s="132"/>
      <c r="CN53" s="132"/>
      <c r="CO53" s="132"/>
      <c r="CP53" s="132"/>
      <c r="CQ53" s="132"/>
      <c r="CR53" s="132"/>
      <c r="CS53" s="132"/>
      <c r="CT53" s="132"/>
      <c r="CU53" s="132"/>
      <c r="CV53" s="132"/>
      <c r="CW53" s="132"/>
      <c r="CX53" s="132"/>
      <c r="CY53" s="132"/>
      <c r="CZ53" s="132"/>
      <c r="DA53" s="132"/>
      <c r="DB53" s="132"/>
      <c r="DC53" s="132"/>
      <c r="DD53" s="132"/>
      <c r="DE53" s="132"/>
      <c r="DF53" s="132"/>
      <c r="DG53" s="132"/>
      <c r="DH53" s="132"/>
      <c r="DI53" s="132"/>
      <c r="DJ53" s="132"/>
      <c r="DK53" s="132"/>
      <c r="DL53" s="132"/>
      <c r="DM53" s="132"/>
      <c r="DN53" s="132"/>
      <c r="DO53" s="132"/>
      <c r="DP53" s="132"/>
      <c r="DQ53" s="132"/>
      <c r="DR53" s="132"/>
      <c r="DS53" s="132"/>
      <c r="DT53" s="132"/>
      <c r="DU53" s="132"/>
      <c r="DV53" s="132"/>
      <c r="DW53" s="132">
        <v>184.38582458834088</v>
      </c>
      <c r="DX53" s="132"/>
      <c r="DY53" s="132"/>
      <c r="DZ53" s="132"/>
      <c r="EA53" s="132"/>
      <c r="EB53" s="132"/>
      <c r="EC53" s="132"/>
      <c r="ED53" s="132"/>
      <c r="EE53" s="132"/>
      <c r="EF53" s="132"/>
      <c r="EG53" s="132"/>
      <c r="EH53" s="132"/>
      <c r="EI53" s="132"/>
      <c r="EJ53" s="132"/>
      <c r="EK53" s="132"/>
      <c r="EL53" s="132"/>
      <c r="EM53" s="132"/>
      <c r="EN53" s="132"/>
      <c r="EO53" s="132"/>
      <c r="EP53" s="132"/>
      <c r="EQ53" s="132"/>
      <c r="ER53" s="132"/>
      <c r="ES53" s="132"/>
      <c r="ET53" s="132"/>
      <c r="EU53" s="132"/>
      <c r="EV53" s="132"/>
      <c r="EW53" s="132"/>
      <c r="EX53" s="132"/>
      <c r="EY53" s="132"/>
      <c r="EZ53" s="132"/>
      <c r="FA53" s="132"/>
      <c r="FB53" s="132"/>
      <c r="FC53" s="132"/>
      <c r="FD53" s="132"/>
      <c r="FE53" s="132"/>
      <c r="FF53" s="132"/>
      <c r="FG53" s="132"/>
      <c r="FH53" s="132"/>
      <c r="FI53" s="132"/>
      <c r="FJ53" s="132"/>
      <c r="FK53" s="132"/>
      <c r="FL53" s="132"/>
      <c r="FM53" s="132"/>
      <c r="FN53" s="132"/>
      <c r="FO53" s="132"/>
      <c r="FP53" s="132"/>
      <c r="FQ53" s="132"/>
      <c r="FR53" s="132"/>
      <c r="FS53" s="132"/>
      <c r="FT53" s="132"/>
      <c r="FU53" s="132"/>
      <c r="FV53" s="132"/>
      <c r="FW53" s="132"/>
      <c r="FX53" s="132"/>
      <c r="FY53" s="132"/>
      <c r="FZ53" s="132"/>
      <c r="GA53" s="132"/>
      <c r="GB53" s="132"/>
      <c r="GC53" s="132"/>
      <c r="GD53" s="132"/>
      <c r="GE53" s="132"/>
      <c r="GF53" s="132"/>
      <c r="GG53" s="132"/>
      <c r="GH53" s="132"/>
      <c r="GI53" s="132"/>
      <c r="GJ53" s="132">
        <v>184.38582458834088</v>
      </c>
    </row>
    <row r="54" spans="1:192" x14ac:dyDescent="0.25">
      <c r="A54" s="133" t="s">
        <v>356</v>
      </c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 s="132"/>
      <c r="V54" s="132"/>
      <c r="W54" s="132"/>
      <c r="X54" s="132"/>
      <c r="Y54" s="132"/>
      <c r="Z54" s="132"/>
      <c r="AA54" s="132"/>
      <c r="AB54" s="132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  <c r="CE54" s="132"/>
      <c r="CF54" s="132"/>
      <c r="CG54" s="132"/>
      <c r="CH54" s="132"/>
      <c r="CI54" s="132"/>
      <c r="CJ54" s="132"/>
      <c r="CK54" s="132"/>
      <c r="CL54" s="132"/>
      <c r="CM54" s="132"/>
      <c r="CN54" s="132"/>
      <c r="CO54" s="132"/>
      <c r="CP54" s="132"/>
      <c r="CQ54" s="132"/>
      <c r="CR54" s="132"/>
      <c r="CS54" s="132"/>
      <c r="CT54" s="132"/>
      <c r="CU54" s="132"/>
      <c r="CV54" s="132"/>
      <c r="CW54" s="132"/>
      <c r="CX54" s="132"/>
      <c r="CY54" s="132"/>
      <c r="CZ54" s="132"/>
      <c r="DA54" s="132"/>
      <c r="DB54" s="132"/>
      <c r="DC54" s="132"/>
      <c r="DD54" s="132"/>
      <c r="DE54" s="132"/>
      <c r="DF54" s="132"/>
      <c r="DG54" s="132"/>
      <c r="DH54" s="132"/>
      <c r="DI54" s="132"/>
      <c r="DJ54" s="132"/>
      <c r="DK54" s="132"/>
      <c r="DL54" s="132"/>
      <c r="DM54" s="132"/>
      <c r="DN54" s="132"/>
      <c r="DO54" s="132"/>
      <c r="DP54" s="132"/>
      <c r="DQ54" s="132"/>
      <c r="DR54" s="132"/>
      <c r="DS54" s="132"/>
      <c r="DT54" s="132"/>
      <c r="DU54" s="132"/>
      <c r="DV54" s="132"/>
      <c r="DW54" s="132"/>
      <c r="DX54" s="132">
        <v>23.578408481467942</v>
      </c>
      <c r="DY54" s="132"/>
      <c r="DZ54" s="132"/>
      <c r="EA54" s="132"/>
      <c r="EB54" s="132"/>
      <c r="EC54" s="132"/>
      <c r="ED54" s="132"/>
      <c r="EE54" s="132"/>
      <c r="EF54" s="132"/>
      <c r="EG54" s="132"/>
      <c r="EH54" s="132"/>
      <c r="EI54" s="132"/>
      <c r="EJ54" s="132"/>
      <c r="EK54" s="132"/>
      <c r="EL54" s="132"/>
      <c r="EM54" s="132"/>
      <c r="EN54" s="132"/>
      <c r="EO54" s="132"/>
      <c r="EP54" s="132"/>
      <c r="EQ54" s="132"/>
      <c r="ER54" s="132"/>
      <c r="ES54" s="132"/>
      <c r="ET54" s="132"/>
      <c r="EU54" s="132"/>
      <c r="EV54" s="132"/>
      <c r="EW54" s="132"/>
      <c r="EX54" s="132"/>
      <c r="EY54" s="132"/>
      <c r="EZ54" s="132"/>
      <c r="FA54" s="132"/>
      <c r="FB54" s="132"/>
      <c r="FC54" s="132"/>
      <c r="FD54" s="132"/>
      <c r="FE54" s="132"/>
      <c r="FF54" s="132"/>
      <c r="FG54" s="132"/>
      <c r="FH54" s="132"/>
      <c r="FI54" s="132"/>
      <c r="FJ54" s="132"/>
      <c r="FK54" s="132"/>
      <c r="FL54" s="132"/>
      <c r="FM54" s="132"/>
      <c r="FN54" s="132"/>
      <c r="FO54" s="132"/>
      <c r="FP54" s="132"/>
      <c r="FQ54" s="132"/>
      <c r="FR54" s="132"/>
      <c r="FS54" s="132"/>
      <c r="FT54" s="132"/>
      <c r="FU54" s="132"/>
      <c r="FV54" s="132"/>
      <c r="FW54" s="132"/>
      <c r="FX54" s="132"/>
      <c r="FY54" s="132"/>
      <c r="FZ54" s="132"/>
      <c r="GA54" s="132"/>
      <c r="GB54" s="132"/>
      <c r="GC54" s="132"/>
      <c r="GD54" s="132"/>
      <c r="GE54" s="132"/>
      <c r="GF54" s="132"/>
      <c r="GG54" s="132"/>
      <c r="GH54" s="132"/>
      <c r="GI54" s="132"/>
      <c r="GJ54" s="132">
        <v>23.578408481467942</v>
      </c>
    </row>
    <row r="55" spans="1:192" x14ac:dyDescent="0.25">
      <c r="A55" s="133" t="s">
        <v>357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  <c r="CE55" s="132"/>
      <c r="CF55" s="132"/>
      <c r="CG55" s="132"/>
      <c r="CH55" s="132"/>
      <c r="CI55" s="132"/>
      <c r="CJ55" s="132"/>
      <c r="CK55" s="132"/>
      <c r="CL55" s="132"/>
      <c r="CM55" s="132"/>
      <c r="CN55" s="132"/>
      <c r="CO55" s="132"/>
      <c r="CP55" s="132"/>
      <c r="CQ55" s="132"/>
      <c r="CR55" s="132"/>
      <c r="CS55" s="132"/>
      <c r="CT55" s="132"/>
      <c r="CU55" s="132"/>
      <c r="CV55" s="132"/>
      <c r="CW55" s="132"/>
      <c r="CX55" s="132"/>
      <c r="CY55" s="132"/>
      <c r="CZ55" s="132"/>
      <c r="DA55" s="132"/>
      <c r="DB55" s="132"/>
      <c r="DC55" s="132"/>
      <c r="DD55" s="132"/>
      <c r="DE55" s="132"/>
      <c r="DF55" s="132"/>
      <c r="DG55" s="132"/>
      <c r="DH55" s="132"/>
      <c r="DI55" s="132"/>
      <c r="DJ55" s="132"/>
      <c r="DK55" s="132"/>
      <c r="DL55" s="132"/>
      <c r="DM55" s="132"/>
      <c r="DN55" s="132"/>
      <c r="DO55" s="132"/>
      <c r="DP55" s="132"/>
      <c r="DQ55" s="132"/>
      <c r="DR55" s="132"/>
      <c r="DS55" s="132"/>
      <c r="DT55" s="132"/>
      <c r="DU55" s="132"/>
      <c r="DV55" s="132"/>
      <c r="DW55" s="132"/>
      <c r="DX55" s="132"/>
      <c r="DY55" s="132">
        <v>53.107812466416533</v>
      </c>
      <c r="DZ55" s="132"/>
      <c r="EA55" s="132"/>
      <c r="EB55" s="132"/>
      <c r="EC55" s="132"/>
      <c r="ED55" s="132"/>
      <c r="EE55" s="132"/>
      <c r="EF55" s="132"/>
      <c r="EG55" s="132"/>
      <c r="EH55" s="132"/>
      <c r="EI55" s="132"/>
      <c r="EJ55" s="132"/>
      <c r="EK55" s="132"/>
      <c r="EL55" s="132"/>
      <c r="EM55" s="132"/>
      <c r="EN55" s="132"/>
      <c r="EO55" s="132"/>
      <c r="EP55" s="132"/>
      <c r="EQ55" s="132"/>
      <c r="ER55" s="132"/>
      <c r="ES55" s="132"/>
      <c r="ET55" s="132"/>
      <c r="EU55" s="132"/>
      <c r="EV55" s="132"/>
      <c r="EW55" s="132"/>
      <c r="EX55" s="132"/>
      <c r="EY55" s="132"/>
      <c r="EZ55" s="132"/>
      <c r="FA55" s="132"/>
      <c r="FB55" s="132"/>
      <c r="FC55" s="132"/>
      <c r="FD55" s="132"/>
      <c r="FE55" s="132"/>
      <c r="FF55" s="132"/>
      <c r="FG55" s="132"/>
      <c r="FH55" s="132"/>
      <c r="FI55" s="132"/>
      <c r="FJ55" s="132"/>
      <c r="FK55" s="132"/>
      <c r="FL55" s="132"/>
      <c r="FM55" s="132"/>
      <c r="FN55" s="132"/>
      <c r="FO55" s="132"/>
      <c r="FP55" s="132"/>
      <c r="FQ55" s="132"/>
      <c r="FR55" s="132"/>
      <c r="FS55" s="132"/>
      <c r="FT55" s="132"/>
      <c r="FU55" s="132"/>
      <c r="FV55" s="132"/>
      <c r="FW55" s="132"/>
      <c r="FX55" s="132"/>
      <c r="FY55" s="132"/>
      <c r="FZ55" s="132"/>
      <c r="GA55" s="132"/>
      <c r="GB55" s="132"/>
      <c r="GC55" s="132"/>
      <c r="GD55" s="132"/>
      <c r="GE55" s="132"/>
      <c r="GF55" s="132"/>
      <c r="GG55" s="132"/>
      <c r="GH55" s="132"/>
      <c r="GI55" s="132"/>
      <c r="GJ55" s="132">
        <v>53.107812466416533</v>
      </c>
    </row>
    <row r="56" spans="1:192" x14ac:dyDescent="0.25">
      <c r="A56" s="133" t="s">
        <v>13</v>
      </c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  <c r="BP56" s="132"/>
      <c r="BQ56" s="132"/>
      <c r="BR56" s="132"/>
      <c r="BS56" s="132"/>
      <c r="BT56" s="132"/>
      <c r="BU56" s="132"/>
      <c r="BV56" s="132"/>
      <c r="BW56" s="132"/>
      <c r="BX56" s="132"/>
      <c r="BY56" s="132"/>
      <c r="BZ56" s="132"/>
      <c r="CA56" s="132"/>
      <c r="CB56" s="132"/>
      <c r="CC56" s="132"/>
      <c r="CD56" s="132"/>
      <c r="CE56" s="132"/>
      <c r="CF56" s="132"/>
      <c r="CG56" s="132"/>
      <c r="CH56" s="132"/>
      <c r="CI56" s="132"/>
      <c r="CJ56" s="132"/>
      <c r="CK56" s="132"/>
      <c r="CL56" s="132"/>
      <c r="CM56" s="132"/>
      <c r="CN56" s="132"/>
      <c r="CO56" s="132"/>
      <c r="CP56" s="132"/>
      <c r="CQ56" s="132"/>
      <c r="CR56" s="132"/>
      <c r="CS56" s="132"/>
      <c r="CT56" s="132"/>
      <c r="CU56" s="132"/>
      <c r="CV56" s="132"/>
      <c r="CW56" s="132"/>
      <c r="CX56" s="132"/>
      <c r="CY56" s="132"/>
      <c r="CZ56" s="132"/>
      <c r="DA56" s="132"/>
      <c r="DB56" s="132"/>
      <c r="DC56" s="132"/>
      <c r="DD56" s="132"/>
      <c r="DE56" s="132"/>
      <c r="DF56" s="132"/>
      <c r="DG56" s="132"/>
      <c r="DH56" s="132"/>
      <c r="DI56" s="132"/>
      <c r="DJ56" s="132"/>
      <c r="DK56" s="132"/>
      <c r="DL56" s="132"/>
      <c r="DM56" s="132"/>
      <c r="DN56" s="132"/>
      <c r="DO56" s="132"/>
      <c r="DP56" s="132"/>
      <c r="DQ56" s="132"/>
      <c r="DR56" s="132"/>
      <c r="DS56" s="132"/>
      <c r="DT56" s="132"/>
      <c r="DU56" s="132"/>
      <c r="DV56" s="132"/>
      <c r="DW56" s="132"/>
      <c r="DX56" s="132"/>
      <c r="DY56" s="132"/>
      <c r="DZ56" s="132">
        <v>86.919605249032983</v>
      </c>
      <c r="EA56" s="132"/>
      <c r="EB56" s="132"/>
      <c r="EC56" s="132"/>
      <c r="ED56" s="132"/>
      <c r="EE56" s="132"/>
      <c r="EF56" s="132"/>
      <c r="EG56" s="132"/>
      <c r="EH56" s="132"/>
      <c r="EI56" s="132"/>
      <c r="EJ56" s="132"/>
      <c r="EK56" s="132"/>
      <c r="EL56" s="132"/>
      <c r="EM56" s="132"/>
      <c r="EN56" s="132"/>
      <c r="EO56" s="132"/>
      <c r="EP56" s="132"/>
      <c r="EQ56" s="132"/>
      <c r="ER56" s="132"/>
      <c r="ES56" s="132"/>
      <c r="ET56" s="132"/>
      <c r="EU56" s="132"/>
      <c r="EV56" s="132"/>
      <c r="EW56" s="132"/>
      <c r="EX56" s="132"/>
      <c r="EY56" s="132"/>
      <c r="EZ56" s="132"/>
      <c r="FA56" s="132"/>
      <c r="FB56" s="132"/>
      <c r="FC56" s="132"/>
      <c r="FD56" s="132"/>
      <c r="FE56" s="132"/>
      <c r="FF56" s="132"/>
      <c r="FG56" s="132"/>
      <c r="FH56" s="132"/>
      <c r="FI56" s="132"/>
      <c r="FJ56" s="132"/>
      <c r="FK56" s="132"/>
      <c r="FL56" s="132"/>
      <c r="FM56" s="132"/>
      <c r="FN56" s="132"/>
      <c r="FO56" s="132"/>
      <c r="FP56" s="132"/>
      <c r="FQ56" s="132"/>
      <c r="FR56" s="132"/>
      <c r="FS56" s="132"/>
      <c r="FT56" s="132"/>
      <c r="FU56" s="132"/>
      <c r="FV56" s="132"/>
      <c r="FW56" s="132"/>
      <c r="FX56" s="132"/>
      <c r="FY56" s="132"/>
      <c r="FZ56" s="132"/>
      <c r="GA56" s="132"/>
      <c r="GB56" s="132"/>
      <c r="GC56" s="132"/>
      <c r="GD56" s="132"/>
      <c r="GE56" s="132"/>
      <c r="GF56" s="132"/>
      <c r="GG56" s="132"/>
      <c r="GH56" s="132"/>
      <c r="GI56" s="132"/>
      <c r="GJ56" s="132">
        <v>86.919605249032983</v>
      </c>
    </row>
    <row r="57" spans="1:192" x14ac:dyDescent="0.25">
      <c r="A57" s="133" t="s">
        <v>359</v>
      </c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 s="132"/>
      <c r="V57" s="132"/>
      <c r="W57" s="132"/>
      <c r="X57" s="132"/>
      <c r="Y57" s="132"/>
      <c r="Z57" s="132"/>
      <c r="AA57" s="132"/>
      <c r="AB57" s="132"/>
      <c r="AC57" s="132"/>
      <c r="AD57" s="132"/>
      <c r="AE57" s="132"/>
      <c r="AF57" s="132"/>
      <c r="AG57" s="132"/>
      <c r="AH57" s="132"/>
      <c r="AI57" s="132"/>
      <c r="AJ57" s="132"/>
      <c r="AK57" s="132"/>
      <c r="AL57" s="132"/>
      <c r="AM57" s="132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  <c r="BP57" s="132"/>
      <c r="BQ57" s="132"/>
      <c r="BR57" s="132"/>
      <c r="BS57" s="132"/>
      <c r="BT57" s="132"/>
      <c r="BU57" s="132"/>
      <c r="BV57" s="132"/>
      <c r="BW57" s="132"/>
      <c r="BX57" s="132"/>
      <c r="BY57" s="132"/>
      <c r="BZ57" s="132"/>
      <c r="CA57" s="132"/>
      <c r="CB57" s="132"/>
      <c r="CC57" s="132"/>
      <c r="CD57" s="132"/>
      <c r="CE57" s="132"/>
      <c r="CF57" s="132"/>
      <c r="CG57" s="132"/>
      <c r="CH57" s="132"/>
      <c r="CI57" s="132"/>
      <c r="CJ57" s="132"/>
      <c r="CK57" s="132"/>
      <c r="CL57" s="132"/>
      <c r="CM57" s="132"/>
      <c r="CN57" s="132"/>
      <c r="CO57" s="132"/>
      <c r="CP57" s="132"/>
      <c r="CQ57" s="132"/>
      <c r="CR57" s="132"/>
      <c r="CS57" s="132"/>
      <c r="CT57" s="132"/>
      <c r="CU57" s="132"/>
      <c r="CV57" s="132"/>
      <c r="CW57" s="132"/>
      <c r="CX57" s="132"/>
      <c r="CY57" s="132"/>
      <c r="CZ57" s="132"/>
      <c r="DA57" s="132"/>
      <c r="DB57" s="132"/>
      <c r="DC57" s="132"/>
      <c r="DD57" s="132"/>
      <c r="DE57" s="132"/>
      <c r="DF57" s="132"/>
      <c r="DG57" s="132"/>
      <c r="DH57" s="132"/>
      <c r="DI57" s="132"/>
      <c r="DJ57" s="132"/>
      <c r="DK57" s="132"/>
      <c r="DL57" s="132"/>
      <c r="DM57" s="132"/>
      <c r="DN57" s="132"/>
      <c r="DO57" s="132"/>
      <c r="DP57" s="132"/>
      <c r="DQ57" s="132"/>
      <c r="DR57" s="132"/>
      <c r="DS57" s="132"/>
      <c r="DT57" s="132"/>
      <c r="DU57" s="132"/>
      <c r="DV57" s="132"/>
      <c r="DW57" s="132"/>
      <c r="DX57" s="132"/>
      <c r="DY57" s="132"/>
      <c r="DZ57" s="132"/>
      <c r="EA57" s="132">
        <v>202.94063695689141</v>
      </c>
      <c r="EB57" s="132"/>
      <c r="EC57" s="132"/>
      <c r="ED57" s="132"/>
      <c r="EE57" s="132"/>
      <c r="EF57" s="132"/>
      <c r="EG57" s="132"/>
      <c r="EH57" s="132"/>
      <c r="EI57" s="132"/>
      <c r="EJ57" s="132"/>
      <c r="EK57" s="132"/>
      <c r="EL57" s="132"/>
      <c r="EM57" s="132"/>
      <c r="EN57" s="132"/>
      <c r="EO57" s="132"/>
      <c r="EP57" s="132"/>
      <c r="EQ57" s="132"/>
      <c r="ER57" s="132"/>
      <c r="ES57" s="132"/>
      <c r="ET57" s="132"/>
      <c r="EU57" s="132"/>
      <c r="EV57" s="132"/>
      <c r="EW57" s="132"/>
      <c r="EX57" s="132"/>
      <c r="EY57" s="132"/>
      <c r="EZ57" s="132"/>
      <c r="FA57" s="132"/>
      <c r="FB57" s="132"/>
      <c r="FC57" s="132"/>
      <c r="FD57" s="132"/>
      <c r="FE57" s="132"/>
      <c r="FF57" s="132"/>
      <c r="FG57" s="132"/>
      <c r="FH57" s="132"/>
      <c r="FI57" s="132"/>
      <c r="FJ57" s="132"/>
      <c r="FK57" s="132"/>
      <c r="FL57" s="132"/>
      <c r="FM57" s="132"/>
      <c r="FN57" s="132"/>
      <c r="FO57" s="132"/>
      <c r="FP57" s="132"/>
      <c r="FQ57" s="132"/>
      <c r="FR57" s="132"/>
      <c r="FS57" s="132"/>
      <c r="FT57" s="132"/>
      <c r="FU57" s="132"/>
      <c r="FV57" s="132"/>
      <c r="FW57" s="132"/>
      <c r="FX57" s="132"/>
      <c r="FY57" s="132"/>
      <c r="FZ57" s="132"/>
      <c r="GA57" s="132"/>
      <c r="GB57" s="132"/>
      <c r="GC57" s="132"/>
      <c r="GD57" s="132"/>
      <c r="GE57" s="132"/>
      <c r="GF57" s="132"/>
      <c r="GG57" s="132"/>
      <c r="GH57" s="132"/>
      <c r="GI57" s="132"/>
      <c r="GJ57" s="132">
        <v>202.94063695689141</v>
      </c>
    </row>
    <row r="58" spans="1:192" x14ac:dyDescent="0.25">
      <c r="A58" s="133" t="s">
        <v>360</v>
      </c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 s="132"/>
      <c r="V58" s="132"/>
      <c r="W58" s="132"/>
      <c r="X58" s="132"/>
      <c r="Y58" s="132"/>
      <c r="Z58" s="132"/>
      <c r="AA58" s="132"/>
      <c r="AB58" s="132"/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  <c r="BP58" s="132"/>
      <c r="BQ58" s="132"/>
      <c r="BR58" s="132"/>
      <c r="BS58" s="132"/>
      <c r="BT58" s="132"/>
      <c r="BU58" s="132"/>
      <c r="BV58" s="132"/>
      <c r="BW58" s="132"/>
      <c r="BX58" s="132"/>
      <c r="BY58" s="132"/>
      <c r="BZ58" s="132"/>
      <c r="CA58" s="132"/>
      <c r="CB58" s="132"/>
      <c r="CC58" s="132"/>
      <c r="CD58" s="132"/>
      <c r="CE58" s="132"/>
      <c r="CF58" s="132"/>
      <c r="CG58" s="132"/>
      <c r="CH58" s="132"/>
      <c r="CI58" s="132"/>
      <c r="CJ58" s="132"/>
      <c r="CK58" s="132"/>
      <c r="CL58" s="132"/>
      <c r="CM58" s="132"/>
      <c r="CN58" s="132"/>
      <c r="CO58" s="132"/>
      <c r="CP58" s="132"/>
      <c r="CQ58" s="132"/>
      <c r="CR58" s="132"/>
      <c r="CS58" s="132"/>
      <c r="CT58" s="132"/>
      <c r="CU58" s="132"/>
      <c r="CV58" s="132"/>
      <c r="CW58" s="132"/>
      <c r="CX58" s="132"/>
      <c r="CY58" s="132"/>
      <c r="CZ58" s="132"/>
      <c r="DA58" s="132"/>
      <c r="DB58" s="132"/>
      <c r="DC58" s="132"/>
      <c r="DD58" s="132"/>
      <c r="DE58" s="132"/>
      <c r="DF58" s="132"/>
      <c r="DG58" s="132"/>
      <c r="DH58" s="132"/>
      <c r="DI58" s="132"/>
      <c r="DJ58" s="132"/>
      <c r="DK58" s="132"/>
      <c r="DL58" s="132"/>
      <c r="DM58" s="132"/>
      <c r="DN58" s="132"/>
      <c r="DO58" s="132"/>
      <c r="DP58" s="132"/>
      <c r="DQ58" s="132"/>
      <c r="DR58" s="132"/>
      <c r="DS58" s="132"/>
      <c r="DT58" s="132"/>
      <c r="DU58" s="132"/>
      <c r="DV58" s="132"/>
      <c r="DW58" s="132"/>
      <c r="DX58" s="132"/>
      <c r="DY58" s="132"/>
      <c r="DZ58" s="132"/>
      <c r="EA58" s="132"/>
      <c r="EB58" s="132">
        <v>76.072770758238818</v>
      </c>
      <c r="EC58" s="132"/>
      <c r="ED58" s="132"/>
      <c r="EE58" s="132"/>
      <c r="EF58" s="132"/>
      <c r="EG58" s="132"/>
      <c r="EH58" s="132"/>
      <c r="EI58" s="132"/>
      <c r="EJ58" s="132"/>
      <c r="EK58" s="132"/>
      <c r="EL58" s="132"/>
      <c r="EM58" s="132"/>
      <c r="EN58" s="132"/>
      <c r="EO58" s="132"/>
      <c r="EP58" s="132"/>
      <c r="EQ58" s="132"/>
      <c r="ER58" s="132"/>
      <c r="ES58" s="132"/>
      <c r="ET58" s="132"/>
      <c r="EU58" s="132"/>
      <c r="EV58" s="132"/>
      <c r="EW58" s="132"/>
      <c r="EX58" s="132"/>
      <c r="EY58" s="132"/>
      <c r="EZ58" s="132"/>
      <c r="FA58" s="132"/>
      <c r="FB58" s="132"/>
      <c r="FC58" s="132"/>
      <c r="FD58" s="132"/>
      <c r="FE58" s="132"/>
      <c r="FF58" s="132"/>
      <c r="FG58" s="132"/>
      <c r="FH58" s="132"/>
      <c r="FI58" s="132"/>
      <c r="FJ58" s="132"/>
      <c r="FK58" s="132"/>
      <c r="FL58" s="132"/>
      <c r="FM58" s="132"/>
      <c r="FN58" s="132"/>
      <c r="FO58" s="132"/>
      <c r="FP58" s="132"/>
      <c r="FQ58" s="132"/>
      <c r="FR58" s="132"/>
      <c r="FS58" s="132"/>
      <c r="FT58" s="132"/>
      <c r="FU58" s="132"/>
      <c r="FV58" s="132"/>
      <c r="FW58" s="132"/>
      <c r="FX58" s="132"/>
      <c r="FY58" s="132"/>
      <c r="FZ58" s="132"/>
      <c r="GA58" s="132"/>
      <c r="GB58" s="132"/>
      <c r="GC58" s="132"/>
      <c r="GD58" s="132"/>
      <c r="GE58" s="132"/>
      <c r="GF58" s="132"/>
      <c r="GG58" s="132"/>
      <c r="GH58" s="132"/>
      <c r="GI58" s="132"/>
      <c r="GJ58" s="132">
        <v>76.072770758238818</v>
      </c>
    </row>
    <row r="59" spans="1:192" x14ac:dyDescent="0.25">
      <c r="A59" s="133" t="s">
        <v>361</v>
      </c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 s="132"/>
      <c r="V59" s="132"/>
      <c r="W59" s="132"/>
      <c r="X59" s="132"/>
      <c r="Y59" s="132"/>
      <c r="Z59" s="132"/>
      <c r="AA59" s="132"/>
      <c r="AB59" s="132"/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2"/>
      <c r="BD59" s="132"/>
      <c r="BE59" s="132"/>
      <c r="BF59" s="132"/>
      <c r="BG59" s="132"/>
      <c r="BH59" s="132"/>
      <c r="BI59" s="132"/>
      <c r="BJ59" s="132"/>
      <c r="BK59" s="132"/>
      <c r="BL59" s="132"/>
      <c r="BM59" s="132"/>
      <c r="BN59" s="132"/>
      <c r="BO59" s="132"/>
      <c r="BP59" s="132"/>
      <c r="BQ59" s="132"/>
      <c r="BR59" s="132"/>
      <c r="BS59" s="132"/>
      <c r="BT59" s="132"/>
      <c r="BU59" s="132"/>
      <c r="BV59" s="132"/>
      <c r="BW59" s="132"/>
      <c r="BX59" s="132"/>
      <c r="BY59" s="132"/>
      <c r="BZ59" s="132"/>
      <c r="CA59" s="132"/>
      <c r="CB59" s="132"/>
      <c r="CC59" s="132"/>
      <c r="CD59" s="132"/>
      <c r="CE59" s="132"/>
      <c r="CF59" s="132"/>
      <c r="CG59" s="132"/>
      <c r="CH59" s="132"/>
      <c r="CI59" s="132"/>
      <c r="CJ59" s="132"/>
      <c r="CK59" s="132"/>
      <c r="CL59" s="132"/>
      <c r="CM59" s="132"/>
      <c r="CN59" s="132"/>
      <c r="CO59" s="132"/>
      <c r="CP59" s="132"/>
      <c r="CQ59" s="132"/>
      <c r="CR59" s="132"/>
      <c r="CS59" s="132"/>
      <c r="CT59" s="132"/>
      <c r="CU59" s="132"/>
      <c r="CV59" s="132"/>
      <c r="CW59" s="132"/>
      <c r="CX59" s="132"/>
      <c r="CY59" s="132"/>
      <c r="CZ59" s="132"/>
      <c r="DA59" s="132"/>
      <c r="DB59" s="132"/>
      <c r="DC59" s="132"/>
      <c r="DD59" s="132"/>
      <c r="DE59" s="132"/>
      <c r="DF59" s="132"/>
      <c r="DG59" s="132"/>
      <c r="DH59" s="132"/>
      <c r="DI59" s="132"/>
      <c r="DJ59" s="132"/>
      <c r="DK59" s="132"/>
      <c r="DL59" s="132"/>
      <c r="DM59" s="132"/>
      <c r="DN59" s="132"/>
      <c r="DO59" s="132"/>
      <c r="DP59" s="132"/>
      <c r="DQ59" s="132"/>
      <c r="DR59" s="132"/>
      <c r="DS59" s="132"/>
      <c r="DT59" s="132"/>
      <c r="DU59" s="132"/>
      <c r="DV59" s="132"/>
      <c r="DW59" s="132"/>
      <c r="DX59" s="132"/>
      <c r="DY59" s="132"/>
      <c r="DZ59" s="132"/>
      <c r="EA59" s="132"/>
      <c r="EB59" s="132"/>
      <c r="EC59" s="132">
        <v>116.84066479662691</v>
      </c>
      <c r="ED59" s="132"/>
      <c r="EE59" s="132"/>
      <c r="EF59" s="132"/>
      <c r="EG59" s="132"/>
      <c r="EH59" s="132"/>
      <c r="EI59" s="132"/>
      <c r="EJ59" s="132"/>
      <c r="EK59" s="132"/>
      <c r="EL59" s="132"/>
      <c r="EM59" s="132"/>
      <c r="EN59" s="132"/>
      <c r="EO59" s="132"/>
      <c r="EP59" s="132"/>
      <c r="EQ59" s="132"/>
      <c r="ER59" s="132"/>
      <c r="ES59" s="132"/>
      <c r="ET59" s="132"/>
      <c r="EU59" s="132"/>
      <c r="EV59" s="132"/>
      <c r="EW59" s="132"/>
      <c r="EX59" s="132"/>
      <c r="EY59" s="132"/>
      <c r="EZ59" s="132"/>
      <c r="FA59" s="132"/>
      <c r="FB59" s="132"/>
      <c r="FC59" s="132"/>
      <c r="FD59" s="132"/>
      <c r="FE59" s="132"/>
      <c r="FF59" s="132"/>
      <c r="FG59" s="132"/>
      <c r="FH59" s="132"/>
      <c r="FI59" s="132"/>
      <c r="FJ59" s="132"/>
      <c r="FK59" s="132"/>
      <c r="FL59" s="132"/>
      <c r="FM59" s="132"/>
      <c r="FN59" s="132"/>
      <c r="FO59" s="132"/>
      <c r="FP59" s="132"/>
      <c r="FQ59" s="132"/>
      <c r="FR59" s="132"/>
      <c r="FS59" s="132"/>
      <c r="FT59" s="132"/>
      <c r="FU59" s="132"/>
      <c r="FV59" s="132"/>
      <c r="FW59" s="132"/>
      <c r="FX59" s="132"/>
      <c r="FY59" s="132"/>
      <c r="FZ59" s="132"/>
      <c r="GA59" s="132"/>
      <c r="GB59" s="132"/>
      <c r="GC59" s="132"/>
      <c r="GD59" s="132"/>
      <c r="GE59" s="132"/>
      <c r="GF59" s="132"/>
      <c r="GG59" s="132"/>
      <c r="GH59" s="132"/>
      <c r="GI59" s="132"/>
      <c r="GJ59" s="132">
        <v>116.84066479662691</v>
      </c>
    </row>
    <row r="60" spans="1:192" x14ac:dyDescent="0.25">
      <c r="A60" s="133" t="s">
        <v>14</v>
      </c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 s="132"/>
      <c r="V60" s="132"/>
      <c r="W60" s="132"/>
      <c r="X60" s="132"/>
      <c r="Y60" s="132"/>
      <c r="Z60" s="132"/>
      <c r="AA60" s="132"/>
      <c r="AB60" s="132"/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2"/>
      <c r="BD60" s="132"/>
      <c r="BE60" s="132"/>
      <c r="BF60" s="132"/>
      <c r="BG60" s="132"/>
      <c r="BH60" s="132"/>
      <c r="BI60" s="132"/>
      <c r="BJ60" s="132"/>
      <c r="BK60" s="132"/>
      <c r="BL60" s="132"/>
      <c r="BM60" s="132"/>
      <c r="BN60" s="132"/>
      <c r="BO60" s="132"/>
      <c r="BP60" s="132"/>
      <c r="BQ60" s="132"/>
      <c r="BR60" s="132"/>
      <c r="BS60" s="132"/>
      <c r="BT60" s="132"/>
      <c r="BU60" s="132"/>
      <c r="BV60" s="132"/>
      <c r="BW60" s="132"/>
      <c r="BX60" s="132"/>
      <c r="BY60" s="132"/>
      <c r="BZ60" s="132"/>
      <c r="CA60" s="132"/>
      <c r="CB60" s="132"/>
      <c r="CC60" s="132"/>
      <c r="CD60" s="132"/>
      <c r="CE60" s="132"/>
      <c r="CF60" s="132"/>
      <c r="CG60" s="132"/>
      <c r="CH60" s="132"/>
      <c r="CI60" s="132"/>
      <c r="CJ60" s="132"/>
      <c r="CK60" s="132"/>
      <c r="CL60" s="132"/>
      <c r="CM60" s="132"/>
      <c r="CN60" s="132"/>
      <c r="CO60" s="132"/>
      <c r="CP60" s="132"/>
      <c r="CQ60" s="132"/>
      <c r="CR60" s="132"/>
      <c r="CS60" s="132"/>
      <c r="CT60" s="132"/>
      <c r="CU60" s="132"/>
      <c r="CV60" s="132"/>
      <c r="CW60" s="132"/>
      <c r="CX60" s="132"/>
      <c r="CY60" s="132"/>
      <c r="CZ60" s="132"/>
      <c r="DA60" s="132"/>
      <c r="DB60" s="132"/>
      <c r="DC60" s="132"/>
      <c r="DD60" s="132"/>
      <c r="DE60" s="132"/>
      <c r="DF60" s="132"/>
      <c r="DG60" s="132"/>
      <c r="DH60" s="132"/>
      <c r="DI60" s="132"/>
      <c r="DJ60" s="132"/>
      <c r="DK60" s="132"/>
      <c r="DL60" s="132"/>
      <c r="DM60" s="132"/>
      <c r="DN60" s="132"/>
      <c r="DO60" s="132"/>
      <c r="DP60" s="132"/>
      <c r="DQ60" s="132"/>
      <c r="DR60" s="132"/>
      <c r="DS60" s="132"/>
      <c r="DT60" s="132"/>
      <c r="DU60" s="132"/>
      <c r="DV60" s="132"/>
      <c r="DW60" s="132"/>
      <c r="DX60" s="132"/>
      <c r="DY60" s="132"/>
      <c r="DZ60" s="132"/>
      <c r="EA60" s="132"/>
      <c r="EB60" s="132"/>
      <c r="EC60" s="132"/>
      <c r="ED60" s="132">
        <v>133.70380247176547</v>
      </c>
      <c r="EE60" s="132"/>
      <c r="EF60" s="132"/>
      <c r="EG60" s="132"/>
      <c r="EH60" s="132"/>
      <c r="EI60" s="132"/>
      <c r="EJ60" s="132"/>
      <c r="EK60" s="132"/>
      <c r="EL60" s="132"/>
      <c r="EM60" s="132"/>
      <c r="EN60" s="132"/>
      <c r="EO60" s="132"/>
      <c r="EP60" s="132"/>
      <c r="EQ60" s="132"/>
      <c r="ER60" s="132"/>
      <c r="ES60" s="132"/>
      <c r="ET60" s="132"/>
      <c r="EU60" s="132"/>
      <c r="EV60" s="132"/>
      <c r="EW60" s="132"/>
      <c r="EX60" s="132"/>
      <c r="EY60" s="132"/>
      <c r="EZ60" s="132"/>
      <c r="FA60" s="132"/>
      <c r="FB60" s="132"/>
      <c r="FC60" s="132"/>
      <c r="FD60" s="132"/>
      <c r="FE60" s="132"/>
      <c r="FF60" s="132"/>
      <c r="FG60" s="132"/>
      <c r="FH60" s="132"/>
      <c r="FI60" s="132"/>
      <c r="FJ60" s="132"/>
      <c r="FK60" s="132"/>
      <c r="FL60" s="132"/>
      <c r="FM60" s="132"/>
      <c r="FN60" s="132"/>
      <c r="FO60" s="132"/>
      <c r="FP60" s="132"/>
      <c r="FQ60" s="132"/>
      <c r="FR60" s="132"/>
      <c r="FS60" s="132"/>
      <c r="FT60" s="132"/>
      <c r="FU60" s="132"/>
      <c r="FV60" s="132"/>
      <c r="FW60" s="132"/>
      <c r="FX60" s="132"/>
      <c r="FY60" s="132"/>
      <c r="FZ60" s="132"/>
      <c r="GA60" s="132"/>
      <c r="GB60" s="132"/>
      <c r="GC60" s="132"/>
      <c r="GD60" s="132"/>
      <c r="GE60" s="132"/>
      <c r="GF60" s="132"/>
      <c r="GG60" s="132"/>
      <c r="GH60" s="132"/>
      <c r="GI60" s="132"/>
      <c r="GJ60" s="132">
        <v>133.70380247176547</v>
      </c>
    </row>
    <row r="61" spans="1:192" x14ac:dyDescent="0.25">
      <c r="A61" s="133" t="s">
        <v>1353</v>
      </c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 s="132"/>
      <c r="V61" s="132"/>
      <c r="W61" s="132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  <c r="BO61" s="132"/>
      <c r="BP61" s="132"/>
      <c r="BQ61" s="132"/>
      <c r="BR61" s="132"/>
      <c r="BS61" s="132"/>
      <c r="BT61" s="132"/>
      <c r="BU61" s="132"/>
      <c r="BV61" s="132"/>
      <c r="BW61" s="132"/>
      <c r="BX61" s="132"/>
      <c r="BY61" s="132"/>
      <c r="BZ61" s="132"/>
      <c r="CA61" s="132"/>
      <c r="CB61" s="132"/>
      <c r="CC61" s="132"/>
      <c r="CD61" s="132"/>
      <c r="CE61" s="132"/>
      <c r="CF61" s="132"/>
      <c r="CG61" s="132"/>
      <c r="CH61" s="132"/>
      <c r="CI61" s="132"/>
      <c r="CJ61" s="132"/>
      <c r="CK61" s="132"/>
      <c r="CL61" s="132"/>
      <c r="CM61" s="132"/>
      <c r="CN61" s="132"/>
      <c r="CO61" s="132"/>
      <c r="CP61" s="132"/>
      <c r="CQ61" s="132"/>
      <c r="CR61" s="132"/>
      <c r="CS61" s="132"/>
      <c r="CT61" s="132"/>
      <c r="CU61" s="132"/>
      <c r="CV61" s="132"/>
      <c r="CW61" s="132"/>
      <c r="CX61" s="132"/>
      <c r="CY61" s="132"/>
      <c r="CZ61" s="132"/>
      <c r="DA61" s="132"/>
      <c r="DB61" s="132"/>
      <c r="DC61" s="132"/>
      <c r="DD61" s="132"/>
      <c r="DE61" s="132"/>
      <c r="DF61" s="132"/>
      <c r="DG61" s="132"/>
      <c r="DH61" s="132"/>
      <c r="DI61" s="132"/>
      <c r="DJ61" s="132"/>
      <c r="DK61" s="132"/>
      <c r="DL61" s="132"/>
      <c r="DM61" s="132"/>
      <c r="DN61" s="132"/>
      <c r="DO61" s="132"/>
      <c r="DP61" s="132"/>
      <c r="DQ61" s="132"/>
      <c r="DR61" s="132"/>
      <c r="DS61" s="132"/>
      <c r="DT61" s="132"/>
      <c r="DU61" s="132"/>
      <c r="DV61" s="132"/>
      <c r="DW61" s="132"/>
      <c r="DX61" s="132"/>
      <c r="DY61" s="132"/>
      <c r="DZ61" s="132"/>
      <c r="EA61" s="132"/>
      <c r="EB61" s="132"/>
      <c r="EC61" s="132"/>
      <c r="ED61" s="132"/>
      <c r="EE61" s="132">
        <v>1</v>
      </c>
      <c r="EF61" s="132"/>
      <c r="EG61" s="132"/>
      <c r="EH61" s="132"/>
      <c r="EI61" s="132"/>
      <c r="EJ61" s="132"/>
      <c r="EK61" s="132"/>
      <c r="EL61" s="132"/>
      <c r="EM61" s="132"/>
      <c r="EN61" s="132"/>
      <c r="EO61" s="132"/>
      <c r="EP61" s="132"/>
      <c r="EQ61" s="132"/>
      <c r="ER61" s="132"/>
      <c r="ES61" s="132"/>
      <c r="ET61" s="132"/>
      <c r="EU61" s="132"/>
      <c r="EV61" s="132"/>
      <c r="EW61" s="132"/>
      <c r="EX61" s="132"/>
      <c r="EY61" s="132"/>
      <c r="EZ61" s="132"/>
      <c r="FA61" s="132"/>
      <c r="FB61" s="132"/>
      <c r="FC61" s="132"/>
      <c r="FD61" s="132"/>
      <c r="FE61" s="132"/>
      <c r="FF61" s="132"/>
      <c r="FG61" s="132"/>
      <c r="FH61" s="132"/>
      <c r="FI61" s="132"/>
      <c r="FJ61" s="132"/>
      <c r="FK61" s="132"/>
      <c r="FL61" s="132"/>
      <c r="FM61" s="132"/>
      <c r="FN61" s="132"/>
      <c r="FO61" s="132"/>
      <c r="FP61" s="132"/>
      <c r="FQ61" s="132"/>
      <c r="FR61" s="132"/>
      <c r="FS61" s="132"/>
      <c r="FT61" s="132"/>
      <c r="FU61" s="132"/>
      <c r="FV61" s="132"/>
      <c r="FW61" s="132"/>
      <c r="FX61" s="132"/>
      <c r="FY61" s="132"/>
      <c r="FZ61" s="132"/>
      <c r="GA61" s="132"/>
      <c r="GB61" s="132"/>
      <c r="GC61" s="132"/>
      <c r="GD61" s="132"/>
      <c r="GE61" s="132"/>
      <c r="GF61" s="132"/>
      <c r="GG61" s="132"/>
      <c r="GH61" s="132"/>
      <c r="GI61" s="132"/>
      <c r="GJ61" s="132">
        <v>1</v>
      </c>
    </row>
    <row r="62" spans="1:192" x14ac:dyDescent="0.25">
      <c r="A62" s="133" t="s">
        <v>1354</v>
      </c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 s="132"/>
      <c r="V62" s="132"/>
      <c r="W62" s="132"/>
      <c r="X62" s="132"/>
      <c r="Y62" s="132"/>
      <c r="Z62" s="132"/>
      <c r="AA62" s="132"/>
      <c r="AB62" s="132"/>
      <c r="AC62" s="132"/>
      <c r="AD62" s="132"/>
      <c r="AE62" s="132"/>
      <c r="AF62" s="132"/>
      <c r="AG62" s="132"/>
      <c r="AH62" s="132"/>
      <c r="AI62" s="132"/>
      <c r="AJ62" s="132"/>
      <c r="AK62" s="132"/>
      <c r="AL62" s="132"/>
      <c r="AM62" s="132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2"/>
      <c r="BD62" s="132"/>
      <c r="BE62" s="132"/>
      <c r="BF62" s="132"/>
      <c r="BG62" s="132"/>
      <c r="BH62" s="132"/>
      <c r="BI62" s="132"/>
      <c r="BJ62" s="132"/>
      <c r="BK62" s="132"/>
      <c r="BL62" s="132"/>
      <c r="BM62" s="132"/>
      <c r="BN62" s="132"/>
      <c r="BO62" s="132"/>
      <c r="BP62" s="132"/>
      <c r="BQ62" s="132"/>
      <c r="BR62" s="132"/>
      <c r="BS62" s="132"/>
      <c r="BT62" s="132"/>
      <c r="BU62" s="132"/>
      <c r="BV62" s="132"/>
      <c r="BW62" s="132"/>
      <c r="BX62" s="132"/>
      <c r="BY62" s="132"/>
      <c r="BZ62" s="132"/>
      <c r="CA62" s="132"/>
      <c r="CB62" s="132"/>
      <c r="CC62" s="132"/>
      <c r="CD62" s="132"/>
      <c r="CE62" s="132"/>
      <c r="CF62" s="132"/>
      <c r="CG62" s="132"/>
      <c r="CH62" s="132"/>
      <c r="CI62" s="132"/>
      <c r="CJ62" s="132"/>
      <c r="CK62" s="132"/>
      <c r="CL62" s="132"/>
      <c r="CM62" s="132"/>
      <c r="CN62" s="132"/>
      <c r="CO62" s="132"/>
      <c r="CP62" s="132"/>
      <c r="CQ62" s="132"/>
      <c r="CR62" s="132"/>
      <c r="CS62" s="132"/>
      <c r="CT62" s="132"/>
      <c r="CU62" s="132"/>
      <c r="CV62" s="132"/>
      <c r="CW62" s="132"/>
      <c r="CX62" s="132"/>
      <c r="CY62" s="132"/>
      <c r="CZ62" s="132"/>
      <c r="DA62" s="132"/>
      <c r="DB62" s="132"/>
      <c r="DC62" s="132"/>
      <c r="DD62" s="132"/>
      <c r="DE62" s="132"/>
      <c r="DF62" s="132"/>
      <c r="DG62" s="132"/>
      <c r="DH62" s="132"/>
      <c r="DI62" s="132"/>
      <c r="DJ62" s="132"/>
      <c r="DK62" s="132"/>
      <c r="DL62" s="132"/>
      <c r="DM62" s="132"/>
      <c r="DN62" s="132"/>
      <c r="DO62" s="132"/>
      <c r="DP62" s="132"/>
      <c r="DQ62" s="132"/>
      <c r="DR62" s="132"/>
      <c r="DS62" s="132"/>
      <c r="DT62" s="132"/>
      <c r="DU62" s="132"/>
      <c r="DV62" s="132"/>
      <c r="DW62" s="132"/>
      <c r="DX62" s="132"/>
      <c r="DY62" s="132"/>
      <c r="DZ62" s="132"/>
      <c r="EA62" s="132"/>
      <c r="EB62" s="132"/>
      <c r="EC62" s="132"/>
      <c r="ED62" s="132"/>
      <c r="EE62" s="132"/>
      <c r="EF62" s="132">
        <v>0.25215834884674521</v>
      </c>
      <c r="EG62" s="132"/>
      <c r="EH62" s="132"/>
      <c r="EI62" s="132"/>
      <c r="EJ62" s="132"/>
      <c r="EK62" s="132"/>
      <c r="EL62" s="132"/>
      <c r="EM62" s="132"/>
      <c r="EN62" s="132"/>
      <c r="EO62" s="132"/>
      <c r="EP62" s="132"/>
      <c r="EQ62" s="132"/>
      <c r="ER62" s="132"/>
      <c r="ES62" s="132"/>
      <c r="ET62" s="132"/>
      <c r="EU62" s="132"/>
      <c r="EV62" s="132"/>
      <c r="EW62" s="132"/>
      <c r="EX62" s="132"/>
      <c r="EY62" s="132"/>
      <c r="EZ62" s="132"/>
      <c r="FA62" s="132"/>
      <c r="FB62" s="132"/>
      <c r="FC62" s="132"/>
      <c r="FD62" s="132"/>
      <c r="FE62" s="132"/>
      <c r="FF62" s="132"/>
      <c r="FG62" s="132"/>
      <c r="FH62" s="132"/>
      <c r="FI62" s="132"/>
      <c r="FJ62" s="132"/>
      <c r="FK62" s="132"/>
      <c r="FL62" s="132"/>
      <c r="FM62" s="132"/>
      <c r="FN62" s="132"/>
      <c r="FO62" s="132"/>
      <c r="FP62" s="132"/>
      <c r="FQ62" s="132"/>
      <c r="FR62" s="132"/>
      <c r="FS62" s="132"/>
      <c r="FT62" s="132"/>
      <c r="FU62" s="132"/>
      <c r="FV62" s="132"/>
      <c r="FW62" s="132"/>
      <c r="FX62" s="132"/>
      <c r="FY62" s="132"/>
      <c r="FZ62" s="132"/>
      <c r="GA62" s="132"/>
      <c r="GB62" s="132"/>
      <c r="GC62" s="132"/>
      <c r="GD62" s="132"/>
      <c r="GE62" s="132"/>
      <c r="GF62" s="132"/>
      <c r="GG62" s="132"/>
      <c r="GH62" s="132"/>
      <c r="GI62" s="132"/>
      <c r="GJ62" s="132">
        <v>0.25215834884674521</v>
      </c>
    </row>
    <row r="63" spans="1:192" x14ac:dyDescent="0.25">
      <c r="A63" s="133" t="s">
        <v>362</v>
      </c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  <c r="AA63" s="132"/>
      <c r="AB63" s="132"/>
      <c r="AC63" s="132"/>
      <c r="AD63" s="132"/>
      <c r="AE63" s="132"/>
      <c r="AF63" s="132"/>
      <c r="AG63" s="132"/>
      <c r="AH63" s="132"/>
      <c r="AI63" s="132"/>
      <c r="AJ63" s="132"/>
      <c r="AK63" s="132"/>
      <c r="AL63" s="132"/>
      <c r="AM63" s="132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2"/>
      <c r="BD63" s="132"/>
      <c r="BE63" s="132"/>
      <c r="BF63" s="132"/>
      <c r="BG63" s="132"/>
      <c r="BH63" s="132"/>
      <c r="BI63" s="132"/>
      <c r="BJ63" s="132"/>
      <c r="BK63" s="132"/>
      <c r="BL63" s="132"/>
      <c r="BM63" s="132"/>
      <c r="BN63" s="132"/>
      <c r="BO63" s="132"/>
      <c r="BP63" s="132"/>
      <c r="BQ63" s="132"/>
      <c r="BR63" s="132"/>
      <c r="BS63" s="132"/>
      <c r="BT63" s="132"/>
      <c r="BU63" s="132"/>
      <c r="BV63" s="132"/>
      <c r="BW63" s="132"/>
      <c r="BX63" s="132"/>
      <c r="BY63" s="132"/>
      <c r="BZ63" s="132"/>
      <c r="CA63" s="132"/>
      <c r="CB63" s="132"/>
      <c r="CC63" s="132"/>
      <c r="CD63" s="132"/>
      <c r="CE63" s="132"/>
      <c r="CF63" s="132"/>
      <c r="CG63" s="132"/>
      <c r="CH63" s="132"/>
      <c r="CI63" s="132"/>
      <c r="CJ63" s="132"/>
      <c r="CK63" s="132"/>
      <c r="CL63" s="132"/>
      <c r="CM63" s="132"/>
      <c r="CN63" s="132"/>
      <c r="CO63" s="132"/>
      <c r="CP63" s="132"/>
      <c r="CQ63" s="132"/>
      <c r="CR63" s="132"/>
      <c r="CS63" s="132"/>
      <c r="CT63" s="132"/>
      <c r="CU63" s="132"/>
      <c r="CV63" s="132"/>
      <c r="CW63" s="132"/>
      <c r="CX63" s="132"/>
      <c r="CY63" s="132"/>
      <c r="CZ63" s="132"/>
      <c r="DA63" s="132"/>
      <c r="DB63" s="132"/>
      <c r="DC63" s="132"/>
      <c r="DD63" s="132"/>
      <c r="DE63" s="132"/>
      <c r="DF63" s="132"/>
      <c r="DG63" s="132"/>
      <c r="DH63" s="132"/>
      <c r="DI63" s="132"/>
      <c r="DJ63" s="132"/>
      <c r="DK63" s="132"/>
      <c r="DL63" s="132"/>
      <c r="DM63" s="132"/>
      <c r="DN63" s="132"/>
      <c r="DO63" s="132"/>
      <c r="DP63" s="132"/>
      <c r="DQ63" s="132"/>
      <c r="DR63" s="132"/>
      <c r="DS63" s="132"/>
      <c r="DT63" s="132"/>
      <c r="DU63" s="132"/>
      <c r="DV63" s="132"/>
      <c r="DW63" s="132"/>
      <c r="DX63" s="132"/>
      <c r="DY63" s="132"/>
      <c r="DZ63" s="132"/>
      <c r="EA63" s="132"/>
      <c r="EB63" s="132"/>
      <c r="EC63" s="132"/>
      <c r="ED63" s="132"/>
      <c r="EE63" s="132"/>
      <c r="EF63" s="132"/>
      <c r="EG63" s="132">
        <v>67.816811354667621</v>
      </c>
      <c r="EH63" s="132"/>
      <c r="EI63" s="132"/>
      <c r="EJ63" s="132"/>
      <c r="EK63" s="132"/>
      <c r="EL63" s="132"/>
      <c r="EM63" s="132"/>
      <c r="EN63" s="132"/>
      <c r="EO63" s="132"/>
      <c r="EP63" s="132"/>
      <c r="EQ63" s="132"/>
      <c r="ER63" s="132"/>
      <c r="ES63" s="132"/>
      <c r="ET63" s="132"/>
      <c r="EU63" s="132"/>
      <c r="EV63" s="132"/>
      <c r="EW63" s="132"/>
      <c r="EX63" s="132"/>
      <c r="EY63" s="132"/>
      <c r="EZ63" s="132"/>
      <c r="FA63" s="132"/>
      <c r="FB63" s="132"/>
      <c r="FC63" s="132"/>
      <c r="FD63" s="132"/>
      <c r="FE63" s="132"/>
      <c r="FF63" s="132"/>
      <c r="FG63" s="132"/>
      <c r="FH63" s="132"/>
      <c r="FI63" s="132"/>
      <c r="FJ63" s="132"/>
      <c r="FK63" s="132"/>
      <c r="FL63" s="132"/>
      <c r="FM63" s="132"/>
      <c r="FN63" s="132"/>
      <c r="FO63" s="132"/>
      <c r="FP63" s="132"/>
      <c r="FQ63" s="132"/>
      <c r="FR63" s="132"/>
      <c r="FS63" s="132"/>
      <c r="FT63" s="132"/>
      <c r="FU63" s="132"/>
      <c r="FV63" s="132"/>
      <c r="FW63" s="132"/>
      <c r="FX63" s="132"/>
      <c r="FY63" s="132"/>
      <c r="FZ63" s="132"/>
      <c r="GA63" s="132"/>
      <c r="GB63" s="132"/>
      <c r="GC63" s="132"/>
      <c r="GD63" s="132"/>
      <c r="GE63" s="132"/>
      <c r="GF63" s="132"/>
      <c r="GG63" s="132"/>
      <c r="GH63" s="132"/>
      <c r="GI63" s="132"/>
      <c r="GJ63" s="132">
        <v>67.816811354667621</v>
      </c>
    </row>
    <row r="64" spans="1:192" x14ac:dyDescent="0.25">
      <c r="A64" s="133" t="s">
        <v>363</v>
      </c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 s="132"/>
      <c r="V64" s="132"/>
      <c r="W64" s="132"/>
      <c r="X64" s="132"/>
      <c r="Y64" s="132"/>
      <c r="Z64" s="132"/>
      <c r="AA64" s="132"/>
      <c r="AB64" s="132"/>
      <c r="AC64" s="132"/>
      <c r="AD64" s="132"/>
      <c r="AE64" s="132"/>
      <c r="AF64" s="132"/>
      <c r="AG64" s="132"/>
      <c r="AH64" s="132"/>
      <c r="AI64" s="132"/>
      <c r="AJ64" s="132"/>
      <c r="AK64" s="132"/>
      <c r="AL64" s="132"/>
      <c r="AM64" s="132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2"/>
      <c r="BD64" s="132"/>
      <c r="BE64" s="132"/>
      <c r="BF64" s="132"/>
      <c r="BG64" s="132"/>
      <c r="BH64" s="132"/>
      <c r="BI64" s="132"/>
      <c r="BJ64" s="132"/>
      <c r="BK64" s="132"/>
      <c r="BL64" s="132"/>
      <c r="BM64" s="132"/>
      <c r="BN64" s="132"/>
      <c r="BO64" s="132"/>
      <c r="BP64" s="132"/>
      <c r="BQ64" s="132"/>
      <c r="BR64" s="132"/>
      <c r="BS64" s="132"/>
      <c r="BT64" s="132"/>
      <c r="BU64" s="132"/>
      <c r="BV64" s="132"/>
      <c r="BW64" s="132"/>
      <c r="BX64" s="132"/>
      <c r="BY64" s="132"/>
      <c r="BZ64" s="132"/>
      <c r="CA64" s="132"/>
      <c r="CB64" s="132"/>
      <c r="CC64" s="132"/>
      <c r="CD64" s="132"/>
      <c r="CE64" s="132"/>
      <c r="CF64" s="132"/>
      <c r="CG64" s="132"/>
      <c r="CH64" s="132"/>
      <c r="CI64" s="132"/>
      <c r="CJ64" s="132"/>
      <c r="CK64" s="132"/>
      <c r="CL64" s="132"/>
      <c r="CM64" s="132"/>
      <c r="CN64" s="132"/>
      <c r="CO64" s="132"/>
      <c r="CP64" s="132"/>
      <c r="CQ64" s="132"/>
      <c r="CR64" s="132"/>
      <c r="CS64" s="132"/>
      <c r="CT64" s="132"/>
      <c r="CU64" s="132"/>
      <c r="CV64" s="132"/>
      <c r="CW64" s="132"/>
      <c r="CX64" s="132"/>
      <c r="CY64" s="132"/>
      <c r="CZ64" s="132"/>
      <c r="DA64" s="132"/>
      <c r="DB64" s="132"/>
      <c r="DC64" s="132"/>
      <c r="DD64" s="132"/>
      <c r="DE64" s="132"/>
      <c r="DF64" s="132"/>
      <c r="DG64" s="132"/>
      <c r="DH64" s="132"/>
      <c r="DI64" s="132"/>
      <c r="DJ64" s="132"/>
      <c r="DK64" s="132"/>
      <c r="DL64" s="132"/>
      <c r="DM64" s="132"/>
      <c r="DN64" s="132"/>
      <c r="DO64" s="132"/>
      <c r="DP64" s="132"/>
      <c r="DQ64" s="132"/>
      <c r="DR64" s="132"/>
      <c r="DS64" s="132"/>
      <c r="DT64" s="132"/>
      <c r="DU64" s="132"/>
      <c r="DV64" s="132"/>
      <c r="DW64" s="132"/>
      <c r="DX64" s="132"/>
      <c r="DY64" s="132"/>
      <c r="DZ64" s="132"/>
      <c r="EA64" s="132"/>
      <c r="EB64" s="132"/>
      <c r="EC64" s="132"/>
      <c r="ED64" s="132"/>
      <c r="EE64" s="132"/>
      <c r="EF64" s="132"/>
      <c r="EG64" s="132"/>
      <c r="EH64" s="132">
        <v>53.540540322317931</v>
      </c>
      <c r="EI64" s="132"/>
      <c r="EJ64" s="132"/>
      <c r="EK64" s="132"/>
      <c r="EL64" s="132"/>
      <c r="EM64" s="132"/>
      <c r="EN64" s="132"/>
      <c r="EO64" s="132"/>
      <c r="EP64" s="132"/>
      <c r="EQ64" s="132"/>
      <c r="ER64" s="132"/>
      <c r="ES64" s="132"/>
      <c r="ET64" s="132"/>
      <c r="EU64" s="132"/>
      <c r="EV64" s="132"/>
      <c r="EW64" s="132"/>
      <c r="EX64" s="132"/>
      <c r="EY64" s="132"/>
      <c r="EZ64" s="132"/>
      <c r="FA64" s="132"/>
      <c r="FB64" s="132"/>
      <c r="FC64" s="132"/>
      <c r="FD64" s="132"/>
      <c r="FE64" s="132"/>
      <c r="FF64" s="132"/>
      <c r="FG64" s="132"/>
      <c r="FH64" s="132"/>
      <c r="FI64" s="132"/>
      <c r="FJ64" s="132"/>
      <c r="FK64" s="132"/>
      <c r="FL64" s="132"/>
      <c r="FM64" s="132"/>
      <c r="FN64" s="132"/>
      <c r="FO64" s="132"/>
      <c r="FP64" s="132"/>
      <c r="FQ64" s="132"/>
      <c r="FR64" s="132"/>
      <c r="FS64" s="132"/>
      <c r="FT64" s="132"/>
      <c r="FU64" s="132"/>
      <c r="FV64" s="132"/>
      <c r="FW64" s="132"/>
      <c r="FX64" s="132"/>
      <c r="FY64" s="132"/>
      <c r="FZ64" s="132"/>
      <c r="GA64" s="132"/>
      <c r="GB64" s="132"/>
      <c r="GC64" s="132"/>
      <c r="GD64" s="132"/>
      <c r="GE64" s="132"/>
      <c r="GF64" s="132"/>
      <c r="GG64" s="132"/>
      <c r="GH64" s="132"/>
      <c r="GI64" s="132"/>
      <c r="GJ64" s="132">
        <v>53.540540322317931</v>
      </c>
    </row>
    <row r="65" spans="1:192" x14ac:dyDescent="0.25">
      <c r="A65" s="133" t="s">
        <v>15</v>
      </c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  <c r="CE65" s="132"/>
      <c r="CF65" s="132"/>
      <c r="CG65" s="132"/>
      <c r="CH65" s="132"/>
      <c r="CI65" s="132"/>
      <c r="CJ65" s="132"/>
      <c r="CK65" s="132"/>
      <c r="CL65" s="132"/>
      <c r="CM65" s="132"/>
      <c r="CN65" s="132"/>
      <c r="CO65" s="132"/>
      <c r="CP65" s="132"/>
      <c r="CQ65" s="132"/>
      <c r="CR65" s="132"/>
      <c r="CS65" s="132"/>
      <c r="CT65" s="132"/>
      <c r="CU65" s="132"/>
      <c r="CV65" s="132"/>
      <c r="CW65" s="132"/>
      <c r="CX65" s="132"/>
      <c r="CY65" s="132"/>
      <c r="CZ65" s="132"/>
      <c r="DA65" s="132"/>
      <c r="DB65" s="132"/>
      <c r="DC65" s="132"/>
      <c r="DD65" s="132"/>
      <c r="DE65" s="132"/>
      <c r="DF65" s="132"/>
      <c r="DG65" s="132"/>
      <c r="DH65" s="132"/>
      <c r="DI65" s="132"/>
      <c r="DJ65" s="132"/>
      <c r="DK65" s="132"/>
      <c r="DL65" s="132"/>
      <c r="DM65" s="132"/>
      <c r="DN65" s="132"/>
      <c r="DO65" s="132"/>
      <c r="DP65" s="132"/>
      <c r="DQ65" s="132"/>
      <c r="DR65" s="132"/>
      <c r="DS65" s="132"/>
      <c r="DT65" s="132"/>
      <c r="DU65" s="132"/>
      <c r="DV65" s="132"/>
      <c r="DW65" s="132"/>
      <c r="DX65" s="132"/>
      <c r="DY65" s="132"/>
      <c r="DZ65" s="132"/>
      <c r="EA65" s="132"/>
      <c r="EB65" s="132"/>
      <c r="EC65" s="132"/>
      <c r="ED65" s="132"/>
      <c r="EE65" s="132"/>
      <c r="EF65" s="132"/>
      <c r="EG65" s="132"/>
      <c r="EH65" s="132"/>
      <c r="EI65" s="132">
        <v>236.27087121265961</v>
      </c>
      <c r="EJ65" s="132"/>
      <c r="EK65" s="132"/>
      <c r="EL65" s="132"/>
      <c r="EM65" s="132"/>
      <c r="EN65" s="132"/>
      <c r="EO65" s="132"/>
      <c r="EP65" s="132"/>
      <c r="EQ65" s="132"/>
      <c r="ER65" s="132"/>
      <c r="ES65" s="132"/>
      <c r="ET65" s="132"/>
      <c r="EU65" s="132"/>
      <c r="EV65" s="132"/>
      <c r="EW65" s="132"/>
      <c r="EX65" s="132"/>
      <c r="EY65" s="132"/>
      <c r="EZ65" s="132"/>
      <c r="FA65" s="132"/>
      <c r="FB65" s="132"/>
      <c r="FC65" s="132"/>
      <c r="FD65" s="132"/>
      <c r="FE65" s="132"/>
      <c r="FF65" s="132"/>
      <c r="FG65" s="132"/>
      <c r="FH65" s="132"/>
      <c r="FI65" s="132"/>
      <c r="FJ65" s="132"/>
      <c r="FK65" s="132"/>
      <c r="FL65" s="132"/>
      <c r="FM65" s="132"/>
      <c r="FN65" s="132"/>
      <c r="FO65" s="132"/>
      <c r="FP65" s="132"/>
      <c r="FQ65" s="132"/>
      <c r="FR65" s="132"/>
      <c r="FS65" s="132"/>
      <c r="FT65" s="132"/>
      <c r="FU65" s="132"/>
      <c r="FV65" s="132"/>
      <c r="FW65" s="132"/>
      <c r="FX65" s="132"/>
      <c r="FY65" s="132"/>
      <c r="FZ65" s="132"/>
      <c r="GA65" s="132"/>
      <c r="GB65" s="132"/>
      <c r="GC65" s="132"/>
      <c r="GD65" s="132"/>
      <c r="GE65" s="132"/>
      <c r="GF65" s="132"/>
      <c r="GG65" s="132"/>
      <c r="GH65" s="132"/>
      <c r="GI65" s="132"/>
      <c r="GJ65" s="132">
        <v>236.27087121265961</v>
      </c>
    </row>
    <row r="66" spans="1:192" x14ac:dyDescent="0.25">
      <c r="A66" s="133" t="s">
        <v>364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  <c r="BO66" s="132"/>
      <c r="BP66" s="132"/>
      <c r="BQ66" s="132"/>
      <c r="BR66" s="132"/>
      <c r="BS66" s="132"/>
      <c r="BT66" s="132"/>
      <c r="BU66" s="132"/>
      <c r="BV66" s="132"/>
      <c r="BW66" s="132"/>
      <c r="BX66" s="132"/>
      <c r="BY66" s="132"/>
      <c r="BZ66" s="132"/>
      <c r="CA66" s="132"/>
      <c r="CB66" s="132"/>
      <c r="CC66" s="132"/>
      <c r="CD66" s="132"/>
      <c r="CE66" s="132"/>
      <c r="CF66" s="132"/>
      <c r="CG66" s="132"/>
      <c r="CH66" s="132"/>
      <c r="CI66" s="132"/>
      <c r="CJ66" s="132"/>
      <c r="CK66" s="132"/>
      <c r="CL66" s="132"/>
      <c r="CM66" s="132"/>
      <c r="CN66" s="132"/>
      <c r="CO66" s="132"/>
      <c r="CP66" s="132"/>
      <c r="CQ66" s="132"/>
      <c r="CR66" s="132"/>
      <c r="CS66" s="132"/>
      <c r="CT66" s="132"/>
      <c r="CU66" s="132"/>
      <c r="CV66" s="132"/>
      <c r="CW66" s="132"/>
      <c r="CX66" s="132"/>
      <c r="CY66" s="132"/>
      <c r="CZ66" s="132"/>
      <c r="DA66" s="132"/>
      <c r="DB66" s="132"/>
      <c r="DC66" s="132"/>
      <c r="DD66" s="132"/>
      <c r="DE66" s="132"/>
      <c r="DF66" s="132"/>
      <c r="DG66" s="132"/>
      <c r="DH66" s="132"/>
      <c r="DI66" s="132"/>
      <c r="DJ66" s="132"/>
      <c r="DK66" s="132"/>
      <c r="DL66" s="132"/>
      <c r="DM66" s="132"/>
      <c r="DN66" s="132"/>
      <c r="DO66" s="132"/>
      <c r="DP66" s="132"/>
      <c r="DQ66" s="132"/>
      <c r="DR66" s="132"/>
      <c r="DS66" s="132"/>
      <c r="DT66" s="132"/>
      <c r="DU66" s="132"/>
      <c r="DV66" s="132"/>
      <c r="DW66" s="132"/>
      <c r="DX66" s="132"/>
      <c r="DY66" s="132"/>
      <c r="DZ66" s="132"/>
      <c r="EA66" s="132"/>
      <c r="EB66" s="132"/>
      <c r="EC66" s="132"/>
      <c r="ED66" s="132"/>
      <c r="EE66" s="132"/>
      <c r="EF66" s="132"/>
      <c r="EG66" s="132"/>
      <c r="EH66" s="132"/>
      <c r="EI66" s="132"/>
      <c r="EJ66" s="132">
        <v>25.948841759730431</v>
      </c>
      <c r="EK66" s="132"/>
      <c r="EL66" s="132"/>
      <c r="EM66" s="132"/>
      <c r="EN66" s="132"/>
      <c r="EO66" s="132"/>
      <c r="EP66" s="132"/>
      <c r="EQ66" s="132"/>
      <c r="ER66" s="132"/>
      <c r="ES66" s="132"/>
      <c r="ET66" s="132"/>
      <c r="EU66" s="132"/>
      <c r="EV66" s="132"/>
      <c r="EW66" s="132"/>
      <c r="EX66" s="132"/>
      <c r="EY66" s="132"/>
      <c r="EZ66" s="132"/>
      <c r="FA66" s="132"/>
      <c r="FB66" s="132"/>
      <c r="FC66" s="132"/>
      <c r="FD66" s="132"/>
      <c r="FE66" s="132"/>
      <c r="FF66" s="132"/>
      <c r="FG66" s="132"/>
      <c r="FH66" s="132"/>
      <c r="FI66" s="132"/>
      <c r="FJ66" s="132"/>
      <c r="FK66" s="132"/>
      <c r="FL66" s="132"/>
      <c r="FM66" s="132"/>
      <c r="FN66" s="132"/>
      <c r="FO66" s="132"/>
      <c r="FP66" s="132"/>
      <c r="FQ66" s="132"/>
      <c r="FR66" s="132"/>
      <c r="FS66" s="132"/>
      <c r="FT66" s="132"/>
      <c r="FU66" s="132"/>
      <c r="FV66" s="132"/>
      <c r="FW66" s="132"/>
      <c r="FX66" s="132"/>
      <c r="FY66" s="132"/>
      <c r="FZ66" s="132"/>
      <c r="GA66" s="132"/>
      <c r="GB66" s="132"/>
      <c r="GC66" s="132"/>
      <c r="GD66" s="132"/>
      <c r="GE66" s="132"/>
      <c r="GF66" s="132"/>
      <c r="GG66" s="132"/>
      <c r="GH66" s="132"/>
      <c r="GI66" s="132"/>
      <c r="GJ66" s="132">
        <v>25.948841759730431</v>
      </c>
    </row>
    <row r="67" spans="1:192" x14ac:dyDescent="0.25">
      <c r="A67" s="133" t="s">
        <v>365</v>
      </c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 s="132"/>
      <c r="V67" s="132"/>
      <c r="W67" s="132"/>
      <c r="X67" s="132"/>
      <c r="Y67" s="132"/>
      <c r="Z67" s="132"/>
      <c r="AA67" s="132"/>
      <c r="AB67" s="132"/>
      <c r="AC67" s="132"/>
      <c r="AD67" s="132"/>
      <c r="AE67" s="132"/>
      <c r="AF67" s="132"/>
      <c r="AG67" s="132"/>
      <c r="AH67" s="132"/>
      <c r="AI67" s="132"/>
      <c r="AJ67" s="132"/>
      <c r="AK67" s="132"/>
      <c r="AL67" s="132"/>
      <c r="AM67" s="132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  <c r="BP67" s="132"/>
      <c r="BQ67" s="132"/>
      <c r="BR67" s="132"/>
      <c r="BS67" s="132"/>
      <c r="BT67" s="132"/>
      <c r="BU67" s="132"/>
      <c r="BV67" s="132"/>
      <c r="BW67" s="132"/>
      <c r="BX67" s="132"/>
      <c r="BY67" s="132"/>
      <c r="BZ67" s="132"/>
      <c r="CA67" s="132"/>
      <c r="CB67" s="132"/>
      <c r="CC67" s="132"/>
      <c r="CD67" s="132"/>
      <c r="CE67" s="132"/>
      <c r="CF67" s="132"/>
      <c r="CG67" s="132"/>
      <c r="CH67" s="132"/>
      <c r="CI67" s="132"/>
      <c r="CJ67" s="132"/>
      <c r="CK67" s="132"/>
      <c r="CL67" s="132"/>
      <c r="CM67" s="132"/>
      <c r="CN67" s="132"/>
      <c r="CO67" s="132"/>
      <c r="CP67" s="132"/>
      <c r="CQ67" s="132"/>
      <c r="CR67" s="132"/>
      <c r="CS67" s="132"/>
      <c r="CT67" s="132"/>
      <c r="CU67" s="132"/>
      <c r="CV67" s="132"/>
      <c r="CW67" s="132"/>
      <c r="CX67" s="132"/>
      <c r="CY67" s="132"/>
      <c r="CZ67" s="132"/>
      <c r="DA67" s="132"/>
      <c r="DB67" s="132"/>
      <c r="DC67" s="132"/>
      <c r="DD67" s="132"/>
      <c r="DE67" s="132"/>
      <c r="DF67" s="132"/>
      <c r="DG67" s="132"/>
      <c r="DH67" s="132"/>
      <c r="DI67" s="132"/>
      <c r="DJ67" s="132"/>
      <c r="DK67" s="132"/>
      <c r="DL67" s="132"/>
      <c r="DM67" s="132"/>
      <c r="DN67" s="132"/>
      <c r="DO67" s="132"/>
      <c r="DP67" s="132"/>
      <c r="DQ67" s="132"/>
      <c r="DR67" s="132"/>
      <c r="DS67" s="132"/>
      <c r="DT67" s="132"/>
      <c r="DU67" s="132"/>
      <c r="DV67" s="132"/>
      <c r="DW67" s="132"/>
      <c r="DX67" s="132"/>
      <c r="DY67" s="132"/>
      <c r="DZ67" s="132"/>
      <c r="EA67" s="132"/>
      <c r="EB67" s="132"/>
      <c r="EC67" s="132"/>
      <c r="ED67" s="132"/>
      <c r="EE67" s="132"/>
      <c r="EF67" s="132"/>
      <c r="EG67" s="132"/>
      <c r="EH67" s="132"/>
      <c r="EI67" s="132"/>
      <c r="EJ67" s="132"/>
      <c r="EK67" s="132">
        <v>28.228708004883501</v>
      </c>
      <c r="EL67" s="132"/>
      <c r="EM67" s="132"/>
      <c r="EN67" s="132"/>
      <c r="EO67" s="132"/>
      <c r="EP67" s="132"/>
      <c r="EQ67" s="132"/>
      <c r="ER67" s="132"/>
      <c r="ES67" s="132"/>
      <c r="ET67" s="132"/>
      <c r="EU67" s="132"/>
      <c r="EV67" s="132"/>
      <c r="EW67" s="132"/>
      <c r="EX67" s="132"/>
      <c r="EY67" s="132"/>
      <c r="EZ67" s="132"/>
      <c r="FA67" s="132"/>
      <c r="FB67" s="132"/>
      <c r="FC67" s="132"/>
      <c r="FD67" s="132"/>
      <c r="FE67" s="132"/>
      <c r="FF67" s="132"/>
      <c r="FG67" s="132"/>
      <c r="FH67" s="132"/>
      <c r="FI67" s="132"/>
      <c r="FJ67" s="132"/>
      <c r="FK67" s="132"/>
      <c r="FL67" s="132"/>
      <c r="FM67" s="132"/>
      <c r="FN67" s="132"/>
      <c r="FO67" s="132"/>
      <c r="FP67" s="132"/>
      <c r="FQ67" s="132"/>
      <c r="FR67" s="132"/>
      <c r="FS67" s="132"/>
      <c r="FT67" s="132"/>
      <c r="FU67" s="132"/>
      <c r="FV67" s="132"/>
      <c r="FW67" s="132"/>
      <c r="FX67" s="132"/>
      <c r="FY67" s="132"/>
      <c r="FZ67" s="132"/>
      <c r="GA67" s="132"/>
      <c r="GB67" s="132"/>
      <c r="GC67" s="132"/>
      <c r="GD67" s="132"/>
      <c r="GE67" s="132"/>
      <c r="GF67" s="132"/>
      <c r="GG67" s="132"/>
      <c r="GH67" s="132"/>
      <c r="GI67" s="132"/>
      <c r="GJ67" s="132">
        <v>28.228708004883501</v>
      </c>
    </row>
    <row r="68" spans="1:192" x14ac:dyDescent="0.25">
      <c r="A68" s="133" t="s">
        <v>16</v>
      </c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 s="132"/>
      <c r="V68" s="132"/>
      <c r="W68" s="132"/>
      <c r="X68" s="132"/>
      <c r="Y68" s="132"/>
      <c r="Z68" s="132"/>
      <c r="AA68" s="132"/>
      <c r="AB68" s="132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  <c r="BP68" s="132"/>
      <c r="BQ68" s="132"/>
      <c r="BR68" s="132"/>
      <c r="BS68" s="132"/>
      <c r="BT68" s="132"/>
      <c r="BU68" s="132"/>
      <c r="BV68" s="132"/>
      <c r="BW68" s="132"/>
      <c r="BX68" s="132"/>
      <c r="BY68" s="132"/>
      <c r="BZ68" s="132"/>
      <c r="CA68" s="132"/>
      <c r="CB68" s="132"/>
      <c r="CC68" s="132"/>
      <c r="CD68" s="132"/>
      <c r="CE68" s="132"/>
      <c r="CF68" s="132"/>
      <c r="CG68" s="132"/>
      <c r="CH68" s="132"/>
      <c r="CI68" s="132"/>
      <c r="CJ68" s="132"/>
      <c r="CK68" s="132"/>
      <c r="CL68" s="132"/>
      <c r="CM68" s="132"/>
      <c r="CN68" s="132"/>
      <c r="CO68" s="132"/>
      <c r="CP68" s="132"/>
      <c r="CQ68" s="132"/>
      <c r="CR68" s="132"/>
      <c r="CS68" s="132"/>
      <c r="CT68" s="132"/>
      <c r="CU68" s="132"/>
      <c r="CV68" s="132"/>
      <c r="CW68" s="132"/>
      <c r="CX68" s="132"/>
      <c r="CY68" s="132"/>
      <c r="CZ68" s="132"/>
      <c r="DA68" s="132"/>
      <c r="DB68" s="132"/>
      <c r="DC68" s="132"/>
      <c r="DD68" s="132"/>
      <c r="DE68" s="132"/>
      <c r="DF68" s="132"/>
      <c r="DG68" s="132"/>
      <c r="DH68" s="132"/>
      <c r="DI68" s="132"/>
      <c r="DJ68" s="132"/>
      <c r="DK68" s="132"/>
      <c r="DL68" s="132"/>
      <c r="DM68" s="132"/>
      <c r="DN68" s="132"/>
      <c r="DO68" s="132"/>
      <c r="DP68" s="132"/>
      <c r="DQ68" s="132"/>
      <c r="DR68" s="132"/>
      <c r="DS68" s="132"/>
      <c r="DT68" s="132"/>
      <c r="DU68" s="132"/>
      <c r="DV68" s="132"/>
      <c r="DW68" s="132"/>
      <c r="DX68" s="132"/>
      <c r="DY68" s="132"/>
      <c r="DZ68" s="132"/>
      <c r="EA68" s="132"/>
      <c r="EB68" s="132"/>
      <c r="EC68" s="132"/>
      <c r="ED68" s="132"/>
      <c r="EE68" s="132"/>
      <c r="EF68" s="132"/>
      <c r="EG68" s="132"/>
      <c r="EH68" s="132"/>
      <c r="EI68" s="132"/>
      <c r="EJ68" s="132"/>
      <c r="EK68" s="132"/>
      <c r="EL68" s="132">
        <v>72.177161146451695</v>
      </c>
      <c r="EM68" s="132"/>
      <c r="EN68" s="132"/>
      <c r="EO68" s="132"/>
      <c r="EP68" s="132"/>
      <c r="EQ68" s="132"/>
      <c r="ER68" s="132"/>
      <c r="ES68" s="132"/>
      <c r="ET68" s="132"/>
      <c r="EU68" s="132"/>
      <c r="EV68" s="132"/>
      <c r="EW68" s="132"/>
      <c r="EX68" s="132"/>
      <c r="EY68" s="132"/>
      <c r="EZ68" s="132"/>
      <c r="FA68" s="132"/>
      <c r="FB68" s="132"/>
      <c r="FC68" s="132"/>
      <c r="FD68" s="132"/>
      <c r="FE68" s="132"/>
      <c r="FF68" s="132"/>
      <c r="FG68" s="132"/>
      <c r="FH68" s="132"/>
      <c r="FI68" s="132"/>
      <c r="FJ68" s="132"/>
      <c r="FK68" s="132"/>
      <c r="FL68" s="132"/>
      <c r="FM68" s="132"/>
      <c r="FN68" s="132"/>
      <c r="FO68" s="132"/>
      <c r="FP68" s="132"/>
      <c r="FQ68" s="132"/>
      <c r="FR68" s="132"/>
      <c r="FS68" s="132"/>
      <c r="FT68" s="132"/>
      <c r="FU68" s="132"/>
      <c r="FV68" s="132"/>
      <c r="FW68" s="132"/>
      <c r="FX68" s="132"/>
      <c r="FY68" s="132"/>
      <c r="FZ68" s="132"/>
      <c r="GA68" s="132"/>
      <c r="GB68" s="132"/>
      <c r="GC68" s="132"/>
      <c r="GD68" s="132"/>
      <c r="GE68" s="132"/>
      <c r="GF68" s="132"/>
      <c r="GG68" s="132"/>
      <c r="GH68" s="132"/>
      <c r="GI68" s="132"/>
      <c r="GJ68" s="132">
        <v>72.177161146451695</v>
      </c>
    </row>
    <row r="69" spans="1:192" x14ac:dyDescent="0.25">
      <c r="A69" s="133" t="s">
        <v>17</v>
      </c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 s="132"/>
      <c r="V69" s="132"/>
      <c r="W69" s="132"/>
      <c r="X69" s="132"/>
      <c r="Y69" s="132"/>
      <c r="Z69" s="132"/>
      <c r="AA69" s="132"/>
      <c r="AB69" s="132"/>
      <c r="AC69" s="132"/>
      <c r="AD69" s="132"/>
      <c r="AE69" s="132"/>
      <c r="AF69" s="132"/>
      <c r="AG69" s="132"/>
      <c r="AH69" s="132"/>
      <c r="AI69" s="132"/>
      <c r="AJ69" s="132"/>
      <c r="AK69" s="132"/>
      <c r="AL69" s="132"/>
      <c r="AM69" s="132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  <c r="BP69" s="132"/>
      <c r="BQ69" s="132"/>
      <c r="BR69" s="132"/>
      <c r="BS69" s="132"/>
      <c r="BT69" s="132"/>
      <c r="BU69" s="132"/>
      <c r="BV69" s="132"/>
      <c r="BW69" s="132"/>
      <c r="BX69" s="132"/>
      <c r="BY69" s="132"/>
      <c r="BZ69" s="132"/>
      <c r="CA69" s="132"/>
      <c r="CB69" s="132"/>
      <c r="CC69" s="132"/>
      <c r="CD69" s="132"/>
      <c r="CE69" s="132"/>
      <c r="CF69" s="132"/>
      <c r="CG69" s="132"/>
      <c r="CH69" s="132"/>
      <c r="CI69" s="132"/>
      <c r="CJ69" s="132"/>
      <c r="CK69" s="132"/>
      <c r="CL69" s="132"/>
      <c r="CM69" s="132"/>
      <c r="CN69" s="132"/>
      <c r="CO69" s="132"/>
      <c r="CP69" s="132"/>
      <c r="CQ69" s="132"/>
      <c r="CR69" s="132"/>
      <c r="CS69" s="132"/>
      <c r="CT69" s="132"/>
      <c r="CU69" s="132"/>
      <c r="CV69" s="132"/>
      <c r="CW69" s="132"/>
      <c r="CX69" s="132"/>
      <c r="CY69" s="132"/>
      <c r="CZ69" s="132"/>
      <c r="DA69" s="132"/>
      <c r="DB69" s="132"/>
      <c r="DC69" s="132"/>
      <c r="DD69" s="132"/>
      <c r="DE69" s="132"/>
      <c r="DF69" s="132"/>
      <c r="DG69" s="132"/>
      <c r="DH69" s="132"/>
      <c r="DI69" s="132"/>
      <c r="DJ69" s="132"/>
      <c r="DK69" s="132"/>
      <c r="DL69" s="132"/>
      <c r="DM69" s="132"/>
      <c r="DN69" s="132"/>
      <c r="DO69" s="132"/>
      <c r="DP69" s="132"/>
      <c r="DQ69" s="132"/>
      <c r="DR69" s="132"/>
      <c r="DS69" s="132"/>
      <c r="DT69" s="132"/>
      <c r="DU69" s="132"/>
      <c r="DV69" s="132"/>
      <c r="DW69" s="132"/>
      <c r="DX69" s="132"/>
      <c r="DY69" s="132"/>
      <c r="DZ69" s="132"/>
      <c r="EA69" s="132"/>
      <c r="EB69" s="132"/>
      <c r="EC69" s="132"/>
      <c r="ED69" s="132"/>
      <c r="EE69" s="132"/>
      <c r="EF69" s="132"/>
      <c r="EG69" s="132"/>
      <c r="EH69" s="132"/>
      <c r="EI69" s="132"/>
      <c r="EJ69" s="132"/>
      <c r="EK69" s="132"/>
      <c r="EL69" s="132"/>
      <c r="EM69" s="132">
        <v>254.70650711748263</v>
      </c>
      <c r="EN69" s="132"/>
      <c r="EO69" s="132"/>
      <c r="EP69" s="132"/>
      <c r="EQ69" s="132"/>
      <c r="ER69" s="132"/>
      <c r="ES69" s="132"/>
      <c r="ET69" s="132"/>
      <c r="EU69" s="132"/>
      <c r="EV69" s="132"/>
      <c r="EW69" s="132"/>
      <c r="EX69" s="132"/>
      <c r="EY69" s="132"/>
      <c r="EZ69" s="132"/>
      <c r="FA69" s="132"/>
      <c r="FB69" s="132"/>
      <c r="FC69" s="132"/>
      <c r="FD69" s="132"/>
      <c r="FE69" s="132"/>
      <c r="FF69" s="132"/>
      <c r="FG69" s="132"/>
      <c r="FH69" s="132"/>
      <c r="FI69" s="132"/>
      <c r="FJ69" s="132"/>
      <c r="FK69" s="132"/>
      <c r="FL69" s="132"/>
      <c r="FM69" s="132"/>
      <c r="FN69" s="132"/>
      <c r="FO69" s="132"/>
      <c r="FP69" s="132"/>
      <c r="FQ69" s="132"/>
      <c r="FR69" s="132"/>
      <c r="FS69" s="132"/>
      <c r="FT69" s="132"/>
      <c r="FU69" s="132"/>
      <c r="FV69" s="132"/>
      <c r="FW69" s="132"/>
      <c r="FX69" s="132"/>
      <c r="FY69" s="132"/>
      <c r="FZ69" s="132"/>
      <c r="GA69" s="132"/>
      <c r="GB69" s="132"/>
      <c r="GC69" s="132"/>
      <c r="GD69" s="132"/>
      <c r="GE69" s="132"/>
      <c r="GF69" s="132"/>
      <c r="GG69" s="132"/>
      <c r="GH69" s="132"/>
      <c r="GI69" s="132"/>
      <c r="GJ69" s="132">
        <v>254.70650711748263</v>
      </c>
    </row>
    <row r="70" spans="1:192" x14ac:dyDescent="0.25">
      <c r="A70" s="133" t="s">
        <v>18</v>
      </c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  <c r="AA70" s="132"/>
      <c r="AB70" s="132"/>
      <c r="AC70" s="132"/>
      <c r="AD70" s="132"/>
      <c r="AE70" s="132"/>
      <c r="AF70" s="132"/>
      <c r="AG70" s="132"/>
      <c r="AH70" s="132"/>
      <c r="AI70" s="132"/>
      <c r="AJ70" s="132"/>
      <c r="AK70" s="132"/>
      <c r="AL70" s="132"/>
      <c r="AM70" s="132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  <c r="BP70" s="132"/>
      <c r="BQ70" s="132"/>
      <c r="BR70" s="132"/>
      <c r="BS70" s="132"/>
      <c r="BT70" s="132"/>
      <c r="BU70" s="132"/>
      <c r="BV70" s="132"/>
      <c r="BW70" s="132"/>
      <c r="BX70" s="132"/>
      <c r="BY70" s="132"/>
      <c r="BZ70" s="132"/>
      <c r="CA70" s="132"/>
      <c r="CB70" s="132"/>
      <c r="CC70" s="132"/>
      <c r="CD70" s="132"/>
      <c r="CE70" s="132"/>
      <c r="CF70" s="132"/>
      <c r="CG70" s="132"/>
      <c r="CH70" s="132"/>
      <c r="CI70" s="132"/>
      <c r="CJ70" s="132"/>
      <c r="CK70" s="132"/>
      <c r="CL70" s="132"/>
      <c r="CM70" s="132"/>
      <c r="CN70" s="132"/>
      <c r="CO70" s="132"/>
      <c r="CP70" s="132"/>
      <c r="CQ70" s="132"/>
      <c r="CR70" s="132"/>
      <c r="CS70" s="132"/>
      <c r="CT70" s="132"/>
      <c r="CU70" s="132"/>
      <c r="CV70" s="132"/>
      <c r="CW70" s="132"/>
      <c r="CX70" s="132"/>
      <c r="CY70" s="132"/>
      <c r="CZ70" s="132"/>
      <c r="DA70" s="132"/>
      <c r="DB70" s="132"/>
      <c r="DC70" s="132"/>
      <c r="DD70" s="132"/>
      <c r="DE70" s="132"/>
      <c r="DF70" s="132"/>
      <c r="DG70" s="132"/>
      <c r="DH70" s="132"/>
      <c r="DI70" s="132"/>
      <c r="DJ70" s="132"/>
      <c r="DK70" s="132"/>
      <c r="DL70" s="132"/>
      <c r="DM70" s="132"/>
      <c r="DN70" s="132"/>
      <c r="DO70" s="132"/>
      <c r="DP70" s="132"/>
      <c r="DQ70" s="132"/>
      <c r="DR70" s="132"/>
      <c r="DS70" s="132"/>
      <c r="DT70" s="132"/>
      <c r="DU70" s="132"/>
      <c r="DV70" s="132"/>
      <c r="DW70" s="132"/>
      <c r="DX70" s="132"/>
      <c r="DY70" s="132"/>
      <c r="DZ70" s="132"/>
      <c r="EA70" s="132"/>
      <c r="EB70" s="132"/>
      <c r="EC70" s="132"/>
      <c r="ED70" s="132"/>
      <c r="EE70" s="132"/>
      <c r="EF70" s="132"/>
      <c r="EG70" s="132"/>
      <c r="EH70" s="132"/>
      <c r="EI70" s="132"/>
      <c r="EJ70" s="132"/>
      <c r="EK70" s="132"/>
      <c r="EL70" s="132"/>
      <c r="EM70" s="132"/>
      <c r="EN70" s="132">
        <v>86.708249216086585</v>
      </c>
      <c r="EO70" s="132"/>
      <c r="EP70" s="132"/>
      <c r="EQ70" s="132"/>
      <c r="ER70" s="132"/>
      <c r="ES70" s="132"/>
      <c r="ET70" s="132"/>
      <c r="EU70" s="132"/>
      <c r="EV70" s="132"/>
      <c r="EW70" s="132"/>
      <c r="EX70" s="132"/>
      <c r="EY70" s="132"/>
      <c r="EZ70" s="132"/>
      <c r="FA70" s="132"/>
      <c r="FB70" s="132"/>
      <c r="FC70" s="132"/>
      <c r="FD70" s="132"/>
      <c r="FE70" s="132"/>
      <c r="FF70" s="132"/>
      <c r="FG70" s="132"/>
      <c r="FH70" s="132"/>
      <c r="FI70" s="132"/>
      <c r="FJ70" s="132"/>
      <c r="FK70" s="132"/>
      <c r="FL70" s="132"/>
      <c r="FM70" s="132"/>
      <c r="FN70" s="132"/>
      <c r="FO70" s="132"/>
      <c r="FP70" s="132"/>
      <c r="FQ70" s="132"/>
      <c r="FR70" s="132"/>
      <c r="FS70" s="132"/>
      <c r="FT70" s="132"/>
      <c r="FU70" s="132"/>
      <c r="FV70" s="132"/>
      <c r="FW70" s="132"/>
      <c r="FX70" s="132"/>
      <c r="FY70" s="132"/>
      <c r="FZ70" s="132"/>
      <c r="GA70" s="132"/>
      <c r="GB70" s="132"/>
      <c r="GC70" s="132"/>
      <c r="GD70" s="132"/>
      <c r="GE70" s="132"/>
      <c r="GF70" s="132"/>
      <c r="GG70" s="132"/>
      <c r="GH70" s="132"/>
      <c r="GI70" s="132"/>
      <c r="GJ70" s="132">
        <v>86.708249216086585</v>
      </c>
    </row>
    <row r="71" spans="1:192" x14ac:dyDescent="0.25">
      <c r="A71" s="133" t="s">
        <v>19</v>
      </c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  <c r="BP71" s="132"/>
      <c r="BQ71" s="132"/>
      <c r="BR71" s="132"/>
      <c r="BS71" s="132"/>
      <c r="BT71" s="132"/>
      <c r="BU71" s="132"/>
      <c r="BV71" s="132"/>
      <c r="BW71" s="132"/>
      <c r="BX71" s="132"/>
      <c r="BY71" s="132"/>
      <c r="BZ71" s="132"/>
      <c r="CA71" s="132"/>
      <c r="CB71" s="132"/>
      <c r="CC71" s="132"/>
      <c r="CD71" s="132"/>
      <c r="CE71" s="132"/>
      <c r="CF71" s="132"/>
      <c r="CG71" s="132"/>
      <c r="CH71" s="132"/>
      <c r="CI71" s="132"/>
      <c r="CJ71" s="132"/>
      <c r="CK71" s="132"/>
      <c r="CL71" s="132"/>
      <c r="CM71" s="132"/>
      <c r="CN71" s="132"/>
      <c r="CO71" s="132"/>
      <c r="CP71" s="132"/>
      <c r="CQ71" s="132"/>
      <c r="CR71" s="132"/>
      <c r="CS71" s="132"/>
      <c r="CT71" s="132"/>
      <c r="CU71" s="132"/>
      <c r="CV71" s="132"/>
      <c r="CW71" s="132"/>
      <c r="CX71" s="132"/>
      <c r="CY71" s="132"/>
      <c r="CZ71" s="132"/>
      <c r="DA71" s="132"/>
      <c r="DB71" s="132"/>
      <c r="DC71" s="132"/>
      <c r="DD71" s="132"/>
      <c r="DE71" s="132"/>
      <c r="DF71" s="132"/>
      <c r="DG71" s="132"/>
      <c r="DH71" s="132"/>
      <c r="DI71" s="132"/>
      <c r="DJ71" s="132"/>
      <c r="DK71" s="132"/>
      <c r="DL71" s="132"/>
      <c r="DM71" s="132"/>
      <c r="DN71" s="132"/>
      <c r="DO71" s="132"/>
      <c r="DP71" s="132"/>
      <c r="DQ71" s="132"/>
      <c r="DR71" s="132"/>
      <c r="DS71" s="132"/>
      <c r="DT71" s="132"/>
      <c r="DU71" s="132"/>
      <c r="DV71" s="132"/>
      <c r="DW71" s="132"/>
      <c r="DX71" s="132"/>
      <c r="DY71" s="132"/>
      <c r="DZ71" s="132"/>
      <c r="EA71" s="132"/>
      <c r="EB71" s="132"/>
      <c r="EC71" s="132"/>
      <c r="ED71" s="132"/>
      <c r="EE71" s="132"/>
      <c r="EF71" s="132"/>
      <c r="EG71" s="132"/>
      <c r="EH71" s="132"/>
      <c r="EI71" s="132"/>
      <c r="EJ71" s="132"/>
      <c r="EK71" s="132"/>
      <c r="EL71" s="132"/>
      <c r="EM71" s="132"/>
      <c r="EN71" s="132"/>
      <c r="EO71" s="132">
        <v>553.55768312417172</v>
      </c>
      <c r="EP71" s="132"/>
      <c r="EQ71" s="132"/>
      <c r="ER71" s="132"/>
      <c r="ES71" s="132"/>
      <c r="ET71" s="132"/>
      <c r="EU71" s="132"/>
      <c r="EV71" s="132"/>
      <c r="EW71" s="132"/>
      <c r="EX71" s="132"/>
      <c r="EY71" s="132"/>
      <c r="EZ71" s="132"/>
      <c r="FA71" s="132"/>
      <c r="FB71" s="132"/>
      <c r="FC71" s="132"/>
      <c r="FD71" s="132"/>
      <c r="FE71" s="132"/>
      <c r="FF71" s="132"/>
      <c r="FG71" s="132"/>
      <c r="FH71" s="132"/>
      <c r="FI71" s="132"/>
      <c r="FJ71" s="132"/>
      <c r="FK71" s="132"/>
      <c r="FL71" s="132"/>
      <c r="FM71" s="132"/>
      <c r="FN71" s="132"/>
      <c r="FO71" s="132"/>
      <c r="FP71" s="132"/>
      <c r="FQ71" s="132"/>
      <c r="FR71" s="132"/>
      <c r="FS71" s="132"/>
      <c r="FT71" s="132"/>
      <c r="FU71" s="132"/>
      <c r="FV71" s="132"/>
      <c r="FW71" s="132"/>
      <c r="FX71" s="132"/>
      <c r="FY71" s="132"/>
      <c r="FZ71" s="132"/>
      <c r="GA71" s="132"/>
      <c r="GB71" s="132"/>
      <c r="GC71" s="132"/>
      <c r="GD71" s="132"/>
      <c r="GE71" s="132"/>
      <c r="GF71" s="132"/>
      <c r="GG71" s="132"/>
      <c r="GH71" s="132"/>
      <c r="GI71" s="132"/>
      <c r="GJ71" s="132">
        <v>553.55768312417172</v>
      </c>
    </row>
    <row r="72" spans="1:192" x14ac:dyDescent="0.25">
      <c r="A72" s="133" t="s">
        <v>20</v>
      </c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  <c r="AB72" s="132"/>
      <c r="AC72" s="132"/>
      <c r="AD72" s="132"/>
      <c r="AE72" s="132"/>
      <c r="AF72" s="132"/>
      <c r="AG72" s="132"/>
      <c r="AH72" s="132"/>
      <c r="AI72" s="132"/>
      <c r="AJ72" s="132"/>
      <c r="AK72" s="132"/>
      <c r="AL72" s="132"/>
      <c r="AM72" s="132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  <c r="BP72" s="132"/>
      <c r="BQ72" s="132"/>
      <c r="BR72" s="132"/>
      <c r="BS72" s="132"/>
      <c r="BT72" s="132"/>
      <c r="BU72" s="132"/>
      <c r="BV72" s="132"/>
      <c r="BW72" s="132"/>
      <c r="BX72" s="132"/>
      <c r="BY72" s="132"/>
      <c r="BZ72" s="132"/>
      <c r="CA72" s="132"/>
      <c r="CB72" s="132"/>
      <c r="CC72" s="132"/>
      <c r="CD72" s="132"/>
      <c r="CE72" s="132"/>
      <c r="CF72" s="132"/>
      <c r="CG72" s="132"/>
      <c r="CH72" s="132"/>
      <c r="CI72" s="132"/>
      <c r="CJ72" s="132"/>
      <c r="CK72" s="132"/>
      <c r="CL72" s="132"/>
      <c r="CM72" s="132"/>
      <c r="CN72" s="132"/>
      <c r="CO72" s="132"/>
      <c r="CP72" s="132"/>
      <c r="CQ72" s="132"/>
      <c r="CR72" s="132"/>
      <c r="CS72" s="132"/>
      <c r="CT72" s="132"/>
      <c r="CU72" s="132"/>
      <c r="CV72" s="132"/>
      <c r="CW72" s="132"/>
      <c r="CX72" s="132"/>
      <c r="CY72" s="132"/>
      <c r="CZ72" s="132"/>
      <c r="DA72" s="132"/>
      <c r="DB72" s="132"/>
      <c r="DC72" s="132"/>
      <c r="DD72" s="132"/>
      <c r="DE72" s="132"/>
      <c r="DF72" s="132"/>
      <c r="DG72" s="132"/>
      <c r="DH72" s="132"/>
      <c r="DI72" s="132"/>
      <c r="DJ72" s="132"/>
      <c r="DK72" s="132"/>
      <c r="DL72" s="132"/>
      <c r="DM72" s="132"/>
      <c r="DN72" s="132"/>
      <c r="DO72" s="132"/>
      <c r="DP72" s="132"/>
      <c r="DQ72" s="132"/>
      <c r="DR72" s="132"/>
      <c r="DS72" s="132"/>
      <c r="DT72" s="132"/>
      <c r="DU72" s="132"/>
      <c r="DV72" s="132"/>
      <c r="DW72" s="132"/>
      <c r="DX72" s="132"/>
      <c r="DY72" s="132"/>
      <c r="DZ72" s="132"/>
      <c r="EA72" s="132"/>
      <c r="EB72" s="132"/>
      <c r="EC72" s="132"/>
      <c r="ED72" s="132"/>
      <c r="EE72" s="132"/>
      <c r="EF72" s="132"/>
      <c r="EG72" s="132"/>
      <c r="EH72" s="132"/>
      <c r="EI72" s="132"/>
      <c r="EJ72" s="132"/>
      <c r="EK72" s="132"/>
      <c r="EL72" s="132"/>
      <c r="EM72" s="132"/>
      <c r="EN72" s="132"/>
      <c r="EO72" s="132"/>
      <c r="EP72" s="132">
        <v>1044.7260764405323</v>
      </c>
      <c r="EQ72" s="132"/>
      <c r="ER72" s="132"/>
      <c r="ES72" s="132"/>
      <c r="ET72" s="132"/>
      <c r="EU72" s="132"/>
      <c r="EV72" s="132"/>
      <c r="EW72" s="132"/>
      <c r="EX72" s="132"/>
      <c r="EY72" s="132"/>
      <c r="EZ72" s="132"/>
      <c r="FA72" s="132"/>
      <c r="FB72" s="132"/>
      <c r="FC72" s="132"/>
      <c r="FD72" s="132"/>
      <c r="FE72" s="132"/>
      <c r="FF72" s="132"/>
      <c r="FG72" s="132"/>
      <c r="FH72" s="132"/>
      <c r="FI72" s="132"/>
      <c r="FJ72" s="132"/>
      <c r="FK72" s="132"/>
      <c r="FL72" s="132"/>
      <c r="FM72" s="132"/>
      <c r="FN72" s="132"/>
      <c r="FO72" s="132"/>
      <c r="FP72" s="132"/>
      <c r="FQ72" s="132"/>
      <c r="FR72" s="132"/>
      <c r="FS72" s="132"/>
      <c r="FT72" s="132"/>
      <c r="FU72" s="132"/>
      <c r="FV72" s="132"/>
      <c r="FW72" s="132"/>
      <c r="FX72" s="132"/>
      <c r="FY72" s="132"/>
      <c r="FZ72" s="132"/>
      <c r="GA72" s="132"/>
      <c r="GB72" s="132"/>
      <c r="GC72" s="132"/>
      <c r="GD72" s="132"/>
      <c r="GE72" s="132"/>
      <c r="GF72" s="132"/>
      <c r="GG72" s="132"/>
      <c r="GH72" s="132"/>
      <c r="GI72" s="132"/>
      <c r="GJ72" s="132">
        <v>1044.7260764405323</v>
      </c>
    </row>
    <row r="73" spans="1:192" x14ac:dyDescent="0.25">
      <c r="A73" s="133" t="s">
        <v>366</v>
      </c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  <c r="AB73" s="132"/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  <c r="BP73" s="132"/>
      <c r="BQ73" s="132"/>
      <c r="BR73" s="132"/>
      <c r="BS73" s="132"/>
      <c r="BT73" s="132"/>
      <c r="BU73" s="132"/>
      <c r="BV73" s="132"/>
      <c r="BW73" s="132"/>
      <c r="BX73" s="132"/>
      <c r="BY73" s="132"/>
      <c r="BZ73" s="132"/>
      <c r="CA73" s="132"/>
      <c r="CB73" s="132"/>
      <c r="CC73" s="132"/>
      <c r="CD73" s="132"/>
      <c r="CE73" s="132"/>
      <c r="CF73" s="132"/>
      <c r="CG73" s="132"/>
      <c r="CH73" s="132"/>
      <c r="CI73" s="132"/>
      <c r="CJ73" s="132"/>
      <c r="CK73" s="132"/>
      <c r="CL73" s="132"/>
      <c r="CM73" s="132"/>
      <c r="CN73" s="132"/>
      <c r="CO73" s="132"/>
      <c r="CP73" s="132"/>
      <c r="CQ73" s="132"/>
      <c r="CR73" s="132"/>
      <c r="CS73" s="132"/>
      <c r="CT73" s="132"/>
      <c r="CU73" s="132"/>
      <c r="CV73" s="132"/>
      <c r="CW73" s="132"/>
      <c r="CX73" s="132"/>
      <c r="CY73" s="132"/>
      <c r="CZ73" s="132"/>
      <c r="DA73" s="132"/>
      <c r="DB73" s="132"/>
      <c r="DC73" s="132"/>
      <c r="DD73" s="132"/>
      <c r="DE73" s="132"/>
      <c r="DF73" s="132"/>
      <c r="DG73" s="132"/>
      <c r="DH73" s="132"/>
      <c r="DI73" s="132"/>
      <c r="DJ73" s="132"/>
      <c r="DK73" s="132"/>
      <c r="DL73" s="132"/>
      <c r="DM73" s="132"/>
      <c r="DN73" s="132"/>
      <c r="DO73" s="132"/>
      <c r="DP73" s="132"/>
      <c r="DQ73" s="132"/>
      <c r="DR73" s="132"/>
      <c r="DS73" s="132"/>
      <c r="DT73" s="132"/>
      <c r="DU73" s="132"/>
      <c r="DV73" s="132"/>
      <c r="DW73" s="132"/>
      <c r="DX73" s="132"/>
      <c r="DY73" s="132"/>
      <c r="DZ73" s="132"/>
      <c r="EA73" s="132"/>
      <c r="EB73" s="132"/>
      <c r="EC73" s="132"/>
      <c r="ED73" s="132"/>
      <c r="EE73" s="132"/>
      <c r="EF73" s="132"/>
      <c r="EG73" s="132"/>
      <c r="EH73" s="132"/>
      <c r="EI73" s="132"/>
      <c r="EJ73" s="132"/>
      <c r="EK73" s="132"/>
      <c r="EL73" s="132"/>
      <c r="EM73" s="132"/>
      <c r="EN73" s="132"/>
      <c r="EO73" s="132"/>
      <c r="EP73" s="132"/>
      <c r="EQ73" s="132">
        <v>117.73637657227781</v>
      </c>
      <c r="ER73" s="132"/>
      <c r="ES73" s="132"/>
      <c r="ET73" s="132"/>
      <c r="EU73" s="132"/>
      <c r="EV73" s="132"/>
      <c r="EW73" s="132"/>
      <c r="EX73" s="132"/>
      <c r="EY73" s="132"/>
      <c r="EZ73" s="132"/>
      <c r="FA73" s="132"/>
      <c r="FB73" s="132"/>
      <c r="FC73" s="132"/>
      <c r="FD73" s="132"/>
      <c r="FE73" s="132"/>
      <c r="FF73" s="132"/>
      <c r="FG73" s="132"/>
      <c r="FH73" s="132"/>
      <c r="FI73" s="132"/>
      <c r="FJ73" s="132"/>
      <c r="FK73" s="132"/>
      <c r="FL73" s="132"/>
      <c r="FM73" s="132"/>
      <c r="FN73" s="132"/>
      <c r="FO73" s="132"/>
      <c r="FP73" s="132"/>
      <c r="FQ73" s="132"/>
      <c r="FR73" s="132"/>
      <c r="FS73" s="132"/>
      <c r="FT73" s="132"/>
      <c r="FU73" s="132"/>
      <c r="FV73" s="132"/>
      <c r="FW73" s="132"/>
      <c r="FX73" s="132"/>
      <c r="FY73" s="132"/>
      <c r="FZ73" s="132"/>
      <c r="GA73" s="132"/>
      <c r="GB73" s="132"/>
      <c r="GC73" s="132"/>
      <c r="GD73" s="132"/>
      <c r="GE73" s="132"/>
      <c r="GF73" s="132"/>
      <c r="GG73" s="132"/>
      <c r="GH73" s="132"/>
      <c r="GI73" s="132"/>
      <c r="GJ73" s="132">
        <v>117.73637657227781</v>
      </c>
    </row>
    <row r="74" spans="1:192" x14ac:dyDescent="0.25">
      <c r="A74" s="133" t="s">
        <v>704</v>
      </c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 s="132"/>
      <c r="V74" s="132"/>
      <c r="W74" s="132"/>
      <c r="X74" s="132"/>
      <c r="Y74" s="132"/>
      <c r="Z74" s="132"/>
      <c r="AA74" s="132"/>
      <c r="AB74" s="132"/>
      <c r="AC74" s="132"/>
      <c r="AD74" s="132"/>
      <c r="AE74" s="132"/>
      <c r="AF74" s="132"/>
      <c r="AG74" s="132"/>
      <c r="AH74" s="132"/>
      <c r="AI74" s="132"/>
      <c r="AJ74" s="132"/>
      <c r="AK74" s="132"/>
      <c r="AL74" s="132"/>
      <c r="AM74" s="132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  <c r="BP74" s="132"/>
      <c r="BQ74" s="132"/>
      <c r="BR74" s="132"/>
      <c r="BS74" s="132"/>
      <c r="BT74" s="132"/>
      <c r="BU74" s="132"/>
      <c r="BV74" s="132"/>
      <c r="BW74" s="132"/>
      <c r="BX74" s="132"/>
      <c r="BY74" s="132"/>
      <c r="BZ74" s="132"/>
      <c r="CA74" s="132"/>
      <c r="CB74" s="132"/>
      <c r="CC74" s="132"/>
      <c r="CD74" s="132"/>
      <c r="CE74" s="132"/>
      <c r="CF74" s="132"/>
      <c r="CG74" s="132"/>
      <c r="CH74" s="132"/>
      <c r="CI74" s="132"/>
      <c r="CJ74" s="132"/>
      <c r="CK74" s="132"/>
      <c r="CL74" s="132"/>
      <c r="CM74" s="132"/>
      <c r="CN74" s="132"/>
      <c r="CO74" s="132"/>
      <c r="CP74" s="132"/>
      <c r="CQ74" s="132"/>
      <c r="CR74" s="132"/>
      <c r="CS74" s="132"/>
      <c r="CT74" s="132"/>
      <c r="CU74" s="132"/>
      <c r="CV74" s="132"/>
      <c r="CW74" s="132"/>
      <c r="CX74" s="132"/>
      <c r="CY74" s="132"/>
      <c r="CZ74" s="132"/>
      <c r="DA74" s="132"/>
      <c r="DB74" s="132"/>
      <c r="DC74" s="132"/>
      <c r="DD74" s="132"/>
      <c r="DE74" s="132"/>
      <c r="DF74" s="132"/>
      <c r="DG74" s="132"/>
      <c r="DH74" s="132"/>
      <c r="DI74" s="132"/>
      <c r="DJ74" s="132"/>
      <c r="DK74" s="132"/>
      <c r="DL74" s="132"/>
      <c r="DM74" s="132"/>
      <c r="DN74" s="132"/>
      <c r="DO74" s="132"/>
      <c r="DP74" s="132"/>
      <c r="DQ74" s="132"/>
      <c r="DR74" s="132"/>
      <c r="DS74" s="132"/>
      <c r="DT74" s="132"/>
      <c r="DU74" s="132"/>
      <c r="DV74" s="132"/>
      <c r="DW74" s="132"/>
      <c r="DX74" s="132"/>
      <c r="DY74" s="132"/>
      <c r="DZ74" s="132"/>
      <c r="EA74" s="132"/>
      <c r="EB74" s="132"/>
      <c r="EC74" s="132"/>
      <c r="ED74" s="132"/>
      <c r="EE74" s="132"/>
      <c r="EF74" s="132"/>
      <c r="EG74" s="132"/>
      <c r="EH74" s="132"/>
      <c r="EI74" s="132"/>
      <c r="EJ74" s="132"/>
      <c r="EK74" s="132"/>
      <c r="EL74" s="132"/>
      <c r="EM74" s="132"/>
      <c r="EN74" s="132"/>
      <c r="EO74" s="132"/>
      <c r="EP74" s="132"/>
      <c r="EQ74" s="132"/>
      <c r="ER74" s="132">
        <v>124.42494295407587</v>
      </c>
      <c r="ES74" s="132"/>
      <c r="ET74" s="132"/>
      <c r="EU74" s="132"/>
      <c r="EV74" s="132"/>
      <c r="EW74" s="132"/>
      <c r="EX74" s="132"/>
      <c r="EY74" s="132"/>
      <c r="EZ74" s="132"/>
      <c r="FA74" s="132"/>
      <c r="FB74" s="132"/>
      <c r="FC74" s="132"/>
      <c r="FD74" s="132"/>
      <c r="FE74" s="132"/>
      <c r="FF74" s="132"/>
      <c r="FG74" s="132"/>
      <c r="FH74" s="132"/>
      <c r="FI74" s="132"/>
      <c r="FJ74" s="132"/>
      <c r="FK74" s="132"/>
      <c r="FL74" s="132"/>
      <c r="FM74" s="132"/>
      <c r="FN74" s="132"/>
      <c r="FO74" s="132"/>
      <c r="FP74" s="132"/>
      <c r="FQ74" s="132"/>
      <c r="FR74" s="132"/>
      <c r="FS74" s="132"/>
      <c r="FT74" s="132"/>
      <c r="FU74" s="132"/>
      <c r="FV74" s="132"/>
      <c r="FW74" s="132"/>
      <c r="FX74" s="132"/>
      <c r="FY74" s="132"/>
      <c r="FZ74" s="132"/>
      <c r="GA74" s="132"/>
      <c r="GB74" s="132"/>
      <c r="GC74" s="132"/>
      <c r="GD74" s="132"/>
      <c r="GE74" s="132"/>
      <c r="GF74" s="132"/>
      <c r="GG74" s="132"/>
      <c r="GH74" s="132"/>
      <c r="GI74" s="132"/>
      <c r="GJ74" s="132">
        <v>124.42494295407587</v>
      </c>
    </row>
    <row r="75" spans="1:192" x14ac:dyDescent="0.25">
      <c r="A75" s="133" t="s">
        <v>705</v>
      </c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  <c r="BP75" s="132"/>
      <c r="BQ75" s="132"/>
      <c r="BR75" s="132"/>
      <c r="BS75" s="132"/>
      <c r="BT75" s="132"/>
      <c r="BU75" s="132"/>
      <c r="BV75" s="132"/>
      <c r="BW75" s="132"/>
      <c r="BX75" s="132"/>
      <c r="BY75" s="132"/>
      <c r="BZ75" s="132"/>
      <c r="CA75" s="132"/>
      <c r="CB75" s="132"/>
      <c r="CC75" s="132"/>
      <c r="CD75" s="132"/>
      <c r="CE75" s="132"/>
      <c r="CF75" s="132"/>
      <c r="CG75" s="132"/>
      <c r="CH75" s="132"/>
      <c r="CI75" s="132"/>
      <c r="CJ75" s="132"/>
      <c r="CK75" s="132"/>
      <c r="CL75" s="132"/>
      <c r="CM75" s="132"/>
      <c r="CN75" s="132"/>
      <c r="CO75" s="132"/>
      <c r="CP75" s="132"/>
      <c r="CQ75" s="132"/>
      <c r="CR75" s="132"/>
      <c r="CS75" s="132"/>
      <c r="CT75" s="132"/>
      <c r="CU75" s="132"/>
      <c r="CV75" s="132"/>
      <c r="CW75" s="132"/>
      <c r="CX75" s="132"/>
      <c r="CY75" s="132"/>
      <c r="CZ75" s="132"/>
      <c r="DA75" s="132"/>
      <c r="DB75" s="132"/>
      <c r="DC75" s="132"/>
      <c r="DD75" s="132"/>
      <c r="DE75" s="132"/>
      <c r="DF75" s="132"/>
      <c r="DG75" s="132"/>
      <c r="DH75" s="132"/>
      <c r="DI75" s="132"/>
      <c r="DJ75" s="132"/>
      <c r="DK75" s="132"/>
      <c r="DL75" s="132"/>
      <c r="DM75" s="132"/>
      <c r="DN75" s="132"/>
      <c r="DO75" s="132"/>
      <c r="DP75" s="132"/>
      <c r="DQ75" s="132"/>
      <c r="DR75" s="132"/>
      <c r="DS75" s="132"/>
      <c r="DT75" s="132"/>
      <c r="DU75" s="132"/>
      <c r="DV75" s="132"/>
      <c r="DW75" s="132"/>
      <c r="DX75" s="132"/>
      <c r="DY75" s="132"/>
      <c r="DZ75" s="132"/>
      <c r="EA75" s="132"/>
      <c r="EB75" s="132"/>
      <c r="EC75" s="132"/>
      <c r="ED75" s="132"/>
      <c r="EE75" s="132"/>
      <c r="EF75" s="132"/>
      <c r="EG75" s="132"/>
      <c r="EH75" s="132"/>
      <c r="EI75" s="132"/>
      <c r="EJ75" s="132"/>
      <c r="EK75" s="132"/>
      <c r="EL75" s="132"/>
      <c r="EM75" s="132"/>
      <c r="EN75" s="132"/>
      <c r="EO75" s="132"/>
      <c r="EP75" s="132"/>
      <c r="EQ75" s="132"/>
      <c r="ER75" s="132"/>
      <c r="ES75" s="132"/>
      <c r="ET75" s="132">
        <v>638.57880386244824</v>
      </c>
      <c r="EU75" s="132"/>
      <c r="EV75" s="132"/>
      <c r="EW75" s="132"/>
      <c r="EX75" s="132"/>
      <c r="EY75" s="132"/>
      <c r="EZ75" s="132"/>
      <c r="FA75" s="132"/>
      <c r="FB75" s="132"/>
      <c r="FC75" s="132"/>
      <c r="FD75" s="132"/>
      <c r="FE75" s="132"/>
      <c r="FF75" s="132"/>
      <c r="FG75" s="132"/>
      <c r="FH75" s="132"/>
      <c r="FI75" s="132"/>
      <c r="FJ75" s="132"/>
      <c r="FK75" s="132"/>
      <c r="FL75" s="132"/>
      <c r="FM75" s="132"/>
      <c r="FN75" s="132"/>
      <c r="FO75" s="132"/>
      <c r="FP75" s="132"/>
      <c r="FQ75" s="132"/>
      <c r="FR75" s="132"/>
      <c r="FS75" s="132"/>
      <c r="FT75" s="132"/>
      <c r="FU75" s="132"/>
      <c r="FV75" s="132"/>
      <c r="FW75" s="132"/>
      <c r="FX75" s="132"/>
      <c r="FY75" s="132"/>
      <c r="FZ75" s="132"/>
      <c r="GA75" s="132"/>
      <c r="GB75" s="132"/>
      <c r="GC75" s="132"/>
      <c r="GD75" s="132"/>
      <c r="GE75" s="132"/>
      <c r="GF75" s="132"/>
      <c r="GG75" s="132"/>
      <c r="GH75" s="132"/>
      <c r="GI75" s="132"/>
      <c r="GJ75" s="132">
        <v>638.57880386244824</v>
      </c>
    </row>
    <row r="76" spans="1:192" x14ac:dyDescent="0.25">
      <c r="A76" s="133" t="s">
        <v>748</v>
      </c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  <c r="BP76" s="132"/>
      <c r="BQ76" s="132"/>
      <c r="BR76" s="132"/>
      <c r="BS76" s="132"/>
      <c r="BT76" s="132"/>
      <c r="BU76" s="132"/>
      <c r="BV76" s="132"/>
      <c r="BW76" s="132"/>
      <c r="BX76" s="132"/>
      <c r="BY76" s="132"/>
      <c r="BZ76" s="132"/>
      <c r="CA76" s="132"/>
      <c r="CB76" s="132"/>
      <c r="CC76" s="132"/>
      <c r="CD76" s="132"/>
      <c r="CE76" s="132"/>
      <c r="CF76" s="132"/>
      <c r="CG76" s="132"/>
      <c r="CH76" s="132"/>
      <c r="CI76" s="132"/>
      <c r="CJ76" s="132"/>
      <c r="CK76" s="132"/>
      <c r="CL76" s="132"/>
      <c r="CM76" s="132"/>
      <c r="CN76" s="132"/>
      <c r="CO76" s="132"/>
      <c r="CP76" s="132"/>
      <c r="CQ76" s="132"/>
      <c r="CR76" s="132"/>
      <c r="CS76" s="132"/>
      <c r="CT76" s="132"/>
      <c r="CU76" s="132"/>
      <c r="CV76" s="132"/>
      <c r="CW76" s="132"/>
      <c r="CX76" s="132"/>
      <c r="CY76" s="132"/>
      <c r="CZ76" s="132"/>
      <c r="DA76" s="132"/>
      <c r="DB76" s="132"/>
      <c r="DC76" s="132"/>
      <c r="DD76" s="132"/>
      <c r="DE76" s="132"/>
      <c r="DF76" s="132"/>
      <c r="DG76" s="132"/>
      <c r="DH76" s="132"/>
      <c r="DI76" s="132"/>
      <c r="DJ76" s="132"/>
      <c r="DK76" s="132"/>
      <c r="DL76" s="132"/>
      <c r="DM76" s="132"/>
      <c r="DN76" s="132"/>
      <c r="DO76" s="132"/>
      <c r="DP76" s="132"/>
      <c r="DQ76" s="132"/>
      <c r="DR76" s="132"/>
      <c r="DS76" s="132"/>
      <c r="DT76" s="132"/>
      <c r="DU76" s="132"/>
      <c r="DV76" s="132"/>
      <c r="DW76" s="132"/>
      <c r="DX76" s="132"/>
      <c r="DY76" s="132"/>
      <c r="DZ76" s="132"/>
      <c r="EA76" s="132"/>
      <c r="EB76" s="132"/>
      <c r="EC76" s="132"/>
      <c r="ED76" s="132"/>
      <c r="EE76" s="132"/>
      <c r="EF76" s="132"/>
      <c r="EG76" s="132"/>
      <c r="EH76" s="132"/>
      <c r="EI76" s="132"/>
      <c r="EJ76" s="132"/>
      <c r="EK76" s="132"/>
      <c r="EL76" s="132"/>
      <c r="EM76" s="132"/>
      <c r="EN76" s="132"/>
      <c r="EO76" s="132"/>
      <c r="EP76" s="132"/>
      <c r="EQ76" s="132"/>
      <c r="ER76" s="132"/>
      <c r="ES76" s="132">
        <v>30.153357900447304</v>
      </c>
      <c r="ET76" s="132"/>
      <c r="EU76" s="132"/>
      <c r="EV76" s="132"/>
      <c r="EW76" s="132"/>
      <c r="EX76" s="132"/>
      <c r="EY76" s="132"/>
      <c r="EZ76" s="132"/>
      <c r="FA76" s="132"/>
      <c r="FB76" s="132"/>
      <c r="FC76" s="132"/>
      <c r="FD76" s="132"/>
      <c r="FE76" s="132"/>
      <c r="FF76" s="132"/>
      <c r="FG76" s="132"/>
      <c r="FH76" s="132"/>
      <c r="FI76" s="132"/>
      <c r="FJ76" s="132"/>
      <c r="FK76" s="132"/>
      <c r="FL76" s="132"/>
      <c r="FM76" s="132"/>
      <c r="FN76" s="132"/>
      <c r="FO76" s="132"/>
      <c r="FP76" s="132"/>
      <c r="FQ76" s="132"/>
      <c r="FR76" s="132"/>
      <c r="FS76" s="132"/>
      <c r="FT76" s="132"/>
      <c r="FU76" s="132"/>
      <c r="FV76" s="132"/>
      <c r="FW76" s="132"/>
      <c r="FX76" s="132"/>
      <c r="FY76" s="132"/>
      <c r="FZ76" s="132"/>
      <c r="GA76" s="132"/>
      <c r="GB76" s="132"/>
      <c r="GC76" s="132"/>
      <c r="GD76" s="132"/>
      <c r="GE76" s="132"/>
      <c r="GF76" s="132"/>
      <c r="GG76" s="132"/>
      <c r="GH76" s="132"/>
      <c r="GI76" s="132"/>
      <c r="GJ76" s="132">
        <v>30.153357900447304</v>
      </c>
    </row>
    <row r="77" spans="1:192" x14ac:dyDescent="0.25">
      <c r="A77" s="133" t="s">
        <v>749</v>
      </c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  <c r="BP77" s="132"/>
      <c r="BQ77" s="132"/>
      <c r="BR77" s="132"/>
      <c r="BS77" s="132"/>
      <c r="BT77" s="132"/>
      <c r="BU77" s="132"/>
      <c r="BV77" s="132"/>
      <c r="BW77" s="132"/>
      <c r="BX77" s="132"/>
      <c r="BY77" s="132"/>
      <c r="BZ77" s="132"/>
      <c r="CA77" s="132"/>
      <c r="CB77" s="132"/>
      <c r="CC77" s="132"/>
      <c r="CD77" s="132"/>
      <c r="CE77" s="132"/>
      <c r="CF77" s="132"/>
      <c r="CG77" s="132"/>
      <c r="CH77" s="132"/>
      <c r="CI77" s="132"/>
      <c r="CJ77" s="132"/>
      <c r="CK77" s="132"/>
      <c r="CL77" s="132"/>
      <c r="CM77" s="132"/>
      <c r="CN77" s="132"/>
      <c r="CO77" s="132"/>
      <c r="CP77" s="132"/>
      <c r="CQ77" s="132"/>
      <c r="CR77" s="132"/>
      <c r="CS77" s="132"/>
      <c r="CT77" s="132"/>
      <c r="CU77" s="132"/>
      <c r="CV77" s="132"/>
      <c r="CW77" s="132"/>
      <c r="CX77" s="132"/>
      <c r="CY77" s="132"/>
      <c r="CZ77" s="132"/>
      <c r="DA77" s="132"/>
      <c r="DB77" s="132"/>
      <c r="DC77" s="132"/>
      <c r="DD77" s="132"/>
      <c r="DE77" s="132"/>
      <c r="DF77" s="132"/>
      <c r="DG77" s="132"/>
      <c r="DH77" s="132"/>
      <c r="DI77" s="132"/>
      <c r="DJ77" s="132"/>
      <c r="DK77" s="132"/>
      <c r="DL77" s="132"/>
      <c r="DM77" s="132"/>
      <c r="DN77" s="132"/>
      <c r="DO77" s="132"/>
      <c r="DP77" s="132"/>
      <c r="DQ77" s="132"/>
      <c r="DR77" s="132"/>
      <c r="DS77" s="132"/>
      <c r="DT77" s="132"/>
      <c r="DU77" s="132"/>
      <c r="DV77" s="132"/>
      <c r="DW77" s="132"/>
      <c r="DX77" s="132"/>
      <c r="DY77" s="132"/>
      <c r="DZ77" s="132"/>
      <c r="EA77" s="132"/>
      <c r="EB77" s="132"/>
      <c r="EC77" s="132"/>
      <c r="ED77" s="132"/>
      <c r="EE77" s="132"/>
      <c r="EF77" s="132"/>
      <c r="EG77" s="132"/>
      <c r="EH77" s="132"/>
      <c r="EI77" s="132"/>
      <c r="EJ77" s="132"/>
      <c r="EK77" s="132"/>
      <c r="EL77" s="132"/>
      <c r="EM77" s="132"/>
      <c r="EN77" s="132"/>
      <c r="EO77" s="132"/>
      <c r="EP77" s="132"/>
      <c r="EQ77" s="132"/>
      <c r="ER77" s="132"/>
      <c r="ES77" s="132"/>
      <c r="ET77" s="132"/>
      <c r="EU77" s="132">
        <v>27.779590813839004</v>
      </c>
      <c r="EV77" s="132"/>
      <c r="EW77" s="132"/>
      <c r="EX77" s="132"/>
      <c r="EY77" s="132"/>
      <c r="EZ77" s="132"/>
      <c r="FA77" s="132"/>
      <c r="FB77" s="132"/>
      <c r="FC77" s="132"/>
      <c r="FD77" s="132"/>
      <c r="FE77" s="132"/>
      <c r="FF77" s="132"/>
      <c r="FG77" s="132"/>
      <c r="FH77" s="132"/>
      <c r="FI77" s="132"/>
      <c r="FJ77" s="132"/>
      <c r="FK77" s="132"/>
      <c r="FL77" s="132"/>
      <c r="FM77" s="132"/>
      <c r="FN77" s="132"/>
      <c r="FO77" s="132"/>
      <c r="FP77" s="132"/>
      <c r="FQ77" s="132"/>
      <c r="FR77" s="132"/>
      <c r="FS77" s="132"/>
      <c r="FT77" s="132"/>
      <c r="FU77" s="132"/>
      <c r="FV77" s="132"/>
      <c r="FW77" s="132"/>
      <c r="FX77" s="132"/>
      <c r="FY77" s="132"/>
      <c r="FZ77" s="132"/>
      <c r="GA77" s="132"/>
      <c r="GB77" s="132"/>
      <c r="GC77" s="132"/>
      <c r="GD77" s="132"/>
      <c r="GE77" s="132"/>
      <c r="GF77" s="132"/>
      <c r="GG77" s="132"/>
      <c r="GH77" s="132"/>
      <c r="GI77" s="132"/>
      <c r="GJ77" s="132">
        <v>27.779590813839004</v>
      </c>
    </row>
    <row r="78" spans="1:192" x14ac:dyDescent="0.25">
      <c r="A78" s="133" t="s">
        <v>721</v>
      </c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  <c r="BP78" s="132"/>
      <c r="BQ78" s="132"/>
      <c r="BR78" s="132"/>
      <c r="BS78" s="132"/>
      <c r="BT78" s="132"/>
      <c r="BU78" s="132"/>
      <c r="BV78" s="132"/>
      <c r="BW78" s="132"/>
      <c r="BX78" s="132"/>
      <c r="BY78" s="132"/>
      <c r="BZ78" s="132"/>
      <c r="CA78" s="132"/>
      <c r="CB78" s="132"/>
      <c r="CC78" s="132"/>
      <c r="CD78" s="132"/>
      <c r="CE78" s="132"/>
      <c r="CF78" s="132"/>
      <c r="CG78" s="132"/>
      <c r="CH78" s="132"/>
      <c r="CI78" s="132"/>
      <c r="CJ78" s="132"/>
      <c r="CK78" s="132"/>
      <c r="CL78" s="132"/>
      <c r="CM78" s="132"/>
      <c r="CN78" s="132"/>
      <c r="CO78" s="132"/>
      <c r="CP78" s="132"/>
      <c r="CQ78" s="132"/>
      <c r="CR78" s="132"/>
      <c r="CS78" s="132"/>
      <c r="CT78" s="132"/>
      <c r="CU78" s="132"/>
      <c r="CV78" s="132"/>
      <c r="CW78" s="132"/>
      <c r="CX78" s="132"/>
      <c r="CY78" s="132"/>
      <c r="CZ78" s="132"/>
      <c r="DA78" s="132"/>
      <c r="DB78" s="132"/>
      <c r="DC78" s="132"/>
      <c r="DD78" s="132"/>
      <c r="DE78" s="132"/>
      <c r="DF78" s="132"/>
      <c r="DG78" s="132"/>
      <c r="DH78" s="132"/>
      <c r="DI78" s="132"/>
      <c r="DJ78" s="132"/>
      <c r="DK78" s="132"/>
      <c r="DL78" s="132"/>
      <c r="DM78" s="132"/>
      <c r="DN78" s="132"/>
      <c r="DO78" s="132"/>
      <c r="DP78" s="132"/>
      <c r="DQ78" s="132"/>
      <c r="DR78" s="132"/>
      <c r="DS78" s="132"/>
      <c r="DT78" s="132"/>
      <c r="DU78" s="132"/>
      <c r="DV78" s="132"/>
      <c r="DW78" s="132"/>
      <c r="DX78" s="132"/>
      <c r="DY78" s="132"/>
      <c r="DZ78" s="132"/>
      <c r="EA78" s="132"/>
      <c r="EB78" s="132"/>
      <c r="EC78" s="132"/>
      <c r="ED78" s="132"/>
      <c r="EE78" s="132"/>
      <c r="EF78" s="132"/>
      <c r="EG78" s="132"/>
      <c r="EH78" s="132"/>
      <c r="EI78" s="132"/>
      <c r="EJ78" s="132"/>
      <c r="EK78" s="132"/>
      <c r="EL78" s="132"/>
      <c r="EM78" s="132"/>
      <c r="EN78" s="132"/>
      <c r="EO78" s="132"/>
      <c r="EP78" s="132"/>
      <c r="EQ78" s="132"/>
      <c r="ER78" s="132"/>
      <c r="ES78" s="132"/>
      <c r="ET78" s="132"/>
      <c r="EU78" s="132"/>
      <c r="EV78" s="132">
        <v>74.525044099775357</v>
      </c>
      <c r="EW78" s="132"/>
      <c r="EX78" s="132"/>
      <c r="EY78" s="132"/>
      <c r="EZ78" s="132"/>
      <c r="FA78" s="132"/>
      <c r="FB78" s="132"/>
      <c r="FC78" s="132"/>
      <c r="FD78" s="132"/>
      <c r="FE78" s="132"/>
      <c r="FF78" s="132"/>
      <c r="FG78" s="132"/>
      <c r="FH78" s="132"/>
      <c r="FI78" s="132"/>
      <c r="FJ78" s="132"/>
      <c r="FK78" s="132"/>
      <c r="FL78" s="132"/>
      <c r="FM78" s="132"/>
      <c r="FN78" s="132"/>
      <c r="FO78" s="132"/>
      <c r="FP78" s="132"/>
      <c r="FQ78" s="132"/>
      <c r="FR78" s="132"/>
      <c r="FS78" s="132"/>
      <c r="FT78" s="132"/>
      <c r="FU78" s="132"/>
      <c r="FV78" s="132"/>
      <c r="FW78" s="132"/>
      <c r="FX78" s="132"/>
      <c r="FY78" s="132"/>
      <c r="FZ78" s="132"/>
      <c r="GA78" s="132"/>
      <c r="GB78" s="132"/>
      <c r="GC78" s="132"/>
      <c r="GD78" s="132"/>
      <c r="GE78" s="132"/>
      <c r="GF78" s="132"/>
      <c r="GG78" s="132"/>
      <c r="GH78" s="132"/>
      <c r="GI78" s="132"/>
      <c r="GJ78" s="132">
        <v>74.525044099775357</v>
      </c>
    </row>
    <row r="79" spans="1:192" x14ac:dyDescent="0.25">
      <c r="A79" s="133" t="s">
        <v>562</v>
      </c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  <c r="BP79" s="132"/>
      <c r="BQ79" s="132"/>
      <c r="BR79" s="132"/>
      <c r="BS79" s="132"/>
      <c r="BT79" s="132"/>
      <c r="BU79" s="132"/>
      <c r="BV79" s="132"/>
      <c r="BW79" s="132"/>
      <c r="BX79" s="132"/>
      <c r="BY79" s="132"/>
      <c r="BZ79" s="132"/>
      <c r="CA79" s="132"/>
      <c r="CB79" s="132"/>
      <c r="CC79" s="132"/>
      <c r="CD79" s="132"/>
      <c r="CE79" s="132"/>
      <c r="CF79" s="132"/>
      <c r="CG79" s="132"/>
      <c r="CH79" s="132"/>
      <c r="CI79" s="132"/>
      <c r="CJ79" s="132"/>
      <c r="CK79" s="132"/>
      <c r="CL79" s="132"/>
      <c r="CM79" s="132"/>
      <c r="CN79" s="132"/>
      <c r="CO79" s="132"/>
      <c r="CP79" s="132"/>
      <c r="CQ79" s="132"/>
      <c r="CR79" s="132"/>
      <c r="CS79" s="132"/>
      <c r="CT79" s="132"/>
      <c r="CU79" s="132"/>
      <c r="CV79" s="132"/>
      <c r="CW79" s="132"/>
      <c r="CX79" s="132"/>
      <c r="CY79" s="132"/>
      <c r="CZ79" s="132"/>
      <c r="DA79" s="132"/>
      <c r="DB79" s="132"/>
      <c r="DC79" s="132"/>
      <c r="DD79" s="132"/>
      <c r="DE79" s="132"/>
      <c r="DF79" s="132"/>
      <c r="DG79" s="132"/>
      <c r="DH79" s="132"/>
      <c r="DI79" s="132"/>
      <c r="DJ79" s="132"/>
      <c r="DK79" s="132"/>
      <c r="DL79" s="132"/>
      <c r="DM79" s="132"/>
      <c r="DN79" s="132"/>
      <c r="DO79" s="132"/>
      <c r="DP79" s="132"/>
      <c r="DQ79" s="132"/>
      <c r="DR79" s="132"/>
      <c r="DS79" s="132"/>
      <c r="DT79" s="132"/>
      <c r="DU79" s="132"/>
      <c r="DV79" s="132"/>
      <c r="DW79" s="132"/>
      <c r="DX79" s="132"/>
      <c r="DY79" s="132"/>
      <c r="DZ79" s="132"/>
      <c r="EA79" s="132"/>
      <c r="EB79" s="132"/>
      <c r="EC79" s="132"/>
      <c r="ED79" s="132"/>
      <c r="EE79" s="132"/>
      <c r="EF79" s="132"/>
      <c r="EG79" s="132"/>
      <c r="EH79" s="132"/>
      <c r="EI79" s="132"/>
      <c r="EJ79" s="132"/>
      <c r="EK79" s="132"/>
      <c r="EL79" s="132"/>
      <c r="EM79" s="132"/>
      <c r="EN79" s="132"/>
      <c r="EO79" s="132"/>
      <c r="EP79" s="132"/>
      <c r="EQ79" s="132"/>
      <c r="ER79" s="132"/>
      <c r="ES79" s="132"/>
      <c r="ET79" s="132"/>
      <c r="EU79" s="132"/>
      <c r="EV79" s="132"/>
      <c r="EW79" s="132">
        <v>111.47959351746928</v>
      </c>
      <c r="EX79" s="132"/>
      <c r="EY79" s="132"/>
      <c r="EZ79" s="132"/>
      <c r="FA79" s="132"/>
      <c r="FB79" s="132"/>
      <c r="FC79" s="132"/>
      <c r="FD79" s="132"/>
      <c r="FE79" s="132"/>
      <c r="FF79" s="132"/>
      <c r="FG79" s="132"/>
      <c r="FH79" s="132"/>
      <c r="FI79" s="132"/>
      <c r="FJ79" s="132"/>
      <c r="FK79" s="132"/>
      <c r="FL79" s="132"/>
      <c r="FM79" s="132"/>
      <c r="FN79" s="132"/>
      <c r="FO79" s="132"/>
      <c r="FP79" s="132"/>
      <c r="FQ79" s="132"/>
      <c r="FR79" s="132"/>
      <c r="FS79" s="132"/>
      <c r="FT79" s="132"/>
      <c r="FU79" s="132"/>
      <c r="FV79" s="132"/>
      <c r="FW79" s="132"/>
      <c r="FX79" s="132"/>
      <c r="FY79" s="132"/>
      <c r="FZ79" s="132"/>
      <c r="GA79" s="132"/>
      <c r="GB79" s="132"/>
      <c r="GC79" s="132"/>
      <c r="GD79" s="132"/>
      <c r="GE79" s="132"/>
      <c r="GF79" s="132"/>
      <c r="GG79" s="132"/>
      <c r="GH79" s="132"/>
      <c r="GI79" s="132"/>
      <c r="GJ79" s="132">
        <v>111.47959351746928</v>
      </c>
    </row>
    <row r="80" spans="1:192" x14ac:dyDescent="0.25">
      <c r="A80" s="133" t="s">
        <v>22</v>
      </c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  <c r="BP80" s="132"/>
      <c r="BQ80" s="132"/>
      <c r="BR80" s="132"/>
      <c r="BS80" s="132"/>
      <c r="BT80" s="132"/>
      <c r="BU80" s="132"/>
      <c r="BV80" s="132"/>
      <c r="BW80" s="132"/>
      <c r="BX80" s="132"/>
      <c r="BY80" s="132"/>
      <c r="BZ80" s="132"/>
      <c r="CA80" s="132"/>
      <c r="CB80" s="132"/>
      <c r="CC80" s="132"/>
      <c r="CD80" s="132"/>
      <c r="CE80" s="132"/>
      <c r="CF80" s="132"/>
      <c r="CG80" s="132"/>
      <c r="CH80" s="132"/>
      <c r="CI80" s="132"/>
      <c r="CJ80" s="132"/>
      <c r="CK80" s="132"/>
      <c r="CL80" s="132"/>
      <c r="CM80" s="132"/>
      <c r="CN80" s="132"/>
      <c r="CO80" s="132"/>
      <c r="CP80" s="132"/>
      <c r="CQ80" s="132"/>
      <c r="CR80" s="132"/>
      <c r="CS80" s="132"/>
      <c r="CT80" s="132"/>
      <c r="CU80" s="132"/>
      <c r="CV80" s="132"/>
      <c r="CW80" s="132"/>
      <c r="CX80" s="132"/>
      <c r="CY80" s="132"/>
      <c r="CZ80" s="132"/>
      <c r="DA80" s="132"/>
      <c r="DB80" s="132"/>
      <c r="DC80" s="132"/>
      <c r="DD80" s="132"/>
      <c r="DE80" s="132"/>
      <c r="DF80" s="132"/>
      <c r="DG80" s="132"/>
      <c r="DH80" s="132"/>
      <c r="DI80" s="132"/>
      <c r="DJ80" s="132"/>
      <c r="DK80" s="132"/>
      <c r="DL80" s="132"/>
      <c r="DM80" s="132"/>
      <c r="DN80" s="132"/>
      <c r="DO80" s="132"/>
      <c r="DP80" s="132"/>
      <c r="DQ80" s="132"/>
      <c r="DR80" s="132"/>
      <c r="DS80" s="132"/>
      <c r="DT80" s="132"/>
      <c r="DU80" s="132"/>
      <c r="DV80" s="132"/>
      <c r="DW80" s="132"/>
      <c r="DX80" s="132"/>
      <c r="DY80" s="132"/>
      <c r="DZ80" s="132"/>
      <c r="EA80" s="132"/>
      <c r="EB80" s="132"/>
      <c r="EC80" s="132"/>
      <c r="ED80" s="132"/>
      <c r="EE80" s="132"/>
      <c r="EF80" s="132"/>
      <c r="EG80" s="132"/>
      <c r="EH80" s="132"/>
      <c r="EI80" s="132"/>
      <c r="EJ80" s="132"/>
      <c r="EK80" s="132"/>
      <c r="EL80" s="132"/>
      <c r="EM80" s="132"/>
      <c r="EN80" s="132"/>
      <c r="EO80" s="132"/>
      <c r="EP80" s="132"/>
      <c r="EQ80" s="132"/>
      <c r="ER80" s="132"/>
      <c r="ES80" s="132"/>
      <c r="ET80" s="132"/>
      <c r="EU80" s="132"/>
      <c r="EV80" s="132"/>
      <c r="EW80" s="132"/>
      <c r="EX80" s="132">
        <v>245.97428232048134</v>
      </c>
      <c r="EY80" s="132"/>
      <c r="EZ80" s="132"/>
      <c r="FA80" s="132"/>
      <c r="FB80" s="132"/>
      <c r="FC80" s="132"/>
      <c r="FD80" s="132"/>
      <c r="FE80" s="132"/>
      <c r="FF80" s="132"/>
      <c r="FG80" s="132"/>
      <c r="FH80" s="132"/>
      <c r="FI80" s="132"/>
      <c r="FJ80" s="132"/>
      <c r="FK80" s="132"/>
      <c r="FL80" s="132"/>
      <c r="FM80" s="132"/>
      <c r="FN80" s="132"/>
      <c r="FO80" s="132"/>
      <c r="FP80" s="132"/>
      <c r="FQ80" s="132"/>
      <c r="FR80" s="132"/>
      <c r="FS80" s="132"/>
      <c r="FT80" s="132"/>
      <c r="FU80" s="132"/>
      <c r="FV80" s="132"/>
      <c r="FW80" s="132"/>
      <c r="FX80" s="132"/>
      <c r="FY80" s="132"/>
      <c r="FZ80" s="132"/>
      <c r="GA80" s="132"/>
      <c r="GB80" s="132"/>
      <c r="GC80" s="132"/>
      <c r="GD80" s="132"/>
      <c r="GE80" s="132"/>
      <c r="GF80" s="132"/>
      <c r="GG80" s="132"/>
      <c r="GH80" s="132"/>
      <c r="GI80" s="132"/>
      <c r="GJ80" s="132">
        <v>245.97428232048134</v>
      </c>
    </row>
    <row r="81" spans="1:192" x14ac:dyDescent="0.25">
      <c r="A81" s="133" t="s">
        <v>23</v>
      </c>
      <c r="B81" s="132"/>
      <c r="C81" s="132"/>
      <c r="D81" s="132"/>
      <c r="E81" s="132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  <c r="BP81" s="132"/>
      <c r="BQ81" s="132"/>
      <c r="BR81" s="132"/>
      <c r="BS81" s="132"/>
      <c r="BT81" s="132"/>
      <c r="BU81" s="132"/>
      <c r="BV81" s="132"/>
      <c r="BW81" s="132"/>
      <c r="BX81" s="132"/>
      <c r="BY81" s="132"/>
      <c r="BZ81" s="132"/>
      <c r="CA81" s="132"/>
      <c r="CB81" s="132"/>
      <c r="CC81" s="132"/>
      <c r="CD81" s="132"/>
      <c r="CE81" s="132"/>
      <c r="CF81" s="132"/>
      <c r="CG81" s="132"/>
      <c r="CH81" s="132"/>
      <c r="CI81" s="132"/>
      <c r="CJ81" s="132"/>
      <c r="CK81" s="132"/>
      <c r="CL81" s="132"/>
      <c r="CM81" s="132"/>
      <c r="CN81" s="132"/>
      <c r="CO81" s="132"/>
      <c r="CP81" s="132"/>
      <c r="CQ81" s="132"/>
      <c r="CR81" s="132"/>
      <c r="CS81" s="132"/>
      <c r="CT81" s="132"/>
      <c r="CU81" s="132"/>
      <c r="CV81" s="132"/>
      <c r="CW81" s="132"/>
      <c r="CX81" s="132"/>
      <c r="CY81" s="132"/>
      <c r="CZ81" s="132"/>
      <c r="DA81" s="132"/>
      <c r="DB81" s="132"/>
      <c r="DC81" s="132"/>
      <c r="DD81" s="132"/>
      <c r="DE81" s="132"/>
      <c r="DF81" s="132"/>
      <c r="DG81" s="132"/>
      <c r="DH81" s="132"/>
      <c r="DI81" s="132"/>
      <c r="DJ81" s="132"/>
      <c r="DK81" s="132"/>
      <c r="DL81" s="132"/>
      <c r="DM81" s="132"/>
      <c r="DN81" s="132"/>
      <c r="DO81" s="132"/>
      <c r="DP81" s="132"/>
      <c r="DQ81" s="132"/>
      <c r="DR81" s="132"/>
      <c r="DS81" s="132"/>
      <c r="DT81" s="132"/>
      <c r="DU81" s="132"/>
      <c r="DV81" s="132"/>
      <c r="DW81" s="132"/>
      <c r="DX81" s="132"/>
      <c r="DY81" s="132"/>
      <c r="DZ81" s="132"/>
      <c r="EA81" s="132"/>
      <c r="EB81" s="132"/>
      <c r="EC81" s="132"/>
      <c r="ED81" s="132"/>
      <c r="EE81" s="132"/>
      <c r="EF81" s="132"/>
      <c r="EG81" s="132"/>
      <c r="EH81" s="132"/>
      <c r="EI81" s="132"/>
      <c r="EJ81" s="132"/>
      <c r="EK81" s="132"/>
      <c r="EL81" s="132"/>
      <c r="EM81" s="132"/>
      <c r="EN81" s="132"/>
      <c r="EO81" s="132"/>
      <c r="EP81" s="132"/>
      <c r="EQ81" s="132"/>
      <c r="ER81" s="132"/>
      <c r="ES81" s="132"/>
      <c r="ET81" s="132"/>
      <c r="EU81" s="132"/>
      <c r="EV81" s="132"/>
      <c r="EW81" s="132"/>
      <c r="EX81" s="132"/>
      <c r="EY81" s="132">
        <v>829.1608924948647</v>
      </c>
      <c r="EZ81" s="132"/>
      <c r="FA81" s="132"/>
      <c r="FB81" s="132"/>
      <c r="FC81" s="132"/>
      <c r="FD81" s="132"/>
      <c r="FE81" s="132"/>
      <c r="FF81" s="132"/>
      <c r="FG81" s="132"/>
      <c r="FH81" s="132"/>
      <c r="FI81" s="132"/>
      <c r="FJ81" s="132"/>
      <c r="FK81" s="132"/>
      <c r="FL81" s="132"/>
      <c r="FM81" s="132"/>
      <c r="FN81" s="132"/>
      <c r="FO81" s="132"/>
      <c r="FP81" s="132"/>
      <c r="FQ81" s="132"/>
      <c r="FR81" s="132"/>
      <c r="FS81" s="132"/>
      <c r="FT81" s="132"/>
      <c r="FU81" s="132"/>
      <c r="FV81" s="132"/>
      <c r="FW81" s="132"/>
      <c r="FX81" s="132"/>
      <c r="FY81" s="132"/>
      <c r="FZ81" s="132"/>
      <c r="GA81" s="132"/>
      <c r="GB81" s="132"/>
      <c r="GC81" s="132"/>
      <c r="GD81" s="132"/>
      <c r="GE81" s="132"/>
      <c r="GF81" s="132"/>
      <c r="GG81" s="132"/>
      <c r="GH81" s="132"/>
      <c r="GI81" s="132"/>
      <c r="GJ81" s="132">
        <v>829.1608924948647</v>
      </c>
    </row>
    <row r="82" spans="1:192" x14ac:dyDescent="0.25">
      <c r="A82" s="133" t="s">
        <v>367</v>
      </c>
      <c r="B82" s="132"/>
      <c r="C82" s="132"/>
      <c r="D82" s="132"/>
      <c r="E82" s="132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  <c r="CE82" s="132"/>
      <c r="CF82" s="132"/>
      <c r="CG82" s="132"/>
      <c r="CH82" s="132"/>
      <c r="CI82" s="132"/>
      <c r="CJ82" s="132"/>
      <c r="CK82" s="132"/>
      <c r="CL82" s="132"/>
      <c r="CM82" s="132"/>
      <c r="CN82" s="132"/>
      <c r="CO82" s="132"/>
      <c r="CP82" s="132"/>
      <c r="CQ82" s="132"/>
      <c r="CR82" s="132"/>
      <c r="CS82" s="132"/>
      <c r="CT82" s="132"/>
      <c r="CU82" s="132"/>
      <c r="CV82" s="132"/>
      <c r="CW82" s="132"/>
      <c r="CX82" s="132"/>
      <c r="CY82" s="132"/>
      <c r="CZ82" s="132"/>
      <c r="DA82" s="132"/>
      <c r="DB82" s="132"/>
      <c r="DC82" s="132"/>
      <c r="DD82" s="132"/>
      <c r="DE82" s="132"/>
      <c r="DF82" s="132"/>
      <c r="DG82" s="132"/>
      <c r="DH82" s="132"/>
      <c r="DI82" s="132"/>
      <c r="DJ82" s="132"/>
      <c r="DK82" s="132"/>
      <c r="DL82" s="132"/>
      <c r="DM82" s="132"/>
      <c r="DN82" s="132"/>
      <c r="DO82" s="132"/>
      <c r="DP82" s="132"/>
      <c r="DQ82" s="132"/>
      <c r="DR82" s="132"/>
      <c r="DS82" s="132"/>
      <c r="DT82" s="132"/>
      <c r="DU82" s="132"/>
      <c r="DV82" s="132"/>
      <c r="DW82" s="132"/>
      <c r="DX82" s="132"/>
      <c r="DY82" s="132"/>
      <c r="DZ82" s="132"/>
      <c r="EA82" s="132"/>
      <c r="EB82" s="132"/>
      <c r="EC82" s="132"/>
      <c r="ED82" s="132"/>
      <c r="EE82" s="132"/>
      <c r="EF82" s="132"/>
      <c r="EG82" s="132"/>
      <c r="EH82" s="132"/>
      <c r="EI82" s="132"/>
      <c r="EJ82" s="132"/>
      <c r="EK82" s="132"/>
      <c r="EL82" s="132"/>
      <c r="EM82" s="132"/>
      <c r="EN82" s="132"/>
      <c r="EO82" s="132"/>
      <c r="EP82" s="132"/>
      <c r="EQ82" s="132"/>
      <c r="ER82" s="132"/>
      <c r="ES82" s="132"/>
      <c r="ET82" s="132"/>
      <c r="EU82" s="132"/>
      <c r="EV82" s="132"/>
      <c r="EW82" s="132"/>
      <c r="EX82" s="132"/>
      <c r="EY82" s="132"/>
      <c r="EZ82" s="132">
        <v>1414.0804023998307</v>
      </c>
      <c r="FA82" s="132"/>
      <c r="FB82" s="132"/>
      <c r="FC82" s="132"/>
      <c r="FD82" s="132"/>
      <c r="FE82" s="132"/>
      <c r="FF82" s="132"/>
      <c r="FG82" s="132"/>
      <c r="FH82" s="132"/>
      <c r="FI82" s="132"/>
      <c r="FJ82" s="132"/>
      <c r="FK82" s="132"/>
      <c r="FL82" s="132"/>
      <c r="FM82" s="132"/>
      <c r="FN82" s="132"/>
      <c r="FO82" s="132"/>
      <c r="FP82" s="132"/>
      <c r="FQ82" s="132"/>
      <c r="FR82" s="132"/>
      <c r="FS82" s="132"/>
      <c r="FT82" s="132"/>
      <c r="FU82" s="132"/>
      <c r="FV82" s="132"/>
      <c r="FW82" s="132"/>
      <c r="FX82" s="132"/>
      <c r="FY82" s="132"/>
      <c r="FZ82" s="132"/>
      <c r="GA82" s="132"/>
      <c r="GB82" s="132"/>
      <c r="GC82" s="132"/>
      <c r="GD82" s="132"/>
      <c r="GE82" s="132"/>
      <c r="GF82" s="132"/>
      <c r="GG82" s="132"/>
      <c r="GH82" s="132"/>
      <c r="GI82" s="132"/>
      <c r="GJ82" s="132">
        <v>1414.0804023998307</v>
      </c>
    </row>
    <row r="83" spans="1:192" x14ac:dyDescent="0.25">
      <c r="A83" s="133" t="s">
        <v>24</v>
      </c>
      <c r="B83" s="132"/>
      <c r="C83" s="132"/>
      <c r="D83" s="132"/>
      <c r="E83" s="132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  <c r="CE83" s="132"/>
      <c r="CF83" s="132"/>
      <c r="CG83" s="132"/>
      <c r="CH83" s="132"/>
      <c r="CI83" s="132"/>
      <c r="CJ83" s="132"/>
      <c r="CK83" s="132"/>
      <c r="CL83" s="132"/>
      <c r="CM83" s="132"/>
      <c r="CN83" s="132"/>
      <c r="CO83" s="132"/>
      <c r="CP83" s="132"/>
      <c r="CQ83" s="132"/>
      <c r="CR83" s="132"/>
      <c r="CS83" s="132"/>
      <c r="CT83" s="132"/>
      <c r="CU83" s="132"/>
      <c r="CV83" s="132"/>
      <c r="CW83" s="132"/>
      <c r="CX83" s="132"/>
      <c r="CY83" s="132"/>
      <c r="CZ83" s="132"/>
      <c r="DA83" s="132"/>
      <c r="DB83" s="132"/>
      <c r="DC83" s="132"/>
      <c r="DD83" s="132"/>
      <c r="DE83" s="132"/>
      <c r="DF83" s="132"/>
      <c r="DG83" s="132"/>
      <c r="DH83" s="132"/>
      <c r="DI83" s="132"/>
      <c r="DJ83" s="132"/>
      <c r="DK83" s="132"/>
      <c r="DL83" s="132"/>
      <c r="DM83" s="132"/>
      <c r="DN83" s="132"/>
      <c r="DO83" s="132"/>
      <c r="DP83" s="132"/>
      <c r="DQ83" s="132"/>
      <c r="DR83" s="132"/>
      <c r="DS83" s="132"/>
      <c r="DT83" s="132"/>
      <c r="DU83" s="132"/>
      <c r="DV83" s="132"/>
      <c r="DW83" s="132"/>
      <c r="DX83" s="132"/>
      <c r="DY83" s="132"/>
      <c r="DZ83" s="132"/>
      <c r="EA83" s="132"/>
      <c r="EB83" s="132"/>
      <c r="EC83" s="132"/>
      <c r="ED83" s="132"/>
      <c r="EE83" s="132"/>
      <c r="EF83" s="132"/>
      <c r="EG83" s="132"/>
      <c r="EH83" s="132"/>
      <c r="EI83" s="132"/>
      <c r="EJ83" s="132"/>
      <c r="EK83" s="132"/>
      <c r="EL83" s="132"/>
      <c r="EM83" s="132"/>
      <c r="EN83" s="132"/>
      <c r="EO83" s="132"/>
      <c r="EP83" s="132"/>
      <c r="EQ83" s="132"/>
      <c r="ER83" s="132"/>
      <c r="ES83" s="132"/>
      <c r="ET83" s="132"/>
      <c r="EU83" s="132"/>
      <c r="EV83" s="132"/>
      <c r="EW83" s="132"/>
      <c r="EX83" s="132"/>
      <c r="EY83" s="132"/>
      <c r="EZ83" s="132"/>
      <c r="FA83" s="132">
        <v>1201.0863612699734</v>
      </c>
      <c r="FB83" s="132"/>
      <c r="FC83" s="132"/>
      <c r="FD83" s="132"/>
      <c r="FE83" s="132"/>
      <c r="FF83" s="132"/>
      <c r="FG83" s="132"/>
      <c r="FH83" s="132"/>
      <c r="FI83" s="132"/>
      <c r="FJ83" s="132"/>
      <c r="FK83" s="132"/>
      <c r="FL83" s="132"/>
      <c r="FM83" s="132"/>
      <c r="FN83" s="132"/>
      <c r="FO83" s="132"/>
      <c r="FP83" s="132"/>
      <c r="FQ83" s="132"/>
      <c r="FR83" s="132"/>
      <c r="FS83" s="132"/>
      <c r="FT83" s="132"/>
      <c r="FU83" s="132"/>
      <c r="FV83" s="132"/>
      <c r="FW83" s="132"/>
      <c r="FX83" s="132"/>
      <c r="FY83" s="132"/>
      <c r="FZ83" s="132"/>
      <c r="GA83" s="132"/>
      <c r="GB83" s="132"/>
      <c r="GC83" s="132"/>
      <c r="GD83" s="132"/>
      <c r="GE83" s="132"/>
      <c r="GF83" s="132"/>
      <c r="GG83" s="132"/>
      <c r="GH83" s="132"/>
      <c r="GI83" s="132"/>
      <c r="GJ83" s="132">
        <v>1201.0863612699734</v>
      </c>
    </row>
    <row r="84" spans="1:192" x14ac:dyDescent="0.25">
      <c r="A84" s="133" t="s">
        <v>368</v>
      </c>
      <c r="B84" s="132"/>
      <c r="C84" s="132"/>
      <c r="D84" s="132"/>
      <c r="E84" s="132"/>
      <c r="F84" s="132"/>
      <c r="G84" s="132"/>
      <c r="H84" s="132"/>
      <c r="I84" s="132"/>
      <c r="J84" s="132"/>
      <c r="K84" s="132"/>
      <c r="L84" s="132"/>
      <c r="M84" s="132"/>
      <c r="N84" s="132"/>
      <c r="O84" s="132"/>
      <c r="P84" s="132"/>
      <c r="Q84" s="132"/>
      <c r="R84" s="132"/>
      <c r="S84" s="132"/>
      <c r="T84" s="132"/>
      <c r="U84" s="132"/>
      <c r="V84" s="132"/>
      <c r="W84" s="132"/>
      <c r="X84" s="132"/>
      <c r="Y84" s="132"/>
      <c r="Z84" s="132"/>
      <c r="AA84" s="132"/>
      <c r="AB84" s="132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  <c r="CE84" s="132"/>
      <c r="CF84" s="132"/>
      <c r="CG84" s="132"/>
      <c r="CH84" s="132"/>
      <c r="CI84" s="132"/>
      <c r="CJ84" s="132"/>
      <c r="CK84" s="132"/>
      <c r="CL84" s="132"/>
      <c r="CM84" s="132"/>
      <c r="CN84" s="132"/>
      <c r="CO84" s="132"/>
      <c r="CP84" s="132"/>
      <c r="CQ84" s="132"/>
      <c r="CR84" s="132"/>
      <c r="CS84" s="132"/>
      <c r="CT84" s="132"/>
      <c r="CU84" s="132"/>
      <c r="CV84" s="132"/>
      <c r="CW84" s="132"/>
      <c r="CX84" s="132"/>
      <c r="CY84" s="132"/>
      <c r="CZ84" s="132"/>
      <c r="DA84" s="132"/>
      <c r="DB84" s="132"/>
      <c r="DC84" s="132"/>
      <c r="DD84" s="132"/>
      <c r="DE84" s="132"/>
      <c r="DF84" s="132"/>
      <c r="DG84" s="132"/>
      <c r="DH84" s="132"/>
      <c r="DI84" s="132"/>
      <c r="DJ84" s="132"/>
      <c r="DK84" s="132"/>
      <c r="DL84" s="132"/>
      <c r="DM84" s="132"/>
      <c r="DN84" s="132"/>
      <c r="DO84" s="132"/>
      <c r="DP84" s="132"/>
      <c r="DQ84" s="132"/>
      <c r="DR84" s="132"/>
      <c r="DS84" s="132"/>
      <c r="DT84" s="132"/>
      <c r="DU84" s="132"/>
      <c r="DV84" s="132"/>
      <c r="DW84" s="132"/>
      <c r="DX84" s="132"/>
      <c r="DY84" s="132"/>
      <c r="DZ84" s="132"/>
      <c r="EA84" s="132"/>
      <c r="EB84" s="132"/>
      <c r="EC84" s="132"/>
      <c r="ED84" s="132"/>
      <c r="EE84" s="132"/>
      <c r="EF84" s="132"/>
      <c r="EG84" s="132"/>
      <c r="EH84" s="132"/>
      <c r="EI84" s="132"/>
      <c r="EJ84" s="132"/>
      <c r="EK84" s="132"/>
      <c r="EL84" s="132"/>
      <c r="EM84" s="132"/>
      <c r="EN84" s="132"/>
      <c r="EO84" s="132"/>
      <c r="EP84" s="132"/>
      <c r="EQ84" s="132"/>
      <c r="ER84" s="132"/>
      <c r="ES84" s="132"/>
      <c r="ET84" s="132"/>
      <c r="EU84" s="132"/>
      <c r="EV84" s="132"/>
      <c r="EW84" s="132"/>
      <c r="EX84" s="132"/>
      <c r="EY84" s="132"/>
      <c r="EZ84" s="132"/>
      <c r="FA84" s="132"/>
      <c r="FB84" s="132">
        <v>838.70266955061288</v>
      </c>
      <c r="FC84" s="132"/>
      <c r="FD84" s="132"/>
      <c r="FE84" s="132"/>
      <c r="FF84" s="132"/>
      <c r="FG84" s="132"/>
      <c r="FH84" s="132"/>
      <c r="FI84" s="132"/>
      <c r="FJ84" s="132"/>
      <c r="FK84" s="132"/>
      <c r="FL84" s="132"/>
      <c r="FM84" s="132"/>
      <c r="FN84" s="132"/>
      <c r="FO84" s="132"/>
      <c r="FP84" s="132"/>
      <c r="FQ84" s="132"/>
      <c r="FR84" s="132"/>
      <c r="FS84" s="132"/>
      <c r="FT84" s="132"/>
      <c r="FU84" s="132"/>
      <c r="FV84" s="132"/>
      <c r="FW84" s="132"/>
      <c r="FX84" s="132"/>
      <c r="FY84" s="132"/>
      <c r="FZ84" s="132"/>
      <c r="GA84" s="132"/>
      <c r="GB84" s="132"/>
      <c r="GC84" s="132"/>
      <c r="GD84" s="132"/>
      <c r="GE84" s="132"/>
      <c r="GF84" s="132"/>
      <c r="GG84" s="132"/>
      <c r="GH84" s="132"/>
      <c r="GI84" s="132"/>
      <c r="GJ84" s="132">
        <v>838.70266955061288</v>
      </c>
    </row>
    <row r="85" spans="1:192" x14ac:dyDescent="0.25">
      <c r="A85" s="133" t="s">
        <v>750</v>
      </c>
      <c r="B85" s="132">
        <v>0.14712947125176984</v>
      </c>
      <c r="C85" s="132"/>
      <c r="D85" s="132"/>
      <c r="E85" s="132"/>
      <c r="F85" s="132"/>
      <c r="G85" s="132"/>
      <c r="H85" s="132"/>
      <c r="I85" s="132"/>
      <c r="J85" s="132"/>
      <c r="K85" s="132"/>
      <c r="L85" s="132"/>
      <c r="M85" s="132">
        <v>1.0499168154797142E-2</v>
      </c>
      <c r="N85" s="132"/>
      <c r="O85" s="132"/>
      <c r="P85" s="132"/>
      <c r="Q85" s="132"/>
      <c r="R85" s="132"/>
      <c r="S85" s="132"/>
      <c r="T85" s="132"/>
      <c r="U85" s="132"/>
      <c r="V85" s="132"/>
      <c r="W85" s="132"/>
      <c r="X85" s="132"/>
      <c r="Y85" s="132"/>
      <c r="Z85" s="132"/>
      <c r="AA85" s="132">
        <v>2.0555560386538718</v>
      </c>
      <c r="AB85" s="132">
        <v>0.91694996451022448</v>
      </c>
      <c r="AC85" s="132">
        <v>4.1314382082356859E-3</v>
      </c>
      <c r="AD85" s="132">
        <v>3.6039667567495512</v>
      </c>
      <c r="AE85" s="132"/>
      <c r="AF85" s="132"/>
      <c r="AG85" s="132"/>
      <c r="AH85" s="132">
        <v>5.2917859999473071E-2</v>
      </c>
      <c r="AI85" s="132">
        <v>0.29935329989583187</v>
      </c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>
        <v>2.276143740176639E-2</v>
      </c>
      <c r="BK85" s="132">
        <v>1.5222025434597994E-3</v>
      </c>
      <c r="BL85" s="132"/>
      <c r="BM85" s="132">
        <v>2.2123609250296664E-2</v>
      </c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>
        <v>1.0803757080807082E-2</v>
      </c>
      <c r="BY85" s="132">
        <v>1.8581163870614793E-2</v>
      </c>
      <c r="BZ85" s="132">
        <v>6.8257522735247961E-2</v>
      </c>
      <c r="CA85" s="132"/>
      <c r="CB85" s="132"/>
      <c r="CC85" s="132"/>
      <c r="CD85" s="132"/>
      <c r="CE85" s="132"/>
      <c r="CF85" s="132"/>
      <c r="CG85" s="132"/>
      <c r="CH85" s="132"/>
      <c r="CI85" s="132"/>
      <c r="CJ85" s="132"/>
      <c r="CK85" s="132"/>
      <c r="CL85" s="132"/>
      <c r="CM85" s="132"/>
      <c r="CN85" s="132"/>
      <c r="CO85" s="132"/>
      <c r="CP85" s="132"/>
      <c r="CQ85" s="132"/>
      <c r="CR85" s="132"/>
      <c r="CS85" s="132"/>
      <c r="CT85" s="132"/>
      <c r="CU85" s="132"/>
      <c r="CV85" s="132"/>
      <c r="CW85" s="132"/>
      <c r="CX85" s="132"/>
      <c r="CY85" s="132"/>
      <c r="CZ85" s="132"/>
      <c r="DA85" s="132"/>
      <c r="DB85" s="132"/>
      <c r="DC85" s="132"/>
      <c r="DD85" s="132"/>
      <c r="DE85" s="132"/>
      <c r="DF85" s="132"/>
      <c r="DG85" s="132"/>
      <c r="DH85" s="132"/>
      <c r="DI85" s="132"/>
      <c r="DJ85" s="132"/>
      <c r="DK85" s="132"/>
      <c r="DL85" s="132"/>
      <c r="DM85" s="132"/>
      <c r="DN85" s="132"/>
      <c r="DO85" s="132"/>
      <c r="DP85" s="132"/>
      <c r="DQ85" s="132"/>
      <c r="DR85" s="132"/>
      <c r="DS85" s="132"/>
      <c r="DT85" s="132"/>
      <c r="DU85" s="132"/>
      <c r="DV85" s="132"/>
      <c r="DW85" s="132"/>
      <c r="DX85" s="132"/>
      <c r="DY85" s="132"/>
      <c r="DZ85" s="132"/>
      <c r="EA85" s="132"/>
      <c r="EB85" s="132"/>
      <c r="EC85" s="132"/>
      <c r="ED85" s="132"/>
      <c r="EE85" s="132"/>
      <c r="EF85" s="132"/>
      <c r="EG85" s="132"/>
      <c r="EH85" s="132"/>
      <c r="EI85" s="132"/>
      <c r="EJ85" s="132"/>
      <c r="EK85" s="132"/>
      <c r="EL85" s="132"/>
      <c r="EM85" s="132"/>
      <c r="EN85" s="132"/>
      <c r="EO85" s="132"/>
      <c r="EP85" s="132"/>
      <c r="EQ85" s="132"/>
      <c r="ER85" s="132"/>
      <c r="ES85" s="132"/>
      <c r="ET85" s="132"/>
      <c r="EU85" s="132"/>
      <c r="EV85" s="132"/>
      <c r="EW85" s="132"/>
      <c r="EX85" s="132"/>
      <c r="EY85" s="132"/>
      <c r="EZ85" s="132"/>
      <c r="FA85" s="132"/>
      <c r="FB85" s="132"/>
      <c r="FC85" s="132"/>
      <c r="FD85" s="132"/>
      <c r="FE85" s="132"/>
      <c r="FF85" s="132"/>
      <c r="FG85" s="132"/>
      <c r="FH85" s="132"/>
      <c r="FI85" s="132"/>
      <c r="FJ85" s="132"/>
      <c r="FK85" s="132"/>
      <c r="FL85" s="132"/>
      <c r="FM85" s="132"/>
      <c r="FN85" s="132">
        <v>0.67450690982634154</v>
      </c>
      <c r="FO85" s="132">
        <v>0.7828643712862613</v>
      </c>
      <c r="FP85" s="132">
        <v>0.69169435855355133</v>
      </c>
      <c r="FQ85" s="132">
        <v>0.65581130615120531</v>
      </c>
      <c r="FR85" s="132">
        <v>0.63516132595492547</v>
      </c>
      <c r="FS85" s="132">
        <v>0.59109576426374955</v>
      </c>
      <c r="FT85" s="132">
        <v>0.57443866631702389</v>
      </c>
      <c r="FU85" s="132">
        <v>0.62309901212682162</v>
      </c>
      <c r="FV85" s="132">
        <v>0.60153709963166346</v>
      </c>
      <c r="FW85" s="132">
        <v>0.81889387894181265</v>
      </c>
      <c r="FX85" s="132"/>
      <c r="FY85" s="132"/>
      <c r="FZ85" s="132"/>
      <c r="GA85" s="132"/>
      <c r="GB85" s="132"/>
      <c r="GC85" s="132"/>
      <c r="GD85" s="132"/>
      <c r="GE85" s="132"/>
      <c r="GF85" s="132"/>
      <c r="GG85" s="132"/>
      <c r="GH85" s="132">
        <v>0.8787742331004883</v>
      </c>
      <c r="GI85" s="132">
        <v>0.96113548520390135</v>
      </c>
      <c r="GJ85" s="132">
        <v>15.723566101663694</v>
      </c>
    </row>
    <row r="86" spans="1:192" x14ac:dyDescent="0.25">
      <c r="A86" s="133" t="s">
        <v>751</v>
      </c>
      <c r="B86" s="132"/>
      <c r="C86" s="132">
        <v>1.149767932640297</v>
      </c>
      <c r="D86" s="132"/>
      <c r="E86" s="132"/>
      <c r="F86" s="132"/>
      <c r="G86" s="132"/>
      <c r="H86" s="132"/>
      <c r="I86" s="132"/>
      <c r="J86" s="132"/>
      <c r="K86" s="132"/>
      <c r="L86" s="132"/>
      <c r="M86" s="132">
        <v>0.92718479391122255</v>
      </c>
      <c r="N86" s="132"/>
      <c r="O86" s="132"/>
      <c r="P86" s="132"/>
      <c r="Q86" s="132"/>
      <c r="R86" s="132"/>
      <c r="S86" s="132"/>
      <c r="T86" s="132"/>
      <c r="U86" s="132"/>
      <c r="V86" s="132"/>
      <c r="W86" s="132"/>
      <c r="X86" s="132"/>
      <c r="Y86" s="132"/>
      <c r="Z86" s="132"/>
      <c r="AA86" s="132">
        <v>16.073654541879197</v>
      </c>
      <c r="AB86" s="132">
        <v>5.8380227119821866</v>
      </c>
      <c r="AC86" s="132">
        <v>0.35168474533951011</v>
      </c>
      <c r="AD86" s="132">
        <v>0.83307583997397361</v>
      </c>
      <c r="AE86" s="132"/>
      <c r="AF86" s="132"/>
      <c r="AG86" s="132"/>
      <c r="AH86" s="132">
        <v>0.26335725513160807</v>
      </c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>
        <v>0.1125923706633066</v>
      </c>
      <c r="BK86" s="132">
        <v>7.4968164954688108E-3</v>
      </c>
      <c r="BL86" s="132"/>
      <c r="BM86" s="132">
        <v>0.123506940319006</v>
      </c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>
        <v>5.3319793845095324E-2</v>
      </c>
      <c r="BY86" s="132">
        <v>9.1830721275408048E-2</v>
      </c>
      <c r="BZ86" s="132">
        <v>0.34099589578835615</v>
      </c>
      <c r="CA86" s="132"/>
      <c r="CB86" s="132"/>
      <c r="CC86" s="132"/>
      <c r="CD86" s="132"/>
      <c r="CE86" s="132"/>
      <c r="CF86" s="132"/>
      <c r="CG86" s="132"/>
      <c r="CH86" s="132"/>
      <c r="CI86" s="132"/>
      <c r="CJ86" s="132"/>
      <c r="CK86" s="132"/>
      <c r="CL86" s="132"/>
      <c r="CM86" s="132"/>
      <c r="CN86" s="132"/>
      <c r="CO86" s="132"/>
      <c r="CP86" s="132"/>
      <c r="CQ86" s="132"/>
      <c r="CR86" s="132"/>
      <c r="CS86" s="132"/>
      <c r="CT86" s="132"/>
      <c r="CU86" s="132"/>
      <c r="CV86" s="132"/>
      <c r="CW86" s="132"/>
      <c r="CX86" s="132"/>
      <c r="CY86" s="132"/>
      <c r="CZ86" s="132"/>
      <c r="DA86" s="132"/>
      <c r="DB86" s="132"/>
      <c r="DC86" s="132"/>
      <c r="DD86" s="132"/>
      <c r="DE86" s="132"/>
      <c r="DF86" s="132"/>
      <c r="DG86" s="132"/>
      <c r="DH86" s="132"/>
      <c r="DI86" s="132"/>
      <c r="DJ86" s="132"/>
      <c r="DK86" s="132"/>
      <c r="DL86" s="132"/>
      <c r="DM86" s="132"/>
      <c r="DN86" s="132"/>
      <c r="DO86" s="132"/>
      <c r="DP86" s="132"/>
      <c r="DQ86" s="132"/>
      <c r="DR86" s="132"/>
      <c r="DS86" s="132"/>
      <c r="DT86" s="132"/>
      <c r="DU86" s="132"/>
      <c r="DV86" s="132"/>
      <c r="DW86" s="132"/>
      <c r="DX86" s="132"/>
      <c r="DY86" s="132"/>
      <c r="DZ86" s="132"/>
      <c r="EA86" s="132"/>
      <c r="EB86" s="132"/>
      <c r="EC86" s="132"/>
      <c r="ED86" s="132"/>
      <c r="EE86" s="132"/>
      <c r="EF86" s="132"/>
      <c r="EG86" s="132"/>
      <c r="EH86" s="132"/>
      <c r="EI86" s="132"/>
      <c r="EJ86" s="132"/>
      <c r="EK86" s="132"/>
      <c r="EL86" s="132"/>
      <c r="EM86" s="132"/>
      <c r="EN86" s="132"/>
      <c r="EO86" s="132"/>
      <c r="EP86" s="132"/>
      <c r="EQ86" s="132"/>
      <c r="ER86" s="132"/>
      <c r="ES86" s="132"/>
      <c r="ET86" s="132"/>
      <c r="EU86" s="132"/>
      <c r="EV86" s="132"/>
      <c r="EW86" s="132"/>
      <c r="EX86" s="132"/>
      <c r="EY86" s="132"/>
      <c r="EZ86" s="132"/>
      <c r="FA86" s="132"/>
      <c r="FB86" s="132"/>
      <c r="FC86" s="132"/>
      <c r="FD86" s="132"/>
      <c r="FE86" s="132"/>
      <c r="FF86" s="132"/>
      <c r="FG86" s="132"/>
      <c r="FH86" s="132"/>
      <c r="FI86" s="132"/>
      <c r="FJ86" s="132"/>
      <c r="FK86" s="132"/>
      <c r="FL86" s="132"/>
      <c r="FM86" s="132"/>
      <c r="FN86" s="132">
        <v>0.48912758939374995</v>
      </c>
      <c r="FO86" s="132">
        <v>0.57230060061812893</v>
      </c>
      <c r="FP86" s="132">
        <v>0.50198419321332122</v>
      </c>
      <c r="FQ86" s="132">
        <v>0.4744381881045473</v>
      </c>
      <c r="FR86" s="132">
        <v>0.4583761111235311</v>
      </c>
      <c r="FS86" s="132">
        <v>0.42496285345350587</v>
      </c>
      <c r="FT86" s="132">
        <v>0.41232952932076439</v>
      </c>
      <c r="FU86" s="132">
        <v>0.44882474014435925</v>
      </c>
      <c r="FV86" s="132">
        <v>0.43259851446692243</v>
      </c>
      <c r="FW86" s="132">
        <v>0.57331367999726535</v>
      </c>
      <c r="FX86" s="132"/>
      <c r="FY86" s="132"/>
      <c r="FZ86" s="132"/>
      <c r="GA86" s="132"/>
      <c r="GB86" s="132"/>
      <c r="GC86" s="132"/>
      <c r="GD86" s="132"/>
      <c r="GE86" s="132"/>
      <c r="GF86" s="132"/>
      <c r="GG86" s="132"/>
      <c r="GH86" s="132">
        <v>-5.4709967221728393</v>
      </c>
      <c r="GI86" s="132">
        <v>6.1158563356766438</v>
      </c>
      <c r="GJ86" s="132">
        <v>31.599605972584538</v>
      </c>
    </row>
    <row r="87" spans="1:192" x14ac:dyDescent="0.25">
      <c r="A87" s="133" t="s">
        <v>752</v>
      </c>
      <c r="B87" s="132"/>
      <c r="C87" s="132"/>
      <c r="D87" s="132">
        <v>4.1035973484175738E-2</v>
      </c>
      <c r="E87" s="132"/>
      <c r="F87" s="132"/>
      <c r="G87" s="132"/>
      <c r="H87" s="132"/>
      <c r="I87" s="132"/>
      <c r="J87" s="132"/>
      <c r="K87" s="132"/>
      <c r="L87" s="132"/>
      <c r="M87" s="132">
        <v>5.858868622936322E-3</v>
      </c>
      <c r="N87" s="132"/>
      <c r="O87" s="132"/>
      <c r="P87" s="132"/>
      <c r="Q87" s="132"/>
      <c r="R87" s="132"/>
      <c r="S87" s="132"/>
      <c r="T87" s="132"/>
      <c r="U87" s="132"/>
      <c r="V87" s="132"/>
      <c r="W87" s="132"/>
      <c r="X87" s="132"/>
      <c r="Y87" s="132"/>
      <c r="Z87" s="132"/>
      <c r="AA87" s="132">
        <v>0.81129554292148875</v>
      </c>
      <c r="AB87" s="132">
        <v>0.27941409694813679</v>
      </c>
      <c r="AC87" s="132">
        <v>2.3018079217904035E-3</v>
      </c>
      <c r="AD87" s="132">
        <v>4.5230828533692168E-2</v>
      </c>
      <c r="AE87" s="132"/>
      <c r="AF87" s="132"/>
      <c r="AG87" s="132"/>
      <c r="AH87" s="132">
        <v>1.4264451563848169E-2</v>
      </c>
      <c r="AI87" s="132">
        <v>0.3434909135040416</v>
      </c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>
        <v>6.104617462793711E-3</v>
      </c>
      <c r="BK87" s="132">
        <v>4.0702183594888556E-4</v>
      </c>
      <c r="BL87" s="132"/>
      <c r="BM87" s="132">
        <v>2.3251478276379352E-2</v>
      </c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>
        <v>2.8928962913872852E-3</v>
      </c>
      <c r="BY87" s="132">
        <v>4.980595931378535E-3</v>
      </c>
      <c r="BZ87" s="132">
        <v>1.8432007932204203E-2</v>
      </c>
      <c r="CA87" s="132"/>
      <c r="CB87" s="132"/>
      <c r="CC87" s="132"/>
      <c r="CD87" s="132"/>
      <c r="CE87" s="132"/>
      <c r="CF87" s="132"/>
      <c r="CG87" s="132"/>
      <c r="CH87" s="132"/>
      <c r="CI87" s="132"/>
      <c r="CJ87" s="132"/>
      <c r="CK87" s="132"/>
      <c r="CL87" s="132"/>
      <c r="CM87" s="132"/>
      <c r="CN87" s="132"/>
      <c r="CO87" s="132"/>
      <c r="CP87" s="132"/>
      <c r="CQ87" s="132"/>
      <c r="CR87" s="132"/>
      <c r="CS87" s="132"/>
      <c r="CT87" s="132"/>
      <c r="CU87" s="132"/>
      <c r="CV87" s="132"/>
      <c r="CW87" s="132"/>
      <c r="CX87" s="132"/>
      <c r="CY87" s="132"/>
      <c r="CZ87" s="132"/>
      <c r="DA87" s="132"/>
      <c r="DB87" s="132"/>
      <c r="DC87" s="132"/>
      <c r="DD87" s="132"/>
      <c r="DE87" s="132"/>
      <c r="DF87" s="132"/>
      <c r="DG87" s="132"/>
      <c r="DH87" s="132"/>
      <c r="DI87" s="132"/>
      <c r="DJ87" s="132"/>
      <c r="DK87" s="132"/>
      <c r="DL87" s="132"/>
      <c r="DM87" s="132"/>
      <c r="DN87" s="132"/>
      <c r="DO87" s="132"/>
      <c r="DP87" s="132"/>
      <c r="DQ87" s="132"/>
      <c r="DR87" s="132"/>
      <c r="DS87" s="132"/>
      <c r="DT87" s="132"/>
      <c r="DU87" s="132"/>
      <c r="DV87" s="132"/>
      <c r="DW87" s="132"/>
      <c r="DX87" s="132"/>
      <c r="DY87" s="132"/>
      <c r="DZ87" s="132"/>
      <c r="EA87" s="132"/>
      <c r="EB87" s="132"/>
      <c r="EC87" s="132"/>
      <c r="ED87" s="132"/>
      <c r="EE87" s="132"/>
      <c r="EF87" s="132"/>
      <c r="EG87" s="132"/>
      <c r="EH87" s="132"/>
      <c r="EI87" s="132"/>
      <c r="EJ87" s="132"/>
      <c r="EK87" s="132"/>
      <c r="EL87" s="132"/>
      <c r="EM87" s="132"/>
      <c r="EN87" s="132"/>
      <c r="EO87" s="132"/>
      <c r="EP87" s="132"/>
      <c r="EQ87" s="132"/>
      <c r="ER87" s="132"/>
      <c r="ES87" s="132"/>
      <c r="ET87" s="132"/>
      <c r="EU87" s="132"/>
      <c r="EV87" s="132"/>
      <c r="EW87" s="132"/>
      <c r="EX87" s="132"/>
      <c r="EY87" s="132"/>
      <c r="EZ87" s="132"/>
      <c r="FA87" s="132"/>
      <c r="FB87" s="132"/>
      <c r="FC87" s="132"/>
      <c r="FD87" s="132"/>
      <c r="FE87" s="132"/>
      <c r="FF87" s="132"/>
      <c r="FG87" s="132"/>
      <c r="FH87" s="132"/>
      <c r="FI87" s="132"/>
      <c r="FJ87" s="132"/>
      <c r="FK87" s="132"/>
      <c r="FL87" s="132"/>
      <c r="FM87" s="132"/>
      <c r="FN87" s="132">
        <v>9.2630998928327588E-2</v>
      </c>
      <c r="FO87" s="132">
        <v>0.10870268955800318</v>
      </c>
      <c r="FP87" s="132">
        <v>9.5019069254314428E-2</v>
      </c>
      <c r="FQ87" s="132">
        <v>8.9627034781419201E-2</v>
      </c>
      <c r="FR87" s="132">
        <v>8.6388240419421836E-2</v>
      </c>
      <c r="FS87" s="132">
        <v>7.9909438950531028E-2</v>
      </c>
      <c r="FT87" s="132">
        <v>7.7443018408648895E-2</v>
      </c>
      <c r="FU87" s="132">
        <v>8.4397101746804343E-2</v>
      </c>
      <c r="FV87" s="132">
        <v>8.1295397735073396E-2</v>
      </c>
      <c r="FW87" s="132">
        <v>0.10677446617204006</v>
      </c>
      <c r="FX87" s="132"/>
      <c r="FY87" s="132"/>
      <c r="FZ87" s="132"/>
      <c r="GA87" s="132"/>
      <c r="GB87" s="132"/>
      <c r="GC87" s="132"/>
      <c r="GD87" s="132"/>
      <c r="GE87" s="132"/>
      <c r="GF87" s="132"/>
      <c r="GG87" s="132"/>
      <c r="GH87" s="132">
        <v>-0.43979786143496014</v>
      </c>
      <c r="GI87" s="132">
        <v>0.20268968591871334</v>
      </c>
      <c r="GJ87" s="132">
        <v>2.264040381668539</v>
      </c>
    </row>
    <row r="88" spans="1:192" x14ac:dyDescent="0.25">
      <c r="A88" s="133" t="s">
        <v>753</v>
      </c>
      <c r="B88" s="132"/>
      <c r="C88" s="132"/>
      <c r="D88" s="132"/>
      <c r="E88" s="132">
        <v>0.41532708190714179</v>
      </c>
      <c r="F88" s="132"/>
      <c r="G88" s="132"/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/>
      <c r="S88" s="132"/>
      <c r="T88" s="132"/>
      <c r="U88" s="132"/>
      <c r="V88" s="132"/>
      <c r="W88" s="132"/>
      <c r="X88" s="132">
        <v>0.39042782196758213</v>
      </c>
      <c r="Y88" s="132">
        <v>4.3251758547860012E-3</v>
      </c>
      <c r="Z88" s="132"/>
      <c r="AA88" s="132"/>
      <c r="AB88" s="132"/>
      <c r="AC88" s="132"/>
      <c r="AD88" s="132">
        <v>0.33648612886260526</v>
      </c>
      <c r="AE88" s="132"/>
      <c r="AF88" s="132"/>
      <c r="AG88" s="132"/>
      <c r="AH88" s="132">
        <v>0.10946976250426593</v>
      </c>
      <c r="AI88" s="132">
        <v>0.29620386498113088</v>
      </c>
      <c r="AJ88" s="132"/>
      <c r="AK88" s="132"/>
      <c r="AL88" s="132"/>
      <c r="AM88" s="132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>
        <v>4.7244648320102389E-2</v>
      </c>
      <c r="BK88" s="132">
        <v>3.1677888531677738E-3</v>
      </c>
      <c r="BL88" s="132"/>
      <c r="BM88" s="132">
        <v>0.42660346373887392</v>
      </c>
      <c r="BN88" s="132"/>
      <c r="BO88" s="132">
        <v>5.6237639868248264E-2</v>
      </c>
      <c r="BP88" s="132">
        <v>7.7861858608551925E-5</v>
      </c>
      <c r="BQ88" s="132">
        <v>2.6042229423495683E-4</v>
      </c>
      <c r="BR88" s="132">
        <v>4.7179122547059187E-5</v>
      </c>
      <c r="BS88" s="132">
        <v>4.3465033766399458E-5</v>
      </c>
      <c r="BT88" s="132"/>
      <c r="BU88" s="132">
        <v>1.1267333046788183E-4</v>
      </c>
      <c r="BV88" s="132">
        <v>7.2920669082874913E-6</v>
      </c>
      <c r="BW88" s="132"/>
      <c r="BX88" s="132">
        <v>2.2457865803559438E-2</v>
      </c>
      <c r="BY88" s="132">
        <v>3.8587627060756219E-2</v>
      </c>
      <c r="BZ88" s="132">
        <v>0.14088431629383324</v>
      </c>
      <c r="CA88" s="132"/>
      <c r="CB88" s="132"/>
      <c r="CC88" s="132"/>
      <c r="CD88" s="132"/>
      <c r="CE88" s="132"/>
      <c r="CF88" s="132"/>
      <c r="CG88" s="132"/>
      <c r="CH88" s="132"/>
      <c r="CI88" s="132"/>
      <c r="CJ88" s="132"/>
      <c r="CK88" s="132"/>
      <c r="CL88" s="132"/>
      <c r="CM88" s="132"/>
      <c r="CN88" s="132"/>
      <c r="CO88" s="132"/>
      <c r="CP88" s="132"/>
      <c r="CQ88" s="132"/>
      <c r="CR88" s="132"/>
      <c r="CS88" s="132"/>
      <c r="CT88" s="132"/>
      <c r="CU88" s="132"/>
      <c r="CV88" s="132"/>
      <c r="CW88" s="132"/>
      <c r="CX88" s="132"/>
      <c r="CY88" s="132"/>
      <c r="CZ88" s="132"/>
      <c r="DA88" s="132"/>
      <c r="DB88" s="132"/>
      <c r="DC88" s="132"/>
      <c r="DD88" s="132"/>
      <c r="DE88" s="132"/>
      <c r="DF88" s="132"/>
      <c r="DG88" s="132"/>
      <c r="DH88" s="132"/>
      <c r="DI88" s="132"/>
      <c r="DJ88" s="132"/>
      <c r="DK88" s="132"/>
      <c r="DL88" s="132"/>
      <c r="DM88" s="132"/>
      <c r="DN88" s="132"/>
      <c r="DO88" s="132"/>
      <c r="DP88" s="132"/>
      <c r="DQ88" s="132"/>
      <c r="DR88" s="132"/>
      <c r="DS88" s="132"/>
      <c r="DT88" s="132"/>
      <c r="DU88" s="132"/>
      <c r="DV88" s="132"/>
      <c r="DW88" s="132"/>
      <c r="DX88" s="132"/>
      <c r="DY88" s="132"/>
      <c r="DZ88" s="132"/>
      <c r="EA88" s="132"/>
      <c r="EB88" s="132"/>
      <c r="EC88" s="132"/>
      <c r="ED88" s="132"/>
      <c r="EE88" s="132"/>
      <c r="EF88" s="132"/>
      <c r="EG88" s="132"/>
      <c r="EH88" s="132"/>
      <c r="EI88" s="132"/>
      <c r="EJ88" s="132"/>
      <c r="EK88" s="132"/>
      <c r="EL88" s="132"/>
      <c r="EM88" s="132"/>
      <c r="EN88" s="132"/>
      <c r="EO88" s="132"/>
      <c r="EP88" s="132"/>
      <c r="EQ88" s="132"/>
      <c r="ER88" s="132"/>
      <c r="ES88" s="132"/>
      <c r="ET88" s="132"/>
      <c r="EU88" s="132"/>
      <c r="EV88" s="132"/>
      <c r="EW88" s="132"/>
      <c r="EX88" s="132"/>
      <c r="EY88" s="132"/>
      <c r="EZ88" s="132"/>
      <c r="FA88" s="132"/>
      <c r="FB88" s="132"/>
      <c r="FC88" s="132"/>
      <c r="FD88" s="132"/>
      <c r="FE88" s="132"/>
      <c r="FF88" s="132"/>
      <c r="FG88" s="132"/>
      <c r="FH88" s="132"/>
      <c r="FI88" s="132"/>
      <c r="FJ88" s="132"/>
      <c r="FK88" s="132"/>
      <c r="FL88" s="132"/>
      <c r="FM88" s="132"/>
      <c r="FN88" s="132">
        <v>1.4386957632974176</v>
      </c>
      <c r="FO88" s="132">
        <v>1.6257957367614442</v>
      </c>
      <c r="FP88" s="132">
        <v>1.468681269660584</v>
      </c>
      <c r="FQ88" s="132">
        <v>1.4033844610387349</v>
      </c>
      <c r="FR88" s="132">
        <v>1.3642395623024071</v>
      </c>
      <c r="FS88" s="132">
        <v>1.2810411043724095</v>
      </c>
      <c r="FT88" s="132">
        <v>1.2489029975968111</v>
      </c>
      <c r="FU88" s="132">
        <v>1.3404681706110408</v>
      </c>
      <c r="FV88" s="132">
        <v>1.3002335317463158</v>
      </c>
      <c r="FW88" s="132">
        <v>1.9016794308397382</v>
      </c>
      <c r="FX88" s="132"/>
      <c r="FY88" s="132"/>
      <c r="FZ88" s="132"/>
      <c r="GA88" s="132"/>
      <c r="GB88" s="132"/>
      <c r="GC88" s="132"/>
      <c r="GD88" s="132"/>
      <c r="GE88" s="132"/>
      <c r="GF88" s="132"/>
      <c r="GG88" s="132"/>
      <c r="GH88" s="132">
        <v>1.8148748517421107</v>
      </c>
      <c r="GI88" s="132">
        <v>0.96152227765057641</v>
      </c>
      <c r="GJ88" s="132">
        <v>19.437491237342179</v>
      </c>
    </row>
    <row r="89" spans="1:192" x14ac:dyDescent="0.25">
      <c r="A89" s="133" t="s">
        <v>754</v>
      </c>
      <c r="B89" s="132"/>
      <c r="C89" s="132"/>
      <c r="D89" s="132"/>
      <c r="E89" s="132"/>
      <c r="F89" s="132">
        <v>0.10787759351204709</v>
      </c>
      <c r="G89" s="132"/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/>
      <c r="T89" s="132"/>
      <c r="U89" s="132"/>
      <c r="V89" s="132"/>
      <c r="W89" s="132"/>
      <c r="X89" s="132">
        <v>0.93319406480343936</v>
      </c>
      <c r="Y89" s="132">
        <v>8.6526016739990261E-3</v>
      </c>
      <c r="Z89" s="132">
        <v>0.19077843906023134</v>
      </c>
      <c r="AA89" s="132"/>
      <c r="AB89" s="132"/>
      <c r="AC89" s="132"/>
      <c r="AD89" s="132">
        <v>1.1526835082390827</v>
      </c>
      <c r="AE89" s="132"/>
      <c r="AF89" s="132"/>
      <c r="AG89" s="132"/>
      <c r="AH89" s="132">
        <v>0.25706230321676787</v>
      </c>
      <c r="AI89" s="132">
        <v>1.7817878912068315</v>
      </c>
      <c r="AJ89" s="132"/>
      <c r="AK89" s="132"/>
      <c r="AL89" s="132"/>
      <c r="AM89" s="132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>
        <v>0.1105802380221048</v>
      </c>
      <c r="BK89" s="132">
        <v>7.3971629845016092E-3</v>
      </c>
      <c r="BL89" s="132"/>
      <c r="BM89" s="132">
        <v>1.6939210630382922</v>
      </c>
      <c r="BN89" s="132"/>
      <c r="BO89" s="132">
        <v>0.13167986837851434</v>
      </c>
      <c r="BP89" s="132">
        <v>1.8178980608554834E-4</v>
      </c>
      <c r="BQ89" s="132">
        <v>6.0802707789621945E-4</v>
      </c>
      <c r="BR89" s="132">
        <v>1.1015110634467578E-4</v>
      </c>
      <c r="BS89" s="132">
        <v>1.0147966511886779E-4</v>
      </c>
      <c r="BT89" s="132"/>
      <c r="BU89" s="132">
        <v>2.6306358541558939E-4</v>
      </c>
      <c r="BV89" s="132">
        <v>1.7025070772920805E-5</v>
      </c>
      <c r="BW89" s="132"/>
      <c r="BX89" s="132">
        <v>5.2492605830076623E-2</v>
      </c>
      <c r="BY89" s="132">
        <v>9.0273899388428183E-2</v>
      </c>
      <c r="BZ89" s="132">
        <v>0.33134905401584253</v>
      </c>
      <c r="CA89" s="132"/>
      <c r="CB89" s="132"/>
      <c r="CC89" s="132"/>
      <c r="CD89" s="132"/>
      <c r="CE89" s="132"/>
      <c r="CF89" s="132"/>
      <c r="CG89" s="132"/>
      <c r="CH89" s="132"/>
      <c r="CI89" s="132"/>
      <c r="CJ89" s="132"/>
      <c r="CK89" s="132"/>
      <c r="CL89" s="132"/>
      <c r="CM89" s="132"/>
      <c r="CN89" s="132"/>
      <c r="CO89" s="132"/>
      <c r="CP89" s="132"/>
      <c r="CQ89" s="132"/>
      <c r="CR89" s="132"/>
      <c r="CS89" s="132"/>
      <c r="CT89" s="132"/>
      <c r="CU89" s="132"/>
      <c r="CV89" s="132"/>
      <c r="CW89" s="132"/>
      <c r="CX89" s="132"/>
      <c r="CY89" s="132"/>
      <c r="CZ89" s="132"/>
      <c r="DA89" s="132"/>
      <c r="DB89" s="132"/>
      <c r="DC89" s="132"/>
      <c r="DD89" s="132"/>
      <c r="DE89" s="132"/>
      <c r="DF89" s="132"/>
      <c r="DG89" s="132"/>
      <c r="DH89" s="132"/>
      <c r="DI89" s="132"/>
      <c r="DJ89" s="132"/>
      <c r="DK89" s="132"/>
      <c r="DL89" s="132"/>
      <c r="DM89" s="132"/>
      <c r="DN89" s="132"/>
      <c r="DO89" s="132"/>
      <c r="DP89" s="132"/>
      <c r="DQ89" s="132"/>
      <c r="DR89" s="132"/>
      <c r="DS89" s="132"/>
      <c r="DT89" s="132"/>
      <c r="DU89" s="132"/>
      <c r="DV89" s="132"/>
      <c r="DW89" s="132"/>
      <c r="DX89" s="132"/>
      <c r="DY89" s="132"/>
      <c r="DZ89" s="132"/>
      <c r="EA89" s="132"/>
      <c r="EB89" s="132"/>
      <c r="EC89" s="132"/>
      <c r="ED89" s="132"/>
      <c r="EE89" s="132"/>
      <c r="EF89" s="132"/>
      <c r="EG89" s="132"/>
      <c r="EH89" s="132"/>
      <c r="EI89" s="132"/>
      <c r="EJ89" s="132"/>
      <c r="EK89" s="132"/>
      <c r="EL89" s="132"/>
      <c r="EM89" s="132"/>
      <c r="EN89" s="132"/>
      <c r="EO89" s="132"/>
      <c r="EP89" s="132"/>
      <c r="EQ89" s="132"/>
      <c r="ER89" s="132"/>
      <c r="ES89" s="132"/>
      <c r="ET89" s="132"/>
      <c r="EU89" s="132"/>
      <c r="EV89" s="132"/>
      <c r="EW89" s="132"/>
      <c r="EX89" s="132"/>
      <c r="EY89" s="132"/>
      <c r="EZ89" s="132"/>
      <c r="FA89" s="132"/>
      <c r="FB89" s="132"/>
      <c r="FC89" s="132"/>
      <c r="FD89" s="132"/>
      <c r="FE89" s="132"/>
      <c r="FF89" s="132"/>
      <c r="FG89" s="132"/>
      <c r="FH89" s="132"/>
      <c r="FI89" s="132"/>
      <c r="FJ89" s="132"/>
      <c r="FK89" s="132"/>
      <c r="FL89" s="132"/>
      <c r="FM89" s="132"/>
      <c r="FN89" s="132">
        <v>1.7338377683649775</v>
      </c>
      <c r="FO89" s="132">
        <v>2.014878532752554</v>
      </c>
      <c r="FP89" s="132">
        <v>1.7770964002382656</v>
      </c>
      <c r="FQ89" s="132">
        <v>1.6829193233601458</v>
      </c>
      <c r="FR89" s="132">
        <v>1.6273456139302438</v>
      </c>
      <c r="FS89" s="132">
        <v>1.5123739104084926</v>
      </c>
      <c r="FT89" s="132">
        <v>1.4687205819541369</v>
      </c>
      <c r="FU89" s="132">
        <v>1.5938540956418101</v>
      </c>
      <c r="FV89" s="132">
        <v>1.5383483694397897</v>
      </c>
      <c r="FW89" s="132">
        <v>2.0875296748828855</v>
      </c>
      <c r="FX89" s="132"/>
      <c r="FY89" s="132"/>
      <c r="FZ89" s="132"/>
      <c r="GA89" s="132"/>
      <c r="GB89" s="132"/>
      <c r="GC89" s="132"/>
      <c r="GD89" s="132"/>
      <c r="GE89" s="132"/>
      <c r="GF89" s="132"/>
      <c r="GG89" s="132"/>
      <c r="GH89" s="132">
        <v>5.3813479477616308</v>
      </c>
      <c r="GI89" s="132">
        <v>13.674612906984564</v>
      </c>
      <c r="GJ89" s="132">
        <v>42.943876955401294</v>
      </c>
    </row>
    <row r="90" spans="1:192" x14ac:dyDescent="0.25">
      <c r="A90" s="133" t="s">
        <v>755</v>
      </c>
      <c r="B90" s="132"/>
      <c r="C90" s="132"/>
      <c r="D90" s="132"/>
      <c r="E90" s="132"/>
      <c r="F90" s="132"/>
      <c r="G90" s="132">
        <v>4.1089556377170204E-2</v>
      </c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>
        <v>0.35477184211600887</v>
      </c>
      <c r="Y90" s="132"/>
      <c r="Z90" s="132"/>
      <c r="AA90" s="132"/>
      <c r="AB90" s="132"/>
      <c r="AC90" s="132"/>
      <c r="AD90" s="132">
        <v>0.30657884569790766</v>
      </c>
      <c r="AE90" s="132"/>
      <c r="AF90" s="132"/>
      <c r="AG90" s="132"/>
      <c r="AH90" s="132">
        <v>9.8071043362427987E-2</v>
      </c>
      <c r="AI90" s="132">
        <v>6.8990150277529612</v>
      </c>
      <c r="AJ90" s="132"/>
      <c r="AK90" s="132"/>
      <c r="AL90" s="132"/>
      <c r="AM90" s="132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>
        <v>4.2162717668626205E-2</v>
      </c>
      <c r="BK90" s="132">
        <v>2.8175130032578877E-3</v>
      </c>
      <c r="BL90" s="132"/>
      <c r="BM90" s="132">
        <v>0.58503458911791695</v>
      </c>
      <c r="BN90" s="132"/>
      <c r="BO90" s="132">
        <v>5.0210752060110726E-2</v>
      </c>
      <c r="BP90" s="132">
        <v>6.9237286391967231E-5</v>
      </c>
      <c r="BQ90" s="132">
        <v>2.3157593834805332E-4</v>
      </c>
      <c r="BR90" s="132">
        <v>4.1952412377550396E-5</v>
      </c>
      <c r="BS90" s="132">
        <v>3.8649786645635799E-5</v>
      </c>
      <c r="BT90" s="132"/>
      <c r="BU90" s="132">
        <v>1.0019109761509768E-4</v>
      </c>
      <c r="BV90" s="132">
        <v>6.4841837909880762E-6</v>
      </c>
      <c r="BW90" s="132"/>
      <c r="BX90" s="132">
        <v>2.0002547432582625E-2</v>
      </c>
      <c r="BY90" s="132">
        <v>3.4413436440668736E-2</v>
      </c>
      <c r="BZ90" s="132">
        <v>0.1266147934525115</v>
      </c>
      <c r="CA90" s="132"/>
      <c r="CB90" s="132"/>
      <c r="CC90" s="132"/>
      <c r="CD90" s="132"/>
      <c r="CE90" s="132"/>
      <c r="CF90" s="132"/>
      <c r="CG90" s="132"/>
      <c r="CH90" s="132"/>
      <c r="CI90" s="132"/>
      <c r="CJ90" s="132"/>
      <c r="CK90" s="132"/>
      <c r="CL90" s="132"/>
      <c r="CM90" s="132"/>
      <c r="CN90" s="132"/>
      <c r="CO90" s="132"/>
      <c r="CP90" s="132"/>
      <c r="CQ90" s="132"/>
      <c r="CR90" s="132"/>
      <c r="CS90" s="132"/>
      <c r="CT90" s="132"/>
      <c r="CU90" s="132"/>
      <c r="CV90" s="132"/>
      <c r="CW90" s="132"/>
      <c r="CX90" s="132"/>
      <c r="CY90" s="132"/>
      <c r="CZ90" s="132"/>
      <c r="DA90" s="132"/>
      <c r="DB90" s="132"/>
      <c r="DC90" s="132"/>
      <c r="DD90" s="132"/>
      <c r="DE90" s="132"/>
      <c r="DF90" s="132"/>
      <c r="DG90" s="132"/>
      <c r="DH90" s="132"/>
      <c r="DI90" s="132"/>
      <c r="DJ90" s="132"/>
      <c r="DK90" s="132"/>
      <c r="DL90" s="132"/>
      <c r="DM90" s="132"/>
      <c r="DN90" s="132"/>
      <c r="DO90" s="132"/>
      <c r="DP90" s="132"/>
      <c r="DQ90" s="132"/>
      <c r="DR90" s="132"/>
      <c r="DS90" s="132"/>
      <c r="DT90" s="132"/>
      <c r="DU90" s="132"/>
      <c r="DV90" s="132"/>
      <c r="DW90" s="132"/>
      <c r="DX90" s="132"/>
      <c r="DY90" s="132"/>
      <c r="DZ90" s="132"/>
      <c r="EA90" s="132"/>
      <c r="EB90" s="132"/>
      <c r="EC90" s="132"/>
      <c r="ED90" s="132"/>
      <c r="EE90" s="132"/>
      <c r="EF90" s="132"/>
      <c r="EG90" s="132"/>
      <c r="EH90" s="132"/>
      <c r="EI90" s="132"/>
      <c r="EJ90" s="132"/>
      <c r="EK90" s="132"/>
      <c r="EL90" s="132"/>
      <c r="EM90" s="132"/>
      <c r="EN90" s="132"/>
      <c r="EO90" s="132"/>
      <c r="EP90" s="132"/>
      <c r="EQ90" s="132"/>
      <c r="ER90" s="132"/>
      <c r="ES90" s="132"/>
      <c r="ET90" s="132"/>
      <c r="EU90" s="132"/>
      <c r="EV90" s="132"/>
      <c r="EW90" s="132"/>
      <c r="EX90" s="132"/>
      <c r="EY90" s="132"/>
      <c r="EZ90" s="132"/>
      <c r="FA90" s="132"/>
      <c r="FB90" s="132"/>
      <c r="FC90" s="132"/>
      <c r="FD90" s="132"/>
      <c r="FE90" s="132"/>
      <c r="FF90" s="132"/>
      <c r="FG90" s="132"/>
      <c r="FH90" s="132"/>
      <c r="FI90" s="132"/>
      <c r="FJ90" s="132"/>
      <c r="FK90" s="132"/>
      <c r="FL90" s="132"/>
      <c r="FM90" s="132"/>
      <c r="FN90" s="132">
        <v>8.6393521163963996E-2</v>
      </c>
      <c r="FO90" s="132">
        <v>0.10075113241939879</v>
      </c>
      <c r="FP90" s="132">
        <v>8.8540895477369999E-2</v>
      </c>
      <c r="FQ90" s="132">
        <v>8.3695910143300689E-2</v>
      </c>
      <c r="FR90" s="132">
        <v>8.0779237016592426E-2</v>
      </c>
      <c r="FS90" s="132">
        <v>7.4915140719816337E-2</v>
      </c>
      <c r="FT90" s="132">
        <v>7.2675628911228793E-2</v>
      </c>
      <c r="FU90" s="132">
        <v>7.8984649968356649E-2</v>
      </c>
      <c r="FV90" s="132">
        <v>7.6175115334338572E-2</v>
      </c>
      <c r="FW90" s="132">
        <v>0.10221414520882979</v>
      </c>
      <c r="FX90" s="132"/>
      <c r="FY90" s="132"/>
      <c r="FZ90" s="132"/>
      <c r="GA90" s="132"/>
      <c r="GB90" s="132"/>
      <c r="GC90" s="132"/>
      <c r="GD90" s="132"/>
      <c r="GE90" s="132"/>
      <c r="GF90" s="132"/>
      <c r="GG90" s="132"/>
      <c r="GH90" s="132">
        <v>2.0723837691941278</v>
      </c>
      <c r="GI90" s="132">
        <v>4.2022973713055718</v>
      </c>
      <c r="GJ90" s="132">
        <v>15.681077272050217</v>
      </c>
    </row>
    <row r="91" spans="1:192" x14ac:dyDescent="0.25">
      <c r="A91" s="133" t="s">
        <v>756</v>
      </c>
      <c r="B91" s="132"/>
      <c r="C91" s="132"/>
      <c r="D91" s="132"/>
      <c r="E91" s="132"/>
      <c r="F91" s="132"/>
      <c r="G91" s="132"/>
      <c r="H91" s="132">
        <v>0.3231574473501953</v>
      </c>
      <c r="I91" s="132"/>
      <c r="J91" s="132"/>
      <c r="K91" s="132"/>
      <c r="L91" s="132"/>
      <c r="M91" s="132">
        <v>1.5487495216479248E-3</v>
      </c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>
        <v>0.63417990813394642</v>
      </c>
      <c r="Z91" s="132">
        <v>7.2288345467380596E-2</v>
      </c>
      <c r="AA91" s="132"/>
      <c r="AB91" s="132"/>
      <c r="AC91" s="132">
        <v>6.093894835179646E-4</v>
      </c>
      <c r="AD91" s="132">
        <v>6.2009490008256973</v>
      </c>
      <c r="AE91" s="132"/>
      <c r="AF91" s="132"/>
      <c r="AG91" s="132"/>
      <c r="AH91" s="132">
        <v>9.7864298684195952E-2</v>
      </c>
      <c r="AI91" s="132">
        <v>0.30830973458766509</v>
      </c>
      <c r="AJ91" s="132"/>
      <c r="AK91" s="132"/>
      <c r="AL91" s="132"/>
      <c r="AM91" s="132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>
        <v>4.1914534290573929E-2</v>
      </c>
      <c r="BK91" s="132">
        <v>2.7941497628624691E-3</v>
      </c>
      <c r="BL91" s="132"/>
      <c r="BM91" s="132">
        <v>0.12376484454216313</v>
      </c>
      <c r="BN91" s="132"/>
      <c r="BO91" s="132">
        <v>4.9940129347285443E-2</v>
      </c>
      <c r="BP91" s="132">
        <v>6.8652524252319961E-5</v>
      </c>
      <c r="BQ91" s="132">
        <v>2.2962010142468504E-4</v>
      </c>
      <c r="BR91" s="132">
        <v>4.1597494152448251E-5</v>
      </c>
      <c r="BS91" s="132">
        <v>3.8322808698494282E-5</v>
      </c>
      <c r="BT91" s="132"/>
      <c r="BU91" s="132">
        <v>9.9343646624928069E-5</v>
      </c>
      <c r="BV91" s="132">
        <v>6.4293028278484574E-6</v>
      </c>
      <c r="BW91" s="132"/>
      <c r="BX91" s="132">
        <v>1.9858963989185154E-2</v>
      </c>
      <c r="BY91" s="132">
        <v>3.4194729640036003E-2</v>
      </c>
      <c r="BZ91" s="132">
        <v>0.12655316717227946</v>
      </c>
      <c r="CA91" s="132"/>
      <c r="CB91" s="132"/>
      <c r="CC91" s="132"/>
      <c r="CD91" s="132"/>
      <c r="CE91" s="132"/>
      <c r="CF91" s="132"/>
      <c r="CG91" s="132"/>
      <c r="CH91" s="132"/>
      <c r="CI91" s="132"/>
      <c r="CJ91" s="132"/>
      <c r="CK91" s="132"/>
      <c r="CL91" s="132"/>
      <c r="CM91" s="132"/>
      <c r="CN91" s="132"/>
      <c r="CO91" s="132"/>
      <c r="CP91" s="132"/>
      <c r="CQ91" s="132"/>
      <c r="CR91" s="132"/>
      <c r="CS91" s="132"/>
      <c r="CT91" s="132"/>
      <c r="CU91" s="132"/>
      <c r="CV91" s="132"/>
      <c r="CW91" s="132"/>
      <c r="CX91" s="132"/>
      <c r="CY91" s="132"/>
      <c r="CZ91" s="132"/>
      <c r="DA91" s="132"/>
      <c r="DB91" s="132"/>
      <c r="DC91" s="132"/>
      <c r="DD91" s="132"/>
      <c r="DE91" s="132"/>
      <c r="DF91" s="132"/>
      <c r="DG91" s="132"/>
      <c r="DH91" s="132"/>
      <c r="DI91" s="132"/>
      <c r="DJ91" s="132"/>
      <c r="DK91" s="132"/>
      <c r="DL91" s="132"/>
      <c r="DM91" s="132"/>
      <c r="DN91" s="132"/>
      <c r="DO91" s="132"/>
      <c r="DP91" s="132"/>
      <c r="DQ91" s="132"/>
      <c r="DR91" s="132"/>
      <c r="DS91" s="132"/>
      <c r="DT91" s="132"/>
      <c r="DU91" s="132"/>
      <c r="DV91" s="132"/>
      <c r="DW91" s="132"/>
      <c r="DX91" s="132"/>
      <c r="DY91" s="132"/>
      <c r="DZ91" s="132"/>
      <c r="EA91" s="132"/>
      <c r="EB91" s="132"/>
      <c r="EC91" s="132"/>
      <c r="ED91" s="132"/>
      <c r="EE91" s="132"/>
      <c r="EF91" s="132"/>
      <c r="EG91" s="132"/>
      <c r="EH91" s="132"/>
      <c r="EI91" s="132"/>
      <c r="EJ91" s="132"/>
      <c r="EK91" s="132"/>
      <c r="EL91" s="132"/>
      <c r="EM91" s="132"/>
      <c r="EN91" s="132"/>
      <c r="EO91" s="132"/>
      <c r="EP91" s="132"/>
      <c r="EQ91" s="132"/>
      <c r="ER91" s="132"/>
      <c r="ES91" s="132"/>
      <c r="ET91" s="132"/>
      <c r="EU91" s="132"/>
      <c r="EV91" s="132"/>
      <c r="EW91" s="132"/>
      <c r="EX91" s="132"/>
      <c r="EY91" s="132"/>
      <c r="EZ91" s="132"/>
      <c r="FA91" s="132"/>
      <c r="FB91" s="132"/>
      <c r="FC91" s="132"/>
      <c r="FD91" s="132"/>
      <c r="FE91" s="132"/>
      <c r="FF91" s="132"/>
      <c r="FG91" s="132"/>
      <c r="FH91" s="132"/>
      <c r="FI91" s="132"/>
      <c r="FJ91" s="132"/>
      <c r="FK91" s="132"/>
      <c r="FL91" s="132"/>
      <c r="FM91" s="132"/>
      <c r="FN91" s="132">
        <v>0.8930319572117501</v>
      </c>
      <c r="FO91" s="132">
        <v>1.0503872781219952</v>
      </c>
      <c r="FP91" s="132">
        <v>0.91805167733940041</v>
      </c>
      <c r="FQ91" s="132">
        <v>0.86696183445700559</v>
      </c>
      <c r="FR91" s="132">
        <v>0.83813950815074523</v>
      </c>
      <c r="FS91" s="132">
        <v>0.77617174038420078</v>
      </c>
      <c r="FT91" s="132">
        <v>0.75299570769687474</v>
      </c>
      <c r="FU91" s="132">
        <v>0.8216344199363077</v>
      </c>
      <c r="FV91" s="132">
        <v>0.79114535179417245</v>
      </c>
      <c r="FW91" s="132">
        <v>1.0286515338416293</v>
      </c>
      <c r="FX91" s="132"/>
      <c r="FY91" s="132"/>
      <c r="FZ91" s="132"/>
      <c r="GA91" s="132"/>
      <c r="GB91" s="132"/>
      <c r="GC91" s="132"/>
      <c r="GD91" s="132"/>
      <c r="GE91" s="132"/>
      <c r="GF91" s="132"/>
      <c r="GG91" s="132"/>
      <c r="GH91" s="132">
        <v>-1.3498567794424803</v>
      </c>
      <c r="GI91" s="132">
        <v>6.7888513792822999E-2</v>
      </c>
      <c r="GJ91" s="132">
        <v>15.49361410196104</v>
      </c>
    </row>
    <row r="92" spans="1:192" x14ac:dyDescent="0.25">
      <c r="A92" s="133" t="s">
        <v>757</v>
      </c>
      <c r="B92" s="132"/>
      <c r="C92" s="132"/>
      <c r="D92" s="132"/>
      <c r="E92" s="132"/>
      <c r="F92" s="132"/>
      <c r="G92" s="132"/>
      <c r="H92" s="132"/>
      <c r="I92" s="132">
        <v>0.67550403547419935</v>
      </c>
      <c r="J92" s="132"/>
      <c r="K92" s="132"/>
      <c r="L92" s="132"/>
      <c r="M92" s="132"/>
      <c r="N92" s="132"/>
      <c r="O92" s="132"/>
      <c r="P92" s="132"/>
      <c r="Q92" s="132"/>
      <c r="R92" s="132"/>
      <c r="S92" s="132"/>
      <c r="T92" s="132"/>
      <c r="U92" s="132"/>
      <c r="V92" s="132"/>
      <c r="W92" s="132"/>
      <c r="X92" s="132">
        <v>0.23748055465439066</v>
      </c>
      <c r="Y92" s="132"/>
      <c r="Z92" s="132"/>
      <c r="AA92" s="132"/>
      <c r="AB92" s="132">
        <v>1.1816537072786897</v>
      </c>
      <c r="AC92" s="132"/>
      <c r="AD92" s="132">
        <v>1.3675936028617772</v>
      </c>
      <c r="AE92" s="132"/>
      <c r="AF92" s="132"/>
      <c r="AG92" s="132"/>
      <c r="AH92" s="132">
        <v>6.5352002375110171E-2</v>
      </c>
      <c r="AI92" s="132"/>
      <c r="AJ92" s="132"/>
      <c r="AK92" s="132"/>
      <c r="AL92" s="132"/>
      <c r="AM92" s="132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>
        <v>2.8075508884136399E-2</v>
      </c>
      <c r="BK92" s="132">
        <v>1.8758113646185736E-3</v>
      </c>
      <c r="BL92" s="132"/>
      <c r="BM92" s="132">
        <v>0.27162891803487732</v>
      </c>
      <c r="BN92" s="132"/>
      <c r="BO92" s="132">
        <v>3.344039407818121E-2</v>
      </c>
      <c r="BP92" s="132">
        <v>4.6095512664564804E-5</v>
      </c>
      <c r="BQ92" s="132">
        <v>1.5417432073377179E-4</v>
      </c>
      <c r="BR92" s="132">
        <v>2.7930244222643762E-5</v>
      </c>
      <c r="BS92" s="132">
        <v>2.5731487630574132E-5</v>
      </c>
      <c r="BT92" s="132"/>
      <c r="BU92" s="132">
        <v>6.6703265256606273E-5</v>
      </c>
      <c r="BV92" s="132">
        <v>4.3168939086487007E-6</v>
      </c>
      <c r="BW92" s="132"/>
      <c r="BX92" s="132">
        <v>1.3318760674171213E-2</v>
      </c>
      <c r="BY92" s="132">
        <v>2.2914905225556319E-2</v>
      </c>
      <c r="BZ92" s="132">
        <v>8.4359577976931444E-2</v>
      </c>
      <c r="CA92" s="132"/>
      <c r="CB92" s="132"/>
      <c r="CC92" s="132"/>
      <c r="CD92" s="132"/>
      <c r="CE92" s="132"/>
      <c r="CF92" s="132"/>
      <c r="CG92" s="132"/>
      <c r="CH92" s="132"/>
      <c r="CI92" s="132"/>
      <c r="CJ92" s="132"/>
      <c r="CK92" s="132"/>
      <c r="CL92" s="132"/>
      <c r="CM92" s="132"/>
      <c r="CN92" s="132"/>
      <c r="CO92" s="132"/>
      <c r="CP92" s="132"/>
      <c r="CQ92" s="132"/>
      <c r="CR92" s="132"/>
      <c r="CS92" s="132"/>
      <c r="CT92" s="132"/>
      <c r="CU92" s="132"/>
      <c r="CV92" s="132"/>
      <c r="CW92" s="132"/>
      <c r="CX92" s="132"/>
      <c r="CY92" s="132"/>
      <c r="CZ92" s="132"/>
      <c r="DA92" s="132"/>
      <c r="DB92" s="132"/>
      <c r="DC92" s="132"/>
      <c r="DD92" s="132"/>
      <c r="DE92" s="132"/>
      <c r="DF92" s="132"/>
      <c r="DG92" s="132"/>
      <c r="DH92" s="132"/>
      <c r="DI92" s="132"/>
      <c r="DJ92" s="132"/>
      <c r="DK92" s="132"/>
      <c r="DL92" s="132"/>
      <c r="DM92" s="132"/>
      <c r="DN92" s="132"/>
      <c r="DO92" s="132"/>
      <c r="DP92" s="132"/>
      <c r="DQ92" s="132"/>
      <c r="DR92" s="132"/>
      <c r="DS92" s="132"/>
      <c r="DT92" s="132"/>
      <c r="DU92" s="132"/>
      <c r="DV92" s="132"/>
      <c r="DW92" s="132"/>
      <c r="DX92" s="132"/>
      <c r="DY92" s="132"/>
      <c r="DZ92" s="132"/>
      <c r="EA92" s="132"/>
      <c r="EB92" s="132"/>
      <c r="EC92" s="132"/>
      <c r="ED92" s="132"/>
      <c r="EE92" s="132"/>
      <c r="EF92" s="132"/>
      <c r="EG92" s="132"/>
      <c r="EH92" s="132"/>
      <c r="EI92" s="132"/>
      <c r="EJ92" s="132"/>
      <c r="EK92" s="132"/>
      <c r="EL92" s="132"/>
      <c r="EM92" s="132"/>
      <c r="EN92" s="132"/>
      <c r="EO92" s="132"/>
      <c r="EP92" s="132"/>
      <c r="EQ92" s="132"/>
      <c r="ER92" s="132"/>
      <c r="ES92" s="132"/>
      <c r="ET92" s="132"/>
      <c r="EU92" s="132"/>
      <c r="EV92" s="132"/>
      <c r="EW92" s="132"/>
      <c r="EX92" s="132"/>
      <c r="EY92" s="132"/>
      <c r="EZ92" s="132"/>
      <c r="FA92" s="132"/>
      <c r="FB92" s="132"/>
      <c r="FC92" s="132"/>
      <c r="FD92" s="132"/>
      <c r="FE92" s="132"/>
      <c r="FF92" s="132"/>
      <c r="FG92" s="132"/>
      <c r="FH92" s="132"/>
      <c r="FI92" s="132"/>
      <c r="FJ92" s="132"/>
      <c r="FK92" s="132"/>
      <c r="FL92" s="132"/>
      <c r="FM92" s="132"/>
      <c r="FN92" s="132">
        <v>0.57989958615855763</v>
      </c>
      <c r="FO92" s="132">
        <v>0.67646324640272604</v>
      </c>
      <c r="FP92" s="132">
        <v>0.59493642582758544</v>
      </c>
      <c r="FQ92" s="132">
        <v>0.5629223613865203</v>
      </c>
      <c r="FR92" s="132">
        <v>0.54430072711531807</v>
      </c>
      <c r="FS92" s="132">
        <v>0.50530736035435675</v>
      </c>
      <c r="FT92" s="132">
        <v>0.49055645325262276</v>
      </c>
      <c r="FU92" s="132">
        <v>0.5332654589524517</v>
      </c>
      <c r="FV92" s="132">
        <v>0.51429599357308287</v>
      </c>
      <c r="FW92" s="132">
        <v>0.68863495945041231</v>
      </c>
      <c r="FX92" s="132"/>
      <c r="FY92" s="132"/>
      <c r="FZ92" s="132"/>
      <c r="GA92" s="132"/>
      <c r="GB92" s="132"/>
      <c r="GC92" s="132"/>
      <c r="GD92" s="132"/>
      <c r="GE92" s="132"/>
      <c r="GF92" s="132"/>
      <c r="GG92" s="132"/>
      <c r="GH92" s="132">
        <v>4.1089861784990148E-2</v>
      </c>
      <c r="GI92" s="132">
        <v>0.48402962866650046</v>
      </c>
      <c r="GJ92" s="132">
        <v>10.199224793532178</v>
      </c>
    </row>
    <row r="93" spans="1:192" x14ac:dyDescent="0.25">
      <c r="A93" s="133" t="s">
        <v>758</v>
      </c>
      <c r="B93" s="132"/>
      <c r="C93" s="132"/>
      <c r="D93" s="132"/>
      <c r="E93" s="132"/>
      <c r="F93" s="132"/>
      <c r="G93" s="132"/>
      <c r="H93" s="132"/>
      <c r="I93" s="132"/>
      <c r="J93" s="132">
        <v>9.5165989124947434E-2</v>
      </c>
      <c r="K93" s="132"/>
      <c r="L93" s="132"/>
      <c r="M93" s="132"/>
      <c r="N93" s="132"/>
      <c r="O93" s="132"/>
      <c r="P93" s="132"/>
      <c r="Q93" s="132"/>
      <c r="R93" s="132"/>
      <c r="S93" s="132"/>
      <c r="T93" s="132"/>
      <c r="U93" s="132"/>
      <c r="V93" s="132"/>
      <c r="W93" s="132"/>
      <c r="X93" s="132"/>
      <c r="Y93" s="132"/>
      <c r="Z93" s="132"/>
      <c r="AA93" s="132"/>
      <c r="AB93" s="132"/>
      <c r="AC93" s="132"/>
      <c r="AD93" s="132">
        <v>3.2345063850430011E-2</v>
      </c>
      <c r="AE93" s="132"/>
      <c r="AF93" s="132"/>
      <c r="AG93" s="132"/>
      <c r="AH93" s="132">
        <v>1.0435896779178879E-2</v>
      </c>
      <c r="AI93" s="132"/>
      <c r="AJ93" s="132"/>
      <c r="AK93" s="132"/>
      <c r="AL93" s="132"/>
      <c r="AM93" s="132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>
        <v>4.4946013480718595E-3</v>
      </c>
      <c r="BK93" s="132">
        <v>3.0096780190976973E-4</v>
      </c>
      <c r="BL93" s="132"/>
      <c r="BM93" s="132">
        <v>1.5281774098078892E-2</v>
      </c>
      <c r="BN93" s="132"/>
      <c r="BO93" s="132">
        <v>5.3520674326959965E-3</v>
      </c>
      <c r="BP93" s="132">
        <v>7.3969306806194273E-6</v>
      </c>
      <c r="BQ93" s="132">
        <v>2.4740298941852836E-5</v>
      </c>
      <c r="BR93" s="132">
        <v>4.4819489423118404E-6</v>
      </c>
      <c r="BS93" s="132">
        <v>4.1291158376790423E-6</v>
      </c>
      <c r="BT93" s="132"/>
      <c r="BU93" s="132">
        <v>1.0703948347359215E-5</v>
      </c>
      <c r="BV93" s="132">
        <v>6.9256351832999457E-7</v>
      </c>
      <c r="BW93" s="132"/>
      <c r="BX93" s="132">
        <v>2.1350272490798647E-3</v>
      </c>
      <c r="BY93" s="132">
        <v>3.6701260294624543E-3</v>
      </c>
      <c r="BZ93" s="132">
        <v>1.3444301720447095E-2</v>
      </c>
      <c r="CA93" s="132"/>
      <c r="CB93" s="132"/>
      <c r="CC93" s="132"/>
      <c r="CD93" s="132"/>
      <c r="CE93" s="132"/>
      <c r="CF93" s="132"/>
      <c r="CG93" s="132"/>
      <c r="CH93" s="132"/>
      <c r="CI93" s="132"/>
      <c r="CJ93" s="132"/>
      <c r="CK93" s="132"/>
      <c r="CL93" s="132"/>
      <c r="CM93" s="132"/>
      <c r="CN93" s="132"/>
      <c r="CO93" s="132"/>
      <c r="CP93" s="132"/>
      <c r="CQ93" s="132"/>
      <c r="CR93" s="132"/>
      <c r="CS93" s="132"/>
      <c r="CT93" s="132"/>
      <c r="CU93" s="132"/>
      <c r="CV93" s="132"/>
      <c r="CW93" s="132"/>
      <c r="CX93" s="132"/>
      <c r="CY93" s="132"/>
      <c r="CZ93" s="132"/>
      <c r="DA93" s="132"/>
      <c r="DB93" s="132"/>
      <c r="DC93" s="132"/>
      <c r="DD93" s="132"/>
      <c r="DE93" s="132"/>
      <c r="DF93" s="132"/>
      <c r="DG93" s="132"/>
      <c r="DH93" s="132"/>
      <c r="DI93" s="132"/>
      <c r="DJ93" s="132"/>
      <c r="DK93" s="132"/>
      <c r="DL93" s="132"/>
      <c r="DM93" s="132"/>
      <c r="DN93" s="132"/>
      <c r="DO93" s="132"/>
      <c r="DP93" s="132"/>
      <c r="DQ93" s="132"/>
      <c r="DR93" s="132"/>
      <c r="DS93" s="132"/>
      <c r="DT93" s="132"/>
      <c r="DU93" s="132"/>
      <c r="DV93" s="132"/>
      <c r="DW93" s="132"/>
      <c r="DX93" s="132"/>
      <c r="DY93" s="132"/>
      <c r="DZ93" s="132"/>
      <c r="EA93" s="132"/>
      <c r="EB93" s="132"/>
      <c r="EC93" s="132"/>
      <c r="ED93" s="132"/>
      <c r="EE93" s="132"/>
      <c r="EF93" s="132"/>
      <c r="EG93" s="132"/>
      <c r="EH93" s="132"/>
      <c r="EI93" s="132"/>
      <c r="EJ93" s="132"/>
      <c r="EK93" s="132"/>
      <c r="EL93" s="132"/>
      <c r="EM93" s="132"/>
      <c r="EN93" s="132"/>
      <c r="EO93" s="132"/>
      <c r="EP93" s="132"/>
      <c r="EQ93" s="132"/>
      <c r="ER93" s="132"/>
      <c r="ES93" s="132"/>
      <c r="ET93" s="132"/>
      <c r="EU93" s="132"/>
      <c r="EV93" s="132"/>
      <c r="EW93" s="132"/>
      <c r="EX93" s="132"/>
      <c r="EY93" s="132"/>
      <c r="EZ93" s="132"/>
      <c r="FA93" s="132"/>
      <c r="FB93" s="132"/>
      <c r="FC93" s="132"/>
      <c r="FD93" s="132"/>
      <c r="FE93" s="132"/>
      <c r="FF93" s="132"/>
      <c r="FG93" s="132"/>
      <c r="FH93" s="132"/>
      <c r="FI93" s="132"/>
      <c r="FJ93" s="132"/>
      <c r="FK93" s="132"/>
      <c r="FL93" s="132"/>
      <c r="FM93" s="132"/>
      <c r="FN93" s="132">
        <v>0.24299965835966211</v>
      </c>
      <c r="FO93" s="132">
        <v>0.27401644726874813</v>
      </c>
      <c r="FP93" s="132">
        <v>0.24792863766639722</v>
      </c>
      <c r="FQ93" s="132">
        <v>0.23700045939395217</v>
      </c>
      <c r="FR93" s="132">
        <v>0.23035980059205366</v>
      </c>
      <c r="FS93" s="132">
        <v>0.21640877940680919</v>
      </c>
      <c r="FT93" s="132">
        <v>0.21097989052232033</v>
      </c>
      <c r="FU93" s="132">
        <v>0.22628075124964797</v>
      </c>
      <c r="FV93" s="132">
        <v>0.21954416741532901</v>
      </c>
      <c r="FW93" s="132">
        <v>0.32260936775667004</v>
      </c>
      <c r="FX93" s="132"/>
      <c r="FY93" s="132"/>
      <c r="FZ93" s="132"/>
      <c r="GA93" s="132"/>
      <c r="GB93" s="132"/>
      <c r="GC93" s="132"/>
      <c r="GD93" s="132"/>
      <c r="GE93" s="132"/>
      <c r="GF93" s="132"/>
      <c r="GG93" s="132"/>
      <c r="GH93" s="132">
        <v>0.20535101981652323</v>
      </c>
      <c r="GI93" s="132">
        <v>0.1000505592746484</v>
      </c>
      <c r="GJ93" s="132">
        <v>2.916207498963332</v>
      </c>
    </row>
    <row r="94" spans="1:192" x14ac:dyDescent="0.25">
      <c r="A94" s="133" t="s">
        <v>759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>
        <v>0.85303551023727187</v>
      </c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>
        <v>8.9410814511200449</v>
      </c>
      <c r="AF94" s="132"/>
      <c r="AG94" s="132"/>
      <c r="AH94" s="132">
        <v>7.6856832555810217E-2</v>
      </c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>
        <v>3.2997514528644446E-2</v>
      </c>
      <c r="BK94" s="132">
        <v>2.2050615404060623E-3</v>
      </c>
      <c r="BL94" s="132"/>
      <c r="BM94" s="132">
        <v>0.27170009887932878</v>
      </c>
      <c r="BN94" s="132"/>
      <c r="BO94" s="132"/>
      <c r="BP94" s="132"/>
      <c r="BQ94" s="132"/>
      <c r="BR94" s="132"/>
      <c r="BS94" s="132"/>
      <c r="BT94" s="132"/>
      <c r="BU94" s="132"/>
      <c r="BV94" s="132"/>
      <c r="BW94" s="132"/>
      <c r="BX94" s="132"/>
      <c r="BY94" s="132"/>
      <c r="BZ94" s="132"/>
      <c r="CA94" s="132"/>
      <c r="CB94" s="132"/>
      <c r="CC94" s="132"/>
      <c r="CD94" s="132"/>
      <c r="CE94" s="132"/>
      <c r="CF94" s="132"/>
      <c r="CG94" s="132"/>
      <c r="CH94" s="132"/>
      <c r="CI94" s="132"/>
      <c r="CJ94" s="132"/>
      <c r="CK94" s="132"/>
      <c r="CL94" s="132"/>
      <c r="CM94" s="132"/>
      <c r="CN94" s="132"/>
      <c r="CO94" s="132"/>
      <c r="CP94" s="132"/>
      <c r="CQ94" s="132"/>
      <c r="CR94" s="132"/>
      <c r="CS94" s="132"/>
      <c r="CT94" s="132"/>
      <c r="CU94" s="132"/>
      <c r="CV94" s="132"/>
      <c r="CW94" s="132"/>
      <c r="CX94" s="132"/>
      <c r="CY94" s="132"/>
      <c r="CZ94" s="132"/>
      <c r="DA94" s="132"/>
      <c r="DB94" s="132"/>
      <c r="DC94" s="132"/>
      <c r="DD94" s="132"/>
      <c r="DE94" s="132"/>
      <c r="DF94" s="132"/>
      <c r="DG94" s="132"/>
      <c r="DH94" s="132"/>
      <c r="DI94" s="132"/>
      <c r="DJ94" s="132"/>
      <c r="DK94" s="132"/>
      <c r="DL94" s="132"/>
      <c r="DM94" s="132"/>
      <c r="DN94" s="132"/>
      <c r="DO94" s="132"/>
      <c r="DP94" s="132"/>
      <c r="DQ94" s="132"/>
      <c r="DR94" s="132"/>
      <c r="DS94" s="132"/>
      <c r="DT94" s="132"/>
      <c r="DU94" s="132"/>
      <c r="DV94" s="132"/>
      <c r="DW94" s="132"/>
      <c r="DX94" s="132"/>
      <c r="DY94" s="132"/>
      <c r="DZ94" s="132"/>
      <c r="EA94" s="132"/>
      <c r="EB94" s="132"/>
      <c r="EC94" s="132"/>
      <c r="ED94" s="132"/>
      <c r="EE94" s="132"/>
      <c r="EF94" s="132"/>
      <c r="EG94" s="132"/>
      <c r="EH94" s="132"/>
      <c r="EI94" s="132"/>
      <c r="EJ94" s="132"/>
      <c r="EK94" s="132"/>
      <c r="EL94" s="132"/>
      <c r="EM94" s="132"/>
      <c r="EN94" s="132"/>
      <c r="EO94" s="132"/>
      <c r="EP94" s="132"/>
      <c r="EQ94" s="132"/>
      <c r="ER94" s="132"/>
      <c r="ES94" s="132"/>
      <c r="ET94" s="132"/>
      <c r="EU94" s="132"/>
      <c r="EV94" s="132"/>
      <c r="EW94" s="132"/>
      <c r="EX94" s="132"/>
      <c r="EY94" s="132"/>
      <c r="EZ94" s="132"/>
      <c r="FA94" s="132"/>
      <c r="FB94" s="132"/>
      <c r="FC94" s="132"/>
      <c r="FD94" s="132"/>
      <c r="FE94" s="132"/>
      <c r="FF94" s="132"/>
      <c r="FG94" s="132"/>
      <c r="FH94" s="132"/>
      <c r="FI94" s="132"/>
      <c r="FJ94" s="132"/>
      <c r="FK94" s="132"/>
      <c r="FL94" s="132"/>
      <c r="FM94" s="132"/>
      <c r="FN94" s="132"/>
      <c r="FO94" s="132"/>
      <c r="FP94" s="132"/>
      <c r="FQ94" s="132"/>
      <c r="FR94" s="132"/>
      <c r="FS94" s="132"/>
      <c r="FT94" s="132"/>
      <c r="FU94" s="132"/>
      <c r="FV94" s="132"/>
      <c r="FW94" s="132"/>
      <c r="FX94" s="132"/>
      <c r="FY94" s="132"/>
      <c r="FZ94" s="132"/>
      <c r="GA94" s="132"/>
      <c r="GB94" s="132"/>
      <c r="GC94" s="132"/>
      <c r="GD94" s="132"/>
      <c r="GE94" s="132"/>
      <c r="GF94" s="132"/>
      <c r="GG94" s="132"/>
      <c r="GH94" s="132">
        <v>2.3860646522329998</v>
      </c>
      <c r="GI94" s="132">
        <v>4.025769153502487E-3</v>
      </c>
      <c r="GJ94" s="132">
        <v>12.567966890248007</v>
      </c>
    </row>
    <row r="95" spans="1:192" x14ac:dyDescent="0.25">
      <c r="A95" s="133" t="s">
        <v>760</v>
      </c>
      <c r="B95" s="132"/>
      <c r="C95" s="132"/>
      <c r="D95" s="132"/>
      <c r="E95" s="132"/>
      <c r="F95" s="132"/>
      <c r="G95" s="132"/>
      <c r="H95" s="132"/>
      <c r="I95" s="132"/>
      <c r="J95" s="132"/>
      <c r="K95" s="132"/>
      <c r="L95" s="132">
        <v>0.17467646112775351</v>
      </c>
      <c r="M95" s="132">
        <v>0.8252149809450654</v>
      </c>
      <c r="N95" s="132">
        <v>0.52982007491408922</v>
      </c>
      <c r="O95" s="132">
        <v>6.3100777175891951E-2</v>
      </c>
      <c r="P95" s="132">
        <v>1.3580248701222214E-2</v>
      </c>
      <c r="Q95" s="132">
        <v>1.3114715828448993E-3</v>
      </c>
      <c r="R95" s="132">
        <v>4.305903917806091E-4</v>
      </c>
      <c r="S95" s="132"/>
      <c r="T95" s="132">
        <v>5.0204856326942198E-3</v>
      </c>
      <c r="U95" s="132">
        <v>5.868646926987328E-3</v>
      </c>
      <c r="V95" s="132">
        <v>0.19693164740524519</v>
      </c>
      <c r="W95" s="132">
        <v>4.1198913634470291E-3</v>
      </c>
      <c r="X95" s="132">
        <v>1.5332938241450669E-2</v>
      </c>
      <c r="Y95" s="132"/>
      <c r="Z95" s="132"/>
      <c r="AA95" s="132"/>
      <c r="AB95" s="132"/>
      <c r="AC95" s="132">
        <v>8.5273142953846016E-3</v>
      </c>
      <c r="AD95" s="132">
        <v>1.3175435773506706E-2</v>
      </c>
      <c r="AE95" s="132"/>
      <c r="AF95" s="132">
        <v>4.4487730161072804E-2</v>
      </c>
      <c r="AG95" s="132"/>
      <c r="AH95" s="132">
        <v>7.2141907951759718E-2</v>
      </c>
      <c r="AI95" s="132">
        <v>1.7075748587271333</v>
      </c>
      <c r="AJ95" s="132">
        <v>2.1432239111457769</v>
      </c>
      <c r="AK95" s="132">
        <v>5.3169634874138789E-2</v>
      </c>
      <c r="AL95" s="132">
        <v>8.6528296104374316E-4</v>
      </c>
      <c r="AM95" s="132">
        <v>8.8805723954905477E-2</v>
      </c>
      <c r="AN95" s="132">
        <v>3.4809141965094895E-2</v>
      </c>
      <c r="AO95" s="132">
        <v>0.16423789397556282</v>
      </c>
      <c r="AP95" s="132">
        <v>0.10205734637675191</v>
      </c>
      <c r="AQ95" s="132">
        <v>0.11702809184114214</v>
      </c>
      <c r="AR95" s="132">
        <v>6.0779709726682793E-4</v>
      </c>
      <c r="AS95" s="132">
        <v>1.2532448962880451E-2</v>
      </c>
      <c r="AT95" s="132">
        <v>0.11279204066592405</v>
      </c>
      <c r="AU95" s="132">
        <v>0.42217740600004822</v>
      </c>
      <c r="AV95" s="132">
        <v>1.0327554312665896</v>
      </c>
      <c r="AW95" s="132">
        <v>1.2519560497890743E-2</v>
      </c>
      <c r="AX95" s="132">
        <v>9.3484883447546505E-2</v>
      </c>
      <c r="AY95" s="132">
        <v>1.2868488520635272E-2</v>
      </c>
      <c r="AZ95" s="132">
        <v>9.2136675412104851E-2</v>
      </c>
      <c r="BA95" s="132">
        <v>6.3967250156470201E-2</v>
      </c>
      <c r="BB95" s="132">
        <v>0.17782026246299071</v>
      </c>
      <c r="BC95" s="132">
        <v>1.4347489417112179E-3</v>
      </c>
      <c r="BD95" s="132">
        <v>3.5159282769654354E-4</v>
      </c>
      <c r="BE95" s="132">
        <v>0.11885948128007476</v>
      </c>
      <c r="BF95" s="132">
        <v>2.7556276100403173E-2</v>
      </c>
      <c r="BG95" s="132">
        <v>0.13171933222045834</v>
      </c>
      <c r="BH95" s="132">
        <v>7.7435393111976281E-2</v>
      </c>
      <c r="BI95" s="132">
        <v>3.0454747767963825E-2</v>
      </c>
      <c r="BJ95" s="132">
        <v>3.1011068159410449E-2</v>
      </c>
      <c r="BK95" s="132">
        <v>2.0739967247132736E-3</v>
      </c>
      <c r="BL95" s="132"/>
      <c r="BM95" s="132">
        <v>3.866754819101384E-2</v>
      </c>
      <c r="BN95" s="132">
        <v>3.5207225683246725E-2</v>
      </c>
      <c r="BO95" s="132">
        <v>3.6929113338549903E-2</v>
      </c>
      <c r="BP95" s="132">
        <v>5.0968901846695119E-5</v>
      </c>
      <c r="BQ95" s="132">
        <v>1.7047420381119429E-4</v>
      </c>
      <c r="BR95" s="132">
        <v>3.0883319593842732E-5</v>
      </c>
      <c r="BS95" s="132">
        <v>2.8452087628928417E-5</v>
      </c>
      <c r="BT95" s="132"/>
      <c r="BU95" s="132">
        <v>7.3755788329066252E-5</v>
      </c>
      <c r="BV95" s="132">
        <v>4.7733332528136781E-6</v>
      </c>
      <c r="BW95" s="132"/>
      <c r="BX95" s="132">
        <v>1.4721715074687027E-2</v>
      </c>
      <c r="BY95" s="132">
        <v>2.531605211383579E-2</v>
      </c>
      <c r="BZ95" s="132">
        <v>9.303059589449196E-2</v>
      </c>
      <c r="CA95" s="132"/>
      <c r="CB95" s="132"/>
      <c r="CC95" s="132"/>
      <c r="CD95" s="132"/>
      <c r="CE95" s="132"/>
      <c r="CF95" s="132"/>
      <c r="CG95" s="132"/>
      <c r="CH95" s="132"/>
      <c r="CI95" s="132"/>
      <c r="CJ95" s="132"/>
      <c r="CK95" s="132"/>
      <c r="CL95" s="132"/>
      <c r="CM95" s="132"/>
      <c r="CN95" s="132"/>
      <c r="CO95" s="132"/>
      <c r="CP95" s="132"/>
      <c r="CQ95" s="132"/>
      <c r="CR95" s="132"/>
      <c r="CS95" s="132"/>
      <c r="CT95" s="132"/>
      <c r="CU95" s="132"/>
      <c r="CV95" s="132"/>
      <c r="CW95" s="132"/>
      <c r="CX95" s="132"/>
      <c r="CY95" s="132"/>
      <c r="CZ95" s="132"/>
      <c r="DA95" s="132"/>
      <c r="DB95" s="132"/>
      <c r="DC95" s="132"/>
      <c r="DD95" s="132"/>
      <c r="DE95" s="132"/>
      <c r="DF95" s="132"/>
      <c r="DG95" s="132"/>
      <c r="DH95" s="132"/>
      <c r="DI95" s="132"/>
      <c r="DJ95" s="132"/>
      <c r="DK95" s="132"/>
      <c r="DL95" s="132"/>
      <c r="DM95" s="132"/>
      <c r="DN95" s="132"/>
      <c r="DO95" s="132"/>
      <c r="DP95" s="132"/>
      <c r="DQ95" s="132"/>
      <c r="DR95" s="132"/>
      <c r="DS95" s="132"/>
      <c r="DT95" s="132"/>
      <c r="DU95" s="132"/>
      <c r="DV95" s="132"/>
      <c r="DW95" s="132"/>
      <c r="DX95" s="132"/>
      <c r="DY95" s="132"/>
      <c r="DZ95" s="132"/>
      <c r="EA95" s="132"/>
      <c r="EB95" s="132"/>
      <c r="EC95" s="132"/>
      <c r="ED95" s="132"/>
      <c r="EE95" s="132"/>
      <c r="EF95" s="132"/>
      <c r="EG95" s="132"/>
      <c r="EH95" s="132"/>
      <c r="EI95" s="132"/>
      <c r="EJ95" s="132"/>
      <c r="EK95" s="132"/>
      <c r="EL95" s="132"/>
      <c r="EM95" s="132"/>
      <c r="EN95" s="132"/>
      <c r="EO95" s="132"/>
      <c r="EP95" s="132"/>
      <c r="EQ95" s="132"/>
      <c r="ER95" s="132"/>
      <c r="ES95" s="132"/>
      <c r="ET95" s="132"/>
      <c r="EU95" s="132"/>
      <c r="EV95" s="132"/>
      <c r="EW95" s="132"/>
      <c r="EX95" s="132"/>
      <c r="EY95" s="132"/>
      <c r="EZ95" s="132"/>
      <c r="FA95" s="132"/>
      <c r="FB95" s="132"/>
      <c r="FC95" s="132"/>
      <c r="FD95" s="132"/>
      <c r="FE95" s="132"/>
      <c r="FF95" s="132"/>
      <c r="FG95" s="132"/>
      <c r="FH95" s="132"/>
      <c r="FI95" s="132"/>
      <c r="FJ95" s="132"/>
      <c r="FK95" s="132"/>
      <c r="FL95" s="132"/>
      <c r="FM95" s="132"/>
      <c r="FN95" s="132">
        <v>0.20253319845743856</v>
      </c>
      <c r="FO95" s="132">
        <v>0.23607823085651078</v>
      </c>
      <c r="FP95" s="132">
        <v>0.20760508992085835</v>
      </c>
      <c r="FQ95" s="132">
        <v>0.1963292660839922</v>
      </c>
      <c r="FR95" s="132">
        <v>0.18959644442710244</v>
      </c>
      <c r="FS95" s="132">
        <v>0.17591820672756464</v>
      </c>
      <c r="FT95" s="132">
        <v>0.17070509705896622</v>
      </c>
      <c r="FU95" s="132">
        <v>0.18548999636419364</v>
      </c>
      <c r="FV95" s="132">
        <v>0.17891123802450279</v>
      </c>
      <c r="FW95" s="132">
        <v>0.24039318167084561</v>
      </c>
      <c r="FX95" s="132"/>
      <c r="FY95" s="132"/>
      <c r="FZ95" s="132"/>
      <c r="GA95" s="132"/>
      <c r="GB95" s="132"/>
      <c r="GC95" s="132"/>
      <c r="GD95" s="132"/>
      <c r="GE95" s="132"/>
      <c r="GF95" s="132"/>
      <c r="GG95" s="132"/>
      <c r="GH95" s="132">
        <v>1.5359580117120781</v>
      </c>
      <c r="GI95" s="132">
        <v>1.9379585029322584</v>
      </c>
      <c r="GJ95" s="132">
        <v>14.541779392203095</v>
      </c>
    </row>
    <row r="96" spans="1:192" x14ac:dyDescent="0.25">
      <c r="A96" s="133" t="s">
        <v>761</v>
      </c>
      <c r="B96" s="132"/>
      <c r="C96" s="132"/>
      <c r="D96" s="132"/>
      <c r="E96" s="132"/>
      <c r="F96" s="132"/>
      <c r="G96" s="132"/>
      <c r="H96" s="132"/>
      <c r="I96" s="132"/>
      <c r="J96" s="132"/>
      <c r="K96" s="132"/>
      <c r="L96" s="132"/>
      <c r="M96" s="132">
        <v>13.581013650703417</v>
      </c>
      <c r="N96" s="132"/>
      <c r="O96" s="132"/>
      <c r="P96" s="132"/>
      <c r="Q96" s="132"/>
      <c r="R96" s="132"/>
      <c r="S96" s="132"/>
      <c r="T96" s="132"/>
      <c r="U96" s="132"/>
      <c r="V96" s="132">
        <v>24.916000032962259</v>
      </c>
      <c r="W96" s="132"/>
      <c r="X96" s="132">
        <v>6.9710628034949929E-3</v>
      </c>
      <c r="Y96" s="132"/>
      <c r="Z96" s="132">
        <v>8.0666624249220433</v>
      </c>
      <c r="AA96" s="132"/>
      <c r="AB96" s="132"/>
      <c r="AC96" s="132">
        <v>2.0060555941934448E-2</v>
      </c>
      <c r="AD96" s="132">
        <v>3.7910773582512894E-2</v>
      </c>
      <c r="AE96" s="132"/>
      <c r="AF96" s="132">
        <v>1.5996788144982685</v>
      </c>
      <c r="AG96" s="132"/>
      <c r="AH96" s="132">
        <v>0.12031973334836006</v>
      </c>
      <c r="AI96" s="132">
        <v>0.24912294834528034</v>
      </c>
      <c r="AJ96" s="132">
        <v>4.1587063860145674</v>
      </c>
      <c r="AK96" s="132"/>
      <c r="AL96" s="132">
        <v>5.2611347228651191</v>
      </c>
      <c r="AM96" s="132">
        <v>0.94222257061101011</v>
      </c>
      <c r="AN96" s="132"/>
      <c r="AO96" s="132"/>
      <c r="AP96" s="132"/>
      <c r="AQ96" s="132"/>
      <c r="AR96" s="132"/>
      <c r="AS96" s="132"/>
      <c r="AT96" s="132"/>
      <c r="AU96" s="132">
        <v>0.49956305241487292</v>
      </c>
      <c r="AV96" s="132"/>
      <c r="AW96" s="132"/>
      <c r="AX96" s="132"/>
      <c r="AY96" s="132"/>
      <c r="AZ96" s="132"/>
      <c r="BA96" s="132"/>
      <c r="BB96" s="132"/>
      <c r="BC96" s="132"/>
      <c r="BD96" s="132"/>
      <c r="BE96" s="132"/>
      <c r="BF96" s="132"/>
      <c r="BG96" s="132"/>
      <c r="BH96" s="132"/>
      <c r="BI96" s="132"/>
      <c r="BJ96" s="132">
        <v>1.4835100010488274</v>
      </c>
      <c r="BK96" s="132"/>
      <c r="BL96" s="132"/>
      <c r="BM96" s="132"/>
      <c r="BN96" s="132"/>
      <c r="BO96" s="132"/>
      <c r="BP96" s="132"/>
      <c r="BQ96" s="132"/>
      <c r="BR96" s="132"/>
      <c r="BS96" s="132"/>
      <c r="BT96" s="132"/>
      <c r="BU96" s="132"/>
      <c r="BV96" s="132"/>
      <c r="BW96" s="132"/>
      <c r="BX96" s="132"/>
      <c r="BY96" s="132"/>
      <c r="BZ96" s="132">
        <v>2.8260069853081071</v>
      </c>
      <c r="CA96" s="132"/>
      <c r="CB96" s="132"/>
      <c r="CC96" s="132"/>
      <c r="CD96" s="132"/>
      <c r="CE96" s="132"/>
      <c r="CF96" s="132"/>
      <c r="CG96" s="132"/>
      <c r="CH96" s="132"/>
      <c r="CI96" s="132"/>
      <c r="CJ96" s="132"/>
      <c r="CK96" s="132"/>
      <c r="CL96" s="132"/>
      <c r="CM96" s="132"/>
      <c r="CN96" s="132"/>
      <c r="CO96" s="132"/>
      <c r="CP96" s="132"/>
      <c r="CQ96" s="132"/>
      <c r="CR96" s="132"/>
      <c r="CS96" s="132"/>
      <c r="CT96" s="132"/>
      <c r="CU96" s="132"/>
      <c r="CV96" s="132"/>
      <c r="CW96" s="132"/>
      <c r="CX96" s="132"/>
      <c r="CY96" s="132"/>
      <c r="CZ96" s="132"/>
      <c r="DA96" s="132"/>
      <c r="DB96" s="132"/>
      <c r="DC96" s="132"/>
      <c r="DD96" s="132"/>
      <c r="DE96" s="132"/>
      <c r="DF96" s="132"/>
      <c r="DG96" s="132"/>
      <c r="DH96" s="132"/>
      <c r="DI96" s="132"/>
      <c r="DJ96" s="132"/>
      <c r="DK96" s="132"/>
      <c r="DL96" s="132"/>
      <c r="DM96" s="132"/>
      <c r="DN96" s="132"/>
      <c r="DO96" s="132"/>
      <c r="DP96" s="132"/>
      <c r="DQ96" s="132"/>
      <c r="DR96" s="132"/>
      <c r="DS96" s="132"/>
      <c r="DT96" s="132"/>
      <c r="DU96" s="132"/>
      <c r="DV96" s="132"/>
      <c r="DW96" s="132"/>
      <c r="DX96" s="132"/>
      <c r="DY96" s="132"/>
      <c r="DZ96" s="132"/>
      <c r="EA96" s="132"/>
      <c r="EB96" s="132"/>
      <c r="EC96" s="132"/>
      <c r="ED96" s="132"/>
      <c r="EE96" s="132"/>
      <c r="EF96" s="132"/>
      <c r="EG96" s="132"/>
      <c r="EH96" s="132"/>
      <c r="EI96" s="132"/>
      <c r="EJ96" s="132"/>
      <c r="EK96" s="132"/>
      <c r="EL96" s="132"/>
      <c r="EM96" s="132"/>
      <c r="EN96" s="132"/>
      <c r="EO96" s="132"/>
      <c r="EP96" s="132"/>
      <c r="EQ96" s="132"/>
      <c r="ER96" s="132"/>
      <c r="ES96" s="132"/>
      <c r="ET96" s="132"/>
      <c r="EU96" s="132"/>
      <c r="EV96" s="132"/>
      <c r="EW96" s="132"/>
      <c r="EX96" s="132"/>
      <c r="EY96" s="132"/>
      <c r="EZ96" s="132"/>
      <c r="FA96" s="132"/>
      <c r="FB96" s="132"/>
      <c r="FC96" s="132"/>
      <c r="FD96" s="132"/>
      <c r="FE96" s="132"/>
      <c r="FF96" s="132"/>
      <c r="FG96" s="132"/>
      <c r="FH96" s="132"/>
      <c r="FI96" s="132"/>
      <c r="FJ96" s="132"/>
      <c r="FK96" s="132"/>
      <c r="FL96" s="132"/>
      <c r="FM96" s="132"/>
      <c r="FN96" s="132">
        <v>0.50080511993097698</v>
      </c>
      <c r="FO96" s="132">
        <v>0.93600729037583796</v>
      </c>
      <c r="FP96" s="132">
        <v>0.98679546385316408</v>
      </c>
      <c r="FQ96" s="132">
        <v>0.9086939791059736</v>
      </c>
      <c r="FR96" s="132">
        <v>0.793104942141722</v>
      </c>
      <c r="FS96" s="132">
        <v>0.50882421077405704</v>
      </c>
      <c r="FT96" s="132">
        <v>0.58537894182933892</v>
      </c>
      <c r="FU96" s="132">
        <v>1.188780218704282</v>
      </c>
      <c r="FV96" s="132">
        <v>2.159618974336968</v>
      </c>
      <c r="FW96" s="132">
        <v>9.1512850179172833</v>
      </c>
      <c r="FX96" s="132"/>
      <c r="FY96" s="132"/>
      <c r="FZ96" s="132"/>
      <c r="GA96" s="132"/>
      <c r="GB96" s="132"/>
      <c r="GC96" s="132"/>
      <c r="GD96" s="132"/>
      <c r="GE96" s="132"/>
      <c r="GF96" s="132"/>
      <c r="GG96" s="132"/>
      <c r="GH96" s="132">
        <v>-0.27329876749319471</v>
      </c>
      <c r="GI96" s="132">
        <v>3.7764177022427945</v>
      </c>
      <c r="GJ96" s="132">
        <v>84.991296809089278</v>
      </c>
    </row>
    <row r="97" spans="1:192" x14ac:dyDescent="0.25">
      <c r="A97" s="133" t="s">
        <v>405</v>
      </c>
      <c r="B97" s="132"/>
      <c r="C97" s="132"/>
      <c r="D97" s="132"/>
      <c r="E97" s="132"/>
      <c r="F97" s="132"/>
      <c r="G97" s="132"/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  <c r="AA97" s="132"/>
      <c r="AB97" s="132"/>
      <c r="AC97" s="132"/>
      <c r="AD97" s="132"/>
      <c r="AE97" s="132"/>
      <c r="AF97" s="132"/>
      <c r="AG97" s="132"/>
      <c r="AH97" s="132"/>
      <c r="AI97" s="132"/>
      <c r="AJ97" s="132"/>
      <c r="AK97" s="132"/>
      <c r="AL97" s="132"/>
      <c r="AM97" s="132"/>
      <c r="AN97" s="132">
        <v>8.4583559588662727</v>
      </c>
      <c r="AO97" s="132">
        <v>5.8199433578350597</v>
      </c>
      <c r="AP97" s="132">
        <v>0.12949373804524067</v>
      </c>
      <c r="AQ97" s="132"/>
      <c r="AR97" s="132"/>
      <c r="AS97" s="132"/>
      <c r="AT97" s="132"/>
      <c r="AU97" s="132">
        <v>3.27084819190867E-2</v>
      </c>
      <c r="AV97" s="132">
        <v>2.6760694950462328E-2</v>
      </c>
      <c r="AW97" s="132"/>
      <c r="AX97" s="132"/>
      <c r="AY97" s="132"/>
      <c r="AZ97" s="132"/>
      <c r="BA97" s="132"/>
      <c r="BB97" s="132"/>
      <c r="BC97" s="132"/>
      <c r="BD97" s="132"/>
      <c r="BE97" s="132"/>
      <c r="BF97" s="132"/>
      <c r="BG97" s="132"/>
      <c r="BH97" s="132"/>
      <c r="BI97" s="132">
        <v>0.39636528500185958</v>
      </c>
      <c r="BJ97" s="132">
        <v>2.048290282767266E-2</v>
      </c>
      <c r="BK97" s="132"/>
      <c r="BL97" s="132"/>
      <c r="BM97" s="132"/>
      <c r="BN97" s="132"/>
      <c r="BO97" s="132"/>
      <c r="BP97" s="132"/>
      <c r="BQ97" s="132"/>
      <c r="BR97" s="132"/>
      <c r="BS97" s="132"/>
      <c r="BT97" s="132"/>
      <c r="BU97" s="132"/>
      <c r="BV97" s="132"/>
      <c r="BW97" s="132"/>
      <c r="BX97" s="132">
        <v>7.1779199802971635E-2</v>
      </c>
      <c r="BY97" s="132"/>
      <c r="BZ97" s="132">
        <v>4.0487584694768916E-2</v>
      </c>
      <c r="CA97" s="132"/>
      <c r="CB97" s="132"/>
      <c r="CC97" s="132"/>
      <c r="CD97" s="132"/>
      <c r="CE97" s="132"/>
      <c r="CF97" s="132"/>
      <c r="CG97" s="132"/>
      <c r="CH97" s="132"/>
      <c r="CI97" s="132"/>
      <c r="CJ97" s="132"/>
      <c r="CK97" s="132"/>
      <c r="CL97" s="132"/>
      <c r="CM97" s="132"/>
      <c r="CN97" s="132"/>
      <c r="CO97" s="132"/>
      <c r="CP97" s="132"/>
      <c r="CQ97" s="132"/>
      <c r="CR97" s="132"/>
      <c r="CS97" s="132"/>
      <c r="CT97" s="132"/>
      <c r="CU97" s="132"/>
      <c r="CV97" s="132"/>
      <c r="CW97" s="132"/>
      <c r="CX97" s="132"/>
      <c r="CY97" s="132"/>
      <c r="CZ97" s="132"/>
      <c r="DA97" s="132"/>
      <c r="DB97" s="132"/>
      <c r="DC97" s="132"/>
      <c r="DD97" s="132"/>
      <c r="DE97" s="132"/>
      <c r="DF97" s="132"/>
      <c r="DG97" s="132"/>
      <c r="DH97" s="132"/>
      <c r="DI97" s="132"/>
      <c r="DJ97" s="132"/>
      <c r="DK97" s="132"/>
      <c r="DL97" s="132"/>
      <c r="DM97" s="132"/>
      <c r="DN97" s="132"/>
      <c r="DO97" s="132"/>
      <c r="DP97" s="132"/>
      <c r="DQ97" s="132"/>
      <c r="DR97" s="132"/>
      <c r="DS97" s="132"/>
      <c r="DT97" s="132"/>
      <c r="DU97" s="132"/>
      <c r="DV97" s="132"/>
      <c r="DW97" s="132"/>
      <c r="DX97" s="132"/>
      <c r="DY97" s="132"/>
      <c r="DZ97" s="132"/>
      <c r="EA97" s="132"/>
      <c r="EB97" s="132"/>
      <c r="EC97" s="132"/>
      <c r="ED97" s="132"/>
      <c r="EE97" s="132"/>
      <c r="EF97" s="132"/>
      <c r="EG97" s="132"/>
      <c r="EH97" s="132"/>
      <c r="EI97" s="132"/>
      <c r="EJ97" s="132"/>
      <c r="EK97" s="132"/>
      <c r="EL97" s="132"/>
      <c r="EM97" s="132"/>
      <c r="EN97" s="132"/>
      <c r="EO97" s="132"/>
      <c r="EP97" s="132"/>
      <c r="EQ97" s="132"/>
      <c r="ER97" s="132"/>
      <c r="ES97" s="132"/>
      <c r="ET97" s="132"/>
      <c r="EU97" s="132"/>
      <c r="EV97" s="132"/>
      <c r="EW97" s="132"/>
      <c r="EX97" s="132"/>
      <c r="EY97" s="132"/>
      <c r="EZ97" s="132"/>
      <c r="FA97" s="132"/>
      <c r="FB97" s="132"/>
      <c r="FC97" s="132"/>
      <c r="FD97" s="132"/>
      <c r="FE97" s="132"/>
      <c r="FF97" s="132"/>
      <c r="FG97" s="132"/>
      <c r="FH97" s="132"/>
      <c r="FI97" s="132"/>
      <c r="FJ97" s="132"/>
      <c r="FK97" s="132"/>
      <c r="FL97" s="132"/>
      <c r="FM97" s="132"/>
      <c r="FN97" s="132">
        <v>0.72190177588589566</v>
      </c>
      <c r="FO97" s="132">
        <v>1.2811719291250798</v>
      </c>
      <c r="FP97" s="132">
        <v>1.6300731998210436</v>
      </c>
      <c r="FQ97" s="132">
        <v>0.71327893074940429</v>
      </c>
      <c r="FR97" s="132">
        <v>0.35628302193061362</v>
      </c>
      <c r="FS97" s="132">
        <v>0.3821741816009453</v>
      </c>
      <c r="FT97" s="132">
        <v>0.23029609608535559</v>
      </c>
      <c r="FU97" s="132">
        <v>0.12812145665866631</v>
      </c>
      <c r="FV97" s="132">
        <v>0.5675396417489641</v>
      </c>
      <c r="FW97" s="132">
        <v>0.7876070832028631</v>
      </c>
      <c r="FX97" s="132"/>
      <c r="FY97" s="132"/>
      <c r="FZ97" s="132"/>
      <c r="GA97" s="132"/>
      <c r="GB97" s="132"/>
      <c r="GC97" s="132"/>
      <c r="GD97" s="132"/>
      <c r="GE97" s="132"/>
      <c r="GF97" s="132"/>
      <c r="GG97" s="132"/>
      <c r="GH97" s="132">
        <v>-0.11349576203214473</v>
      </c>
      <c r="GI97" s="132">
        <v>0.55381104958282479</v>
      </c>
      <c r="GJ97" s="132">
        <v>22.235139808302911</v>
      </c>
    </row>
    <row r="98" spans="1:192" x14ac:dyDescent="0.25">
      <c r="A98" s="133" t="s">
        <v>406</v>
      </c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2"/>
      <c r="R98" s="132"/>
      <c r="S98" s="132"/>
      <c r="T98" s="132"/>
      <c r="U98" s="132"/>
      <c r="V98" s="132"/>
      <c r="W98" s="132">
        <v>5.2953056994754659</v>
      </c>
      <c r="X98" s="132"/>
      <c r="Y98" s="132"/>
      <c r="Z98" s="132"/>
      <c r="AA98" s="132"/>
      <c r="AB98" s="132"/>
      <c r="AC98" s="132"/>
      <c r="AD98" s="132">
        <v>0.48498990663060798</v>
      </c>
      <c r="AE98" s="132"/>
      <c r="AF98" s="132"/>
      <c r="AG98" s="132"/>
      <c r="AH98" s="132">
        <v>9.7815849681369433E-3</v>
      </c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>
        <v>0.16589986986989058</v>
      </c>
      <c r="BK98" s="132">
        <v>1.1062940308271946E-2</v>
      </c>
      <c r="BL98" s="132"/>
      <c r="BM98" s="132"/>
      <c r="BN98" s="132"/>
      <c r="BO98" s="132">
        <v>0.2666000106285521</v>
      </c>
      <c r="BP98" s="132">
        <v>1.6686021943531897E-3</v>
      </c>
      <c r="BQ98" s="132">
        <v>5.580925235853712E-3</v>
      </c>
      <c r="BR98" s="132">
        <v>1.0112794914203316E-3</v>
      </c>
      <c r="BS98" s="132">
        <v>9.3166839205219287E-4</v>
      </c>
      <c r="BT98" s="132"/>
      <c r="BU98" s="132">
        <v>2.4150829988766102E-3</v>
      </c>
      <c r="BV98" s="132">
        <v>1.5631385395408636E-4</v>
      </c>
      <c r="BW98" s="132"/>
      <c r="BX98" s="132">
        <v>0.11356728002460609</v>
      </c>
      <c r="BY98" s="132">
        <v>0.20379377186633246</v>
      </c>
      <c r="BZ98" s="132">
        <v>0.51734372742856438</v>
      </c>
      <c r="CA98" s="132"/>
      <c r="CB98" s="132"/>
      <c r="CC98" s="132"/>
      <c r="CD98" s="132"/>
      <c r="CE98" s="132"/>
      <c r="CF98" s="132"/>
      <c r="CG98" s="132"/>
      <c r="CH98" s="132"/>
      <c r="CI98" s="132"/>
      <c r="CJ98" s="132"/>
      <c r="CK98" s="132"/>
      <c r="CL98" s="132"/>
      <c r="CM98" s="132"/>
      <c r="CN98" s="132"/>
      <c r="CO98" s="132"/>
      <c r="CP98" s="132"/>
      <c r="CQ98" s="132"/>
      <c r="CR98" s="132"/>
      <c r="CS98" s="132"/>
      <c r="CT98" s="132"/>
      <c r="CU98" s="132"/>
      <c r="CV98" s="132"/>
      <c r="CW98" s="132"/>
      <c r="CX98" s="132"/>
      <c r="CY98" s="132"/>
      <c r="CZ98" s="132"/>
      <c r="DA98" s="132"/>
      <c r="DB98" s="132"/>
      <c r="DC98" s="132"/>
      <c r="DD98" s="132"/>
      <c r="DE98" s="132"/>
      <c r="DF98" s="132"/>
      <c r="DG98" s="132"/>
      <c r="DH98" s="132"/>
      <c r="DI98" s="132"/>
      <c r="DJ98" s="132"/>
      <c r="DK98" s="132"/>
      <c r="DL98" s="132"/>
      <c r="DM98" s="132"/>
      <c r="DN98" s="132"/>
      <c r="DO98" s="132"/>
      <c r="DP98" s="132"/>
      <c r="DQ98" s="132"/>
      <c r="DR98" s="132"/>
      <c r="DS98" s="132"/>
      <c r="DT98" s="132"/>
      <c r="DU98" s="132"/>
      <c r="DV98" s="132"/>
      <c r="DW98" s="132"/>
      <c r="DX98" s="132"/>
      <c r="DY98" s="132"/>
      <c r="DZ98" s="132"/>
      <c r="EA98" s="132"/>
      <c r="EB98" s="132"/>
      <c r="EC98" s="132"/>
      <c r="ED98" s="132"/>
      <c r="EE98" s="132"/>
      <c r="EF98" s="132"/>
      <c r="EG98" s="132"/>
      <c r="EH98" s="132"/>
      <c r="EI98" s="132"/>
      <c r="EJ98" s="132"/>
      <c r="EK98" s="132"/>
      <c r="EL98" s="132"/>
      <c r="EM98" s="132"/>
      <c r="EN98" s="132"/>
      <c r="EO98" s="132"/>
      <c r="EP98" s="132"/>
      <c r="EQ98" s="132"/>
      <c r="ER98" s="132"/>
      <c r="ES98" s="132"/>
      <c r="ET98" s="132"/>
      <c r="EU98" s="132"/>
      <c r="EV98" s="132"/>
      <c r="EW98" s="132"/>
      <c r="EX98" s="132"/>
      <c r="EY98" s="132"/>
      <c r="EZ98" s="132"/>
      <c r="FA98" s="132"/>
      <c r="FB98" s="132"/>
      <c r="FC98" s="132"/>
      <c r="FD98" s="132"/>
      <c r="FE98" s="132"/>
      <c r="FF98" s="132"/>
      <c r="FG98" s="132"/>
      <c r="FH98" s="132"/>
      <c r="FI98" s="132"/>
      <c r="FJ98" s="132"/>
      <c r="FK98" s="132"/>
      <c r="FL98" s="132"/>
      <c r="FM98" s="132"/>
      <c r="FN98" s="132">
        <v>8.8270697459304687E-2</v>
      </c>
      <c r="FO98" s="132">
        <v>0.1660478230074687</v>
      </c>
      <c r="FP98" s="132">
        <v>0.17519565223603359</v>
      </c>
      <c r="FQ98" s="132">
        <v>0.16114159699308619</v>
      </c>
      <c r="FR98" s="132">
        <v>0.14040052353545518</v>
      </c>
      <c r="FS98" s="132">
        <v>8.9698849102498535E-2</v>
      </c>
      <c r="FT98" s="132">
        <v>0.10330998733587876</v>
      </c>
      <c r="FU98" s="132">
        <v>0.21173070600072583</v>
      </c>
      <c r="FV98" s="132">
        <v>0.39081557918394616</v>
      </c>
      <c r="FW98" s="132">
        <v>1.662647032211336</v>
      </c>
      <c r="FX98" s="132"/>
      <c r="FY98" s="132"/>
      <c r="FZ98" s="132"/>
      <c r="GA98" s="132"/>
      <c r="GB98" s="132"/>
      <c r="GC98" s="132"/>
      <c r="GD98" s="132"/>
      <c r="GE98" s="132"/>
      <c r="GF98" s="132"/>
      <c r="GG98" s="132"/>
      <c r="GH98" s="132">
        <v>-2.0987328341094978E-2</v>
      </c>
      <c r="GI98" s="132">
        <v>2.5896524754545998</v>
      </c>
      <c r="GJ98" s="132">
        <v>12.838032257546176</v>
      </c>
    </row>
    <row r="99" spans="1:192" x14ac:dyDescent="0.25">
      <c r="A99" s="133" t="s">
        <v>550</v>
      </c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>
        <v>13.10933110950713</v>
      </c>
      <c r="AR99" s="132">
        <v>1.319352907028798E-3</v>
      </c>
      <c r="AS99" s="132">
        <v>2.7204346723142522E-2</v>
      </c>
      <c r="AT99" s="132">
        <v>0.24483912050828266</v>
      </c>
      <c r="AU99" s="132">
        <v>8.0315943696314465E-2</v>
      </c>
      <c r="AV99" s="132">
        <v>4.6616533244617474E-2</v>
      </c>
      <c r="AW99" s="132">
        <v>8.9575977035652541E-3</v>
      </c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>
        <v>37.490937416996786</v>
      </c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  <c r="CE99" s="132"/>
      <c r="CF99" s="132"/>
      <c r="CG99" s="132"/>
      <c r="CH99" s="132"/>
      <c r="CI99" s="132"/>
      <c r="CJ99" s="132"/>
      <c r="CK99" s="132"/>
      <c r="CL99" s="132"/>
      <c r="CM99" s="132"/>
      <c r="CN99" s="132"/>
      <c r="CO99" s="132"/>
      <c r="CP99" s="132"/>
      <c r="CQ99" s="132"/>
      <c r="CR99" s="132"/>
      <c r="CS99" s="132"/>
      <c r="CT99" s="132"/>
      <c r="CU99" s="132"/>
      <c r="CV99" s="132"/>
      <c r="CW99" s="132"/>
      <c r="CX99" s="132"/>
      <c r="CY99" s="132"/>
      <c r="CZ99" s="132"/>
      <c r="DA99" s="132"/>
      <c r="DB99" s="132"/>
      <c r="DC99" s="132"/>
      <c r="DD99" s="132"/>
      <c r="DE99" s="132"/>
      <c r="DF99" s="132"/>
      <c r="DG99" s="132"/>
      <c r="DH99" s="132"/>
      <c r="DI99" s="132"/>
      <c r="DJ99" s="132"/>
      <c r="DK99" s="132"/>
      <c r="DL99" s="132"/>
      <c r="DM99" s="132"/>
      <c r="DN99" s="132"/>
      <c r="DO99" s="132"/>
      <c r="DP99" s="132"/>
      <c r="DQ99" s="132"/>
      <c r="DR99" s="132"/>
      <c r="DS99" s="132"/>
      <c r="DT99" s="132"/>
      <c r="DU99" s="132"/>
      <c r="DV99" s="132"/>
      <c r="DW99" s="132"/>
      <c r="DX99" s="132"/>
      <c r="DY99" s="132"/>
      <c r="DZ99" s="132"/>
      <c r="EA99" s="132"/>
      <c r="EB99" s="132"/>
      <c r="EC99" s="132"/>
      <c r="ED99" s="132"/>
      <c r="EE99" s="132"/>
      <c r="EF99" s="132"/>
      <c r="EG99" s="132"/>
      <c r="EH99" s="132"/>
      <c r="EI99" s="132"/>
      <c r="EJ99" s="132"/>
      <c r="EK99" s="132"/>
      <c r="EL99" s="132"/>
      <c r="EM99" s="132"/>
      <c r="EN99" s="132"/>
      <c r="EO99" s="132"/>
      <c r="EP99" s="132"/>
      <c r="EQ99" s="132"/>
      <c r="ER99" s="132"/>
      <c r="ES99" s="132"/>
      <c r="ET99" s="132"/>
      <c r="EU99" s="132"/>
      <c r="EV99" s="132"/>
      <c r="EW99" s="132"/>
      <c r="EX99" s="132"/>
      <c r="EY99" s="132"/>
      <c r="EZ99" s="132"/>
      <c r="FA99" s="132"/>
      <c r="FB99" s="132"/>
      <c r="FC99" s="132"/>
      <c r="FD99" s="132"/>
      <c r="FE99" s="132"/>
      <c r="FF99" s="132"/>
      <c r="FG99" s="132"/>
      <c r="FH99" s="132"/>
      <c r="FI99" s="132"/>
      <c r="FJ99" s="132"/>
      <c r="FK99" s="132"/>
      <c r="FL99" s="132"/>
      <c r="FM99" s="132"/>
      <c r="FN99" s="132"/>
      <c r="FO99" s="132"/>
      <c r="FP99" s="132"/>
      <c r="FQ99" s="132"/>
      <c r="FR99" s="132"/>
      <c r="FS99" s="132"/>
      <c r="FT99" s="132"/>
      <c r="FU99" s="132"/>
      <c r="FV99" s="132"/>
      <c r="FW99" s="132"/>
      <c r="FX99" s="132"/>
      <c r="FY99" s="132"/>
      <c r="FZ99" s="132"/>
      <c r="GA99" s="132"/>
      <c r="GB99" s="132"/>
      <c r="GC99" s="132"/>
      <c r="GD99" s="132"/>
      <c r="GE99" s="132"/>
      <c r="GF99" s="132"/>
      <c r="GG99" s="132"/>
      <c r="GH99" s="132"/>
      <c r="GI99" s="132">
        <v>9.9999999999999995E-7</v>
      </c>
      <c r="GJ99" s="132">
        <v>51.00952242128686</v>
      </c>
    </row>
    <row r="100" spans="1:192" x14ac:dyDescent="0.25">
      <c r="A100" s="133" t="s">
        <v>551</v>
      </c>
      <c r="B100" s="132">
        <v>2.0698531961050128E-3</v>
      </c>
      <c r="C100" s="132">
        <v>8.1589610716688559E-3</v>
      </c>
      <c r="D100" s="132">
        <v>3.4955626654142039E-4</v>
      </c>
      <c r="E100" s="132">
        <v>5.8698462576203467E-3</v>
      </c>
      <c r="F100" s="132">
        <v>2.3034166896897419E-2</v>
      </c>
      <c r="G100" s="132">
        <v>7.8349673082399058E-3</v>
      </c>
      <c r="H100" s="132">
        <v>2.8405797843046887E-3</v>
      </c>
      <c r="I100" s="132">
        <v>3.6175560236222288E-3</v>
      </c>
      <c r="J100" s="132">
        <v>3.2588817345501634E-4</v>
      </c>
      <c r="K100" s="132">
        <v>3.6190519030759342E-3</v>
      </c>
      <c r="L100" s="132">
        <v>8.5275805206747003E-4</v>
      </c>
      <c r="M100" s="132">
        <v>2.2515152337744546E-3</v>
      </c>
      <c r="N100" s="132"/>
      <c r="O100" s="132"/>
      <c r="P100" s="132"/>
      <c r="Q100" s="132">
        <v>0.43949582624949274</v>
      </c>
      <c r="R100" s="132">
        <v>6.0163664177147143E-2</v>
      </c>
      <c r="S100" s="132"/>
      <c r="T100" s="132">
        <v>3.4695256309564275</v>
      </c>
      <c r="U100" s="132">
        <v>0.68957424557089131</v>
      </c>
      <c r="V100" s="132">
        <v>1.13003550149602E-2</v>
      </c>
      <c r="W100" s="132">
        <v>1.7625910942674024E-2</v>
      </c>
      <c r="X100" s="132">
        <v>3.9062356045526513E-2</v>
      </c>
      <c r="Y100" s="132">
        <v>9.2893314557733458E-3</v>
      </c>
      <c r="Z100" s="132">
        <v>1.7334297173116891E-2</v>
      </c>
      <c r="AA100" s="132">
        <v>1.2824213902867438E-3</v>
      </c>
      <c r="AB100" s="132"/>
      <c r="AC100" s="132">
        <v>4.5491451853187955E-4</v>
      </c>
      <c r="AD100" s="132">
        <v>4.0084671912282675E-2</v>
      </c>
      <c r="AE100" s="132">
        <v>5.3159883389724293E-2</v>
      </c>
      <c r="AF100" s="132"/>
      <c r="AG100" s="132"/>
      <c r="AH100" s="132">
        <v>2.0095942236166866E-2</v>
      </c>
      <c r="AI100" s="132">
        <v>5.9188768864895623E-2</v>
      </c>
      <c r="AJ100" s="132">
        <v>1.3816207545061583</v>
      </c>
      <c r="AK100" s="132">
        <v>0.42604003216426062</v>
      </c>
      <c r="AL100" s="132">
        <v>2.2977356085198686E-2</v>
      </c>
      <c r="AM100" s="132">
        <v>5.7837330822532963E-3</v>
      </c>
      <c r="AN100" s="132">
        <v>0.94341420862497571</v>
      </c>
      <c r="AO100" s="132">
        <v>2.2795420745280559</v>
      </c>
      <c r="AP100" s="132">
        <v>0.14988342708105584</v>
      </c>
      <c r="AQ100" s="132"/>
      <c r="AR100" s="132"/>
      <c r="AS100" s="132"/>
      <c r="AT100" s="132"/>
      <c r="AU100" s="132"/>
      <c r="AV100" s="132"/>
      <c r="AW100" s="132"/>
      <c r="AX100" s="132">
        <v>2.0057146678116693</v>
      </c>
      <c r="AY100" s="132">
        <v>7.9873290968803818</v>
      </c>
      <c r="AZ100" s="132">
        <v>1.6976467524998953E-2</v>
      </c>
      <c r="BA100" s="132">
        <v>0.30940146555204229</v>
      </c>
      <c r="BB100" s="132">
        <v>0.16436440652277887</v>
      </c>
      <c r="BC100" s="132">
        <v>1.1043267985879385E-3</v>
      </c>
      <c r="BD100" s="132">
        <v>2.7062113135522712E-4</v>
      </c>
      <c r="BE100" s="132">
        <v>9.1486187323682702E-2</v>
      </c>
      <c r="BF100" s="132">
        <v>3.1221279398076646E-2</v>
      </c>
      <c r="BG100" s="132">
        <v>1.8073372741312089E-2</v>
      </c>
      <c r="BH100" s="132">
        <v>2.4786995360615599E-2</v>
      </c>
      <c r="BI100" s="132">
        <v>0.14828436943751172</v>
      </c>
      <c r="BJ100" s="132">
        <v>5.8202714343541316E-2</v>
      </c>
      <c r="BK100" s="132"/>
      <c r="BL100" s="132">
        <v>0.48206467099230643</v>
      </c>
      <c r="BM100" s="132"/>
      <c r="BN100" s="132"/>
      <c r="BO100" s="132">
        <v>1.3708970025574856E-2</v>
      </c>
      <c r="BP100" s="132"/>
      <c r="BQ100" s="132"/>
      <c r="BR100" s="132"/>
      <c r="BS100" s="132"/>
      <c r="BT100" s="132"/>
      <c r="BU100" s="132">
        <v>4.0993908292058338E-2</v>
      </c>
      <c r="BV100" s="132">
        <v>5.519289378647696E-4</v>
      </c>
      <c r="BW100" s="132"/>
      <c r="BX100" s="132">
        <v>0.33610623888395491</v>
      </c>
      <c r="BY100" s="132">
        <v>0.22000836400057219</v>
      </c>
      <c r="BZ100" s="132">
        <v>3.9859335743964018E-2</v>
      </c>
      <c r="CA100" s="132"/>
      <c r="CB100" s="132"/>
      <c r="CC100" s="132"/>
      <c r="CD100" s="132"/>
      <c r="CE100" s="132"/>
      <c r="CF100" s="132"/>
      <c r="CG100" s="132"/>
      <c r="CH100" s="132"/>
      <c r="CI100" s="132"/>
      <c r="CJ100" s="132"/>
      <c r="CK100" s="132"/>
      <c r="CL100" s="132"/>
      <c r="CM100" s="132"/>
      <c r="CN100" s="132"/>
      <c r="CO100" s="132"/>
      <c r="CP100" s="132"/>
      <c r="CQ100" s="132"/>
      <c r="CR100" s="132"/>
      <c r="CS100" s="132"/>
      <c r="CT100" s="132"/>
      <c r="CU100" s="132"/>
      <c r="CV100" s="132"/>
      <c r="CW100" s="132"/>
      <c r="CX100" s="132"/>
      <c r="CY100" s="132"/>
      <c r="CZ100" s="132"/>
      <c r="DA100" s="132"/>
      <c r="DB100" s="132"/>
      <c r="DC100" s="132"/>
      <c r="DD100" s="132"/>
      <c r="DE100" s="132"/>
      <c r="DF100" s="132"/>
      <c r="DG100" s="132"/>
      <c r="DH100" s="132"/>
      <c r="DI100" s="132"/>
      <c r="DJ100" s="132"/>
      <c r="DK100" s="132"/>
      <c r="DL100" s="132"/>
      <c r="DM100" s="132"/>
      <c r="DN100" s="132"/>
      <c r="DO100" s="132"/>
      <c r="DP100" s="132"/>
      <c r="DQ100" s="132"/>
      <c r="DR100" s="132"/>
      <c r="DS100" s="132"/>
      <c r="DT100" s="132"/>
      <c r="DU100" s="132"/>
      <c r="DV100" s="132"/>
      <c r="DW100" s="132"/>
      <c r="DX100" s="132"/>
      <c r="DY100" s="132"/>
      <c r="DZ100" s="132"/>
      <c r="EA100" s="132"/>
      <c r="EB100" s="132"/>
      <c r="EC100" s="132"/>
      <c r="ED100" s="132"/>
      <c r="EE100" s="132"/>
      <c r="EF100" s="132"/>
      <c r="EG100" s="132"/>
      <c r="EH100" s="132"/>
      <c r="EI100" s="132"/>
      <c r="EJ100" s="132"/>
      <c r="EK100" s="132"/>
      <c r="EL100" s="132"/>
      <c r="EM100" s="132"/>
      <c r="EN100" s="132"/>
      <c r="EO100" s="132"/>
      <c r="EP100" s="132"/>
      <c r="EQ100" s="132"/>
      <c r="ER100" s="132"/>
      <c r="ES100" s="132"/>
      <c r="ET100" s="132"/>
      <c r="EU100" s="132"/>
      <c r="EV100" s="132"/>
      <c r="EW100" s="132"/>
      <c r="EX100" s="132"/>
      <c r="EY100" s="132"/>
      <c r="EZ100" s="132"/>
      <c r="FA100" s="132"/>
      <c r="FB100" s="132"/>
      <c r="FC100" s="132"/>
      <c r="FD100" s="132"/>
      <c r="FE100" s="132"/>
      <c r="FF100" s="132"/>
      <c r="FG100" s="132"/>
      <c r="FH100" s="132"/>
      <c r="FI100" s="132"/>
      <c r="FJ100" s="132"/>
      <c r="FK100" s="132"/>
      <c r="FL100" s="132"/>
      <c r="FM100" s="132"/>
      <c r="FN100" s="132">
        <v>3.8689913682590935E-2</v>
      </c>
      <c r="FO100" s="132">
        <v>5.7711983934260622E-2</v>
      </c>
      <c r="FP100" s="132">
        <v>2.5618716667189564E-2</v>
      </c>
      <c r="FQ100" s="132">
        <v>2.2189004907726358E-2</v>
      </c>
      <c r="FR100" s="132">
        <v>7.5249304351311136E-2</v>
      </c>
      <c r="FS100" s="132">
        <v>0.16566196150025775</v>
      </c>
      <c r="FT100" s="132">
        <v>0.13245496547304925</v>
      </c>
      <c r="FU100" s="132">
        <v>4.9537375805996597E-2</v>
      </c>
      <c r="FV100" s="132">
        <v>2.1040681441213387E-2</v>
      </c>
      <c r="FW100" s="132">
        <v>2.4719481080110215E-2</v>
      </c>
      <c r="FX100" s="132"/>
      <c r="FY100" s="132"/>
      <c r="FZ100" s="132"/>
      <c r="GA100" s="132"/>
      <c r="GB100" s="132"/>
      <c r="GC100" s="132"/>
      <c r="GD100" s="132"/>
      <c r="GE100" s="132"/>
      <c r="GF100" s="132"/>
      <c r="GG100" s="132"/>
      <c r="GH100" s="132">
        <v>0.25034587728396152</v>
      </c>
      <c r="GI100" s="132">
        <v>51.028665149886542</v>
      </c>
      <c r="GJ100" s="132">
        <v>74.080118309854285</v>
      </c>
    </row>
    <row r="101" spans="1:192" x14ac:dyDescent="0.25">
      <c r="A101" s="133" t="s">
        <v>326</v>
      </c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/>
      <c r="S101" s="132"/>
      <c r="T101" s="132"/>
      <c r="U101" s="132"/>
      <c r="V101" s="132"/>
      <c r="W101" s="132"/>
      <c r="X101" s="132"/>
      <c r="Y101" s="132"/>
      <c r="Z101" s="132"/>
      <c r="AA101" s="132"/>
      <c r="AB101" s="132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32"/>
      <c r="AQ101" s="132">
        <v>105.82503414456636</v>
      </c>
      <c r="AR101" s="132"/>
      <c r="AS101" s="132"/>
      <c r="AT101" s="132"/>
      <c r="AU101" s="132"/>
      <c r="AV101" s="132"/>
      <c r="AW101" s="132"/>
      <c r="AX101" s="132"/>
      <c r="AY101" s="132"/>
      <c r="AZ101" s="132"/>
      <c r="BA101" s="132"/>
      <c r="BB101" s="132"/>
      <c r="BC101" s="132"/>
      <c r="BD101" s="132"/>
      <c r="BE101" s="132"/>
      <c r="BF101" s="132"/>
      <c r="BG101" s="132"/>
      <c r="BH101" s="132"/>
      <c r="BI101" s="132"/>
      <c r="BJ101" s="132"/>
      <c r="BK101" s="132"/>
      <c r="BL101" s="132"/>
      <c r="BM101" s="132"/>
      <c r="BN101" s="132"/>
      <c r="BO101" s="132"/>
      <c r="BP101" s="132"/>
      <c r="BQ101" s="132"/>
      <c r="BR101" s="132"/>
      <c r="BS101" s="132"/>
      <c r="BT101" s="132"/>
      <c r="BU101" s="132"/>
      <c r="BV101" s="132"/>
      <c r="BW101" s="132"/>
      <c r="BX101" s="132"/>
      <c r="BY101" s="132"/>
      <c r="BZ101" s="132"/>
      <c r="CA101" s="132"/>
      <c r="CB101" s="132"/>
      <c r="CC101" s="132"/>
      <c r="CD101" s="132"/>
      <c r="CE101" s="132"/>
      <c r="CF101" s="132"/>
      <c r="CG101" s="132"/>
      <c r="CH101" s="132"/>
      <c r="CI101" s="132"/>
      <c r="CJ101" s="132"/>
      <c r="CK101" s="132"/>
      <c r="CL101" s="132"/>
      <c r="CM101" s="132"/>
      <c r="CN101" s="132"/>
      <c r="CO101" s="132"/>
      <c r="CP101" s="132"/>
      <c r="CQ101" s="132"/>
      <c r="CR101" s="132"/>
      <c r="CS101" s="132"/>
      <c r="CT101" s="132"/>
      <c r="CU101" s="132"/>
      <c r="CV101" s="132"/>
      <c r="CW101" s="132"/>
      <c r="CX101" s="132"/>
      <c r="CY101" s="132"/>
      <c r="CZ101" s="132"/>
      <c r="DA101" s="132"/>
      <c r="DB101" s="132"/>
      <c r="DC101" s="132"/>
      <c r="DD101" s="132"/>
      <c r="DE101" s="132"/>
      <c r="DF101" s="132"/>
      <c r="DG101" s="132"/>
      <c r="DH101" s="132"/>
      <c r="DI101" s="132"/>
      <c r="DJ101" s="132"/>
      <c r="DK101" s="132"/>
      <c r="DL101" s="132"/>
      <c r="DM101" s="132"/>
      <c r="DN101" s="132"/>
      <c r="DO101" s="132"/>
      <c r="DP101" s="132"/>
      <c r="DQ101" s="132"/>
      <c r="DR101" s="132"/>
      <c r="DS101" s="132"/>
      <c r="DT101" s="132"/>
      <c r="DU101" s="132"/>
      <c r="DV101" s="132"/>
      <c r="DW101" s="132"/>
      <c r="DX101" s="132"/>
      <c r="DY101" s="132"/>
      <c r="DZ101" s="132"/>
      <c r="EA101" s="132"/>
      <c r="EB101" s="132"/>
      <c r="EC101" s="132"/>
      <c r="ED101" s="132"/>
      <c r="EE101" s="132"/>
      <c r="EF101" s="132"/>
      <c r="EG101" s="132"/>
      <c r="EH101" s="132"/>
      <c r="EI101" s="132"/>
      <c r="EJ101" s="132"/>
      <c r="EK101" s="132"/>
      <c r="EL101" s="132"/>
      <c r="EM101" s="132"/>
      <c r="EN101" s="132"/>
      <c r="EO101" s="132"/>
      <c r="EP101" s="132"/>
      <c r="EQ101" s="132"/>
      <c r="ER101" s="132"/>
      <c r="ES101" s="132"/>
      <c r="ET101" s="132"/>
      <c r="EU101" s="132"/>
      <c r="EV101" s="132"/>
      <c r="EW101" s="132"/>
      <c r="EX101" s="132"/>
      <c r="EY101" s="132"/>
      <c r="EZ101" s="132"/>
      <c r="FA101" s="132"/>
      <c r="FB101" s="132"/>
      <c r="FC101" s="132"/>
      <c r="FD101" s="132"/>
      <c r="FE101" s="132"/>
      <c r="FF101" s="132"/>
      <c r="FG101" s="132"/>
      <c r="FH101" s="132"/>
      <c r="FI101" s="132"/>
      <c r="FJ101" s="132"/>
      <c r="FK101" s="132"/>
      <c r="FL101" s="132"/>
      <c r="FM101" s="132"/>
      <c r="FN101" s="132"/>
      <c r="FO101" s="132"/>
      <c r="FP101" s="132"/>
      <c r="FQ101" s="132"/>
      <c r="FR101" s="132"/>
      <c r="FS101" s="132"/>
      <c r="FT101" s="132"/>
      <c r="FU101" s="132"/>
      <c r="FV101" s="132"/>
      <c r="FW101" s="132"/>
      <c r="FX101" s="132"/>
      <c r="FY101" s="132"/>
      <c r="FZ101" s="132"/>
      <c r="GA101" s="132"/>
      <c r="GB101" s="132"/>
      <c r="GC101" s="132"/>
      <c r="GD101" s="132"/>
      <c r="GE101" s="132"/>
      <c r="GF101" s="132"/>
      <c r="GG101" s="132"/>
      <c r="GH101" s="132"/>
      <c r="GI101" s="132"/>
      <c r="GJ101" s="132">
        <v>105.82503414456636</v>
      </c>
    </row>
    <row r="102" spans="1:192" x14ac:dyDescent="0.25">
      <c r="A102" s="133" t="s">
        <v>411</v>
      </c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/>
      <c r="S102" s="132"/>
      <c r="T102" s="132"/>
      <c r="U102" s="132"/>
      <c r="V102" s="132">
        <v>0.30927937834218999</v>
      </c>
      <c r="W102" s="132">
        <v>6.3242645028791856E-4</v>
      </c>
      <c r="X102" s="132">
        <v>2.9375174557170454E-3</v>
      </c>
      <c r="Y102" s="132">
        <v>3.3682064318907144E-4</v>
      </c>
      <c r="Z102" s="132">
        <v>6.1114738820994786E-3</v>
      </c>
      <c r="AA102" s="132"/>
      <c r="AB102" s="132"/>
      <c r="AC102" s="132">
        <v>1.5504364310800353E-3</v>
      </c>
      <c r="AD102" s="132">
        <v>1.9168141186670411E-2</v>
      </c>
      <c r="AE102" s="132">
        <v>1.5361691816653115E-2</v>
      </c>
      <c r="AF102" s="132">
        <v>6.5850561164704363E-3</v>
      </c>
      <c r="AG102" s="132"/>
      <c r="AH102" s="132">
        <v>8.6714513284040548E-2</v>
      </c>
      <c r="AI102" s="132">
        <v>1.4630791741170767E-4</v>
      </c>
      <c r="AJ102" s="132">
        <v>6.4626012184177881E-4</v>
      </c>
      <c r="AK102" s="132"/>
      <c r="AL102" s="132"/>
      <c r="AM102" s="132"/>
      <c r="AN102" s="132">
        <v>1.5103472232846629E-2</v>
      </c>
      <c r="AO102" s="132">
        <v>8.9240175817417083E-2</v>
      </c>
      <c r="AP102" s="132">
        <v>1.2127447230321838E-2</v>
      </c>
      <c r="AQ102" s="132">
        <v>10.078605921116365</v>
      </c>
      <c r="AR102" s="132">
        <v>1.1035145360957203E-2</v>
      </c>
      <c r="AS102" s="132">
        <v>0.22753875702280529</v>
      </c>
      <c r="AT102" s="132">
        <v>2.0478488132052473</v>
      </c>
      <c r="AU102" s="132">
        <v>1.2572106704759745</v>
      </c>
      <c r="AV102" s="132"/>
      <c r="AW102" s="132">
        <v>0.18806736153526263</v>
      </c>
      <c r="AX102" s="132">
        <v>1.9918654026508236</v>
      </c>
      <c r="AY102" s="132">
        <v>0.72877806497350828</v>
      </c>
      <c r="AZ102" s="132">
        <v>0.29096055029186357</v>
      </c>
      <c r="BA102" s="132">
        <v>1.1447749238692199E-3</v>
      </c>
      <c r="BB102" s="132">
        <v>1.4037361646342832E-2</v>
      </c>
      <c r="BC102" s="132"/>
      <c r="BD102" s="132"/>
      <c r="BE102" s="132"/>
      <c r="BF102" s="132">
        <v>2.6879210983124264E-4</v>
      </c>
      <c r="BG102" s="132">
        <v>3.1135950420174839E-3</v>
      </c>
      <c r="BH102" s="132">
        <v>5.5683543829287316E-6</v>
      </c>
      <c r="BI102" s="132">
        <v>1.2546028005871047E-4</v>
      </c>
      <c r="BJ102" s="132">
        <v>0.12739006033604269</v>
      </c>
      <c r="BK102" s="132">
        <v>2.8704446272179278</v>
      </c>
      <c r="BL102" s="132">
        <v>5.4313777443962773E-4</v>
      </c>
      <c r="BM102" s="132">
        <v>0.3291863011777641</v>
      </c>
      <c r="BN102" s="132"/>
      <c r="BO102" s="132">
        <v>3.339859549017657E-4</v>
      </c>
      <c r="BP102" s="132"/>
      <c r="BQ102" s="132"/>
      <c r="BR102" s="132"/>
      <c r="BS102" s="132"/>
      <c r="BT102" s="132">
        <v>1E-10</v>
      </c>
      <c r="BU102" s="132">
        <v>3.5915209357952811E-3</v>
      </c>
      <c r="BV102" s="132">
        <v>2.3244141766251734E-4</v>
      </c>
      <c r="BW102" s="132"/>
      <c r="BX102" s="132">
        <v>2.1655227429297617E-2</v>
      </c>
      <c r="BY102" s="132">
        <v>3.3473226926556611E-2</v>
      </c>
      <c r="BZ102" s="132">
        <v>7.4660990878132591E-2</v>
      </c>
      <c r="CA102" s="132"/>
      <c r="CB102" s="132"/>
      <c r="CC102" s="132"/>
      <c r="CD102" s="132"/>
      <c r="CE102" s="132"/>
      <c r="CF102" s="132"/>
      <c r="CG102" s="132"/>
      <c r="CH102" s="132"/>
      <c r="CI102" s="132"/>
      <c r="CJ102" s="132"/>
      <c r="CK102" s="132"/>
      <c r="CL102" s="132"/>
      <c r="CM102" s="132"/>
      <c r="CN102" s="132"/>
      <c r="CO102" s="132"/>
      <c r="CP102" s="132"/>
      <c r="CQ102" s="132"/>
      <c r="CR102" s="132"/>
      <c r="CS102" s="132"/>
      <c r="CT102" s="132"/>
      <c r="CU102" s="132"/>
      <c r="CV102" s="132"/>
      <c r="CW102" s="132"/>
      <c r="CX102" s="132"/>
      <c r="CY102" s="132"/>
      <c r="CZ102" s="132"/>
      <c r="DA102" s="132"/>
      <c r="DB102" s="132"/>
      <c r="DC102" s="132"/>
      <c r="DD102" s="132"/>
      <c r="DE102" s="132"/>
      <c r="DF102" s="132"/>
      <c r="DG102" s="132"/>
      <c r="DH102" s="132"/>
      <c r="DI102" s="132"/>
      <c r="DJ102" s="132"/>
      <c r="DK102" s="132"/>
      <c r="DL102" s="132"/>
      <c r="DM102" s="132"/>
      <c r="DN102" s="132"/>
      <c r="DO102" s="132"/>
      <c r="DP102" s="132"/>
      <c r="DQ102" s="132"/>
      <c r="DR102" s="132"/>
      <c r="DS102" s="132"/>
      <c r="DT102" s="132"/>
      <c r="DU102" s="132"/>
      <c r="DV102" s="132"/>
      <c r="DW102" s="132"/>
      <c r="DX102" s="132"/>
      <c r="DY102" s="132"/>
      <c r="DZ102" s="132"/>
      <c r="EA102" s="132"/>
      <c r="EB102" s="132"/>
      <c r="EC102" s="132"/>
      <c r="ED102" s="132"/>
      <c r="EE102" s="132"/>
      <c r="EF102" s="132"/>
      <c r="EG102" s="132"/>
      <c r="EH102" s="132"/>
      <c r="EI102" s="132"/>
      <c r="EJ102" s="132"/>
      <c r="EK102" s="132"/>
      <c r="EL102" s="132"/>
      <c r="EM102" s="132"/>
      <c r="EN102" s="132"/>
      <c r="EO102" s="132"/>
      <c r="EP102" s="132"/>
      <c r="EQ102" s="132"/>
      <c r="ER102" s="132"/>
      <c r="ES102" s="132"/>
      <c r="ET102" s="132"/>
      <c r="EU102" s="132"/>
      <c r="EV102" s="132"/>
      <c r="EW102" s="132"/>
      <c r="EX102" s="132"/>
      <c r="EY102" s="132"/>
      <c r="EZ102" s="132"/>
      <c r="FA102" s="132"/>
      <c r="FB102" s="132"/>
      <c r="FC102" s="132"/>
      <c r="FD102" s="132"/>
      <c r="FE102" s="132"/>
      <c r="FF102" s="132"/>
      <c r="FG102" s="132"/>
      <c r="FH102" s="132"/>
      <c r="FI102" s="132"/>
      <c r="FJ102" s="132"/>
      <c r="FK102" s="132"/>
      <c r="FL102" s="132"/>
      <c r="FM102" s="132"/>
      <c r="FN102" s="132"/>
      <c r="FO102" s="132"/>
      <c r="FP102" s="132"/>
      <c r="FQ102" s="132"/>
      <c r="FR102" s="132"/>
      <c r="FS102" s="132"/>
      <c r="FT102" s="132"/>
      <c r="FU102" s="132"/>
      <c r="FV102" s="132"/>
      <c r="FW102" s="132"/>
      <c r="FX102" s="132"/>
      <c r="FY102" s="132"/>
      <c r="FZ102" s="132"/>
      <c r="GA102" s="132"/>
      <c r="GB102" s="132"/>
      <c r="GC102" s="132"/>
      <c r="GD102" s="132"/>
      <c r="GE102" s="132"/>
      <c r="GF102" s="132"/>
      <c r="GG102" s="132"/>
      <c r="GH102" s="132"/>
      <c r="GI102" s="132"/>
      <c r="GJ102" s="132">
        <v>20.868058878066066</v>
      </c>
    </row>
    <row r="103" spans="1:192" x14ac:dyDescent="0.25">
      <c r="A103" s="133" t="s">
        <v>1355</v>
      </c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W103" s="132"/>
      <c r="X103" s="132"/>
      <c r="Y103" s="132"/>
      <c r="Z103" s="132"/>
      <c r="AA103" s="132"/>
      <c r="AB103" s="132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  <c r="AN103" s="132"/>
      <c r="AO103" s="132"/>
      <c r="AP103" s="132"/>
      <c r="AQ103" s="132">
        <v>1.6977182808890264E-3</v>
      </c>
      <c r="AR103" s="132"/>
      <c r="AS103" s="132"/>
      <c r="AT103" s="132"/>
      <c r="AU103" s="132"/>
      <c r="AV103" s="132"/>
      <c r="AW103" s="132"/>
      <c r="AX103" s="132">
        <v>1.5228361217977594E-4</v>
      </c>
      <c r="AY103" s="132"/>
      <c r="AZ103" s="132">
        <v>6.2343849036664158</v>
      </c>
      <c r="BA103" s="132"/>
      <c r="BB103" s="132">
        <v>2.4474024183190766</v>
      </c>
      <c r="BC103" s="132">
        <v>2.7310490662186045E-2</v>
      </c>
      <c r="BD103" s="132">
        <v>6.692580394062236E-3</v>
      </c>
      <c r="BE103" s="132">
        <v>2.2624939173958469</v>
      </c>
      <c r="BF103" s="132">
        <v>0.85951294590241822</v>
      </c>
      <c r="BG103" s="132">
        <v>3.319595509950124</v>
      </c>
      <c r="BH103" s="132">
        <v>0.30141932856266729</v>
      </c>
      <c r="BI103" s="132"/>
      <c r="BJ103" s="132">
        <v>0.18963501188139645</v>
      </c>
      <c r="BK103" s="132"/>
      <c r="BL103" s="132"/>
      <c r="BM103" s="132"/>
      <c r="BN103" s="132"/>
      <c r="BO103" s="132"/>
      <c r="BP103" s="132"/>
      <c r="BQ103" s="132"/>
      <c r="BR103" s="132"/>
      <c r="BS103" s="132"/>
      <c r="BT103" s="132"/>
      <c r="BU103" s="132"/>
      <c r="BV103" s="132"/>
      <c r="BW103" s="132"/>
      <c r="BX103" s="132"/>
      <c r="BY103" s="132"/>
      <c r="BZ103" s="132">
        <v>4.7117352737230779E-3</v>
      </c>
      <c r="CA103" s="132"/>
      <c r="CB103" s="132"/>
      <c r="CC103" s="132"/>
      <c r="CD103" s="132"/>
      <c r="CE103" s="132"/>
      <c r="CF103" s="132"/>
      <c r="CG103" s="132"/>
      <c r="CH103" s="132"/>
      <c r="CI103" s="132"/>
      <c r="CJ103" s="132"/>
      <c r="CK103" s="132"/>
      <c r="CL103" s="132"/>
      <c r="CM103" s="132"/>
      <c r="CN103" s="132"/>
      <c r="CO103" s="132"/>
      <c r="CP103" s="132"/>
      <c r="CQ103" s="132"/>
      <c r="CR103" s="132"/>
      <c r="CS103" s="132"/>
      <c r="CT103" s="132"/>
      <c r="CU103" s="132"/>
      <c r="CV103" s="132"/>
      <c r="CW103" s="132"/>
      <c r="CX103" s="132"/>
      <c r="CY103" s="132"/>
      <c r="CZ103" s="132"/>
      <c r="DA103" s="132"/>
      <c r="DB103" s="132"/>
      <c r="DC103" s="132"/>
      <c r="DD103" s="132"/>
      <c r="DE103" s="132"/>
      <c r="DF103" s="132"/>
      <c r="DG103" s="132"/>
      <c r="DH103" s="132"/>
      <c r="DI103" s="132"/>
      <c r="DJ103" s="132"/>
      <c r="DK103" s="132"/>
      <c r="DL103" s="132"/>
      <c r="DM103" s="132"/>
      <c r="DN103" s="132"/>
      <c r="DO103" s="132"/>
      <c r="DP103" s="132"/>
      <c r="DQ103" s="132"/>
      <c r="DR103" s="132"/>
      <c r="DS103" s="132"/>
      <c r="DT103" s="132"/>
      <c r="DU103" s="132"/>
      <c r="DV103" s="132"/>
      <c r="DW103" s="132"/>
      <c r="DX103" s="132"/>
      <c r="DY103" s="132"/>
      <c r="DZ103" s="132"/>
      <c r="EA103" s="132"/>
      <c r="EB103" s="132"/>
      <c r="EC103" s="132"/>
      <c r="ED103" s="132"/>
      <c r="EE103" s="132"/>
      <c r="EF103" s="132"/>
      <c r="EG103" s="132"/>
      <c r="EH103" s="132"/>
      <c r="EI103" s="132"/>
      <c r="EJ103" s="132"/>
      <c r="EK103" s="132"/>
      <c r="EL103" s="132"/>
      <c r="EM103" s="132"/>
      <c r="EN103" s="132"/>
      <c r="EO103" s="132"/>
      <c r="EP103" s="132"/>
      <c r="EQ103" s="132"/>
      <c r="ER103" s="132"/>
      <c r="ES103" s="132"/>
      <c r="ET103" s="132"/>
      <c r="EU103" s="132"/>
      <c r="EV103" s="132"/>
      <c r="EW103" s="132"/>
      <c r="EX103" s="132"/>
      <c r="EY103" s="132"/>
      <c r="EZ103" s="132"/>
      <c r="FA103" s="132"/>
      <c r="FB103" s="132"/>
      <c r="FC103" s="132"/>
      <c r="FD103" s="132"/>
      <c r="FE103" s="132"/>
      <c r="FF103" s="132"/>
      <c r="FG103" s="132"/>
      <c r="FH103" s="132"/>
      <c r="FI103" s="132"/>
      <c r="FJ103" s="132"/>
      <c r="FK103" s="132"/>
      <c r="FL103" s="132"/>
      <c r="FM103" s="132"/>
      <c r="FN103" s="132"/>
      <c r="FO103" s="132"/>
      <c r="FP103" s="132"/>
      <c r="FQ103" s="132"/>
      <c r="FR103" s="132"/>
      <c r="FS103" s="132"/>
      <c r="FT103" s="132"/>
      <c r="FU103" s="132"/>
      <c r="FV103" s="132"/>
      <c r="FW103" s="132"/>
      <c r="FX103" s="132"/>
      <c r="FY103" s="132"/>
      <c r="FZ103" s="132"/>
      <c r="GA103" s="132"/>
      <c r="GB103" s="132"/>
      <c r="GC103" s="132"/>
      <c r="GD103" s="132"/>
      <c r="GE103" s="132"/>
      <c r="GF103" s="132"/>
      <c r="GG103" s="132"/>
      <c r="GH103" s="132">
        <v>0.72307246672082837</v>
      </c>
      <c r="GI103" s="132">
        <v>164.30919799188402</v>
      </c>
      <c r="GJ103" s="132">
        <v>180.68727930250583</v>
      </c>
    </row>
    <row r="104" spans="1:192" x14ac:dyDescent="0.25">
      <c r="A104" s="133" t="s">
        <v>587</v>
      </c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>
        <v>2.8305512991568353E-3</v>
      </c>
      <c r="Q104" s="132"/>
      <c r="R104" s="132">
        <v>1.2881105212116775E-7</v>
      </c>
      <c r="S104" s="132"/>
      <c r="T104" s="132"/>
      <c r="U104" s="132">
        <v>1.7556048616571539E-6</v>
      </c>
      <c r="V104" s="132"/>
      <c r="W104" s="132"/>
      <c r="X104" s="132"/>
      <c r="Y104" s="132"/>
      <c r="Z104" s="132"/>
      <c r="AA104" s="132"/>
      <c r="AB104" s="132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  <c r="AN104" s="132">
        <v>1.3993542742219018E-2</v>
      </c>
      <c r="AO104" s="132"/>
      <c r="AP104" s="132">
        <v>5.0229848154415338E-4</v>
      </c>
      <c r="AQ104" s="132">
        <v>8.5008235385614136E-3</v>
      </c>
      <c r="AR104" s="132"/>
      <c r="AS104" s="132"/>
      <c r="AT104" s="132"/>
      <c r="AU104" s="132"/>
      <c r="AV104" s="132"/>
      <c r="AW104" s="132"/>
      <c r="AX104" s="132">
        <v>7.6177425210154548E-5</v>
      </c>
      <c r="AY104" s="132">
        <v>42.553596982651911</v>
      </c>
      <c r="AZ104" s="132">
        <v>4.178544997469662</v>
      </c>
      <c r="BA104" s="132">
        <v>2.3864123997227833</v>
      </c>
      <c r="BB104" s="132"/>
      <c r="BC104" s="132"/>
      <c r="BD104" s="132"/>
      <c r="BE104" s="132"/>
      <c r="BF104" s="132"/>
      <c r="BG104" s="132"/>
      <c r="BH104" s="132"/>
      <c r="BI104" s="132"/>
      <c r="BJ104" s="132">
        <v>8.9687040548304314E-2</v>
      </c>
      <c r="BK104" s="132"/>
      <c r="BL104" s="132"/>
      <c r="BM104" s="132"/>
      <c r="BN104" s="132"/>
      <c r="BO104" s="132"/>
      <c r="BP104" s="132"/>
      <c r="BQ104" s="132"/>
      <c r="BR104" s="132"/>
      <c r="BS104" s="132"/>
      <c r="BT104" s="132"/>
      <c r="BU104" s="132"/>
      <c r="BV104" s="132"/>
      <c r="BW104" s="132"/>
      <c r="BX104" s="132">
        <v>4.4759851490411231</v>
      </c>
      <c r="BY104" s="132"/>
      <c r="BZ104" s="132">
        <v>1.9601554947324528E-3</v>
      </c>
      <c r="CA104" s="132"/>
      <c r="CB104" s="132"/>
      <c r="CC104" s="132"/>
      <c r="CD104" s="132"/>
      <c r="CE104" s="132"/>
      <c r="CF104" s="132"/>
      <c r="CG104" s="132"/>
      <c r="CH104" s="132"/>
      <c r="CI104" s="132"/>
      <c r="CJ104" s="132"/>
      <c r="CK104" s="132"/>
      <c r="CL104" s="132"/>
      <c r="CM104" s="132"/>
      <c r="CN104" s="132"/>
      <c r="CO104" s="132"/>
      <c r="CP104" s="132"/>
      <c r="CQ104" s="132"/>
      <c r="CR104" s="132"/>
      <c r="CS104" s="132"/>
      <c r="CT104" s="132"/>
      <c r="CU104" s="132"/>
      <c r="CV104" s="132"/>
      <c r="CW104" s="132"/>
      <c r="CX104" s="132"/>
      <c r="CY104" s="132"/>
      <c r="CZ104" s="132"/>
      <c r="DA104" s="132"/>
      <c r="DB104" s="132"/>
      <c r="DC104" s="132"/>
      <c r="DD104" s="132"/>
      <c r="DE104" s="132"/>
      <c r="DF104" s="132"/>
      <c r="DG104" s="132"/>
      <c r="DH104" s="132"/>
      <c r="DI104" s="132"/>
      <c r="DJ104" s="132"/>
      <c r="DK104" s="132"/>
      <c r="DL104" s="132"/>
      <c r="DM104" s="132"/>
      <c r="DN104" s="132"/>
      <c r="DO104" s="132"/>
      <c r="DP104" s="132"/>
      <c r="DQ104" s="132"/>
      <c r="DR104" s="132"/>
      <c r="DS104" s="132"/>
      <c r="DT104" s="132"/>
      <c r="DU104" s="132"/>
      <c r="DV104" s="132"/>
      <c r="DW104" s="132"/>
      <c r="DX104" s="132"/>
      <c r="DY104" s="132"/>
      <c r="DZ104" s="132"/>
      <c r="EA104" s="132"/>
      <c r="EB104" s="132"/>
      <c r="EC104" s="132"/>
      <c r="ED104" s="132"/>
      <c r="EE104" s="132"/>
      <c r="EF104" s="132"/>
      <c r="EG104" s="132"/>
      <c r="EH104" s="132"/>
      <c r="EI104" s="132"/>
      <c r="EJ104" s="132"/>
      <c r="EK104" s="132"/>
      <c r="EL104" s="132"/>
      <c r="EM104" s="132"/>
      <c r="EN104" s="132"/>
      <c r="EO104" s="132"/>
      <c r="EP104" s="132"/>
      <c r="EQ104" s="132"/>
      <c r="ER104" s="132"/>
      <c r="ES104" s="132"/>
      <c r="ET104" s="132"/>
      <c r="EU104" s="132"/>
      <c r="EV104" s="132"/>
      <c r="EW104" s="132"/>
      <c r="EX104" s="132"/>
      <c r="EY104" s="132"/>
      <c r="EZ104" s="132"/>
      <c r="FA104" s="132"/>
      <c r="FB104" s="132"/>
      <c r="FC104" s="132"/>
      <c r="FD104" s="132"/>
      <c r="FE104" s="132"/>
      <c r="FF104" s="132"/>
      <c r="FG104" s="132"/>
      <c r="FH104" s="132"/>
      <c r="FI104" s="132"/>
      <c r="FJ104" s="132"/>
      <c r="FK104" s="132"/>
      <c r="FL104" s="132"/>
      <c r="FM104" s="132"/>
      <c r="FN104" s="132"/>
      <c r="FO104" s="132"/>
      <c r="FP104" s="132"/>
      <c r="FQ104" s="132"/>
      <c r="FR104" s="132"/>
      <c r="FS104" s="132"/>
      <c r="FT104" s="132"/>
      <c r="FU104" s="132"/>
      <c r="FV104" s="132"/>
      <c r="FW104" s="132"/>
      <c r="FX104" s="132"/>
      <c r="FY104" s="132"/>
      <c r="FZ104" s="132"/>
      <c r="GA104" s="132"/>
      <c r="GB104" s="132"/>
      <c r="GC104" s="132"/>
      <c r="GD104" s="132"/>
      <c r="GE104" s="132"/>
      <c r="GF104" s="132"/>
      <c r="GG104" s="132"/>
      <c r="GH104" s="132">
        <v>0.75029851098801648</v>
      </c>
      <c r="GI104" s="132">
        <v>177.81563025827572</v>
      </c>
      <c r="GJ104" s="132">
        <v>232.27802077209486</v>
      </c>
    </row>
    <row r="105" spans="1:192" x14ac:dyDescent="0.25">
      <c r="A105" s="133" t="s">
        <v>563</v>
      </c>
      <c r="B105" s="132">
        <v>0.12315501289163851</v>
      </c>
      <c r="C105" s="132">
        <v>0.47764843041564214</v>
      </c>
      <c r="D105" s="132">
        <v>2.0580567230919989E-2</v>
      </c>
      <c r="E105" s="132">
        <v>0.35573892815097918</v>
      </c>
      <c r="F105" s="132">
        <v>1.383714436326988</v>
      </c>
      <c r="G105" s="132">
        <v>0.46549489095499391</v>
      </c>
      <c r="H105" s="132">
        <v>0.16719031692740557</v>
      </c>
      <c r="I105" s="132">
        <v>0.2142431894642807</v>
      </c>
      <c r="J105" s="132">
        <v>1.9457220788850444E-2</v>
      </c>
      <c r="K105" s="132">
        <v>0.21435633505621585</v>
      </c>
      <c r="L105" s="132">
        <v>5.0564712355448085E-2</v>
      </c>
      <c r="M105" s="132">
        <v>0.13380656496921242</v>
      </c>
      <c r="N105" s="132">
        <v>0.408541491879857</v>
      </c>
      <c r="O105" s="132">
        <v>4.7128310745153217E-2</v>
      </c>
      <c r="P105" s="132">
        <v>0.32953262149847762</v>
      </c>
      <c r="Q105" s="132">
        <v>0.11092528868521086</v>
      </c>
      <c r="R105" s="132">
        <v>2.1845753836950536E-2</v>
      </c>
      <c r="S105" s="132"/>
      <c r="T105" s="132">
        <v>0.88061027315912466</v>
      </c>
      <c r="U105" s="132">
        <v>0.29774239873950414</v>
      </c>
      <c r="V105" s="132">
        <v>0.43048406716491494</v>
      </c>
      <c r="W105" s="132">
        <v>8.8027049188321032E-4</v>
      </c>
      <c r="X105" s="132">
        <v>4.0887125048016948E-3</v>
      </c>
      <c r="Y105" s="132">
        <v>4.6881858455079104E-4</v>
      </c>
      <c r="Z105" s="132">
        <v>8.5065229606983012E-3</v>
      </c>
      <c r="AA105" s="132"/>
      <c r="AB105" s="132"/>
      <c r="AC105" s="132">
        <v>2.1580429458621332E-3</v>
      </c>
      <c r="AD105" s="132">
        <v>2.6680017989752818E-2</v>
      </c>
      <c r="AE105" s="132">
        <v>2.138184449029179E-2</v>
      </c>
      <c r="AF105" s="132">
        <v>9.1656991640450824E-3</v>
      </c>
      <c r="AG105" s="132"/>
      <c r="AH105" s="132">
        <v>0.12069739845195364</v>
      </c>
      <c r="AI105" s="132">
        <v>2.0364509164311331E-4</v>
      </c>
      <c r="AJ105" s="132">
        <v>3.6250899303256638E-2</v>
      </c>
      <c r="AK105" s="132"/>
      <c r="AL105" s="132"/>
      <c r="AM105" s="132"/>
      <c r="AN105" s="132">
        <v>0.84720444993896982</v>
      </c>
      <c r="AO105" s="132">
        <v>5.5691973260897226E-3</v>
      </c>
      <c r="AP105" s="132">
        <v>0.6802692189935069</v>
      </c>
      <c r="AQ105" s="132">
        <v>2.6694071631368654</v>
      </c>
      <c r="AR105" s="132">
        <v>3.9289976459104835E-2</v>
      </c>
      <c r="AS105" s="132">
        <v>0.81013816443144071</v>
      </c>
      <c r="AT105" s="132">
        <v>7.2912434798829651</v>
      </c>
      <c r="AU105" s="132">
        <v>4.4762235594920874</v>
      </c>
      <c r="AV105" s="132"/>
      <c r="AW105" s="132">
        <v>0.66960261652642905</v>
      </c>
      <c r="AX105" s="132">
        <v>23.03699425945684</v>
      </c>
      <c r="AY105" s="132">
        <v>0.26459867700068274</v>
      </c>
      <c r="AZ105" s="132">
        <v>0.28041673824662533</v>
      </c>
      <c r="BA105" s="132">
        <v>6.4214267734496594E-2</v>
      </c>
      <c r="BB105" s="132">
        <v>0.78740272891161711</v>
      </c>
      <c r="BC105" s="132"/>
      <c r="BD105" s="132"/>
      <c r="BE105" s="132"/>
      <c r="BF105" s="132">
        <v>1.5077451598333104E-2</v>
      </c>
      <c r="BG105" s="132">
        <v>0.17465199619253091</v>
      </c>
      <c r="BH105" s="132">
        <v>3.1234768663293327E-4</v>
      </c>
      <c r="BI105" s="132">
        <v>7.0374881959375628E-3</v>
      </c>
      <c r="BJ105" s="132">
        <v>7.1457360486932195</v>
      </c>
      <c r="BK105" s="132">
        <v>13.722484365600476</v>
      </c>
      <c r="BL105" s="132">
        <v>6.3245130850598283E-2</v>
      </c>
      <c r="BM105" s="132">
        <v>18.465164494442096</v>
      </c>
      <c r="BN105" s="132"/>
      <c r="BO105" s="132">
        <v>3.8890657976822611E-2</v>
      </c>
      <c r="BP105" s="132">
        <v>0.29146191234809848</v>
      </c>
      <c r="BQ105" s="132">
        <v>0.97484418240515658</v>
      </c>
      <c r="BR105" s="132">
        <v>0.17661892980248473</v>
      </c>
      <c r="BS105" s="132">
        <v>0.16271493264829381</v>
      </c>
      <c r="BT105" s="132"/>
      <c r="BU105" s="132">
        <v>0.4182110363643729</v>
      </c>
      <c r="BV105" s="132">
        <v>2.7066406659584187E-2</v>
      </c>
      <c r="BW105" s="132"/>
      <c r="BX105" s="132">
        <v>2.5216211370649728</v>
      </c>
      <c r="BY105" s="132">
        <v>3.8977561800889959</v>
      </c>
      <c r="BZ105" s="132">
        <v>8.6938238504854457</v>
      </c>
      <c r="CA105" s="132"/>
      <c r="CB105" s="132"/>
      <c r="CC105" s="132"/>
      <c r="CD105" s="132"/>
      <c r="CE105" s="132"/>
      <c r="CF105" s="132"/>
      <c r="CG105" s="132"/>
      <c r="CH105" s="132"/>
      <c r="CI105" s="132"/>
      <c r="CJ105" s="132"/>
      <c r="CK105" s="132"/>
      <c r="CL105" s="132"/>
      <c r="CM105" s="132"/>
      <c r="CN105" s="132"/>
      <c r="CO105" s="132"/>
      <c r="CP105" s="132"/>
      <c r="CQ105" s="132"/>
      <c r="CR105" s="132"/>
      <c r="CS105" s="132"/>
      <c r="CT105" s="132"/>
      <c r="CU105" s="132"/>
      <c r="CV105" s="132"/>
      <c r="CW105" s="132"/>
      <c r="CX105" s="132"/>
      <c r="CY105" s="132"/>
      <c r="CZ105" s="132"/>
      <c r="DA105" s="132"/>
      <c r="DB105" s="132"/>
      <c r="DC105" s="132"/>
      <c r="DD105" s="132"/>
      <c r="DE105" s="132"/>
      <c r="DF105" s="132"/>
      <c r="DG105" s="132"/>
      <c r="DH105" s="132"/>
      <c r="DI105" s="132"/>
      <c r="DJ105" s="132"/>
      <c r="DK105" s="132"/>
      <c r="DL105" s="132"/>
      <c r="DM105" s="132"/>
      <c r="DN105" s="132"/>
      <c r="DO105" s="132"/>
      <c r="DP105" s="132"/>
      <c r="DQ105" s="132"/>
      <c r="DR105" s="132"/>
      <c r="DS105" s="132"/>
      <c r="DT105" s="132"/>
      <c r="DU105" s="132"/>
      <c r="DV105" s="132"/>
      <c r="DW105" s="132"/>
      <c r="DX105" s="132"/>
      <c r="DY105" s="132"/>
      <c r="DZ105" s="132"/>
      <c r="EA105" s="132"/>
      <c r="EB105" s="132"/>
      <c r="EC105" s="132"/>
      <c r="ED105" s="132"/>
      <c r="EE105" s="132"/>
      <c r="EF105" s="132"/>
      <c r="EG105" s="132"/>
      <c r="EH105" s="132"/>
      <c r="EI105" s="132"/>
      <c r="EJ105" s="132"/>
      <c r="EK105" s="132"/>
      <c r="EL105" s="132"/>
      <c r="EM105" s="132"/>
      <c r="EN105" s="132"/>
      <c r="EO105" s="132"/>
      <c r="EP105" s="132"/>
      <c r="EQ105" s="132"/>
      <c r="ER105" s="132"/>
      <c r="ES105" s="132"/>
      <c r="ET105" s="132"/>
      <c r="EU105" s="132"/>
      <c r="EV105" s="132"/>
      <c r="EW105" s="132"/>
      <c r="EX105" s="132"/>
      <c r="EY105" s="132"/>
      <c r="EZ105" s="132"/>
      <c r="FA105" s="132"/>
      <c r="FB105" s="132"/>
      <c r="FC105" s="132"/>
      <c r="FD105" s="132"/>
      <c r="FE105" s="132"/>
      <c r="FF105" s="132"/>
      <c r="FG105" s="132"/>
      <c r="FH105" s="132"/>
      <c r="FI105" s="132"/>
      <c r="FJ105" s="132"/>
      <c r="FK105" s="132"/>
      <c r="FL105" s="132"/>
      <c r="FM105" s="132"/>
      <c r="FN105" s="132">
        <v>0.16252711133694769</v>
      </c>
      <c r="FO105" s="132">
        <v>0.24242898141003213</v>
      </c>
      <c r="FP105" s="132">
        <v>0.10761961512821407</v>
      </c>
      <c r="FQ105" s="132">
        <v>9.3212629127436525E-2</v>
      </c>
      <c r="FR105" s="132">
        <v>0.31610077355290922</v>
      </c>
      <c r="FS105" s="132">
        <v>0.12900876230734051</v>
      </c>
      <c r="FT105" s="132">
        <v>0.103148791388738</v>
      </c>
      <c r="FU105" s="132">
        <v>3.8577264668103788E-2</v>
      </c>
      <c r="FV105" s="132">
        <v>7.9113069426129407E-3</v>
      </c>
      <c r="FW105" s="132">
        <v>9.2945330973702948E-3</v>
      </c>
      <c r="FX105" s="132"/>
      <c r="FY105" s="132"/>
      <c r="FZ105" s="132"/>
      <c r="GA105" s="132"/>
      <c r="GB105" s="132"/>
      <c r="GC105" s="132"/>
      <c r="GD105" s="132"/>
      <c r="GE105" s="132"/>
      <c r="GF105" s="132"/>
      <c r="GG105" s="132"/>
      <c r="GH105" s="132">
        <v>1.2429954570591155</v>
      </c>
      <c r="GI105" s="132">
        <v>106.20398875477196</v>
      </c>
      <c r="GJ105" s="132">
        <v>213.75934971065303</v>
      </c>
    </row>
    <row r="106" spans="1:192" x14ac:dyDescent="0.25">
      <c r="A106" s="133" t="s">
        <v>762</v>
      </c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/>
      <c r="S106" s="132"/>
      <c r="T106" s="132"/>
      <c r="U106" s="132"/>
      <c r="V106" s="132">
        <v>5.1286597097394937</v>
      </c>
      <c r="W106" s="132">
        <v>3.9581723728590264E-2</v>
      </c>
      <c r="X106" s="132">
        <v>8.2719512359825997E-2</v>
      </c>
      <c r="Y106" s="132"/>
      <c r="Z106" s="132">
        <v>6.7702810279890403E-3</v>
      </c>
      <c r="AA106" s="132"/>
      <c r="AB106" s="132"/>
      <c r="AC106" s="132">
        <v>0.11248218092420348</v>
      </c>
      <c r="AD106" s="132">
        <v>0.66609157992445878</v>
      </c>
      <c r="AE106" s="132"/>
      <c r="AF106" s="132">
        <v>1.0662158732548376E-2</v>
      </c>
      <c r="AG106" s="132"/>
      <c r="AH106" s="132">
        <v>0.51925152663841256</v>
      </c>
      <c r="AI106" s="132">
        <v>5.5475584334959536E-5</v>
      </c>
      <c r="AJ106" s="132"/>
      <c r="AK106" s="132"/>
      <c r="AL106" s="132"/>
      <c r="AM106" s="132"/>
      <c r="AN106" s="132"/>
      <c r="AO106" s="132">
        <v>4.7869705522267957E-2</v>
      </c>
      <c r="AP106" s="132"/>
      <c r="AQ106" s="132"/>
      <c r="AR106" s="132"/>
      <c r="AS106" s="132"/>
      <c r="AT106" s="132"/>
      <c r="AU106" s="132">
        <v>4.6470581494739167E-3</v>
      </c>
      <c r="AV106" s="132"/>
      <c r="AW106" s="132"/>
      <c r="AX106" s="132"/>
      <c r="AY106" s="132"/>
      <c r="AZ106" s="132"/>
      <c r="BA106" s="132"/>
      <c r="BB106" s="132">
        <v>2.2393298655853048E-2</v>
      </c>
      <c r="BC106" s="132"/>
      <c r="BD106" s="132"/>
      <c r="BE106" s="132"/>
      <c r="BF106" s="132"/>
      <c r="BG106" s="132"/>
      <c r="BH106" s="132"/>
      <c r="BI106" s="132"/>
      <c r="BJ106" s="132">
        <v>0.1247078920890892</v>
      </c>
      <c r="BK106" s="132">
        <v>0.11395897239461911</v>
      </c>
      <c r="BL106" s="132"/>
      <c r="BM106" s="132"/>
      <c r="BN106" s="132"/>
      <c r="BO106" s="132">
        <v>2.0673698463353491</v>
      </c>
      <c r="BP106" s="132">
        <v>6.969739246073501E-3</v>
      </c>
      <c r="BQ106" s="132">
        <v>2.3311484173619786E-2</v>
      </c>
      <c r="BR106" s="132">
        <v>4.2240963479561336E-3</v>
      </c>
      <c r="BS106" s="132">
        <v>3.8915622098165186E-3</v>
      </c>
      <c r="BT106" s="132"/>
      <c r="BU106" s="132">
        <v>1.0087763093097526E-2</v>
      </c>
      <c r="BV106" s="132">
        <v>1.7062670859767256E-2</v>
      </c>
      <c r="BW106" s="132"/>
      <c r="BX106" s="132">
        <v>1.6799093291472362</v>
      </c>
      <c r="BY106" s="132">
        <v>1.0026269752539996</v>
      </c>
      <c r="BZ106" s="132">
        <v>1.6116651803635911</v>
      </c>
      <c r="CA106" s="132"/>
      <c r="CB106" s="132"/>
      <c r="CC106" s="132"/>
      <c r="CD106" s="132"/>
      <c r="CE106" s="132"/>
      <c r="CF106" s="132"/>
      <c r="CG106" s="132"/>
      <c r="CH106" s="132"/>
      <c r="CI106" s="132"/>
      <c r="CJ106" s="132"/>
      <c r="CK106" s="132"/>
      <c r="CL106" s="132"/>
      <c r="CM106" s="132"/>
      <c r="CN106" s="132"/>
      <c r="CO106" s="132"/>
      <c r="CP106" s="132"/>
      <c r="CQ106" s="132"/>
      <c r="CR106" s="132"/>
      <c r="CS106" s="132"/>
      <c r="CT106" s="132"/>
      <c r="CU106" s="132"/>
      <c r="CV106" s="132"/>
      <c r="CW106" s="132"/>
      <c r="CX106" s="132"/>
      <c r="CY106" s="132"/>
      <c r="CZ106" s="132"/>
      <c r="DA106" s="132"/>
      <c r="DB106" s="132"/>
      <c r="DC106" s="132"/>
      <c r="DD106" s="132"/>
      <c r="DE106" s="132"/>
      <c r="DF106" s="132"/>
      <c r="DG106" s="132"/>
      <c r="DH106" s="132"/>
      <c r="DI106" s="132"/>
      <c r="DJ106" s="132"/>
      <c r="DK106" s="132"/>
      <c r="DL106" s="132"/>
      <c r="DM106" s="132"/>
      <c r="DN106" s="132"/>
      <c r="DO106" s="132"/>
      <c r="DP106" s="132"/>
      <c r="DQ106" s="132"/>
      <c r="DR106" s="132"/>
      <c r="DS106" s="132"/>
      <c r="DT106" s="132"/>
      <c r="DU106" s="132"/>
      <c r="DV106" s="132"/>
      <c r="DW106" s="132"/>
      <c r="DX106" s="132"/>
      <c r="DY106" s="132"/>
      <c r="DZ106" s="132"/>
      <c r="EA106" s="132"/>
      <c r="EB106" s="132"/>
      <c r="EC106" s="132"/>
      <c r="ED106" s="132"/>
      <c r="EE106" s="132"/>
      <c r="EF106" s="132"/>
      <c r="EG106" s="132"/>
      <c r="EH106" s="132"/>
      <c r="EI106" s="132"/>
      <c r="EJ106" s="132"/>
      <c r="EK106" s="132"/>
      <c r="EL106" s="132"/>
      <c r="EM106" s="132"/>
      <c r="EN106" s="132"/>
      <c r="EO106" s="132"/>
      <c r="EP106" s="132"/>
      <c r="EQ106" s="132"/>
      <c r="ER106" s="132"/>
      <c r="ES106" s="132"/>
      <c r="ET106" s="132"/>
      <c r="EU106" s="132"/>
      <c r="EV106" s="132"/>
      <c r="EW106" s="132"/>
      <c r="EX106" s="132"/>
      <c r="EY106" s="132"/>
      <c r="EZ106" s="132"/>
      <c r="FA106" s="132"/>
      <c r="FB106" s="132"/>
      <c r="FC106" s="132"/>
      <c r="FD106" s="132"/>
      <c r="FE106" s="132"/>
      <c r="FF106" s="132"/>
      <c r="FG106" s="132"/>
      <c r="FH106" s="132"/>
      <c r="FI106" s="132"/>
      <c r="FJ106" s="132"/>
      <c r="FK106" s="132"/>
      <c r="FL106" s="132"/>
      <c r="FM106" s="132"/>
      <c r="FN106" s="132">
        <v>3.2619650375019087</v>
      </c>
      <c r="FO106" s="132">
        <v>4.6702018518070565</v>
      </c>
      <c r="FP106" s="132">
        <v>5.4629331320933776</v>
      </c>
      <c r="FQ106" s="132">
        <v>6.1333691020439227</v>
      </c>
      <c r="FR106" s="132">
        <v>6.6485614973956162</v>
      </c>
      <c r="FS106" s="132">
        <v>7.4070444899020318</v>
      </c>
      <c r="FT106" s="132">
        <v>7.4334718995752755</v>
      </c>
      <c r="FU106" s="132">
        <v>9.6550929817970115</v>
      </c>
      <c r="FV106" s="132">
        <v>10.607264674223691</v>
      </c>
      <c r="FW106" s="132">
        <v>14.262272665302673</v>
      </c>
      <c r="FX106" s="132"/>
      <c r="FY106" s="132"/>
      <c r="FZ106" s="132"/>
      <c r="GA106" s="132"/>
      <c r="GB106" s="132"/>
      <c r="GC106" s="132"/>
      <c r="GD106" s="132"/>
      <c r="GE106" s="132"/>
      <c r="GF106" s="132"/>
      <c r="GG106" s="132"/>
      <c r="GH106" s="132">
        <v>-0.29394427917131288</v>
      </c>
      <c r="GI106" s="132">
        <v>6.3484617032097539</v>
      </c>
      <c r="GJ106" s="132">
        <v>94.903664478182662</v>
      </c>
    </row>
    <row r="107" spans="1:192" x14ac:dyDescent="0.25">
      <c r="A107" s="133" t="s">
        <v>763</v>
      </c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/>
      <c r="S107" s="132"/>
      <c r="T107" s="132"/>
      <c r="U107" s="132"/>
      <c r="V107" s="132">
        <v>0.20678307152732142</v>
      </c>
      <c r="W107" s="132">
        <v>4.2712562215208303</v>
      </c>
      <c r="X107" s="132"/>
      <c r="Y107" s="132"/>
      <c r="Z107" s="132"/>
      <c r="AA107" s="132">
        <v>3.1175027172940903</v>
      </c>
      <c r="AB107" s="132"/>
      <c r="AC107" s="132">
        <v>6.5543963831762087</v>
      </c>
      <c r="AD107" s="132">
        <v>5.6134105424488434E-2</v>
      </c>
      <c r="AE107" s="132"/>
      <c r="AF107" s="132"/>
      <c r="AG107" s="132"/>
      <c r="AH107" s="132">
        <v>2.1085417414010994</v>
      </c>
      <c r="AI107" s="132"/>
      <c r="AJ107" s="132"/>
      <c r="AK107" s="132"/>
      <c r="AL107" s="132"/>
      <c r="AM107" s="132"/>
      <c r="AN107" s="132"/>
      <c r="AO107" s="132"/>
      <c r="AP107" s="132"/>
      <c r="AQ107" s="132"/>
      <c r="AR107" s="132"/>
      <c r="AS107" s="132"/>
      <c r="AT107" s="132"/>
      <c r="AU107" s="132"/>
      <c r="AV107" s="132"/>
      <c r="AW107" s="132"/>
      <c r="AX107" s="132"/>
      <c r="AY107" s="132"/>
      <c r="AZ107" s="132"/>
      <c r="BA107" s="132"/>
      <c r="BB107" s="132"/>
      <c r="BC107" s="132"/>
      <c r="BD107" s="132"/>
      <c r="BE107" s="132"/>
      <c r="BF107" s="132"/>
      <c r="BG107" s="132"/>
      <c r="BH107" s="132"/>
      <c r="BI107" s="132"/>
      <c r="BJ107" s="132">
        <v>0.16561073032898974</v>
      </c>
      <c r="BK107" s="132"/>
      <c r="BL107" s="132"/>
      <c r="BM107" s="132"/>
      <c r="BN107" s="132"/>
      <c r="BO107" s="132"/>
      <c r="BP107" s="132"/>
      <c r="BQ107" s="132"/>
      <c r="BR107" s="132"/>
      <c r="BS107" s="132"/>
      <c r="BT107" s="132"/>
      <c r="BU107" s="132"/>
      <c r="BV107" s="132">
        <v>9.384391938075167E-4</v>
      </c>
      <c r="BW107" s="132"/>
      <c r="BX107" s="132"/>
      <c r="BY107" s="132"/>
      <c r="BZ107" s="132">
        <v>0.32527336207696028</v>
      </c>
      <c r="CA107" s="132"/>
      <c r="CB107" s="132"/>
      <c r="CC107" s="132"/>
      <c r="CD107" s="132"/>
      <c r="CE107" s="132"/>
      <c r="CF107" s="132"/>
      <c r="CG107" s="132"/>
      <c r="CH107" s="132"/>
      <c r="CI107" s="132"/>
      <c r="CJ107" s="132"/>
      <c r="CK107" s="132"/>
      <c r="CL107" s="132"/>
      <c r="CM107" s="132"/>
      <c r="CN107" s="132"/>
      <c r="CO107" s="132"/>
      <c r="CP107" s="132"/>
      <c r="CQ107" s="132"/>
      <c r="CR107" s="132"/>
      <c r="CS107" s="132"/>
      <c r="CT107" s="132"/>
      <c r="CU107" s="132"/>
      <c r="CV107" s="132"/>
      <c r="CW107" s="132"/>
      <c r="CX107" s="132"/>
      <c r="CY107" s="132"/>
      <c r="CZ107" s="132"/>
      <c r="DA107" s="132"/>
      <c r="DB107" s="132"/>
      <c r="DC107" s="132"/>
      <c r="DD107" s="132"/>
      <c r="DE107" s="132"/>
      <c r="DF107" s="132"/>
      <c r="DG107" s="132"/>
      <c r="DH107" s="132"/>
      <c r="DI107" s="132"/>
      <c r="DJ107" s="132"/>
      <c r="DK107" s="132"/>
      <c r="DL107" s="132"/>
      <c r="DM107" s="132"/>
      <c r="DN107" s="132"/>
      <c r="DO107" s="132"/>
      <c r="DP107" s="132"/>
      <c r="DQ107" s="132"/>
      <c r="DR107" s="132"/>
      <c r="DS107" s="132"/>
      <c r="DT107" s="132"/>
      <c r="DU107" s="132"/>
      <c r="DV107" s="132"/>
      <c r="DW107" s="132"/>
      <c r="DX107" s="132"/>
      <c r="DY107" s="132"/>
      <c r="DZ107" s="132"/>
      <c r="EA107" s="132"/>
      <c r="EB107" s="132"/>
      <c r="EC107" s="132"/>
      <c r="ED107" s="132"/>
      <c r="EE107" s="132"/>
      <c r="EF107" s="132"/>
      <c r="EG107" s="132"/>
      <c r="EH107" s="132"/>
      <c r="EI107" s="132"/>
      <c r="EJ107" s="132"/>
      <c r="EK107" s="132"/>
      <c r="EL107" s="132"/>
      <c r="EM107" s="132"/>
      <c r="EN107" s="132"/>
      <c r="EO107" s="132"/>
      <c r="EP107" s="132"/>
      <c r="EQ107" s="132"/>
      <c r="ER107" s="132"/>
      <c r="ES107" s="132"/>
      <c r="ET107" s="132"/>
      <c r="EU107" s="132"/>
      <c r="EV107" s="132"/>
      <c r="EW107" s="132"/>
      <c r="EX107" s="132"/>
      <c r="EY107" s="132"/>
      <c r="EZ107" s="132"/>
      <c r="FA107" s="132"/>
      <c r="FB107" s="132"/>
      <c r="FC107" s="132"/>
      <c r="FD107" s="132"/>
      <c r="FE107" s="132"/>
      <c r="FF107" s="132"/>
      <c r="FG107" s="132"/>
      <c r="FH107" s="132"/>
      <c r="FI107" s="132"/>
      <c r="FJ107" s="132"/>
      <c r="FK107" s="132"/>
      <c r="FL107" s="132"/>
      <c r="FM107" s="132"/>
      <c r="FN107" s="132">
        <v>0.68405222687342648</v>
      </c>
      <c r="FO107" s="132">
        <v>0.78834305564645679</v>
      </c>
      <c r="FP107" s="132">
        <v>0.88940848156533048</v>
      </c>
      <c r="FQ107" s="132">
        <v>0.88408098931971857</v>
      </c>
      <c r="FR107" s="132">
        <v>0.94157523107899999</v>
      </c>
      <c r="FS107" s="132">
        <v>1.1484901834900894</v>
      </c>
      <c r="FT107" s="132">
        <v>1.0547328909903371</v>
      </c>
      <c r="FU107" s="132">
        <v>1.2414630431199851</v>
      </c>
      <c r="FV107" s="132">
        <v>1.7048685095225016</v>
      </c>
      <c r="FW107" s="132">
        <v>2.5503933550398603</v>
      </c>
      <c r="FX107" s="132"/>
      <c r="FY107" s="132"/>
      <c r="FZ107" s="132"/>
      <c r="GA107" s="132"/>
      <c r="GB107" s="132"/>
      <c r="GC107" s="132"/>
      <c r="GD107" s="132"/>
      <c r="GE107" s="132"/>
      <c r="GF107" s="132"/>
      <c r="GG107" s="132"/>
      <c r="GH107" s="132">
        <v>-9.1373379704066462E-2</v>
      </c>
      <c r="GI107" s="132">
        <v>5.3752473925477426</v>
      </c>
      <c r="GJ107" s="132">
        <v>33.977718751434175</v>
      </c>
    </row>
    <row r="108" spans="1:192" x14ac:dyDescent="0.25">
      <c r="A108" s="133" t="s">
        <v>764</v>
      </c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/>
      <c r="S108" s="132"/>
      <c r="T108" s="132"/>
      <c r="U108" s="132"/>
      <c r="V108" s="132">
        <v>0.32799871504477757</v>
      </c>
      <c r="W108" s="132"/>
      <c r="X108" s="132">
        <v>10.514973861048109</v>
      </c>
      <c r="Y108" s="132"/>
      <c r="Z108" s="132">
        <v>1.2210337745224389</v>
      </c>
      <c r="AA108" s="132"/>
      <c r="AB108" s="132"/>
      <c r="AC108" s="132"/>
      <c r="AD108" s="132">
        <v>2.3641697379910127</v>
      </c>
      <c r="AE108" s="132"/>
      <c r="AF108" s="132">
        <v>1.7530354894911393E-2</v>
      </c>
      <c r="AG108" s="132"/>
      <c r="AH108" s="132">
        <v>0.1946317983304022</v>
      </c>
      <c r="AI108" s="132">
        <v>4.1517085266039739</v>
      </c>
      <c r="AJ108" s="132"/>
      <c r="AK108" s="132"/>
      <c r="AL108" s="132">
        <v>5.3394357369287288E-4</v>
      </c>
      <c r="AM108" s="132"/>
      <c r="AN108" s="132"/>
      <c r="AO108" s="132"/>
      <c r="AP108" s="132"/>
      <c r="AQ108" s="132"/>
      <c r="AR108" s="132"/>
      <c r="AS108" s="132"/>
      <c r="AT108" s="132"/>
      <c r="AU108" s="132">
        <v>5.6514070257120365E-3</v>
      </c>
      <c r="AV108" s="132"/>
      <c r="AW108" s="132"/>
      <c r="AX108" s="132"/>
      <c r="AY108" s="132"/>
      <c r="AZ108" s="132"/>
      <c r="BA108" s="132"/>
      <c r="BB108" s="132"/>
      <c r="BC108" s="132"/>
      <c r="BD108" s="132"/>
      <c r="BE108" s="132"/>
      <c r="BF108" s="132"/>
      <c r="BG108" s="132"/>
      <c r="BH108" s="132"/>
      <c r="BI108" s="132"/>
      <c r="BJ108" s="132">
        <v>0.25589432282913482</v>
      </c>
      <c r="BK108" s="132">
        <v>3.0126408013879627E-2</v>
      </c>
      <c r="BL108" s="132"/>
      <c r="BM108" s="132"/>
      <c r="BN108" s="132"/>
      <c r="BO108" s="132">
        <v>0.108521087090053</v>
      </c>
      <c r="BP108" s="132">
        <v>1.5313597845215869E-3</v>
      </c>
      <c r="BQ108" s="132">
        <v>5.1218945387524924E-3</v>
      </c>
      <c r="BR108" s="132">
        <v>9.2792860896714706E-4</v>
      </c>
      <c r="BS108" s="132">
        <v>8.548791529841449E-4</v>
      </c>
      <c r="BT108" s="132"/>
      <c r="BU108" s="132">
        <v>2.2160750344896308E-3</v>
      </c>
      <c r="BV108" s="132">
        <v>3.0851865795803982E-3</v>
      </c>
      <c r="BW108" s="132"/>
      <c r="BX108" s="132"/>
      <c r="BY108" s="132">
        <v>0.37959564914634181</v>
      </c>
      <c r="BZ108" s="132">
        <v>0.81072580567193386</v>
      </c>
      <c r="CA108" s="132"/>
      <c r="CB108" s="132"/>
      <c r="CC108" s="132"/>
      <c r="CD108" s="132"/>
      <c r="CE108" s="132"/>
      <c r="CF108" s="132"/>
      <c r="CG108" s="132"/>
      <c r="CH108" s="132"/>
      <c r="CI108" s="132"/>
      <c r="CJ108" s="132"/>
      <c r="CK108" s="132"/>
      <c r="CL108" s="132"/>
      <c r="CM108" s="132"/>
      <c r="CN108" s="132"/>
      <c r="CO108" s="132"/>
      <c r="CP108" s="132"/>
      <c r="CQ108" s="132"/>
      <c r="CR108" s="132"/>
      <c r="CS108" s="132"/>
      <c r="CT108" s="132"/>
      <c r="CU108" s="132"/>
      <c r="CV108" s="132"/>
      <c r="CW108" s="132"/>
      <c r="CX108" s="132"/>
      <c r="CY108" s="132"/>
      <c r="CZ108" s="132"/>
      <c r="DA108" s="132"/>
      <c r="DB108" s="132"/>
      <c r="DC108" s="132"/>
      <c r="DD108" s="132"/>
      <c r="DE108" s="132"/>
      <c r="DF108" s="132"/>
      <c r="DG108" s="132"/>
      <c r="DH108" s="132"/>
      <c r="DI108" s="132"/>
      <c r="DJ108" s="132"/>
      <c r="DK108" s="132"/>
      <c r="DL108" s="132"/>
      <c r="DM108" s="132"/>
      <c r="DN108" s="132"/>
      <c r="DO108" s="132"/>
      <c r="DP108" s="132"/>
      <c r="DQ108" s="132"/>
      <c r="DR108" s="132"/>
      <c r="DS108" s="132"/>
      <c r="DT108" s="132"/>
      <c r="DU108" s="132"/>
      <c r="DV108" s="132"/>
      <c r="DW108" s="132"/>
      <c r="DX108" s="132"/>
      <c r="DY108" s="132"/>
      <c r="DZ108" s="132"/>
      <c r="EA108" s="132"/>
      <c r="EB108" s="132"/>
      <c r="EC108" s="132"/>
      <c r="ED108" s="132"/>
      <c r="EE108" s="132"/>
      <c r="EF108" s="132"/>
      <c r="EG108" s="132"/>
      <c r="EH108" s="132"/>
      <c r="EI108" s="132"/>
      <c r="EJ108" s="132"/>
      <c r="EK108" s="132"/>
      <c r="EL108" s="132"/>
      <c r="EM108" s="132"/>
      <c r="EN108" s="132"/>
      <c r="EO108" s="132"/>
      <c r="EP108" s="132"/>
      <c r="EQ108" s="132"/>
      <c r="ER108" s="132"/>
      <c r="ES108" s="132"/>
      <c r="ET108" s="132"/>
      <c r="EU108" s="132"/>
      <c r="EV108" s="132"/>
      <c r="EW108" s="132"/>
      <c r="EX108" s="132"/>
      <c r="EY108" s="132"/>
      <c r="EZ108" s="132"/>
      <c r="FA108" s="132"/>
      <c r="FB108" s="132"/>
      <c r="FC108" s="132"/>
      <c r="FD108" s="132"/>
      <c r="FE108" s="132"/>
      <c r="FF108" s="132"/>
      <c r="FG108" s="132"/>
      <c r="FH108" s="132"/>
      <c r="FI108" s="132"/>
      <c r="FJ108" s="132"/>
      <c r="FK108" s="132"/>
      <c r="FL108" s="132"/>
      <c r="FM108" s="132"/>
      <c r="FN108" s="132">
        <v>1.2798168288405174</v>
      </c>
      <c r="FO108" s="132">
        <v>1.6320284656616295</v>
      </c>
      <c r="FP108" s="132">
        <v>1.7662764325597897</v>
      </c>
      <c r="FQ108" s="132">
        <v>1.8902497194793415</v>
      </c>
      <c r="FR108" s="132">
        <v>1.9422084452303867</v>
      </c>
      <c r="FS108" s="132">
        <v>2.161444759082527</v>
      </c>
      <c r="FT108" s="132">
        <v>2.1765897032886374</v>
      </c>
      <c r="FU108" s="132">
        <v>2.9749603075357531</v>
      </c>
      <c r="FV108" s="132">
        <v>3.8636504575898245</v>
      </c>
      <c r="FW108" s="132">
        <v>6.8551642777898971</v>
      </c>
      <c r="FX108" s="132"/>
      <c r="FY108" s="132"/>
      <c r="FZ108" s="132"/>
      <c r="GA108" s="132"/>
      <c r="GB108" s="132"/>
      <c r="GC108" s="132"/>
      <c r="GD108" s="132"/>
      <c r="GE108" s="132"/>
      <c r="GF108" s="132"/>
      <c r="GG108" s="132"/>
      <c r="GH108" s="132">
        <v>0.87883880598366149</v>
      </c>
      <c r="GI108" s="132">
        <v>9.1674395747619304</v>
      </c>
      <c r="GJ108" s="132">
        <v>56.985500493289564</v>
      </c>
    </row>
    <row r="109" spans="1:192" x14ac:dyDescent="0.25">
      <c r="A109" s="133" t="s">
        <v>765</v>
      </c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/>
      <c r="S109" s="132"/>
      <c r="T109" s="132"/>
      <c r="U109" s="132"/>
      <c r="V109" s="132">
        <v>4.8312893212135936E-2</v>
      </c>
      <c r="W109" s="132">
        <v>8.1230417334861305E-2</v>
      </c>
      <c r="X109" s="132">
        <v>7.4220581850544393E-2</v>
      </c>
      <c r="Y109" s="132">
        <v>4.3743696542080519</v>
      </c>
      <c r="Z109" s="132">
        <v>1.3737293194422373E-2</v>
      </c>
      <c r="AA109" s="132">
        <v>6.4473024976623133E-2</v>
      </c>
      <c r="AB109" s="132"/>
      <c r="AC109" s="132">
        <v>5.5200365234433266E-2</v>
      </c>
      <c r="AD109" s="132">
        <v>2.7599320893700501</v>
      </c>
      <c r="AE109" s="132">
        <v>6.065229261523615E-2</v>
      </c>
      <c r="AF109" s="132">
        <v>0.1806949211459643</v>
      </c>
      <c r="AG109" s="132"/>
      <c r="AH109" s="132">
        <v>2.3003215972578523</v>
      </c>
      <c r="AI109" s="132"/>
      <c r="AJ109" s="132">
        <v>2.2813176550550634E-2</v>
      </c>
      <c r="AK109" s="132"/>
      <c r="AL109" s="132"/>
      <c r="AM109" s="132"/>
      <c r="AN109" s="132"/>
      <c r="AO109" s="132"/>
      <c r="AP109" s="132"/>
      <c r="AQ109" s="132"/>
      <c r="AR109" s="132">
        <v>2.586761879526478E-3</v>
      </c>
      <c r="AS109" s="132">
        <v>5.3337637478150575E-2</v>
      </c>
      <c r="AT109" s="132">
        <v>0.48003873730335511</v>
      </c>
      <c r="AU109" s="132">
        <v>2.7769041092584783</v>
      </c>
      <c r="AV109" s="132"/>
      <c r="AW109" s="132"/>
      <c r="AX109" s="132"/>
      <c r="AY109" s="132"/>
      <c r="AZ109" s="132"/>
      <c r="BA109" s="132"/>
      <c r="BB109" s="132"/>
      <c r="BC109" s="132"/>
      <c r="BD109" s="132"/>
      <c r="BE109" s="132"/>
      <c r="BF109" s="132"/>
      <c r="BG109" s="132"/>
      <c r="BH109" s="132"/>
      <c r="BI109" s="132"/>
      <c r="BJ109" s="132">
        <v>5.0727121047595497E-2</v>
      </c>
      <c r="BK109" s="132"/>
      <c r="BL109" s="132"/>
      <c r="BM109" s="132"/>
      <c r="BN109" s="132"/>
      <c r="BO109" s="132">
        <v>0.15626525797444862</v>
      </c>
      <c r="BP109" s="132"/>
      <c r="BQ109" s="132"/>
      <c r="BR109" s="132"/>
      <c r="BS109" s="132"/>
      <c r="BT109" s="132"/>
      <c r="BU109" s="132"/>
      <c r="BV109" s="132">
        <v>1.8598286309086092E-3</v>
      </c>
      <c r="BW109" s="132"/>
      <c r="BX109" s="132"/>
      <c r="BY109" s="132">
        <v>0.16259196064308373</v>
      </c>
      <c r="BZ109" s="132">
        <v>0.39035820271820726</v>
      </c>
      <c r="CA109" s="132"/>
      <c r="CB109" s="132"/>
      <c r="CC109" s="132"/>
      <c r="CD109" s="132"/>
      <c r="CE109" s="132"/>
      <c r="CF109" s="132"/>
      <c r="CG109" s="132"/>
      <c r="CH109" s="132"/>
      <c r="CI109" s="132"/>
      <c r="CJ109" s="132"/>
      <c r="CK109" s="132"/>
      <c r="CL109" s="132"/>
      <c r="CM109" s="132"/>
      <c r="CN109" s="132"/>
      <c r="CO109" s="132"/>
      <c r="CP109" s="132"/>
      <c r="CQ109" s="132"/>
      <c r="CR109" s="132"/>
      <c r="CS109" s="132"/>
      <c r="CT109" s="132"/>
      <c r="CU109" s="132"/>
      <c r="CV109" s="132"/>
      <c r="CW109" s="132"/>
      <c r="CX109" s="132"/>
      <c r="CY109" s="132"/>
      <c r="CZ109" s="132"/>
      <c r="DA109" s="132"/>
      <c r="DB109" s="132"/>
      <c r="DC109" s="132"/>
      <c r="DD109" s="132"/>
      <c r="DE109" s="132"/>
      <c r="DF109" s="132"/>
      <c r="DG109" s="132"/>
      <c r="DH109" s="132"/>
      <c r="DI109" s="132"/>
      <c r="DJ109" s="132"/>
      <c r="DK109" s="132"/>
      <c r="DL109" s="132"/>
      <c r="DM109" s="132"/>
      <c r="DN109" s="132"/>
      <c r="DO109" s="132"/>
      <c r="DP109" s="132"/>
      <c r="DQ109" s="132"/>
      <c r="DR109" s="132"/>
      <c r="DS109" s="132"/>
      <c r="DT109" s="132"/>
      <c r="DU109" s="132"/>
      <c r="DV109" s="132"/>
      <c r="DW109" s="132"/>
      <c r="DX109" s="132"/>
      <c r="DY109" s="132"/>
      <c r="DZ109" s="132"/>
      <c r="EA109" s="132"/>
      <c r="EB109" s="132"/>
      <c r="EC109" s="132"/>
      <c r="ED109" s="132"/>
      <c r="EE109" s="132"/>
      <c r="EF109" s="132"/>
      <c r="EG109" s="132"/>
      <c r="EH109" s="132"/>
      <c r="EI109" s="132"/>
      <c r="EJ109" s="132"/>
      <c r="EK109" s="132"/>
      <c r="EL109" s="132"/>
      <c r="EM109" s="132"/>
      <c r="EN109" s="132"/>
      <c r="EO109" s="132"/>
      <c r="EP109" s="132"/>
      <c r="EQ109" s="132"/>
      <c r="ER109" s="132"/>
      <c r="ES109" s="132"/>
      <c r="ET109" s="132"/>
      <c r="EU109" s="132"/>
      <c r="EV109" s="132"/>
      <c r="EW109" s="132"/>
      <c r="EX109" s="132"/>
      <c r="EY109" s="132"/>
      <c r="EZ109" s="132"/>
      <c r="FA109" s="132"/>
      <c r="FB109" s="132"/>
      <c r="FC109" s="132"/>
      <c r="FD109" s="132"/>
      <c r="FE109" s="132"/>
      <c r="FF109" s="132"/>
      <c r="FG109" s="132"/>
      <c r="FH109" s="132"/>
      <c r="FI109" s="132"/>
      <c r="FJ109" s="132"/>
      <c r="FK109" s="132"/>
      <c r="FL109" s="132"/>
      <c r="FM109" s="132"/>
      <c r="FN109" s="132">
        <v>1.368955100219984</v>
      </c>
      <c r="FO109" s="132">
        <v>1.6679002410847912</v>
      </c>
      <c r="FP109" s="132">
        <v>1.6961877076689658</v>
      </c>
      <c r="FQ109" s="132">
        <v>1.8496694447575068</v>
      </c>
      <c r="FR109" s="132">
        <v>1.7885020455064398</v>
      </c>
      <c r="FS109" s="132">
        <v>1.7476945912300983</v>
      </c>
      <c r="FT109" s="132">
        <v>1.7743680113994733</v>
      </c>
      <c r="FU109" s="132">
        <v>1.926553922409233</v>
      </c>
      <c r="FV109" s="132">
        <v>2.5272734834022308</v>
      </c>
      <c r="FW109" s="132">
        <v>2.1032534346713212</v>
      </c>
      <c r="FX109" s="132"/>
      <c r="FY109" s="132"/>
      <c r="FZ109" s="132"/>
      <c r="GA109" s="132"/>
      <c r="GB109" s="132"/>
      <c r="GC109" s="132"/>
      <c r="GD109" s="132"/>
      <c r="GE109" s="132"/>
      <c r="GF109" s="132"/>
      <c r="GG109" s="132"/>
      <c r="GH109" s="132">
        <v>-0.12051267723520959</v>
      </c>
      <c r="GI109" s="132">
        <v>5.6515351344323799</v>
      </c>
      <c r="GJ109" s="132">
        <v>38.092008363431688</v>
      </c>
    </row>
    <row r="110" spans="1:192" x14ac:dyDescent="0.25">
      <c r="A110" s="133" t="s">
        <v>766</v>
      </c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/>
      <c r="T110" s="132"/>
      <c r="U110" s="132"/>
      <c r="V110" s="132"/>
      <c r="W110" s="132"/>
      <c r="X110" s="132">
        <v>1.4612032987824133</v>
      </c>
      <c r="Y110" s="132"/>
      <c r="Z110" s="132">
        <v>4.299598050609764</v>
      </c>
      <c r="AA110" s="132">
        <v>2.5075522533277314E-2</v>
      </c>
      <c r="AB110" s="132"/>
      <c r="AC110" s="132"/>
      <c r="AD110" s="132">
        <v>3.1095368080529884</v>
      </c>
      <c r="AE110" s="132">
        <v>0.11172166745153027</v>
      </c>
      <c r="AF110" s="132">
        <v>1.133975290740671</v>
      </c>
      <c r="AG110" s="132"/>
      <c r="AH110" s="132">
        <v>1.3580558432539585</v>
      </c>
      <c r="AI110" s="132">
        <v>2.5569241403951306E-2</v>
      </c>
      <c r="AJ110" s="132"/>
      <c r="AK110" s="132"/>
      <c r="AL110" s="132"/>
      <c r="AM110" s="132"/>
      <c r="AN110" s="132"/>
      <c r="AO110" s="132"/>
      <c r="AP110" s="132"/>
      <c r="AQ110" s="132"/>
      <c r="AR110" s="132"/>
      <c r="AS110" s="132"/>
      <c r="AT110" s="132"/>
      <c r="AU110" s="132">
        <v>0.24758673345491447</v>
      </c>
      <c r="AV110" s="132"/>
      <c r="AW110" s="132"/>
      <c r="AX110" s="132"/>
      <c r="AY110" s="132"/>
      <c r="AZ110" s="132"/>
      <c r="BA110" s="132"/>
      <c r="BB110" s="132"/>
      <c r="BC110" s="132"/>
      <c r="BD110" s="132"/>
      <c r="BE110" s="132"/>
      <c r="BF110" s="132"/>
      <c r="BG110" s="132"/>
      <c r="BH110" s="132"/>
      <c r="BI110" s="132"/>
      <c r="BJ110" s="132">
        <v>4.3368830368049286E-3</v>
      </c>
      <c r="BK110" s="132">
        <v>1.2640678143834244E-2</v>
      </c>
      <c r="BL110" s="132"/>
      <c r="BM110" s="132"/>
      <c r="BN110" s="132">
        <v>0.34893139490839731</v>
      </c>
      <c r="BO110" s="132">
        <v>0.56816596702612332</v>
      </c>
      <c r="BP110" s="132">
        <v>1.6346385610725837E-3</v>
      </c>
      <c r="BQ110" s="132">
        <v>5.4673280592957068E-3</v>
      </c>
      <c r="BR110" s="132">
        <v>9.9048189793581867E-4</v>
      </c>
      <c r="BS110" s="132">
        <v>9.125080504802925E-4</v>
      </c>
      <c r="BT110" s="132"/>
      <c r="BU110" s="132">
        <v>2.3654721469103766E-3</v>
      </c>
      <c r="BV110" s="132">
        <v>2.5433617358768278E-3</v>
      </c>
      <c r="BW110" s="132"/>
      <c r="BX110" s="132">
        <v>0.18300959393401434</v>
      </c>
      <c r="BY110" s="132">
        <v>0.13007981078318415</v>
      </c>
      <c r="BZ110" s="132">
        <v>0.34792390387014954</v>
      </c>
      <c r="CA110" s="132"/>
      <c r="CB110" s="132"/>
      <c r="CC110" s="132"/>
      <c r="CD110" s="132"/>
      <c r="CE110" s="132"/>
      <c r="CF110" s="132"/>
      <c r="CG110" s="132"/>
      <c r="CH110" s="132"/>
      <c r="CI110" s="132"/>
      <c r="CJ110" s="132"/>
      <c r="CK110" s="132"/>
      <c r="CL110" s="132"/>
      <c r="CM110" s="132"/>
      <c r="CN110" s="132"/>
      <c r="CO110" s="132"/>
      <c r="CP110" s="132"/>
      <c r="CQ110" s="132"/>
      <c r="CR110" s="132"/>
      <c r="CS110" s="132"/>
      <c r="CT110" s="132"/>
      <c r="CU110" s="132"/>
      <c r="CV110" s="132"/>
      <c r="CW110" s="132"/>
      <c r="CX110" s="132"/>
      <c r="CY110" s="132"/>
      <c r="CZ110" s="132"/>
      <c r="DA110" s="132"/>
      <c r="DB110" s="132"/>
      <c r="DC110" s="132"/>
      <c r="DD110" s="132"/>
      <c r="DE110" s="132"/>
      <c r="DF110" s="132"/>
      <c r="DG110" s="132"/>
      <c r="DH110" s="132"/>
      <c r="DI110" s="132"/>
      <c r="DJ110" s="132"/>
      <c r="DK110" s="132"/>
      <c r="DL110" s="132"/>
      <c r="DM110" s="132"/>
      <c r="DN110" s="132"/>
      <c r="DO110" s="132"/>
      <c r="DP110" s="132"/>
      <c r="DQ110" s="132"/>
      <c r="DR110" s="132"/>
      <c r="DS110" s="132"/>
      <c r="DT110" s="132"/>
      <c r="DU110" s="132"/>
      <c r="DV110" s="132"/>
      <c r="DW110" s="132"/>
      <c r="DX110" s="132"/>
      <c r="DY110" s="132"/>
      <c r="DZ110" s="132"/>
      <c r="EA110" s="132"/>
      <c r="EB110" s="132"/>
      <c r="EC110" s="132"/>
      <c r="ED110" s="132"/>
      <c r="EE110" s="132"/>
      <c r="EF110" s="132"/>
      <c r="EG110" s="132"/>
      <c r="EH110" s="132"/>
      <c r="EI110" s="132"/>
      <c r="EJ110" s="132"/>
      <c r="EK110" s="132"/>
      <c r="EL110" s="132"/>
      <c r="EM110" s="132"/>
      <c r="EN110" s="132"/>
      <c r="EO110" s="132"/>
      <c r="EP110" s="132"/>
      <c r="EQ110" s="132"/>
      <c r="ER110" s="132"/>
      <c r="ES110" s="132"/>
      <c r="ET110" s="132"/>
      <c r="EU110" s="132"/>
      <c r="EV110" s="132"/>
      <c r="EW110" s="132"/>
      <c r="EX110" s="132"/>
      <c r="EY110" s="132"/>
      <c r="EZ110" s="132"/>
      <c r="FA110" s="132"/>
      <c r="FB110" s="132"/>
      <c r="FC110" s="132"/>
      <c r="FD110" s="132"/>
      <c r="FE110" s="132"/>
      <c r="FF110" s="132"/>
      <c r="FG110" s="132"/>
      <c r="FH110" s="132"/>
      <c r="FI110" s="132"/>
      <c r="FJ110" s="132"/>
      <c r="FK110" s="132"/>
      <c r="FL110" s="132"/>
      <c r="FM110" s="132"/>
      <c r="FN110" s="132">
        <v>1.8877343177327452</v>
      </c>
      <c r="FO110" s="132">
        <v>2.5545597918697447</v>
      </c>
      <c r="FP110" s="132">
        <v>3.1347886804540157</v>
      </c>
      <c r="FQ110" s="132">
        <v>3.3642951066761797</v>
      </c>
      <c r="FR110" s="132">
        <v>3.5634985593842936</v>
      </c>
      <c r="FS110" s="132">
        <v>4.1031729182655985</v>
      </c>
      <c r="FT110" s="132">
        <v>4.3060247462697214</v>
      </c>
      <c r="FU110" s="132">
        <v>5.606228795071333</v>
      </c>
      <c r="FV110" s="132">
        <v>7.109933005145975</v>
      </c>
      <c r="FW110" s="132">
        <v>10.193989854672797</v>
      </c>
      <c r="FX110" s="132"/>
      <c r="FY110" s="132"/>
      <c r="FZ110" s="132"/>
      <c r="GA110" s="132"/>
      <c r="GB110" s="132"/>
      <c r="GC110" s="132"/>
      <c r="GD110" s="132"/>
      <c r="GE110" s="132"/>
      <c r="GF110" s="132"/>
      <c r="GG110" s="132"/>
      <c r="GH110" s="132">
        <v>2.9822454811698962</v>
      </c>
      <c r="GI110" s="132">
        <v>6.2197632121889423</v>
      </c>
      <c r="GJ110" s="132">
        <v>68.407558947338785</v>
      </c>
    </row>
    <row r="111" spans="1:192" x14ac:dyDescent="0.25">
      <c r="A111" s="133" t="s">
        <v>767</v>
      </c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2"/>
      <c r="R111" s="132"/>
      <c r="S111" s="132"/>
      <c r="T111" s="132"/>
      <c r="U111" s="132"/>
      <c r="V111" s="132"/>
      <c r="W111" s="132"/>
      <c r="X111" s="132">
        <v>5.1355311669940328E-3</v>
      </c>
      <c r="Y111" s="132"/>
      <c r="Z111" s="132">
        <v>7.3144740629713925E-3</v>
      </c>
      <c r="AA111" s="132">
        <v>5.9337224897114828E-2</v>
      </c>
      <c r="AB111" s="132"/>
      <c r="AC111" s="132">
        <v>0.36667081239119542</v>
      </c>
      <c r="AD111" s="132">
        <v>8.5590558382245003</v>
      </c>
      <c r="AE111" s="132">
        <v>1.0487728302040325E-2</v>
      </c>
      <c r="AF111" s="132">
        <v>4.8298411753621616E-2</v>
      </c>
      <c r="AG111" s="132">
        <v>0.19899679180227633</v>
      </c>
      <c r="AH111" s="132">
        <v>0.34180473436341308</v>
      </c>
      <c r="AI111" s="132">
        <v>1.9885089501207102E-2</v>
      </c>
      <c r="AJ111" s="132"/>
      <c r="AK111" s="132"/>
      <c r="AL111" s="132"/>
      <c r="AM111" s="132"/>
      <c r="AN111" s="132"/>
      <c r="AO111" s="132"/>
      <c r="AP111" s="132"/>
      <c r="AQ111" s="132"/>
      <c r="AR111" s="132"/>
      <c r="AS111" s="132"/>
      <c r="AT111" s="132"/>
      <c r="AU111" s="132"/>
      <c r="AV111" s="132"/>
      <c r="AW111" s="132"/>
      <c r="AX111" s="132"/>
      <c r="AY111" s="132"/>
      <c r="AZ111" s="132"/>
      <c r="BA111" s="132"/>
      <c r="BB111" s="132"/>
      <c r="BC111" s="132"/>
      <c r="BD111" s="132"/>
      <c r="BE111" s="132"/>
      <c r="BF111" s="132"/>
      <c r="BG111" s="132"/>
      <c r="BH111" s="132"/>
      <c r="BI111" s="132"/>
      <c r="BJ111" s="132">
        <v>0.15767805257791639</v>
      </c>
      <c r="BK111" s="132">
        <v>5.130269386367816E-3</v>
      </c>
      <c r="BL111" s="132"/>
      <c r="BM111" s="132"/>
      <c r="BN111" s="132"/>
      <c r="BO111" s="132">
        <v>4.9434437993729333E-2</v>
      </c>
      <c r="BP111" s="132">
        <v>3.1938631384637587E-4</v>
      </c>
      <c r="BQ111" s="132">
        <v>1.0682421160440119E-3</v>
      </c>
      <c r="BR111" s="132">
        <v>1.9352175759104707E-4</v>
      </c>
      <c r="BS111" s="132">
        <v>1.7828711671858218E-4</v>
      </c>
      <c r="BT111" s="132"/>
      <c r="BU111" s="132">
        <v>4.6217062621253899E-4</v>
      </c>
      <c r="BV111" s="132">
        <v>6.2882278631061191E-4</v>
      </c>
      <c r="BW111" s="132"/>
      <c r="BX111" s="132">
        <v>9.5524067049686204E-2</v>
      </c>
      <c r="BY111" s="132">
        <v>4.9285610873736077E-2</v>
      </c>
      <c r="BZ111" s="132">
        <v>0.37637669993007072</v>
      </c>
      <c r="CA111" s="132"/>
      <c r="CB111" s="132"/>
      <c r="CC111" s="132"/>
      <c r="CD111" s="132"/>
      <c r="CE111" s="132"/>
      <c r="CF111" s="132"/>
      <c r="CG111" s="132"/>
      <c r="CH111" s="132"/>
      <c r="CI111" s="132"/>
      <c r="CJ111" s="132"/>
      <c r="CK111" s="132"/>
      <c r="CL111" s="132"/>
      <c r="CM111" s="132"/>
      <c r="CN111" s="132"/>
      <c r="CO111" s="132"/>
      <c r="CP111" s="132"/>
      <c r="CQ111" s="132"/>
      <c r="CR111" s="132"/>
      <c r="CS111" s="132"/>
      <c r="CT111" s="132"/>
      <c r="CU111" s="132"/>
      <c r="CV111" s="132"/>
      <c r="CW111" s="132"/>
      <c r="CX111" s="132"/>
      <c r="CY111" s="132"/>
      <c r="CZ111" s="132"/>
      <c r="DA111" s="132"/>
      <c r="DB111" s="132"/>
      <c r="DC111" s="132"/>
      <c r="DD111" s="132"/>
      <c r="DE111" s="132"/>
      <c r="DF111" s="132"/>
      <c r="DG111" s="132"/>
      <c r="DH111" s="132"/>
      <c r="DI111" s="132"/>
      <c r="DJ111" s="132"/>
      <c r="DK111" s="132"/>
      <c r="DL111" s="132"/>
      <c r="DM111" s="132"/>
      <c r="DN111" s="132"/>
      <c r="DO111" s="132"/>
      <c r="DP111" s="132"/>
      <c r="DQ111" s="132"/>
      <c r="DR111" s="132"/>
      <c r="DS111" s="132"/>
      <c r="DT111" s="132"/>
      <c r="DU111" s="132"/>
      <c r="DV111" s="132"/>
      <c r="DW111" s="132"/>
      <c r="DX111" s="132"/>
      <c r="DY111" s="132"/>
      <c r="DZ111" s="132"/>
      <c r="EA111" s="132"/>
      <c r="EB111" s="132"/>
      <c r="EC111" s="132"/>
      <c r="ED111" s="132"/>
      <c r="EE111" s="132"/>
      <c r="EF111" s="132"/>
      <c r="EG111" s="132"/>
      <c r="EH111" s="132"/>
      <c r="EI111" s="132"/>
      <c r="EJ111" s="132"/>
      <c r="EK111" s="132"/>
      <c r="EL111" s="132"/>
      <c r="EM111" s="132"/>
      <c r="EN111" s="132"/>
      <c r="EO111" s="132"/>
      <c r="EP111" s="132"/>
      <c r="EQ111" s="132"/>
      <c r="ER111" s="132"/>
      <c r="ES111" s="132"/>
      <c r="ET111" s="132"/>
      <c r="EU111" s="132"/>
      <c r="EV111" s="132"/>
      <c r="EW111" s="132"/>
      <c r="EX111" s="132"/>
      <c r="EY111" s="132"/>
      <c r="EZ111" s="132"/>
      <c r="FA111" s="132"/>
      <c r="FB111" s="132"/>
      <c r="FC111" s="132"/>
      <c r="FD111" s="132"/>
      <c r="FE111" s="132"/>
      <c r="FF111" s="132"/>
      <c r="FG111" s="132"/>
      <c r="FH111" s="132"/>
      <c r="FI111" s="132"/>
      <c r="FJ111" s="132"/>
      <c r="FK111" s="132"/>
      <c r="FL111" s="132"/>
      <c r="FM111" s="132"/>
      <c r="FN111" s="132">
        <v>5.7918352816004974</v>
      </c>
      <c r="FO111" s="132">
        <v>6.5871652100660389</v>
      </c>
      <c r="FP111" s="132">
        <v>6.0083471381956315</v>
      </c>
      <c r="FQ111" s="132">
        <v>5.4125569910038998</v>
      </c>
      <c r="FR111" s="132">
        <v>4.8090071930581439</v>
      </c>
      <c r="FS111" s="132">
        <v>4.2890373394334516</v>
      </c>
      <c r="FT111" s="132">
        <v>3.7454907077296715</v>
      </c>
      <c r="FU111" s="132">
        <v>3.7172075749318338</v>
      </c>
      <c r="FV111" s="132">
        <v>3.4055250993319959</v>
      </c>
      <c r="FW111" s="132">
        <v>2.9951426041432914</v>
      </c>
      <c r="FX111" s="132"/>
      <c r="FY111" s="132"/>
      <c r="FZ111" s="132"/>
      <c r="GA111" s="132"/>
      <c r="GB111" s="132"/>
      <c r="GC111" s="132"/>
      <c r="GD111" s="132"/>
      <c r="GE111" s="132"/>
      <c r="GF111" s="132"/>
      <c r="GG111" s="132"/>
      <c r="GH111" s="132">
        <v>-0.13203384399320753</v>
      </c>
      <c r="GI111" s="132">
        <v>5.0825791174672279</v>
      </c>
      <c r="GJ111" s="132">
        <v>62.065126617962036</v>
      </c>
    </row>
    <row r="112" spans="1:192" x14ac:dyDescent="0.25">
      <c r="A112" s="133" t="s">
        <v>768</v>
      </c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>
        <v>3.1823796237853974E-2</v>
      </c>
      <c r="Y112" s="132"/>
      <c r="Z112" s="132"/>
      <c r="AA112" s="132"/>
      <c r="AB112" s="132"/>
      <c r="AC112" s="132"/>
      <c r="AD112" s="132">
        <v>0.27056362091994657</v>
      </c>
      <c r="AE112" s="132">
        <v>2.1700279008152544E-2</v>
      </c>
      <c r="AF112" s="132">
        <v>7.1722011993832518E-2</v>
      </c>
      <c r="AG112" s="132"/>
      <c r="AH112" s="132">
        <v>0.16732122907367897</v>
      </c>
      <c r="AI112" s="132">
        <v>5.6911726222550196E-2</v>
      </c>
      <c r="AJ112" s="132">
        <v>1.0934095544625527E-2</v>
      </c>
      <c r="AK112" s="132"/>
      <c r="AL112" s="132"/>
      <c r="AM112" s="132"/>
      <c r="AN112" s="132">
        <v>1.5693672579458267E-3</v>
      </c>
      <c r="AO112" s="132">
        <v>0.27575368962132324</v>
      </c>
      <c r="AP112" s="132"/>
      <c r="AQ112" s="132"/>
      <c r="AR112" s="132">
        <v>9.5051445768559118E-5</v>
      </c>
      <c r="AS112" s="132">
        <v>1.9599096446811549E-3</v>
      </c>
      <c r="AT112" s="132">
        <v>1.7639186802130394E-2</v>
      </c>
      <c r="AU112" s="132">
        <v>0.29604762035575793</v>
      </c>
      <c r="AV112" s="132"/>
      <c r="AW112" s="132"/>
      <c r="AX112" s="132"/>
      <c r="AY112" s="132"/>
      <c r="AZ112" s="132"/>
      <c r="BA112" s="132"/>
      <c r="BB112" s="132"/>
      <c r="BC112" s="132"/>
      <c r="BD112" s="132"/>
      <c r="BE112" s="132"/>
      <c r="BF112" s="132"/>
      <c r="BG112" s="132"/>
      <c r="BH112" s="132"/>
      <c r="BI112" s="132"/>
      <c r="BJ112" s="132">
        <v>3.0913297643879027E-3</v>
      </c>
      <c r="BK112" s="132"/>
      <c r="BL112" s="132"/>
      <c r="BM112" s="132"/>
      <c r="BN112" s="132"/>
      <c r="BO112" s="132"/>
      <c r="BP112" s="132"/>
      <c r="BQ112" s="132"/>
      <c r="BR112" s="132"/>
      <c r="BS112" s="132"/>
      <c r="BT112" s="132"/>
      <c r="BU112" s="132"/>
      <c r="BV112" s="132">
        <v>3.1321336740746312E-3</v>
      </c>
      <c r="BW112" s="132"/>
      <c r="BX112" s="132"/>
      <c r="BY112" s="132"/>
      <c r="BZ112" s="132">
        <v>6.2762143607553549E-3</v>
      </c>
      <c r="CA112" s="132"/>
      <c r="CB112" s="132"/>
      <c r="CC112" s="132"/>
      <c r="CD112" s="132"/>
      <c r="CE112" s="132"/>
      <c r="CF112" s="132"/>
      <c r="CG112" s="132"/>
      <c r="CH112" s="132"/>
      <c r="CI112" s="132"/>
      <c r="CJ112" s="132"/>
      <c r="CK112" s="132"/>
      <c r="CL112" s="132"/>
      <c r="CM112" s="132"/>
      <c r="CN112" s="132"/>
      <c r="CO112" s="132"/>
      <c r="CP112" s="132"/>
      <c r="CQ112" s="132"/>
      <c r="CR112" s="132"/>
      <c r="CS112" s="132"/>
      <c r="CT112" s="132"/>
      <c r="CU112" s="132"/>
      <c r="CV112" s="132"/>
      <c r="CW112" s="132"/>
      <c r="CX112" s="132"/>
      <c r="CY112" s="132"/>
      <c r="CZ112" s="132"/>
      <c r="DA112" s="132"/>
      <c r="DB112" s="132"/>
      <c r="DC112" s="132"/>
      <c r="DD112" s="132"/>
      <c r="DE112" s="132"/>
      <c r="DF112" s="132"/>
      <c r="DG112" s="132"/>
      <c r="DH112" s="132"/>
      <c r="DI112" s="132"/>
      <c r="DJ112" s="132"/>
      <c r="DK112" s="132"/>
      <c r="DL112" s="132"/>
      <c r="DM112" s="132"/>
      <c r="DN112" s="132"/>
      <c r="DO112" s="132"/>
      <c r="DP112" s="132"/>
      <c r="DQ112" s="132"/>
      <c r="DR112" s="132"/>
      <c r="DS112" s="132"/>
      <c r="DT112" s="132"/>
      <c r="DU112" s="132"/>
      <c r="DV112" s="132"/>
      <c r="DW112" s="132"/>
      <c r="DX112" s="132"/>
      <c r="DY112" s="132"/>
      <c r="DZ112" s="132"/>
      <c r="EA112" s="132"/>
      <c r="EB112" s="132"/>
      <c r="EC112" s="132"/>
      <c r="ED112" s="132"/>
      <c r="EE112" s="132"/>
      <c r="EF112" s="132"/>
      <c r="EG112" s="132"/>
      <c r="EH112" s="132"/>
      <c r="EI112" s="132"/>
      <c r="EJ112" s="132"/>
      <c r="EK112" s="132"/>
      <c r="EL112" s="132"/>
      <c r="EM112" s="132"/>
      <c r="EN112" s="132"/>
      <c r="EO112" s="132"/>
      <c r="EP112" s="132"/>
      <c r="EQ112" s="132"/>
      <c r="ER112" s="132"/>
      <c r="ES112" s="132"/>
      <c r="ET112" s="132"/>
      <c r="EU112" s="132"/>
      <c r="EV112" s="132"/>
      <c r="EW112" s="132"/>
      <c r="EX112" s="132"/>
      <c r="EY112" s="132"/>
      <c r="EZ112" s="132"/>
      <c r="FA112" s="132"/>
      <c r="FB112" s="132"/>
      <c r="FC112" s="132"/>
      <c r="FD112" s="132"/>
      <c r="FE112" s="132"/>
      <c r="FF112" s="132"/>
      <c r="FG112" s="132"/>
      <c r="FH112" s="132"/>
      <c r="FI112" s="132"/>
      <c r="FJ112" s="132"/>
      <c r="FK112" s="132"/>
      <c r="FL112" s="132"/>
      <c r="FM112" s="132"/>
      <c r="FN112" s="132">
        <v>2.5917199517404774</v>
      </c>
      <c r="FO112" s="132">
        <v>2.9386807427131876</v>
      </c>
      <c r="FP112" s="132">
        <v>2.6864694629477825</v>
      </c>
      <c r="FQ112" s="132">
        <v>2.4257136149100682</v>
      </c>
      <c r="FR112" s="132">
        <v>2.1602623805314485</v>
      </c>
      <c r="FS112" s="132">
        <v>1.9307679061990355</v>
      </c>
      <c r="FT112" s="132">
        <v>1.6895359028687396</v>
      </c>
      <c r="FU112" s="132">
        <v>1.6769505990702762</v>
      </c>
      <c r="FV112" s="132">
        <v>1.5380975861213935</v>
      </c>
      <c r="FW112" s="132">
        <v>1.3678790998970862</v>
      </c>
      <c r="FX112" s="132"/>
      <c r="FY112" s="132"/>
      <c r="FZ112" s="132"/>
      <c r="GA112" s="132"/>
      <c r="GB112" s="132"/>
      <c r="GC112" s="132"/>
      <c r="GD112" s="132"/>
      <c r="GE112" s="132"/>
      <c r="GF112" s="132"/>
      <c r="GG112" s="132"/>
      <c r="GH112" s="132">
        <v>-7.2862210699008279E-2</v>
      </c>
      <c r="GI112" s="132">
        <v>3.25161355571462</v>
      </c>
      <c r="GJ112" s="132">
        <v>25.421369853942569</v>
      </c>
    </row>
    <row r="113" spans="1:192" x14ac:dyDescent="0.25">
      <c r="A113" s="133" t="s">
        <v>769</v>
      </c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>
        <v>15.125313426932561</v>
      </c>
      <c r="N113" s="132">
        <v>1.0173585627192807</v>
      </c>
      <c r="O113" s="132">
        <v>0.12357674026947674</v>
      </c>
      <c r="P113" s="132">
        <v>3.6625196566390473E-3</v>
      </c>
      <c r="Q113" s="132"/>
      <c r="R113" s="132">
        <v>7.7462473481587703E-5</v>
      </c>
      <c r="S113" s="132"/>
      <c r="T113" s="132"/>
      <c r="U113" s="132">
        <v>1.0557595237428829E-3</v>
      </c>
      <c r="V113" s="132"/>
      <c r="W113" s="132"/>
      <c r="X113" s="132"/>
      <c r="Y113" s="132"/>
      <c r="Z113" s="132"/>
      <c r="AA113" s="132">
        <v>0.1130712959463703</v>
      </c>
      <c r="AB113" s="132"/>
      <c r="AC113" s="132">
        <v>0.31467184758888578</v>
      </c>
      <c r="AD113" s="132">
        <v>4.912007987510421E-3</v>
      </c>
      <c r="AE113" s="132">
        <v>8.4144122746952106E-3</v>
      </c>
      <c r="AF113" s="132"/>
      <c r="AG113" s="132"/>
      <c r="AH113" s="132"/>
      <c r="AI113" s="132"/>
      <c r="AJ113" s="132"/>
      <c r="AK113" s="132"/>
      <c r="AL113" s="132"/>
      <c r="AM113" s="132"/>
      <c r="AN113" s="132"/>
      <c r="AO113" s="132"/>
      <c r="AP113" s="132"/>
      <c r="AQ113" s="132"/>
      <c r="AR113" s="132"/>
      <c r="AS113" s="132"/>
      <c r="AT113" s="132"/>
      <c r="AU113" s="132"/>
      <c r="AV113" s="132"/>
      <c r="AW113" s="132"/>
      <c r="AX113" s="132"/>
      <c r="AY113" s="132"/>
      <c r="AZ113" s="132"/>
      <c r="BA113" s="132"/>
      <c r="BB113" s="132"/>
      <c r="BC113" s="132"/>
      <c r="BD113" s="132"/>
      <c r="BE113" s="132"/>
      <c r="BF113" s="132"/>
      <c r="BG113" s="132"/>
      <c r="BH113" s="132"/>
      <c r="BI113" s="132"/>
      <c r="BJ113" s="132">
        <v>7.8229712707757366E-5</v>
      </c>
      <c r="BK113" s="132">
        <v>5.8433910726456506E-3</v>
      </c>
      <c r="BL113" s="132"/>
      <c r="BM113" s="132"/>
      <c r="BN113" s="132"/>
      <c r="BO113" s="132"/>
      <c r="BP113" s="132"/>
      <c r="BQ113" s="132"/>
      <c r="BR113" s="132"/>
      <c r="BS113" s="132"/>
      <c r="BT113" s="132"/>
      <c r="BU113" s="132"/>
      <c r="BV113" s="132"/>
      <c r="BW113" s="132"/>
      <c r="BX113" s="132"/>
      <c r="BY113" s="132">
        <v>2.862761650639486E-3</v>
      </c>
      <c r="BZ113" s="132">
        <v>1.5437053205214003E-4</v>
      </c>
      <c r="CA113" s="132"/>
      <c r="CB113" s="132"/>
      <c r="CC113" s="132"/>
      <c r="CD113" s="132"/>
      <c r="CE113" s="132"/>
      <c r="CF113" s="132"/>
      <c r="CG113" s="132"/>
      <c r="CH113" s="132"/>
      <c r="CI113" s="132"/>
      <c r="CJ113" s="132"/>
      <c r="CK113" s="132"/>
      <c r="CL113" s="132"/>
      <c r="CM113" s="132"/>
      <c r="CN113" s="132"/>
      <c r="CO113" s="132"/>
      <c r="CP113" s="132"/>
      <c r="CQ113" s="132"/>
      <c r="CR113" s="132"/>
      <c r="CS113" s="132"/>
      <c r="CT113" s="132"/>
      <c r="CU113" s="132"/>
      <c r="CV113" s="132"/>
      <c r="CW113" s="132"/>
      <c r="CX113" s="132"/>
      <c r="CY113" s="132"/>
      <c r="CZ113" s="132"/>
      <c r="DA113" s="132"/>
      <c r="DB113" s="132"/>
      <c r="DC113" s="132"/>
      <c r="DD113" s="132"/>
      <c r="DE113" s="132"/>
      <c r="DF113" s="132"/>
      <c r="DG113" s="132"/>
      <c r="DH113" s="132"/>
      <c r="DI113" s="132"/>
      <c r="DJ113" s="132"/>
      <c r="DK113" s="132"/>
      <c r="DL113" s="132"/>
      <c r="DM113" s="132"/>
      <c r="DN113" s="132"/>
      <c r="DO113" s="132"/>
      <c r="DP113" s="132"/>
      <c r="DQ113" s="132"/>
      <c r="DR113" s="132"/>
      <c r="DS113" s="132"/>
      <c r="DT113" s="132"/>
      <c r="DU113" s="132"/>
      <c r="DV113" s="132"/>
      <c r="DW113" s="132"/>
      <c r="DX113" s="132"/>
      <c r="DY113" s="132"/>
      <c r="DZ113" s="132"/>
      <c r="EA113" s="132"/>
      <c r="EB113" s="132"/>
      <c r="EC113" s="132"/>
      <c r="ED113" s="132"/>
      <c r="EE113" s="132"/>
      <c r="EF113" s="132"/>
      <c r="EG113" s="132"/>
      <c r="EH113" s="132"/>
      <c r="EI113" s="132"/>
      <c r="EJ113" s="132"/>
      <c r="EK113" s="132"/>
      <c r="EL113" s="132"/>
      <c r="EM113" s="132"/>
      <c r="EN113" s="132"/>
      <c r="EO113" s="132"/>
      <c r="EP113" s="132"/>
      <c r="EQ113" s="132"/>
      <c r="ER113" s="132"/>
      <c r="ES113" s="132"/>
      <c r="ET113" s="132"/>
      <c r="EU113" s="132"/>
      <c r="EV113" s="132"/>
      <c r="EW113" s="132"/>
      <c r="EX113" s="132"/>
      <c r="EY113" s="132"/>
      <c r="EZ113" s="132"/>
      <c r="FA113" s="132"/>
      <c r="FB113" s="132"/>
      <c r="FC113" s="132"/>
      <c r="FD113" s="132"/>
      <c r="FE113" s="132"/>
      <c r="FF113" s="132"/>
      <c r="FG113" s="132"/>
      <c r="FH113" s="132"/>
      <c r="FI113" s="132"/>
      <c r="FJ113" s="132"/>
      <c r="FK113" s="132"/>
      <c r="FL113" s="132"/>
      <c r="FM113" s="132"/>
      <c r="FN113" s="132">
        <v>4.3699427616172973E-2</v>
      </c>
      <c r="FO113" s="132">
        <v>6.7919647578404144E-2</v>
      </c>
      <c r="FP113" s="132">
        <v>0.13098134057641952</v>
      </c>
      <c r="FQ113" s="132">
        <v>0.23632612802568423</v>
      </c>
      <c r="FR113" s="132">
        <v>0.28101904306474795</v>
      </c>
      <c r="FS113" s="132">
        <v>0.53729918016394052</v>
      </c>
      <c r="FT113" s="132">
        <v>0.71363971982103247</v>
      </c>
      <c r="FU113" s="132">
        <v>1.4594539171672327</v>
      </c>
      <c r="FV113" s="132">
        <v>3.6521127272348473</v>
      </c>
      <c r="FW113" s="132">
        <v>8.2461617126382745</v>
      </c>
      <c r="FX113" s="132"/>
      <c r="FY113" s="132"/>
      <c r="FZ113" s="132"/>
      <c r="GA113" s="132"/>
      <c r="GB113" s="132"/>
      <c r="GC113" s="132"/>
      <c r="GD113" s="132"/>
      <c r="GE113" s="132"/>
      <c r="GF113" s="132"/>
      <c r="GG113" s="132"/>
      <c r="GH113" s="132">
        <v>0.41160126798549546</v>
      </c>
      <c r="GI113" s="132">
        <v>2.8335530027736904</v>
      </c>
      <c r="GJ113" s="132">
        <v>35.334819902986631</v>
      </c>
    </row>
    <row r="114" spans="1:192" x14ac:dyDescent="0.25">
      <c r="A114" s="133" t="s">
        <v>770</v>
      </c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/>
      <c r="S114" s="132"/>
      <c r="T114" s="132"/>
      <c r="U114" s="132"/>
      <c r="V114" s="132"/>
      <c r="W114" s="132">
        <v>0.48963203523562027</v>
      </c>
      <c r="X114" s="132"/>
      <c r="Y114" s="132"/>
      <c r="Z114" s="132"/>
      <c r="AA114" s="132"/>
      <c r="AB114" s="132"/>
      <c r="AC114" s="132"/>
      <c r="AD114" s="132">
        <v>2.0657800314494388</v>
      </c>
      <c r="AE114" s="132"/>
      <c r="AF114" s="132">
        <v>1.3046246902769019E-4</v>
      </c>
      <c r="AG114" s="132"/>
      <c r="AH114" s="132">
        <v>0.54296141460812186</v>
      </c>
      <c r="AI114" s="132">
        <v>1.0274826536078701E-2</v>
      </c>
      <c r="AJ114" s="132"/>
      <c r="AK114" s="132"/>
      <c r="AL114" s="132"/>
      <c r="AM114" s="132"/>
      <c r="AN114" s="132"/>
      <c r="AO114" s="132"/>
      <c r="AP114" s="132"/>
      <c r="AQ114" s="132"/>
      <c r="AR114" s="132"/>
      <c r="AS114" s="132"/>
      <c r="AT114" s="132"/>
      <c r="AU114" s="132"/>
      <c r="AV114" s="132"/>
      <c r="AW114" s="132"/>
      <c r="AX114" s="132"/>
      <c r="AY114" s="132"/>
      <c r="AZ114" s="132"/>
      <c r="BA114" s="132"/>
      <c r="BB114" s="132"/>
      <c r="BC114" s="132"/>
      <c r="BD114" s="132"/>
      <c r="BE114" s="132"/>
      <c r="BF114" s="132"/>
      <c r="BG114" s="132"/>
      <c r="BH114" s="132"/>
      <c r="BI114" s="132"/>
      <c r="BJ114" s="132">
        <v>7.3856061942220469E-2</v>
      </c>
      <c r="BK114" s="132">
        <v>0.18871406216227851</v>
      </c>
      <c r="BL114" s="132"/>
      <c r="BM114" s="132"/>
      <c r="BN114" s="132"/>
      <c r="BO114" s="132">
        <v>1.6739313945010652</v>
      </c>
      <c r="BP114" s="132">
        <v>1.1651596215445183E-2</v>
      </c>
      <c r="BQ114" s="132">
        <v>3.8970755028859536E-2</v>
      </c>
      <c r="BR114" s="132">
        <v>7.0597301410260938E-3</v>
      </c>
      <c r="BS114" s="132">
        <v>6.5039660001157476E-3</v>
      </c>
      <c r="BT114" s="132"/>
      <c r="BU114" s="132">
        <v>1.6860172147128896E-2</v>
      </c>
      <c r="BV114" s="132">
        <v>9.1458175683562029E-2</v>
      </c>
      <c r="BW114" s="132"/>
      <c r="BX114" s="132">
        <v>6.398014672831744</v>
      </c>
      <c r="BY114" s="132">
        <v>3.1956682641132406</v>
      </c>
      <c r="BZ114" s="132">
        <v>4.1695422476062953</v>
      </c>
      <c r="CA114" s="132"/>
      <c r="CB114" s="132"/>
      <c r="CC114" s="132"/>
      <c r="CD114" s="132"/>
      <c r="CE114" s="132"/>
      <c r="CF114" s="132"/>
      <c r="CG114" s="132"/>
      <c r="CH114" s="132"/>
      <c r="CI114" s="132"/>
      <c r="CJ114" s="132"/>
      <c r="CK114" s="132"/>
      <c r="CL114" s="132"/>
      <c r="CM114" s="132"/>
      <c r="CN114" s="132"/>
      <c r="CO114" s="132"/>
      <c r="CP114" s="132"/>
      <c r="CQ114" s="132"/>
      <c r="CR114" s="132"/>
      <c r="CS114" s="132"/>
      <c r="CT114" s="132"/>
      <c r="CU114" s="132"/>
      <c r="CV114" s="132"/>
      <c r="CW114" s="132"/>
      <c r="CX114" s="132"/>
      <c r="CY114" s="132"/>
      <c r="CZ114" s="132"/>
      <c r="DA114" s="132"/>
      <c r="DB114" s="132"/>
      <c r="DC114" s="132"/>
      <c r="DD114" s="132"/>
      <c r="DE114" s="132"/>
      <c r="DF114" s="132"/>
      <c r="DG114" s="132"/>
      <c r="DH114" s="132"/>
      <c r="DI114" s="132"/>
      <c r="DJ114" s="132"/>
      <c r="DK114" s="132"/>
      <c r="DL114" s="132"/>
      <c r="DM114" s="132"/>
      <c r="DN114" s="132"/>
      <c r="DO114" s="132"/>
      <c r="DP114" s="132"/>
      <c r="DQ114" s="132"/>
      <c r="DR114" s="132"/>
      <c r="DS114" s="132"/>
      <c r="DT114" s="132"/>
      <c r="DU114" s="132"/>
      <c r="DV114" s="132"/>
      <c r="DW114" s="132"/>
      <c r="DX114" s="132"/>
      <c r="DY114" s="132"/>
      <c r="DZ114" s="132"/>
      <c r="EA114" s="132"/>
      <c r="EB114" s="132"/>
      <c r="EC114" s="132"/>
      <c r="ED114" s="132"/>
      <c r="EE114" s="132"/>
      <c r="EF114" s="132"/>
      <c r="EG114" s="132"/>
      <c r="EH114" s="132"/>
      <c r="EI114" s="132"/>
      <c r="EJ114" s="132"/>
      <c r="EK114" s="132"/>
      <c r="EL114" s="132"/>
      <c r="EM114" s="132"/>
      <c r="EN114" s="132"/>
      <c r="EO114" s="132"/>
      <c r="EP114" s="132"/>
      <c r="EQ114" s="132"/>
      <c r="ER114" s="132"/>
      <c r="ES114" s="132"/>
      <c r="ET114" s="132"/>
      <c r="EU114" s="132"/>
      <c r="EV114" s="132"/>
      <c r="EW114" s="132"/>
      <c r="EX114" s="132"/>
      <c r="EY114" s="132"/>
      <c r="EZ114" s="132"/>
      <c r="FA114" s="132"/>
      <c r="FB114" s="132"/>
      <c r="FC114" s="132"/>
      <c r="FD114" s="132"/>
      <c r="FE114" s="132"/>
      <c r="FF114" s="132"/>
      <c r="FG114" s="132"/>
      <c r="FH114" s="132"/>
      <c r="FI114" s="132"/>
      <c r="FJ114" s="132"/>
      <c r="FK114" s="132"/>
      <c r="FL114" s="132"/>
      <c r="FM114" s="132"/>
      <c r="FN114" s="132">
        <v>6.2975679189654468</v>
      </c>
      <c r="FO114" s="132">
        <v>7.786336712134676</v>
      </c>
      <c r="FP114" s="132">
        <v>8.4682224765457104</v>
      </c>
      <c r="FQ114" s="132">
        <v>9.0126006027421983</v>
      </c>
      <c r="FR114" s="132">
        <v>9.2089643160973989</v>
      </c>
      <c r="FS114" s="132">
        <v>9.6716485810065169</v>
      </c>
      <c r="FT114" s="132">
        <v>9.4699946478270807</v>
      </c>
      <c r="FU114" s="132">
        <v>9.8419189348190752</v>
      </c>
      <c r="FV114" s="132">
        <v>10.713344509082447</v>
      </c>
      <c r="FW114" s="132">
        <v>10.699838309436391</v>
      </c>
      <c r="FX114" s="132"/>
      <c r="FY114" s="132"/>
      <c r="FZ114" s="132"/>
      <c r="GA114" s="132"/>
      <c r="GB114" s="132"/>
      <c r="GC114" s="132"/>
      <c r="GD114" s="132"/>
      <c r="GE114" s="132"/>
      <c r="GF114" s="132"/>
      <c r="GG114" s="132"/>
      <c r="GH114" s="132">
        <v>1.6844353912580476</v>
      </c>
      <c r="GI114" s="132">
        <v>3.8372994388359327</v>
      </c>
      <c r="GJ114" s="132">
        <v>115.67318170742219</v>
      </c>
    </row>
    <row r="115" spans="1:192" x14ac:dyDescent="0.25">
      <c r="A115" s="133" t="s">
        <v>771</v>
      </c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/>
      <c r="S115" s="132"/>
      <c r="T115" s="132"/>
      <c r="U115" s="132"/>
      <c r="V115" s="132">
        <v>0.32849434808256561</v>
      </c>
      <c r="W115" s="132"/>
      <c r="X115" s="132">
        <v>0.90694900278198542</v>
      </c>
      <c r="Y115" s="132">
        <v>1.4835932302114125E-3</v>
      </c>
      <c r="Z115" s="132">
        <v>0.4137271852594227</v>
      </c>
      <c r="AA115" s="132">
        <v>0.77498310236333867</v>
      </c>
      <c r="AB115" s="132"/>
      <c r="AC115" s="132">
        <v>9.0619889519416835E-3</v>
      </c>
      <c r="AD115" s="132">
        <v>0.94050456928834336</v>
      </c>
      <c r="AE115" s="132">
        <v>3.4350205422456453E-2</v>
      </c>
      <c r="AF115" s="132">
        <v>0.4864568064520845</v>
      </c>
      <c r="AG115" s="132"/>
      <c r="AH115" s="132">
        <v>0.65680385565971722</v>
      </c>
      <c r="AI115" s="132">
        <v>2.6547188128486519</v>
      </c>
      <c r="AJ115" s="132"/>
      <c r="AK115" s="132"/>
      <c r="AL115" s="132">
        <v>1.584773251194187E-3</v>
      </c>
      <c r="AM115" s="132"/>
      <c r="AN115" s="132"/>
      <c r="AO115" s="132"/>
      <c r="AP115" s="132"/>
      <c r="AQ115" s="132"/>
      <c r="AR115" s="132">
        <v>2.3699796038212308E-3</v>
      </c>
      <c r="AS115" s="132">
        <v>4.8867703648999061E-2</v>
      </c>
      <c r="AT115" s="132">
        <v>0.4398093328409915</v>
      </c>
      <c r="AU115" s="132">
        <v>0.95138326461507117</v>
      </c>
      <c r="AV115" s="132"/>
      <c r="AW115" s="132"/>
      <c r="AX115" s="132"/>
      <c r="AY115" s="132"/>
      <c r="AZ115" s="132"/>
      <c r="BA115" s="132"/>
      <c r="BB115" s="132"/>
      <c r="BC115" s="132"/>
      <c r="BD115" s="132"/>
      <c r="BE115" s="132"/>
      <c r="BF115" s="132"/>
      <c r="BG115" s="132"/>
      <c r="BH115" s="132"/>
      <c r="BI115" s="132"/>
      <c r="BJ115" s="132">
        <v>4.5521049309777399E-2</v>
      </c>
      <c r="BK115" s="132">
        <v>4.3082553529388883E-2</v>
      </c>
      <c r="BL115" s="132"/>
      <c r="BM115" s="132"/>
      <c r="BN115" s="132">
        <v>0.62550166283562125</v>
      </c>
      <c r="BO115" s="132"/>
      <c r="BP115" s="132">
        <v>4.174068539857384E-3</v>
      </c>
      <c r="BQ115" s="132">
        <v>1.3960885661727882E-2</v>
      </c>
      <c r="BR115" s="132">
        <v>2.5291544966796163E-3</v>
      </c>
      <c r="BS115" s="132">
        <v>2.3300515071888045E-3</v>
      </c>
      <c r="BT115" s="132"/>
      <c r="BU115" s="132">
        <v>6.0401496255407371E-3</v>
      </c>
      <c r="BV115" s="132">
        <v>2.5061056816049671E-3</v>
      </c>
      <c r="BW115" s="132"/>
      <c r="BX115" s="132">
        <v>0.903175397543585</v>
      </c>
      <c r="BY115" s="132">
        <v>0.13507700017601307</v>
      </c>
      <c r="BZ115" s="132">
        <v>0.19508369822939528</v>
      </c>
      <c r="CA115" s="132"/>
      <c r="CB115" s="132"/>
      <c r="CC115" s="132"/>
      <c r="CD115" s="132"/>
      <c r="CE115" s="132"/>
      <c r="CF115" s="132"/>
      <c r="CG115" s="132"/>
      <c r="CH115" s="132"/>
      <c r="CI115" s="132"/>
      <c r="CJ115" s="132"/>
      <c r="CK115" s="132"/>
      <c r="CL115" s="132"/>
      <c r="CM115" s="132"/>
      <c r="CN115" s="132"/>
      <c r="CO115" s="132"/>
      <c r="CP115" s="132"/>
      <c r="CQ115" s="132"/>
      <c r="CR115" s="132"/>
      <c r="CS115" s="132"/>
      <c r="CT115" s="132"/>
      <c r="CU115" s="132"/>
      <c r="CV115" s="132"/>
      <c r="CW115" s="132"/>
      <c r="CX115" s="132"/>
      <c r="CY115" s="132"/>
      <c r="CZ115" s="132"/>
      <c r="DA115" s="132"/>
      <c r="DB115" s="132"/>
      <c r="DC115" s="132"/>
      <c r="DD115" s="132"/>
      <c r="DE115" s="132"/>
      <c r="DF115" s="132"/>
      <c r="DG115" s="132"/>
      <c r="DH115" s="132"/>
      <c r="DI115" s="132"/>
      <c r="DJ115" s="132"/>
      <c r="DK115" s="132"/>
      <c r="DL115" s="132"/>
      <c r="DM115" s="132"/>
      <c r="DN115" s="132"/>
      <c r="DO115" s="132"/>
      <c r="DP115" s="132"/>
      <c r="DQ115" s="132"/>
      <c r="DR115" s="132"/>
      <c r="DS115" s="132"/>
      <c r="DT115" s="132"/>
      <c r="DU115" s="132"/>
      <c r="DV115" s="132"/>
      <c r="DW115" s="132"/>
      <c r="DX115" s="132"/>
      <c r="DY115" s="132"/>
      <c r="DZ115" s="132"/>
      <c r="EA115" s="132"/>
      <c r="EB115" s="132"/>
      <c r="EC115" s="132"/>
      <c r="ED115" s="132"/>
      <c r="EE115" s="132"/>
      <c r="EF115" s="132"/>
      <c r="EG115" s="132"/>
      <c r="EH115" s="132"/>
      <c r="EI115" s="132"/>
      <c r="EJ115" s="132"/>
      <c r="EK115" s="132"/>
      <c r="EL115" s="132"/>
      <c r="EM115" s="132"/>
      <c r="EN115" s="132"/>
      <c r="EO115" s="132"/>
      <c r="EP115" s="132"/>
      <c r="EQ115" s="132"/>
      <c r="ER115" s="132"/>
      <c r="ES115" s="132"/>
      <c r="ET115" s="132"/>
      <c r="EU115" s="132"/>
      <c r="EV115" s="132"/>
      <c r="EW115" s="132"/>
      <c r="EX115" s="132"/>
      <c r="EY115" s="132"/>
      <c r="EZ115" s="132"/>
      <c r="FA115" s="132"/>
      <c r="FB115" s="132"/>
      <c r="FC115" s="132"/>
      <c r="FD115" s="132"/>
      <c r="FE115" s="132"/>
      <c r="FF115" s="132"/>
      <c r="FG115" s="132"/>
      <c r="FH115" s="132"/>
      <c r="FI115" s="132"/>
      <c r="FJ115" s="132"/>
      <c r="FK115" s="132"/>
      <c r="FL115" s="132"/>
      <c r="FM115" s="132"/>
      <c r="FN115" s="132">
        <v>2.2744522657481356</v>
      </c>
      <c r="FO115" s="132">
        <v>2.8455755470310637</v>
      </c>
      <c r="FP115" s="132">
        <v>2.702360371931821</v>
      </c>
      <c r="FQ115" s="132">
        <v>2.5230833529536727</v>
      </c>
      <c r="FR115" s="132">
        <v>2.4985806135520341</v>
      </c>
      <c r="FS115" s="132">
        <v>2.2124516350514094</v>
      </c>
      <c r="FT115" s="132">
        <v>1.8989091658764237</v>
      </c>
      <c r="FU115" s="132">
        <v>1.8086313520499215</v>
      </c>
      <c r="FV115" s="132">
        <v>1.7360973240514022</v>
      </c>
      <c r="FW115" s="132">
        <v>1.5236226990358956</v>
      </c>
      <c r="FX115" s="132"/>
      <c r="FY115" s="132"/>
      <c r="FZ115" s="132"/>
      <c r="GA115" s="132"/>
      <c r="GB115" s="132"/>
      <c r="GC115" s="132"/>
      <c r="GD115" s="132"/>
      <c r="GE115" s="132"/>
      <c r="GF115" s="132"/>
      <c r="GG115" s="132"/>
      <c r="GH115" s="132">
        <v>-5.0581430881996799E-2</v>
      </c>
      <c r="GI115" s="132">
        <v>3.2175739628774069</v>
      </c>
      <c r="GJ115" s="132">
        <v>35.82128716071437</v>
      </c>
    </row>
    <row r="116" spans="1:192" x14ac:dyDescent="0.25">
      <c r="A116" s="133" t="s">
        <v>772</v>
      </c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/>
      <c r="S116" s="132"/>
      <c r="T116" s="132"/>
      <c r="U116" s="132"/>
      <c r="V116" s="132"/>
      <c r="W116" s="132"/>
      <c r="X116" s="132"/>
      <c r="Y116" s="132">
        <v>9.118292748624069E-3</v>
      </c>
      <c r="Z116" s="132"/>
      <c r="AA116" s="132"/>
      <c r="AB116" s="132"/>
      <c r="AC116" s="132"/>
      <c r="AD116" s="132">
        <v>1.5360276727272528</v>
      </c>
      <c r="AE116" s="132">
        <v>1.1652559655696042E-2</v>
      </c>
      <c r="AF116" s="132">
        <v>2.2847319315620305</v>
      </c>
      <c r="AG116" s="132"/>
      <c r="AH116" s="132">
        <v>2.7619466733068202E-2</v>
      </c>
      <c r="AI116" s="132"/>
      <c r="AJ116" s="132"/>
      <c r="AK116" s="132"/>
      <c r="AL116" s="132"/>
      <c r="AM116" s="132"/>
      <c r="AN116" s="132"/>
      <c r="AO116" s="132"/>
      <c r="AP116" s="132"/>
      <c r="AQ116" s="132"/>
      <c r="AR116" s="132"/>
      <c r="AS116" s="132"/>
      <c r="AT116" s="132"/>
      <c r="AU116" s="132"/>
      <c r="AV116" s="132"/>
      <c r="AW116" s="132"/>
      <c r="AX116" s="132"/>
      <c r="AY116" s="132"/>
      <c r="AZ116" s="132"/>
      <c r="BA116" s="132"/>
      <c r="BB116" s="132"/>
      <c r="BC116" s="132"/>
      <c r="BD116" s="132"/>
      <c r="BE116" s="132"/>
      <c r="BF116" s="132"/>
      <c r="BG116" s="132"/>
      <c r="BH116" s="132"/>
      <c r="BI116" s="132"/>
      <c r="BJ116" s="132">
        <v>2.7413647345427325E-2</v>
      </c>
      <c r="BK116" s="132"/>
      <c r="BL116" s="132"/>
      <c r="BM116" s="132"/>
      <c r="BN116" s="132"/>
      <c r="BO116" s="132">
        <v>0.50315493256853849</v>
      </c>
      <c r="BP116" s="132">
        <v>1.7506771692741927E-2</v>
      </c>
      <c r="BQ116" s="132">
        <v>5.8554390176998677E-2</v>
      </c>
      <c r="BR116" s="132">
        <v>1.0595180720229608E-2</v>
      </c>
      <c r="BS116" s="132">
        <v>9.7610948000682977E-3</v>
      </c>
      <c r="BT116" s="132"/>
      <c r="BU116" s="132">
        <v>2.5306855434736104E-2</v>
      </c>
      <c r="BV116" s="132">
        <v>2.2501792314315481E-3</v>
      </c>
      <c r="BW116" s="132"/>
      <c r="BX116" s="132"/>
      <c r="BY116" s="132"/>
      <c r="BZ116" s="132">
        <v>0.38000363713520152</v>
      </c>
      <c r="CA116" s="132"/>
      <c r="CB116" s="132"/>
      <c r="CC116" s="132"/>
      <c r="CD116" s="132"/>
      <c r="CE116" s="132"/>
      <c r="CF116" s="132"/>
      <c r="CG116" s="132"/>
      <c r="CH116" s="132"/>
      <c r="CI116" s="132"/>
      <c r="CJ116" s="132"/>
      <c r="CK116" s="132"/>
      <c r="CL116" s="132"/>
      <c r="CM116" s="132"/>
      <c r="CN116" s="132"/>
      <c r="CO116" s="132"/>
      <c r="CP116" s="132"/>
      <c r="CQ116" s="132"/>
      <c r="CR116" s="132"/>
      <c r="CS116" s="132"/>
      <c r="CT116" s="132"/>
      <c r="CU116" s="132"/>
      <c r="CV116" s="132"/>
      <c r="CW116" s="132"/>
      <c r="CX116" s="132"/>
      <c r="CY116" s="132"/>
      <c r="CZ116" s="132"/>
      <c r="DA116" s="132"/>
      <c r="DB116" s="132"/>
      <c r="DC116" s="132"/>
      <c r="DD116" s="132"/>
      <c r="DE116" s="132"/>
      <c r="DF116" s="132"/>
      <c r="DG116" s="132"/>
      <c r="DH116" s="132"/>
      <c r="DI116" s="132"/>
      <c r="DJ116" s="132"/>
      <c r="DK116" s="132"/>
      <c r="DL116" s="132"/>
      <c r="DM116" s="132"/>
      <c r="DN116" s="132"/>
      <c r="DO116" s="132"/>
      <c r="DP116" s="132"/>
      <c r="DQ116" s="132"/>
      <c r="DR116" s="132"/>
      <c r="DS116" s="132"/>
      <c r="DT116" s="132"/>
      <c r="DU116" s="132"/>
      <c r="DV116" s="132"/>
      <c r="DW116" s="132"/>
      <c r="DX116" s="132"/>
      <c r="DY116" s="132"/>
      <c r="DZ116" s="132"/>
      <c r="EA116" s="132"/>
      <c r="EB116" s="132"/>
      <c r="EC116" s="132"/>
      <c r="ED116" s="132"/>
      <c r="EE116" s="132"/>
      <c r="EF116" s="132"/>
      <c r="EG116" s="132"/>
      <c r="EH116" s="132"/>
      <c r="EI116" s="132"/>
      <c r="EJ116" s="132"/>
      <c r="EK116" s="132"/>
      <c r="EL116" s="132"/>
      <c r="EM116" s="132"/>
      <c r="EN116" s="132"/>
      <c r="EO116" s="132"/>
      <c r="EP116" s="132"/>
      <c r="EQ116" s="132"/>
      <c r="ER116" s="132"/>
      <c r="ES116" s="132"/>
      <c r="ET116" s="132"/>
      <c r="EU116" s="132"/>
      <c r="EV116" s="132"/>
      <c r="EW116" s="132"/>
      <c r="EX116" s="132"/>
      <c r="EY116" s="132"/>
      <c r="EZ116" s="132"/>
      <c r="FA116" s="132"/>
      <c r="FB116" s="132"/>
      <c r="FC116" s="132"/>
      <c r="FD116" s="132"/>
      <c r="FE116" s="132"/>
      <c r="FF116" s="132"/>
      <c r="FG116" s="132"/>
      <c r="FH116" s="132"/>
      <c r="FI116" s="132"/>
      <c r="FJ116" s="132"/>
      <c r="FK116" s="132"/>
      <c r="FL116" s="132"/>
      <c r="FM116" s="132"/>
      <c r="FN116" s="132">
        <v>0.19953706234833524</v>
      </c>
      <c r="FO116" s="132">
        <v>0.36178873866560662</v>
      </c>
      <c r="FP116" s="132">
        <v>0.33279242002522053</v>
      </c>
      <c r="FQ116" s="132">
        <v>0.44284517698259435</v>
      </c>
      <c r="FR116" s="132">
        <v>0.4961502143791004</v>
      </c>
      <c r="FS116" s="132">
        <v>0.72636073799740408</v>
      </c>
      <c r="FT116" s="132">
        <v>0.71441827229664157</v>
      </c>
      <c r="FU116" s="132">
        <v>1.1891094541343785</v>
      </c>
      <c r="FV116" s="132">
        <v>2.1737915954119917</v>
      </c>
      <c r="FW116" s="132">
        <v>4.6872556674631713</v>
      </c>
      <c r="FX116" s="132"/>
      <c r="FY116" s="132"/>
      <c r="FZ116" s="132"/>
      <c r="GA116" s="132"/>
      <c r="GB116" s="132"/>
      <c r="GC116" s="132"/>
      <c r="GD116" s="132"/>
      <c r="GE116" s="132"/>
      <c r="GF116" s="132"/>
      <c r="GG116" s="132"/>
      <c r="GH116" s="132">
        <v>-5.5532520653433531E-2</v>
      </c>
      <c r="GI116" s="132">
        <v>1.3653744396657546</v>
      </c>
      <c r="GJ116" s="132">
        <v>17.53758787124881</v>
      </c>
    </row>
    <row r="117" spans="1:192" x14ac:dyDescent="0.25">
      <c r="A117" s="133" t="s">
        <v>773</v>
      </c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/>
      <c r="S117" s="132"/>
      <c r="T117" s="132"/>
      <c r="U117" s="132"/>
      <c r="V117" s="132">
        <v>0.24546530885221091</v>
      </c>
      <c r="W117" s="132"/>
      <c r="X117" s="132">
        <v>6.915772175069208E-3</v>
      </c>
      <c r="Y117" s="132"/>
      <c r="Z117" s="132">
        <v>7.084561123814162E-2</v>
      </c>
      <c r="AA117" s="132"/>
      <c r="AB117" s="132"/>
      <c r="AC117" s="132"/>
      <c r="AD117" s="132"/>
      <c r="AE117" s="132"/>
      <c r="AF117" s="132">
        <v>0.14831522044792789</v>
      </c>
      <c r="AG117" s="132"/>
      <c r="AH117" s="132">
        <v>1.2614518239536909E-2</v>
      </c>
      <c r="AI117" s="132"/>
      <c r="AJ117" s="132"/>
      <c r="AK117" s="132"/>
      <c r="AL117" s="132"/>
      <c r="AM117" s="132"/>
      <c r="AN117" s="132"/>
      <c r="AO117" s="132"/>
      <c r="AP117" s="132"/>
      <c r="AQ117" s="132"/>
      <c r="AR117" s="132"/>
      <c r="AS117" s="132"/>
      <c r="AT117" s="132"/>
      <c r="AU117" s="132"/>
      <c r="AV117" s="132"/>
      <c r="AW117" s="132"/>
      <c r="AX117" s="132"/>
      <c r="AY117" s="132"/>
      <c r="AZ117" s="132"/>
      <c r="BA117" s="132"/>
      <c r="BB117" s="132"/>
      <c r="BC117" s="132"/>
      <c r="BD117" s="132"/>
      <c r="BE117" s="132"/>
      <c r="BF117" s="132"/>
      <c r="BG117" s="132"/>
      <c r="BH117" s="132"/>
      <c r="BI117" s="132"/>
      <c r="BJ117" s="132">
        <v>7.2310360800104971E-3</v>
      </c>
      <c r="BK117" s="132"/>
      <c r="BL117" s="132"/>
      <c r="BM117" s="132"/>
      <c r="BN117" s="132"/>
      <c r="BO117" s="132"/>
      <c r="BP117" s="132"/>
      <c r="BQ117" s="132"/>
      <c r="BR117" s="132"/>
      <c r="BS117" s="132"/>
      <c r="BT117" s="132"/>
      <c r="BU117" s="132"/>
      <c r="BV117" s="132">
        <v>1.4519672063046841E-2</v>
      </c>
      <c r="BW117" s="132"/>
      <c r="BX117" s="132"/>
      <c r="BY117" s="132"/>
      <c r="BZ117" s="132">
        <v>1.4269261145777401E-2</v>
      </c>
      <c r="CA117" s="132"/>
      <c r="CB117" s="132"/>
      <c r="CC117" s="132"/>
      <c r="CD117" s="132"/>
      <c r="CE117" s="132"/>
      <c r="CF117" s="132"/>
      <c r="CG117" s="132"/>
      <c r="CH117" s="132"/>
      <c r="CI117" s="132"/>
      <c r="CJ117" s="132"/>
      <c r="CK117" s="132"/>
      <c r="CL117" s="132"/>
      <c r="CM117" s="132"/>
      <c r="CN117" s="132"/>
      <c r="CO117" s="132"/>
      <c r="CP117" s="132"/>
      <c r="CQ117" s="132"/>
      <c r="CR117" s="132"/>
      <c r="CS117" s="132"/>
      <c r="CT117" s="132"/>
      <c r="CU117" s="132"/>
      <c r="CV117" s="132"/>
      <c r="CW117" s="132"/>
      <c r="CX117" s="132"/>
      <c r="CY117" s="132"/>
      <c r="CZ117" s="132"/>
      <c r="DA117" s="132"/>
      <c r="DB117" s="132"/>
      <c r="DC117" s="132"/>
      <c r="DD117" s="132"/>
      <c r="DE117" s="132"/>
      <c r="DF117" s="132"/>
      <c r="DG117" s="132"/>
      <c r="DH117" s="132"/>
      <c r="DI117" s="132"/>
      <c r="DJ117" s="132"/>
      <c r="DK117" s="132"/>
      <c r="DL117" s="132"/>
      <c r="DM117" s="132"/>
      <c r="DN117" s="132"/>
      <c r="DO117" s="132"/>
      <c r="DP117" s="132"/>
      <c r="DQ117" s="132"/>
      <c r="DR117" s="132"/>
      <c r="DS117" s="132"/>
      <c r="DT117" s="132"/>
      <c r="DU117" s="132"/>
      <c r="DV117" s="132"/>
      <c r="DW117" s="132"/>
      <c r="DX117" s="132"/>
      <c r="DY117" s="132"/>
      <c r="DZ117" s="132"/>
      <c r="EA117" s="132"/>
      <c r="EB117" s="132"/>
      <c r="EC117" s="132"/>
      <c r="ED117" s="132"/>
      <c r="EE117" s="132"/>
      <c r="EF117" s="132"/>
      <c r="EG117" s="132"/>
      <c r="EH117" s="132"/>
      <c r="EI117" s="132"/>
      <c r="EJ117" s="132"/>
      <c r="EK117" s="132"/>
      <c r="EL117" s="132"/>
      <c r="EM117" s="132"/>
      <c r="EN117" s="132"/>
      <c r="EO117" s="132"/>
      <c r="EP117" s="132"/>
      <c r="EQ117" s="132"/>
      <c r="ER117" s="132"/>
      <c r="ES117" s="132"/>
      <c r="ET117" s="132"/>
      <c r="EU117" s="132"/>
      <c r="EV117" s="132"/>
      <c r="EW117" s="132"/>
      <c r="EX117" s="132"/>
      <c r="EY117" s="132"/>
      <c r="EZ117" s="132"/>
      <c r="FA117" s="132"/>
      <c r="FB117" s="132"/>
      <c r="FC117" s="132"/>
      <c r="FD117" s="132"/>
      <c r="FE117" s="132"/>
      <c r="FF117" s="132"/>
      <c r="FG117" s="132"/>
      <c r="FH117" s="132"/>
      <c r="FI117" s="132"/>
      <c r="FJ117" s="132"/>
      <c r="FK117" s="132"/>
      <c r="FL117" s="132"/>
      <c r="FM117" s="132"/>
      <c r="FN117" s="132">
        <v>3.7922922070671002E-2</v>
      </c>
      <c r="FO117" s="132">
        <v>6.3084776429717757E-2</v>
      </c>
      <c r="FP117" s="132">
        <v>9.3254794366365815E-2</v>
      </c>
      <c r="FQ117" s="132">
        <v>9.5461090632704748E-2</v>
      </c>
      <c r="FR117" s="132">
        <v>0.13122183546748714</v>
      </c>
      <c r="FS117" s="132">
        <v>0.1705922150355608</v>
      </c>
      <c r="FT117" s="132">
        <v>0.159593189636517</v>
      </c>
      <c r="FU117" s="132">
        <v>0.23694551999023347</v>
      </c>
      <c r="FV117" s="132">
        <v>0.27764738521774135</v>
      </c>
      <c r="FW117" s="132">
        <v>0.38457864590612123</v>
      </c>
      <c r="FX117" s="132"/>
      <c r="FY117" s="132"/>
      <c r="FZ117" s="132"/>
      <c r="GA117" s="132"/>
      <c r="GB117" s="132"/>
      <c r="GC117" s="132"/>
      <c r="GD117" s="132"/>
      <c r="GE117" s="132"/>
      <c r="GF117" s="132"/>
      <c r="GG117" s="132"/>
      <c r="GH117" s="132">
        <v>-6.039052050448193E-3</v>
      </c>
      <c r="GI117" s="132">
        <v>0.41052208249502919</v>
      </c>
      <c r="GJ117" s="132">
        <v>2.5749618054394232</v>
      </c>
    </row>
    <row r="118" spans="1:192" x14ac:dyDescent="0.25">
      <c r="A118" s="133" t="s">
        <v>774</v>
      </c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>
        <v>1.0427126584391546</v>
      </c>
      <c r="W118" s="132">
        <v>0.19648900894288604</v>
      </c>
      <c r="X118" s="132">
        <v>0.41422314046267716</v>
      </c>
      <c r="Y118" s="132">
        <v>0.15288766871601986</v>
      </c>
      <c r="Z118" s="132">
        <v>1.7318817030043399</v>
      </c>
      <c r="AA118" s="132">
        <v>0.41219410234844467</v>
      </c>
      <c r="AB118" s="132"/>
      <c r="AC118" s="132"/>
      <c r="AD118" s="132">
        <v>4.4946492495026584</v>
      </c>
      <c r="AE118" s="132">
        <v>0.12104279562108293</v>
      </c>
      <c r="AF118" s="132">
        <v>0.64457781380357704</v>
      </c>
      <c r="AG118" s="132"/>
      <c r="AH118" s="132">
        <v>4.1166889518462932</v>
      </c>
      <c r="AI118" s="132">
        <v>1.527009509036886</v>
      </c>
      <c r="AJ118" s="132"/>
      <c r="AK118" s="132">
        <v>6.7082124009883214E-3</v>
      </c>
      <c r="AL118" s="132">
        <v>0.44631001011764149</v>
      </c>
      <c r="AM118" s="132"/>
      <c r="AN118" s="132"/>
      <c r="AO118" s="132"/>
      <c r="AP118" s="132"/>
      <c r="AQ118" s="132">
        <v>4.2208136671148648E-5</v>
      </c>
      <c r="AR118" s="132">
        <v>5.6305825182291647E-3</v>
      </c>
      <c r="AS118" s="132">
        <v>0.11609958053158535</v>
      </c>
      <c r="AT118" s="132">
        <v>1.0448962247842679</v>
      </c>
      <c r="AU118" s="132">
        <v>0.54536980578146887</v>
      </c>
      <c r="AV118" s="132"/>
      <c r="AW118" s="132">
        <v>1.6839287992169384E-4</v>
      </c>
      <c r="AX118" s="132">
        <v>0.14962239057802085</v>
      </c>
      <c r="AY118" s="132"/>
      <c r="AZ118" s="132"/>
      <c r="BA118" s="132"/>
      <c r="BB118" s="132"/>
      <c r="BC118" s="132"/>
      <c r="BD118" s="132"/>
      <c r="BE118" s="132"/>
      <c r="BF118" s="132"/>
      <c r="BG118" s="132"/>
      <c r="BH118" s="132"/>
      <c r="BI118" s="132"/>
      <c r="BJ118" s="132">
        <v>1.5128940644116786</v>
      </c>
      <c r="BK118" s="132">
        <v>1.6847115177847066E-2</v>
      </c>
      <c r="BL118" s="132"/>
      <c r="BM118" s="132"/>
      <c r="BN118" s="132">
        <v>1.5830864792592998</v>
      </c>
      <c r="BO118" s="132">
        <v>0.4664188761858547</v>
      </c>
      <c r="BP118" s="132">
        <v>7.6299258455888776E-3</v>
      </c>
      <c r="BQ118" s="132">
        <v>2.5519591094536331E-2</v>
      </c>
      <c r="BR118" s="132">
        <v>4.6234346764442106E-3</v>
      </c>
      <c r="BS118" s="132">
        <v>4.2594633702214973E-3</v>
      </c>
      <c r="BT118" s="132"/>
      <c r="BU118" s="132">
        <v>1.1041648556585413E-2</v>
      </c>
      <c r="BV118" s="132">
        <v>6.2261909450286729E-3</v>
      </c>
      <c r="BW118" s="132"/>
      <c r="BX118" s="132">
        <v>2.7605810014095695</v>
      </c>
      <c r="BY118" s="132">
        <v>0.29341296651097121</v>
      </c>
      <c r="BZ118" s="132">
        <v>0.93940427177632591</v>
      </c>
      <c r="CA118" s="132"/>
      <c r="CB118" s="132"/>
      <c r="CC118" s="132"/>
      <c r="CD118" s="132"/>
      <c r="CE118" s="132"/>
      <c r="CF118" s="132"/>
      <c r="CG118" s="132"/>
      <c r="CH118" s="132"/>
      <c r="CI118" s="132"/>
      <c r="CJ118" s="132"/>
      <c r="CK118" s="132"/>
      <c r="CL118" s="132"/>
      <c r="CM118" s="132"/>
      <c r="CN118" s="132"/>
      <c r="CO118" s="132"/>
      <c r="CP118" s="132"/>
      <c r="CQ118" s="132"/>
      <c r="CR118" s="132"/>
      <c r="CS118" s="132"/>
      <c r="CT118" s="132"/>
      <c r="CU118" s="132"/>
      <c r="CV118" s="132"/>
      <c r="CW118" s="132"/>
      <c r="CX118" s="132"/>
      <c r="CY118" s="132"/>
      <c r="CZ118" s="132"/>
      <c r="DA118" s="132"/>
      <c r="DB118" s="132"/>
      <c r="DC118" s="132"/>
      <c r="DD118" s="132"/>
      <c r="DE118" s="132"/>
      <c r="DF118" s="132"/>
      <c r="DG118" s="132"/>
      <c r="DH118" s="132"/>
      <c r="DI118" s="132"/>
      <c r="DJ118" s="132"/>
      <c r="DK118" s="132"/>
      <c r="DL118" s="132"/>
      <c r="DM118" s="132"/>
      <c r="DN118" s="132"/>
      <c r="DO118" s="132"/>
      <c r="DP118" s="132"/>
      <c r="DQ118" s="132"/>
      <c r="DR118" s="132"/>
      <c r="DS118" s="132"/>
      <c r="DT118" s="132"/>
      <c r="DU118" s="132"/>
      <c r="DV118" s="132"/>
      <c r="DW118" s="132"/>
      <c r="DX118" s="132"/>
      <c r="DY118" s="132"/>
      <c r="DZ118" s="132"/>
      <c r="EA118" s="132"/>
      <c r="EB118" s="132"/>
      <c r="EC118" s="132"/>
      <c r="ED118" s="132"/>
      <c r="EE118" s="132"/>
      <c r="EF118" s="132"/>
      <c r="EG118" s="132"/>
      <c r="EH118" s="132"/>
      <c r="EI118" s="132"/>
      <c r="EJ118" s="132"/>
      <c r="EK118" s="132"/>
      <c r="EL118" s="132"/>
      <c r="EM118" s="132"/>
      <c r="EN118" s="132"/>
      <c r="EO118" s="132"/>
      <c r="EP118" s="132"/>
      <c r="EQ118" s="132"/>
      <c r="ER118" s="132"/>
      <c r="ES118" s="132"/>
      <c r="ET118" s="132"/>
      <c r="EU118" s="132"/>
      <c r="EV118" s="132"/>
      <c r="EW118" s="132"/>
      <c r="EX118" s="132"/>
      <c r="EY118" s="132"/>
      <c r="EZ118" s="132"/>
      <c r="FA118" s="132"/>
      <c r="FB118" s="132"/>
      <c r="FC118" s="132"/>
      <c r="FD118" s="132"/>
      <c r="FE118" s="132"/>
      <c r="FF118" s="132"/>
      <c r="FG118" s="132"/>
      <c r="FH118" s="132"/>
      <c r="FI118" s="132"/>
      <c r="FJ118" s="132"/>
      <c r="FK118" s="132"/>
      <c r="FL118" s="132"/>
      <c r="FM118" s="132"/>
      <c r="FN118" s="132">
        <v>1.3773183915871048</v>
      </c>
      <c r="FO118" s="132">
        <v>1.8852887178908313</v>
      </c>
      <c r="FP118" s="132">
        <v>2.2939174002041507</v>
      </c>
      <c r="FQ118" s="132">
        <v>2.5087493245682335</v>
      </c>
      <c r="FR118" s="132">
        <v>2.6558719094308443</v>
      </c>
      <c r="FS118" s="132">
        <v>2.636683802684654</v>
      </c>
      <c r="FT118" s="132">
        <v>2.4187078144439313</v>
      </c>
      <c r="FU118" s="132">
        <v>3.6060151948404355</v>
      </c>
      <c r="FV118" s="132">
        <v>4.214713128329568</v>
      </c>
      <c r="FW118" s="132">
        <v>6.9689635961839773</v>
      </c>
      <c r="FX118" s="132"/>
      <c r="FY118" s="132"/>
      <c r="FZ118" s="132"/>
      <c r="GA118" s="132"/>
      <c r="GB118" s="132"/>
      <c r="GC118" s="132"/>
      <c r="GD118" s="132"/>
      <c r="GE118" s="132"/>
      <c r="GF118" s="132"/>
      <c r="GG118" s="132"/>
      <c r="GH118" s="132">
        <v>-0.17495699919885002</v>
      </c>
      <c r="GI118" s="132">
        <v>9.0703192323395374</v>
      </c>
      <c r="GJ118" s="132">
        <v>64.262740551977188</v>
      </c>
    </row>
    <row r="119" spans="1:192" x14ac:dyDescent="0.25">
      <c r="A119" s="133" t="s">
        <v>369</v>
      </c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>
        <v>1.076147800139128</v>
      </c>
      <c r="Q119" s="132">
        <v>6.0658678459891778E-2</v>
      </c>
      <c r="R119" s="132">
        <v>3.1927053673253158E-2</v>
      </c>
      <c r="S119" s="132">
        <v>0.29581111732549453</v>
      </c>
      <c r="T119" s="132">
        <v>2.4313242519903633E-2</v>
      </c>
      <c r="U119" s="132">
        <v>0.43514348904181582</v>
      </c>
      <c r="V119" s="132"/>
      <c r="W119" s="132">
        <v>2.9822289917245693E-4</v>
      </c>
      <c r="X119" s="132">
        <v>0.23695114562535344</v>
      </c>
      <c r="Y119" s="132">
        <v>1.6914031401227214E-2</v>
      </c>
      <c r="Z119" s="132">
        <v>0.35293957227463946</v>
      </c>
      <c r="AA119" s="132">
        <v>8.8598913847905952E-3</v>
      </c>
      <c r="AB119" s="132">
        <v>4.6400888676464995E-3</v>
      </c>
      <c r="AC119" s="132"/>
      <c r="AD119" s="132">
        <v>1.8620727380174128E-3</v>
      </c>
      <c r="AE119" s="132">
        <v>3.4883515516207424E-3</v>
      </c>
      <c r="AF119" s="132">
        <v>6.6628576058225903E-3</v>
      </c>
      <c r="AG119" s="132"/>
      <c r="AH119" s="132">
        <v>0.12013390425532001</v>
      </c>
      <c r="AI119" s="132">
        <v>21.736585758537256</v>
      </c>
      <c r="AJ119" s="132"/>
      <c r="AK119" s="132"/>
      <c r="AL119" s="132"/>
      <c r="AM119" s="132"/>
      <c r="AN119" s="132"/>
      <c r="AO119" s="132"/>
      <c r="AP119" s="132"/>
      <c r="AQ119" s="132"/>
      <c r="AR119" s="132">
        <v>2.2871394552296733E-5</v>
      </c>
      <c r="AS119" s="132">
        <v>4.7159584378654227E-4</v>
      </c>
      <c r="AT119" s="132">
        <v>4.2443625940788796E-3</v>
      </c>
      <c r="AU119" s="132">
        <v>9.2202061503237525E-4</v>
      </c>
      <c r="AV119" s="132"/>
      <c r="AW119" s="132"/>
      <c r="AX119" s="132"/>
      <c r="AY119" s="132"/>
      <c r="AZ119" s="132"/>
      <c r="BA119" s="132"/>
      <c r="BB119" s="132"/>
      <c r="BC119" s="132"/>
      <c r="BD119" s="132"/>
      <c r="BE119" s="132"/>
      <c r="BF119" s="132"/>
      <c r="BG119" s="132"/>
      <c r="BH119" s="132"/>
      <c r="BI119" s="132"/>
      <c r="BJ119" s="132">
        <v>1.1625207321417346E-2</v>
      </c>
      <c r="BK119" s="132"/>
      <c r="BL119" s="132"/>
      <c r="BM119" s="132"/>
      <c r="BN119" s="132"/>
      <c r="BO119" s="132">
        <v>29.405227027445203</v>
      </c>
      <c r="BP119" s="132">
        <v>1.2431068898766231</v>
      </c>
      <c r="BQ119" s="132">
        <v>4.1577834645395306</v>
      </c>
      <c r="BR119" s="132">
        <v>0.75357013061803568</v>
      </c>
      <c r="BS119" s="132">
        <v>0.69424672194766424</v>
      </c>
      <c r="BT119" s="132"/>
      <c r="BU119" s="132">
        <v>1.7996631725836179</v>
      </c>
      <c r="BV119" s="132">
        <v>0.18616814840336612</v>
      </c>
      <c r="BW119" s="132"/>
      <c r="BX119" s="132">
        <v>0.22523278548501208</v>
      </c>
      <c r="BY119" s="132">
        <v>4.6565301768841119</v>
      </c>
      <c r="BZ119" s="132">
        <v>12.79029914633721</v>
      </c>
      <c r="CA119" s="132"/>
      <c r="CB119" s="132"/>
      <c r="CC119" s="132"/>
      <c r="CD119" s="132"/>
      <c r="CE119" s="132"/>
      <c r="CF119" s="132"/>
      <c r="CG119" s="132"/>
      <c r="CH119" s="132"/>
      <c r="CI119" s="132"/>
      <c r="CJ119" s="132"/>
      <c r="CK119" s="132"/>
      <c r="CL119" s="132"/>
      <c r="CM119" s="132"/>
      <c r="CN119" s="132"/>
      <c r="CO119" s="132"/>
      <c r="CP119" s="132"/>
      <c r="CQ119" s="132"/>
      <c r="CR119" s="132"/>
      <c r="CS119" s="132"/>
      <c r="CT119" s="132"/>
      <c r="CU119" s="132"/>
      <c r="CV119" s="132"/>
      <c r="CW119" s="132"/>
      <c r="CX119" s="132"/>
      <c r="CY119" s="132"/>
      <c r="CZ119" s="132"/>
      <c r="DA119" s="132"/>
      <c r="DB119" s="132"/>
      <c r="DC119" s="132"/>
      <c r="DD119" s="132"/>
      <c r="DE119" s="132"/>
      <c r="DF119" s="132"/>
      <c r="DG119" s="132"/>
      <c r="DH119" s="132"/>
      <c r="DI119" s="132"/>
      <c r="DJ119" s="132"/>
      <c r="DK119" s="132"/>
      <c r="DL119" s="132"/>
      <c r="DM119" s="132"/>
      <c r="DN119" s="132"/>
      <c r="DO119" s="132"/>
      <c r="DP119" s="132"/>
      <c r="DQ119" s="132"/>
      <c r="DR119" s="132"/>
      <c r="DS119" s="132"/>
      <c r="DT119" s="132"/>
      <c r="DU119" s="132"/>
      <c r="DV119" s="132"/>
      <c r="DW119" s="132"/>
      <c r="DX119" s="132"/>
      <c r="DY119" s="132"/>
      <c r="DZ119" s="132"/>
      <c r="EA119" s="132"/>
      <c r="EB119" s="132"/>
      <c r="EC119" s="132"/>
      <c r="ED119" s="132"/>
      <c r="EE119" s="132"/>
      <c r="EF119" s="132"/>
      <c r="EG119" s="132"/>
      <c r="EH119" s="132"/>
      <c r="EI119" s="132"/>
      <c r="EJ119" s="132"/>
      <c r="EK119" s="132"/>
      <c r="EL119" s="132"/>
      <c r="EM119" s="132"/>
      <c r="EN119" s="132"/>
      <c r="EO119" s="132"/>
      <c r="EP119" s="132"/>
      <c r="EQ119" s="132"/>
      <c r="ER119" s="132"/>
      <c r="ES119" s="132"/>
      <c r="ET119" s="132"/>
      <c r="EU119" s="132"/>
      <c r="EV119" s="132"/>
      <c r="EW119" s="132"/>
      <c r="EX119" s="132"/>
      <c r="EY119" s="132"/>
      <c r="EZ119" s="132"/>
      <c r="FA119" s="132"/>
      <c r="FB119" s="132"/>
      <c r="FC119" s="132"/>
      <c r="FD119" s="132"/>
      <c r="FE119" s="132"/>
      <c r="FF119" s="132"/>
      <c r="FG119" s="132"/>
      <c r="FH119" s="132"/>
      <c r="FI119" s="132"/>
      <c r="FJ119" s="132"/>
      <c r="FK119" s="132"/>
      <c r="FL119" s="132"/>
      <c r="FM119" s="132"/>
      <c r="FN119" s="132">
        <v>3.9385195075174857</v>
      </c>
      <c r="FO119" s="132">
        <v>6.1553735021724769</v>
      </c>
      <c r="FP119" s="132">
        <v>8.3040126744016156</v>
      </c>
      <c r="FQ119" s="132">
        <v>11.526202471053084</v>
      </c>
      <c r="FR119" s="132">
        <v>13.907159646527294</v>
      </c>
      <c r="FS119" s="132">
        <v>19.051104449309005</v>
      </c>
      <c r="FT119" s="132">
        <v>19.3231336362402</v>
      </c>
      <c r="FU119" s="132">
        <v>23.394265849723119</v>
      </c>
      <c r="FV119" s="132">
        <v>28.29377427867767</v>
      </c>
      <c r="FW119" s="132">
        <v>37.568060614217835</v>
      </c>
      <c r="FX119" s="132"/>
      <c r="FY119" s="132"/>
      <c r="FZ119" s="132"/>
      <c r="GA119" s="132"/>
      <c r="GB119" s="132"/>
      <c r="GC119" s="132"/>
      <c r="GD119" s="132"/>
      <c r="GE119" s="132"/>
      <c r="GF119" s="132"/>
      <c r="GG119" s="132"/>
      <c r="GH119" s="132">
        <v>-0.71490603860295565</v>
      </c>
      <c r="GI119" s="132">
        <v>38.590402418782659</v>
      </c>
      <c r="GJ119" s="132">
        <v>289.67955401020907</v>
      </c>
    </row>
    <row r="120" spans="1:192" x14ac:dyDescent="0.25">
      <c r="A120" s="133" t="s">
        <v>29</v>
      </c>
      <c r="B120" s="132">
        <v>3.3498145616579406E-2</v>
      </c>
      <c r="C120" s="132">
        <v>0.13148662844995962</v>
      </c>
      <c r="D120" s="132">
        <v>5.6408699269164539E-3</v>
      </c>
      <c r="E120" s="132">
        <v>9.5482969747841276E-2</v>
      </c>
      <c r="F120" s="132">
        <v>0.37392823326139063</v>
      </c>
      <c r="G120" s="132">
        <v>0.12676597955507932</v>
      </c>
      <c r="H120" s="132">
        <v>4.5837716548537584E-2</v>
      </c>
      <c r="I120" s="132">
        <v>5.8474226439847302E-2</v>
      </c>
      <c r="J120" s="132">
        <v>5.2788612547659194E-3</v>
      </c>
      <c r="K120" s="132">
        <v>5.8499847046101103E-2</v>
      </c>
      <c r="L120" s="132">
        <v>1.3787684264548723E-2</v>
      </c>
      <c r="M120" s="132">
        <v>3.6426613995794555E-2</v>
      </c>
      <c r="N120" s="132">
        <v>0.2958485185245095</v>
      </c>
      <c r="O120" s="132">
        <v>3.5613772973153913E-2</v>
      </c>
      <c r="P120" s="132">
        <v>0.12062665214362017</v>
      </c>
      <c r="Q120" s="132">
        <v>7.8892455411831555E-2</v>
      </c>
      <c r="R120" s="132">
        <v>1.3825044403513946E-2</v>
      </c>
      <c r="S120" s="132">
        <v>0.37611821303503878</v>
      </c>
      <c r="T120" s="132">
        <v>0.29529942345726179</v>
      </c>
      <c r="U120" s="132">
        <v>0.18842571943752146</v>
      </c>
      <c r="V120" s="132"/>
      <c r="W120" s="132"/>
      <c r="X120" s="132"/>
      <c r="Y120" s="132">
        <v>7.1055334076519747E-2</v>
      </c>
      <c r="Z120" s="132"/>
      <c r="AA120" s="132"/>
      <c r="AB120" s="132"/>
      <c r="AC120" s="132"/>
      <c r="AD120" s="132"/>
      <c r="AE120" s="132"/>
      <c r="AF120" s="132"/>
      <c r="AG120" s="132"/>
      <c r="AH120" s="132"/>
      <c r="AI120" s="132">
        <v>0.56501311793886222</v>
      </c>
      <c r="AJ120" s="132">
        <v>12.353777969619918</v>
      </c>
      <c r="AK120" s="132">
        <v>16.863580390560386</v>
      </c>
      <c r="AL120" s="132">
        <v>3.5907572827662847E-2</v>
      </c>
      <c r="AM120" s="132">
        <v>0.55753294677684695</v>
      </c>
      <c r="AN120" s="132">
        <v>0.11766913167841893</v>
      </c>
      <c r="AO120" s="132">
        <v>1.1957736516111765</v>
      </c>
      <c r="AP120" s="132">
        <v>1.0642786110338607</v>
      </c>
      <c r="AQ120" s="132">
        <v>4.374634433648842E-2</v>
      </c>
      <c r="AR120" s="132">
        <v>1.3680049621898844E-4</v>
      </c>
      <c r="AS120" s="132">
        <v>2.8207525910715851E-3</v>
      </c>
      <c r="AT120" s="132">
        <v>2.5386773319644264E-2</v>
      </c>
      <c r="AU120" s="132">
        <v>1.5572635350510029</v>
      </c>
      <c r="AV120" s="132">
        <v>1.4188698578757271</v>
      </c>
      <c r="AW120" s="132">
        <v>0.19366232664594599</v>
      </c>
      <c r="AX120" s="132">
        <v>0.16913612685647469</v>
      </c>
      <c r="AY120" s="132"/>
      <c r="AZ120" s="132"/>
      <c r="BA120" s="132">
        <v>0.2645274949706945</v>
      </c>
      <c r="BB120" s="132">
        <v>0.2141546546771228</v>
      </c>
      <c r="BC120" s="132">
        <v>8.1860200153843852E-4</v>
      </c>
      <c r="BD120" s="132">
        <v>2.0060275642069811E-4</v>
      </c>
      <c r="BE120" s="132">
        <v>6.7815773512014024E-2</v>
      </c>
      <c r="BF120" s="132">
        <v>0.17106876998942896</v>
      </c>
      <c r="BG120" s="132">
        <v>3.4579958659156085</v>
      </c>
      <c r="BH120" s="132">
        <v>3.7019017103310924E-2</v>
      </c>
      <c r="BI120" s="132">
        <v>1.0269584442262998</v>
      </c>
      <c r="BJ120" s="132">
        <v>0.61905589588637722</v>
      </c>
      <c r="BK120" s="132"/>
      <c r="BL120" s="132"/>
      <c r="BM120" s="132">
        <v>3.4244792567142093</v>
      </c>
      <c r="BN120" s="132"/>
      <c r="BO120" s="132">
        <v>0.11937540847041413</v>
      </c>
      <c r="BP120" s="132">
        <v>0.19276707854880368</v>
      </c>
      <c r="BQ120" s="132">
        <v>0.64474244188072594</v>
      </c>
      <c r="BR120" s="132">
        <v>0.11670888215749725</v>
      </c>
      <c r="BS120" s="132">
        <v>0.10752119221281604</v>
      </c>
      <c r="BT120" s="132"/>
      <c r="BU120" s="132">
        <v>0.27875159115911097</v>
      </c>
      <c r="BV120" s="132">
        <v>1.8034773932479015E-2</v>
      </c>
      <c r="BW120" s="132">
        <v>1.4216462433036238E-2</v>
      </c>
      <c r="BX120" s="132">
        <v>0.11057659285245774</v>
      </c>
      <c r="BY120" s="132">
        <v>1.0477062122619254</v>
      </c>
      <c r="BZ120" s="132">
        <v>3.0563305345933562</v>
      </c>
      <c r="CA120" s="132"/>
      <c r="CB120" s="132"/>
      <c r="CC120" s="132"/>
      <c r="CD120" s="132"/>
      <c r="CE120" s="132"/>
      <c r="CF120" s="132"/>
      <c r="CG120" s="132"/>
      <c r="CH120" s="132"/>
      <c r="CI120" s="132"/>
      <c r="CJ120" s="132"/>
      <c r="CK120" s="132"/>
      <c r="CL120" s="132"/>
      <c r="CM120" s="132"/>
      <c r="CN120" s="132"/>
      <c r="CO120" s="132"/>
      <c r="CP120" s="132"/>
      <c r="CQ120" s="132"/>
      <c r="CR120" s="132"/>
      <c r="CS120" s="132"/>
      <c r="CT120" s="132"/>
      <c r="CU120" s="132"/>
      <c r="CV120" s="132"/>
      <c r="CW120" s="132"/>
      <c r="CX120" s="132"/>
      <c r="CY120" s="132"/>
      <c r="CZ120" s="132"/>
      <c r="DA120" s="132"/>
      <c r="DB120" s="132"/>
      <c r="DC120" s="132"/>
      <c r="DD120" s="132"/>
      <c r="DE120" s="132"/>
      <c r="DF120" s="132"/>
      <c r="DG120" s="132"/>
      <c r="DH120" s="132"/>
      <c r="DI120" s="132"/>
      <c r="DJ120" s="132"/>
      <c r="DK120" s="132"/>
      <c r="DL120" s="132"/>
      <c r="DM120" s="132"/>
      <c r="DN120" s="132"/>
      <c r="DO120" s="132"/>
      <c r="DP120" s="132"/>
      <c r="DQ120" s="132"/>
      <c r="DR120" s="132"/>
      <c r="DS120" s="132"/>
      <c r="DT120" s="132"/>
      <c r="DU120" s="132"/>
      <c r="DV120" s="132"/>
      <c r="DW120" s="132"/>
      <c r="DX120" s="132"/>
      <c r="DY120" s="132"/>
      <c r="DZ120" s="132"/>
      <c r="EA120" s="132"/>
      <c r="EB120" s="132"/>
      <c r="EC120" s="132"/>
      <c r="ED120" s="132"/>
      <c r="EE120" s="132"/>
      <c r="EF120" s="132"/>
      <c r="EG120" s="132"/>
      <c r="EH120" s="132"/>
      <c r="EI120" s="132"/>
      <c r="EJ120" s="132"/>
      <c r="EK120" s="132"/>
      <c r="EL120" s="132"/>
      <c r="EM120" s="132"/>
      <c r="EN120" s="132"/>
      <c r="EO120" s="132"/>
      <c r="EP120" s="132"/>
      <c r="EQ120" s="132"/>
      <c r="ER120" s="132"/>
      <c r="ES120" s="132"/>
      <c r="ET120" s="132"/>
      <c r="EU120" s="132"/>
      <c r="EV120" s="132"/>
      <c r="EW120" s="132"/>
      <c r="EX120" s="132"/>
      <c r="EY120" s="132"/>
      <c r="EZ120" s="132"/>
      <c r="FA120" s="132"/>
      <c r="FB120" s="132"/>
      <c r="FC120" s="132"/>
      <c r="FD120" s="132"/>
      <c r="FE120" s="132"/>
      <c r="FF120" s="132"/>
      <c r="FG120" s="132"/>
      <c r="FH120" s="132"/>
      <c r="FI120" s="132"/>
      <c r="FJ120" s="132"/>
      <c r="FK120" s="132"/>
      <c r="FL120" s="132"/>
      <c r="FM120" s="132"/>
      <c r="FN120" s="132">
        <v>0.60674717784399179</v>
      </c>
      <c r="FO120" s="132">
        <v>0.77594431940276376</v>
      </c>
      <c r="FP120" s="132">
        <v>1.0662956056973054</v>
      </c>
      <c r="FQ120" s="132">
        <v>1.0907192211794152</v>
      </c>
      <c r="FR120" s="132">
        <v>1.3492619011897127</v>
      </c>
      <c r="FS120" s="132">
        <v>1.4857784871125832</v>
      </c>
      <c r="FT120" s="132">
        <v>2.1499508453187803</v>
      </c>
      <c r="FU120" s="132">
        <v>2.6248740432630306</v>
      </c>
      <c r="FV120" s="132">
        <v>3.5235009064744007</v>
      </c>
      <c r="FW120" s="132">
        <v>7.6778399057069908</v>
      </c>
      <c r="FX120" s="132"/>
      <c r="FY120" s="132"/>
      <c r="FZ120" s="132"/>
      <c r="GA120" s="132"/>
      <c r="GB120" s="132"/>
      <c r="GC120" s="132"/>
      <c r="GD120" s="132"/>
      <c r="GE120" s="132"/>
      <c r="GF120" s="132">
        <v>3.1294927577387631E-2</v>
      </c>
      <c r="GG120" s="132">
        <v>1.1736143275287195E-3</v>
      </c>
      <c r="GH120" s="132">
        <v>-0.16226339288961394</v>
      </c>
      <c r="GI120" s="132">
        <v>8.3594905335104386</v>
      </c>
      <c r="GJ120" s="132">
        <v>84.196802462760388</v>
      </c>
    </row>
    <row r="121" spans="1:192" x14ac:dyDescent="0.25">
      <c r="A121" s="133" t="s">
        <v>370</v>
      </c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>
        <v>0.38611851111634876</v>
      </c>
      <c r="Q121" s="132">
        <v>0.15998595110012881</v>
      </c>
      <c r="R121" s="132">
        <v>2.8983356553134384E-2</v>
      </c>
      <c r="S121" s="132">
        <v>0.74254309868365875</v>
      </c>
      <c r="T121" s="132">
        <v>0.55084079542872733</v>
      </c>
      <c r="U121" s="132">
        <v>0.39502294899323859</v>
      </c>
      <c r="V121" s="132"/>
      <c r="W121" s="132"/>
      <c r="X121" s="132"/>
      <c r="Y121" s="132"/>
      <c r="Z121" s="132"/>
      <c r="AA121" s="132"/>
      <c r="AB121" s="132"/>
      <c r="AC121" s="132"/>
      <c r="AD121" s="132"/>
      <c r="AE121" s="132"/>
      <c r="AF121" s="132"/>
      <c r="AG121" s="132"/>
      <c r="AH121" s="132"/>
      <c r="AI121" s="132"/>
      <c r="AJ121" s="132">
        <v>2.0803620883084015</v>
      </c>
      <c r="AK121" s="132">
        <v>1.578823665550066</v>
      </c>
      <c r="AL121" s="132">
        <v>7.8765023686071883E-2</v>
      </c>
      <c r="AM121" s="132">
        <v>2.9033724065586578E-2</v>
      </c>
      <c r="AN121" s="132"/>
      <c r="AO121" s="132"/>
      <c r="AP121" s="132"/>
      <c r="AQ121" s="132"/>
      <c r="AR121" s="132"/>
      <c r="AS121" s="132"/>
      <c r="AT121" s="132"/>
      <c r="AU121" s="132">
        <v>0.21599530310353765</v>
      </c>
      <c r="AV121" s="132"/>
      <c r="AW121" s="132">
        <v>2.7857603159105716E-2</v>
      </c>
      <c r="AX121" s="132"/>
      <c r="AY121" s="132"/>
      <c r="AZ121" s="132"/>
      <c r="BA121" s="132"/>
      <c r="BB121" s="132"/>
      <c r="BC121" s="132"/>
      <c r="BD121" s="132"/>
      <c r="BE121" s="132"/>
      <c r="BF121" s="132">
        <v>5.3283053930683832E-2</v>
      </c>
      <c r="BG121" s="132"/>
      <c r="BH121" s="132"/>
      <c r="BI121" s="132"/>
      <c r="BJ121" s="132">
        <v>5.168541170751071E-2</v>
      </c>
      <c r="BK121" s="132">
        <v>0.17319331557938145</v>
      </c>
      <c r="BL121" s="132"/>
      <c r="BM121" s="132"/>
      <c r="BN121" s="132">
        <v>5.1483910722383346</v>
      </c>
      <c r="BO121" s="132">
        <v>5.6594119168892384E-2</v>
      </c>
      <c r="BP121" s="132">
        <v>8.6367177067106365E-2</v>
      </c>
      <c r="BQ121" s="132">
        <v>0.28886978554532217</v>
      </c>
      <c r="BR121" s="132">
        <v>5.2331318771682969E-2</v>
      </c>
      <c r="BS121" s="132">
        <v>4.8211632914169064E-2</v>
      </c>
      <c r="BT121" s="132"/>
      <c r="BU121" s="132">
        <v>0.12497855214222112</v>
      </c>
      <c r="BV121" s="132">
        <v>8.0883408913729003E-3</v>
      </c>
      <c r="BW121" s="132">
        <v>7.9197708171922006E-3</v>
      </c>
      <c r="BX121" s="132">
        <v>0.74582672758456592</v>
      </c>
      <c r="BY121" s="132">
        <v>2.0543546143821159</v>
      </c>
      <c r="BZ121" s="132">
        <v>1.2171290315247287</v>
      </c>
      <c r="CA121" s="132"/>
      <c r="CB121" s="132"/>
      <c r="CC121" s="132"/>
      <c r="CD121" s="132"/>
      <c r="CE121" s="132"/>
      <c r="CF121" s="132"/>
      <c r="CG121" s="132"/>
      <c r="CH121" s="132"/>
      <c r="CI121" s="132"/>
      <c r="CJ121" s="132"/>
      <c r="CK121" s="132"/>
      <c r="CL121" s="132"/>
      <c r="CM121" s="132"/>
      <c r="CN121" s="132"/>
      <c r="CO121" s="132"/>
      <c r="CP121" s="132"/>
      <c r="CQ121" s="132"/>
      <c r="CR121" s="132"/>
      <c r="CS121" s="132"/>
      <c r="CT121" s="132"/>
      <c r="CU121" s="132"/>
      <c r="CV121" s="132"/>
      <c r="CW121" s="132"/>
      <c r="CX121" s="132"/>
      <c r="CY121" s="132"/>
      <c r="CZ121" s="132"/>
      <c r="DA121" s="132"/>
      <c r="DB121" s="132"/>
      <c r="DC121" s="132"/>
      <c r="DD121" s="132"/>
      <c r="DE121" s="132"/>
      <c r="DF121" s="132"/>
      <c r="DG121" s="132"/>
      <c r="DH121" s="132"/>
      <c r="DI121" s="132"/>
      <c r="DJ121" s="132"/>
      <c r="DK121" s="132"/>
      <c r="DL121" s="132"/>
      <c r="DM121" s="132"/>
      <c r="DN121" s="132"/>
      <c r="DO121" s="132"/>
      <c r="DP121" s="132"/>
      <c r="DQ121" s="132"/>
      <c r="DR121" s="132"/>
      <c r="DS121" s="132"/>
      <c r="DT121" s="132"/>
      <c r="DU121" s="132"/>
      <c r="DV121" s="132"/>
      <c r="DW121" s="132"/>
      <c r="DX121" s="132"/>
      <c r="DY121" s="132"/>
      <c r="DZ121" s="132"/>
      <c r="EA121" s="132"/>
      <c r="EB121" s="132"/>
      <c r="EC121" s="132"/>
      <c r="ED121" s="132"/>
      <c r="EE121" s="132"/>
      <c r="EF121" s="132"/>
      <c r="EG121" s="132"/>
      <c r="EH121" s="132"/>
      <c r="EI121" s="132"/>
      <c r="EJ121" s="132"/>
      <c r="EK121" s="132"/>
      <c r="EL121" s="132"/>
      <c r="EM121" s="132"/>
      <c r="EN121" s="132"/>
      <c r="EO121" s="132"/>
      <c r="EP121" s="132"/>
      <c r="EQ121" s="132"/>
      <c r="ER121" s="132"/>
      <c r="ES121" s="132"/>
      <c r="ET121" s="132"/>
      <c r="EU121" s="132"/>
      <c r="EV121" s="132"/>
      <c r="EW121" s="132"/>
      <c r="EX121" s="132"/>
      <c r="EY121" s="132"/>
      <c r="EZ121" s="132"/>
      <c r="FA121" s="132"/>
      <c r="FB121" s="132"/>
      <c r="FC121" s="132"/>
      <c r="FD121" s="132"/>
      <c r="FE121" s="132"/>
      <c r="FF121" s="132"/>
      <c r="FG121" s="132"/>
      <c r="FH121" s="132"/>
      <c r="FI121" s="132"/>
      <c r="FJ121" s="132"/>
      <c r="FK121" s="132"/>
      <c r="FL121" s="132"/>
      <c r="FM121" s="132"/>
      <c r="FN121" s="132">
        <v>3.3409207664755716</v>
      </c>
      <c r="FO121" s="132">
        <v>4.4586427027731537</v>
      </c>
      <c r="FP121" s="132">
        <v>5.2317024258858025</v>
      </c>
      <c r="FQ121" s="132">
        <v>5.2447345909592276</v>
      </c>
      <c r="FR121" s="132">
        <v>5.4141126100293286</v>
      </c>
      <c r="FS121" s="132">
        <v>6.8548386160043338</v>
      </c>
      <c r="FT121" s="132">
        <v>7.3467980030731397</v>
      </c>
      <c r="FU121" s="132">
        <v>9.1610748648123312</v>
      </c>
      <c r="FV121" s="132">
        <v>11.732629408976035</v>
      </c>
      <c r="FW121" s="132">
        <v>14.959412864546644</v>
      </c>
      <c r="FX121" s="132"/>
      <c r="FY121" s="132"/>
      <c r="FZ121" s="132"/>
      <c r="GA121" s="132"/>
      <c r="GB121" s="132"/>
      <c r="GC121" s="132"/>
      <c r="GD121" s="132"/>
      <c r="GE121" s="132"/>
      <c r="GF121" s="132"/>
      <c r="GG121" s="132"/>
      <c r="GH121" s="132">
        <v>-0.25579198432996697</v>
      </c>
      <c r="GI121" s="132">
        <v>5.5283231394963472</v>
      </c>
      <c r="GJ121" s="132">
        <v>95.408954002715262</v>
      </c>
    </row>
    <row r="122" spans="1:192" x14ac:dyDescent="0.25">
      <c r="A122" s="133" t="s">
        <v>371</v>
      </c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>
        <v>0.11584823643752765</v>
      </c>
      <c r="Q122" s="132">
        <v>2.2988006935171838E-2</v>
      </c>
      <c r="R122" s="132">
        <v>3.1308997741805885E-3</v>
      </c>
      <c r="S122" s="132">
        <v>0.11895755621821956</v>
      </c>
      <c r="T122" s="132">
        <v>8.6141678640779692E-2</v>
      </c>
      <c r="U122" s="132">
        <v>4.2671981746894336E-2</v>
      </c>
      <c r="V122" s="132"/>
      <c r="W122" s="132"/>
      <c r="X122" s="132"/>
      <c r="Y122" s="132"/>
      <c r="Z122" s="132"/>
      <c r="AA122" s="132"/>
      <c r="AB122" s="132"/>
      <c r="AC122" s="132"/>
      <c r="AD122" s="132"/>
      <c r="AE122" s="132"/>
      <c r="AF122" s="132"/>
      <c r="AG122" s="132"/>
      <c r="AH122" s="132"/>
      <c r="AI122" s="132"/>
      <c r="AJ122" s="132">
        <v>1.7933878280703237</v>
      </c>
      <c r="AK122" s="132">
        <v>0.10694250982904262</v>
      </c>
      <c r="AL122" s="132">
        <v>0.48325158282640479</v>
      </c>
      <c r="AM122" s="132">
        <v>2.5495936971570003</v>
      </c>
      <c r="AN122" s="132"/>
      <c r="AO122" s="132">
        <v>9.7700917924293848E-2</v>
      </c>
      <c r="AP122" s="132">
        <v>3.9784833790239577E-3</v>
      </c>
      <c r="AQ122" s="132"/>
      <c r="AR122" s="132"/>
      <c r="AS122" s="132"/>
      <c r="AT122" s="132"/>
      <c r="AU122" s="132"/>
      <c r="AV122" s="132"/>
      <c r="AW122" s="132">
        <v>3.3911679992263001E-2</v>
      </c>
      <c r="AX122" s="132"/>
      <c r="AY122" s="132"/>
      <c r="AZ122" s="132"/>
      <c r="BA122" s="132"/>
      <c r="BB122" s="132"/>
      <c r="BC122" s="132"/>
      <c r="BD122" s="132"/>
      <c r="BE122" s="132"/>
      <c r="BF122" s="132"/>
      <c r="BG122" s="132">
        <v>6.6236192749859253</v>
      </c>
      <c r="BH122" s="132"/>
      <c r="BI122" s="132">
        <v>0.82793883780479627</v>
      </c>
      <c r="BJ122" s="132">
        <v>6.3277309218322239E-2</v>
      </c>
      <c r="BK122" s="132"/>
      <c r="BL122" s="132"/>
      <c r="BM122" s="132"/>
      <c r="BN122" s="132"/>
      <c r="BO122" s="132"/>
      <c r="BP122" s="132"/>
      <c r="BQ122" s="132"/>
      <c r="BR122" s="132"/>
      <c r="BS122" s="132"/>
      <c r="BT122" s="132"/>
      <c r="BU122" s="132"/>
      <c r="BV122" s="132"/>
      <c r="BW122" s="132"/>
      <c r="BX122" s="132">
        <v>3.8315831140425761E-3</v>
      </c>
      <c r="BY122" s="132">
        <v>0.16936726012022499</v>
      </c>
      <c r="BZ122" s="132">
        <v>0.4623954383057633</v>
      </c>
      <c r="CA122" s="132"/>
      <c r="CB122" s="132"/>
      <c r="CC122" s="132"/>
      <c r="CD122" s="132"/>
      <c r="CE122" s="132"/>
      <c r="CF122" s="132"/>
      <c r="CG122" s="132"/>
      <c r="CH122" s="132"/>
      <c r="CI122" s="132"/>
      <c r="CJ122" s="132"/>
      <c r="CK122" s="132"/>
      <c r="CL122" s="132"/>
      <c r="CM122" s="132"/>
      <c r="CN122" s="132"/>
      <c r="CO122" s="132"/>
      <c r="CP122" s="132"/>
      <c r="CQ122" s="132"/>
      <c r="CR122" s="132"/>
      <c r="CS122" s="132"/>
      <c r="CT122" s="132"/>
      <c r="CU122" s="132"/>
      <c r="CV122" s="132"/>
      <c r="CW122" s="132"/>
      <c r="CX122" s="132"/>
      <c r="CY122" s="132"/>
      <c r="CZ122" s="132"/>
      <c r="DA122" s="132"/>
      <c r="DB122" s="132"/>
      <c r="DC122" s="132"/>
      <c r="DD122" s="132"/>
      <c r="DE122" s="132"/>
      <c r="DF122" s="132"/>
      <c r="DG122" s="132"/>
      <c r="DH122" s="132"/>
      <c r="DI122" s="132"/>
      <c r="DJ122" s="132"/>
      <c r="DK122" s="132"/>
      <c r="DL122" s="132"/>
      <c r="DM122" s="132"/>
      <c r="DN122" s="132"/>
      <c r="DO122" s="132"/>
      <c r="DP122" s="132"/>
      <c r="DQ122" s="132"/>
      <c r="DR122" s="132"/>
      <c r="DS122" s="132"/>
      <c r="DT122" s="132"/>
      <c r="DU122" s="132"/>
      <c r="DV122" s="132"/>
      <c r="DW122" s="132"/>
      <c r="DX122" s="132"/>
      <c r="DY122" s="132"/>
      <c r="DZ122" s="132"/>
      <c r="EA122" s="132"/>
      <c r="EB122" s="132"/>
      <c r="EC122" s="132"/>
      <c r="ED122" s="132"/>
      <c r="EE122" s="132"/>
      <c r="EF122" s="132"/>
      <c r="EG122" s="132"/>
      <c r="EH122" s="132"/>
      <c r="EI122" s="132"/>
      <c r="EJ122" s="132"/>
      <c r="EK122" s="132"/>
      <c r="EL122" s="132"/>
      <c r="EM122" s="132"/>
      <c r="EN122" s="132"/>
      <c r="EO122" s="132"/>
      <c r="EP122" s="132"/>
      <c r="EQ122" s="132"/>
      <c r="ER122" s="132"/>
      <c r="ES122" s="132"/>
      <c r="ET122" s="132"/>
      <c r="EU122" s="132"/>
      <c r="EV122" s="132"/>
      <c r="EW122" s="132"/>
      <c r="EX122" s="132"/>
      <c r="EY122" s="132"/>
      <c r="EZ122" s="132"/>
      <c r="FA122" s="132"/>
      <c r="FB122" s="132"/>
      <c r="FC122" s="132"/>
      <c r="FD122" s="132"/>
      <c r="FE122" s="132"/>
      <c r="FF122" s="132"/>
      <c r="FG122" s="132"/>
      <c r="FH122" s="132"/>
      <c r="FI122" s="132"/>
      <c r="FJ122" s="132"/>
      <c r="FK122" s="132"/>
      <c r="FL122" s="132"/>
      <c r="FM122" s="132"/>
      <c r="FN122" s="132">
        <v>0.28207237541541308</v>
      </c>
      <c r="FO122" s="132">
        <v>0.31653841997142962</v>
      </c>
      <c r="FP122" s="132">
        <v>0.36415040090084716</v>
      </c>
      <c r="FQ122" s="132">
        <v>0.30468347136115204</v>
      </c>
      <c r="FR122" s="132">
        <v>0.356744544532963</v>
      </c>
      <c r="FS122" s="132">
        <v>0.42475304926488427</v>
      </c>
      <c r="FT122" s="132">
        <v>0.56148117789090102</v>
      </c>
      <c r="FU122" s="132">
        <v>0.54541481209871012</v>
      </c>
      <c r="FV122" s="132">
        <v>0.79454491472734534</v>
      </c>
      <c r="FW122" s="132">
        <v>1.5733389204465396</v>
      </c>
      <c r="FX122" s="132"/>
      <c r="FY122" s="132"/>
      <c r="FZ122" s="132"/>
      <c r="GA122" s="132"/>
      <c r="GB122" s="132"/>
      <c r="GC122" s="132"/>
      <c r="GD122" s="132"/>
      <c r="GE122" s="132"/>
      <c r="GF122" s="132">
        <v>3.8722862549879394E-5</v>
      </c>
      <c r="GG122" s="132">
        <v>1.452174835013865E-6</v>
      </c>
      <c r="GH122" s="132">
        <v>-7.9142531483997552E-2</v>
      </c>
      <c r="GI122" s="132">
        <v>7.0022248474487849</v>
      </c>
      <c r="GJ122" s="132">
        <v>26.055779340092556</v>
      </c>
    </row>
    <row r="123" spans="1:192" x14ac:dyDescent="0.25">
      <c r="A123" s="133" t="s">
        <v>372</v>
      </c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>
        <v>0.11609215586172641</v>
      </c>
      <c r="Q123" s="132">
        <v>0.19688207513327882</v>
      </c>
      <c r="R123" s="132">
        <v>2.8046746296650406E-2</v>
      </c>
      <c r="S123" s="132">
        <v>0.91232167081225657</v>
      </c>
      <c r="T123" s="132">
        <v>0.67002485850981452</v>
      </c>
      <c r="U123" s="132">
        <v>0.38225760399617675</v>
      </c>
      <c r="V123" s="132"/>
      <c r="W123" s="132"/>
      <c r="X123" s="132"/>
      <c r="Y123" s="132"/>
      <c r="Z123" s="132"/>
      <c r="AA123" s="132"/>
      <c r="AB123" s="132"/>
      <c r="AC123" s="132"/>
      <c r="AD123" s="132"/>
      <c r="AE123" s="132"/>
      <c r="AF123" s="132"/>
      <c r="AG123" s="132"/>
      <c r="AH123" s="132"/>
      <c r="AI123" s="132"/>
      <c r="AJ123" s="132">
        <v>1.3292662402991862E-2</v>
      </c>
      <c r="AK123" s="132">
        <v>3.9097597053571999E-2</v>
      </c>
      <c r="AL123" s="132">
        <v>8.8273960552441424E-2</v>
      </c>
      <c r="AM123" s="132">
        <v>1.9256180519647768</v>
      </c>
      <c r="AN123" s="132"/>
      <c r="AO123" s="132"/>
      <c r="AP123" s="132"/>
      <c r="AQ123" s="132"/>
      <c r="AR123" s="132"/>
      <c r="AS123" s="132"/>
      <c r="AT123" s="132"/>
      <c r="AU123" s="132"/>
      <c r="AV123" s="132"/>
      <c r="AW123" s="132"/>
      <c r="AX123" s="132"/>
      <c r="AY123" s="132"/>
      <c r="AZ123" s="132"/>
      <c r="BA123" s="132"/>
      <c r="BB123" s="132"/>
      <c r="BC123" s="132"/>
      <c r="BD123" s="132"/>
      <c r="BE123" s="132"/>
      <c r="BF123" s="132"/>
      <c r="BG123" s="132"/>
      <c r="BH123" s="132"/>
      <c r="BI123" s="132"/>
      <c r="BJ123" s="132">
        <v>5.4213287422249948E-4</v>
      </c>
      <c r="BK123" s="132"/>
      <c r="BL123" s="132">
        <v>4.5917346127034027E-2</v>
      </c>
      <c r="BM123" s="132">
        <v>1.3685199934763592</v>
      </c>
      <c r="BN123" s="132">
        <v>0.55608524272159898</v>
      </c>
      <c r="BO123" s="132"/>
      <c r="BP123" s="132"/>
      <c r="BQ123" s="132"/>
      <c r="BR123" s="132"/>
      <c r="BS123" s="132"/>
      <c r="BT123" s="132"/>
      <c r="BU123" s="132"/>
      <c r="BV123" s="132"/>
      <c r="BW123" s="132"/>
      <c r="BX123" s="132">
        <v>3.8227243246801729E-3</v>
      </c>
      <c r="BY123" s="132">
        <v>1.0629755888664796</v>
      </c>
      <c r="BZ123" s="132">
        <v>1.6818872451735196</v>
      </c>
      <c r="CA123" s="132"/>
      <c r="CB123" s="132"/>
      <c r="CC123" s="132"/>
      <c r="CD123" s="132"/>
      <c r="CE123" s="132"/>
      <c r="CF123" s="132"/>
      <c r="CG123" s="132"/>
      <c r="CH123" s="132"/>
      <c r="CI123" s="132"/>
      <c r="CJ123" s="132"/>
      <c r="CK123" s="132"/>
      <c r="CL123" s="132"/>
      <c r="CM123" s="132"/>
      <c r="CN123" s="132"/>
      <c r="CO123" s="132"/>
      <c r="CP123" s="132"/>
      <c r="CQ123" s="132"/>
      <c r="CR123" s="132"/>
      <c r="CS123" s="132"/>
      <c r="CT123" s="132"/>
      <c r="CU123" s="132"/>
      <c r="CV123" s="132"/>
      <c r="CW123" s="132"/>
      <c r="CX123" s="132"/>
      <c r="CY123" s="132"/>
      <c r="CZ123" s="132"/>
      <c r="DA123" s="132"/>
      <c r="DB123" s="132"/>
      <c r="DC123" s="132"/>
      <c r="DD123" s="132"/>
      <c r="DE123" s="132"/>
      <c r="DF123" s="132"/>
      <c r="DG123" s="132"/>
      <c r="DH123" s="132"/>
      <c r="DI123" s="132"/>
      <c r="DJ123" s="132"/>
      <c r="DK123" s="132"/>
      <c r="DL123" s="132"/>
      <c r="DM123" s="132"/>
      <c r="DN123" s="132"/>
      <c r="DO123" s="132"/>
      <c r="DP123" s="132"/>
      <c r="DQ123" s="132"/>
      <c r="DR123" s="132"/>
      <c r="DS123" s="132"/>
      <c r="DT123" s="132"/>
      <c r="DU123" s="132"/>
      <c r="DV123" s="132"/>
      <c r="DW123" s="132"/>
      <c r="DX123" s="132"/>
      <c r="DY123" s="132"/>
      <c r="DZ123" s="132"/>
      <c r="EA123" s="132"/>
      <c r="EB123" s="132"/>
      <c r="EC123" s="132"/>
      <c r="ED123" s="132"/>
      <c r="EE123" s="132"/>
      <c r="EF123" s="132"/>
      <c r="EG123" s="132"/>
      <c r="EH123" s="132"/>
      <c r="EI123" s="132"/>
      <c r="EJ123" s="132"/>
      <c r="EK123" s="132"/>
      <c r="EL123" s="132"/>
      <c r="EM123" s="132"/>
      <c r="EN123" s="132"/>
      <c r="EO123" s="132"/>
      <c r="EP123" s="132"/>
      <c r="EQ123" s="132"/>
      <c r="ER123" s="132"/>
      <c r="ES123" s="132"/>
      <c r="ET123" s="132"/>
      <c r="EU123" s="132"/>
      <c r="EV123" s="132"/>
      <c r="EW123" s="132"/>
      <c r="EX123" s="132"/>
      <c r="EY123" s="132"/>
      <c r="EZ123" s="132"/>
      <c r="FA123" s="132"/>
      <c r="FB123" s="132"/>
      <c r="FC123" s="132"/>
      <c r="FD123" s="132"/>
      <c r="FE123" s="132"/>
      <c r="FF123" s="132"/>
      <c r="FG123" s="132"/>
      <c r="FH123" s="132"/>
      <c r="FI123" s="132"/>
      <c r="FJ123" s="132"/>
      <c r="FK123" s="132"/>
      <c r="FL123" s="132"/>
      <c r="FM123" s="132"/>
      <c r="FN123" s="132">
        <v>1.2238676837275104</v>
      </c>
      <c r="FO123" s="132">
        <v>1.639973291933573</v>
      </c>
      <c r="FP123" s="132">
        <v>1.9849369166758657</v>
      </c>
      <c r="FQ123" s="132">
        <v>1.9863084812794101</v>
      </c>
      <c r="FR123" s="132">
        <v>2.1041756003574776</v>
      </c>
      <c r="FS123" s="132">
        <v>2.4124247625874302</v>
      </c>
      <c r="FT123" s="132">
        <v>2.7493426025124017</v>
      </c>
      <c r="FU123" s="132">
        <v>3.3225553081253238</v>
      </c>
      <c r="FV123" s="132">
        <v>4.1549122288006703</v>
      </c>
      <c r="FW123" s="132">
        <v>5.2975211505661681</v>
      </c>
      <c r="FX123" s="132"/>
      <c r="FY123" s="132"/>
      <c r="FZ123" s="132"/>
      <c r="GA123" s="132"/>
      <c r="GB123" s="132"/>
      <c r="GC123" s="132"/>
      <c r="GD123" s="132"/>
      <c r="GE123" s="132"/>
      <c r="GF123" s="132"/>
      <c r="GG123" s="132"/>
      <c r="GH123" s="132">
        <v>0.34162603834036531</v>
      </c>
      <c r="GI123" s="132">
        <v>3.0479169427144104</v>
      </c>
      <c r="GJ123" s="132">
        <v>39.357218663768187</v>
      </c>
    </row>
    <row r="124" spans="1:192" x14ac:dyDescent="0.25">
      <c r="A124" s="133" t="s">
        <v>373</v>
      </c>
      <c r="B124" s="132">
        <v>1.3615607618530146E-2</v>
      </c>
      <c r="C124" s="132">
        <v>5.3580058979090149E-2</v>
      </c>
      <c r="D124" s="132">
        <v>2.2967462648481505E-3</v>
      </c>
      <c r="E124" s="132">
        <v>3.8691396098467695E-2</v>
      </c>
      <c r="F124" s="132">
        <v>0.1517079251202334</v>
      </c>
      <c r="G124" s="132">
        <v>5.1533452275632885E-2</v>
      </c>
      <c r="H124" s="132">
        <v>1.8663756150702097E-2</v>
      </c>
      <c r="I124" s="132">
        <v>2.3784811107792247E-2</v>
      </c>
      <c r="J124" s="132">
        <v>2.144480834309531E-3</v>
      </c>
      <c r="K124" s="132">
        <v>2.3794952873472292E-2</v>
      </c>
      <c r="L124" s="132">
        <v>5.6073356484855359E-3</v>
      </c>
      <c r="M124" s="132">
        <v>1.4808717937327673E-2</v>
      </c>
      <c r="N124" s="132">
        <v>8.3836227251020842E-2</v>
      </c>
      <c r="O124" s="132">
        <v>4.8297813921255005E-3</v>
      </c>
      <c r="P124" s="132">
        <v>0.16305701082447102</v>
      </c>
      <c r="Q124" s="132">
        <v>0.1547896002670697</v>
      </c>
      <c r="R124" s="132">
        <v>9.9801178973250818E-2</v>
      </c>
      <c r="S124" s="132">
        <v>0.87215697104623668</v>
      </c>
      <c r="T124" s="132">
        <v>0.44403728505647688</v>
      </c>
      <c r="U124" s="132">
        <v>1.3602205099585705</v>
      </c>
      <c r="V124" s="132">
        <v>8.4720662762281615E-2</v>
      </c>
      <c r="W124" s="132">
        <v>0.15028183336869314</v>
      </c>
      <c r="X124" s="132">
        <v>1.1137904488175048</v>
      </c>
      <c r="Y124" s="132">
        <v>6.2293254917802195E-2</v>
      </c>
      <c r="Z124" s="132">
        <v>1.9933496217111712</v>
      </c>
      <c r="AA124" s="132">
        <v>0.43085216590497827</v>
      </c>
      <c r="AB124" s="132">
        <v>0.20077207790304394</v>
      </c>
      <c r="AC124" s="132">
        <v>1.1387142402771539E-2</v>
      </c>
      <c r="AD124" s="132">
        <v>1.0579657096210755</v>
      </c>
      <c r="AE124" s="132">
        <v>0.13045743638247337</v>
      </c>
      <c r="AF124" s="132">
        <v>0.10590342814662432</v>
      </c>
      <c r="AG124" s="132">
        <v>3.9331335158085054E-2</v>
      </c>
      <c r="AH124" s="132">
        <v>0.4790327601502084</v>
      </c>
      <c r="AI124" s="132">
        <v>3.6664224684816156</v>
      </c>
      <c r="AJ124" s="132">
        <v>0.26452801686788086</v>
      </c>
      <c r="AK124" s="132">
        <v>0.11773754017964798</v>
      </c>
      <c r="AL124" s="132">
        <v>1.2092545582803538E-2</v>
      </c>
      <c r="AM124" s="132">
        <v>6.9735478552573268E-2</v>
      </c>
      <c r="AN124" s="132">
        <v>13.967768514959547</v>
      </c>
      <c r="AO124" s="132">
        <v>2.6290483814442456</v>
      </c>
      <c r="AP124" s="132">
        <v>0.16686638240629434</v>
      </c>
      <c r="AQ124" s="132">
        <v>1.2494160203788831</v>
      </c>
      <c r="AR124" s="132">
        <v>7.5487234680772196E-3</v>
      </c>
      <c r="AS124" s="132">
        <v>0.15565061436455618</v>
      </c>
      <c r="AT124" s="132">
        <v>1.4008555292810054</v>
      </c>
      <c r="AU124" s="132">
        <v>3.5135954367412459</v>
      </c>
      <c r="AV124" s="132">
        <v>1.9714561343867846E-2</v>
      </c>
      <c r="AW124" s="132">
        <v>0.12878370899270894</v>
      </c>
      <c r="AX124" s="132">
        <v>0.98315677237924914</v>
      </c>
      <c r="AY124" s="132">
        <v>0.56012061614667663</v>
      </c>
      <c r="AZ124" s="132">
        <v>7.3195310646374356E-2</v>
      </c>
      <c r="BA124" s="132">
        <v>0.84952408015110814</v>
      </c>
      <c r="BB124" s="132">
        <v>0.3560610282136934</v>
      </c>
      <c r="BC124" s="132">
        <v>1.2673217532972643E-3</v>
      </c>
      <c r="BD124" s="132">
        <v>3.1056390835297213E-4</v>
      </c>
      <c r="BE124" s="132">
        <v>0.10498924364579648</v>
      </c>
      <c r="BF124" s="132">
        <v>0.2459502479449015</v>
      </c>
      <c r="BG124" s="132">
        <v>1.4879123408620807</v>
      </c>
      <c r="BH124" s="132">
        <v>0.22921959974419295</v>
      </c>
      <c r="BI124" s="132">
        <v>7.3215256854049455</v>
      </c>
      <c r="BJ124" s="132">
        <v>0.59766713093793666</v>
      </c>
      <c r="BK124" s="132">
        <v>0.5313251712175131</v>
      </c>
      <c r="BL124" s="132">
        <v>8.4038937415308629E-2</v>
      </c>
      <c r="BM124" s="132">
        <v>6.6254941145195554</v>
      </c>
      <c r="BN124" s="132">
        <v>4.1303883411339282</v>
      </c>
      <c r="BO124" s="132">
        <v>0.10680838049593486</v>
      </c>
      <c r="BP124" s="132">
        <v>0.37503182752102393</v>
      </c>
      <c r="BQ124" s="132">
        <v>1.2543580474384732</v>
      </c>
      <c r="BR124" s="132">
        <v>0.13351379988905435</v>
      </c>
      <c r="BS124" s="132">
        <v>0.12300317401345517</v>
      </c>
      <c r="BT124" s="132"/>
      <c r="BU124" s="132">
        <v>0.51665850318413642</v>
      </c>
      <c r="BV124" s="132">
        <v>5.6845156588133917E-2</v>
      </c>
      <c r="BW124" s="132"/>
      <c r="BX124" s="132">
        <v>1.4654717202701004</v>
      </c>
      <c r="BY124" s="132">
        <v>1.6062558647385747</v>
      </c>
      <c r="BZ124" s="132">
        <v>4.0816393899995385</v>
      </c>
      <c r="CA124" s="132"/>
      <c r="CB124" s="132"/>
      <c r="CC124" s="132"/>
      <c r="CD124" s="132"/>
      <c r="CE124" s="132"/>
      <c r="CF124" s="132"/>
      <c r="CG124" s="132"/>
      <c r="CH124" s="132"/>
      <c r="CI124" s="132"/>
      <c r="CJ124" s="132"/>
      <c r="CK124" s="132"/>
      <c r="CL124" s="132"/>
      <c r="CM124" s="132"/>
      <c r="CN124" s="132"/>
      <c r="CO124" s="132"/>
      <c r="CP124" s="132"/>
      <c r="CQ124" s="132"/>
      <c r="CR124" s="132"/>
      <c r="CS124" s="132"/>
      <c r="CT124" s="132"/>
      <c r="CU124" s="132"/>
      <c r="CV124" s="132"/>
      <c r="CW124" s="132"/>
      <c r="CX124" s="132"/>
      <c r="CY124" s="132"/>
      <c r="CZ124" s="132"/>
      <c r="DA124" s="132"/>
      <c r="DB124" s="132"/>
      <c r="DC124" s="132"/>
      <c r="DD124" s="132"/>
      <c r="DE124" s="132"/>
      <c r="DF124" s="132"/>
      <c r="DG124" s="132"/>
      <c r="DH124" s="132"/>
      <c r="DI124" s="132"/>
      <c r="DJ124" s="132"/>
      <c r="DK124" s="132"/>
      <c r="DL124" s="132"/>
      <c r="DM124" s="132"/>
      <c r="DN124" s="132"/>
      <c r="DO124" s="132"/>
      <c r="DP124" s="132"/>
      <c r="DQ124" s="132"/>
      <c r="DR124" s="132"/>
      <c r="DS124" s="132"/>
      <c r="DT124" s="132"/>
      <c r="DU124" s="132"/>
      <c r="DV124" s="132"/>
      <c r="DW124" s="132"/>
      <c r="DX124" s="132"/>
      <c r="DY124" s="132"/>
      <c r="DZ124" s="132"/>
      <c r="EA124" s="132"/>
      <c r="EB124" s="132"/>
      <c r="EC124" s="132"/>
      <c r="ED124" s="132"/>
      <c r="EE124" s="132"/>
      <c r="EF124" s="132"/>
      <c r="EG124" s="132"/>
      <c r="EH124" s="132"/>
      <c r="EI124" s="132"/>
      <c r="EJ124" s="132"/>
      <c r="EK124" s="132"/>
      <c r="EL124" s="132"/>
      <c r="EM124" s="132"/>
      <c r="EN124" s="132"/>
      <c r="EO124" s="132"/>
      <c r="EP124" s="132"/>
      <c r="EQ124" s="132"/>
      <c r="ER124" s="132"/>
      <c r="ES124" s="132"/>
      <c r="ET124" s="132"/>
      <c r="EU124" s="132"/>
      <c r="EV124" s="132"/>
      <c r="EW124" s="132"/>
      <c r="EX124" s="132"/>
      <c r="EY124" s="132"/>
      <c r="EZ124" s="132"/>
      <c r="FA124" s="132"/>
      <c r="FB124" s="132"/>
      <c r="FC124" s="132"/>
      <c r="FD124" s="132"/>
      <c r="FE124" s="132"/>
      <c r="FF124" s="132"/>
      <c r="FG124" s="132"/>
      <c r="FH124" s="132"/>
      <c r="FI124" s="132"/>
      <c r="FJ124" s="132"/>
      <c r="FK124" s="132"/>
      <c r="FL124" s="132"/>
      <c r="FM124" s="132"/>
      <c r="FN124" s="132">
        <v>8.8210358275901513E-2</v>
      </c>
      <c r="FO124" s="132">
        <v>0.11777319038977138</v>
      </c>
      <c r="FP124" s="132">
        <v>0.14723464008309464</v>
      </c>
      <c r="FQ124" s="132">
        <v>0.16052070500099358</v>
      </c>
      <c r="FR124" s="132">
        <v>0.21320580207807829</v>
      </c>
      <c r="FS124" s="132">
        <v>0.19264522108999774</v>
      </c>
      <c r="FT124" s="132">
        <v>0.19302288911465237</v>
      </c>
      <c r="FU124" s="132">
        <v>0.29751748721757199</v>
      </c>
      <c r="FV124" s="132">
        <v>0.47073600086016559</v>
      </c>
      <c r="FW124" s="132">
        <v>0.9074337730172084</v>
      </c>
      <c r="FX124" s="132"/>
      <c r="FY124" s="132"/>
      <c r="FZ124" s="132"/>
      <c r="GA124" s="132"/>
      <c r="GB124" s="132"/>
      <c r="GC124" s="132"/>
      <c r="GD124" s="132"/>
      <c r="GE124" s="132"/>
      <c r="GF124" s="132"/>
      <c r="GG124" s="132"/>
      <c r="GH124" s="132">
        <v>5.3308647595546231E-2</v>
      </c>
      <c r="GI124" s="132">
        <v>8.6064354298634598</v>
      </c>
      <c r="GJ124" s="132">
        <v>82.162636120719554</v>
      </c>
    </row>
    <row r="125" spans="1:192" x14ac:dyDescent="0.25">
      <c r="A125" s="133" t="s">
        <v>374</v>
      </c>
      <c r="B125" s="132">
        <v>8.2008446894239696E-4</v>
      </c>
      <c r="C125" s="132">
        <v>3.232418310646632E-3</v>
      </c>
      <c r="D125" s="132">
        <v>1.3849014078494347E-4</v>
      </c>
      <c r="E125" s="132">
        <v>2.3258216773993424E-3</v>
      </c>
      <c r="F125" s="132">
        <v>9.1265667445368289E-3</v>
      </c>
      <c r="G125" s="132">
        <v>3.1042294479801187E-3</v>
      </c>
      <c r="H125" s="132">
        <v>1.1254034808212908E-3</v>
      </c>
      <c r="I125" s="132">
        <v>1.4332654579123092E-3</v>
      </c>
      <c r="J125" s="132">
        <v>1.291199556071337E-4</v>
      </c>
      <c r="K125" s="132">
        <v>1.4338587664624548E-3</v>
      </c>
      <c r="L125" s="132">
        <v>3.378618965316625E-4</v>
      </c>
      <c r="M125" s="132">
        <v>8.920557304714329E-4</v>
      </c>
      <c r="N125" s="132">
        <v>3.1299303115607087E-2</v>
      </c>
      <c r="O125" s="132">
        <v>8.115552745074639E-3</v>
      </c>
      <c r="P125" s="132">
        <v>4.7616542826714361E-2</v>
      </c>
      <c r="Q125" s="132">
        <v>3.441468987945296E-2</v>
      </c>
      <c r="R125" s="132">
        <v>8.2085294980838702E-3</v>
      </c>
      <c r="S125" s="132">
        <v>0.27770172212417482</v>
      </c>
      <c r="T125" s="132">
        <v>4.3417147790313915E-2</v>
      </c>
      <c r="U125" s="132">
        <v>0.11187653587625669</v>
      </c>
      <c r="V125" s="132">
        <v>0.26256835733169664</v>
      </c>
      <c r="W125" s="132">
        <v>0.20041863222037706</v>
      </c>
      <c r="X125" s="132">
        <v>0.78933428997710831</v>
      </c>
      <c r="Y125" s="132">
        <v>6.9871925804350282E-2</v>
      </c>
      <c r="Z125" s="132">
        <v>0.86563922676009253</v>
      </c>
      <c r="AA125" s="132">
        <v>0.61335940405887268</v>
      </c>
      <c r="AB125" s="132">
        <v>0.12413305177064371</v>
      </c>
      <c r="AC125" s="132">
        <v>1.4066187415847137E-2</v>
      </c>
      <c r="AD125" s="132">
        <v>1.1488076728597805</v>
      </c>
      <c r="AE125" s="132">
        <v>0.18915897676974622</v>
      </c>
      <c r="AF125" s="132">
        <v>0.15771298434152167</v>
      </c>
      <c r="AG125" s="132">
        <v>4.4463632970786045E-2</v>
      </c>
      <c r="AH125" s="132">
        <v>0.72460430397051867</v>
      </c>
      <c r="AI125" s="132">
        <v>3.2426623939982404</v>
      </c>
      <c r="AJ125" s="132">
        <v>0.35288886356310395</v>
      </c>
      <c r="AK125" s="132">
        <v>0.20024248419668234</v>
      </c>
      <c r="AL125" s="132">
        <v>1.8187510180353569E-2</v>
      </c>
      <c r="AM125" s="132">
        <v>0.11993184776335113</v>
      </c>
      <c r="AN125" s="132">
        <v>0.61003290472284322</v>
      </c>
      <c r="AO125" s="132">
        <v>30.026775523475496</v>
      </c>
      <c r="AP125" s="132">
        <v>19.302790142531556</v>
      </c>
      <c r="AQ125" s="132">
        <v>0.21923904382575873</v>
      </c>
      <c r="AR125" s="132">
        <v>1.6560560949053749E-3</v>
      </c>
      <c r="AS125" s="132">
        <v>3.4146985206738076E-2</v>
      </c>
      <c r="AT125" s="132">
        <v>0.30732286686064264</v>
      </c>
      <c r="AU125" s="132">
        <v>4.8237947924850362</v>
      </c>
      <c r="AV125" s="132">
        <v>2.3002404800952531E-2</v>
      </c>
      <c r="AW125" s="132">
        <v>6.6767835518561345</v>
      </c>
      <c r="AX125" s="132">
        <v>0.63053024859139661</v>
      </c>
      <c r="AY125" s="132">
        <v>0.15922299060626346</v>
      </c>
      <c r="AZ125" s="132">
        <v>0.1372726064712419</v>
      </c>
      <c r="BA125" s="132">
        <v>0.18216115320845244</v>
      </c>
      <c r="BB125" s="132">
        <v>0.33405484580643108</v>
      </c>
      <c r="BC125" s="132">
        <v>2.1849009382041346E-3</v>
      </c>
      <c r="BD125" s="132">
        <v>5.354215478171391E-4</v>
      </c>
      <c r="BE125" s="132">
        <v>0.1810046236058232</v>
      </c>
      <c r="BF125" s="132">
        <v>0.15238035607300607</v>
      </c>
      <c r="BG125" s="132">
        <v>1.1880442166179608</v>
      </c>
      <c r="BH125" s="132">
        <v>7.1257961748585168E-3</v>
      </c>
      <c r="BI125" s="132">
        <v>0.22144771479918654</v>
      </c>
      <c r="BJ125" s="132">
        <v>1.1420257887498519</v>
      </c>
      <c r="BK125" s="132">
        <v>0.17399576999222319</v>
      </c>
      <c r="BL125" s="132">
        <v>1.5631551806996224E-2</v>
      </c>
      <c r="BM125" s="132">
        <v>0.77164594762126792</v>
      </c>
      <c r="BN125" s="132">
        <v>26.767110155153645</v>
      </c>
      <c r="BO125" s="132">
        <v>7.5501308398358585E-2</v>
      </c>
      <c r="BP125" s="132">
        <v>0.40438891753986383</v>
      </c>
      <c r="BQ125" s="132">
        <v>1.3525478527089159</v>
      </c>
      <c r="BR125" s="132">
        <v>0.19620279977636862</v>
      </c>
      <c r="BS125" s="132">
        <v>0.18075709883827729</v>
      </c>
      <c r="BT125" s="132"/>
      <c r="BU125" s="132">
        <v>0.57309707552943301</v>
      </c>
      <c r="BV125" s="132">
        <v>9.6629959479000785E-2</v>
      </c>
      <c r="BW125" s="132">
        <v>0.35908477050870902</v>
      </c>
      <c r="BX125" s="132">
        <v>16.977010621113909</v>
      </c>
      <c r="BY125" s="132">
        <v>2.2054064422179498</v>
      </c>
      <c r="BZ125" s="132">
        <v>4.823097124660408</v>
      </c>
      <c r="CA125" s="132"/>
      <c r="CB125" s="132"/>
      <c r="CC125" s="132"/>
      <c r="CD125" s="132"/>
      <c r="CE125" s="132"/>
      <c r="CF125" s="132"/>
      <c r="CG125" s="132"/>
      <c r="CH125" s="132"/>
      <c r="CI125" s="132"/>
      <c r="CJ125" s="132"/>
      <c r="CK125" s="132"/>
      <c r="CL125" s="132"/>
      <c r="CM125" s="132"/>
      <c r="CN125" s="132"/>
      <c r="CO125" s="132"/>
      <c r="CP125" s="132"/>
      <c r="CQ125" s="132"/>
      <c r="CR125" s="132"/>
      <c r="CS125" s="132"/>
      <c r="CT125" s="132"/>
      <c r="CU125" s="132"/>
      <c r="CV125" s="132"/>
      <c r="CW125" s="132"/>
      <c r="CX125" s="132"/>
      <c r="CY125" s="132"/>
      <c r="CZ125" s="132"/>
      <c r="DA125" s="132"/>
      <c r="DB125" s="132"/>
      <c r="DC125" s="132"/>
      <c r="DD125" s="132"/>
      <c r="DE125" s="132"/>
      <c r="DF125" s="132"/>
      <c r="DG125" s="132"/>
      <c r="DH125" s="132"/>
      <c r="DI125" s="132"/>
      <c r="DJ125" s="132"/>
      <c r="DK125" s="132"/>
      <c r="DL125" s="132"/>
      <c r="DM125" s="132"/>
      <c r="DN125" s="132"/>
      <c r="DO125" s="132"/>
      <c r="DP125" s="132"/>
      <c r="DQ125" s="132"/>
      <c r="DR125" s="132"/>
      <c r="DS125" s="132"/>
      <c r="DT125" s="132"/>
      <c r="DU125" s="132"/>
      <c r="DV125" s="132"/>
      <c r="DW125" s="132"/>
      <c r="DX125" s="132"/>
      <c r="DY125" s="132"/>
      <c r="DZ125" s="132"/>
      <c r="EA125" s="132"/>
      <c r="EB125" s="132"/>
      <c r="EC125" s="132"/>
      <c r="ED125" s="132"/>
      <c r="EE125" s="132"/>
      <c r="EF125" s="132"/>
      <c r="EG125" s="132"/>
      <c r="EH125" s="132"/>
      <c r="EI125" s="132"/>
      <c r="EJ125" s="132"/>
      <c r="EK125" s="132"/>
      <c r="EL125" s="132"/>
      <c r="EM125" s="132"/>
      <c r="EN125" s="132"/>
      <c r="EO125" s="132"/>
      <c r="EP125" s="132"/>
      <c r="EQ125" s="132"/>
      <c r="ER125" s="132"/>
      <c r="ES125" s="132"/>
      <c r="ET125" s="132"/>
      <c r="EU125" s="132"/>
      <c r="EV125" s="132"/>
      <c r="EW125" s="132"/>
      <c r="EX125" s="132"/>
      <c r="EY125" s="132"/>
      <c r="EZ125" s="132"/>
      <c r="FA125" s="132"/>
      <c r="FB125" s="132"/>
      <c r="FC125" s="132"/>
      <c r="FD125" s="132"/>
      <c r="FE125" s="132"/>
      <c r="FF125" s="132"/>
      <c r="FG125" s="132"/>
      <c r="FH125" s="132"/>
      <c r="FI125" s="132"/>
      <c r="FJ125" s="132"/>
      <c r="FK125" s="132"/>
      <c r="FL125" s="132"/>
      <c r="FM125" s="132"/>
      <c r="FN125" s="132">
        <v>0.54460473222429495</v>
      </c>
      <c r="FO125" s="132">
        <v>1.0326602338662254</v>
      </c>
      <c r="FP125" s="132">
        <v>0.98522529649556989</v>
      </c>
      <c r="FQ125" s="132">
        <v>1.1095753606778769</v>
      </c>
      <c r="FR125" s="132">
        <v>1.0077891342466481</v>
      </c>
      <c r="FS125" s="132">
        <v>1.1866128660332453</v>
      </c>
      <c r="FT125" s="132">
        <v>1.1985942399581688</v>
      </c>
      <c r="FU125" s="132">
        <v>1.3659172403820965</v>
      </c>
      <c r="FV125" s="132">
        <v>1.8358649505998779</v>
      </c>
      <c r="FW125" s="132">
        <v>2.2353977037702624</v>
      </c>
      <c r="FX125" s="132"/>
      <c r="FY125" s="132"/>
      <c r="FZ125" s="132"/>
      <c r="GA125" s="132"/>
      <c r="GB125" s="132"/>
      <c r="GC125" s="132"/>
      <c r="GD125" s="132"/>
      <c r="GE125" s="132"/>
      <c r="GF125" s="132"/>
      <c r="GG125" s="132"/>
      <c r="GH125" s="132">
        <v>-0.31938723045354589</v>
      </c>
      <c r="GI125" s="132">
        <v>18.566832932820159</v>
      </c>
      <c r="GJ125" s="132">
        <v>161.8101307369036</v>
      </c>
    </row>
    <row r="126" spans="1:192" x14ac:dyDescent="0.25">
      <c r="A126" s="133" t="s">
        <v>375</v>
      </c>
      <c r="B126" s="132">
        <v>1.9813861518583708E-4</v>
      </c>
      <c r="C126" s="132">
        <v>7.810402361035796E-4</v>
      </c>
      <c r="D126" s="132">
        <v>3.3462051317038298E-5</v>
      </c>
      <c r="E126" s="132">
        <v>5.6188288478801248E-4</v>
      </c>
      <c r="F126" s="132">
        <v>2.2049387033164277E-3</v>
      </c>
      <c r="G126" s="132">
        <v>7.5001086876834368E-4</v>
      </c>
      <c r="H126" s="132">
        <v>2.7192093524745976E-4</v>
      </c>
      <c r="I126" s="132">
        <v>3.4629598692480966E-4</v>
      </c>
      <c r="J126" s="132">
        <v>3.1195805208383736E-5</v>
      </c>
      <c r="K126" s="132">
        <v>3.4643912891099427E-4</v>
      </c>
      <c r="L126" s="132">
        <v>8.1631418932800591E-5</v>
      </c>
      <c r="M126" s="132">
        <v>2.1552871158614091E-4</v>
      </c>
      <c r="N126" s="132">
        <v>7.9155798023297797E-3</v>
      </c>
      <c r="O126" s="132">
        <v>3.192258317871574E-3</v>
      </c>
      <c r="P126" s="132">
        <v>8.7773978913353624E-3</v>
      </c>
      <c r="Q126" s="132">
        <v>6.0171736201994385E-3</v>
      </c>
      <c r="R126" s="132">
        <v>7.8342484956345931E-4</v>
      </c>
      <c r="S126" s="132"/>
      <c r="T126" s="132">
        <v>4.7893961652641114E-2</v>
      </c>
      <c r="U126" s="132">
        <v>1.0677534667932535E-2</v>
      </c>
      <c r="V126" s="132">
        <v>5.5756398323474942E-3</v>
      </c>
      <c r="W126" s="132">
        <v>1.4872705365319195E-3</v>
      </c>
      <c r="X126" s="132">
        <v>1.9570939625357008E-2</v>
      </c>
      <c r="Y126" s="132">
        <v>6.2353605294145976E-4</v>
      </c>
      <c r="Z126" s="132">
        <v>6.9347944534477414E-3</v>
      </c>
      <c r="AA126" s="132">
        <v>5.9325342465574582E-3</v>
      </c>
      <c r="AB126" s="132">
        <v>1.0463513081742705E-2</v>
      </c>
      <c r="AC126" s="132"/>
      <c r="AD126" s="132">
        <v>7.5423810689064605E-2</v>
      </c>
      <c r="AE126" s="132">
        <v>1.2102685820371589E-3</v>
      </c>
      <c r="AF126" s="132"/>
      <c r="AG126" s="132"/>
      <c r="AH126" s="132">
        <v>4.3489468618519156E-3</v>
      </c>
      <c r="AI126" s="132">
        <v>1.2032739306920934E-2</v>
      </c>
      <c r="AJ126" s="132">
        <v>4.2884831114259662E-2</v>
      </c>
      <c r="AK126" s="132">
        <v>1.4575907615397971E-2</v>
      </c>
      <c r="AL126" s="132">
        <v>1.2742260386077967E-3</v>
      </c>
      <c r="AM126" s="132">
        <v>6.9758335300247835E-3</v>
      </c>
      <c r="AN126" s="132">
        <v>2.3115639948643112E-2</v>
      </c>
      <c r="AO126" s="132">
        <v>2.1866378087437055</v>
      </c>
      <c r="AP126" s="132">
        <v>4.6109363459324593</v>
      </c>
      <c r="AQ126" s="132">
        <v>1.9497182931107585E-2</v>
      </c>
      <c r="AR126" s="132">
        <v>8.2846076280939193E-5</v>
      </c>
      <c r="AS126" s="132">
        <v>1.7082414961089626E-3</v>
      </c>
      <c r="AT126" s="132">
        <v>1.5374173464980663E-2</v>
      </c>
      <c r="AU126" s="132">
        <v>0.21055974173053157</v>
      </c>
      <c r="AV126" s="132">
        <v>7.9793361531435136E-3</v>
      </c>
      <c r="AW126" s="132">
        <v>5.4318020208779218E-2</v>
      </c>
      <c r="AX126" s="132">
        <v>1.7437231470740049E-2</v>
      </c>
      <c r="AY126" s="132">
        <v>2.5624870041068809E-2</v>
      </c>
      <c r="AZ126" s="132">
        <v>7.7810373975230598E-3</v>
      </c>
      <c r="BA126" s="132">
        <v>3.5479078431929614E-2</v>
      </c>
      <c r="BB126" s="132">
        <v>6.3100872467234795E-2</v>
      </c>
      <c r="BC126" s="132">
        <v>3.288017812787396E-4</v>
      </c>
      <c r="BD126" s="132">
        <v>8.0574618088633502E-5</v>
      </c>
      <c r="BE126" s="132">
        <v>2.7239057671054025E-2</v>
      </c>
      <c r="BF126" s="132">
        <v>3.091305520622246</v>
      </c>
      <c r="BG126" s="132">
        <v>5.8238907291201548E-2</v>
      </c>
      <c r="BH126" s="132">
        <v>3.5562721857095156E-3</v>
      </c>
      <c r="BI126" s="132">
        <v>1.2049780295531984E-2</v>
      </c>
      <c r="BJ126" s="132">
        <v>0.35665028793848885</v>
      </c>
      <c r="BK126" s="132">
        <v>0.15645496180543475</v>
      </c>
      <c r="BL126" s="132">
        <v>1.2298817593151913E-2</v>
      </c>
      <c r="BM126" s="132">
        <v>0.18382141412369518</v>
      </c>
      <c r="BN126" s="132">
        <v>31.39869264225446</v>
      </c>
      <c r="BO126" s="132">
        <v>0.22522671562438126</v>
      </c>
      <c r="BP126" s="132">
        <v>0.11034817575528108</v>
      </c>
      <c r="BQ126" s="132">
        <v>0.36907833448091121</v>
      </c>
      <c r="BR126" s="132">
        <v>6.2155596713724795E-2</v>
      </c>
      <c r="BS126" s="132">
        <v>5.7262512825202047E-2</v>
      </c>
      <c r="BT126" s="132"/>
      <c r="BU126" s="132">
        <v>0.18424761870168674</v>
      </c>
      <c r="BV126" s="132">
        <v>0.14971747417055239</v>
      </c>
      <c r="BW126" s="132">
        <v>1.1962912053009971</v>
      </c>
      <c r="BX126" s="132">
        <v>29.845056050387633</v>
      </c>
      <c r="BY126" s="132">
        <v>4.0360557901964293</v>
      </c>
      <c r="BZ126" s="132">
        <v>8.2333396398070313</v>
      </c>
      <c r="CA126" s="132"/>
      <c r="CB126" s="132"/>
      <c r="CC126" s="132"/>
      <c r="CD126" s="132"/>
      <c r="CE126" s="132"/>
      <c r="CF126" s="132"/>
      <c r="CG126" s="132"/>
      <c r="CH126" s="132"/>
      <c r="CI126" s="132"/>
      <c r="CJ126" s="132"/>
      <c r="CK126" s="132"/>
      <c r="CL126" s="132"/>
      <c r="CM126" s="132"/>
      <c r="CN126" s="132"/>
      <c r="CO126" s="132"/>
      <c r="CP126" s="132"/>
      <c r="CQ126" s="132"/>
      <c r="CR126" s="132"/>
      <c r="CS126" s="132"/>
      <c r="CT126" s="132"/>
      <c r="CU126" s="132"/>
      <c r="CV126" s="132"/>
      <c r="CW126" s="132"/>
      <c r="CX126" s="132"/>
      <c r="CY126" s="132"/>
      <c r="CZ126" s="132"/>
      <c r="DA126" s="132"/>
      <c r="DB126" s="132"/>
      <c r="DC126" s="132"/>
      <c r="DD126" s="132"/>
      <c r="DE126" s="132"/>
      <c r="DF126" s="132"/>
      <c r="DG126" s="132"/>
      <c r="DH126" s="132"/>
      <c r="DI126" s="132"/>
      <c r="DJ126" s="132"/>
      <c r="DK126" s="132"/>
      <c r="DL126" s="132"/>
      <c r="DM126" s="132"/>
      <c r="DN126" s="132"/>
      <c r="DO126" s="132"/>
      <c r="DP126" s="132"/>
      <c r="DQ126" s="132"/>
      <c r="DR126" s="132"/>
      <c r="DS126" s="132"/>
      <c r="DT126" s="132"/>
      <c r="DU126" s="132"/>
      <c r="DV126" s="132"/>
      <c r="DW126" s="132"/>
      <c r="DX126" s="132"/>
      <c r="DY126" s="132"/>
      <c r="DZ126" s="132"/>
      <c r="EA126" s="132"/>
      <c r="EB126" s="132"/>
      <c r="EC126" s="132"/>
      <c r="ED126" s="132"/>
      <c r="EE126" s="132"/>
      <c r="EF126" s="132"/>
      <c r="EG126" s="132"/>
      <c r="EH126" s="132"/>
      <c r="EI126" s="132"/>
      <c r="EJ126" s="132"/>
      <c r="EK126" s="132"/>
      <c r="EL126" s="132"/>
      <c r="EM126" s="132"/>
      <c r="EN126" s="132"/>
      <c r="EO126" s="132"/>
      <c r="EP126" s="132"/>
      <c r="EQ126" s="132"/>
      <c r="ER126" s="132"/>
      <c r="ES126" s="132"/>
      <c r="ET126" s="132"/>
      <c r="EU126" s="132"/>
      <c r="EV126" s="132"/>
      <c r="EW126" s="132"/>
      <c r="EX126" s="132"/>
      <c r="EY126" s="132"/>
      <c r="EZ126" s="132"/>
      <c r="FA126" s="132"/>
      <c r="FB126" s="132"/>
      <c r="FC126" s="132"/>
      <c r="FD126" s="132"/>
      <c r="FE126" s="132"/>
      <c r="FF126" s="132"/>
      <c r="FG126" s="132"/>
      <c r="FH126" s="132"/>
      <c r="FI126" s="132"/>
      <c r="FJ126" s="132"/>
      <c r="FK126" s="132"/>
      <c r="FL126" s="132"/>
      <c r="FM126" s="132"/>
      <c r="FN126" s="132">
        <v>2.7237720888904797E-2</v>
      </c>
      <c r="FO126" s="132">
        <v>5.4481860361139819E-2</v>
      </c>
      <c r="FP126" s="132">
        <v>0.11292735742908791</v>
      </c>
      <c r="FQ126" s="132">
        <v>0.20786723743571439</v>
      </c>
      <c r="FR126" s="132">
        <v>0.24034295497451796</v>
      </c>
      <c r="FS126" s="132">
        <v>0.5820582017484045</v>
      </c>
      <c r="FT126" s="132">
        <v>0.88817535284080551</v>
      </c>
      <c r="FU126" s="132">
        <v>1.0508335606521186</v>
      </c>
      <c r="FV126" s="132">
        <v>2.0587770486948966</v>
      </c>
      <c r="FW126" s="132">
        <v>4.1345406713402735</v>
      </c>
      <c r="FX126" s="132"/>
      <c r="FY126" s="132"/>
      <c r="FZ126" s="132"/>
      <c r="GA126" s="132"/>
      <c r="GB126" s="132"/>
      <c r="GC126" s="132"/>
      <c r="GD126" s="132"/>
      <c r="GE126" s="132"/>
      <c r="GF126" s="132">
        <v>1.6287826729165066E-3</v>
      </c>
      <c r="GG126" s="132">
        <v>6.108218901092934E-5</v>
      </c>
      <c r="GH126" s="132">
        <v>0.27498615100633833</v>
      </c>
      <c r="GI126" s="132">
        <v>1.6379067349646255</v>
      </c>
      <c r="GJ126" s="132">
        <v>98.621347903552433</v>
      </c>
    </row>
    <row r="127" spans="1:192" x14ac:dyDescent="0.25">
      <c r="A127" s="133" t="s">
        <v>706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  <c r="AT127" s="132"/>
      <c r="AU127" s="132"/>
      <c r="AV127" s="132"/>
      <c r="AW127" s="132"/>
      <c r="AX127" s="132"/>
      <c r="AY127" s="132"/>
      <c r="AZ127" s="132"/>
      <c r="BA127" s="132"/>
      <c r="BB127" s="132"/>
      <c r="BC127" s="132"/>
      <c r="BD127" s="132"/>
      <c r="BE127" s="132"/>
      <c r="BF127" s="132"/>
      <c r="BG127" s="132"/>
      <c r="BH127" s="132"/>
      <c r="BI127" s="132"/>
      <c r="BJ127" s="132"/>
      <c r="BK127" s="132"/>
      <c r="BL127" s="132"/>
      <c r="BM127" s="132"/>
      <c r="BN127" s="132"/>
      <c r="BO127" s="132"/>
      <c r="BP127" s="132">
        <v>6.3146319776336313</v>
      </c>
      <c r="BQ127" s="132">
        <v>73.834051720582366</v>
      </c>
      <c r="BR127" s="132"/>
      <c r="BS127" s="132"/>
      <c r="BT127" s="132">
        <v>62.85807528304413</v>
      </c>
      <c r="BU127" s="132"/>
      <c r="BV127" s="132"/>
      <c r="BW127" s="132"/>
      <c r="BX127" s="132"/>
      <c r="BY127" s="132"/>
      <c r="BZ127" s="132"/>
      <c r="CA127" s="132"/>
      <c r="CB127" s="132"/>
      <c r="CC127" s="132"/>
      <c r="CD127" s="132"/>
      <c r="CE127" s="132"/>
      <c r="CF127" s="132"/>
      <c r="CG127" s="132"/>
      <c r="CH127" s="132"/>
      <c r="CI127" s="132"/>
      <c r="CJ127" s="132"/>
      <c r="CK127" s="132"/>
      <c r="CL127" s="132"/>
      <c r="CM127" s="132"/>
      <c r="CN127" s="132"/>
      <c r="CO127" s="132"/>
      <c r="CP127" s="132"/>
      <c r="CQ127" s="132"/>
      <c r="CR127" s="132"/>
      <c r="CS127" s="132"/>
      <c r="CT127" s="132"/>
      <c r="CU127" s="132"/>
      <c r="CV127" s="132"/>
      <c r="CW127" s="132"/>
      <c r="CX127" s="132"/>
      <c r="CY127" s="132"/>
      <c r="CZ127" s="132"/>
      <c r="DA127" s="132"/>
      <c r="DB127" s="132"/>
      <c r="DC127" s="132"/>
      <c r="DD127" s="132"/>
      <c r="DE127" s="132"/>
      <c r="DF127" s="132"/>
      <c r="DG127" s="132"/>
      <c r="DH127" s="132"/>
      <c r="DI127" s="132"/>
      <c r="DJ127" s="132"/>
      <c r="DK127" s="132"/>
      <c r="DL127" s="132"/>
      <c r="DM127" s="132"/>
      <c r="DN127" s="132"/>
      <c r="DO127" s="132"/>
      <c r="DP127" s="132"/>
      <c r="DQ127" s="132"/>
      <c r="DR127" s="132"/>
      <c r="DS127" s="132"/>
      <c r="DT127" s="132"/>
      <c r="DU127" s="132"/>
      <c r="DV127" s="132"/>
      <c r="DW127" s="132"/>
      <c r="DX127" s="132"/>
      <c r="DY127" s="132"/>
      <c r="DZ127" s="132"/>
      <c r="EA127" s="132"/>
      <c r="EB127" s="132"/>
      <c r="EC127" s="132"/>
      <c r="ED127" s="132"/>
      <c r="EE127" s="132"/>
      <c r="EF127" s="132"/>
      <c r="EG127" s="132"/>
      <c r="EH127" s="132"/>
      <c r="EI127" s="132"/>
      <c r="EJ127" s="132"/>
      <c r="EK127" s="132"/>
      <c r="EL127" s="132"/>
      <c r="EM127" s="132"/>
      <c r="EN127" s="132"/>
      <c r="EO127" s="132"/>
      <c r="EP127" s="132"/>
      <c r="EQ127" s="132"/>
      <c r="ER127" s="132"/>
      <c r="ES127" s="132"/>
      <c r="ET127" s="132"/>
      <c r="EU127" s="132"/>
      <c r="EV127" s="132"/>
      <c r="EW127" s="132"/>
      <c r="EX127" s="132"/>
      <c r="EY127" s="132"/>
      <c r="EZ127" s="132"/>
      <c r="FA127" s="132"/>
      <c r="FB127" s="132"/>
      <c r="FC127" s="132"/>
      <c r="FD127" s="132"/>
      <c r="FE127" s="132"/>
      <c r="FF127" s="132"/>
      <c r="FG127" s="132"/>
      <c r="FH127" s="132"/>
      <c r="FI127" s="132"/>
      <c r="FJ127" s="132"/>
      <c r="FK127" s="132"/>
      <c r="FL127" s="132"/>
      <c r="FM127" s="132"/>
      <c r="FN127" s="132"/>
      <c r="FO127" s="132"/>
      <c r="FP127" s="132"/>
      <c r="FQ127" s="132"/>
      <c r="FR127" s="132"/>
      <c r="FS127" s="132"/>
      <c r="FT127" s="132"/>
      <c r="FU127" s="132"/>
      <c r="FV127" s="132"/>
      <c r="FW127" s="132"/>
      <c r="FX127" s="132"/>
      <c r="FY127" s="132"/>
      <c r="FZ127" s="132"/>
      <c r="GA127" s="132"/>
      <c r="GB127" s="132"/>
      <c r="GC127" s="132"/>
      <c r="GD127" s="132"/>
      <c r="GE127" s="132"/>
      <c r="GF127" s="132"/>
      <c r="GG127" s="132"/>
      <c r="GH127" s="132"/>
      <c r="GI127" s="132"/>
      <c r="GJ127" s="132">
        <v>143.00675898126013</v>
      </c>
    </row>
    <row r="128" spans="1:192" x14ac:dyDescent="0.25">
      <c r="A128" s="133" t="s">
        <v>707</v>
      </c>
      <c r="B128" s="132">
        <v>0.60875895074014197</v>
      </c>
      <c r="C128" s="132">
        <v>2.9925930134233556</v>
      </c>
      <c r="D128" s="132">
        <v>0.14251043112574799</v>
      </c>
      <c r="E128" s="132">
        <v>1.4531916240183114</v>
      </c>
      <c r="F128" s="132">
        <v>3.878346870647035</v>
      </c>
      <c r="G128" s="132">
        <v>1.4796309292064411</v>
      </c>
      <c r="H128" s="132">
        <v>1.3265451338814955</v>
      </c>
      <c r="I128" s="132">
        <v>0.78344645903338117</v>
      </c>
      <c r="J128" s="132">
        <v>0.14883612182673281</v>
      </c>
      <c r="K128" s="132">
        <v>1.5214472074491854</v>
      </c>
      <c r="L128" s="132">
        <v>0.43914801828871625</v>
      </c>
      <c r="M128" s="132">
        <v>2.2626012116706704</v>
      </c>
      <c r="N128" s="132">
        <v>2.0949665586665591</v>
      </c>
      <c r="O128" s="132">
        <v>0.25951449552669487</v>
      </c>
      <c r="P128" s="132">
        <v>2.2973266544614619</v>
      </c>
      <c r="Q128" s="132">
        <v>1.6545396932616403</v>
      </c>
      <c r="R128" s="132">
        <v>0.20415083467688044</v>
      </c>
      <c r="S128" s="132">
        <v>5.873680695553511</v>
      </c>
      <c r="T128" s="132">
        <v>7.4982408991666381</v>
      </c>
      <c r="U128" s="132">
        <v>2.7824335875539306</v>
      </c>
      <c r="V128" s="132"/>
      <c r="W128" s="132"/>
      <c r="X128" s="132"/>
      <c r="Y128" s="132"/>
      <c r="Z128" s="132"/>
      <c r="AA128" s="132"/>
      <c r="AB128" s="132"/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>
        <v>6.4607652435375432E-2</v>
      </c>
      <c r="AO128" s="132">
        <v>6.4474114533731419E-2</v>
      </c>
      <c r="AP128" s="132">
        <v>0.12896044046320118</v>
      </c>
      <c r="AQ128" s="132"/>
      <c r="AR128" s="132"/>
      <c r="AS128" s="132"/>
      <c r="AT128" s="132"/>
      <c r="AU128" s="132"/>
      <c r="AV128" s="132"/>
      <c r="AW128" s="132"/>
      <c r="AX128" s="132">
        <v>0.28571476143863594</v>
      </c>
      <c r="AY128" s="132">
        <v>0.15953949896076872</v>
      </c>
      <c r="AZ128" s="132"/>
      <c r="BA128" s="132">
        <v>8.8667230931806194E-3</v>
      </c>
      <c r="BB128" s="132">
        <v>8.3147689303894476E-2</v>
      </c>
      <c r="BC128" s="132">
        <v>3.0987252180148202E-2</v>
      </c>
      <c r="BD128" s="132">
        <v>7.5935902789863018E-3</v>
      </c>
      <c r="BE128" s="132">
        <v>2.5670893445890486</v>
      </c>
      <c r="BF128" s="132"/>
      <c r="BG128" s="132">
        <v>4.9708312443401667E-2</v>
      </c>
      <c r="BH128" s="132"/>
      <c r="BI128" s="132"/>
      <c r="BJ128" s="132">
        <v>8.2846193670041229E-2</v>
      </c>
      <c r="BK128" s="132">
        <v>6.4106627921239898</v>
      </c>
      <c r="BL128" s="132">
        <v>2.0810367845791322E-3</v>
      </c>
      <c r="BM128" s="132">
        <v>0.12013123034300983</v>
      </c>
      <c r="BN128" s="132">
        <v>0.1384966999982262</v>
      </c>
      <c r="BO128" s="132">
        <v>1.8449033755666903E-3</v>
      </c>
      <c r="BP128" s="132">
        <v>4.975175610311501</v>
      </c>
      <c r="BQ128" s="132">
        <v>173.62654286400439</v>
      </c>
      <c r="BR128" s="132"/>
      <c r="BS128" s="132"/>
      <c r="BT128" s="132">
        <v>11.666968815931211</v>
      </c>
      <c r="BU128" s="132">
        <v>7.7960447508005223E-2</v>
      </c>
      <c r="BV128" s="132">
        <v>1.2212427980098707E-2</v>
      </c>
      <c r="BW128" s="132">
        <v>6.3386770603727806E-3</v>
      </c>
      <c r="BX128" s="132">
        <v>0.20536702960502434</v>
      </c>
      <c r="BY128" s="132">
        <v>6.5793445041764695E-2</v>
      </c>
      <c r="BZ128" s="132">
        <v>6.9921890608668033E-2</v>
      </c>
      <c r="CA128" s="132"/>
      <c r="CB128" s="132"/>
      <c r="CC128" s="132"/>
      <c r="CD128" s="132"/>
      <c r="CE128" s="132"/>
      <c r="CF128" s="132"/>
      <c r="CG128" s="132"/>
      <c r="CH128" s="132"/>
      <c r="CI128" s="132"/>
      <c r="CJ128" s="132"/>
      <c r="CK128" s="132"/>
      <c r="CL128" s="132"/>
      <c r="CM128" s="132"/>
      <c r="CN128" s="132"/>
      <c r="CO128" s="132"/>
      <c r="CP128" s="132"/>
      <c r="CQ128" s="132"/>
      <c r="CR128" s="132"/>
      <c r="CS128" s="132"/>
      <c r="CT128" s="132"/>
      <c r="CU128" s="132"/>
      <c r="CV128" s="132"/>
      <c r="CW128" s="132"/>
      <c r="CX128" s="132"/>
      <c r="CY128" s="132"/>
      <c r="CZ128" s="132"/>
      <c r="DA128" s="132"/>
      <c r="DB128" s="132"/>
      <c r="DC128" s="132"/>
      <c r="DD128" s="132"/>
      <c r="DE128" s="132"/>
      <c r="DF128" s="132"/>
      <c r="DG128" s="132"/>
      <c r="DH128" s="132"/>
      <c r="DI128" s="132"/>
      <c r="DJ128" s="132"/>
      <c r="DK128" s="132"/>
      <c r="DL128" s="132"/>
      <c r="DM128" s="132"/>
      <c r="DN128" s="132"/>
      <c r="DO128" s="132"/>
      <c r="DP128" s="132"/>
      <c r="DQ128" s="132"/>
      <c r="DR128" s="132"/>
      <c r="DS128" s="132"/>
      <c r="DT128" s="132"/>
      <c r="DU128" s="132"/>
      <c r="DV128" s="132"/>
      <c r="DW128" s="132"/>
      <c r="DX128" s="132"/>
      <c r="DY128" s="132"/>
      <c r="DZ128" s="132"/>
      <c r="EA128" s="132"/>
      <c r="EB128" s="132"/>
      <c r="EC128" s="132"/>
      <c r="ED128" s="132"/>
      <c r="EE128" s="132"/>
      <c r="EF128" s="132"/>
      <c r="EG128" s="132"/>
      <c r="EH128" s="132"/>
      <c r="EI128" s="132"/>
      <c r="EJ128" s="132"/>
      <c r="EK128" s="132"/>
      <c r="EL128" s="132"/>
      <c r="EM128" s="132"/>
      <c r="EN128" s="132"/>
      <c r="EO128" s="132"/>
      <c r="EP128" s="132"/>
      <c r="EQ128" s="132"/>
      <c r="ER128" s="132"/>
      <c r="ES128" s="132"/>
      <c r="ET128" s="132"/>
      <c r="EU128" s="132"/>
      <c r="EV128" s="132"/>
      <c r="EW128" s="132"/>
      <c r="EX128" s="132"/>
      <c r="EY128" s="132"/>
      <c r="EZ128" s="132"/>
      <c r="FA128" s="132"/>
      <c r="FB128" s="132"/>
      <c r="FC128" s="132"/>
      <c r="FD128" s="132"/>
      <c r="FE128" s="132"/>
      <c r="FF128" s="132"/>
      <c r="FG128" s="132"/>
      <c r="FH128" s="132"/>
      <c r="FI128" s="132"/>
      <c r="FJ128" s="132"/>
      <c r="FK128" s="132"/>
      <c r="FL128" s="132"/>
      <c r="FM128" s="132"/>
      <c r="FN128" s="132"/>
      <c r="FO128" s="132"/>
      <c r="FP128" s="132"/>
      <c r="FQ128" s="132"/>
      <c r="FR128" s="132"/>
      <c r="FS128" s="132"/>
      <c r="FT128" s="132"/>
      <c r="FU128" s="132"/>
      <c r="FV128" s="132"/>
      <c r="FW128" s="132"/>
      <c r="FX128" s="132"/>
      <c r="FY128" s="132"/>
      <c r="FZ128" s="132"/>
      <c r="GA128" s="132"/>
      <c r="GB128" s="132"/>
      <c r="GC128" s="132"/>
      <c r="GD128" s="132"/>
      <c r="GE128" s="132"/>
      <c r="GF128" s="132">
        <v>0.74757450201371889</v>
      </c>
      <c r="GG128" s="132">
        <v>2.8035346759913694E-2</v>
      </c>
      <c r="GH128" s="132">
        <v>7.7609964283539543E-2</v>
      </c>
      <c r="GI128" s="132"/>
      <c r="GJ128" s="132">
        <v>241.46816264730253</v>
      </c>
    </row>
    <row r="129" spans="1:192" x14ac:dyDescent="0.25">
      <c r="A129" s="133" t="s">
        <v>564</v>
      </c>
      <c r="B129" s="132">
        <v>2.545023301282482E-2</v>
      </c>
      <c r="C129" s="132">
        <v>0.12511058672989761</v>
      </c>
      <c r="D129" s="132">
        <v>5.9578979077001158E-3</v>
      </c>
      <c r="E129" s="132">
        <v>6.0753218328182826E-2</v>
      </c>
      <c r="F129" s="132">
        <v>0.16214107643513018</v>
      </c>
      <c r="G129" s="132">
        <v>6.1858559739454047E-2</v>
      </c>
      <c r="H129" s="132">
        <v>5.5458540228880034E-2</v>
      </c>
      <c r="I129" s="132">
        <v>3.2753349928128263E-2</v>
      </c>
      <c r="J129" s="132">
        <v>6.2223544748050211E-3</v>
      </c>
      <c r="K129" s="132">
        <v>6.360676241263534E-2</v>
      </c>
      <c r="L129" s="132">
        <v>1.8359351232502714E-2</v>
      </c>
      <c r="M129" s="132">
        <v>9.4592002272996287E-2</v>
      </c>
      <c r="N129" s="132">
        <v>8.7583742312643237E-2</v>
      </c>
      <c r="O129" s="132">
        <v>1.0849457528846073E-2</v>
      </c>
      <c r="P129" s="132">
        <v>1.4787313286423201E-2</v>
      </c>
      <c r="Q129" s="132">
        <v>1.0649855448970871E-2</v>
      </c>
      <c r="R129" s="132">
        <v>1.3140675246113382E-3</v>
      </c>
      <c r="S129" s="132"/>
      <c r="T129" s="132">
        <v>8.6071692712313672E-2</v>
      </c>
      <c r="U129" s="132">
        <v>1.7909824481391189E-2</v>
      </c>
      <c r="V129" s="132"/>
      <c r="W129" s="132"/>
      <c r="X129" s="132"/>
      <c r="Y129" s="132"/>
      <c r="Z129" s="132"/>
      <c r="AA129" s="132"/>
      <c r="AB129" s="132"/>
      <c r="AC129" s="132"/>
      <c r="AD129" s="132"/>
      <c r="AE129" s="132"/>
      <c r="AF129" s="132"/>
      <c r="AG129" s="132"/>
      <c r="AH129" s="132"/>
      <c r="AI129" s="132"/>
      <c r="AJ129" s="132"/>
      <c r="AK129" s="132"/>
      <c r="AL129" s="132"/>
      <c r="AM129" s="132"/>
      <c r="AN129" s="132">
        <v>1.8709753706836851E-4</v>
      </c>
      <c r="AO129" s="132"/>
      <c r="AP129" s="132">
        <v>3.7345701136643855E-4</v>
      </c>
      <c r="AQ129" s="132"/>
      <c r="AR129" s="132">
        <v>3.6700321872409165E-4</v>
      </c>
      <c r="AS129" s="132">
        <v>7.5674088088863219E-3</v>
      </c>
      <c r="AT129" s="132">
        <v>6.8106679279976892E-2</v>
      </c>
      <c r="AU129" s="132">
        <v>2.2671044393990591E-2</v>
      </c>
      <c r="AV129" s="132">
        <v>1.5778018951112527E-3</v>
      </c>
      <c r="AW129" s="132">
        <v>3.615039412048493E-4</v>
      </c>
      <c r="AX129" s="132"/>
      <c r="AY129" s="132">
        <v>0.25807968304622581</v>
      </c>
      <c r="AZ129" s="132">
        <v>1.5831198181195645</v>
      </c>
      <c r="BA129" s="132">
        <v>2.5677175846324028E-5</v>
      </c>
      <c r="BB129" s="132">
        <v>2.4078769766856003E-4</v>
      </c>
      <c r="BC129" s="132">
        <v>8.973609696190893E-5</v>
      </c>
      <c r="BD129" s="132">
        <v>2.1990305871672965E-5</v>
      </c>
      <c r="BE129" s="132">
        <v>7.4340434252348851E-3</v>
      </c>
      <c r="BF129" s="132"/>
      <c r="BG129" s="132">
        <v>1.4395048387322423E-4</v>
      </c>
      <c r="BH129" s="132"/>
      <c r="BI129" s="132"/>
      <c r="BJ129" s="132">
        <v>2.3991459535939886E-4</v>
      </c>
      <c r="BK129" s="132">
        <v>0.94487066509762063</v>
      </c>
      <c r="BL129" s="132">
        <v>1.8299166734866707E-3</v>
      </c>
      <c r="BM129" s="132">
        <v>0.10563491382762842</v>
      </c>
      <c r="BN129" s="132">
        <v>0.12178420988406052</v>
      </c>
      <c r="BO129" s="132">
        <v>1.6222776420571983E-3</v>
      </c>
      <c r="BP129" s="132"/>
      <c r="BQ129" s="132"/>
      <c r="BR129" s="132">
        <v>6.8420717342328485</v>
      </c>
      <c r="BS129" s="132">
        <v>6.3034423470661878</v>
      </c>
      <c r="BT129" s="132"/>
      <c r="BU129" s="132">
        <v>6.8552907773916566E-2</v>
      </c>
      <c r="BV129" s="132">
        <v>1.0738746066450412E-2</v>
      </c>
      <c r="BW129" s="132">
        <v>5.5737846282085087E-3</v>
      </c>
      <c r="BX129" s="132">
        <v>0.18058525175693485</v>
      </c>
      <c r="BY129" s="132">
        <v>5.7854105693957297E-2</v>
      </c>
      <c r="BZ129" s="132">
        <v>6.148436895236789E-2</v>
      </c>
      <c r="CA129" s="132"/>
      <c r="CB129" s="132"/>
      <c r="CC129" s="132"/>
      <c r="CD129" s="132"/>
      <c r="CE129" s="132"/>
      <c r="CF129" s="132"/>
      <c r="CG129" s="132"/>
      <c r="CH129" s="132"/>
      <c r="CI129" s="132"/>
      <c r="CJ129" s="132"/>
      <c r="CK129" s="132"/>
      <c r="CL129" s="132"/>
      <c r="CM129" s="132"/>
      <c r="CN129" s="132"/>
      <c r="CO129" s="132"/>
      <c r="CP129" s="132"/>
      <c r="CQ129" s="132"/>
      <c r="CR129" s="132"/>
      <c r="CS129" s="132"/>
      <c r="CT129" s="132"/>
      <c r="CU129" s="132"/>
      <c r="CV129" s="132"/>
      <c r="CW129" s="132"/>
      <c r="CX129" s="132"/>
      <c r="CY129" s="132"/>
      <c r="CZ129" s="132"/>
      <c r="DA129" s="132"/>
      <c r="DB129" s="132"/>
      <c r="DC129" s="132"/>
      <c r="DD129" s="132"/>
      <c r="DE129" s="132"/>
      <c r="DF129" s="132"/>
      <c r="DG129" s="132"/>
      <c r="DH129" s="132"/>
      <c r="DI129" s="132"/>
      <c r="DJ129" s="132"/>
      <c r="DK129" s="132"/>
      <c r="DL129" s="132"/>
      <c r="DM129" s="132"/>
      <c r="DN129" s="132"/>
      <c r="DO129" s="132"/>
      <c r="DP129" s="132"/>
      <c r="DQ129" s="132"/>
      <c r="DR129" s="132"/>
      <c r="DS129" s="132"/>
      <c r="DT129" s="132"/>
      <c r="DU129" s="132"/>
      <c r="DV129" s="132"/>
      <c r="DW129" s="132"/>
      <c r="DX129" s="132"/>
      <c r="DY129" s="132"/>
      <c r="DZ129" s="132"/>
      <c r="EA129" s="132"/>
      <c r="EB129" s="132"/>
      <c r="EC129" s="132"/>
      <c r="ED129" s="132"/>
      <c r="EE129" s="132"/>
      <c r="EF129" s="132"/>
      <c r="EG129" s="132"/>
      <c r="EH129" s="132"/>
      <c r="EI129" s="132"/>
      <c r="EJ129" s="132"/>
      <c r="EK129" s="132"/>
      <c r="EL129" s="132"/>
      <c r="EM129" s="132"/>
      <c r="EN129" s="132"/>
      <c r="EO129" s="132"/>
      <c r="EP129" s="132"/>
      <c r="EQ129" s="132"/>
      <c r="ER129" s="132"/>
      <c r="ES129" s="132"/>
      <c r="ET129" s="132"/>
      <c r="EU129" s="132"/>
      <c r="EV129" s="132"/>
      <c r="EW129" s="132"/>
      <c r="EX129" s="132"/>
      <c r="EY129" s="132"/>
      <c r="EZ129" s="132"/>
      <c r="FA129" s="132"/>
      <c r="FB129" s="132"/>
      <c r="FC129" s="132"/>
      <c r="FD129" s="132"/>
      <c r="FE129" s="132"/>
      <c r="FF129" s="132"/>
      <c r="FG129" s="132"/>
      <c r="FH129" s="132"/>
      <c r="FI129" s="132"/>
      <c r="FJ129" s="132"/>
      <c r="FK129" s="132"/>
      <c r="FL129" s="132"/>
      <c r="FM129" s="132"/>
      <c r="FN129" s="132">
        <v>9.3246138319742711E-2</v>
      </c>
      <c r="FO129" s="132">
        <v>0.15440431667216648</v>
      </c>
      <c r="FP129" s="132">
        <v>0.27832035542396821</v>
      </c>
      <c r="FQ129" s="132">
        <v>0.41380196612679149</v>
      </c>
      <c r="FR129" s="132">
        <v>0.46039867752261365</v>
      </c>
      <c r="FS129" s="132">
        <v>0.27954959952522046</v>
      </c>
      <c r="FT129" s="132">
        <v>0.39108916393665127</v>
      </c>
      <c r="FU129" s="132">
        <v>0.74520380676123099</v>
      </c>
      <c r="FV129" s="132">
        <v>2.8405678913721162</v>
      </c>
      <c r="FW129" s="132">
        <v>4.6178805902473021</v>
      </c>
      <c r="FX129" s="132"/>
      <c r="FY129" s="132"/>
      <c r="FZ129" s="132"/>
      <c r="GA129" s="132"/>
      <c r="GB129" s="132"/>
      <c r="GC129" s="132"/>
      <c r="GD129" s="132"/>
      <c r="GE129" s="132"/>
      <c r="GF129" s="132">
        <v>2.1649037355410006E-3</v>
      </c>
      <c r="GG129" s="132">
        <v>8.1187663255281325E-5</v>
      </c>
      <c r="GH129" s="132">
        <v>2.2475097952117561E-4</v>
      </c>
      <c r="GI129" s="132">
        <v>47.994732296988879</v>
      </c>
      <c r="GJ129" s="132">
        <v>75.869748357601992</v>
      </c>
    </row>
    <row r="130" spans="1:192" x14ac:dyDescent="0.25">
      <c r="A130" s="133" t="s">
        <v>584</v>
      </c>
      <c r="B130" s="132"/>
      <c r="C130" s="132"/>
      <c r="D130" s="132"/>
      <c r="E130" s="132"/>
      <c r="F130" s="132"/>
      <c r="G130" s="132"/>
      <c r="H130" s="132"/>
      <c r="I130" s="132"/>
      <c r="J130" s="132"/>
      <c r="K130" s="132"/>
      <c r="L130" s="132"/>
      <c r="M130" s="132"/>
      <c r="N130" s="132"/>
      <c r="O130" s="132"/>
      <c r="P130" s="132"/>
      <c r="Q130" s="132">
        <v>8.3333333333333329E-2</v>
      </c>
      <c r="R130" s="132"/>
      <c r="S130" s="132"/>
      <c r="T130" s="132">
        <v>8.3333333333333329E-2</v>
      </c>
      <c r="U130" s="132">
        <v>8.3333333333333329E-2</v>
      </c>
      <c r="V130" s="132"/>
      <c r="W130" s="132"/>
      <c r="X130" s="132"/>
      <c r="Y130" s="132"/>
      <c r="Z130" s="132"/>
      <c r="AA130" s="132"/>
      <c r="AB130" s="132"/>
      <c r="AC130" s="132"/>
      <c r="AD130" s="132"/>
      <c r="AE130" s="132"/>
      <c r="AF130" s="132"/>
      <c r="AG130" s="132"/>
      <c r="AH130" s="132">
        <v>8.3333333333333329E-2</v>
      </c>
      <c r="AI130" s="132"/>
      <c r="AJ130" s="132"/>
      <c r="AK130" s="132"/>
      <c r="AL130" s="132"/>
      <c r="AM130" s="132"/>
      <c r="AN130" s="132"/>
      <c r="AO130" s="132"/>
      <c r="AP130" s="132"/>
      <c r="AQ130" s="132">
        <v>8.3333333333333329E-2</v>
      </c>
      <c r="AR130" s="132"/>
      <c r="AS130" s="132">
        <v>8.3333333333333329E-2</v>
      </c>
      <c r="AT130" s="132">
        <v>8.3333333333333329E-2</v>
      </c>
      <c r="AU130" s="132">
        <v>8.3333333333333329E-2</v>
      </c>
      <c r="AV130" s="132"/>
      <c r="AW130" s="132"/>
      <c r="AX130" s="132"/>
      <c r="AY130" s="132">
        <v>8.3333333333333329E-2</v>
      </c>
      <c r="AZ130" s="132"/>
      <c r="BA130" s="132"/>
      <c r="BB130" s="132">
        <v>8.3333333333333329E-2</v>
      </c>
      <c r="BC130" s="132"/>
      <c r="BD130" s="132"/>
      <c r="BE130" s="132"/>
      <c r="BF130" s="132"/>
      <c r="BG130" s="132"/>
      <c r="BH130" s="132"/>
      <c r="BI130" s="132"/>
      <c r="BJ130" s="132"/>
      <c r="BK130" s="132">
        <v>8.3333333333333329E-2</v>
      </c>
      <c r="BL130" s="132"/>
      <c r="BM130" s="132"/>
      <c r="BN130" s="132"/>
      <c r="BO130" s="132"/>
      <c r="BP130" s="132"/>
      <c r="BQ130" s="132">
        <v>8.3333333333333329E-2</v>
      </c>
      <c r="BR130" s="132"/>
      <c r="BS130" s="132"/>
      <c r="BT130" s="132">
        <v>1E-10</v>
      </c>
      <c r="BU130" s="132"/>
      <c r="BV130" s="132"/>
      <c r="BW130" s="132"/>
      <c r="BX130" s="132"/>
      <c r="BY130" s="132"/>
      <c r="BZ130" s="132"/>
      <c r="CA130" s="132"/>
      <c r="CB130" s="132"/>
      <c r="CC130" s="132"/>
      <c r="CD130" s="132"/>
      <c r="CE130" s="132"/>
      <c r="CF130" s="132"/>
      <c r="CG130" s="132"/>
      <c r="CH130" s="132"/>
      <c r="CI130" s="132"/>
      <c r="CJ130" s="132"/>
      <c r="CK130" s="132"/>
      <c r="CL130" s="132"/>
      <c r="CM130" s="132"/>
      <c r="CN130" s="132"/>
      <c r="CO130" s="132"/>
      <c r="CP130" s="132"/>
      <c r="CQ130" s="132"/>
      <c r="CR130" s="132"/>
      <c r="CS130" s="132"/>
      <c r="CT130" s="132"/>
      <c r="CU130" s="132"/>
      <c r="CV130" s="132"/>
      <c r="CW130" s="132"/>
      <c r="CX130" s="132"/>
      <c r="CY130" s="132"/>
      <c r="CZ130" s="132"/>
      <c r="DA130" s="132"/>
      <c r="DB130" s="132"/>
      <c r="DC130" s="132"/>
      <c r="DD130" s="132"/>
      <c r="DE130" s="132"/>
      <c r="DF130" s="132"/>
      <c r="DG130" s="132"/>
      <c r="DH130" s="132"/>
      <c r="DI130" s="132"/>
      <c r="DJ130" s="132"/>
      <c r="DK130" s="132"/>
      <c r="DL130" s="132"/>
      <c r="DM130" s="132"/>
      <c r="DN130" s="132"/>
      <c r="DO130" s="132"/>
      <c r="DP130" s="132"/>
      <c r="DQ130" s="132"/>
      <c r="DR130" s="132"/>
      <c r="DS130" s="132"/>
      <c r="DT130" s="132"/>
      <c r="DU130" s="132"/>
      <c r="DV130" s="132"/>
      <c r="DW130" s="132"/>
      <c r="DX130" s="132"/>
      <c r="DY130" s="132"/>
      <c r="DZ130" s="132"/>
      <c r="EA130" s="132"/>
      <c r="EB130" s="132"/>
      <c r="EC130" s="132"/>
      <c r="ED130" s="132"/>
      <c r="EE130" s="132"/>
      <c r="EF130" s="132"/>
      <c r="EG130" s="132"/>
      <c r="EH130" s="132"/>
      <c r="EI130" s="132"/>
      <c r="EJ130" s="132"/>
      <c r="EK130" s="132"/>
      <c r="EL130" s="132"/>
      <c r="EM130" s="132"/>
      <c r="EN130" s="132"/>
      <c r="EO130" s="132"/>
      <c r="EP130" s="132"/>
      <c r="EQ130" s="132"/>
      <c r="ER130" s="132"/>
      <c r="ES130" s="132"/>
      <c r="ET130" s="132"/>
      <c r="EU130" s="132"/>
      <c r="EV130" s="132"/>
      <c r="EW130" s="132"/>
      <c r="EX130" s="132"/>
      <c r="EY130" s="132"/>
      <c r="EZ130" s="132"/>
      <c r="FA130" s="132"/>
      <c r="FB130" s="132"/>
      <c r="FC130" s="132"/>
      <c r="FD130" s="132"/>
      <c r="FE130" s="132"/>
      <c r="FF130" s="132"/>
      <c r="FG130" s="132"/>
      <c r="FH130" s="132"/>
      <c r="FI130" s="132"/>
      <c r="FJ130" s="132"/>
      <c r="FK130" s="132"/>
      <c r="FL130" s="132"/>
      <c r="FM130" s="132"/>
      <c r="FN130" s="132"/>
      <c r="FO130" s="132"/>
      <c r="FP130" s="132"/>
      <c r="FQ130" s="132"/>
      <c r="FR130" s="132"/>
      <c r="FS130" s="132"/>
      <c r="FT130" s="132"/>
      <c r="FU130" s="132"/>
      <c r="FV130" s="132"/>
      <c r="FW130" s="132"/>
      <c r="FX130" s="132"/>
      <c r="FY130" s="132"/>
      <c r="FZ130" s="132"/>
      <c r="GA130" s="132"/>
      <c r="GB130" s="132"/>
      <c r="GC130" s="132"/>
      <c r="GD130" s="132"/>
      <c r="GE130" s="132"/>
      <c r="GF130" s="132"/>
      <c r="GG130" s="132"/>
      <c r="GH130" s="132"/>
      <c r="GI130" s="132">
        <v>9.9999999999999995E-7</v>
      </c>
      <c r="GJ130" s="132">
        <v>1.0000010000999999</v>
      </c>
    </row>
    <row r="131" spans="1:192" x14ac:dyDescent="0.25">
      <c r="A131" s="133" t="s">
        <v>1356</v>
      </c>
      <c r="B131" s="132"/>
      <c r="C131" s="132"/>
      <c r="D131" s="132"/>
      <c r="E131" s="132"/>
      <c r="F131" s="132"/>
      <c r="G131" s="132"/>
      <c r="H131" s="132"/>
      <c r="I131" s="132"/>
      <c r="J131" s="132"/>
      <c r="K131" s="132"/>
      <c r="L131" s="132"/>
      <c r="M131" s="132"/>
      <c r="N131" s="132"/>
      <c r="O131" s="132"/>
      <c r="P131" s="132">
        <v>1.9024029524129359E-2</v>
      </c>
      <c r="Q131" s="132">
        <v>2.7642028436831785E-2</v>
      </c>
      <c r="R131" s="132">
        <v>5.5171237191167536E-3</v>
      </c>
      <c r="S131" s="132">
        <v>0.13028732801572313</v>
      </c>
      <c r="T131" s="132">
        <v>9.2592547677193535E-2</v>
      </c>
      <c r="U131" s="132">
        <v>7.5194550965504203E-2</v>
      </c>
      <c r="V131" s="132">
        <v>9.6655883978374029E-3</v>
      </c>
      <c r="W131" s="132">
        <v>3.2000046913376559E-2</v>
      </c>
      <c r="X131" s="132">
        <v>0.11501877915266528</v>
      </c>
      <c r="Y131" s="132">
        <v>2.3711016117524799E-3</v>
      </c>
      <c r="Z131" s="132">
        <v>0.10583673781821569</v>
      </c>
      <c r="AA131" s="132">
        <v>6.4316737753107979E-3</v>
      </c>
      <c r="AB131" s="132"/>
      <c r="AC131" s="132">
        <v>3.7319442242551028E-3</v>
      </c>
      <c r="AD131" s="132">
        <v>1.6544247619498777E-2</v>
      </c>
      <c r="AE131" s="132">
        <v>3.1792087586055638E-2</v>
      </c>
      <c r="AF131" s="132">
        <v>2.4051209309052537E-3</v>
      </c>
      <c r="AG131" s="132"/>
      <c r="AH131" s="132">
        <v>7.1887715837451294E-2</v>
      </c>
      <c r="AI131" s="132">
        <v>0.28005984497607983</v>
      </c>
      <c r="AJ131" s="132">
        <v>0.36443636477354735</v>
      </c>
      <c r="AK131" s="132">
        <v>6.4594410998409971E-2</v>
      </c>
      <c r="AL131" s="132">
        <v>3.3923856710435019E-2</v>
      </c>
      <c r="AM131" s="132">
        <v>7.6616748519770461E-2</v>
      </c>
      <c r="AN131" s="132">
        <v>6.9605971939589839E-2</v>
      </c>
      <c r="AO131" s="132">
        <v>0.64085212313092565</v>
      </c>
      <c r="AP131" s="132">
        <v>4.260819545770092E-2</v>
      </c>
      <c r="AQ131" s="132">
        <v>1.4920342273451759</v>
      </c>
      <c r="AR131" s="132">
        <v>2.9371770894815401E-2</v>
      </c>
      <c r="AS131" s="132"/>
      <c r="AT131" s="132">
        <v>6.0563010475697032</v>
      </c>
      <c r="AU131" s="132">
        <v>4.7246383803564544</v>
      </c>
      <c r="AV131" s="132">
        <v>0.68000280343971597</v>
      </c>
      <c r="AW131" s="132">
        <v>1.6265847697923486</v>
      </c>
      <c r="AX131" s="132">
        <v>7.237452511804654E-2</v>
      </c>
      <c r="AY131" s="132">
        <v>0.2680010796461445</v>
      </c>
      <c r="AZ131" s="132">
        <v>0.95766893957309651</v>
      </c>
      <c r="BA131" s="132">
        <v>3.6135444871747198E-2</v>
      </c>
      <c r="BB131" s="132">
        <v>0.17284807469651239</v>
      </c>
      <c r="BC131" s="132">
        <v>2.011425605248955E-3</v>
      </c>
      <c r="BD131" s="132">
        <v>4.9291049861813056E-4</v>
      </c>
      <c r="BE131" s="132">
        <v>0.16663333711067613</v>
      </c>
      <c r="BF131" s="132">
        <v>5.6664574079783925E-2</v>
      </c>
      <c r="BG131" s="132">
        <v>0.20997901268251848</v>
      </c>
      <c r="BH131" s="132">
        <v>2.0554187770670022E-3</v>
      </c>
      <c r="BI131" s="132">
        <v>9.052288615071212E-2</v>
      </c>
      <c r="BJ131" s="132">
        <v>0.16381929693389938</v>
      </c>
      <c r="BK131" s="132">
        <v>2.4978748195222625E-2</v>
      </c>
      <c r="BL131" s="132">
        <v>4.2908824773132591E-2</v>
      </c>
      <c r="BM131" s="132"/>
      <c r="BN131" s="132"/>
      <c r="BO131" s="132"/>
      <c r="BP131" s="132">
        <v>3.3767194079839451E-3</v>
      </c>
      <c r="BQ131" s="132">
        <v>1.1294015207573003E-2</v>
      </c>
      <c r="BR131" s="132">
        <v>2.0460737769581656E-3</v>
      </c>
      <c r="BS131" s="132">
        <v>1.8850004197370259E-3</v>
      </c>
      <c r="BT131" s="132"/>
      <c r="BU131" s="132">
        <v>4.8864433580429458E-3</v>
      </c>
      <c r="BV131" s="132">
        <v>3.1624455174167408E-4</v>
      </c>
      <c r="BW131" s="132">
        <v>2.7133501733110009E-4</v>
      </c>
      <c r="BX131" s="132">
        <v>1.2837564775157049E-2</v>
      </c>
      <c r="BY131" s="132">
        <v>4.7899309479285425E-2</v>
      </c>
      <c r="BZ131" s="132">
        <v>0.33274266204739716</v>
      </c>
      <c r="CA131" s="132"/>
      <c r="CB131" s="132"/>
      <c r="CC131" s="132"/>
      <c r="CD131" s="132"/>
      <c r="CE131" s="132"/>
      <c r="CF131" s="132"/>
      <c r="CG131" s="132"/>
      <c r="CH131" s="132"/>
      <c r="CI131" s="132"/>
      <c r="CJ131" s="132"/>
      <c r="CK131" s="132"/>
      <c r="CL131" s="132"/>
      <c r="CM131" s="132"/>
      <c r="CN131" s="132"/>
      <c r="CO131" s="132"/>
      <c r="CP131" s="132"/>
      <c r="CQ131" s="132"/>
      <c r="CR131" s="132"/>
      <c r="CS131" s="132"/>
      <c r="CT131" s="132"/>
      <c r="CU131" s="132"/>
      <c r="CV131" s="132"/>
      <c r="CW131" s="132"/>
      <c r="CX131" s="132"/>
      <c r="CY131" s="132"/>
      <c r="CZ131" s="132"/>
      <c r="DA131" s="132"/>
      <c r="DB131" s="132"/>
      <c r="DC131" s="132"/>
      <c r="DD131" s="132"/>
      <c r="DE131" s="132"/>
      <c r="DF131" s="132"/>
      <c r="DG131" s="132"/>
      <c r="DH131" s="132"/>
      <c r="DI131" s="132"/>
      <c r="DJ131" s="132"/>
      <c r="DK131" s="132"/>
      <c r="DL131" s="132"/>
      <c r="DM131" s="132"/>
      <c r="DN131" s="132"/>
      <c r="DO131" s="132"/>
      <c r="DP131" s="132"/>
      <c r="DQ131" s="132"/>
      <c r="DR131" s="132"/>
      <c r="DS131" s="132"/>
      <c r="DT131" s="132"/>
      <c r="DU131" s="132"/>
      <c r="DV131" s="132"/>
      <c r="DW131" s="132"/>
      <c r="DX131" s="132"/>
      <c r="DY131" s="132"/>
      <c r="DZ131" s="132"/>
      <c r="EA131" s="132"/>
      <c r="EB131" s="132"/>
      <c r="EC131" s="132"/>
      <c r="ED131" s="132"/>
      <c r="EE131" s="132"/>
      <c r="EF131" s="132"/>
      <c r="EG131" s="132"/>
      <c r="EH131" s="132"/>
      <c r="EI131" s="132"/>
      <c r="EJ131" s="132"/>
      <c r="EK131" s="132"/>
      <c r="EL131" s="132"/>
      <c r="EM131" s="132"/>
      <c r="EN131" s="132"/>
      <c r="EO131" s="132"/>
      <c r="EP131" s="132"/>
      <c r="EQ131" s="132"/>
      <c r="ER131" s="132"/>
      <c r="ES131" s="132"/>
      <c r="ET131" s="132"/>
      <c r="EU131" s="132"/>
      <c r="EV131" s="132"/>
      <c r="EW131" s="132"/>
      <c r="EX131" s="132"/>
      <c r="EY131" s="132"/>
      <c r="EZ131" s="132"/>
      <c r="FA131" s="132"/>
      <c r="FB131" s="132"/>
      <c r="FC131" s="132"/>
      <c r="FD131" s="132"/>
      <c r="FE131" s="132"/>
      <c r="FF131" s="132"/>
      <c r="FG131" s="132"/>
      <c r="FH131" s="132"/>
      <c r="FI131" s="132"/>
      <c r="FJ131" s="132"/>
      <c r="FK131" s="132"/>
      <c r="FL131" s="132"/>
      <c r="FM131" s="132"/>
      <c r="FN131" s="132">
        <v>4.2582268930188582E-4</v>
      </c>
      <c r="FO131" s="132">
        <v>1.5002871945348089E-3</v>
      </c>
      <c r="FP131" s="132">
        <v>4.421842321914087E-3</v>
      </c>
      <c r="FQ131" s="132">
        <v>6.5816643661295148E-3</v>
      </c>
      <c r="FR131" s="132">
        <v>2.873968384778945E-3</v>
      </c>
      <c r="FS131" s="132">
        <v>1.1043957722588992E-2</v>
      </c>
      <c r="FT131" s="132">
        <v>8.8295780429644456E-3</v>
      </c>
      <c r="FU131" s="132">
        <v>8.5367269916684745E-3</v>
      </c>
      <c r="FV131" s="132">
        <v>2.4235921936472948E-2</v>
      </c>
      <c r="FW131" s="132">
        <v>4.7459831184098716E-2</v>
      </c>
      <c r="FX131" s="132"/>
      <c r="FY131" s="132"/>
      <c r="FZ131" s="132"/>
      <c r="GA131" s="132"/>
      <c r="GB131" s="132"/>
      <c r="GC131" s="132"/>
      <c r="GD131" s="132"/>
      <c r="GE131" s="132"/>
      <c r="GF131" s="132"/>
      <c r="GG131" s="132"/>
      <c r="GH131" s="132">
        <v>-0.14220185288032677</v>
      </c>
      <c r="GI131" s="132">
        <v>5.5803106532533482</v>
      </c>
      <c r="GJ131" s="132">
        <v>25.168241436071604</v>
      </c>
    </row>
    <row r="132" spans="1:192" x14ac:dyDescent="0.25">
      <c r="A132" s="133" t="s">
        <v>376</v>
      </c>
      <c r="B132" s="132"/>
      <c r="C132" s="132"/>
      <c r="D132" s="132"/>
      <c r="E132" s="132"/>
      <c r="F132" s="132"/>
      <c r="G132" s="132"/>
      <c r="H132" s="132"/>
      <c r="I132" s="132"/>
      <c r="J132" s="132"/>
      <c r="K132" s="132"/>
      <c r="L132" s="132"/>
      <c r="M132" s="132"/>
      <c r="N132" s="132"/>
      <c r="O132" s="132"/>
      <c r="P132" s="132">
        <v>0.17121626571716428</v>
      </c>
      <c r="Q132" s="132">
        <v>0.1654449225981528</v>
      </c>
      <c r="R132" s="132">
        <v>4.9654113472050794E-2</v>
      </c>
      <c r="S132" s="132">
        <v>1.1725859521415083</v>
      </c>
      <c r="T132" s="132">
        <v>0.74999959576140851</v>
      </c>
      <c r="U132" s="132">
        <v>0.59341762535620457</v>
      </c>
      <c r="V132" s="132">
        <v>8.6990295580536642E-2</v>
      </c>
      <c r="W132" s="132">
        <v>0.28800042222038907</v>
      </c>
      <c r="X132" s="132">
        <v>1.0351690123739876</v>
      </c>
      <c r="Y132" s="132">
        <v>2.1339914505772325E-2</v>
      </c>
      <c r="Z132" s="132">
        <v>0.95253064036394131</v>
      </c>
      <c r="AA132" s="132">
        <v>5.7885063977797191E-2</v>
      </c>
      <c r="AB132" s="132"/>
      <c r="AC132" s="132">
        <v>3.3587498018295928E-2</v>
      </c>
      <c r="AD132" s="132">
        <v>0.14889822857548901</v>
      </c>
      <c r="AE132" s="132">
        <v>0.28612878827450083</v>
      </c>
      <c r="AF132" s="132">
        <v>2.1646088378147289E-2</v>
      </c>
      <c r="AG132" s="132"/>
      <c r="AH132" s="132">
        <v>0.56365610920372833</v>
      </c>
      <c r="AI132" s="132">
        <v>2.5205386047847189</v>
      </c>
      <c r="AJ132" s="132">
        <v>3.279927282961927</v>
      </c>
      <c r="AK132" s="132">
        <v>0.58134969898568978</v>
      </c>
      <c r="AL132" s="132">
        <v>0.30531471039391522</v>
      </c>
      <c r="AM132" s="132">
        <v>0.68955073667793432</v>
      </c>
      <c r="AN132" s="132">
        <v>0.62645374745630855</v>
      </c>
      <c r="AO132" s="132">
        <v>5.7676691081783318</v>
      </c>
      <c r="AP132" s="132">
        <v>0.38347375911930837</v>
      </c>
      <c r="AQ132" s="132">
        <v>13.344974712773251</v>
      </c>
      <c r="AR132" s="132">
        <v>0.26434593805333867</v>
      </c>
      <c r="AS132" s="132">
        <v>5.972967714236372</v>
      </c>
      <c r="AT132" s="132">
        <v>48.367075047224297</v>
      </c>
      <c r="AU132" s="132">
        <v>42.438412089874767</v>
      </c>
      <c r="AV132" s="132">
        <v>6.1200252309574452</v>
      </c>
      <c r="AW132" s="132">
        <v>14.639262928131139</v>
      </c>
      <c r="AX132" s="132">
        <v>0.65137072606241897</v>
      </c>
      <c r="AY132" s="132">
        <v>2.3286763834819673</v>
      </c>
      <c r="AZ132" s="132">
        <v>8.6190204561578696</v>
      </c>
      <c r="BA132" s="132">
        <v>0.32521900384572483</v>
      </c>
      <c r="BB132" s="132">
        <v>1.4722993389352785</v>
      </c>
      <c r="BC132" s="132">
        <v>1.8102830447240596E-2</v>
      </c>
      <c r="BD132" s="132">
        <v>4.4361944875631757E-3</v>
      </c>
      <c r="BE132" s="132">
        <v>1.4997000339960855</v>
      </c>
      <c r="BF132" s="132">
        <v>0.50998116671805538</v>
      </c>
      <c r="BG132" s="132">
        <v>1.8898111141426666</v>
      </c>
      <c r="BH132" s="132">
        <v>1.8498768993603025E-2</v>
      </c>
      <c r="BI132" s="132">
        <v>0.81470597535640921</v>
      </c>
      <c r="BJ132" s="132">
        <v>1.4743736724050944</v>
      </c>
      <c r="BK132" s="132">
        <v>0.14147540042367035</v>
      </c>
      <c r="BL132" s="132">
        <v>0.38617942295819341</v>
      </c>
      <c r="BM132" s="132"/>
      <c r="BN132" s="132"/>
      <c r="BO132" s="132"/>
      <c r="BP132" s="132">
        <v>3.0390474671855509E-2</v>
      </c>
      <c r="BQ132" s="132">
        <v>1.0183128035348237</v>
      </c>
      <c r="BR132" s="132">
        <v>1.8414663992623492E-2</v>
      </c>
      <c r="BS132" s="132">
        <v>1.6965003777633235E-2</v>
      </c>
      <c r="BT132" s="132"/>
      <c r="BU132" s="132">
        <v>4.3977990222386514E-2</v>
      </c>
      <c r="BV132" s="132">
        <v>2.8462009656750669E-3</v>
      </c>
      <c r="BW132" s="132">
        <v>2.4420151559799014E-3</v>
      </c>
      <c r="BX132" s="132">
        <v>0.11553808297641346</v>
      </c>
      <c r="BY132" s="132">
        <v>0.43109378531356884</v>
      </c>
      <c r="BZ132" s="132">
        <v>2.9946839584265752</v>
      </c>
      <c r="CA132" s="132"/>
      <c r="CB132" s="132"/>
      <c r="CC132" s="132"/>
      <c r="CD132" s="132"/>
      <c r="CE132" s="132"/>
      <c r="CF132" s="132"/>
      <c r="CG132" s="132"/>
      <c r="CH132" s="132"/>
      <c r="CI132" s="132"/>
      <c r="CJ132" s="132"/>
      <c r="CK132" s="132"/>
      <c r="CL132" s="132"/>
      <c r="CM132" s="132"/>
      <c r="CN132" s="132"/>
      <c r="CO132" s="132"/>
      <c r="CP132" s="132"/>
      <c r="CQ132" s="132"/>
      <c r="CR132" s="132"/>
      <c r="CS132" s="132"/>
      <c r="CT132" s="132"/>
      <c r="CU132" s="132"/>
      <c r="CV132" s="132"/>
      <c r="CW132" s="132"/>
      <c r="CX132" s="132"/>
      <c r="CY132" s="132"/>
      <c r="CZ132" s="132"/>
      <c r="DA132" s="132"/>
      <c r="DB132" s="132"/>
      <c r="DC132" s="132"/>
      <c r="DD132" s="132"/>
      <c r="DE132" s="132"/>
      <c r="DF132" s="132"/>
      <c r="DG132" s="132"/>
      <c r="DH132" s="132"/>
      <c r="DI132" s="132"/>
      <c r="DJ132" s="132"/>
      <c r="DK132" s="132"/>
      <c r="DL132" s="132"/>
      <c r="DM132" s="132"/>
      <c r="DN132" s="132"/>
      <c r="DO132" s="132"/>
      <c r="DP132" s="132"/>
      <c r="DQ132" s="132"/>
      <c r="DR132" s="132"/>
      <c r="DS132" s="132"/>
      <c r="DT132" s="132"/>
      <c r="DU132" s="132"/>
      <c r="DV132" s="132"/>
      <c r="DW132" s="132"/>
      <c r="DX132" s="132"/>
      <c r="DY132" s="132"/>
      <c r="DZ132" s="132"/>
      <c r="EA132" s="132"/>
      <c r="EB132" s="132"/>
      <c r="EC132" s="132"/>
      <c r="ED132" s="132"/>
      <c r="EE132" s="132"/>
      <c r="EF132" s="132"/>
      <c r="EG132" s="132"/>
      <c r="EH132" s="132"/>
      <c r="EI132" s="132"/>
      <c r="EJ132" s="132"/>
      <c r="EK132" s="132"/>
      <c r="EL132" s="132"/>
      <c r="EM132" s="132"/>
      <c r="EN132" s="132"/>
      <c r="EO132" s="132"/>
      <c r="EP132" s="132"/>
      <c r="EQ132" s="132"/>
      <c r="ER132" s="132"/>
      <c r="ES132" s="132"/>
      <c r="ET132" s="132"/>
      <c r="EU132" s="132"/>
      <c r="EV132" s="132"/>
      <c r="EW132" s="132"/>
      <c r="EX132" s="132"/>
      <c r="EY132" s="132"/>
      <c r="EZ132" s="132"/>
      <c r="FA132" s="132"/>
      <c r="FB132" s="132"/>
      <c r="FC132" s="132"/>
      <c r="FD132" s="132"/>
      <c r="FE132" s="132"/>
      <c r="FF132" s="132"/>
      <c r="FG132" s="132"/>
      <c r="FH132" s="132"/>
      <c r="FI132" s="132"/>
      <c r="FJ132" s="132"/>
      <c r="FK132" s="132"/>
      <c r="FL132" s="132"/>
      <c r="FM132" s="132"/>
      <c r="FN132" s="132">
        <v>3.8324042037169732E-3</v>
      </c>
      <c r="FO132" s="132">
        <v>1.3502584750813283E-2</v>
      </c>
      <c r="FP132" s="132">
        <v>3.9796580897226784E-2</v>
      </c>
      <c r="FQ132" s="132">
        <v>5.9234979295165635E-2</v>
      </c>
      <c r="FR132" s="132">
        <v>2.5865715463010509E-2</v>
      </c>
      <c r="FS132" s="132">
        <v>9.9395619503300933E-2</v>
      </c>
      <c r="FT132" s="132">
        <v>7.9466202386680035E-2</v>
      </c>
      <c r="FU132" s="132">
        <v>7.6830542925016287E-2</v>
      </c>
      <c r="FV132" s="132">
        <v>0.21812329742825659</v>
      </c>
      <c r="FW132" s="132">
        <v>0.42713848065688853</v>
      </c>
      <c r="FX132" s="132"/>
      <c r="FY132" s="132"/>
      <c r="FZ132" s="132"/>
      <c r="GA132" s="132"/>
      <c r="GB132" s="132"/>
      <c r="GC132" s="132"/>
      <c r="GD132" s="132"/>
      <c r="GE132" s="132"/>
      <c r="GF132" s="132"/>
      <c r="GG132" s="132"/>
      <c r="GH132" s="132">
        <v>-1.279816675922941</v>
      </c>
      <c r="GI132" s="132">
        <v>50.222795879280142</v>
      </c>
      <c r="GJ132" s="132">
        <v>226.51417292464447</v>
      </c>
    </row>
    <row r="133" spans="1:192" x14ac:dyDescent="0.25">
      <c r="A133" s="133" t="s">
        <v>377</v>
      </c>
      <c r="B133" s="132">
        <v>2.2625070498941406</v>
      </c>
      <c r="C133" s="132">
        <v>5.1923007661867029</v>
      </c>
      <c r="D133" s="132">
        <v>0.36500521974184508</v>
      </c>
      <c r="E133" s="132">
        <v>3.1642281458425137</v>
      </c>
      <c r="F133" s="132">
        <v>4.9199566498527787</v>
      </c>
      <c r="G133" s="132">
        <v>1.4196119062164321</v>
      </c>
      <c r="H133" s="132">
        <v>2.2030652257447914</v>
      </c>
      <c r="I133" s="132">
        <v>1.5865947535380494</v>
      </c>
      <c r="J133" s="132">
        <v>0.45650406623641654</v>
      </c>
      <c r="K133" s="132">
        <v>1.8906180524577922</v>
      </c>
      <c r="L133" s="132">
        <v>1.3214685543285749</v>
      </c>
      <c r="M133" s="132">
        <v>2.5699472227639637</v>
      </c>
      <c r="N133" s="132">
        <v>2.3622565058645417</v>
      </c>
      <c r="O133" s="132">
        <v>0.28403459623075966</v>
      </c>
      <c r="P133" s="132">
        <v>2.7562479092914653</v>
      </c>
      <c r="Q133" s="132">
        <v>1.8373702064974795</v>
      </c>
      <c r="R133" s="132">
        <v>0.27039064047461542</v>
      </c>
      <c r="S133" s="132">
        <v>7.7161927334846361</v>
      </c>
      <c r="T133" s="132">
        <v>7.1108509003711422</v>
      </c>
      <c r="U133" s="132">
        <v>3.6852359727431967</v>
      </c>
      <c r="V133" s="132">
        <v>6.9732092960233163E-3</v>
      </c>
      <c r="W133" s="132">
        <v>0.15373813004219863</v>
      </c>
      <c r="X133" s="132">
        <v>4.2238776902281276E-2</v>
      </c>
      <c r="Y133" s="132">
        <v>4.5544742253005976E-2</v>
      </c>
      <c r="Z133" s="132">
        <v>0.15134536703645718</v>
      </c>
      <c r="AA133" s="132">
        <v>0.1092549029262006</v>
      </c>
      <c r="AB133" s="132">
        <v>2.6788113350273122E-5</v>
      </c>
      <c r="AC133" s="132">
        <v>0.16454530965075115</v>
      </c>
      <c r="AD133" s="132">
        <v>0.35824124178075989</v>
      </c>
      <c r="AE133" s="132">
        <v>6.0077143253649039E-2</v>
      </c>
      <c r="AF133" s="132">
        <v>1.8356809986203038E-3</v>
      </c>
      <c r="AG133" s="132">
        <v>1.0426190073094019E-2</v>
      </c>
      <c r="AH133" s="132">
        <v>2.4093287961177867</v>
      </c>
      <c r="AI133" s="132">
        <v>0.51858961968271622</v>
      </c>
      <c r="AJ133" s="132">
        <v>0.95969204854285817</v>
      </c>
      <c r="AK133" s="132">
        <v>0.42704721131066609</v>
      </c>
      <c r="AL133" s="132">
        <v>5.8081252818397745E-2</v>
      </c>
      <c r="AM133" s="132">
        <v>5.6416204878165725E-2</v>
      </c>
      <c r="AN133" s="132">
        <v>1.0328951896184919</v>
      </c>
      <c r="AO133" s="132">
        <v>3.9941853340116293</v>
      </c>
      <c r="AP133" s="132">
        <v>3.9793279031670235</v>
      </c>
      <c r="AQ133" s="132">
        <v>4.760890106951293</v>
      </c>
      <c r="AR133" s="132">
        <v>1.7301572994898842E-2</v>
      </c>
      <c r="AS133" s="132">
        <v>0.35674912155911431</v>
      </c>
      <c r="AT133" s="132">
        <v>3.2107420940320281</v>
      </c>
      <c r="AU133" s="132">
        <v>23.508645759481283</v>
      </c>
      <c r="AV133" s="132">
        <v>1.4953248040087206</v>
      </c>
      <c r="AW133" s="132">
        <v>1.0808493895102496</v>
      </c>
      <c r="AX133" s="132">
        <v>1.1801385008086696</v>
      </c>
      <c r="AY133" s="132">
        <v>1.4474209071310777</v>
      </c>
      <c r="AZ133" s="132">
        <v>0.11002957989332955</v>
      </c>
      <c r="BA133" s="132">
        <v>1.3557071620758716</v>
      </c>
      <c r="BB133" s="132">
        <v>0.4952791972178916</v>
      </c>
      <c r="BC133" s="132">
        <v>5.7682729175998551E-3</v>
      </c>
      <c r="BD133" s="132">
        <v>1.4135458316529156E-3</v>
      </c>
      <c r="BE133" s="132">
        <v>0.47786334384752638</v>
      </c>
      <c r="BF133" s="132">
        <v>0.11119958947906322</v>
      </c>
      <c r="BG133" s="132">
        <v>2.6928755590631424</v>
      </c>
      <c r="BH133" s="132">
        <v>5.18705531756012E-2</v>
      </c>
      <c r="BI133" s="132">
        <v>0.52788008537762665</v>
      </c>
      <c r="BJ133" s="132">
        <v>0.74940889586421344</v>
      </c>
      <c r="BK133" s="132">
        <v>0.78682103665788095</v>
      </c>
      <c r="BL133" s="132">
        <v>1.061842158800939</v>
      </c>
      <c r="BM133" s="132">
        <v>8.0436001348438886</v>
      </c>
      <c r="BN133" s="132">
        <v>4.3814805537143613</v>
      </c>
      <c r="BO133" s="132">
        <v>0.80575402523078865</v>
      </c>
      <c r="BP133" s="132">
        <v>0.55375058050766501</v>
      </c>
      <c r="BQ133" s="132">
        <v>1.8521134633421938</v>
      </c>
      <c r="BR133" s="132">
        <v>0.33559662053537398</v>
      </c>
      <c r="BS133" s="132">
        <v>0.30917740000166261</v>
      </c>
      <c r="BT133" s="132"/>
      <c r="BU133" s="132">
        <v>0.80147113508624956</v>
      </c>
      <c r="BV133" s="132">
        <v>5.1872224067798255E-2</v>
      </c>
      <c r="BW133" s="132">
        <v>0.32188853152909014</v>
      </c>
      <c r="BX133" s="132">
        <v>37.519315970618734</v>
      </c>
      <c r="BY133" s="132">
        <v>21.773881428721811</v>
      </c>
      <c r="BZ133" s="132">
        <v>11.699824768645405</v>
      </c>
      <c r="CA133" s="132"/>
      <c r="CB133" s="132"/>
      <c r="CC133" s="132"/>
      <c r="CD133" s="132"/>
      <c r="CE133" s="132"/>
      <c r="CF133" s="132"/>
      <c r="CG133" s="132"/>
      <c r="CH133" s="132"/>
      <c r="CI133" s="132"/>
      <c r="CJ133" s="132"/>
      <c r="CK133" s="132"/>
      <c r="CL133" s="132"/>
      <c r="CM133" s="132"/>
      <c r="CN133" s="132"/>
      <c r="CO133" s="132"/>
      <c r="CP133" s="132"/>
      <c r="CQ133" s="132"/>
      <c r="CR133" s="132"/>
      <c r="CS133" s="132"/>
      <c r="CT133" s="132"/>
      <c r="CU133" s="132"/>
      <c r="CV133" s="132"/>
      <c r="CW133" s="132"/>
      <c r="CX133" s="132"/>
      <c r="CY133" s="132"/>
      <c r="CZ133" s="132"/>
      <c r="DA133" s="132"/>
      <c r="DB133" s="132"/>
      <c r="DC133" s="132"/>
      <c r="DD133" s="132"/>
      <c r="DE133" s="132"/>
      <c r="DF133" s="132"/>
      <c r="DG133" s="132"/>
      <c r="DH133" s="132"/>
      <c r="DI133" s="132"/>
      <c r="DJ133" s="132"/>
      <c r="DK133" s="132"/>
      <c r="DL133" s="132"/>
      <c r="DM133" s="132"/>
      <c r="DN133" s="132"/>
      <c r="DO133" s="132"/>
      <c r="DP133" s="132"/>
      <c r="DQ133" s="132"/>
      <c r="DR133" s="132"/>
      <c r="DS133" s="132"/>
      <c r="DT133" s="132"/>
      <c r="DU133" s="132"/>
      <c r="DV133" s="132"/>
      <c r="DW133" s="132"/>
      <c r="DX133" s="132"/>
      <c r="DY133" s="132"/>
      <c r="DZ133" s="132"/>
      <c r="EA133" s="132"/>
      <c r="EB133" s="132"/>
      <c r="EC133" s="132"/>
      <c r="ED133" s="132"/>
      <c r="EE133" s="132"/>
      <c r="EF133" s="132"/>
      <c r="EG133" s="132"/>
      <c r="EH133" s="132"/>
      <c r="EI133" s="132"/>
      <c r="EJ133" s="132"/>
      <c r="EK133" s="132"/>
      <c r="EL133" s="132"/>
      <c r="EM133" s="132"/>
      <c r="EN133" s="132"/>
      <c r="EO133" s="132"/>
      <c r="EP133" s="132"/>
      <c r="EQ133" s="132"/>
      <c r="ER133" s="132"/>
      <c r="ES133" s="132"/>
      <c r="ET133" s="132"/>
      <c r="EU133" s="132"/>
      <c r="EV133" s="132"/>
      <c r="EW133" s="132"/>
      <c r="EX133" s="132"/>
      <c r="EY133" s="132"/>
      <c r="EZ133" s="132"/>
      <c r="FA133" s="132"/>
      <c r="FB133" s="132"/>
      <c r="FC133" s="132"/>
      <c r="FD133" s="132"/>
      <c r="FE133" s="132"/>
      <c r="FF133" s="132"/>
      <c r="FG133" s="132"/>
      <c r="FH133" s="132"/>
      <c r="FI133" s="132"/>
      <c r="FJ133" s="132"/>
      <c r="FK133" s="132"/>
      <c r="FL133" s="132"/>
      <c r="FM133" s="132"/>
      <c r="FN133" s="132">
        <v>4.5943177227022503</v>
      </c>
      <c r="FO133" s="132">
        <v>6.4092624208790889</v>
      </c>
      <c r="FP133" s="132">
        <v>7.3873133444768451</v>
      </c>
      <c r="FQ133" s="132">
        <v>8.2047693047649357</v>
      </c>
      <c r="FR133" s="132">
        <v>8.4910583638484525</v>
      </c>
      <c r="FS133" s="132">
        <v>9.2194400166197727</v>
      </c>
      <c r="FT133" s="132">
        <v>9.9274759185090371</v>
      </c>
      <c r="FU133" s="132">
        <v>14.834669239110511</v>
      </c>
      <c r="FV133" s="132">
        <v>19.198142423392799</v>
      </c>
      <c r="FW133" s="132">
        <v>31.615408693575969</v>
      </c>
      <c r="FX133" s="132"/>
      <c r="FY133" s="132"/>
      <c r="FZ133" s="132"/>
      <c r="GA133" s="132"/>
      <c r="GB133" s="132"/>
      <c r="GC133" s="132"/>
      <c r="GD133" s="132"/>
      <c r="GE133" s="132"/>
      <c r="GF133" s="132"/>
      <c r="GG133" s="132"/>
      <c r="GH133" s="132">
        <v>-1.4914730814303208</v>
      </c>
      <c r="GI133" s="132">
        <v>44.502660876596863</v>
      </c>
      <c r="GJ133" s="132">
        <v>364.74299143680685</v>
      </c>
    </row>
    <row r="134" spans="1:192" x14ac:dyDescent="0.25">
      <c r="A134" s="133" t="s">
        <v>378</v>
      </c>
      <c r="B134" s="132">
        <v>0.10221113895921687</v>
      </c>
      <c r="C134" s="132">
        <v>0.39674092030073033</v>
      </c>
      <c r="D134" s="132">
        <v>1.7116800094567581E-2</v>
      </c>
      <c r="E134" s="132">
        <v>0.29415078218670132</v>
      </c>
      <c r="F134" s="132">
        <v>1.1421525785991751</v>
      </c>
      <c r="G134" s="132">
        <v>0.38604921488115623</v>
      </c>
      <c r="H134" s="132">
        <v>0.13896445738493976</v>
      </c>
      <c r="I134" s="132">
        <v>0.17791305210291961</v>
      </c>
      <c r="J134" s="132">
        <v>1.6144092502151684E-2</v>
      </c>
      <c r="K134" s="132">
        <v>0.17793483978626673</v>
      </c>
      <c r="L134" s="132">
        <v>4.1999695128245876E-2</v>
      </c>
      <c r="M134" s="132">
        <v>0.11106432475558213</v>
      </c>
      <c r="N134" s="132">
        <v>6.3231118594427663E-2</v>
      </c>
      <c r="O134" s="132">
        <v>1.0041657362099903E-2</v>
      </c>
      <c r="P134" s="132">
        <v>1.3279638064767292</v>
      </c>
      <c r="Q134" s="132">
        <v>0.67555191392009439</v>
      </c>
      <c r="R134" s="132">
        <v>8.5856813113009092E-2</v>
      </c>
      <c r="S134" s="132">
        <v>3.0807804244791961</v>
      </c>
      <c r="T134" s="132">
        <v>2.2189093277143566</v>
      </c>
      <c r="U134" s="132">
        <v>1.1701685222305438</v>
      </c>
      <c r="V134" s="132"/>
      <c r="W134" s="132"/>
      <c r="X134" s="132"/>
      <c r="Y134" s="132"/>
      <c r="Z134" s="132"/>
      <c r="AA134" s="132"/>
      <c r="AB134" s="132"/>
      <c r="AC134" s="132"/>
      <c r="AD134" s="132"/>
      <c r="AE134" s="132"/>
      <c r="AF134" s="132"/>
      <c r="AG134" s="132"/>
      <c r="AH134" s="132"/>
      <c r="AI134" s="132"/>
      <c r="AJ134" s="132">
        <v>6.1184158174428654E-2</v>
      </c>
      <c r="AK134" s="132">
        <v>0.10542504860824045</v>
      </c>
      <c r="AL134" s="132">
        <v>1.3309377762731251E-3</v>
      </c>
      <c r="AM134" s="132">
        <v>0.50687063679166333</v>
      </c>
      <c r="AN134" s="132">
        <v>0.1744589537151067</v>
      </c>
      <c r="AO134" s="132">
        <v>2.0075386179917707E-3</v>
      </c>
      <c r="AP134" s="132">
        <v>6.1781820331824916E-2</v>
      </c>
      <c r="AQ134" s="132"/>
      <c r="AR134" s="132">
        <v>3.3208589000015715E-4</v>
      </c>
      <c r="AS134" s="132">
        <v>6.8474322869176438E-3</v>
      </c>
      <c r="AT134" s="132">
        <v>6.1626890582258786E-2</v>
      </c>
      <c r="AU134" s="132">
        <v>9.4835495487466712E-2</v>
      </c>
      <c r="AV134" s="132">
        <v>1.2815376614144023</v>
      </c>
      <c r="AW134" s="132">
        <v>0.36265597598420751</v>
      </c>
      <c r="AX134" s="132">
        <v>2.1066014784016035E-3</v>
      </c>
      <c r="AY134" s="132"/>
      <c r="AZ134" s="132"/>
      <c r="BA134" s="132">
        <v>3.6814304993932824E-2</v>
      </c>
      <c r="BB134" s="132">
        <v>0.65442606638968281</v>
      </c>
      <c r="BC134" s="132">
        <v>1.1016175612539238E-4</v>
      </c>
      <c r="BD134" s="132">
        <v>2.6995721839632905E-5</v>
      </c>
      <c r="BE134" s="132">
        <v>9.1261744890010956E-3</v>
      </c>
      <c r="BF134" s="132">
        <v>0.12394326887425945</v>
      </c>
      <c r="BG134" s="132">
        <v>3.3764809587578215</v>
      </c>
      <c r="BH134" s="132">
        <v>7.6478365517959904E-2</v>
      </c>
      <c r="BI134" s="132">
        <v>9.7868498442456126E-2</v>
      </c>
      <c r="BJ134" s="132">
        <v>1.1851748813385294</v>
      </c>
      <c r="BK134" s="132">
        <v>1.6598861364032956E-2</v>
      </c>
      <c r="BL134" s="132">
        <v>0.12725739740996256</v>
      </c>
      <c r="BM134" s="132"/>
      <c r="BN134" s="132">
        <v>0.25795583372351666</v>
      </c>
      <c r="BO134" s="132"/>
      <c r="BP134" s="132">
        <v>1.5747119677712051</v>
      </c>
      <c r="BQ134" s="132">
        <v>5.2668933253691756</v>
      </c>
      <c r="BR134" s="132">
        <v>0.97714806031186141</v>
      </c>
      <c r="BS134" s="132">
        <v>0.90022389445380191</v>
      </c>
      <c r="BT134" s="132"/>
      <c r="BU134" s="132">
        <v>2.3276558864753221</v>
      </c>
      <c r="BV134" s="132">
        <v>0.15195477025692</v>
      </c>
      <c r="BW134" s="132">
        <v>0.13814636123342902</v>
      </c>
      <c r="BX134" s="132">
        <v>1.0351476306449265</v>
      </c>
      <c r="BY134" s="132">
        <v>1.4064717919518659</v>
      </c>
      <c r="BZ134" s="132">
        <v>1.1973325450302832</v>
      </c>
      <c r="CA134" s="132"/>
      <c r="CB134" s="132"/>
      <c r="CC134" s="132"/>
      <c r="CD134" s="132"/>
      <c r="CE134" s="132"/>
      <c r="CF134" s="132"/>
      <c r="CG134" s="132"/>
      <c r="CH134" s="132"/>
      <c r="CI134" s="132"/>
      <c r="CJ134" s="132"/>
      <c r="CK134" s="132"/>
      <c r="CL134" s="132"/>
      <c r="CM134" s="132"/>
      <c r="CN134" s="132"/>
      <c r="CO134" s="132"/>
      <c r="CP134" s="132"/>
      <c r="CQ134" s="132"/>
      <c r="CR134" s="132"/>
      <c r="CS134" s="132"/>
      <c r="CT134" s="132"/>
      <c r="CU134" s="132"/>
      <c r="CV134" s="132"/>
      <c r="CW134" s="132"/>
      <c r="CX134" s="132"/>
      <c r="CY134" s="132"/>
      <c r="CZ134" s="132"/>
      <c r="DA134" s="132"/>
      <c r="DB134" s="132"/>
      <c r="DC134" s="132"/>
      <c r="DD134" s="132"/>
      <c r="DE134" s="132"/>
      <c r="DF134" s="132"/>
      <c r="DG134" s="132"/>
      <c r="DH134" s="132"/>
      <c r="DI134" s="132"/>
      <c r="DJ134" s="132"/>
      <c r="DK134" s="132"/>
      <c r="DL134" s="132"/>
      <c r="DM134" s="132"/>
      <c r="DN134" s="132"/>
      <c r="DO134" s="132"/>
      <c r="DP134" s="132"/>
      <c r="DQ134" s="132"/>
      <c r="DR134" s="132"/>
      <c r="DS134" s="132"/>
      <c r="DT134" s="132"/>
      <c r="DU134" s="132"/>
      <c r="DV134" s="132"/>
      <c r="DW134" s="132"/>
      <c r="DX134" s="132"/>
      <c r="DY134" s="132"/>
      <c r="DZ134" s="132"/>
      <c r="EA134" s="132"/>
      <c r="EB134" s="132"/>
      <c r="EC134" s="132"/>
      <c r="ED134" s="132"/>
      <c r="EE134" s="132"/>
      <c r="EF134" s="132"/>
      <c r="EG134" s="132"/>
      <c r="EH134" s="132"/>
      <c r="EI134" s="132"/>
      <c r="EJ134" s="132"/>
      <c r="EK134" s="132"/>
      <c r="EL134" s="132"/>
      <c r="EM134" s="132"/>
      <c r="EN134" s="132"/>
      <c r="EO134" s="132"/>
      <c r="EP134" s="132"/>
      <c r="EQ134" s="132"/>
      <c r="ER134" s="132"/>
      <c r="ES134" s="132"/>
      <c r="ET134" s="132"/>
      <c r="EU134" s="132"/>
      <c r="EV134" s="132"/>
      <c r="EW134" s="132"/>
      <c r="EX134" s="132"/>
      <c r="EY134" s="132"/>
      <c r="EZ134" s="132"/>
      <c r="FA134" s="132"/>
      <c r="FB134" s="132"/>
      <c r="FC134" s="132"/>
      <c r="FD134" s="132"/>
      <c r="FE134" s="132"/>
      <c r="FF134" s="132"/>
      <c r="FG134" s="132"/>
      <c r="FH134" s="132"/>
      <c r="FI134" s="132"/>
      <c r="FJ134" s="132"/>
      <c r="FK134" s="132"/>
      <c r="FL134" s="132"/>
      <c r="FM134" s="132"/>
      <c r="FN134" s="132">
        <v>8.8964098764773621E-3</v>
      </c>
      <c r="FO134" s="132">
        <v>3.507720859780427E-2</v>
      </c>
      <c r="FP134" s="132">
        <v>0.15353296530077784</v>
      </c>
      <c r="FQ134" s="132">
        <v>0.25394264391405741</v>
      </c>
      <c r="FR134" s="132">
        <v>0.2906071801685558</v>
      </c>
      <c r="FS134" s="132">
        <v>0.46599661071291631</v>
      </c>
      <c r="FT134" s="132">
        <v>0.90381897259275579</v>
      </c>
      <c r="FU134" s="132">
        <v>1.6916767325484954</v>
      </c>
      <c r="FV134" s="132">
        <v>3.1652299787068934</v>
      </c>
      <c r="FW134" s="132">
        <v>7.2762287173620432</v>
      </c>
      <c r="FX134" s="132"/>
      <c r="FY134" s="132"/>
      <c r="FZ134" s="132"/>
      <c r="GA134" s="132"/>
      <c r="GB134" s="132"/>
      <c r="GC134" s="132"/>
      <c r="GD134" s="132"/>
      <c r="GE134" s="132"/>
      <c r="GF134" s="132">
        <v>5.4613901903853923E-3</v>
      </c>
      <c r="GG134" s="132">
        <v>2.0481165069998031E-4</v>
      </c>
      <c r="GH134" s="132">
        <v>-0.13461746719649847</v>
      </c>
      <c r="GI134" s="132">
        <v>5.275065423688285</v>
      </c>
      <c r="GJ134" s="132">
        <v>54.687016298102847</v>
      </c>
    </row>
    <row r="135" spans="1:192" x14ac:dyDescent="0.25">
      <c r="A135" s="133" t="s">
        <v>379</v>
      </c>
      <c r="B135" s="132">
        <v>0.13705285707486109</v>
      </c>
      <c r="C135" s="132">
        <v>0.5302431173968466</v>
      </c>
      <c r="D135" s="132">
        <v>2.2879499039640552E-2</v>
      </c>
      <c r="E135" s="132">
        <v>0.39655762756619334</v>
      </c>
      <c r="F135" s="132">
        <v>1.5384741146379175</v>
      </c>
      <c r="G135" s="132">
        <v>0.51765725473483548</v>
      </c>
      <c r="H135" s="132">
        <v>0.18581454036028899</v>
      </c>
      <c r="I135" s="132">
        <v>0.23825994511655915</v>
      </c>
      <c r="J135" s="132">
        <v>2.1664923146712631E-2</v>
      </c>
      <c r="K135" s="132">
        <v>0.23838827326391318</v>
      </c>
      <c r="L135" s="132">
        <v>5.6255560397316974E-2</v>
      </c>
      <c r="M135" s="132">
        <v>0.14888404861886204</v>
      </c>
      <c r="N135" s="132">
        <v>6.0040378203156344E-2</v>
      </c>
      <c r="O135" s="132">
        <v>9.0821546300221111E-3</v>
      </c>
      <c r="P135" s="132">
        <v>0.33807591214354865</v>
      </c>
      <c r="Q135" s="132">
        <v>0.14867170032678262</v>
      </c>
      <c r="R135" s="132">
        <v>3.3106744242178548E-2</v>
      </c>
      <c r="S135" s="132">
        <v>0.7724838253173274</v>
      </c>
      <c r="T135" s="132">
        <v>0.82280850449109466</v>
      </c>
      <c r="U135" s="132">
        <v>0.45122184927528652</v>
      </c>
      <c r="V135" s="132">
        <v>0.22694812443787815</v>
      </c>
      <c r="W135" s="132">
        <v>0.19227016831203064</v>
      </c>
      <c r="X135" s="132">
        <v>2.7073577178657806</v>
      </c>
      <c r="Y135" s="132">
        <v>0.17514661224316883</v>
      </c>
      <c r="Z135" s="132">
        <v>2.7608596316667273</v>
      </c>
      <c r="AA135" s="132">
        <v>0.84245003545488917</v>
      </c>
      <c r="AB135" s="132">
        <v>0.86141149116124027</v>
      </c>
      <c r="AC135" s="132">
        <v>2.3784578009111178E-2</v>
      </c>
      <c r="AD135" s="132">
        <v>3.0481279257961131</v>
      </c>
      <c r="AE135" s="132">
        <v>0.14131506690279097</v>
      </c>
      <c r="AF135" s="132">
        <v>0.2483315015502712</v>
      </c>
      <c r="AG135" s="132">
        <v>0.11140918880599751</v>
      </c>
      <c r="AH135" s="132">
        <v>1.0874664572608275</v>
      </c>
      <c r="AI135" s="132">
        <v>5.0099467151358832</v>
      </c>
      <c r="AJ135" s="132">
        <v>0.90700379072677761</v>
      </c>
      <c r="AK135" s="132">
        <v>0.53020300076155025</v>
      </c>
      <c r="AL135" s="132">
        <v>5.3550304263958494E-2</v>
      </c>
      <c r="AM135" s="132">
        <v>0.12032955390040047</v>
      </c>
      <c r="AN135" s="132">
        <v>1.0823614959781203</v>
      </c>
      <c r="AO135" s="132">
        <v>0.84041743117875733</v>
      </c>
      <c r="AP135" s="132">
        <v>0.73701240558083791</v>
      </c>
      <c r="AQ135" s="132">
        <v>0.39531686796858756</v>
      </c>
      <c r="AR135" s="132">
        <v>3.6320015648696113E-3</v>
      </c>
      <c r="AS135" s="132">
        <v>7.4889917127800312E-2</v>
      </c>
      <c r="AT135" s="132">
        <v>0.67400925415020274</v>
      </c>
      <c r="AU135" s="132">
        <v>8.0115808409012637</v>
      </c>
      <c r="AV135" s="132">
        <v>0.4147177923646318</v>
      </c>
      <c r="AW135" s="132">
        <v>2.7063980017971465</v>
      </c>
      <c r="AX135" s="132">
        <v>3.8405401970176349</v>
      </c>
      <c r="AY135" s="132">
        <v>0.31912337033967864</v>
      </c>
      <c r="AZ135" s="132">
        <v>9.6898136416398079E-2</v>
      </c>
      <c r="BA135" s="132">
        <v>0.54924301854889213</v>
      </c>
      <c r="BB135" s="132">
        <v>1.0509906470225285</v>
      </c>
      <c r="BC135" s="132">
        <v>2.5886321056661155E-2</v>
      </c>
      <c r="BD135" s="132">
        <v>6.3435800887344258E-3</v>
      </c>
      <c r="BE135" s="132">
        <v>2.1445108643011066</v>
      </c>
      <c r="BF135" s="132">
        <v>0.86791309195499744</v>
      </c>
      <c r="BG135" s="132">
        <v>5.3153057670760804</v>
      </c>
      <c r="BH135" s="132">
        <v>3.165424212466502E-2</v>
      </c>
      <c r="BI135" s="132">
        <v>1.1636054397753821</v>
      </c>
      <c r="BJ135" s="132">
        <v>1.6724260972948624</v>
      </c>
      <c r="BK135" s="132">
        <v>2.3314199591381583E-2</v>
      </c>
      <c r="BL135" s="132">
        <v>2.0839144661552074E-2</v>
      </c>
      <c r="BM135" s="132">
        <v>15.800517471133043</v>
      </c>
      <c r="BN135" s="132">
        <v>17.262102393814594</v>
      </c>
      <c r="BO135" s="132"/>
      <c r="BP135" s="132">
        <v>0.15152301800889112</v>
      </c>
      <c r="BQ135" s="132">
        <v>0.50679463198616792</v>
      </c>
      <c r="BR135" s="132">
        <v>2.6120819231851795E-2</v>
      </c>
      <c r="BS135" s="132">
        <v>2.4064506260920784E-2</v>
      </c>
      <c r="BT135" s="132"/>
      <c r="BU135" s="132">
        <v>0.20162514607895535</v>
      </c>
      <c r="BV135" s="132">
        <v>3.1725062667197962E-2</v>
      </c>
      <c r="BW135" s="132"/>
      <c r="BX135" s="132">
        <v>1.5951973732437148</v>
      </c>
      <c r="BY135" s="132">
        <v>0.12575317559312937</v>
      </c>
      <c r="BZ135" s="132">
        <v>4.6055791273209765</v>
      </c>
      <c r="CA135" s="132"/>
      <c r="CB135" s="132"/>
      <c r="CC135" s="132"/>
      <c r="CD135" s="132"/>
      <c r="CE135" s="132"/>
      <c r="CF135" s="132"/>
      <c r="CG135" s="132"/>
      <c r="CH135" s="132"/>
      <c r="CI135" s="132"/>
      <c r="CJ135" s="132"/>
      <c r="CK135" s="132"/>
      <c r="CL135" s="132"/>
      <c r="CM135" s="132"/>
      <c r="CN135" s="132"/>
      <c r="CO135" s="132"/>
      <c r="CP135" s="132"/>
      <c r="CQ135" s="132"/>
      <c r="CR135" s="132"/>
      <c r="CS135" s="132"/>
      <c r="CT135" s="132"/>
      <c r="CU135" s="132"/>
      <c r="CV135" s="132"/>
      <c r="CW135" s="132"/>
      <c r="CX135" s="132"/>
      <c r="CY135" s="132"/>
      <c r="CZ135" s="132"/>
      <c r="DA135" s="132"/>
      <c r="DB135" s="132"/>
      <c r="DC135" s="132"/>
      <c r="DD135" s="132"/>
      <c r="DE135" s="132"/>
      <c r="DF135" s="132"/>
      <c r="DG135" s="132"/>
      <c r="DH135" s="132"/>
      <c r="DI135" s="132"/>
      <c r="DJ135" s="132"/>
      <c r="DK135" s="132"/>
      <c r="DL135" s="132"/>
      <c r="DM135" s="132"/>
      <c r="DN135" s="132"/>
      <c r="DO135" s="132"/>
      <c r="DP135" s="132"/>
      <c r="DQ135" s="132"/>
      <c r="DR135" s="132"/>
      <c r="DS135" s="132"/>
      <c r="DT135" s="132"/>
      <c r="DU135" s="132"/>
      <c r="DV135" s="132"/>
      <c r="DW135" s="132"/>
      <c r="DX135" s="132"/>
      <c r="DY135" s="132"/>
      <c r="DZ135" s="132"/>
      <c r="EA135" s="132"/>
      <c r="EB135" s="132"/>
      <c r="EC135" s="132"/>
      <c r="ED135" s="132"/>
      <c r="EE135" s="132"/>
      <c r="EF135" s="132"/>
      <c r="EG135" s="132"/>
      <c r="EH135" s="132"/>
      <c r="EI135" s="132"/>
      <c r="EJ135" s="132"/>
      <c r="EK135" s="132"/>
      <c r="EL135" s="132"/>
      <c r="EM135" s="132"/>
      <c r="EN135" s="132"/>
      <c r="EO135" s="132"/>
      <c r="EP135" s="132"/>
      <c r="EQ135" s="132"/>
      <c r="ER135" s="132"/>
      <c r="ES135" s="132"/>
      <c r="ET135" s="132"/>
      <c r="EU135" s="132"/>
      <c r="EV135" s="132"/>
      <c r="EW135" s="132"/>
      <c r="EX135" s="132"/>
      <c r="EY135" s="132"/>
      <c r="EZ135" s="132"/>
      <c r="FA135" s="132"/>
      <c r="FB135" s="132"/>
      <c r="FC135" s="132"/>
      <c r="FD135" s="132"/>
      <c r="FE135" s="132"/>
      <c r="FF135" s="132"/>
      <c r="FG135" s="132"/>
      <c r="FH135" s="132"/>
      <c r="FI135" s="132"/>
      <c r="FJ135" s="132"/>
      <c r="FK135" s="132"/>
      <c r="FL135" s="132"/>
      <c r="FM135" s="132"/>
      <c r="FN135" s="132">
        <v>0.16013534996905882</v>
      </c>
      <c r="FO135" s="132">
        <v>0.2456717122550505</v>
      </c>
      <c r="FP135" s="132">
        <v>0.33602719812274306</v>
      </c>
      <c r="FQ135" s="132">
        <v>0.28903824594261363</v>
      </c>
      <c r="FR135" s="132">
        <v>0.37544564721789564</v>
      </c>
      <c r="FS135" s="132">
        <v>0.60793448273558282</v>
      </c>
      <c r="FT135" s="132">
        <v>0.617862047036976</v>
      </c>
      <c r="FU135" s="132">
        <v>0.70994270101597423</v>
      </c>
      <c r="FV135" s="132">
        <v>2.0310646389055269</v>
      </c>
      <c r="FW135" s="132">
        <v>2.8866604250653873</v>
      </c>
      <c r="FX135" s="132"/>
      <c r="FY135" s="132"/>
      <c r="FZ135" s="132"/>
      <c r="GA135" s="132"/>
      <c r="GB135" s="132"/>
      <c r="GC135" s="132"/>
      <c r="GD135" s="132"/>
      <c r="GE135" s="132"/>
      <c r="GF135" s="132">
        <v>1.3564998766652065E-2</v>
      </c>
      <c r="GG135" s="132">
        <v>5.0871109594627839E-4</v>
      </c>
      <c r="GH135" s="132">
        <v>-0.34321529318301319</v>
      </c>
      <c r="GI135" s="132">
        <v>4.7357865039204059</v>
      </c>
      <c r="GJ135" s="132">
        <v>110.78189491432779</v>
      </c>
    </row>
    <row r="136" spans="1:192" x14ac:dyDescent="0.25">
      <c r="A136" s="133" t="s">
        <v>31</v>
      </c>
      <c r="B136" s="132">
        <v>2.5348100251222243E-2</v>
      </c>
      <c r="C136" s="132">
        <v>9.9538224838386341E-2</v>
      </c>
      <c r="D136" s="132">
        <v>4.2715287403922216E-3</v>
      </c>
      <c r="E136" s="132">
        <v>7.2165744947296204E-2</v>
      </c>
      <c r="F136" s="132">
        <v>0.28272846518553907</v>
      </c>
      <c r="G136" s="132">
        <v>9.5935141760748355E-2</v>
      </c>
      <c r="H136" s="132">
        <v>3.470487972027541E-2</v>
      </c>
      <c r="I136" s="132">
        <v>4.4263562361126711E-2</v>
      </c>
      <c r="J136" s="132">
        <v>3.993657875000345E-3</v>
      </c>
      <c r="K136" s="132">
        <v>4.4270009059095596E-2</v>
      </c>
      <c r="L136" s="132">
        <v>1.043568795670783E-2</v>
      </c>
      <c r="M136" s="132">
        <v>2.7565268164792101E-2</v>
      </c>
      <c r="N136" s="132">
        <v>7.6107780692442936E-2</v>
      </c>
      <c r="O136" s="132">
        <v>1.0928855641676246E-2</v>
      </c>
      <c r="P136" s="132">
        <v>0.23115079750132805</v>
      </c>
      <c r="Q136" s="132">
        <v>0.10294991806673622</v>
      </c>
      <c r="R136" s="132">
        <v>3.3205963937888258E-2</v>
      </c>
      <c r="S136" s="132">
        <v>0.47773214549499848</v>
      </c>
      <c r="T136" s="132">
        <v>0.38840011828861659</v>
      </c>
      <c r="U136" s="132">
        <v>0.45257414457364536</v>
      </c>
      <c r="V136" s="132"/>
      <c r="W136" s="132">
        <v>1.0203950248750034E-2</v>
      </c>
      <c r="X136" s="132">
        <v>0.2775226499185709</v>
      </c>
      <c r="Y136" s="132">
        <v>6.3149163727463254E-3</v>
      </c>
      <c r="Z136" s="132">
        <v>4.8678290496236828E-2</v>
      </c>
      <c r="AA136" s="132"/>
      <c r="AB136" s="132"/>
      <c r="AC136" s="132"/>
      <c r="AD136" s="132">
        <v>0.12351462791895078</v>
      </c>
      <c r="AE136" s="132">
        <v>1.067142553264935E-2</v>
      </c>
      <c r="AF136" s="132"/>
      <c r="AG136" s="132"/>
      <c r="AH136" s="132">
        <v>3.9505763520961787E-2</v>
      </c>
      <c r="AI136" s="132">
        <v>4.3051395484373867</v>
      </c>
      <c r="AJ136" s="132">
        <v>1.6608751899486955E-3</v>
      </c>
      <c r="AK136" s="132"/>
      <c r="AL136" s="132">
        <v>1.4525527343840307E-5</v>
      </c>
      <c r="AM136" s="132"/>
      <c r="AN136" s="132">
        <v>0.26687594206273091</v>
      </c>
      <c r="AO136" s="132">
        <v>5.146685343207593E-2</v>
      </c>
      <c r="AP136" s="132">
        <v>4.9968149127385834E-2</v>
      </c>
      <c r="AQ136" s="132">
        <v>0.12214855156081782</v>
      </c>
      <c r="AR136" s="132">
        <v>6.379005730833921E-5</v>
      </c>
      <c r="AS136" s="132">
        <v>1.3153166429240401E-3</v>
      </c>
      <c r="AT136" s="132">
        <v>1.1837849786316358E-2</v>
      </c>
      <c r="AU136" s="132">
        <v>2.2895169806544109</v>
      </c>
      <c r="AV136" s="132"/>
      <c r="AW136" s="132">
        <v>0.37157008736699332</v>
      </c>
      <c r="AX136" s="132">
        <v>22.966905556739114</v>
      </c>
      <c r="AY136" s="132">
        <v>0.42315991945769332</v>
      </c>
      <c r="AZ136" s="132">
        <v>2.5042259340794626E-2</v>
      </c>
      <c r="BA136" s="132">
        <v>0.13432747989886742</v>
      </c>
      <c r="BB136" s="132">
        <v>0.34875327654910337</v>
      </c>
      <c r="BC136" s="132">
        <v>2.1542200365531647E-3</v>
      </c>
      <c r="BD136" s="132">
        <v>5.2790303035799512E-4</v>
      </c>
      <c r="BE136" s="132">
        <v>0.17846291338083436</v>
      </c>
      <c r="BF136" s="132">
        <v>0.37971024904557826</v>
      </c>
      <c r="BG136" s="132">
        <v>3.2124131955099089</v>
      </c>
      <c r="BH136" s="132">
        <v>0.13845370670131607</v>
      </c>
      <c r="BI136" s="132">
        <v>0.32713580081158056</v>
      </c>
      <c r="BJ136" s="132">
        <v>0.80084790517557758</v>
      </c>
      <c r="BK136" s="132">
        <v>0.51299868287371708</v>
      </c>
      <c r="BL136" s="132">
        <v>0.15574500413046954</v>
      </c>
      <c r="BM136" s="132">
        <v>78.536677111530196</v>
      </c>
      <c r="BN136" s="132">
        <v>1.5738499479179</v>
      </c>
      <c r="BO136" s="132">
        <v>0.31067940961062013</v>
      </c>
      <c r="BP136" s="132">
        <v>0.32361669950506289</v>
      </c>
      <c r="BQ136" s="132">
        <v>1.0823913639353657</v>
      </c>
      <c r="BR136" s="132">
        <v>0.19610438296802862</v>
      </c>
      <c r="BS136" s="132">
        <v>0.1806664297103508</v>
      </c>
      <c r="BT136" s="132"/>
      <c r="BU136" s="132">
        <v>0.46833822759440485</v>
      </c>
      <c r="BV136" s="132">
        <v>3.03105855362918E-2</v>
      </c>
      <c r="BW136" s="132">
        <v>1.3218393259247171E-2</v>
      </c>
      <c r="BX136" s="132">
        <v>1.3272991098417679</v>
      </c>
      <c r="BY136" s="132">
        <v>3.1184705773645534</v>
      </c>
      <c r="BZ136" s="132">
        <v>7.6702677442685561</v>
      </c>
      <c r="CA136" s="132"/>
      <c r="CB136" s="132"/>
      <c r="CC136" s="132"/>
      <c r="CD136" s="132"/>
      <c r="CE136" s="132"/>
      <c r="CF136" s="132"/>
      <c r="CG136" s="132"/>
      <c r="CH136" s="132"/>
      <c r="CI136" s="132"/>
      <c r="CJ136" s="132"/>
      <c r="CK136" s="132"/>
      <c r="CL136" s="132"/>
      <c r="CM136" s="132"/>
      <c r="CN136" s="132"/>
      <c r="CO136" s="132"/>
      <c r="CP136" s="132"/>
      <c r="CQ136" s="132"/>
      <c r="CR136" s="132"/>
      <c r="CS136" s="132"/>
      <c r="CT136" s="132"/>
      <c r="CU136" s="132"/>
      <c r="CV136" s="132"/>
      <c r="CW136" s="132"/>
      <c r="CX136" s="132"/>
      <c r="CY136" s="132"/>
      <c r="CZ136" s="132"/>
      <c r="DA136" s="132"/>
      <c r="DB136" s="132"/>
      <c r="DC136" s="132"/>
      <c r="DD136" s="132"/>
      <c r="DE136" s="132"/>
      <c r="DF136" s="132"/>
      <c r="DG136" s="132"/>
      <c r="DH136" s="132"/>
      <c r="DI136" s="132"/>
      <c r="DJ136" s="132"/>
      <c r="DK136" s="132"/>
      <c r="DL136" s="132"/>
      <c r="DM136" s="132"/>
      <c r="DN136" s="132"/>
      <c r="DO136" s="132"/>
      <c r="DP136" s="132"/>
      <c r="DQ136" s="132"/>
      <c r="DR136" s="132"/>
      <c r="DS136" s="132"/>
      <c r="DT136" s="132"/>
      <c r="DU136" s="132"/>
      <c r="DV136" s="132"/>
      <c r="DW136" s="132"/>
      <c r="DX136" s="132"/>
      <c r="DY136" s="132"/>
      <c r="DZ136" s="132"/>
      <c r="EA136" s="132"/>
      <c r="EB136" s="132"/>
      <c r="EC136" s="132"/>
      <c r="ED136" s="132"/>
      <c r="EE136" s="132"/>
      <c r="EF136" s="132"/>
      <c r="EG136" s="132"/>
      <c r="EH136" s="132"/>
      <c r="EI136" s="132"/>
      <c r="EJ136" s="132"/>
      <c r="EK136" s="132"/>
      <c r="EL136" s="132"/>
      <c r="EM136" s="132"/>
      <c r="EN136" s="132"/>
      <c r="EO136" s="132"/>
      <c r="EP136" s="132"/>
      <c r="EQ136" s="132"/>
      <c r="ER136" s="132"/>
      <c r="ES136" s="132"/>
      <c r="ET136" s="132"/>
      <c r="EU136" s="132"/>
      <c r="EV136" s="132"/>
      <c r="EW136" s="132"/>
      <c r="EX136" s="132"/>
      <c r="EY136" s="132"/>
      <c r="EZ136" s="132"/>
      <c r="FA136" s="132"/>
      <c r="FB136" s="132"/>
      <c r="FC136" s="132"/>
      <c r="FD136" s="132"/>
      <c r="FE136" s="132"/>
      <c r="FF136" s="132"/>
      <c r="FG136" s="132"/>
      <c r="FH136" s="132"/>
      <c r="FI136" s="132"/>
      <c r="FJ136" s="132"/>
      <c r="FK136" s="132"/>
      <c r="FL136" s="132"/>
      <c r="FM136" s="132"/>
      <c r="FN136" s="132">
        <v>0.24763978965378794</v>
      </c>
      <c r="FO136" s="132">
        <v>0.3240586281061586</v>
      </c>
      <c r="FP136" s="132">
        <v>0.45832406908760187</v>
      </c>
      <c r="FQ136" s="132">
        <v>0.42597401486504827</v>
      </c>
      <c r="FR136" s="132">
        <v>0.49922965173779577</v>
      </c>
      <c r="FS136" s="132">
        <v>0.58422165301374673</v>
      </c>
      <c r="FT136" s="132">
        <v>0.94540835003426182</v>
      </c>
      <c r="FU136" s="132">
        <v>1.204853818999527</v>
      </c>
      <c r="FV136" s="132">
        <v>2.2472556688286276</v>
      </c>
      <c r="FW136" s="132">
        <v>3.9295713477217609</v>
      </c>
      <c r="FX136" s="132"/>
      <c r="FY136" s="132"/>
      <c r="FZ136" s="132"/>
      <c r="GA136" s="132"/>
      <c r="GB136" s="132"/>
      <c r="GC136" s="132"/>
      <c r="GD136" s="132"/>
      <c r="GE136" s="132"/>
      <c r="GF136" s="132">
        <v>2.842896816623728E-2</v>
      </c>
      <c r="GG136" s="132">
        <v>1.0661358545805296E-3</v>
      </c>
      <c r="GH136" s="132">
        <v>-0.3576313148272478</v>
      </c>
      <c r="GI136" s="132">
        <v>5.3743362513934221</v>
      </c>
      <c r="GJ136" s="132">
        <v>150.85752517727158</v>
      </c>
    </row>
    <row r="137" spans="1:192" x14ac:dyDescent="0.25">
      <c r="A137" s="133" t="s">
        <v>381</v>
      </c>
      <c r="B137" s="132">
        <v>7.7068710908110337E-3</v>
      </c>
      <c r="C137" s="132">
        <v>3.0349784363734124E-2</v>
      </c>
      <c r="D137" s="132">
        <v>1.3007128853738607E-3</v>
      </c>
      <c r="E137" s="132">
        <v>2.1880178685965781E-2</v>
      </c>
      <c r="F137" s="132">
        <v>8.5815030686247865E-2</v>
      </c>
      <c r="G137" s="132">
        <v>2.9170078006854755E-2</v>
      </c>
      <c r="H137" s="132">
        <v>1.0569722850796919E-2</v>
      </c>
      <c r="I137" s="132">
        <v>1.3465801391033696E-2</v>
      </c>
      <c r="J137" s="132">
        <v>1.2136616961667946E-3</v>
      </c>
      <c r="K137" s="132">
        <v>1.3471465506245391E-2</v>
      </c>
      <c r="L137" s="132">
        <v>3.1744950218285228E-3</v>
      </c>
      <c r="M137" s="132">
        <v>8.3826748046998759E-3</v>
      </c>
      <c r="N137" s="132">
        <v>1.8078747634458048E-2</v>
      </c>
      <c r="O137" s="132"/>
      <c r="P137" s="132">
        <v>0.15401867359981081</v>
      </c>
      <c r="Q137" s="132">
        <v>0.18140529039870854</v>
      </c>
      <c r="R137" s="132">
        <v>3.166082864034879E-2</v>
      </c>
      <c r="S137" s="132">
        <v>1.2800313754161186</v>
      </c>
      <c r="T137" s="132">
        <v>0.17958307684075892</v>
      </c>
      <c r="U137" s="132">
        <v>0.43151502739690906</v>
      </c>
      <c r="V137" s="132"/>
      <c r="W137" s="132"/>
      <c r="X137" s="132"/>
      <c r="Y137" s="132"/>
      <c r="Z137" s="132"/>
      <c r="AA137" s="132"/>
      <c r="AB137" s="132"/>
      <c r="AC137" s="132"/>
      <c r="AD137" s="132"/>
      <c r="AE137" s="132"/>
      <c r="AF137" s="132"/>
      <c r="AG137" s="132"/>
      <c r="AH137" s="132"/>
      <c r="AI137" s="132"/>
      <c r="AJ137" s="132">
        <v>0.20224028658949161</v>
      </c>
      <c r="AK137" s="132">
        <v>3.5512698710037684E-3</v>
      </c>
      <c r="AL137" s="132">
        <v>3.339085671886767E-3</v>
      </c>
      <c r="AM137" s="132">
        <v>2.9289409701821534E-2</v>
      </c>
      <c r="AN137" s="132">
        <v>0.55738486368686968</v>
      </c>
      <c r="AO137" s="132"/>
      <c r="AP137" s="132">
        <v>3.3844139533601891E-3</v>
      </c>
      <c r="AQ137" s="132">
        <v>0.13795751006535659</v>
      </c>
      <c r="AR137" s="132">
        <v>1.1215909626612231E-3</v>
      </c>
      <c r="AS137" s="132">
        <v>2.31266018873547E-2</v>
      </c>
      <c r="AT137" s="132">
        <v>0.20813941698619226</v>
      </c>
      <c r="AU137" s="132">
        <v>0.24272287369997578</v>
      </c>
      <c r="AV137" s="132">
        <v>0.49629821101515492</v>
      </c>
      <c r="AW137" s="132">
        <v>0.15785912115507453</v>
      </c>
      <c r="AX137" s="132">
        <v>0.17313694941214822</v>
      </c>
      <c r="AY137" s="132">
        <v>27.910327166483746</v>
      </c>
      <c r="AZ137" s="132">
        <v>20.139065906444902</v>
      </c>
      <c r="BA137" s="132">
        <v>35.629138251518356</v>
      </c>
      <c r="BB137" s="132">
        <v>21.931548751736447</v>
      </c>
      <c r="BC137" s="132">
        <v>7.096495308836949E-2</v>
      </c>
      <c r="BD137" s="132">
        <v>1.7390337639095053E-2</v>
      </c>
      <c r="BE137" s="132">
        <v>5.8789780343648319</v>
      </c>
      <c r="BF137" s="132">
        <v>0.66801213544709792</v>
      </c>
      <c r="BG137" s="132">
        <v>21.970307439282404</v>
      </c>
      <c r="BH137" s="132">
        <v>1.9385833435861852</v>
      </c>
      <c r="BI137" s="132">
        <v>0.71984657585104239</v>
      </c>
      <c r="BJ137" s="132">
        <v>0.50712486016393066</v>
      </c>
      <c r="BK137" s="132">
        <v>1.5518558722025737</v>
      </c>
      <c r="BL137" s="132">
        <v>0.23900695718936055</v>
      </c>
      <c r="BM137" s="132">
        <v>21.517315579319256</v>
      </c>
      <c r="BN137" s="132"/>
      <c r="BO137" s="132"/>
      <c r="BP137" s="132">
        <v>0.24052256521727983</v>
      </c>
      <c r="BQ137" s="132">
        <v>0.80446882939269171</v>
      </c>
      <c r="BR137" s="132">
        <v>0.14575247592578855</v>
      </c>
      <c r="BS137" s="132">
        <v>0.13427838301426004</v>
      </c>
      <c r="BT137" s="132"/>
      <c r="BU137" s="132">
        <v>0.34808608489276244</v>
      </c>
      <c r="BV137" s="132">
        <v>2.2528107434902172E-2</v>
      </c>
      <c r="BW137" s="132"/>
      <c r="BX137" s="132">
        <v>0.32453063387456293</v>
      </c>
      <c r="BY137" s="132">
        <v>0.43408722135989913</v>
      </c>
      <c r="BZ137" s="132">
        <v>1.726978486128093</v>
      </c>
      <c r="CA137" s="132"/>
      <c r="CB137" s="132"/>
      <c r="CC137" s="132"/>
      <c r="CD137" s="132"/>
      <c r="CE137" s="132"/>
      <c r="CF137" s="132"/>
      <c r="CG137" s="132"/>
      <c r="CH137" s="132"/>
      <c r="CI137" s="132"/>
      <c r="CJ137" s="132"/>
      <c r="CK137" s="132"/>
      <c r="CL137" s="132"/>
      <c r="CM137" s="132"/>
      <c r="CN137" s="132"/>
      <c r="CO137" s="132"/>
      <c r="CP137" s="132"/>
      <c r="CQ137" s="132"/>
      <c r="CR137" s="132"/>
      <c r="CS137" s="132"/>
      <c r="CT137" s="132"/>
      <c r="CU137" s="132"/>
      <c r="CV137" s="132"/>
      <c r="CW137" s="132"/>
      <c r="CX137" s="132"/>
      <c r="CY137" s="132"/>
      <c r="CZ137" s="132"/>
      <c r="DA137" s="132"/>
      <c r="DB137" s="132"/>
      <c r="DC137" s="132"/>
      <c r="DD137" s="132"/>
      <c r="DE137" s="132"/>
      <c r="DF137" s="132"/>
      <c r="DG137" s="132"/>
      <c r="DH137" s="132"/>
      <c r="DI137" s="132"/>
      <c r="DJ137" s="132"/>
      <c r="DK137" s="132"/>
      <c r="DL137" s="132"/>
      <c r="DM137" s="132"/>
      <c r="DN137" s="132"/>
      <c r="DO137" s="132"/>
      <c r="DP137" s="132"/>
      <c r="DQ137" s="132"/>
      <c r="DR137" s="132"/>
      <c r="DS137" s="132"/>
      <c r="DT137" s="132"/>
      <c r="DU137" s="132"/>
      <c r="DV137" s="132"/>
      <c r="DW137" s="132"/>
      <c r="DX137" s="132"/>
      <c r="DY137" s="132"/>
      <c r="DZ137" s="132"/>
      <c r="EA137" s="132"/>
      <c r="EB137" s="132"/>
      <c r="EC137" s="132"/>
      <c r="ED137" s="132"/>
      <c r="EE137" s="132"/>
      <c r="EF137" s="132"/>
      <c r="EG137" s="132"/>
      <c r="EH137" s="132"/>
      <c r="EI137" s="132"/>
      <c r="EJ137" s="132"/>
      <c r="EK137" s="132"/>
      <c r="EL137" s="132"/>
      <c r="EM137" s="132"/>
      <c r="EN137" s="132"/>
      <c r="EO137" s="132"/>
      <c r="EP137" s="132"/>
      <c r="EQ137" s="132"/>
      <c r="ER137" s="132"/>
      <c r="ES137" s="132"/>
      <c r="ET137" s="132"/>
      <c r="EU137" s="132"/>
      <c r="EV137" s="132"/>
      <c r="EW137" s="132"/>
      <c r="EX137" s="132"/>
      <c r="EY137" s="132"/>
      <c r="EZ137" s="132"/>
      <c r="FA137" s="132"/>
      <c r="FB137" s="132"/>
      <c r="FC137" s="132"/>
      <c r="FD137" s="132"/>
      <c r="FE137" s="132"/>
      <c r="FF137" s="132"/>
      <c r="FG137" s="132"/>
      <c r="FH137" s="132"/>
      <c r="FI137" s="132"/>
      <c r="FJ137" s="132"/>
      <c r="FK137" s="132"/>
      <c r="FL137" s="132"/>
      <c r="FM137" s="132"/>
      <c r="FN137" s="132"/>
      <c r="FO137" s="132"/>
      <c r="FP137" s="132"/>
      <c r="FQ137" s="132"/>
      <c r="FR137" s="132"/>
      <c r="FS137" s="132"/>
      <c r="FT137" s="132"/>
      <c r="FU137" s="132"/>
      <c r="FV137" s="132"/>
      <c r="FW137" s="132"/>
      <c r="FX137" s="132"/>
      <c r="FY137" s="132"/>
      <c r="FZ137" s="132"/>
      <c r="GA137" s="132"/>
      <c r="GB137" s="132"/>
      <c r="GC137" s="132"/>
      <c r="GD137" s="132"/>
      <c r="GE137" s="132"/>
      <c r="GF137" s="132"/>
      <c r="GG137" s="132"/>
      <c r="GH137" s="132">
        <v>-0.5739841855922263</v>
      </c>
      <c r="GI137" s="132">
        <v>122.82360139155442</v>
      </c>
      <c r="GJ137" s="132">
        <v>291.86266125909526</v>
      </c>
    </row>
    <row r="138" spans="1:192" x14ac:dyDescent="0.25">
      <c r="A138" s="133" t="s">
        <v>382</v>
      </c>
      <c r="B138" s="132">
        <v>2.0522417345101144E-3</v>
      </c>
      <c r="C138" s="132">
        <v>8.0877448324073262E-3</v>
      </c>
      <c r="D138" s="132">
        <v>3.4653158389814746E-4</v>
      </c>
      <c r="E138" s="132">
        <v>5.8214046563618404E-3</v>
      </c>
      <c r="F138" s="132">
        <v>2.2841234920062896E-2</v>
      </c>
      <c r="G138" s="132">
        <v>7.7681448948901223E-3</v>
      </c>
      <c r="H138" s="132">
        <v>2.8159887387052629E-3</v>
      </c>
      <c r="I138" s="132">
        <v>3.5865440027632893E-3</v>
      </c>
      <c r="J138" s="132">
        <v>3.2313089267822987E-4</v>
      </c>
      <c r="K138" s="132">
        <v>3.5880329636524839E-3</v>
      </c>
      <c r="L138" s="132">
        <v>8.4546202256323053E-4</v>
      </c>
      <c r="M138" s="132">
        <v>2.2323215180606718E-3</v>
      </c>
      <c r="N138" s="132">
        <v>5.4686506469554643E-3</v>
      </c>
      <c r="O138" s="132"/>
      <c r="P138" s="132">
        <v>5.1396324962765458E-2</v>
      </c>
      <c r="Q138" s="132">
        <v>6.2356226934407274E-2</v>
      </c>
      <c r="R138" s="132">
        <v>1.4057385948207759E-2</v>
      </c>
      <c r="S138" s="132">
        <v>0.39196440987318426</v>
      </c>
      <c r="T138" s="132">
        <v>0.10435547807496132</v>
      </c>
      <c r="U138" s="132">
        <v>0.19159237275423913</v>
      </c>
      <c r="V138" s="132"/>
      <c r="W138" s="132"/>
      <c r="X138" s="132"/>
      <c r="Y138" s="132"/>
      <c r="Z138" s="132"/>
      <c r="AA138" s="132"/>
      <c r="AB138" s="132"/>
      <c r="AC138" s="132"/>
      <c r="AD138" s="132"/>
      <c r="AE138" s="132"/>
      <c r="AF138" s="132">
        <v>2.2409237951504556E-3</v>
      </c>
      <c r="AG138" s="132"/>
      <c r="AH138" s="132"/>
      <c r="AI138" s="132"/>
      <c r="AJ138" s="132">
        <v>0.13080169095409777</v>
      </c>
      <c r="AK138" s="132"/>
      <c r="AL138" s="132"/>
      <c r="AM138" s="132"/>
      <c r="AN138" s="132">
        <v>0.2170915271270622</v>
      </c>
      <c r="AO138" s="132">
        <v>0.1708312627811984</v>
      </c>
      <c r="AP138" s="132">
        <v>0.25704772363141037</v>
      </c>
      <c r="AQ138" s="132">
        <v>0.37506687471437394</v>
      </c>
      <c r="AR138" s="132">
        <v>3.3906934765148889E-3</v>
      </c>
      <c r="AS138" s="132">
        <v>6.9914274244286922E-2</v>
      </c>
      <c r="AT138" s="132">
        <v>0.62922846819858225</v>
      </c>
      <c r="AU138" s="132">
        <v>0.28991630858527428</v>
      </c>
      <c r="AV138" s="132"/>
      <c r="AW138" s="132">
        <v>0.21419730145806037</v>
      </c>
      <c r="AX138" s="132">
        <v>0.12172839326558291</v>
      </c>
      <c r="AY138" s="132">
        <v>25.310156768328689</v>
      </c>
      <c r="AZ138" s="132">
        <v>11.847866567703521</v>
      </c>
      <c r="BA138" s="132">
        <v>16.028382173936393</v>
      </c>
      <c r="BB138" s="132">
        <v>2.1560355308687007</v>
      </c>
      <c r="BC138" s="132">
        <v>0.13158423836118485</v>
      </c>
      <c r="BD138" s="132">
        <v>3.2245414581401288E-2</v>
      </c>
      <c r="BE138" s="132">
        <v>10.900885765833259</v>
      </c>
      <c r="BF138" s="132">
        <v>0.3264702433638445</v>
      </c>
      <c r="BG138" s="132">
        <v>18.145981704767117</v>
      </c>
      <c r="BH138" s="132">
        <v>1.7015486622299847E-2</v>
      </c>
      <c r="BI138" s="132">
        <v>0.53247622994125932</v>
      </c>
      <c r="BJ138" s="132">
        <v>1.0221604376770028</v>
      </c>
      <c r="BK138" s="132"/>
      <c r="BL138" s="132">
        <v>0.10678037100862799</v>
      </c>
      <c r="BM138" s="132"/>
      <c r="BN138" s="132"/>
      <c r="BO138" s="132"/>
      <c r="BP138" s="132">
        <v>5.7919770533779551E-3</v>
      </c>
      <c r="BQ138" s="132">
        <v>1.9372257217492649E-2</v>
      </c>
      <c r="BR138" s="132">
        <v>3.5094919414142131E-3</v>
      </c>
      <c r="BS138" s="132">
        <v>3.2332137077013918E-3</v>
      </c>
      <c r="BT138" s="132"/>
      <c r="BU138" s="132">
        <v>8.3813972947243184E-3</v>
      </c>
      <c r="BV138" s="132">
        <v>5.4243028081230396E-4</v>
      </c>
      <c r="BW138" s="132"/>
      <c r="BX138" s="132">
        <v>7.244744349053335E-2</v>
      </c>
      <c r="BY138" s="132">
        <v>0.12423038953920784</v>
      </c>
      <c r="BZ138" s="132">
        <v>0.18034447148507113</v>
      </c>
      <c r="CA138" s="132"/>
      <c r="CB138" s="132"/>
      <c r="CC138" s="132"/>
      <c r="CD138" s="132"/>
      <c r="CE138" s="132"/>
      <c r="CF138" s="132"/>
      <c r="CG138" s="132"/>
      <c r="CH138" s="132"/>
      <c r="CI138" s="132"/>
      <c r="CJ138" s="132"/>
      <c r="CK138" s="132"/>
      <c r="CL138" s="132"/>
      <c r="CM138" s="132"/>
      <c r="CN138" s="132"/>
      <c r="CO138" s="132"/>
      <c r="CP138" s="132"/>
      <c r="CQ138" s="132"/>
      <c r="CR138" s="132"/>
      <c r="CS138" s="132"/>
      <c r="CT138" s="132"/>
      <c r="CU138" s="132"/>
      <c r="CV138" s="132"/>
      <c r="CW138" s="132"/>
      <c r="CX138" s="132"/>
      <c r="CY138" s="132"/>
      <c r="CZ138" s="132"/>
      <c r="DA138" s="132"/>
      <c r="DB138" s="132"/>
      <c r="DC138" s="132"/>
      <c r="DD138" s="132"/>
      <c r="DE138" s="132"/>
      <c r="DF138" s="132"/>
      <c r="DG138" s="132"/>
      <c r="DH138" s="132"/>
      <c r="DI138" s="132"/>
      <c r="DJ138" s="132"/>
      <c r="DK138" s="132"/>
      <c r="DL138" s="132"/>
      <c r="DM138" s="132"/>
      <c r="DN138" s="132"/>
      <c r="DO138" s="132"/>
      <c r="DP138" s="132"/>
      <c r="DQ138" s="132"/>
      <c r="DR138" s="132"/>
      <c r="DS138" s="132"/>
      <c r="DT138" s="132"/>
      <c r="DU138" s="132"/>
      <c r="DV138" s="132"/>
      <c r="DW138" s="132"/>
      <c r="DX138" s="132"/>
      <c r="DY138" s="132"/>
      <c r="DZ138" s="132"/>
      <c r="EA138" s="132"/>
      <c r="EB138" s="132"/>
      <c r="EC138" s="132"/>
      <c r="ED138" s="132"/>
      <c r="EE138" s="132"/>
      <c r="EF138" s="132"/>
      <c r="EG138" s="132"/>
      <c r="EH138" s="132"/>
      <c r="EI138" s="132"/>
      <c r="EJ138" s="132"/>
      <c r="EK138" s="132"/>
      <c r="EL138" s="132"/>
      <c r="EM138" s="132"/>
      <c r="EN138" s="132"/>
      <c r="EO138" s="132"/>
      <c r="EP138" s="132"/>
      <c r="EQ138" s="132"/>
      <c r="ER138" s="132"/>
      <c r="ES138" s="132"/>
      <c r="ET138" s="132"/>
      <c r="EU138" s="132"/>
      <c r="EV138" s="132"/>
      <c r="EW138" s="132"/>
      <c r="EX138" s="132"/>
      <c r="EY138" s="132"/>
      <c r="EZ138" s="132"/>
      <c r="FA138" s="132"/>
      <c r="FB138" s="132"/>
      <c r="FC138" s="132"/>
      <c r="FD138" s="132"/>
      <c r="FE138" s="132"/>
      <c r="FF138" s="132"/>
      <c r="FG138" s="132"/>
      <c r="FH138" s="132"/>
      <c r="FI138" s="132"/>
      <c r="FJ138" s="132"/>
      <c r="FK138" s="132"/>
      <c r="FL138" s="132"/>
      <c r="FM138" s="132"/>
      <c r="FN138" s="132"/>
      <c r="FO138" s="132"/>
      <c r="FP138" s="132"/>
      <c r="FQ138" s="132"/>
      <c r="FR138" s="132"/>
      <c r="FS138" s="132"/>
      <c r="FT138" s="132"/>
      <c r="FU138" s="132"/>
      <c r="FV138" s="132"/>
      <c r="FW138" s="132"/>
      <c r="FX138" s="132"/>
      <c r="FY138" s="132"/>
      <c r="FZ138" s="132"/>
      <c r="GA138" s="132"/>
      <c r="GB138" s="132"/>
      <c r="GC138" s="132"/>
      <c r="GD138" s="132"/>
      <c r="GE138" s="132"/>
      <c r="GF138" s="132">
        <v>1.5218904960090578</v>
      </c>
      <c r="GG138" s="132">
        <v>5.7073546076412324E-2</v>
      </c>
      <c r="GH138" s="132">
        <v>-4.637390061658403E-2</v>
      </c>
      <c r="GI138" s="132">
        <v>41.86001919515212</v>
      </c>
      <c r="GJ138" s="132">
        <v>133.73145841581152</v>
      </c>
    </row>
    <row r="139" spans="1:192" x14ac:dyDescent="0.25">
      <c r="A139" s="133" t="s">
        <v>383</v>
      </c>
      <c r="B139" s="132">
        <v>0.24219836781214063</v>
      </c>
      <c r="C139" s="132">
        <v>0.91964642041218025</v>
      </c>
      <c r="D139" s="132">
        <v>4.0059331376566885E-2</v>
      </c>
      <c r="E139" s="132">
        <v>0.71270529659812698</v>
      </c>
      <c r="F139" s="132">
        <v>2.7529479211241994</v>
      </c>
      <c r="G139" s="132">
        <v>0.9153480111000416</v>
      </c>
      <c r="H139" s="132">
        <v>0.32489886783374533</v>
      </c>
      <c r="I139" s="132">
        <v>0.41979888368160545</v>
      </c>
      <c r="J139" s="132">
        <v>3.8383427217301862E-2</v>
      </c>
      <c r="K139" s="132">
        <v>0.41888346188218378</v>
      </c>
      <c r="L139" s="132">
        <v>9.9104563452648967E-2</v>
      </c>
      <c r="M139" s="132">
        <v>0.2627679902183217</v>
      </c>
      <c r="N139" s="132">
        <v>0.57681173920973461</v>
      </c>
      <c r="O139" s="132">
        <v>6.1088455674009334E-2</v>
      </c>
      <c r="P139" s="132">
        <v>2.0783958712259012</v>
      </c>
      <c r="Q139" s="132">
        <v>1.2404089834583303</v>
      </c>
      <c r="R139" s="132">
        <v>0.23668957531439536</v>
      </c>
      <c r="S139" s="132">
        <v>5.9734797519418867</v>
      </c>
      <c r="T139" s="132">
        <v>4.0176148510218708</v>
      </c>
      <c r="U139" s="132">
        <v>3.2259139435849242</v>
      </c>
      <c r="V139" s="132"/>
      <c r="W139" s="132"/>
      <c r="X139" s="132"/>
      <c r="Y139" s="132"/>
      <c r="Z139" s="132"/>
      <c r="AA139" s="132"/>
      <c r="AB139" s="132"/>
      <c r="AC139" s="132"/>
      <c r="AD139" s="132"/>
      <c r="AE139" s="132"/>
      <c r="AF139" s="132"/>
      <c r="AG139" s="132"/>
      <c r="AH139" s="132"/>
      <c r="AI139" s="132">
        <v>5.615103957988829E-2</v>
      </c>
      <c r="AJ139" s="132">
        <v>7.986439269514152E-2</v>
      </c>
      <c r="AK139" s="132">
        <v>8.3607499312074784E-2</v>
      </c>
      <c r="AL139" s="132">
        <v>0.13486031832555151</v>
      </c>
      <c r="AM139" s="132">
        <v>0.12635210813284839</v>
      </c>
      <c r="AN139" s="132">
        <v>0.77839289704264147</v>
      </c>
      <c r="AO139" s="132">
        <v>2.7470437433486898</v>
      </c>
      <c r="AP139" s="132">
        <v>0.67964133021962958</v>
      </c>
      <c r="AQ139" s="132"/>
      <c r="AR139" s="132">
        <v>7.4741294978668158E-3</v>
      </c>
      <c r="AS139" s="132">
        <v>0.15411252685343715</v>
      </c>
      <c r="AT139" s="132">
        <v>1.3870127416809341</v>
      </c>
      <c r="AU139" s="132">
        <v>0.11511207945618078</v>
      </c>
      <c r="AV139" s="132">
        <v>0.29622679687111952</v>
      </c>
      <c r="AW139" s="132">
        <v>2.2172093865786908</v>
      </c>
      <c r="AX139" s="132">
        <v>0.22127393076003418</v>
      </c>
      <c r="AY139" s="132">
        <v>2.2277612249099952</v>
      </c>
      <c r="AZ139" s="132">
        <v>2.2771486525251221E-3</v>
      </c>
      <c r="BA139" s="132">
        <v>6.6395734814560559</v>
      </c>
      <c r="BB139" s="132">
        <v>18.701415849941647</v>
      </c>
      <c r="BC139" s="132">
        <v>3.4713624002996789E-2</v>
      </c>
      <c r="BD139" s="132">
        <v>8.5067574318969923E-3</v>
      </c>
      <c r="BE139" s="132">
        <v>2.875794658141821</v>
      </c>
      <c r="BF139" s="132">
        <v>0.43188089771041788</v>
      </c>
      <c r="BG139" s="132">
        <v>7.8676729360504529</v>
      </c>
      <c r="BH139" s="132">
        <v>0.43261334322847195</v>
      </c>
      <c r="BI139" s="132">
        <v>2.633061705884733</v>
      </c>
      <c r="BJ139" s="132">
        <v>1.6720877034083024</v>
      </c>
      <c r="BK139" s="132">
        <v>1.9317630531032646</v>
      </c>
      <c r="BL139" s="132">
        <v>0.94500736662014684</v>
      </c>
      <c r="BM139" s="132">
        <v>55.054356736873729</v>
      </c>
      <c r="BN139" s="132">
        <v>7.1512172542533987</v>
      </c>
      <c r="BO139" s="132">
        <v>0.26496634990799628</v>
      </c>
      <c r="BP139" s="132">
        <v>0.20181201840601296</v>
      </c>
      <c r="BQ139" s="132">
        <v>0.67499478919077249</v>
      </c>
      <c r="BR139" s="132">
        <v>0.12230408320409966</v>
      </c>
      <c r="BS139" s="132">
        <v>0.11267592145089778</v>
      </c>
      <c r="BT139" s="132"/>
      <c r="BU139" s="132">
        <v>0.29208372768631446</v>
      </c>
      <c r="BV139" s="132">
        <v>8.8984314817212418E-2</v>
      </c>
      <c r="BW139" s="132">
        <v>0.16004141798191879</v>
      </c>
      <c r="BX139" s="132">
        <v>6.5253878315059666</v>
      </c>
      <c r="BY139" s="132">
        <v>5.5455724928319237</v>
      </c>
      <c r="BZ139" s="132">
        <v>9.4275872793681916</v>
      </c>
      <c r="CA139" s="132"/>
      <c r="CB139" s="132"/>
      <c r="CC139" s="132"/>
      <c r="CD139" s="132"/>
      <c r="CE139" s="132"/>
      <c r="CF139" s="132"/>
      <c r="CG139" s="132"/>
      <c r="CH139" s="132"/>
      <c r="CI139" s="132"/>
      <c r="CJ139" s="132"/>
      <c r="CK139" s="132"/>
      <c r="CL139" s="132"/>
      <c r="CM139" s="132"/>
      <c r="CN139" s="132"/>
      <c r="CO139" s="132"/>
      <c r="CP139" s="132"/>
      <c r="CQ139" s="132"/>
      <c r="CR139" s="132"/>
      <c r="CS139" s="132"/>
      <c r="CT139" s="132"/>
      <c r="CU139" s="132"/>
      <c r="CV139" s="132"/>
      <c r="CW139" s="132"/>
      <c r="CX139" s="132"/>
      <c r="CY139" s="132"/>
      <c r="CZ139" s="132"/>
      <c r="DA139" s="132"/>
      <c r="DB139" s="132"/>
      <c r="DC139" s="132"/>
      <c r="DD139" s="132"/>
      <c r="DE139" s="132"/>
      <c r="DF139" s="132"/>
      <c r="DG139" s="132"/>
      <c r="DH139" s="132"/>
      <c r="DI139" s="132"/>
      <c r="DJ139" s="132"/>
      <c r="DK139" s="132"/>
      <c r="DL139" s="132"/>
      <c r="DM139" s="132"/>
      <c r="DN139" s="132"/>
      <c r="DO139" s="132"/>
      <c r="DP139" s="132"/>
      <c r="DQ139" s="132"/>
      <c r="DR139" s="132"/>
      <c r="DS139" s="132"/>
      <c r="DT139" s="132"/>
      <c r="DU139" s="132"/>
      <c r="DV139" s="132"/>
      <c r="DW139" s="132"/>
      <c r="DX139" s="132"/>
      <c r="DY139" s="132"/>
      <c r="DZ139" s="132"/>
      <c r="EA139" s="132"/>
      <c r="EB139" s="132"/>
      <c r="EC139" s="132"/>
      <c r="ED139" s="132"/>
      <c r="EE139" s="132"/>
      <c r="EF139" s="132"/>
      <c r="EG139" s="132"/>
      <c r="EH139" s="132"/>
      <c r="EI139" s="132"/>
      <c r="EJ139" s="132"/>
      <c r="EK139" s="132"/>
      <c r="EL139" s="132"/>
      <c r="EM139" s="132"/>
      <c r="EN139" s="132"/>
      <c r="EO139" s="132"/>
      <c r="EP139" s="132"/>
      <c r="EQ139" s="132"/>
      <c r="ER139" s="132"/>
      <c r="ES139" s="132"/>
      <c r="ET139" s="132"/>
      <c r="EU139" s="132"/>
      <c r="EV139" s="132"/>
      <c r="EW139" s="132"/>
      <c r="EX139" s="132"/>
      <c r="EY139" s="132"/>
      <c r="EZ139" s="132"/>
      <c r="FA139" s="132"/>
      <c r="FB139" s="132"/>
      <c r="FC139" s="132"/>
      <c r="FD139" s="132"/>
      <c r="FE139" s="132"/>
      <c r="FF139" s="132"/>
      <c r="FG139" s="132"/>
      <c r="FH139" s="132"/>
      <c r="FI139" s="132"/>
      <c r="FJ139" s="132"/>
      <c r="FK139" s="132"/>
      <c r="FL139" s="132"/>
      <c r="FM139" s="132"/>
      <c r="FN139" s="132">
        <v>0.12895195600975168</v>
      </c>
      <c r="FO139" s="132">
        <v>0.24644870734286695</v>
      </c>
      <c r="FP139" s="132">
        <v>0.28963472530462792</v>
      </c>
      <c r="FQ139" s="132">
        <v>0.29013866884094325</v>
      </c>
      <c r="FR139" s="132">
        <v>0.39887315934235595</v>
      </c>
      <c r="FS139" s="132">
        <v>0.50517338586102623</v>
      </c>
      <c r="FT139" s="132">
        <v>0.46468268136115781</v>
      </c>
      <c r="FU139" s="132">
        <v>0.88038760542404482</v>
      </c>
      <c r="FV139" s="132">
        <v>1.4260006823959983</v>
      </c>
      <c r="FW139" s="132">
        <v>2.512361792401741</v>
      </c>
      <c r="FX139" s="132"/>
      <c r="FY139" s="132"/>
      <c r="FZ139" s="132"/>
      <c r="GA139" s="132"/>
      <c r="GB139" s="132"/>
      <c r="GC139" s="132"/>
      <c r="GD139" s="132"/>
      <c r="GE139" s="132"/>
      <c r="GF139" s="132">
        <v>2.7416883818552842</v>
      </c>
      <c r="GG139" s="132">
        <v>0.10281809275984242</v>
      </c>
      <c r="GH139" s="132">
        <v>-0.52531518805589783</v>
      </c>
      <c r="GI139" s="132">
        <v>19.917952711865109</v>
      </c>
      <c r="GJ139" s="132">
        <v>195.04739196522485</v>
      </c>
    </row>
    <row r="140" spans="1:192" x14ac:dyDescent="0.25">
      <c r="A140" s="133" t="s">
        <v>32</v>
      </c>
      <c r="B140" s="132">
        <v>0.16037889105125774</v>
      </c>
      <c r="C140" s="132">
        <v>0.61836934308310176</v>
      </c>
      <c r="D140" s="132">
        <v>2.6715107102403001E-2</v>
      </c>
      <c r="E140" s="132">
        <v>0.46590839558677899</v>
      </c>
      <c r="F140" s="132">
        <v>1.8080655569379449</v>
      </c>
      <c r="G140" s="132">
        <v>0.60607942903674439</v>
      </c>
      <c r="H140" s="132">
        <v>0.21695482241967828</v>
      </c>
      <c r="I140" s="132">
        <v>0.27865077929887694</v>
      </c>
      <c r="J140" s="132">
        <v>2.5363374782850206E-2</v>
      </c>
      <c r="K140" s="132">
        <v>0.27866614449713739</v>
      </c>
      <c r="L140" s="132">
        <v>6.5778535174968969E-2</v>
      </c>
      <c r="M140" s="132">
        <v>0.1741788589220753</v>
      </c>
      <c r="N140" s="132">
        <v>0.49266829413221436</v>
      </c>
      <c r="O140" s="132">
        <v>5.2967067217684634E-2</v>
      </c>
      <c r="P140" s="132">
        <v>3.8133396603014065</v>
      </c>
      <c r="Q140" s="132">
        <v>2.3650334686188863</v>
      </c>
      <c r="R140" s="132">
        <v>0.34143295375848737</v>
      </c>
      <c r="S140" s="132">
        <v>11.064341873117749</v>
      </c>
      <c r="T140" s="132">
        <v>8.1126052484616</v>
      </c>
      <c r="U140" s="132">
        <v>4.653493187715827</v>
      </c>
      <c r="V140" s="132"/>
      <c r="W140" s="132"/>
      <c r="X140" s="132"/>
      <c r="Y140" s="132">
        <v>2.9122175861490154E-2</v>
      </c>
      <c r="Z140" s="132"/>
      <c r="AA140" s="132"/>
      <c r="AB140" s="132"/>
      <c r="AC140" s="132"/>
      <c r="AD140" s="132"/>
      <c r="AE140" s="132"/>
      <c r="AF140" s="132"/>
      <c r="AG140" s="132"/>
      <c r="AH140" s="132"/>
      <c r="AI140" s="132"/>
      <c r="AJ140" s="132">
        <v>4.433076783101868E-5</v>
      </c>
      <c r="AK140" s="132"/>
      <c r="AL140" s="132"/>
      <c r="AM140" s="132"/>
      <c r="AN140" s="132">
        <v>6.0644282141940752E-2</v>
      </c>
      <c r="AO140" s="132"/>
      <c r="AP140" s="132">
        <v>9.2371728007734012E-4</v>
      </c>
      <c r="AQ140" s="132"/>
      <c r="AR140" s="132">
        <v>1.6554686303793578E-5</v>
      </c>
      <c r="AS140" s="132">
        <v>3.4134872004449153E-4</v>
      </c>
      <c r="AT140" s="132">
        <v>3.0721384804004233E-3</v>
      </c>
      <c r="AU140" s="132">
        <v>0.41916446440497318</v>
      </c>
      <c r="AV140" s="132">
        <v>1.2339539427672329E-3</v>
      </c>
      <c r="AW140" s="132">
        <v>2.5652142561476403E-2</v>
      </c>
      <c r="AX140" s="132"/>
      <c r="AY140" s="132">
        <v>0.65324620675029688</v>
      </c>
      <c r="AZ140" s="132">
        <v>1.67115470736687E-2</v>
      </c>
      <c r="BA140" s="132">
        <v>2.272873475497768</v>
      </c>
      <c r="BB140" s="132">
        <v>14.377903187596841</v>
      </c>
      <c r="BC140" s="132">
        <v>0.10170778029692161</v>
      </c>
      <c r="BD140" s="132">
        <v>2.492403028412972E-2</v>
      </c>
      <c r="BE140" s="132">
        <v>8.4258183831252733</v>
      </c>
      <c r="BF140" s="132">
        <v>0.48898996154449947</v>
      </c>
      <c r="BG140" s="132">
        <v>5.6571625625965911</v>
      </c>
      <c r="BH140" s="132">
        <v>3.277301439703344</v>
      </c>
      <c r="BI140" s="132">
        <v>7.2660726155873677E-3</v>
      </c>
      <c r="BJ140" s="132">
        <v>4.2081309339005633E-2</v>
      </c>
      <c r="BK140" s="132">
        <v>0.82065048322087653</v>
      </c>
      <c r="BL140" s="132">
        <v>0.94016530804990417</v>
      </c>
      <c r="BM140" s="132">
        <v>3.6440926903481183</v>
      </c>
      <c r="BN140" s="132">
        <v>7.4462936466215162</v>
      </c>
      <c r="BO140" s="132">
        <v>2.1214929921968228E-2</v>
      </c>
      <c r="BP140" s="132">
        <v>0.20543279828169142</v>
      </c>
      <c r="BQ140" s="132">
        <v>0.68710510634727029</v>
      </c>
      <c r="BR140" s="132">
        <v>0.12448310630202426</v>
      </c>
      <c r="BS140" s="132">
        <v>0.11468340500328023</v>
      </c>
      <c r="BT140" s="132"/>
      <c r="BU140" s="132">
        <v>0.29729172169213985</v>
      </c>
      <c r="BV140" s="132">
        <v>2.5448318005477737</v>
      </c>
      <c r="BW140" s="132">
        <v>5.0329725935701085E-2</v>
      </c>
      <c r="BX140" s="132">
        <v>16.709460765497951</v>
      </c>
      <c r="BY140" s="132">
        <v>6.5948754857042688</v>
      </c>
      <c r="BZ140" s="132">
        <v>2.4856172288361607</v>
      </c>
      <c r="CA140" s="132"/>
      <c r="CB140" s="132"/>
      <c r="CC140" s="132"/>
      <c r="CD140" s="132"/>
      <c r="CE140" s="132"/>
      <c r="CF140" s="132"/>
      <c r="CG140" s="132"/>
      <c r="CH140" s="132"/>
      <c r="CI140" s="132"/>
      <c r="CJ140" s="132"/>
      <c r="CK140" s="132"/>
      <c r="CL140" s="132"/>
      <c r="CM140" s="132"/>
      <c r="CN140" s="132"/>
      <c r="CO140" s="132"/>
      <c r="CP140" s="132"/>
      <c r="CQ140" s="132"/>
      <c r="CR140" s="132"/>
      <c r="CS140" s="132"/>
      <c r="CT140" s="132"/>
      <c r="CU140" s="132"/>
      <c r="CV140" s="132"/>
      <c r="CW140" s="132"/>
      <c r="CX140" s="132"/>
      <c r="CY140" s="132"/>
      <c r="CZ140" s="132"/>
      <c r="DA140" s="132"/>
      <c r="DB140" s="132"/>
      <c r="DC140" s="132"/>
      <c r="DD140" s="132"/>
      <c r="DE140" s="132"/>
      <c r="DF140" s="132"/>
      <c r="DG140" s="132"/>
      <c r="DH140" s="132"/>
      <c r="DI140" s="132"/>
      <c r="DJ140" s="132"/>
      <c r="DK140" s="132"/>
      <c r="DL140" s="132"/>
      <c r="DM140" s="132"/>
      <c r="DN140" s="132"/>
      <c r="DO140" s="132"/>
      <c r="DP140" s="132"/>
      <c r="DQ140" s="132"/>
      <c r="DR140" s="132"/>
      <c r="DS140" s="132"/>
      <c r="DT140" s="132"/>
      <c r="DU140" s="132"/>
      <c r="DV140" s="132"/>
      <c r="DW140" s="132"/>
      <c r="DX140" s="132"/>
      <c r="DY140" s="132"/>
      <c r="DZ140" s="132"/>
      <c r="EA140" s="132"/>
      <c r="EB140" s="132"/>
      <c r="EC140" s="132"/>
      <c r="ED140" s="132"/>
      <c r="EE140" s="132"/>
      <c r="EF140" s="132"/>
      <c r="EG140" s="132"/>
      <c r="EH140" s="132"/>
      <c r="EI140" s="132"/>
      <c r="EJ140" s="132"/>
      <c r="EK140" s="132"/>
      <c r="EL140" s="132"/>
      <c r="EM140" s="132"/>
      <c r="EN140" s="132"/>
      <c r="EO140" s="132"/>
      <c r="EP140" s="132"/>
      <c r="EQ140" s="132"/>
      <c r="ER140" s="132"/>
      <c r="ES140" s="132"/>
      <c r="ET140" s="132"/>
      <c r="EU140" s="132"/>
      <c r="EV140" s="132"/>
      <c r="EW140" s="132"/>
      <c r="EX140" s="132"/>
      <c r="EY140" s="132"/>
      <c r="EZ140" s="132"/>
      <c r="FA140" s="132"/>
      <c r="FB140" s="132"/>
      <c r="FC140" s="132"/>
      <c r="FD140" s="132"/>
      <c r="FE140" s="132"/>
      <c r="FF140" s="132"/>
      <c r="FG140" s="132"/>
      <c r="FH140" s="132"/>
      <c r="FI140" s="132"/>
      <c r="FJ140" s="132"/>
      <c r="FK140" s="132"/>
      <c r="FL140" s="132"/>
      <c r="FM140" s="132"/>
      <c r="FN140" s="132">
        <v>1.2432783980672319E-2</v>
      </c>
      <c r="FO140" s="132">
        <v>2.7352596899779473E-2</v>
      </c>
      <c r="FP140" s="132">
        <v>4.6285081826848602E-2</v>
      </c>
      <c r="FQ140" s="132">
        <v>6.9313007191093304E-2</v>
      </c>
      <c r="FR140" s="132">
        <v>8.8756690249428435E-2</v>
      </c>
      <c r="FS140" s="132">
        <v>0.20434278645317197</v>
      </c>
      <c r="FT140" s="132">
        <v>0.21054259655957139</v>
      </c>
      <c r="FU140" s="132">
        <v>0.56721726662239469</v>
      </c>
      <c r="FV140" s="132">
        <v>0.72950664279802024</v>
      </c>
      <c r="FW140" s="132">
        <v>2.6511770271683828</v>
      </c>
      <c r="FX140" s="132"/>
      <c r="FY140" s="132"/>
      <c r="FZ140" s="132"/>
      <c r="GA140" s="132"/>
      <c r="GB140" s="132"/>
      <c r="GC140" s="132"/>
      <c r="GD140" s="132"/>
      <c r="GE140" s="132"/>
      <c r="GF140" s="132">
        <v>156.52592417547447</v>
      </c>
      <c r="GG140" s="132">
        <v>3.8154967258522898</v>
      </c>
      <c r="GH140" s="132">
        <v>-2.8153895969756206</v>
      </c>
      <c r="GI140" s="132">
        <v>45.614302663127383</v>
      </c>
      <c r="GJ140" s="132">
        <v>321.94098070602746</v>
      </c>
    </row>
    <row r="141" spans="1:192" x14ac:dyDescent="0.25">
      <c r="A141" s="133" t="s">
        <v>1357</v>
      </c>
      <c r="B141" s="132"/>
      <c r="C141" s="132"/>
      <c r="D141" s="132"/>
      <c r="E141" s="132"/>
      <c r="F141" s="132"/>
      <c r="G141" s="132"/>
      <c r="H141" s="132"/>
      <c r="I141" s="132"/>
      <c r="J141" s="132"/>
      <c r="K141" s="132"/>
      <c r="L141" s="132"/>
      <c r="M141" s="132"/>
      <c r="N141" s="132"/>
      <c r="O141" s="132"/>
      <c r="P141" s="132"/>
      <c r="Q141" s="132"/>
      <c r="R141" s="132"/>
      <c r="S141" s="132"/>
      <c r="T141" s="132"/>
      <c r="U141" s="132"/>
      <c r="V141" s="132"/>
      <c r="W141" s="132"/>
      <c r="X141" s="132"/>
      <c r="Y141" s="132"/>
      <c r="Z141" s="132"/>
      <c r="AA141" s="132"/>
      <c r="AB141" s="132"/>
      <c r="AC141" s="132"/>
      <c r="AD141" s="132"/>
      <c r="AE141" s="132"/>
      <c r="AF141" s="132"/>
      <c r="AG141" s="132"/>
      <c r="AH141" s="132"/>
      <c r="AI141" s="132"/>
      <c r="AJ141" s="132"/>
      <c r="AK141" s="132"/>
      <c r="AL141" s="132"/>
      <c r="AM141" s="132"/>
      <c r="AN141" s="132"/>
      <c r="AO141" s="132"/>
      <c r="AP141" s="132"/>
      <c r="AQ141" s="132"/>
      <c r="AR141" s="132"/>
      <c r="AS141" s="132"/>
      <c r="AT141" s="132"/>
      <c r="AU141" s="132"/>
      <c r="AV141" s="132"/>
      <c r="AW141" s="132"/>
      <c r="AX141" s="132"/>
      <c r="AY141" s="132"/>
      <c r="AZ141" s="132"/>
      <c r="BA141" s="132"/>
      <c r="BB141" s="132"/>
      <c r="BC141" s="132"/>
      <c r="BD141" s="132"/>
      <c r="BE141" s="132"/>
      <c r="BF141" s="132"/>
      <c r="BG141" s="132">
        <v>0.940952424082387</v>
      </c>
      <c r="BH141" s="132"/>
      <c r="BI141" s="132"/>
      <c r="BJ141" s="132"/>
      <c r="BK141" s="132"/>
      <c r="BL141" s="132"/>
      <c r="BM141" s="132"/>
      <c r="BN141" s="132"/>
      <c r="BO141" s="132"/>
      <c r="BP141" s="132"/>
      <c r="BQ141" s="132"/>
      <c r="BR141" s="132"/>
      <c r="BS141" s="132"/>
      <c r="BT141" s="132"/>
      <c r="BU141" s="132"/>
      <c r="BV141" s="132"/>
      <c r="BW141" s="132"/>
      <c r="BX141" s="132"/>
      <c r="BY141" s="132"/>
      <c r="BZ141" s="132"/>
      <c r="CA141" s="132"/>
      <c r="CB141" s="132"/>
      <c r="CC141" s="132"/>
      <c r="CD141" s="132"/>
      <c r="CE141" s="132"/>
      <c r="CF141" s="132"/>
      <c r="CG141" s="132"/>
      <c r="CH141" s="132"/>
      <c r="CI141" s="132"/>
      <c r="CJ141" s="132"/>
      <c r="CK141" s="132"/>
      <c r="CL141" s="132"/>
      <c r="CM141" s="132"/>
      <c r="CN141" s="132"/>
      <c r="CO141" s="132"/>
      <c r="CP141" s="132"/>
      <c r="CQ141" s="132"/>
      <c r="CR141" s="132"/>
      <c r="CS141" s="132"/>
      <c r="CT141" s="132"/>
      <c r="CU141" s="132"/>
      <c r="CV141" s="132"/>
      <c r="CW141" s="132"/>
      <c r="CX141" s="132"/>
      <c r="CY141" s="132"/>
      <c r="CZ141" s="132"/>
      <c r="DA141" s="132"/>
      <c r="DB141" s="132"/>
      <c r="DC141" s="132"/>
      <c r="DD141" s="132"/>
      <c r="DE141" s="132"/>
      <c r="DF141" s="132"/>
      <c r="DG141" s="132"/>
      <c r="DH141" s="132"/>
      <c r="DI141" s="132"/>
      <c r="DJ141" s="132"/>
      <c r="DK141" s="132"/>
      <c r="DL141" s="132"/>
      <c r="DM141" s="132"/>
      <c r="DN141" s="132"/>
      <c r="DO141" s="132"/>
      <c r="DP141" s="132"/>
      <c r="DQ141" s="132"/>
      <c r="DR141" s="132"/>
      <c r="DS141" s="132"/>
      <c r="DT141" s="132"/>
      <c r="DU141" s="132"/>
      <c r="DV141" s="132"/>
      <c r="DW141" s="132"/>
      <c r="DX141" s="132"/>
      <c r="DY141" s="132"/>
      <c r="DZ141" s="132"/>
      <c r="EA141" s="132"/>
      <c r="EB141" s="132"/>
      <c r="EC141" s="132"/>
      <c r="ED141" s="132"/>
      <c r="EE141" s="132"/>
      <c r="EF141" s="132"/>
      <c r="EG141" s="132"/>
      <c r="EH141" s="132"/>
      <c r="EI141" s="132"/>
      <c r="EJ141" s="132"/>
      <c r="EK141" s="132"/>
      <c r="EL141" s="132"/>
      <c r="EM141" s="132"/>
      <c r="EN141" s="132"/>
      <c r="EO141" s="132"/>
      <c r="EP141" s="132"/>
      <c r="EQ141" s="132"/>
      <c r="ER141" s="132"/>
      <c r="ES141" s="132"/>
      <c r="ET141" s="132"/>
      <c r="EU141" s="132"/>
      <c r="EV141" s="132"/>
      <c r="EW141" s="132"/>
      <c r="EX141" s="132"/>
      <c r="EY141" s="132"/>
      <c r="EZ141" s="132"/>
      <c r="FA141" s="132"/>
      <c r="FB141" s="132"/>
      <c r="FC141" s="132"/>
      <c r="FD141" s="132"/>
      <c r="FE141" s="132"/>
      <c r="FF141" s="132"/>
      <c r="FG141" s="132"/>
      <c r="FH141" s="132"/>
      <c r="FI141" s="132"/>
      <c r="FJ141" s="132"/>
      <c r="FK141" s="132"/>
      <c r="FL141" s="132"/>
      <c r="FM141" s="132"/>
      <c r="FN141" s="132"/>
      <c r="FO141" s="132"/>
      <c r="FP141" s="132"/>
      <c r="FQ141" s="132"/>
      <c r="FR141" s="132"/>
      <c r="FS141" s="132"/>
      <c r="FT141" s="132"/>
      <c r="FU141" s="132"/>
      <c r="FV141" s="132"/>
      <c r="FW141" s="132"/>
      <c r="FX141" s="132"/>
      <c r="FY141" s="132"/>
      <c r="FZ141" s="132"/>
      <c r="GA141" s="132"/>
      <c r="GB141" s="132"/>
      <c r="GC141" s="132"/>
      <c r="GD141" s="132"/>
      <c r="GE141" s="132"/>
      <c r="GF141" s="132"/>
      <c r="GG141" s="132"/>
      <c r="GH141" s="132"/>
      <c r="GI141" s="132">
        <v>5.9047575917613004E-2</v>
      </c>
      <c r="GJ141" s="132">
        <v>1</v>
      </c>
    </row>
    <row r="142" spans="1:192" x14ac:dyDescent="0.25">
      <c r="A142" s="133" t="s">
        <v>1358</v>
      </c>
      <c r="B142" s="132"/>
      <c r="C142" s="132"/>
      <c r="D142" s="132"/>
      <c r="E142" s="132"/>
      <c r="F142" s="132"/>
      <c r="G142" s="132"/>
      <c r="H142" s="132"/>
      <c r="I142" s="132"/>
      <c r="J142" s="132"/>
      <c r="K142" s="132"/>
      <c r="L142" s="132"/>
      <c r="M142" s="132"/>
      <c r="N142" s="132"/>
      <c r="O142" s="132"/>
      <c r="P142" s="132"/>
      <c r="Q142" s="132"/>
      <c r="R142" s="132"/>
      <c r="S142" s="132"/>
      <c r="T142" s="132"/>
      <c r="U142" s="132"/>
      <c r="V142" s="132"/>
      <c r="W142" s="132"/>
      <c r="X142" s="132"/>
      <c r="Y142" s="132"/>
      <c r="Z142" s="132"/>
      <c r="AA142" s="132"/>
      <c r="AB142" s="132"/>
      <c r="AC142" s="132"/>
      <c r="AD142" s="132"/>
      <c r="AE142" s="132"/>
      <c r="AF142" s="132"/>
      <c r="AG142" s="132"/>
      <c r="AH142" s="132"/>
      <c r="AI142" s="132"/>
      <c r="AJ142" s="132"/>
      <c r="AK142" s="132"/>
      <c r="AL142" s="132"/>
      <c r="AM142" s="132"/>
      <c r="AN142" s="132"/>
      <c r="AO142" s="132"/>
      <c r="AP142" s="132"/>
      <c r="AQ142" s="132"/>
      <c r="AR142" s="132">
        <v>0.23726900959995709</v>
      </c>
      <c r="AS142" s="132"/>
      <c r="AT142" s="132"/>
      <c r="AU142" s="132"/>
      <c r="AV142" s="132"/>
      <c r="AW142" s="132"/>
      <c r="AX142" s="132"/>
      <c r="AY142" s="132"/>
      <c r="AZ142" s="132"/>
      <c r="BA142" s="132"/>
      <c r="BB142" s="132"/>
      <c r="BC142" s="132"/>
      <c r="BD142" s="132"/>
      <c r="BE142" s="132"/>
      <c r="BF142" s="132"/>
      <c r="BG142" s="132"/>
      <c r="BH142" s="132"/>
      <c r="BI142" s="132"/>
      <c r="BJ142" s="132"/>
      <c r="BK142" s="132"/>
      <c r="BL142" s="132"/>
      <c r="BM142" s="132"/>
      <c r="BN142" s="132"/>
      <c r="BO142" s="132"/>
      <c r="BP142" s="132"/>
      <c r="BQ142" s="132"/>
      <c r="BR142" s="132"/>
      <c r="BS142" s="132"/>
      <c r="BT142" s="132"/>
      <c r="BU142" s="132"/>
      <c r="BV142" s="132"/>
      <c r="BW142" s="132"/>
      <c r="BX142" s="132"/>
      <c r="BY142" s="132"/>
      <c r="BZ142" s="132"/>
      <c r="CA142" s="132"/>
      <c r="CB142" s="132"/>
      <c r="CC142" s="132"/>
      <c r="CD142" s="132"/>
      <c r="CE142" s="132"/>
      <c r="CF142" s="132"/>
      <c r="CG142" s="132"/>
      <c r="CH142" s="132"/>
      <c r="CI142" s="132"/>
      <c r="CJ142" s="132"/>
      <c r="CK142" s="132"/>
      <c r="CL142" s="132"/>
      <c r="CM142" s="132"/>
      <c r="CN142" s="132"/>
      <c r="CO142" s="132"/>
      <c r="CP142" s="132"/>
      <c r="CQ142" s="132"/>
      <c r="CR142" s="132"/>
      <c r="CS142" s="132"/>
      <c r="CT142" s="132"/>
      <c r="CU142" s="132"/>
      <c r="CV142" s="132"/>
      <c r="CW142" s="132"/>
      <c r="CX142" s="132"/>
      <c r="CY142" s="132"/>
      <c r="CZ142" s="132"/>
      <c r="DA142" s="132"/>
      <c r="DB142" s="132"/>
      <c r="DC142" s="132"/>
      <c r="DD142" s="132"/>
      <c r="DE142" s="132"/>
      <c r="DF142" s="132"/>
      <c r="DG142" s="132"/>
      <c r="DH142" s="132"/>
      <c r="DI142" s="132"/>
      <c r="DJ142" s="132"/>
      <c r="DK142" s="132"/>
      <c r="DL142" s="132"/>
      <c r="DM142" s="132"/>
      <c r="DN142" s="132"/>
      <c r="DO142" s="132"/>
      <c r="DP142" s="132"/>
      <c r="DQ142" s="132"/>
      <c r="DR142" s="132"/>
      <c r="DS142" s="132"/>
      <c r="DT142" s="132"/>
      <c r="DU142" s="132"/>
      <c r="DV142" s="132"/>
      <c r="DW142" s="132"/>
      <c r="DX142" s="132"/>
      <c r="DY142" s="132"/>
      <c r="DZ142" s="132"/>
      <c r="EA142" s="132"/>
      <c r="EB142" s="132"/>
      <c r="EC142" s="132"/>
      <c r="ED142" s="132"/>
      <c r="EE142" s="132"/>
      <c r="EF142" s="132"/>
      <c r="EG142" s="132"/>
      <c r="EH142" s="132"/>
      <c r="EI142" s="132"/>
      <c r="EJ142" s="132"/>
      <c r="EK142" s="132"/>
      <c r="EL142" s="132"/>
      <c r="EM142" s="132"/>
      <c r="EN142" s="132"/>
      <c r="EO142" s="132"/>
      <c r="EP142" s="132"/>
      <c r="EQ142" s="132"/>
      <c r="ER142" s="132"/>
      <c r="ES142" s="132"/>
      <c r="ET142" s="132"/>
      <c r="EU142" s="132"/>
      <c r="EV142" s="132"/>
      <c r="EW142" s="132"/>
      <c r="EX142" s="132"/>
      <c r="EY142" s="132"/>
      <c r="EZ142" s="132"/>
      <c r="FA142" s="132"/>
      <c r="FB142" s="132"/>
      <c r="FC142" s="132"/>
      <c r="FD142" s="132"/>
      <c r="FE142" s="132"/>
      <c r="FF142" s="132"/>
      <c r="FG142" s="132"/>
      <c r="FH142" s="132"/>
      <c r="FI142" s="132"/>
      <c r="FJ142" s="132"/>
      <c r="FK142" s="132"/>
      <c r="FL142" s="132"/>
      <c r="FM142" s="132"/>
      <c r="FN142" s="132"/>
      <c r="FO142" s="132"/>
      <c r="FP142" s="132"/>
      <c r="FQ142" s="132"/>
      <c r="FR142" s="132"/>
      <c r="FS142" s="132"/>
      <c r="FT142" s="132"/>
      <c r="FU142" s="132"/>
      <c r="FV142" s="132"/>
      <c r="FW142" s="132"/>
      <c r="FX142" s="132"/>
      <c r="FY142" s="132"/>
      <c r="FZ142" s="132"/>
      <c r="GA142" s="132"/>
      <c r="GB142" s="132"/>
      <c r="GC142" s="132"/>
      <c r="GD142" s="132"/>
      <c r="GE142" s="132"/>
      <c r="GF142" s="132"/>
      <c r="GG142" s="132"/>
      <c r="GH142" s="132"/>
      <c r="GI142" s="132">
        <v>1.4889339246788131E-2</v>
      </c>
      <c r="GJ142" s="132">
        <v>0.25215834884674521</v>
      </c>
    </row>
    <row r="143" spans="1:192" x14ac:dyDescent="0.25">
      <c r="A143" s="133" t="s">
        <v>384</v>
      </c>
      <c r="B143" s="132">
        <v>1.1036755280445537E-2</v>
      </c>
      <c r="C143" s="132">
        <v>4.3444027102098597E-2</v>
      </c>
      <c r="D143" s="132">
        <v>1.8621746168224339E-3</v>
      </c>
      <c r="E143" s="132">
        <v>3.1349755555086976E-2</v>
      </c>
      <c r="F143" s="132">
        <v>0.12292571443178033</v>
      </c>
      <c r="G143" s="132">
        <v>4.1771892688317082E-2</v>
      </c>
      <c r="H143" s="132">
        <v>1.5132102255032732E-2</v>
      </c>
      <c r="I143" s="132">
        <v>1.9281490271083297E-2</v>
      </c>
      <c r="J143" s="132">
        <v>1.7382080779102603E-3</v>
      </c>
      <c r="K143" s="132">
        <v>1.9289662656519983E-2</v>
      </c>
      <c r="L143" s="132">
        <v>4.5456629344524336E-3</v>
      </c>
      <c r="M143" s="132">
        <v>1.2004166319119502E-2</v>
      </c>
      <c r="N143" s="132">
        <v>3.2381790611571995E-2</v>
      </c>
      <c r="O143" s="132">
        <v>4.6093088204202798E-3</v>
      </c>
      <c r="P143" s="132">
        <v>1.1919638462625084</v>
      </c>
      <c r="Q143" s="132">
        <v>0.38671479651443319</v>
      </c>
      <c r="R143" s="132">
        <v>6.1394001619643757E-2</v>
      </c>
      <c r="S143" s="132">
        <v>1.8364497351659657</v>
      </c>
      <c r="T143" s="132">
        <v>1.3172995215709717</v>
      </c>
      <c r="U143" s="132">
        <v>0.83675745167150506</v>
      </c>
      <c r="V143" s="132"/>
      <c r="W143" s="132"/>
      <c r="X143" s="132"/>
      <c r="Y143" s="132"/>
      <c r="Z143" s="132"/>
      <c r="AA143" s="132"/>
      <c r="AB143" s="132"/>
      <c r="AC143" s="132"/>
      <c r="AD143" s="132"/>
      <c r="AE143" s="132"/>
      <c r="AF143" s="132"/>
      <c r="AG143" s="132"/>
      <c r="AH143" s="132"/>
      <c r="AI143" s="132"/>
      <c r="AJ143" s="132">
        <v>1.2026733010832256E-2</v>
      </c>
      <c r="AK143" s="132"/>
      <c r="AL143" s="132"/>
      <c r="AM143" s="132"/>
      <c r="AN143" s="132"/>
      <c r="AO143" s="132"/>
      <c r="AP143" s="132">
        <v>2.5730124989941776E-4</v>
      </c>
      <c r="AQ143" s="132"/>
      <c r="AR143" s="132">
        <v>1.4889339246788119E-2</v>
      </c>
      <c r="AS143" s="132">
        <v>5.1748913454623515E-3</v>
      </c>
      <c r="AT143" s="132">
        <v>4.6574022109161159E-2</v>
      </c>
      <c r="AU143" s="132"/>
      <c r="AV143" s="132"/>
      <c r="AW143" s="132">
        <v>4.6271311259828182E-2</v>
      </c>
      <c r="AX143" s="132">
        <v>6.6499402690710904E-2</v>
      </c>
      <c r="AY143" s="132">
        <v>0.11063520705090203</v>
      </c>
      <c r="AZ143" s="132"/>
      <c r="BA143" s="132">
        <v>0.79169021904476311</v>
      </c>
      <c r="BB143" s="132">
        <v>5.6921730536896789</v>
      </c>
      <c r="BC143" s="132">
        <v>4.5617204584043794E-2</v>
      </c>
      <c r="BD143" s="132">
        <v>1.1178737607003515E-2</v>
      </c>
      <c r="BE143" s="132">
        <v>3.7790843517470432</v>
      </c>
      <c r="BF143" s="132">
        <v>8.0445857480896983</v>
      </c>
      <c r="BG143" s="132">
        <v>1.273519288828693</v>
      </c>
      <c r="BH143" s="132">
        <v>1.04655779265591</v>
      </c>
      <c r="BI143" s="132">
        <v>4.2996447716640608E-3</v>
      </c>
      <c r="BJ143" s="132">
        <v>0.12783922864186853</v>
      </c>
      <c r="BK143" s="132">
        <v>7.8323768636557558</v>
      </c>
      <c r="BL143" s="132">
        <v>0.59924837034984846</v>
      </c>
      <c r="BM143" s="132">
        <v>21.72377685626461</v>
      </c>
      <c r="BN143" s="132">
        <v>1.6905894962531482</v>
      </c>
      <c r="BO143" s="132">
        <v>0.10771800680926852</v>
      </c>
      <c r="BP143" s="132">
        <v>0.27894170361044501</v>
      </c>
      <c r="BQ143" s="132">
        <v>0.93296820433285643</v>
      </c>
      <c r="BR143" s="132">
        <v>0.16903033260893899</v>
      </c>
      <c r="BS143" s="132">
        <v>0.15572373367192308</v>
      </c>
      <c r="BT143" s="132"/>
      <c r="BU143" s="132">
        <v>0.40367969245421392</v>
      </c>
      <c r="BV143" s="132">
        <v>2.6125867332365587E-2</v>
      </c>
      <c r="BW143" s="132">
        <v>2.5721913834798743E-2</v>
      </c>
      <c r="BX143" s="132">
        <v>3.189173773962072</v>
      </c>
      <c r="BY143" s="132">
        <v>3.7575645498322778</v>
      </c>
      <c r="BZ143" s="132">
        <v>7.3343956925259661</v>
      </c>
      <c r="CA143" s="132"/>
      <c r="CB143" s="132"/>
      <c r="CC143" s="132"/>
      <c r="CD143" s="132"/>
      <c r="CE143" s="132"/>
      <c r="CF143" s="132"/>
      <c r="CG143" s="132"/>
      <c r="CH143" s="132"/>
      <c r="CI143" s="132"/>
      <c r="CJ143" s="132"/>
      <c r="CK143" s="132"/>
      <c r="CL143" s="132"/>
      <c r="CM143" s="132"/>
      <c r="CN143" s="132"/>
      <c r="CO143" s="132"/>
      <c r="CP143" s="132"/>
      <c r="CQ143" s="132"/>
      <c r="CR143" s="132"/>
      <c r="CS143" s="132"/>
      <c r="CT143" s="132"/>
      <c r="CU143" s="132"/>
      <c r="CV143" s="132"/>
      <c r="CW143" s="132"/>
      <c r="CX143" s="132"/>
      <c r="CY143" s="132"/>
      <c r="CZ143" s="132"/>
      <c r="DA143" s="132"/>
      <c r="DB143" s="132"/>
      <c r="DC143" s="132"/>
      <c r="DD143" s="132"/>
      <c r="DE143" s="132"/>
      <c r="DF143" s="132"/>
      <c r="DG143" s="132"/>
      <c r="DH143" s="132"/>
      <c r="DI143" s="132"/>
      <c r="DJ143" s="132"/>
      <c r="DK143" s="132"/>
      <c r="DL143" s="132"/>
      <c r="DM143" s="132"/>
      <c r="DN143" s="132"/>
      <c r="DO143" s="132"/>
      <c r="DP143" s="132"/>
      <c r="DQ143" s="132"/>
      <c r="DR143" s="132"/>
      <c r="DS143" s="132"/>
      <c r="DT143" s="132"/>
      <c r="DU143" s="132"/>
      <c r="DV143" s="132"/>
      <c r="DW143" s="132"/>
      <c r="DX143" s="132"/>
      <c r="DY143" s="132"/>
      <c r="DZ143" s="132"/>
      <c r="EA143" s="132"/>
      <c r="EB143" s="132"/>
      <c r="EC143" s="132"/>
      <c r="ED143" s="132"/>
      <c r="EE143" s="132"/>
      <c r="EF143" s="132"/>
      <c r="EG143" s="132"/>
      <c r="EH143" s="132"/>
      <c r="EI143" s="132"/>
      <c r="EJ143" s="132"/>
      <c r="EK143" s="132"/>
      <c r="EL143" s="132"/>
      <c r="EM143" s="132"/>
      <c r="EN143" s="132"/>
      <c r="EO143" s="132"/>
      <c r="EP143" s="132"/>
      <c r="EQ143" s="132"/>
      <c r="ER143" s="132"/>
      <c r="ES143" s="132"/>
      <c r="ET143" s="132"/>
      <c r="EU143" s="132"/>
      <c r="EV143" s="132"/>
      <c r="EW143" s="132"/>
      <c r="EX143" s="132"/>
      <c r="EY143" s="132"/>
      <c r="EZ143" s="132"/>
      <c r="FA143" s="132"/>
      <c r="FB143" s="132"/>
      <c r="FC143" s="132"/>
      <c r="FD143" s="132"/>
      <c r="FE143" s="132"/>
      <c r="FF143" s="132"/>
      <c r="FG143" s="132"/>
      <c r="FH143" s="132"/>
      <c r="FI143" s="132"/>
      <c r="FJ143" s="132"/>
      <c r="FK143" s="132"/>
      <c r="FL143" s="132"/>
      <c r="FM143" s="132"/>
      <c r="FN143" s="132">
        <v>0.3752291205959955</v>
      </c>
      <c r="FO143" s="132">
        <v>0.64168641292182116</v>
      </c>
      <c r="FP143" s="132">
        <v>0.78870255580346016</v>
      </c>
      <c r="FQ143" s="132">
        <v>0.82359342107667222</v>
      </c>
      <c r="FR143" s="132">
        <v>1.1045901153234563</v>
      </c>
      <c r="FS143" s="132">
        <v>1.2980804458682682</v>
      </c>
      <c r="FT143" s="132">
        <v>1.3727320590554848</v>
      </c>
      <c r="FU143" s="132">
        <v>1.7481567656375629</v>
      </c>
      <c r="FV143" s="132">
        <v>2.6738184642711058</v>
      </c>
      <c r="FW143" s="132">
        <v>4.5705453449114266</v>
      </c>
      <c r="FX143" s="132"/>
      <c r="FY143" s="132"/>
      <c r="FZ143" s="132"/>
      <c r="GA143" s="132"/>
      <c r="GB143" s="132"/>
      <c r="GC143" s="132"/>
      <c r="GD143" s="132"/>
      <c r="GE143" s="132"/>
      <c r="GF143" s="132">
        <v>72.886942980875787</v>
      </c>
      <c r="GG143" s="132">
        <v>1.7767018068466938</v>
      </c>
      <c r="GH143" s="132">
        <v>-0.78818678966422029</v>
      </c>
      <c r="GI143" s="132">
        <v>10.329797755422723</v>
      </c>
      <c r="GJ143" s="132">
        <v>174.94025105849434</v>
      </c>
    </row>
    <row r="144" spans="1:192" x14ac:dyDescent="0.25">
      <c r="A144" s="133" t="s">
        <v>385</v>
      </c>
      <c r="B144" s="132"/>
      <c r="C144" s="132"/>
      <c r="D144" s="132"/>
      <c r="E144" s="132"/>
      <c r="F144" s="132"/>
      <c r="G144" s="132"/>
      <c r="H144" s="132"/>
      <c r="I144" s="132"/>
      <c r="J144" s="132"/>
      <c r="K144" s="132"/>
      <c r="L144" s="132"/>
      <c r="M144" s="132"/>
      <c r="N144" s="132"/>
      <c r="O144" s="132"/>
      <c r="P144" s="132">
        <v>0.20176208971129392</v>
      </c>
      <c r="Q144" s="132">
        <v>5.4141204263126123E-2</v>
      </c>
      <c r="R144" s="132">
        <v>7.53484603424949E-3</v>
      </c>
      <c r="S144" s="132">
        <v>0.27558103146190494</v>
      </c>
      <c r="T144" s="132">
        <v>0.16075560168611119</v>
      </c>
      <c r="U144" s="132">
        <v>0.10269469980823727</v>
      </c>
      <c r="V144" s="132"/>
      <c r="W144" s="132"/>
      <c r="X144" s="132"/>
      <c r="Y144" s="132"/>
      <c r="Z144" s="132"/>
      <c r="AA144" s="132"/>
      <c r="AB144" s="132"/>
      <c r="AC144" s="132"/>
      <c r="AD144" s="132"/>
      <c r="AE144" s="132"/>
      <c r="AF144" s="132"/>
      <c r="AG144" s="132"/>
      <c r="AH144" s="132"/>
      <c r="AI144" s="132"/>
      <c r="AJ144" s="132"/>
      <c r="AK144" s="132"/>
      <c r="AL144" s="132"/>
      <c r="AM144" s="132">
        <v>0.2376347066934287</v>
      </c>
      <c r="AN144" s="132"/>
      <c r="AO144" s="132"/>
      <c r="AP144" s="132">
        <v>0.456292906734447</v>
      </c>
      <c r="AQ144" s="132"/>
      <c r="AR144" s="132">
        <v>9.7173786118428477E-5</v>
      </c>
      <c r="AS144" s="132">
        <v>2.0036711602201521E-3</v>
      </c>
      <c r="AT144" s="132">
        <v>1.8033040441981368E-2</v>
      </c>
      <c r="AU144" s="132">
        <v>0.14452439147302196</v>
      </c>
      <c r="AV144" s="132"/>
      <c r="AW144" s="132">
        <v>1.2763797525714958E-3</v>
      </c>
      <c r="AX144" s="132"/>
      <c r="AY144" s="132">
        <v>1.3065973341764356E-2</v>
      </c>
      <c r="AZ144" s="132"/>
      <c r="BA144" s="132">
        <v>8.6045361769872833E-2</v>
      </c>
      <c r="BB144" s="132">
        <v>7.2034485495386109</v>
      </c>
      <c r="BC144" s="132">
        <v>5.9504911227785902E-2</v>
      </c>
      <c r="BD144" s="132">
        <v>1.4581993679992597E-2</v>
      </c>
      <c r="BE144" s="132">
        <v>4.9295891960832732</v>
      </c>
      <c r="BF144" s="132">
        <v>7.8120571583356604</v>
      </c>
      <c r="BG144" s="132">
        <v>5.7143422975705356</v>
      </c>
      <c r="BH144" s="132">
        <v>0.37213956435864981</v>
      </c>
      <c r="BI144" s="132"/>
      <c r="BJ144" s="132">
        <v>3.8355911075959134E-2</v>
      </c>
      <c r="BK144" s="132">
        <v>1.8159711826457398E-2</v>
      </c>
      <c r="BL144" s="132">
        <v>7.7572941000897136E-2</v>
      </c>
      <c r="BM144" s="132"/>
      <c r="BN144" s="132">
        <v>1.096197569508756</v>
      </c>
      <c r="BO144" s="132">
        <v>1.1401407064837759E-2</v>
      </c>
      <c r="BP144" s="132">
        <v>0.11487146968753988</v>
      </c>
      <c r="BQ144" s="132">
        <v>0.38420726415699413</v>
      </c>
      <c r="BR144" s="132">
        <v>6.9605184909254741E-2</v>
      </c>
      <c r="BS144" s="132">
        <v>6.4125646028697011E-2</v>
      </c>
      <c r="BT144" s="132"/>
      <c r="BU144" s="132">
        <v>0.1662317462748415</v>
      </c>
      <c r="BV144" s="132">
        <v>70.219577095110566</v>
      </c>
      <c r="BW144" s="132">
        <v>0.5682606590200231</v>
      </c>
      <c r="BX144" s="132">
        <v>7.0947525122475907</v>
      </c>
      <c r="BY144" s="132">
        <v>14.128921377707311</v>
      </c>
      <c r="BZ144" s="132">
        <v>8.1489660538449531</v>
      </c>
      <c r="CA144" s="132"/>
      <c r="CB144" s="132"/>
      <c r="CC144" s="132"/>
      <c r="CD144" s="132"/>
      <c r="CE144" s="132"/>
      <c r="CF144" s="132"/>
      <c r="CG144" s="132"/>
      <c r="CH144" s="132"/>
      <c r="CI144" s="132"/>
      <c r="CJ144" s="132"/>
      <c r="CK144" s="132"/>
      <c r="CL144" s="132"/>
      <c r="CM144" s="132"/>
      <c r="CN144" s="132"/>
      <c r="CO144" s="132"/>
      <c r="CP144" s="132"/>
      <c r="CQ144" s="132"/>
      <c r="CR144" s="132"/>
      <c r="CS144" s="132"/>
      <c r="CT144" s="132"/>
      <c r="CU144" s="132"/>
      <c r="CV144" s="132"/>
      <c r="CW144" s="132"/>
      <c r="CX144" s="132"/>
      <c r="CY144" s="132"/>
      <c r="CZ144" s="132"/>
      <c r="DA144" s="132"/>
      <c r="DB144" s="132"/>
      <c r="DC144" s="132"/>
      <c r="DD144" s="132"/>
      <c r="DE144" s="132"/>
      <c r="DF144" s="132"/>
      <c r="DG144" s="132"/>
      <c r="DH144" s="132"/>
      <c r="DI144" s="132"/>
      <c r="DJ144" s="132"/>
      <c r="DK144" s="132"/>
      <c r="DL144" s="132"/>
      <c r="DM144" s="132"/>
      <c r="DN144" s="132"/>
      <c r="DO144" s="132"/>
      <c r="DP144" s="132"/>
      <c r="DQ144" s="132"/>
      <c r="DR144" s="132"/>
      <c r="DS144" s="132"/>
      <c r="DT144" s="132"/>
      <c r="DU144" s="132"/>
      <c r="DV144" s="132"/>
      <c r="DW144" s="132"/>
      <c r="DX144" s="132"/>
      <c r="DY144" s="132"/>
      <c r="DZ144" s="132"/>
      <c r="EA144" s="132"/>
      <c r="EB144" s="132"/>
      <c r="EC144" s="132"/>
      <c r="ED144" s="132"/>
      <c r="EE144" s="132"/>
      <c r="EF144" s="132"/>
      <c r="EG144" s="132"/>
      <c r="EH144" s="132"/>
      <c r="EI144" s="132"/>
      <c r="EJ144" s="132"/>
      <c r="EK144" s="132"/>
      <c r="EL144" s="132"/>
      <c r="EM144" s="132"/>
      <c r="EN144" s="132"/>
      <c r="EO144" s="132"/>
      <c r="EP144" s="132"/>
      <c r="EQ144" s="132"/>
      <c r="ER144" s="132"/>
      <c r="ES144" s="132"/>
      <c r="ET144" s="132"/>
      <c r="EU144" s="132"/>
      <c r="EV144" s="132"/>
      <c r="EW144" s="132"/>
      <c r="EX144" s="132"/>
      <c r="EY144" s="132"/>
      <c r="EZ144" s="132"/>
      <c r="FA144" s="132"/>
      <c r="FB144" s="132"/>
      <c r="FC144" s="132"/>
      <c r="FD144" s="132"/>
      <c r="FE144" s="132"/>
      <c r="FF144" s="132"/>
      <c r="FG144" s="132"/>
      <c r="FH144" s="132"/>
      <c r="FI144" s="132"/>
      <c r="FJ144" s="132"/>
      <c r="FK144" s="132"/>
      <c r="FL144" s="132"/>
      <c r="FM144" s="132"/>
      <c r="FN144" s="132">
        <v>0.22803968820123183</v>
      </c>
      <c r="FO144" s="132">
        <v>0.33314370717358116</v>
      </c>
      <c r="FP144" s="132">
        <v>0.4120319722626109</v>
      </c>
      <c r="FQ144" s="132">
        <v>0.53484724684973517</v>
      </c>
      <c r="FR144" s="132">
        <v>0.66246980605687333</v>
      </c>
      <c r="FS144" s="132">
        <v>0.82925251973003755</v>
      </c>
      <c r="FT144" s="132">
        <v>1.1639523892553709</v>
      </c>
      <c r="FU144" s="132">
        <v>1.6979300836351581</v>
      </c>
      <c r="FV144" s="132">
        <v>2.5691725133975893</v>
      </c>
      <c r="FW144" s="132">
        <v>5.4880062424038671</v>
      </c>
      <c r="FX144" s="132"/>
      <c r="FY144" s="132"/>
      <c r="FZ144" s="132"/>
      <c r="GA144" s="132"/>
      <c r="GB144" s="132"/>
      <c r="GC144" s="132"/>
      <c r="GD144" s="132"/>
      <c r="GE144" s="132"/>
      <c r="GF144" s="132">
        <v>33.543083914072731</v>
      </c>
      <c r="GG144" s="132">
        <v>1.257924108426393</v>
      </c>
      <c r="GH144" s="132">
        <v>-1.8210945816678004</v>
      </c>
      <c r="GI144" s="132">
        <v>5.8291784296192315</v>
      </c>
      <c r="GJ144" s="132">
        <v>182.79625133779405</v>
      </c>
    </row>
    <row r="145" spans="1:192" x14ac:dyDescent="0.25">
      <c r="A145" s="133" t="s">
        <v>33</v>
      </c>
      <c r="B145" s="132">
        <v>0.13410526360102887</v>
      </c>
      <c r="C145" s="132">
        <v>0.51934912930415755</v>
      </c>
      <c r="D145" s="132">
        <v>2.2389408675469197E-2</v>
      </c>
      <c r="E145" s="132">
        <v>0.38799852709045907</v>
      </c>
      <c r="F145" s="132">
        <v>1.5079834667154735</v>
      </c>
      <c r="G145" s="132">
        <v>0.50681378351669937</v>
      </c>
      <c r="H145" s="132">
        <v>0.18187871313972712</v>
      </c>
      <c r="I145" s="132">
        <v>0.23319517911367474</v>
      </c>
      <c r="J145" s="132">
        <v>2.1193808846814908E-2</v>
      </c>
      <c r="K145" s="132">
        <v>0.23332061629267697</v>
      </c>
      <c r="L145" s="132">
        <v>5.5043882998068672E-2</v>
      </c>
      <c r="M145" s="132">
        <v>0.14568867246048151</v>
      </c>
      <c r="N145" s="132">
        <v>0.38268111397905957</v>
      </c>
      <c r="O145" s="132">
        <v>4.5754076938098499E-2</v>
      </c>
      <c r="P145" s="132">
        <v>1.910652899615028</v>
      </c>
      <c r="Q145" s="132">
        <v>0.53999831732061754</v>
      </c>
      <c r="R145" s="132">
        <v>0.11251782601630964</v>
      </c>
      <c r="S145" s="132">
        <v>2.1126788418663254</v>
      </c>
      <c r="T145" s="132">
        <v>5.9909297332544309</v>
      </c>
      <c r="U145" s="132">
        <v>1.5335395459041155</v>
      </c>
      <c r="V145" s="132">
        <v>5.996601672634453E-2</v>
      </c>
      <c r="W145" s="132">
        <v>9.9374493590419707E-3</v>
      </c>
      <c r="X145" s="132">
        <v>4.401174516412882E-2</v>
      </c>
      <c r="Y145" s="132">
        <v>6.0124352330296286E-3</v>
      </c>
      <c r="Z145" s="132">
        <v>0.15853486436954156</v>
      </c>
      <c r="AA145" s="132">
        <v>0.15083374676872874</v>
      </c>
      <c r="AB145" s="132">
        <v>1.61818560392069E-2</v>
      </c>
      <c r="AC145" s="132">
        <v>1.1817774648276451E-2</v>
      </c>
      <c r="AD145" s="132">
        <v>0.24020396388480214</v>
      </c>
      <c r="AE145" s="132">
        <v>1.275846433854223E-2</v>
      </c>
      <c r="AF145" s="132">
        <v>1.3367650052666765E-2</v>
      </c>
      <c r="AG145" s="132">
        <v>8.8707599316149919E-5</v>
      </c>
      <c r="AH145" s="132">
        <v>6.4144457997320173E-2</v>
      </c>
      <c r="AI145" s="132">
        <v>0.23307246073803881</v>
      </c>
      <c r="AJ145" s="132">
        <v>1.517810457381441</v>
      </c>
      <c r="AK145" s="132">
        <v>6.3029588296016792E-2</v>
      </c>
      <c r="AL145" s="132">
        <v>6.4313434564430144E-3</v>
      </c>
      <c r="AM145" s="132">
        <v>1.6178221316647274E-2</v>
      </c>
      <c r="AN145" s="132">
        <v>0.27657405596940954</v>
      </c>
      <c r="AO145" s="132">
        <v>0.14432426289047157</v>
      </c>
      <c r="AP145" s="132">
        <v>0.19246196858477618</v>
      </c>
      <c r="AQ145" s="132">
        <v>9.2316342541880134E-2</v>
      </c>
      <c r="AR145" s="132">
        <v>5.9523089898623587E-3</v>
      </c>
      <c r="AS145" s="132">
        <v>0.12273340718834623</v>
      </c>
      <c r="AT145" s="132">
        <v>1.1046006646951161</v>
      </c>
      <c r="AU145" s="132">
        <v>1.3226136948143372</v>
      </c>
      <c r="AV145" s="132">
        <v>2.5960918872793823E-2</v>
      </c>
      <c r="AW145" s="132">
        <v>0.11315271060481966</v>
      </c>
      <c r="AX145" s="132">
        <v>0.27876487060030997</v>
      </c>
      <c r="AY145" s="132">
        <v>3.2266820144706831E-3</v>
      </c>
      <c r="AZ145" s="132">
        <v>4.1411136264938024E-2</v>
      </c>
      <c r="BA145" s="132">
        <v>0.76934824868196094</v>
      </c>
      <c r="BB145" s="132">
        <v>1.6488418899438393</v>
      </c>
      <c r="BC145" s="132">
        <v>2.3954692865780947E-2</v>
      </c>
      <c r="BD145" s="132">
        <v>5.8702243691756322E-3</v>
      </c>
      <c r="BE145" s="132">
        <v>1.9844882163525692</v>
      </c>
      <c r="BF145" s="132">
        <v>6.9101372904789751E-2</v>
      </c>
      <c r="BG145" s="132">
        <v>80.829514436448804</v>
      </c>
      <c r="BH145" s="132">
        <v>2.9224828941715262</v>
      </c>
      <c r="BI145" s="132">
        <v>6.2764831099268545E-2</v>
      </c>
      <c r="BJ145" s="132">
        <v>0.13821370069189032</v>
      </c>
      <c r="BK145" s="132">
        <v>0.61010497160158461</v>
      </c>
      <c r="BL145" s="132">
        <v>0.10351789252066433</v>
      </c>
      <c r="BM145" s="132"/>
      <c r="BN145" s="132">
        <v>22.455010506845472</v>
      </c>
      <c r="BO145" s="132"/>
      <c r="BP145" s="132">
        <v>3.1362345299463321</v>
      </c>
      <c r="BQ145" s="132">
        <v>12.237270179911297</v>
      </c>
      <c r="BR145" s="132">
        <v>1.023155378146908</v>
      </c>
      <c r="BS145" s="132">
        <v>0.94260937165735004</v>
      </c>
      <c r="BT145" s="132"/>
      <c r="BU145" s="132">
        <v>3.0882519110744799</v>
      </c>
      <c r="BV145" s="132">
        <v>0.5050281500904833</v>
      </c>
      <c r="BW145" s="132">
        <v>0.26255989180119749</v>
      </c>
      <c r="BX145" s="132">
        <v>7.8379706218075897</v>
      </c>
      <c r="BY145" s="132">
        <v>29.93774708179102</v>
      </c>
      <c r="BZ145" s="132">
        <v>20.971460480632746</v>
      </c>
      <c r="CA145" s="132"/>
      <c r="CB145" s="132"/>
      <c r="CC145" s="132"/>
      <c r="CD145" s="132"/>
      <c r="CE145" s="132"/>
      <c r="CF145" s="132"/>
      <c r="CG145" s="132"/>
      <c r="CH145" s="132"/>
      <c r="CI145" s="132"/>
      <c r="CJ145" s="132"/>
      <c r="CK145" s="132"/>
      <c r="CL145" s="132"/>
      <c r="CM145" s="132"/>
      <c r="CN145" s="132"/>
      <c r="CO145" s="132"/>
      <c r="CP145" s="132"/>
      <c r="CQ145" s="132"/>
      <c r="CR145" s="132"/>
      <c r="CS145" s="132"/>
      <c r="CT145" s="132"/>
      <c r="CU145" s="132"/>
      <c r="CV145" s="132"/>
      <c r="CW145" s="132"/>
      <c r="CX145" s="132"/>
      <c r="CY145" s="132"/>
      <c r="CZ145" s="132"/>
      <c r="DA145" s="132"/>
      <c r="DB145" s="132"/>
      <c r="DC145" s="132"/>
      <c r="DD145" s="132"/>
      <c r="DE145" s="132"/>
      <c r="DF145" s="132"/>
      <c r="DG145" s="132"/>
      <c r="DH145" s="132"/>
      <c r="DI145" s="132"/>
      <c r="DJ145" s="132"/>
      <c r="DK145" s="132"/>
      <c r="DL145" s="132"/>
      <c r="DM145" s="132"/>
      <c r="DN145" s="132"/>
      <c r="DO145" s="132"/>
      <c r="DP145" s="132"/>
      <c r="DQ145" s="132"/>
      <c r="DR145" s="132"/>
      <c r="DS145" s="132"/>
      <c r="DT145" s="132"/>
      <c r="DU145" s="132"/>
      <c r="DV145" s="132"/>
      <c r="DW145" s="132"/>
      <c r="DX145" s="132"/>
      <c r="DY145" s="132"/>
      <c r="DZ145" s="132"/>
      <c r="EA145" s="132"/>
      <c r="EB145" s="132"/>
      <c r="EC145" s="132"/>
      <c r="ED145" s="132"/>
      <c r="EE145" s="132"/>
      <c r="EF145" s="132"/>
      <c r="EG145" s="132"/>
      <c r="EH145" s="132"/>
      <c r="EI145" s="132"/>
      <c r="EJ145" s="132"/>
      <c r="EK145" s="132"/>
      <c r="EL145" s="132"/>
      <c r="EM145" s="132"/>
      <c r="EN145" s="132"/>
      <c r="EO145" s="132"/>
      <c r="EP145" s="132"/>
      <c r="EQ145" s="132"/>
      <c r="ER145" s="132"/>
      <c r="ES145" s="132"/>
      <c r="ET145" s="132"/>
      <c r="EU145" s="132"/>
      <c r="EV145" s="132"/>
      <c r="EW145" s="132"/>
      <c r="EX145" s="132"/>
      <c r="EY145" s="132"/>
      <c r="EZ145" s="132"/>
      <c r="FA145" s="132"/>
      <c r="FB145" s="132"/>
      <c r="FC145" s="132"/>
      <c r="FD145" s="132"/>
      <c r="FE145" s="132"/>
      <c r="FF145" s="132"/>
      <c r="FG145" s="132"/>
      <c r="FH145" s="132"/>
      <c r="FI145" s="132"/>
      <c r="FJ145" s="132"/>
      <c r="FK145" s="132"/>
      <c r="FL145" s="132"/>
      <c r="FM145" s="132"/>
      <c r="FN145" s="132">
        <v>2.3456973858298723E-2</v>
      </c>
      <c r="FO145" s="132">
        <v>0.11781375514812492</v>
      </c>
      <c r="FP145" s="132">
        <v>0.4474295875785424</v>
      </c>
      <c r="FQ145" s="132">
        <v>0.76516672767997373</v>
      </c>
      <c r="FR145" s="132">
        <v>1.0402879140136854</v>
      </c>
      <c r="FS145" s="132">
        <v>3.5155820827769859</v>
      </c>
      <c r="FT145" s="132">
        <v>7.4562909267924633</v>
      </c>
      <c r="FU145" s="132">
        <v>15.67406022897115</v>
      </c>
      <c r="FV145" s="132">
        <v>44.067373715278961</v>
      </c>
      <c r="FW145" s="132">
        <v>133.59734030275666</v>
      </c>
      <c r="FX145" s="132"/>
      <c r="FY145" s="132"/>
      <c r="FZ145" s="132"/>
      <c r="GA145" s="132"/>
      <c r="GB145" s="132"/>
      <c r="GC145" s="132"/>
      <c r="GD145" s="132"/>
      <c r="GE145" s="132"/>
      <c r="GF145" s="132">
        <v>111.78841704988109</v>
      </c>
      <c r="GG145" s="132">
        <v>4.1922604734287088</v>
      </c>
      <c r="GH145" s="132">
        <v>-0.72746563781980622</v>
      </c>
      <c r="GI145" s="132">
        <v>69.639951466815077</v>
      </c>
      <c r="GJ145" s="132">
        <v>606.08965407656638</v>
      </c>
    </row>
    <row r="146" spans="1:192" x14ac:dyDescent="0.25">
      <c r="A146" s="133" t="s">
        <v>386</v>
      </c>
      <c r="B146" s="132">
        <v>4.1726174730769431E-3</v>
      </c>
      <c r="C146" s="132">
        <v>1.6439440245185163E-2</v>
      </c>
      <c r="D146" s="132">
        <v>7.044396019696413E-4</v>
      </c>
      <c r="E146" s="132">
        <v>1.1839898794016706E-2</v>
      </c>
      <c r="F146" s="132">
        <v>4.6448594177433911E-2</v>
      </c>
      <c r="G146" s="132">
        <v>1.5793791723583611E-2</v>
      </c>
      <c r="H146" s="132">
        <v>5.7243956297585007E-3</v>
      </c>
      <c r="I146" s="132">
        <v>7.2915716176963638E-3</v>
      </c>
      <c r="J146" s="132">
        <v>6.570291390038894E-4</v>
      </c>
      <c r="K146" s="132">
        <v>7.2946137221970046E-3</v>
      </c>
      <c r="L146" s="132">
        <v>1.7188907163665412E-3</v>
      </c>
      <c r="M146" s="132">
        <v>4.5386627295633973E-3</v>
      </c>
      <c r="N146" s="132">
        <v>1.1341327693614721E-2</v>
      </c>
      <c r="O146" s="132">
        <v>1.2863303051711121E-3</v>
      </c>
      <c r="P146" s="132">
        <v>1.9626234849647574E-2</v>
      </c>
      <c r="Q146" s="132">
        <v>4.2433034149496562E-2</v>
      </c>
      <c r="R146" s="132">
        <v>7.8420975271497554E-3</v>
      </c>
      <c r="S146" s="132">
        <v>0.19142378329367779</v>
      </c>
      <c r="T146" s="132">
        <v>0.1505867095243599</v>
      </c>
      <c r="U146" s="132">
        <v>0.10688232350825734</v>
      </c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132"/>
      <c r="AI146" s="132"/>
      <c r="AJ146" s="132"/>
      <c r="AK146" s="132"/>
      <c r="AL146" s="132"/>
      <c r="AM146" s="132"/>
      <c r="AN146" s="132"/>
      <c r="AO146" s="132"/>
      <c r="AP146" s="132"/>
      <c r="AQ146" s="132"/>
      <c r="AR146" s="132"/>
      <c r="AS146" s="132"/>
      <c r="AT146" s="132"/>
      <c r="AU146" s="132"/>
      <c r="AV146" s="132"/>
      <c r="AW146" s="132"/>
      <c r="AX146" s="132"/>
      <c r="AY146" s="132"/>
      <c r="AZ146" s="132"/>
      <c r="BA146" s="132">
        <v>0.87669644444980555</v>
      </c>
      <c r="BB146" s="132">
        <v>0.29132041099560535</v>
      </c>
      <c r="BC146" s="132">
        <v>1.7674842417889969E-2</v>
      </c>
      <c r="BD146" s="132">
        <v>4.3313137540181238E-3</v>
      </c>
      <c r="BE146" s="132">
        <v>1.4642440502460474</v>
      </c>
      <c r="BF146" s="132"/>
      <c r="BG146" s="132">
        <v>0.57985410010295468</v>
      </c>
      <c r="BH146" s="132">
        <v>4.952963759658398</v>
      </c>
      <c r="BI146" s="132">
        <v>7.0778279335514754E-2</v>
      </c>
      <c r="BJ146" s="132">
        <v>1.2087891451453515E-3</v>
      </c>
      <c r="BK146" s="132"/>
      <c r="BL146" s="132"/>
      <c r="BM146" s="132"/>
      <c r="BN146" s="132">
        <v>7.2071457402399222E-3</v>
      </c>
      <c r="BO146" s="132"/>
      <c r="BP146" s="132">
        <v>0.26817916194069613</v>
      </c>
      <c r="BQ146" s="132">
        <v>0.89697104418893603</v>
      </c>
      <c r="BR146" s="132">
        <v>0.16251333671392293</v>
      </c>
      <c r="BS146" s="132">
        <v>0.14971977617250543</v>
      </c>
      <c r="BT146" s="132"/>
      <c r="BU146" s="132">
        <v>0.38811433804094037</v>
      </c>
      <c r="BV146" s="132">
        <v>2.5118779809514817E-2</v>
      </c>
      <c r="BW146" s="132"/>
      <c r="BX146" s="132">
        <v>5.7438188091643895E-2</v>
      </c>
      <c r="BY146" s="132">
        <v>1.4594755777213895</v>
      </c>
      <c r="BZ146" s="132">
        <v>0.14550071917614493</v>
      </c>
      <c r="CA146" s="132"/>
      <c r="CB146" s="132"/>
      <c r="CC146" s="132"/>
      <c r="CD146" s="132"/>
      <c r="CE146" s="132"/>
      <c r="CF146" s="132"/>
      <c r="CG146" s="132"/>
      <c r="CH146" s="132"/>
      <c r="CI146" s="132"/>
      <c r="CJ146" s="132"/>
      <c r="CK146" s="132"/>
      <c r="CL146" s="132"/>
      <c r="CM146" s="132"/>
      <c r="CN146" s="132"/>
      <c r="CO146" s="132"/>
      <c r="CP146" s="132"/>
      <c r="CQ146" s="132"/>
      <c r="CR146" s="132"/>
      <c r="CS146" s="132"/>
      <c r="CT146" s="132"/>
      <c r="CU146" s="132"/>
      <c r="CV146" s="132"/>
      <c r="CW146" s="132"/>
      <c r="CX146" s="132"/>
      <c r="CY146" s="132"/>
      <c r="CZ146" s="132"/>
      <c r="DA146" s="132"/>
      <c r="DB146" s="132"/>
      <c r="DC146" s="132"/>
      <c r="DD146" s="132"/>
      <c r="DE146" s="132"/>
      <c r="DF146" s="132"/>
      <c r="DG146" s="132"/>
      <c r="DH146" s="132"/>
      <c r="DI146" s="132"/>
      <c r="DJ146" s="132"/>
      <c r="DK146" s="132"/>
      <c r="DL146" s="132"/>
      <c r="DM146" s="132"/>
      <c r="DN146" s="132"/>
      <c r="DO146" s="132"/>
      <c r="DP146" s="132"/>
      <c r="DQ146" s="132"/>
      <c r="DR146" s="132"/>
      <c r="DS146" s="132"/>
      <c r="DT146" s="132"/>
      <c r="DU146" s="132"/>
      <c r="DV146" s="132"/>
      <c r="DW146" s="132"/>
      <c r="DX146" s="132"/>
      <c r="DY146" s="132"/>
      <c r="DZ146" s="132"/>
      <c r="EA146" s="132"/>
      <c r="EB146" s="132"/>
      <c r="EC146" s="132"/>
      <c r="ED146" s="132"/>
      <c r="EE146" s="132"/>
      <c r="EF146" s="132"/>
      <c r="EG146" s="132"/>
      <c r="EH146" s="132"/>
      <c r="EI146" s="132"/>
      <c r="EJ146" s="132"/>
      <c r="EK146" s="132"/>
      <c r="EL146" s="132"/>
      <c r="EM146" s="132"/>
      <c r="EN146" s="132"/>
      <c r="EO146" s="132"/>
      <c r="EP146" s="132"/>
      <c r="EQ146" s="132"/>
      <c r="ER146" s="132"/>
      <c r="ES146" s="132"/>
      <c r="ET146" s="132"/>
      <c r="EU146" s="132"/>
      <c r="EV146" s="132"/>
      <c r="EW146" s="132"/>
      <c r="EX146" s="132"/>
      <c r="EY146" s="132"/>
      <c r="EZ146" s="132"/>
      <c r="FA146" s="132"/>
      <c r="FB146" s="132"/>
      <c r="FC146" s="132"/>
      <c r="FD146" s="132"/>
      <c r="FE146" s="132"/>
      <c r="FF146" s="132"/>
      <c r="FG146" s="132"/>
      <c r="FH146" s="132"/>
      <c r="FI146" s="132"/>
      <c r="FJ146" s="132"/>
      <c r="FK146" s="132"/>
      <c r="FL146" s="132"/>
      <c r="FM146" s="132"/>
      <c r="FN146" s="132">
        <v>6.850848476316675E-3</v>
      </c>
      <c r="FO146" s="132">
        <v>1.2355811382024304E-2</v>
      </c>
      <c r="FP146" s="132">
        <v>1.4722215787194477E-2</v>
      </c>
      <c r="FQ146" s="132">
        <v>1.0887798911154821E-2</v>
      </c>
      <c r="FR146" s="132">
        <v>1.3556674093889883E-2</v>
      </c>
      <c r="FS146" s="132">
        <v>4.6007952439715491E-2</v>
      </c>
      <c r="FT146" s="132">
        <v>5.210189520624782E-2</v>
      </c>
      <c r="FU146" s="132">
        <v>7.1629684524887507E-2</v>
      </c>
      <c r="FV146" s="132">
        <v>0.44134015766270596</v>
      </c>
      <c r="FW146" s="132">
        <v>2.2486543463181889</v>
      </c>
      <c r="FX146" s="132"/>
      <c r="FY146" s="132"/>
      <c r="FZ146" s="132"/>
      <c r="GA146" s="132"/>
      <c r="GB146" s="132"/>
      <c r="GC146" s="132"/>
      <c r="GD146" s="132"/>
      <c r="GE146" s="132"/>
      <c r="GF146" s="132">
        <v>11.267081296842022</v>
      </c>
      <c r="GG146" s="132">
        <v>0.42253518582861921</v>
      </c>
      <c r="GH146" s="132">
        <v>0.23167491809686627</v>
      </c>
      <c r="GI146" s="132">
        <v>21.16275808763185</v>
      </c>
      <c r="GJ146" s="132">
        <v>48.475512717324222</v>
      </c>
    </row>
    <row r="147" spans="1:192" x14ac:dyDescent="0.25">
      <c r="A147" s="133" t="s">
        <v>387</v>
      </c>
      <c r="B147" s="132"/>
      <c r="C147" s="132"/>
      <c r="D147" s="132"/>
      <c r="E147" s="132"/>
      <c r="F147" s="132"/>
      <c r="G147" s="132"/>
      <c r="H147" s="132"/>
      <c r="I147" s="132"/>
      <c r="J147" s="132"/>
      <c r="K147" s="132"/>
      <c r="L147" s="132"/>
      <c r="M147" s="132"/>
      <c r="N147" s="132"/>
      <c r="O147" s="132"/>
      <c r="P147" s="132">
        <v>6.9099282491594961E-3</v>
      </c>
      <c r="Q147" s="132">
        <v>6.4318150393927291E-3</v>
      </c>
      <c r="R147" s="132">
        <v>9.3165182579911944E-4</v>
      </c>
      <c r="S147" s="132">
        <v>3.6159078401585269E-2</v>
      </c>
      <c r="T147" s="132">
        <v>1.9724683066025629E-2</v>
      </c>
      <c r="U147" s="132">
        <v>1.2697765042755322E-2</v>
      </c>
      <c r="V147" s="132"/>
      <c r="W147" s="132"/>
      <c r="X147" s="132"/>
      <c r="Y147" s="132"/>
      <c r="Z147" s="132"/>
      <c r="AA147" s="132"/>
      <c r="AB147" s="132"/>
      <c r="AC147" s="132"/>
      <c r="AD147" s="132"/>
      <c r="AE147" s="132"/>
      <c r="AF147" s="132"/>
      <c r="AG147" s="132"/>
      <c r="AH147" s="132"/>
      <c r="AI147" s="132"/>
      <c r="AJ147" s="132">
        <v>2.3162900904477316E-2</v>
      </c>
      <c r="AK147" s="132"/>
      <c r="AL147" s="132"/>
      <c r="AM147" s="132"/>
      <c r="AN147" s="132">
        <v>0.5728523273048356</v>
      </c>
      <c r="AO147" s="132">
        <v>4.0824902880465998E-3</v>
      </c>
      <c r="AP147" s="132"/>
      <c r="AQ147" s="132"/>
      <c r="AR147" s="132"/>
      <c r="AS147" s="132"/>
      <c r="AT147" s="132"/>
      <c r="AU147" s="132"/>
      <c r="AV147" s="132"/>
      <c r="AW147" s="132">
        <v>0.17090436248113383</v>
      </c>
      <c r="AX147" s="132"/>
      <c r="AY147" s="132">
        <v>9.3304266693388718E-3</v>
      </c>
      <c r="AZ147" s="132"/>
      <c r="BA147" s="132">
        <v>2.3174568849032295E-2</v>
      </c>
      <c r="BB147" s="132">
        <v>8.3443050192646279E-3</v>
      </c>
      <c r="BC147" s="132">
        <v>3.0787485573509029E-4</v>
      </c>
      <c r="BD147" s="132">
        <v>7.544636413912293E-5</v>
      </c>
      <c r="BE147" s="132">
        <v>2.5505399995768872E-2</v>
      </c>
      <c r="BF147" s="132">
        <v>1.1178433721864077E-2</v>
      </c>
      <c r="BG147" s="132"/>
      <c r="BH147" s="132"/>
      <c r="BI147" s="132">
        <v>0.43613421105287314</v>
      </c>
      <c r="BJ147" s="132">
        <v>2.1767205490625531E-2</v>
      </c>
      <c r="BK147" s="132"/>
      <c r="BL147" s="132">
        <v>2.2816675845517456E-2</v>
      </c>
      <c r="BM147" s="132">
        <v>0.46715039379116008</v>
      </c>
      <c r="BN147" s="132">
        <v>2.480793227569257</v>
      </c>
      <c r="BO147" s="132">
        <v>3.6927783919002623E-2</v>
      </c>
      <c r="BP147" s="132">
        <v>3.3521801393385786E-2</v>
      </c>
      <c r="BQ147" s="132">
        <v>0.112119394293463</v>
      </c>
      <c r="BR147" s="132">
        <v>2.0311332574610708E-2</v>
      </c>
      <c r="BS147" s="132">
        <v>1.8712360648832228E-2</v>
      </c>
      <c r="BT147" s="132"/>
      <c r="BU147" s="132">
        <v>4.8507812886260285E-2</v>
      </c>
      <c r="BV147" s="132">
        <v>3.1393242221711653E-3</v>
      </c>
      <c r="BW147" s="132">
        <v>0.16696259628846596</v>
      </c>
      <c r="BX147" s="132">
        <v>3.28874824068913</v>
      </c>
      <c r="BY147" s="132">
        <v>0.40022895590442531</v>
      </c>
      <c r="BZ147" s="132">
        <v>1.7695127128770485</v>
      </c>
      <c r="CA147" s="132"/>
      <c r="CB147" s="132"/>
      <c r="CC147" s="132"/>
      <c r="CD147" s="132"/>
      <c r="CE147" s="132"/>
      <c r="CF147" s="132"/>
      <c r="CG147" s="132"/>
      <c r="CH147" s="132"/>
      <c r="CI147" s="132"/>
      <c r="CJ147" s="132"/>
      <c r="CK147" s="132"/>
      <c r="CL147" s="132"/>
      <c r="CM147" s="132"/>
      <c r="CN147" s="132"/>
      <c r="CO147" s="132"/>
      <c r="CP147" s="132"/>
      <c r="CQ147" s="132"/>
      <c r="CR147" s="132"/>
      <c r="CS147" s="132"/>
      <c r="CT147" s="132"/>
      <c r="CU147" s="132"/>
      <c r="CV147" s="132"/>
      <c r="CW147" s="132"/>
      <c r="CX147" s="132"/>
      <c r="CY147" s="132"/>
      <c r="CZ147" s="132"/>
      <c r="DA147" s="132"/>
      <c r="DB147" s="132"/>
      <c r="DC147" s="132"/>
      <c r="DD147" s="132"/>
      <c r="DE147" s="132"/>
      <c r="DF147" s="132"/>
      <c r="DG147" s="132"/>
      <c r="DH147" s="132"/>
      <c r="DI147" s="132"/>
      <c r="DJ147" s="132"/>
      <c r="DK147" s="132"/>
      <c r="DL147" s="132"/>
      <c r="DM147" s="132"/>
      <c r="DN147" s="132"/>
      <c r="DO147" s="132"/>
      <c r="DP147" s="132"/>
      <c r="DQ147" s="132"/>
      <c r="DR147" s="132"/>
      <c r="DS147" s="132"/>
      <c r="DT147" s="132"/>
      <c r="DU147" s="132"/>
      <c r="DV147" s="132"/>
      <c r="DW147" s="132"/>
      <c r="DX147" s="132"/>
      <c r="DY147" s="132"/>
      <c r="DZ147" s="132"/>
      <c r="EA147" s="132"/>
      <c r="EB147" s="132"/>
      <c r="EC147" s="132"/>
      <c r="ED147" s="132"/>
      <c r="EE147" s="132"/>
      <c r="EF147" s="132"/>
      <c r="EG147" s="132"/>
      <c r="EH147" s="132"/>
      <c r="EI147" s="132"/>
      <c r="EJ147" s="132"/>
      <c r="EK147" s="132"/>
      <c r="EL147" s="132"/>
      <c r="EM147" s="132"/>
      <c r="EN147" s="132"/>
      <c r="EO147" s="132"/>
      <c r="EP147" s="132"/>
      <c r="EQ147" s="132"/>
      <c r="ER147" s="132"/>
      <c r="ES147" s="132"/>
      <c r="ET147" s="132"/>
      <c r="EU147" s="132"/>
      <c r="EV147" s="132"/>
      <c r="EW147" s="132"/>
      <c r="EX147" s="132"/>
      <c r="EY147" s="132"/>
      <c r="EZ147" s="132"/>
      <c r="FA147" s="132"/>
      <c r="FB147" s="132"/>
      <c r="FC147" s="132"/>
      <c r="FD147" s="132"/>
      <c r="FE147" s="132"/>
      <c r="FF147" s="132"/>
      <c r="FG147" s="132"/>
      <c r="FH147" s="132"/>
      <c r="FI147" s="132"/>
      <c r="FJ147" s="132"/>
      <c r="FK147" s="132"/>
      <c r="FL147" s="132"/>
      <c r="FM147" s="132"/>
      <c r="FN147" s="132">
        <v>0.16661146297018697</v>
      </c>
      <c r="FO147" s="132">
        <v>0.33843378621348957</v>
      </c>
      <c r="FP147" s="132">
        <v>0.5191694495793201</v>
      </c>
      <c r="FQ147" s="132">
        <v>0.51272737784557043</v>
      </c>
      <c r="FR147" s="132">
        <v>0.65244971738170754</v>
      </c>
      <c r="FS147" s="132">
        <v>0.59046165089196867</v>
      </c>
      <c r="FT147" s="132">
        <v>0.88785378793477288</v>
      </c>
      <c r="FU147" s="132">
        <v>1.1924610050700089</v>
      </c>
      <c r="FV147" s="132">
        <v>1.4780868868350752</v>
      </c>
      <c r="FW147" s="132">
        <v>2.3351461312259545</v>
      </c>
      <c r="FX147" s="132"/>
      <c r="FY147" s="132"/>
      <c r="FZ147" s="132"/>
      <c r="GA147" s="132"/>
      <c r="GB147" s="132"/>
      <c r="GC147" s="132"/>
      <c r="GD147" s="132"/>
      <c r="GE147" s="132"/>
      <c r="GF147" s="132">
        <v>27.606012489851739</v>
      </c>
      <c r="GG147" s="132">
        <v>1.0352735824011545</v>
      </c>
      <c r="GH147" s="132">
        <v>-3.7950282451286266</v>
      </c>
      <c r="GI147" s="132">
        <v>6.3513071944430859</v>
      </c>
      <c r="GJ147" s="132">
        <v>50.130093765039987</v>
      </c>
    </row>
    <row r="148" spans="1:192" x14ac:dyDescent="0.25">
      <c r="A148" s="133" t="s">
        <v>34</v>
      </c>
      <c r="B148" s="132"/>
      <c r="C148" s="132"/>
      <c r="D148" s="132"/>
      <c r="E148" s="132"/>
      <c r="F148" s="132"/>
      <c r="G148" s="132"/>
      <c r="H148" s="132"/>
      <c r="I148" s="132"/>
      <c r="J148" s="132"/>
      <c r="K148" s="132"/>
      <c r="L148" s="132"/>
      <c r="M148" s="132"/>
      <c r="N148" s="132"/>
      <c r="O148" s="132"/>
      <c r="P148" s="132">
        <v>9.1388568788870993E-3</v>
      </c>
      <c r="Q148" s="132">
        <v>2.6848243423275128E-3</v>
      </c>
      <c r="R148" s="132">
        <v>5.3701068106800254E-4</v>
      </c>
      <c r="S148" s="132">
        <v>1.2452251487937211E-2</v>
      </c>
      <c r="T148" s="132">
        <v>9.2825874728259209E-3</v>
      </c>
      <c r="U148" s="132">
        <v>7.319081297138757E-3</v>
      </c>
      <c r="V148" s="132">
        <v>5.2783305131107046</v>
      </c>
      <c r="W148" s="132">
        <v>2.1874938468386369</v>
      </c>
      <c r="X148" s="132">
        <v>2.4350266058903709</v>
      </c>
      <c r="Y148" s="132"/>
      <c r="Z148" s="132">
        <v>2.7662525525063144E-3</v>
      </c>
      <c r="AA148" s="132"/>
      <c r="AB148" s="132"/>
      <c r="AC148" s="132">
        <v>1.0479821533273398E-4</v>
      </c>
      <c r="AD148" s="132">
        <v>4.3309935663119283</v>
      </c>
      <c r="AE148" s="132"/>
      <c r="AF148" s="132">
        <v>2.8337694001961181E-5</v>
      </c>
      <c r="AG148" s="132"/>
      <c r="AH148" s="132">
        <v>7.7119921619534263E-4</v>
      </c>
      <c r="AI148" s="132">
        <v>2.207733534741311E-3</v>
      </c>
      <c r="AJ148" s="132">
        <v>0.56586124862889997</v>
      </c>
      <c r="AK148" s="132">
        <v>7.1618135377269239</v>
      </c>
      <c r="AL148" s="132">
        <v>1.7412762006978622</v>
      </c>
      <c r="AM148" s="132">
        <v>8.7679207340796064E-4</v>
      </c>
      <c r="AN148" s="132">
        <v>1.8319454416705903</v>
      </c>
      <c r="AO148" s="132">
        <v>1.2479403820497606E-2</v>
      </c>
      <c r="AP148" s="132">
        <v>0.18399037343390731</v>
      </c>
      <c r="AQ148" s="132">
        <v>4.1129337428156767E-4</v>
      </c>
      <c r="AR148" s="132">
        <v>2.0169651105677515E-4</v>
      </c>
      <c r="AS148" s="132">
        <v>4.1588734829057332E-3</v>
      </c>
      <c r="AT148" s="132">
        <v>3.7429861346151602E-2</v>
      </c>
      <c r="AU148" s="132">
        <v>2.2654453742638161E-2</v>
      </c>
      <c r="AV148" s="132">
        <v>5.6984405249128119E-4</v>
      </c>
      <c r="AW148" s="132">
        <v>8.5120800561959156E-2</v>
      </c>
      <c r="AX148" s="132">
        <v>1.6875454755045372E-2</v>
      </c>
      <c r="AY148" s="132">
        <v>10.65416580577528</v>
      </c>
      <c r="AZ148" s="132">
        <v>0.93153971127589186</v>
      </c>
      <c r="BA148" s="132">
        <v>1.5835615122903226</v>
      </c>
      <c r="BB148" s="132">
        <v>0.30081735034242174</v>
      </c>
      <c r="BC148" s="132">
        <v>1.7377964424876052E-3</v>
      </c>
      <c r="BD148" s="132">
        <v>4.2585622293366389E-4</v>
      </c>
      <c r="BE148" s="132">
        <v>0.14396496677535833</v>
      </c>
      <c r="BF148" s="132">
        <v>1.8699214041257732E-2</v>
      </c>
      <c r="BG148" s="132">
        <v>7.2914666637249551E-3</v>
      </c>
      <c r="BH148" s="132">
        <v>4.9646481630714917E-2</v>
      </c>
      <c r="BI148" s="132">
        <v>5.7696775376461368E-2</v>
      </c>
      <c r="BJ148" s="132">
        <v>15.331815968972814</v>
      </c>
      <c r="BK148" s="132">
        <v>1.5256974452479368E-2</v>
      </c>
      <c r="BL148" s="132">
        <v>1.5403957292874635E-3</v>
      </c>
      <c r="BM148" s="132">
        <v>1.6567083068783881E-2</v>
      </c>
      <c r="BN148" s="132">
        <v>0.65565520530414301</v>
      </c>
      <c r="BO148" s="132">
        <v>1.4650655369795278E-2</v>
      </c>
      <c r="BP148" s="132">
        <v>9.1036641906411087E-2</v>
      </c>
      <c r="BQ148" s="132">
        <v>0.3044876088034949</v>
      </c>
      <c r="BR148" s="132">
        <v>5.2328977602223312E-2</v>
      </c>
      <c r="BS148" s="132">
        <v>4.8209476048926059E-2</v>
      </c>
      <c r="BT148" s="132"/>
      <c r="BU148" s="132">
        <v>0.13029060045689222</v>
      </c>
      <c r="BV148" s="132">
        <v>1.5260301259960359E-2</v>
      </c>
      <c r="BW148" s="132">
        <v>0.39641369974620527</v>
      </c>
      <c r="BX148" s="132">
        <v>3.5869626547666265</v>
      </c>
      <c r="BY148" s="132">
        <v>5.2541662130369309</v>
      </c>
      <c r="BZ148" s="132">
        <v>1.710273643492578</v>
      </c>
      <c r="CA148" s="132"/>
      <c r="CB148" s="132"/>
      <c r="CC148" s="132"/>
      <c r="CD148" s="132"/>
      <c r="CE148" s="132"/>
      <c r="CF148" s="132"/>
      <c r="CG148" s="132"/>
      <c r="CH148" s="132"/>
      <c r="CI148" s="132"/>
      <c r="CJ148" s="132"/>
      <c r="CK148" s="132"/>
      <c r="CL148" s="132"/>
      <c r="CM148" s="132"/>
      <c r="CN148" s="132"/>
      <c r="CO148" s="132"/>
      <c r="CP148" s="132"/>
      <c r="CQ148" s="132"/>
      <c r="CR148" s="132"/>
      <c r="CS148" s="132"/>
      <c r="CT148" s="132"/>
      <c r="CU148" s="132"/>
      <c r="CV148" s="132"/>
      <c r="CW148" s="132"/>
      <c r="CX148" s="132"/>
      <c r="CY148" s="132"/>
      <c r="CZ148" s="132"/>
      <c r="DA148" s="132"/>
      <c r="DB148" s="132"/>
      <c r="DC148" s="132"/>
      <c r="DD148" s="132"/>
      <c r="DE148" s="132"/>
      <c r="DF148" s="132"/>
      <c r="DG148" s="132"/>
      <c r="DH148" s="132"/>
      <c r="DI148" s="132"/>
      <c r="DJ148" s="132"/>
      <c r="DK148" s="132"/>
      <c r="DL148" s="132"/>
      <c r="DM148" s="132"/>
      <c r="DN148" s="132"/>
      <c r="DO148" s="132"/>
      <c r="DP148" s="132"/>
      <c r="DQ148" s="132"/>
      <c r="DR148" s="132"/>
      <c r="DS148" s="132"/>
      <c r="DT148" s="132"/>
      <c r="DU148" s="132"/>
      <c r="DV148" s="132"/>
      <c r="DW148" s="132"/>
      <c r="DX148" s="132"/>
      <c r="DY148" s="132"/>
      <c r="DZ148" s="132"/>
      <c r="EA148" s="132"/>
      <c r="EB148" s="132"/>
      <c r="EC148" s="132"/>
      <c r="ED148" s="132"/>
      <c r="EE148" s="132"/>
      <c r="EF148" s="132"/>
      <c r="EG148" s="132"/>
      <c r="EH148" s="132"/>
      <c r="EI148" s="132"/>
      <c r="EJ148" s="132"/>
      <c r="EK148" s="132"/>
      <c r="EL148" s="132"/>
      <c r="EM148" s="132"/>
      <c r="EN148" s="132"/>
      <c r="EO148" s="132"/>
      <c r="EP148" s="132"/>
      <c r="EQ148" s="132"/>
      <c r="ER148" s="132"/>
      <c r="ES148" s="132"/>
      <c r="ET148" s="132"/>
      <c r="EU148" s="132"/>
      <c r="EV148" s="132"/>
      <c r="EW148" s="132"/>
      <c r="EX148" s="132"/>
      <c r="EY148" s="132"/>
      <c r="EZ148" s="132"/>
      <c r="FA148" s="132"/>
      <c r="FB148" s="132"/>
      <c r="FC148" s="132"/>
      <c r="FD148" s="132"/>
      <c r="FE148" s="132"/>
      <c r="FF148" s="132"/>
      <c r="FG148" s="132"/>
      <c r="FH148" s="132"/>
      <c r="FI148" s="132"/>
      <c r="FJ148" s="132"/>
      <c r="FK148" s="132"/>
      <c r="FL148" s="132"/>
      <c r="FM148" s="132"/>
      <c r="FN148" s="132">
        <v>0.64424064601964881</v>
      </c>
      <c r="FO148" s="132">
        <v>1.2965684240516859</v>
      </c>
      <c r="FP148" s="132">
        <v>1.0751513967974737</v>
      </c>
      <c r="FQ148" s="132">
        <v>1.1720994710118393</v>
      </c>
      <c r="FR148" s="132">
        <v>1.5565391207286079</v>
      </c>
      <c r="FS148" s="132">
        <v>1.4064159643295362</v>
      </c>
      <c r="FT148" s="132">
        <v>1.4092034758140928</v>
      </c>
      <c r="FU148" s="132">
        <v>2.1713932672854357</v>
      </c>
      <c r="FV148" s="132">
        <v>3.4341275060397476</v>
      </c>
      <c r="FW148" s="132">
        <v>6.6252990256951687</v>
      </c>
      <c r="FX148" s="132"/>
      <c r="FY148" s="132"/>
      <c r="FZ148" s="132"/>
      <c r="GA148" s="132"/>
      <c r="GB148" s="132"/>
      <c r="GC148" s="132"/>
      <c r="GD148" s="132"/>
      <c r="GE148" s="132"/>
      <c r="GF148" s="132">
        <v>1.6883614705061094</v>
      </c>
      <c r="GG148" s="132">
        <v>6.3316497759373744E-2</v>
      </c>
      <c r="GH148" s="132">
        <v>-1.5066597386467881</v>
      </c>
      <c r="GI148" s="132">
        <v>24.837873330580432</v>
      </c>
      <c r="GJ148" s="132">
        <v>113.19319563622999</v>
      </c>
    </row>
    <row r="149" spans="1:192" x14ac:dyDescent="0.25">
      <c r="A149" s="133" t="s">
        <v>35</v>
      </c>
      <c r="B149" s="132">
        <v>2.7714804777156144E-2</v>
      </c>
      <c r="C149" s="132">
        <v>0.13555003990016062</v>
      </c>
      <c r="D149" s="132">
        <v>7.3797301701333425E-3</v>
      </c>
      <c r="E149" s="132">
        <v>0.20867477798300241</v>
      </c>
      <c r="F149" s="132">
        <v>0.32293504408515172</v>
      </c>
      <c r="G149" s="132">
        <v>0.2943415925452092</v>
      </c>
      <c r="H149" s="132">
        <v>5.0654081588572153E-2</v>
      </c>
      <c r="I149" s="132">
        <v>0.14167201548159225</v>
      </c>
      <c r="J149" s="132">
        <v>5.4902082844911458E-3</v>
      </c>
      <c r="K149" s="132">
        <v>4.0087355073156493E-2</v>
      </c>
      <c r="L149" s="132">
        <v>3.955970241473681E-2</v>
      </c>
      <c r="M149" s="132">
        <v>0.67141964235043505</v>
      </c>
      <c r="N149" s="132">
        <v>0.33511592554091291</v>
      </c>
      <c r="O149" s="132">
        <v>3.9282998632955493E-2</v>
      </c>
      <c r="P149" s="132">
        <v>0.88567610996535329</v>
      </c>
      <c r="Q149" s="132">
        <v>4.4612609033267905</v>
      </c>
      <c r="R149" s="132">
        <v>6.1674212229836899E-2</v>
      </c>
      <c r="S149" s="132">
        <v>3.9092336488633839</v>
      </c>
      <c r="T149" s="132">
        <v>1.8516275447268571</v>
      </c>
      <c r="U149" s="132">
        <v>0.84057652698718732</v>
      </c>
      <c r="V149" s="132">
        <v>6.5853084538735701E-2</v>
      </c>
      <c r="W149" s="132">
        <v>3.2308486826918816E-2</v>
      </c>
      <c r="X149" s="132">
        <v>0.10844043135933881</v>
      </c>
      <c r="Y149" s="132">
        <v>1.3947403197125372E-2</v>
      </c>
      <c r="Z149" s="132">
        <v>0.14084005384810447</v>
      </c>
      <c r="AA149" s="132">
        <v>0.23136153674465343</v>
      </c>
      <c r="AB149" s="132">
        <v>0.3382424092232697</v>
      </c>
      <c r="AC149" s="132">
        <v>1.5106699404755274E-2</v>
      </c>
      <c r="AD149" s="132">
        <v>0.44898955798930346</v>
      </c>
      <c r="AE149" s="132">
        <v>2.3995849052340808E-2</v>
      </c>
      <c r="AF149" s="132">
        <v>1.4974662146382363E-2</v>
      </c>
      <c r="AG149" s="132">
        <v>3.3886678794912495E-3</v>
      </c>
      <c r="AH149" s="132">
        <v>6.8022162568657007E-2</v>
      </c>
      <c r="AI149" s="132">
        <v>0.16246478873698039</v>
      </c>
      <c r="AJ149" s="132">
        <v>0.25063762364596986</v>
      </c>
      <c r="AK149" s="132">
        <v>9.8324450498520052E-2</v>
      </c>
      <c r="AL149" s="132">
        <v>1.1231058037699415E-2</v>
      </c>
      <c r="AM149" s="132">
        <v>1.8737713946801245E-2</v>
      </c>
      <c r="AN149" s="132">
        <v>0.22236524407071415</v>
      </c>
      <c r="AO149" s="132">
        <v>1.5743050828074665</v>
      </c>
      <c r="AP149" s="132">
        <v>0.11075263444873301</v>
      </c>
      <c r="AQ149" s="132">
        <v>4.6827978567265021</v>
      </c>
      <c r="AR149" s="132">
        <v>0.24171987326099853</v>
      </c>
      <c r="AS149" s="132">
        <v>0.2875617111018704</v>
      </c>
      <c r="AT149" s="132">
        <v>2.5880553999168332</v>
      </c>
      <c r="AU149" s="132">
        <v>1.5028059605995685</v>
      </c>
      <c r="AV149" s="132">
        <v>7.6116347318920308E-2</v>
      </c>
      <c r="AW149" s="132">
        <v>0.11884743616954462</v>
      </c>
      <c r="AX149" s="132">
        <v>0.43168871928835717</v>
      </c>
      <c r="AY149" s="132">
        <v>1.8999919360673394</v>
      </c>
      <c r="AZ149" s="132">
        <v>11.504475391112582</v>
      </c>
      <c r="BA149" s="132">
        <v>0.39622033531432471</v>
      </c>
      <c r="BB149" s="132">
        <v>0.25605105755682606</v>
      </c>
      <c r="BC149" s="132">
        <v>1.5730452561144978E-3</v>
      </c>
      <c r="BD149" s="132">
        <v>3.8548307206436006E-4</v>
      </c>
      <c r="BE149" s="132">
        <v>0.13016030959039601</v>
      </c>
      <c r="BF149" s="132">
        <v>5.2260709327625776E-2</v>
      </c>
      <c r="BG149" s="132">
        <v>0.45498211540299216</v>
      </c>
      <c r="BH149" s="132">
        <v>6.8281339546993627E-2</v>
      </c>
      <c r="BI149" s="132">
        <v>7.0093493965649331E-2</v>
      </c>
      <c r="BJ149" s="132">
        <v>0.12505112318378583</v>
      </c>
      <c r="BK149" s="132">
        <v>179.57575166100557</v>
      </c>
      <c r="BL149" s="132">
        <v>0.17836650081015321</v>
      </c>
      <c r="BM149" s="132">
        <v>0.25615905234126751</v>
      </c>
      <c r="BN149" s="132">
        <v>2.2357461289333522</v>
      </c>
      <c r="BO149" s="132">
        <v>0.44151001207340046</v>
      </c>
      <c r="BP149" s="132">
        <v>1.2680866183937241</v>
      </c>
      <c r="BQ149" s="132">
        <v>0.15370901885488447</v>
      </c>
      <c r="BR149" s="132">
        <v>3.6253805932487129E-2</v>
      </c>
      <c r="BS149" s="132">
        <v>3.3399792406996962E-2</v>
      </c>
      <c r="BT149" s="132">
        <v>1E-10</v>
      </c>
      <c r="BU149" s="132">
        <v>0.18975269066677661</v>
      </c>
      <c r="BV149" s="132">
        <v>0.20389599746026016</v>
      </c>
      <c r="BW149" s="132">
        <v>0.40875756123402707</v>
      </c>
      <c r="BX149" s="132">
        <v>7.5419567766188553</v>
      </c>
      <c r="BY149" s="132">
        <v>0.93973294102550808</v>
      </c>
      <c r="BZ149" s="132">
        <v>1.9193566787430514</v>
      </c>
      <c r="CA149" s="132"/>
      <c r="CB149" s="132"/>
      <c r="CC149" s="132"/>
      <c r="CD149" s="132"/>
      <c r="CE149" s="132"/>
      <c r="CF149" s="132"/>
      <c r="CG149" s="132"/>
      <c r="CH149" s="132"/>
      <c r="CI149" s="132"/>
      <c r="CJ149" s="132"/>
      <c r="CK149" s="132"/>
      <c r="CL149" s="132"/>
      <c r="CM149" s="132"/>
      <c r="CN149" s="132"/>
      <c r="CO149" s="132"/>
      <c r="CP149" s="132"/>
      <c r="CQ149" s="132"/>
      <c r="CR149" s="132"/>
      <c r="CS149" s="132"/>
      <c r="CT149" s="132"/>
      <c r="CU149" s="132"/>
      <c r="CV149" s="132"/>
      <c r="CW149" s="132"/>
      <c r="CX149" s="132"/>
      <c r="CY149" s="132"/>
      <c r="CZ149" s="132"/>
      <c r="DA149" s="132"/>
      <c r="DB149" s="132"/>
      <c r="DC149" s="132"/>
      <c r="DD149" s="132"/>
      <c r="DE149" s="132"/>
      <c r="DF149" s="132"/>
      <c r="DG149" s="132"/>
      <c r="DH149" s="132"/>
      <c r="DI149" s="132"/>
      <c r="DJ149" s="132"/>
      <c r="DK149" s="132"/>
      <c r="DL149" s="132"/>
      <c r="DM149" s="132"/>
      <c r="DN149" s="132"/>
      <c r="DO149" s="132"/>
      <c r="DP149" s="132"/>
      <c r="DQ149" s="132"/>
      <c r="DR149" s="132"/>
      <c r="DS149" s="132"/>
      <c r="DT149" s="132"/>
      <c r="DU149" s="132"/>
      <c r="DV149" s="132"/>
      <c r="DW149" s="132"/>
      <c r="DX149" s="132"/>
      <c r="DY149" s="132"/>
      <c r="DZ149" s="132"/>
      <c r="EA149" s="132"/>
      <c r="EB149" s="132"/>
      <c r="EC149" s="132"/>
      <c r="ED149" s="132"/>
      <c r="EE149" s="132"/>
      <c r="EF149" s="132"/>
      <c r="EG149" s="132"/>
      <c r="EH149" s="132"/>
      <c r="EI149" s="132"/>
      <c r="EJ149" s="132"/>
      <c r="EK149" s="132"/>
      <c r="EL149" s="132"/>
      <c r="EM149" s="132"/>
      <c r="EN149" s="132"/>
      <c r="EO149" s="132"/>
      <c r="EP149" s="132"/>
      <c r="EQ149" s="132"/>
      <c r="ER149" s="132"/>
      <c r="ES149" s="132"/>
      <c r="ET149" s="132"/>
      <c r="EU149" s="132"/>
      <c r="EV149" s="132"/>
      <c r="EW149" s="132"/>
      <c r="EX149" s="132"/>
      <c r="EY149" s="132"/>
      <c r="EZ149" s="132"/>
      <c r="FA149" s="132"/>
      <c r="FB149" s="132"/>
      <c r="FC149" s="132"/>
      <c r="FD149" s="132"/>
      <c r="FE149" s="132"/>
      <c r="FF149" s="132"/>
      <c r="FG149" s="132"/>
      <c r="FH149" s="132"/>
      <c r="FI149" s="132"/>
      <c r="FJ149" s="132"/>
      <c r="FK149" s="132"/>
      <c r="FL149" s="132"/>
      <c r="FM149" s="132"/>
      <c r="FN149" s="132">
        <v>0.61344747633752172</v>
      </c>
      <c r="FO149" s="132">
        <v>0.76140845701803817</v>
      </c>
      <c r="FP149" s="132">
        <v>0.89162519816103281</v>
      </c>
      <c r="FQ149" s="132">
        <v>1.0641804660396266</v>
      </c>
      <c r="FR149" s="132">
        <v>1.2733298599850962</v>
      </c>
      <c r="FS149" s="132">
        <v>1.5123814411125915</v>
      </c>
      <c r="FT149" s="132">
        <v>1.7557551698545595</v>
      </c>
      <c r="FU149" s="132">
        <v>2.6028292226922756</v>
      </c>
      <c r="FV149" s="132">
        <v>3.7032502107604048</v>
      </c>
      <c r="FW149" s="132">
        <v>5.4978025711247067</v>
      </c>
      <c r="FX149" s="132"/>
      <c r="FY149" s="132"/>
      <c r="FZ149" s="132"/>
      <c r="GA149" s="132"/>
      <c r="GB149" s="132"/>
      <c r="GC149" s="132"/>
      <c r="GD149" s="132"/>
      <c r="GE149" s="132"/>
      <c r="GF149" s="132"/>
      <c r="GG149" s="132"/>
      <c r="GH149" s="132">
        <v>-0.65568990773895242</v>
      </c>
      <c r="GI149" s="132">
        <v>7.8172366753453275</v>
      </c>
      <c r="GJ149" s="132">
        <v>265.39332818697079</v>
      </c>
    </row>
    <row r="150" spans="1:192" x14ac:dyDescent="0.25">
      <c r="A150" s="133" t="s">
        <v>36</v>
      </c>
      <c r="B150" s="132">
        <v>2.479606037905098E-2</v>
      </c>
      <c r="C150" s="132">
        <v>0.12158850548926017</v>
      </c>
      <c r="D150" s="132">
        <v>6.6102620202108846E-3</v>
      </c>
      <c r="E150" s="132">
        <v>5.1054083523126036E-2</v>
      </c>
      <c r="F150" s="132">
        <v>0.2642795024525782</v>
      </c>
      <c r="G150" s="132">
        <v>5.6016118938295924E-2</v>
      </c>
      <c r="H150" s="132">
        <v>4.5383261977912898E-2</v>
      </c>
      <c r="I150" s="132">
        <v>3.5193919066261861E-2</v>
      </c>
      <c r="J150" s="132">
        <v>4.9087009690363601E-3</v>
      </c>
      <c r="K150" s="132">
        <v>3.5884106442660706E-2</v>
      </c>
      <c r="L150" s="132">
        <v>3.2805626383998171E-2</v>
      </c>
      <c r="M150" s="132"/>
      <c r="N150" s="132">
        <v>8.6977498930660965E-2</v>
      </c>
      <c r="O150" s="132">
        <v>1.1694831634459698E-2</v>
      </c>
      <c r="P150" s="132">
        <v>0.781445770990988</v>
      </c>
      <c r="Q150" s="132">
        <v>0.33417740207568009</v>
      </c>
      <c r="R150" s="132">
        <v>6.3346046368648393E-2</v>
      </c>
      <c r="S150" s="132">
        <v>4.561829331143997</v>
      </c>
      <c r="T150" s="132">
        <v>3.2932137741747125</v>
      </c>
      <c r="U150" s="132">
        <v>0.86336246106387604</v>
      </c>
      <c r="V150" s="132">
        <v>1.9037889269475704E-2</v>
      </c>
      <c r="W150" s="132">
        <v>9.1922264236417011E-3</v>
      </c>
      <c r="X150" s="132">
        <v>0.27671824029933162</v>
      </c>
      <c r="Y150" s="132">
        <v>4.1228645487532915E-3</v>
      </c>
      <c r="Z150" s="132">
        <v>3.8514514920887775E-2</v>
      </c>
      <c r="AA150" s="132">
        <v>4.9964429820288259E-2</v>
      </c>
      <c r="AB150" s="132">
        <v>9.3818085755849406E-2</v>
      </c>
      <c r="AC150" s="132">
        <v>4.5583161191266883E-3</v>
      </c>
      <c r="AD150" s="132">
        <v>0.11580530344100716</v>
      </c>
      <c r="AE150" s="132">
        <v>5.5836603001453182E-3</v>
      </c>
      <c r="AF150" s="132">
        <v>4.6740384453881813E-3</v>
      </c>
      <c r="AG150" s="132"/>
      <c r="AH150" s="132">
        <v>1.3414542496163688E-2</v>
      </c>
      <c r="AI150" s="132">
        <v>1.9758264612294081</v>
      </c>
      <c r="AJ150" s="132">
        <v>5.167635594870322E-2</v>
      </c>
      <c r="AK150" s="132">
        <v>2.7743546410719432E-2</v>
      </c>
      <c r="AL150" s="132">
        <v>3.1424096369413144E-3</v>
      </c>
      <c r="AM150" s="132">
        <v>5.8838258737532647E-3</v>
      </c>
      <c r="AN150" s="132">
        <v>5.2774561567514144E-2</v>
      </c>
      <c r="AO150" s="132">
        <v>0.11885926539585764</v>
      </c>
      <c r="AP150" s="132">
        <v>3.1026852371933391E-2</v>
      </c>
      <c r="AQ150" s="132">
        <v>9.8790081464198196E-2</v>
      </c>
      <c r="AR150" s="132">
        <v>7.86843296370139E-4</v>
      </c>
      <c r="AS150" s="132">
        <v>1.6224285206176782E-2</v>
      </c>
      <c r="AT150" s="132">
        <v>0.14601856685559103</v>
      </c>
      <c r="AU150" s="132">
        <v>9.486768409029292E-2</v>
      </c>
      <c r="AV150" s="132">
        <v>2.5064016331831442E-2</v>
      </c>
      <c r="AW150" s="132">
        <v>3.9158340315264044E-2</v>
      </c>
      <c r="AX150" s="132">
        <v>8.0935091558006517E-2</v>
      </c>
      <c r="AY150" s="132">
        <v>0.65835557030883796</v>
      </c>
      <c r="AZ150" s="132">
        <v>0.30432747348578165</v>
      </c>
      <c r="BA150" s="132">
        <v>6.2253722420851254E-2</v>
      </c>
      <c r="BB150" s="132">
        <v>4.2760186237516686E-2</v>
      </c>
      <c r="BC150" s="132">
        <v>4.4540239903297394E-4</v>
      </c>
      <c r="BD150" s="132">
        <v>1.0914821707556106E-4</v>
      </c>
      <c r="BE150" s="132">
        <v>3.6898649353118554E-2</v>
      </c>
      <c r="BF150" s="132">
        <v>1.5180139778796155E-2</v>
      </c>
      <c r="BG150" s="132">
        <v>8.1433298764559764E-2</v>
      </c>
      <c r="BH150" s="132">
        <v>8.2195255490739496E-3</v>
      </c>
      <c r="BI150" s="132">
        <v>1.7089509750249383E-2</v>
      </c>
      <c r="BJ150" s="132">
        <v>3.9099425295587971E-2</v>
      </c>
      <c r="BK150" s="132">
        <v>5.2946306325096761E-2</v>
      </c>
      <c r="BL150" s="132">
        <v>30.955509807700832</v>
      </c>
      <c r="BM150" s="132">
        <v>0.18105886719343306</v>
      </c>
      <c r="BN150" s="132">
        <v>5.1262629698616369</v>
      </c>
      <c r="BO150" s="132">
        <v>0.17886784221739929</v>
      </c>
      <c r="BP150" s="132">
        <v>0.19976333229533511</v>
      </c>
      <c r="BQ150" s="132">
        <v>0.66814260833297534</v>
      </c>
      <c r="BR150" s="132">
        <v>5.7137990919631379E-3</v>
      </c>
      <c r="BS150" s="132">
        <v>5.2639908726339977E-3</v>
      </c>
      <c r="BT150" s="132"/>
      <c r="BU150" s="132">
        <v>9.9306072413169716E-2</v>
      </c>
      <c r="BV150" s="132">
        <v>6.9568933060447827E-2</v>
      </c>
      <c r="BW150" s="132">
        <v>0.1624162606812731</v>
      </c>
      <c r="BX150" s="132">
        <v>4.1605478728496346</v>
      </c>
      <c r="BY150" s="132">
        <v>1.0064786170543205</v>
      </c>
      <c r="BZ150" s="132">
        <v>0.96449228743611892</v>
      </c>
      <c r="CA150" s="132"/>
      <c r="CB150" s="132"/>
      <c r="CC150" s="132"/>
      <c r="CD150" s="132"/>
      <c r="CE150" s="132"/>
      <c r="CF150" s="132"/>
      <c r="CG150" s="132"/>
      <c r="CH150" s="132"/>
      <c r="CI150" s="132"/>
      <c r="CJ150" s="132"/>
      <c r="CK150" s="132"/>
      <c r="CL150" s="132"/>
      <c r="CM150" s="132"/>
      <c r="CN150" s="132"/>
      <c r="CO150" s="132"/>
      <c r="CP150" s="132"/>
      <c r="CQ150" s="132"/>
      <c r="CR150" s="132"/>
      <c r="CS150" s="132"/>
      <c r="CT150" s="132"/>
      <c r="CU150" s="132"/>
      <c r="CV150" s="132"/>
      <c r="CW150" s="132"/>
      <c r="CX150" s="132"/>
      <c r="CY150" s="132"/>
      <c r="CZ150" s="132"/>
      <c r="DA150" s="132"/>
      <c r="DB150" s="132"/>
      <c r="DC150" s="132"/>
      <c r="DD150" s="132"/>
      <c r="DE150" s="132"/>
      <c r="DF150" s="132"/>
      <c r="DG150" s="132"/>
      <c r="DH150" s="132"/>
      <c r="DI150" s="132"/>
      <c r="DJ150" s="132"/>
      <c r="DK150" s="132"/>
      <c r="DL150" s="132"/>
      <c r="DM150" s="132"/>
      <c r="DN150" s="132"/>
      <c r="DO150" s="132"/>
      <c r="DP150" s="132"/>
      <c r="DQ150" s="132"/>
      <c r="DR150" s="132"/>
      <c r="DS150" s="132"/>
      <c r="DT150" s="132"/>
      <c r="DU150" s="132"/>
      <c r="DV150" s="132"/>
      <c r="DW150" s="132"/>
      <c r="DX150" s="132"/>
      <c r="DY150" s="132"/>
      <c r="DZ150" s="132"/>
      <c r="EA150" s="132"/>
      <c r="EB150" s="132"/>
      <c r="EC150" s="132"/>
      <c r="ED150" s="132"/>
      <c r="EE150" s="132"/>
      <c r="EF150" s="132"/>
      <c r="EG150" s="132"/>
      <c r="EH150" s="132"/>
      <c r="EI150" s="132"/>
      <c r="EJ150" s="132"/>
      <c r="EK150" s="132"/>
      <c r="EL150" s="132"/>
      <c r="EM150" s="132"/>
      <c r="EN150" s="132"/>
      <c r="EO150" s="132"/>
      <c r="EP150" s="132"/>
      <c r="EQ150" s="132"/>
      <c r="ER150" s="132"/>
      <c r="ES150" s="132"/>
      <c r="ET150" s="132"/>
      <c r="EU150" s="132"/>
      <c r="EV150" s="132"/>
      <c r="EW150" s="132"/>
      <c r="EX150" s="132"/>
      <c r="EY150" s="132"/>
      <c r="EZ150" s="132"/>
      <c r="FA150" s="132"/>
      <c r="FB150" s="132"/>
      <c r="FC150" s="132"/>
      <c r="FD150" s="132"/>
      <c r="FE150" s="132"/>
      <c r="FF150" s="132"/>
      <c r="FG150" s="132"/>
      <c r="FH150" s="132"/>
      <c r="FI150" s="132"/>
      <c r="FJ150" s="132"/>
      <c r="FK150" s="132"/>
      <c r="FL150" s="132"/>
      <c r="FM150" s="132"/>
      <c r="FN150" s="132">
        <v>0.28134531681355995</v>
      </c>
      <c r="FO150" s="132">
        <v>0.71319405084297116</v>
      </c>
      <c r="FP150" s="132">
        <v>0.70059040234916614</v>
      </c>
      <c r="FQ150" s="132">
        <v>1.1314516283982965</v>
      </c>
      <c r="FR150" s="132">
        <v>1.7255186448741873</v>
      </c>
      <c r="FS150" s="132">
        <v>1.9611467172022292</v>
      </c>
      <c r="FT150" s="132">
        <v>2.3558831943741962</v>
      </c>
      <c r="FU150" s="132">
        <v>4.4618305805864225</v>
      </c>
      <c r="FV150" s="132">
        <v>7.157576545291314</v>
      </c>
      <c r="FW150" s="132">
        <v>10.850595992639176</v>
      </c>
      <c r="FX150" s="132"/>
      <c r="FY150" s="132"/>
      <c r="FZ150" s="132"/>
      <c r="GA150" s="132"/>
      <c r="GB150" s="132"/>
      <c r="GC150" s="132"/>
      <c r="GD150" s="132"/>
      <c r="GE150" s="132"/>
      <c r="GF150" s="132"/>
      <c r="GG150" s="132"/>
      <c r="GH150" s="132">
        <v>-0.19918497349099268</v>
      </c>
      <c r="GI150" s="132">
        <v>1.1263715104937355</v>
      </c>
      <c r="GJ150" s="132">
        <v>91.44758079273906</v>
      </c>
    </row>
    <row r="151" spans="1:192" x14ac:dyDescent="0.25">
      <c r="A151" s="133" t="s">
        <v>37</v>
      </c>
      <c r="B151" s="132">
        <v>1.8324766801624489E-3</v>
      </c>
      <c r="C151" s="132">
        <v>7.2218761670600198E-3</v>
      </c>
      <c r="D151" s="132">
        <v>3.0942893121323851E-4</v>
      </c>
      <c r="E151" s="132">
        <v>5.1978448002743347E-3</v>
      </c>
      <c r="F151" s="132">
        <v>2.0394945760683601E-2</v>
      </c>
      <c r="G151" s="132">
        <v>6.9363110037091108E-3</v>
      </c>
      <c r="H151" s="132">
        <v>2.514486487560271E-3</v>
      </c>
      <c r="I151" s="132">
        <v>3.2025047607529005E-3</v>
      </c>
      <c r="J151" s="132">
        <v>2.8852647369475806E-4</v>
      </c>
      <c r="K151" s="132">
        <v>3.2038336037194357E-3</v>
      </c>
      <c r="L151" s="132">
        <v>7.5493002041177623E-4</v>
      </c>
      <c r="M151" s="132">
        <v>1.9932768102482665E-3</v>
      </c>
      <c r="N151" s="132">
        <v>5.1460736509030399E-3</v>
      </c>
      <c r="O151" s="132">
        <v>6.3852971809849244E-4</v>
      </c>
      <c r="P151" s="132">
        <v>6.2418207007902238E-2</v>
      </c>
      <c r="Q151" s="132">
        <v>8.3500417738887181E-2</v>
      </c>
      <c r="R151" s="132">
        <v>2.5692557348719696E-3</v>
      </c>
      <c r="S151" s="132">
        <v>0.19375299647700947</v>
      </c>
      <c r="T151" s="132">
        <v>0.12029109288721548</v>
      </c>
      <c r="U151" s="132">
        <v>3.5017164945899223E-2</v>
      </c>
      <c r="V151" s="132"/>
      <c r="W151" s="132">
        <v>3.4580570294163414E-3</v>
      </c>
      <c r="X151" s="132">
        <v>4.1306629783215065E-3</v>
      </c>
      <c r="Y151" s="132"/>
      <c r="Z151" s="132">
        <v>4.7064804780916535E-2</v>
      </c>
      <c r="AA151" s="132">
        <v>1.2938513807472398E-2</v>
      </c>
      <c r="AB151" s="132"/>
      <c r="AC151" s="132"/>
      <c r="AD151" s="132">
        <v>2.65793246544909E-2</v>
      </c>
      <c r="AE151" s="132">
        <v>7.8216591270178647E-4</v>
      </c>
      <c r="AF151" s="132"/>
      <c r="AG151" s="132"/>
      <c r="AH151" s="132">
        <v>8.502488113042838E-3</v>
      </c>
      <c r="AI151" s="132">
        <v>5.3723379394321251E-2</v>
      </c>
      <c r="AJ151" s="132">
        <v>3.8092814204405282E-3</v>
      </c>
      <c r="AK151" s="132">
        <v>2.309315314381339E-2</v>
      </c>
      <c r="AL151" s="132">
        <v>7.2532449638434211E-4</v>
      </c>
      <c r="AM151" s="132">
        <v>1.2189824377913213E-2</v>
      </c>
      <c r="AN151" s="132">
        <v>4.2814570579904267E-2</v>
      </c>
      <c r="AO151" s="132">
        <v>1.0135489597849642E-2</v>
      </c>
      <c r="AP151" s="132">
        <v>0.27710033169882919</v>
      </c>
      <c r="AQ151" s="132">
        <v>0.4774474892384401</v>
      </c>
      <c r="AR151" s="132">
        <v>2.9173001174018996E-4</v>
      </c>
      <c r="AS151" s="132">
        <v>6.0153158011371525E-3</v>
      </c>
      <c r="AT151" s="132">
        <v>5.413784221023437E-2</v>
      </c>
      <c r="AU151" s="132">
        <v>1.9734855735950952E-2</v>
      </c>
      <c r="AV151" s="132">
        <v>1.2731057885406864E-3</v>
      </c>
      <c r="AW151" s="132">
        <v>1.4775812458603989E-2</v>
      </c>
      <c r="AX151" s="132">
        <v>8.2666641127660759E-3</v>
      </c>
      <c r="AY151" s="132">
        <v>9.1831236974407912E-2</v>
      </c>
      <c r="AZ151" s="132">
        <v>3.8341576529285534E-2</v>
      </c>
      <c r="BA151" s="132">
        <v>6.3994989636010025E-2</v>
      </c>
      <c r="BB151" s="132">
        <v>4.0013301981355782E-2</v>
      </c>
      <c r="BC151" s="132">
        <v>1.2988269296610177E-4</v>
      </c>
      <c r="BD151" s="132">
        <v>3.182844186964744E-5</v>
      </c>
      <c r="BE151" s="132">
        <v>1.0759923959098723E-2</v>
      </c>
      <c r="BF151" s="132">
        <v>2.4263769343023597E-2</v>
      </c>
      <c r="BG151" s="132">
        <v>4.3576078801082968E-2</v>
      </c>
      <c r="BH151" s="132">
        <v>1.3221053457518202E-2</v>
      </c>
      <c r="BI151" s="132">
        <v>2.0202824914276893E-3</v>
      </c>
      <c r="BJ151" s="132">
        <v>9.8367254523535289E-3</v>
      </c>
      <c r="BK151" s="132">
        <v>9.4237537029188655E-3</v>
      </c>
      <c r="BL151" s="132">
        <v>5.6500537460131897</v>
      </c>
      <c r="BM151" s="132">
        <v>2.3485354325739212</v>
      </c>
      <c r="BN151" s="132">
        <v>0.10433165413860739</v>
      </c>
      <c r="BO151" s="132">
        <v>8.5162727445708186E-2</v>
      </c>
      <c r="BP151" s="132">
        <v>0.29724620629114162</v>
      </c>
      <c r="BQ151" s="132">
        <v>0.99419074214694025</v>
      </c>
      <c r="BR151" s="132">
        <v>1.3071304883707873E-2</v>
      </c>
      <c r="BS151" s="132">
        <v>1.2042290688525723E-2</v>
      </c>
      <c r="BT151" s="132"/>
      <c r="BU151" s="132">
        <v>0.31974844683898029</v>
      </c>
      <c r="BV151" s="132">
        <v>7.4019919002047518E-2</v>
      </c>
      <c r="BW151" s="132">
        <v>2.348683024985582E-2</v>
      </c>
      <c r="BX151" s="132">
        <v>128.77174175099861</v>
      </c>
      <c r="BY151" s="132">
        <v>0.36580394282072626</v>
      </c>
      <c r="BZ151" s="132">
        <v>0.32641852516772396</v>
      </c>
      <c r="CA151" s="132"/>
      <c r="CB151" s="132"/>
      <c r="CC151" s="132"/>
      <c r="CD151" s="132"/>
      <c r="CE151" s="132"/>
      <c r="CF151" s="132"/>
      <c r="CG151" s="132"/>
      <c r="CH151" s="132"/>
      <c r="CI151" s="132"/>
      <c r="CJ151" s="132"/>
      <c r="CK151" s="132"/>
      <c r="CL151" s="132"/>
      <c r="CM151" s="132"/>
      <c r="CN151" s="132"/>
      <c r="CO151" s="132"/>
      <c r="CP151" s="132"/>
      <c r="CQ151" s="132"/>
      <c r="CR151" s="132"/>
      <c r="CS151" s="132"/>
      <c r="CT151" s="132"/>
      <c r="CU151" s="132"/>
      <c r="CV151" s="132"/>
      <c r="CW151" s="132"/>
      <c r="CX151" s="132"/>
      <c r="CY151" s="132"/>
      <c r="CZ151" s="132"/>
      <c r="DA151" s="132"/>
      <c r="DB151" s="132"/>
      <c r="DC151" s="132"/>
      <c r="DD151" s="132"/>
      <c r="DE151" s="132"/>
      <c r="DF151" s="132"/>
      <c r="DG151" s="132"/>
      <c r="DH151" s="132"/>
      <c r="DI151" s="132"/>
      <c r="DJ151" s="132"/>
      <c r="DK151" s="132"/>
      <c r="DL151" s="132"/>
      <c r="DM151" s="132"/>
      <c r="DN151" s="132"/>
      <c r="DO151" s="132"/>
      <c r="DP151" s="132"/>
      <c r="DQ151" s="132"/>
      <c r="DR151" s="132"/>
      <c r="DS151" s="132"/>
      <c r="DT151" s="132"/>
      <c r="DU151" s="132"/>
      <c r="DV151" s="132"/>
      <c r="DW151" s="132"/>
      <c r="DX151" s="132"/>
      <c r="DY151" s="132"/>
      <c r="DZ151" s="132"/>
      <c r="EA151" s="132"/>
      <c r="EB151" s="132"/>
      <c r="EC151" s="132"/>
      <c r="ED151" s="132"/>
      <c r="EE151" s="132"/>
      <c r="EF151" s="132"/>
      <c r="EG151" s="132"/>
      <c r="EH151" s="132"/>
      <c r="EI151" s="132"/>
      <c r="EJ151" s="132"/>
      <c r="EK151" s="132"/>
      <c r="EL151" s="132"/>
      <c r="EM151" s="132"/>
      <c r="EN151" s="132"/>
      <c r="EO151" s="132"/>
      <c r="EP151" s="132"/>
      <c r="EQ151" s="132"/>
      <c r="ER151" s="132"/>
      <c r="ES151" s="132"/>
      <c r="ET151" s="132"/>
      <c r="EU151" s="132"/>
      <c r="EV151" s="132"/>
      <c r="EW151" s="132"/>
      <c r="EX151" s="132"/>
      <c r="EY151" s="132"/>
      <c r="EZ151" s="132"/>
      <c r="FA151" s="132"/>
      <c r="FB151" s="132"/>
      <c r="FC151" s="132"/>
      <c r="FD151" s="132"/>
      <c r="FE151" s="132"/>
      <c r="FF151" s="132"/>
      <c r="FG151" s="132"/>
      <c r="FH151" s="132"/>
      <c r="FI151" s="132"/>
      <c r="FJ151" s="132"/>
      <c r="FK151" s="132"/>
      <c r="FL151" s="132"/>
      <c r="FM151" s="132"/>
      <c r="FN151" s="132">
        <v>4.0501246452025963E-2</v>
      </c>
      <c r="FO151" s="132">
        <v>7.2033600342304493E-2</v>
      </c>
      <c r="FP151" s="132">
        <v>9.2809366476981361E-2</v>
      </c>
      <c r="FQ151" s="132">
        <v>0.10616855549460949</v>
      </c>
      <c r="FR151" s="132">
        <v>0.16838601756240762</v>
      </c>
      <c r="FS151" s="132">
        <v>0.20381377387257535</v>
      </c>
      <c r="FT151" s="132">
        <v>0.39727671489857108</v>
      </c>
      <c r="FU151" s="132">
        <v>0.54576797641850894</v>
      </c>
      <c r="FV151" s="132">
        <v>1.2062009230077619</v>
      </c>
      <c r="FW151" s="132">
        <v>2.4018645742906815</v>
      </c>
      <c r="FX151" s="132"/>
      <c r="FY151" s="132"/>
      <c r="FZ151" s="132"/>
      <c r="GA151" s="132"/>
      <c r="GB151" s="132"/>
      <c r="GC151" s="132"/>
      <c r="GD151" s="132"/>
      <c r="GE151" s="132"/>
      <c r="GF151" s="132">
        <v>393.47154136843807</v>
      </c>
      <c r="GG151" s="132">
        <v>14.755868575918141</v>
      </c>
      <c r="GH151" s="132">
        <v>-1.1636618452868337</v>
      </c>
      <c r="GI151" s="132">
        <v>4.9281077167470073</v>
      </c>
      <c r="GJ151" s="132">
        <v>558.62615085435937</v>
      </c>
    </row>
    <row r="152" spans="1:192" x14ac:dyDescent="0.25">
      <c r="A152" s="133" t="s">
        <v>38</v>
      </c>
      <c r="B152" s="132">
        <v>1.4816027127024108E-3</v>
      </c>
      <c r="C152" s="132">
        <v>5.8393314852808274E-3</v>
      </c>
      <c r="D152" s="132">
        <v>2.501885092356378E-4</v>
      </c>
      <c r="E152" s="132">
        <v>4.2023606656255517E-3</v>
      </c>
      <c r="F152" s="132">
        <v>1.6489340301701193E-2</v>
      </c>
      <c r="G152" s="132">
        <v>5.6082006216851121E-3</v>
      </c>
      <c r="H152" s="132">
        <v>2.0330874232164916E-3</v>
      </c>
      <c r="I152" s="132">
        <v>2.5893386829108412E-3</v>
      </c>
      <c r="J152" s="132">
        <v>2.3327849187600871E-4</v>
      </c>
      <c r="K152" s="132">
        <v>2.5904122175087717E-3</v>
      </c>
      <c r="L152" s="132">
        <v>6.1038565541214943E-4</v>
      </c>
      <c r="M152" s="132">
        <v>1.6116190390932422E-3</v>
      </c>
      <c r="N152" s="132">
        <v>9.407120407183096E-3</v>
      </c>
      <c r="O152" s="132">
        <v>9.7549213383176436E-4</v>
      </c>
      <c r="P152" s="132">
        <v>1.980861447577555E-2</v>
      </c>
      <c r="Q152" s="132">
        <v>1.9920630242850523E-2</v>
      </c>
      <c r="R152" s="132">
        <v>7.4688585758329103E-4</v>
      </c>
      <c r="S152" s="132">
        <v>2.1158390735748493E-2</v>
      </c>
      <c r="T152" s="132">
        <v>2.0165431170518184E-2</v>
      </c>
      <c r="U152" s="132">
        <v>1.0179533674197203E-2</v>
      </c>
      <c r="V152" s="132">
        <v>1.0367046523007892E-2</v>
      </c>
      <c r="W152" s="132">
        <v>1.0969643805581179E-2</v>
      </c>
      <c r="X152" s="132">
        <v>2.4509298276032324E-2</v>
      </c>
      <c r="Y152" s="132">
        <v>3.8343586043055743E-3</v>
      </c>
      <c r="Z152" s="132">
        <v>2.4960103752997273E-2</v>
      </c>
      <c r="AA152" s="132">
        <v>2.7441792680796724E-2</v>
      </c>
      <c r="AB152" s="132">
        <v>1.2719462643376207E-2</v>
      </c>
      <c r="AC152" s="132"/>
      <c r="AD152" s="132">
        <v>4.5848863680701145E-2</v>
      </c>
      <c r="AE152" s="132">
        <v>5.1954946420546155E-2</v>
      </c>
      <c r="AF152" s="132">
        <v>5.9542467235231631E-3</v>
      </c>
      <c r="AG152" s="132"/>
      <c r="AH152" s="132">
        <v>2.1073564194104111E-2</v>
      </c>
      <c r="AI152" s="132">
        <v>0.11962441108813636</v>
      </c>
      <c r="AJ152" s="132">
        <v>3.2480654089714109E-2</v>
      </c>
      <c r="AK152" s="132">
        <v>2.3138921460888157E-2</v>
      </c>
      <c r="AL152" s="132">
        <v>4.6803097060974233E-3</v>
      </c>
      <c r="AM152" s="132">
        <v>6.7246092915894005E-3</v>
      </c>
      <c r="AN152" s="132">
        <v>3.5232190486421365E-2</v>
      </c>
      <c r="AO152" s="132">
        <v>0.1379393487559602</v>
      </c>
      <c r="AP152" s="132">
        <v>7.0656708550541486E-2</v>
      </c>
      <c r="AQ152" s="132">
        <v>2.2302110211692674E-2</v>
      </c>
      <c r="AR152" s="132">
        <v>3.0819616425779221E-4</v>
      </c>
      <c r="AS152" s="132">
        <v>6.3548390021689318E-3</v>
      </c>
      <c r="AT152" s="132">
        <v>5.7193551019520381E-2</v>
      </c>
      <c r="AU152" s="132">
        <v>0.10823833711110407</v>
      </c>
      <c r="AV152" s="132">
        <v>7.3862834376438929E-3</v>
      </c>
      <c r="AW152" s="132">
        <v>2.9760792892530329E-2</v>
      </c>
      <c r="AX152" s="132">
        <v>3.3256547856358627E-2</v>
      </c>
      <c r="AY152" s="132">
        <v>0.1575376956604416</v>
      </c>
      <c r="AZ152" s="132">
        <v>3.0845039258452594E-2</v>
      </c>
      <c r="BA152" s="132">
        <v>5.2703753469896426E-2</v>
      </c>
      <c r="BB152" s="132">
        <v>6.371706870656979E-2</v>
      </c>
      <c r="BC152" s="132">
        <v>4.5941760008219503E-4</v>
      </c>
      <c r="BD152" s="132">
        <v>1.1258271632792088E-4</v>
      </c>
      <c r="BE152" s="132">
        <v>3.8059716267556935E-2</v>
      </c>
      <c r="BF152" s="132">
        <v>1.6737317573508301E-2</v>
      </c>
      <c r="BG152" s="132">
        <v>0.14143477028864371</v>
      </c>
      <c r="BH152" s="132">
        <v>2.3033013233248925E-2</v>
      </c>
      <c r="BI152" s="132">
        <v>2.2286922081083481E-2</v>
      </c>
      <c r="BJ152" s="132">
        <v>1.4646823565072577E-2</v>
      </c>
      <c r="BK152" s="132">
        <v>4.8835814522878065E-2</v>
      </c>
      <c r="BL152" s="132">
        <v>7.9762802917153312E-3</v>
      </c>
      <c r="BM152" s="132">
        <v>7.8967327622929129E-2</v>
      </c>
      <c r="BN152" s="132">
        <v>1.791180679297212</v>
      </c>
      <c r="BO152" s="132">
        <v>7.4047505573419561E-2</v>
      </c>
      <c r="BP152" s="132">
        <v>0.3398053960578265</v>
      </c>
      <c r="BQ152" s="132">
        <v>1.1365372265218154</v>
      </c>
      <c r="BR152" s="132">
        <v>6.2682764131355415E-2</v>
      </c>
      <c r="BS152" s="132">
        <v>5.7748179967167329E-2</v>
      </c>
      <c r="BT152" s="132"/>
      <c r="BU152" s="132">
        <v>0.25233911266182579</v>
      </c>
      <c r="BV152" s="132">
        <v>8.7249580073112454E-2</v>
      </c>
      <c r="BW152" s="132">
        <v>9.8184435410017215E-2</v>
      </c>
      <c r="BX152" s="132">
        <v>57.756358344902161</v>
      </c>
      <c r="BY152" s="132">
        <v>0.26274553402890705</v>
      </c>
      <c r="BZ152" s="132">
        <v>0.46137729476528022</v>
      </c>
      <c r="CA152" s="132"/>
      <c r="CB152" s="132"/>
      <c r="CC152" s="132"/>
      <c r="CD152" s="132"/>
      <c r="CE152" s="132"/>
      <c r="CF152" s="132"/>
      <c r="CG152" s="132"/>
      <c r="CH152" s="132"/>
      <c r="CI152" s="132"/>
      <c r="CJ152" s="132"/>
      <c r="CK152" s="132"/>
      <c r="CL152" s="132"/>
      <c r="CM152" s="132"/>
      <c r="CN152" s="132"/>
      <c r="CO152" s="132"/>
      <c r="CP152" s="132"/>
      <c r="CQ152" s="132"/>
      <c r="CR152" s="132"/>
      <c r="CS152" s="132"/>
      <c r="CT152" s="132"/>
      <c r="CU152" s="132"/>
      <c r="CV152" s="132"/>
      <c r="CW152" s="132"/>
      <c r="CX152" s="132"/>
      <c r="CY152" s="132"/>
      <c r="CZ152" s="132"/>
      <c r="DA152" s="132"/>
      <c r="DB152" s="132"/>
      <c r="DC152" s="132"/>
      <c r="DD152" s="132"/>
      <c r="DE152" s="132"/>
      <c r="DF152" s="132"/>
      <c r="DG152" s="132"/>
      <c r="DH152" s="132"/>
      <c r="DI152" s="132"/>
      <c r="DJ152" s="132"/>
      <c r="DK152" s="132"/>
      <c r="DL152" s="132"/>
      <c r="DM152" s="132"/>
      <c r="DN152" s="132"/>
      <c r="DO152" s="132"/>
      <c r="DP152" s="132"/>
      <c r="DQ152" s="132"/>
      <c r="DR152" s="132"/>
      <c r="DS152" s="132"/>
      <c r="DT152" s="132"/>
      <c r="DU152" s="132"/>
      <c r="DV152" s="132"/>
      <c r="DW152" s="132"/>
      <c r="DX152" s="132"/>
      <c r="DY152" s="132"/>
      <c r="DZ152" s="132"/>
      <c r="EA152" s="132"/>
      <c r="EB152" s="132"/>
      <c r="EC152" s="132"/>
      <c r="ED152" s="132"/>
      <c r="EE152" s="132"/>
      <c r="EF152" s="132"/>
      <c r="EG152" s="132"/>
      <c r="EH152" s="132"/>
      <c r="EI152" s="132"/>
      <c r="EJ152" s="132"/>
      <c r="EK152" s="132"/>
      <c r="EL152" s="132"/>
      <c r="EM152" s="132"/>
      <c r="EN152" s="132"/>
      <c r="EO152" s="132"/>
      <c r="EP152" s="132"/>
      <c r="EQ152" s="132"/>
      <c r="ER152" s="132"/>
      <c r="ES152" s="132"/>
      <c r="ET152" s="132"/>
      <c r="EU152" s="132"/>
      <c r="EV152" s="132"/>
      <c r="EW152" s="132"/>
      <c r="EX152" s="132"/>
      <c r="EY152" s="132"/>
      <c r="EZ152" s="132"/>
      <c r="FA152" s="132"/>
      <c r="FB152" s="132"/>
      <c r="FC152" s="132"/>
      <c r="FD152" s="132">
        <v>951.24115160355188</v>
      </c>
      <c r="FE152" s="132"/>
      <c r="FF152" s="132"/>
      <c r="FG152" s="132"/>
      <c r="FH152" s="132"/>
      <c r="FI152" s="132"/>
      <c r="FJ152" s="132"/>
      <c r="FK152" s="132"/>
      <c r="FL152" s="132"/>
      <c r="FM152" s="132"/>
      <c r="FN152" s="132"/>
      <c r="FO152" s="132"/>
      <c r="FP152" s="132"/>
      <c r="FQ152" s="132"/>
      <c r="FR152" s="132"/>
      <c r="FS152" s="132"/>
      <c r="FT152" s="132"/>
      <c r="FU152" s="132"/>
      <c r="FV152" s="132"/>
      <c r="FW152" s="132"/>
      <c r="FX152" s="132"/>
      <c r="FY152" s="132"/>
      <c r="FZ152" s="132"/>
      <c r="GA152" s="132"/>
      <c r="GB152" s="132"/>
      <c r="GC152" s="132"/>
      <c r="GD152" s="132"/>
      <c r="GE152" s="132"/>
      <c r="GF152" s="132"/>
      <c r="GG152" s="132"/>
      <c r="GH152" s="132">
        <v>-0.15257677821256976</v>
      </c>
      <c r="GI152" s="132">
        <v>31.914161986031047</v>
      </c>
      <c r="GJ152" s="132">
        <v>1047.1611587905522</v>
      </c>
    </row>
    <row r="153" spans="1:192" x14ac:dyDescent="0.25">
      <c r="A153" s="133" t="s">
        <v>388</v>
      </c>
      <c r="B153" s="132">
        <v>1.3303464033496149E-4</v>
      </c>
      <c r="C153" s="132">
        <v>5.2441211516909771E-4</v>
      </c>
      <c r="D153" s="132">
        <v>2.2467282744303207E-5</v>
      </c>
      <c r="E153" s="132">
        <v>3.7725682932397594E-4</v>
      </c>
      <c r="F153" s="132">
        <v>1.4804368049186596E-3</v>
      </c>
      <c r="G153" s="132">
        <v>5.0357423936881656E-4</v>
      </c>
      <c r="H153" s="132">
        <v>1.8257476862183238E-4</v>
      </c>
      <c r="I153" s="132">
        <v>2.3251134683850889E-4</v>
      </c>
      <c r="J153" s="132">
        <v>2.0945510501762604E-5</v>
      </c>
      <c r="K153" s="132">
        <v>2.3260744106112826E-4</v>
      </c>
      <c r="L153" s="132">
        <v>5.4809236219942346E-5</v>
      </c>
      <c r="M153" s="132">
        <v>1.4471082598019655E-4</v>
      </c>
      <c r="N153" s="132"/>
      <c r="O153" s="132"/>
      <c r="P153" s="132">
        <v>0.11125910855954209</v>
      </c>
      <c r="Q153" s="132">
        <v>3.495520679673908E-2</v>
      </c>
      <c r="R153" s="132">
        <v>5.4315384883744352E-3</v>
      </c>
      <c r="S153" s="132">
        <v>0.23155519125974058</v>
      </c>
      <c r="T153" s="132">
        <v>5.0813500304220854E-2</v>
      </c>
      <c r="U153" s="132">
        <v>7.4028083921698642E-2</v>
      </c>
      <c r="V153" s="132">
        <v>7.0598851828173343E-3</v>
      </c>
      <c r="W153" s="132">
        <v>2.5454835733525042E-3</v>
      </c>
      <c r="X153" s="132">
        <v>4.1955654555238149E-2</v>
      </c>
      <c r="Y153" s="132"/>
      <c r="Z153" s="132">
        <v>2.6604796443978847E-2</v>
      </c>
      <c r="AA153" s="132">
        <v>1.3339747822600759E-2</v>
      </c>
      <c r="AB153" s="132"/>
      <c r="AC153" s="132"/>
      <c r="AD153" s="132">
        <v>9.8688109940210281E-2</v>
      </c>
      <c r="AE153" s="132">
        <v>1.481991104722173E-2</v>
      </c>
      <c r="AF153" s="132">
        <v>2.4968545481257529E-3</v>
      </c>
      <c r="AG153" s="132"/>
      <c r="AH153" s="132">
        <v>1.668193856019096E-2</v>
      </c>
      <c r="AI153" s="132">
        <v>0.10504888658657079</v>
      </c>
      <c r="AJ153" s="132">
        <v>3.6660478917239767E-2</v>
      </c>
      <c r="AK153" s="132">
        <v>3.2385360724777885E-2</v>
      </c>
      <c r="AL153" s="132">
        <v>7.0858136672712633E-3</v>
      </c>
      <c r="AM153" s="132">
        <v>1.0257196230180296E-2</v>
      </c>
      <c r="AN153" s="132">
        <v>7.8814255550134729E-2</v>
      </c>
      <c r="AO153" s="132">
        <v>0.10223217520836932</v>
      </c>
      <c r="AP153" s="132">
        <v>0.2058613837269232</v>
      </c>
      <c r="AQ153" s="132">
        <v>7.0878249607209148E-2</v>
      </c>
      <c r="AR153" s="132">
        <v>7.140604361365522E-4</v>
      </c>
      <c r="AS153" s="132">
        <v>1.4723541807842567E-2</v>
      </c>
      <c r="AT153" s="132">
        <v>0.13251187627058308</v>
      </c>
      <c r="AU153" s="132">
        <v>0.21385179254182227</v>
      </c>
      <c r="AV153" s="132">
        <v>2.5534635290438139E-2</v>
      </c>
      <c r="AW153" s="132">
        <v>0.216336105780011</v>
      </c>
      <c r="AX153" s="132">
        <v>9.983750373529876E-2</v>
      </c>
      <c r="AY153" s="132">
        <v>6.7979604375265373E-2</v>
      </c>
      <c r="AZ153" s="132">
        <v>2.3564342727710335E-2</v>
      </c>
      <c r="BA153" s="132">
        <v>0.1392212583260449</v>
      </c>
      <c r="BB153" s="132">
        <v>0.27853804756512107</v>
      </c>
      <c r="BC153" s="132">
        <v>1.9679697695444581E-3</v>
      </c>
      <c r="BD153" s="132">
        <v>4.8226141590332637E-4</v>
      </c>
      <c r="BE153" s="132">
        <v>0.16303330790677359</v>
      </c>
      <c r="BF153" s="132">
        <v>0.10922912906225518</v>
      </c>
      <c r="BG153" s="132">
        <v>0.28674561064029058</v>
      </c>
      <c r="BH153" s="132">
        <v>1.6293846125746646E-2</v>
      </c>
      <c r="BI153" s="132">
        <v>2.8033858547885655E-2</v>
      </c>
      <c r="BJ153" s="132">
        <v>7.4780323334511276E-2</v>
      </c>
      <c r="BK153" s="132">
        <v>0.34364520698372714</v>
      </c>
      <c r="BL153" s="132">
        <v>3.7171264063024657E-2</v>
      </c>
      <c r="BM153" s="132">
        <v>1.3230957431507384</v>
      </c>
      <c r="BN153" s="132">
        <v>4.6186494966289082</v>
      </c>
      <c r="BO153" s="132">
        <v>0.55995924230162197</v>
      </c>
      <c r="BP153" s="132">
        <v>1.4764261516359221</v>
      </c>
      <c r="BQ153" s="132">
        <v>4.9381596143311732</v>
      </c>
      <c r="BR153" s="132">
        <v>0.57873399550780547</v>
      </c>
      <c r="BS153" s="132">
        <v>0.53317423679126907</v>
      </c>
      <c r="BT153" s="132"/>
      <c r="BU153" s="132">
        <v>1.4293792866696806</v>
      </c>
      <c r="BV153" s="132">
        <v>0.56014986759107588</v>
      </c>
      <c r="BW153" s="132">
        <v>0.16572074230207604</v>
      </c>
      <c r="BX153" s="132">
        <v>10.801072488940729</v>
      </c>
      <c r="BY153" s="132">
        <v>2.2192445115899608</v>
      </c>
      <c r="BZ153" s="132">
        <v>17.816355002873792</v>
      </c>
      <c r="CA153" s="132"/>
      <c r="CB153" s="132"/>
      <c r="CC153" s="132"/>
      <c r="CD153" s="132"/>
      <c r="CE153" s="132"/>
      <c r="CF153" s="132"/>
      <c r="CG153" s="132"/>
      <c r="CH153" s="132"/>
      <c r="CI153" s="132"/>
      <c r="CJ153" s="132"/>
      <c r="CK153" s="132"/>
      <c r="CL153" s="132"/>
      <c r="CM153" s="132"/>
      <c r="CN153" s="132"/>
      <c r="CO153" s="132"/>
      <c r="CP153" s="132"/>
      <c r="CQ153" s="132"/>
      <c r="CR153" s="132"/>
      <c r="CS153" s="132"/>
      <c r="CT153" s="132"/>
      <c r="CU153" s="132"/>
      <c r="CV153" s="132"/>
      <c r="CW153" s="132"/>
      <c r="CX153" s="132"/>
      <c r="CY153" s="132"/>
      <c r="CZ153" s="132"/>
      <c r="DA153" s="132"/>
      <c r="DB153" s="132"/>
      <c r="DC153" s="132"/>
      <c r="DD153" s="132"/>
      <c r="DE153" s="132"/>
      <c r="DF153" s="132"/>
      <c r="DG153" s="132"/>
      <c r="DH153" s="132"/>
      <c r="DI153" s="132"/>
      <c r="DJ153" s="132"/>
      <c r="DK153" s="132"/>
      <c r="DL153" s="132"/>
      <c r="DM153" s="132"/>
      <c r="DN153" s="132"/>
      <c r="DO153" s="132"/>
      <c r="DP153" s="132"/>
      <c r="DQ153" s="132"/>
      <c r="DR153" s="132"/>
      <c r="DS153" s="132"/>
      <c r="DT153" s="132"/>
      <c r="DU153" s="132"/>
      <c r="DV153" s="132"/>
      <c r="DW153" s="132"/>
      <c r="DX153" s="132"/>
      <c r="DY153" s="132"/>
      <c r="DZ153" s="132"/>
      <c r="EA153" s="132"/>
      <c r="EB153" s="132"/>
      <c r="EC153" s="132"/>
      <c r="ED153" s="132"/>
      <c r="EE153" s="132"/>
      <c r="EF153" s="132"/>
      <c r="EG153" s="132"/>
      <c r="EH153" s="132"/>
      <c r="EI153" s="132"/>
      <c r="EJ153" s="132"/>
      <c r="EK153" s="132"/>
      <c r="EL153" s="132"/>
      <c r="EM153" s="132"/>
      <c r="EN153" s="132"/>
      <c r="EO153" s="132"/>
      <c r="EP153" s="132"/>
      <c r="EQ153" s="132"/>
      <c r="ER153" s="132"/>
      <c r="ES153" s="132"/>
      <c r="ET153" s="132"/>
      <c r="EU153" s="132"/>
      <c r="EV153" s="132"/>
      <c r="EW153" s="132"/>
      <c r="EX153" s="132"/>
      <c r="EY153" s="132"/>
      <c r="EZ153" s="132"/>
      <c r="FA153" s="132"/>
      <c r="FB153" s="132"/>
      <c r="FC153" s="132"/>
      <c r="FD153" s="132"/>
      <c r="FE153" s="132"/>
      <c r="FF153" s="132"/>
      <c r="FG153" s="132"/>
      <c r="FH153" s="132"/>
      <c r="FI153" s="132"/>
      <c r="FJ153" s="132"/>
      <c r="FK153" s="132"/>
      <c r="FL153" s="132"/>
      <c r="FM153" s="132"/>
      <c r="FN153" s="132">
        <v>0.98360451209037691</v>
      </c>
      <c r="FO153" s="132">
        <v>1.806275441709611</v>
      </c>
      <c r="FP153" s="132">
        <v>2.5148064369627812</v>
      </c>
      <c r="FQ153" s="132">
        <v>3.0469195223250836</v>
      </c>
      <c r="FR153" s="132">
        <v>3.7954172820455501</v>
      </c>
      <c r="FS153" s="132">
        <v>4.7309794686445876</v>
      </c>
      <c r="FT153" s="132">
        <v>5.9489148628518524</v>
      </c>
      <c r="FU153" s="132">
        <v>9.4511756167939662</v>
      </c>
      <c r="FV153" s="132">
        <v>15.294820338680296</v>
      </c>
      <c r="FW153" s="132">
        <v>43.33803549149323</v>
      </c>
      <c r="FX153" s="132"/>
      <c r="FY153" s="132"/>
      <c r="FZ153" s="132"/>
      <c r="GA153" s="132"/>
      <c r="GB153" s="132"/>
      <c r="GC153" s="132"/>
      <c r="GD153" s="132"/>
      <c r="GE153" s="132"/>
      <c r="GF153" s="132"/>
      <c r="GG153" s="132"/>
      <c r="GH153" s="132">
        <v>-0.4583706753618787</v>
      </c>
      <c r="GI153" s="132">
        <v>18.121465106060096</v>
      </c>
      <c r="GJ153" s="132">
        <v>159.25372748358001</v>
      </c>
    </row>
    <row r="154" spans="1:192" x14ac:dyDescent="0.25">
      <c r="A154" s="133" t="s">
        <v>566</v>
      </c>
      <c r="B154" s="132"/>
      <c r="C154" s="132"/>
      <c r="D154" s="132"/>
      <c r="E154" s="132"/>
      <c r="F154" s="132"/>
      <c r="G154" s="132"/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32"/>
      <c r="AQ154" s="132"/>
      <c r="AR154" s="132"/>
      <c r="AS154" s="132"/>
      <c r="AT154" s="132"/>
      <c r="AU154" s="132"/>
      <c r="AV154" s="132"/>
      <c r="AW154" s="132"/>
      <c r="AX154" s="132"/>
      <c r="AY154" s="132"/>
      <c r="AZ154" s="132"/>
      <c r="BA154" s="132"/>
      <c r="BB154" s="132"/>
      <c r="BC154" s="132"/>
      <c r="BD154" s="132"/>
      <c r="BE154" s="132"/>
      <c r="BF154" s="132"/>
      <c r="BG154" s="132"/>
      <c r="BH154" s="132"/>
      <c r="BI154" s="132"/>
      <c r="BJ154" s="132"/>
      <c r="BK154" s="132"/>
      <c r="BL154" s="132"/>
      <c r="BM154" s="132"/>
      <c r="BN154" s="132"/>
      <c r="BO154" s="132"/>
      <c r="BP154" s="132"/>
      <c r="BQ154" s="132"/>
      <c r="BR154" s="132"/>
      <c r="BS154" s="132"/>
      <c r="BT154" s="132"/>
      <c r="BU154" s="132"/>
      <c r="BV154" s="132"/>
      <c r="BW154" s="132"/>
      <c r="BX154" s="132"/>
      <c r="BY154" s="132"/>
      <c r="BZ154" s="132"/>
      <c r="CA154" s="132"/>
      <c r="CB154" s="132"/>
      <c r="CC154" s="132"/>
      <c r="CD154" s="132"/>
      <c r="CE154" s="132"/>
      <c r="CF154" s="132"/>
      <c r="CG154" s="132"/>
      <c r="CH154" s="132"/>
      <c r="CI154" s="132"/>
      <c r="CJ154" s="132"/>
      <c r="CK154" s="132"/>
      <c r="CL154" s="132"/>
      <c r="CM154" s="132"/>
      <c r="CN154" s="132"/>
      <c r="CO154" s="132"/>
      <c r="CP154" s="132"/>
      <c r="CQ154" s="132"/>
      <c r="CR154" s="132"/>
      <c r="CS154" s="132"/>
      <c r="CT154" s="132"/>
      <c r="CU154" s="132"/>
      <c r="CV154" s="132"/>
      <c r="CW154" s="132"/>
      <c r="CX154" s="132"/>
      <c r="CY154" s="132"/>
      <c r="CZ154" s="132"/>
      <c r="DA154" s="132"/>
      <c r="DB154" s="132"/>
      <c r="DC154" s="132"/>
      <c r="DD154" s="132"/>
      <c r="DE154" s="132"/>
      <c r="DF154" s="132"/>
      <c r="DG154" s="132"/>
      <c r="DH154" s="132"/>
      <c r="DI154" s="132"/>
      <c r="DJ154" s="132"/>
      <c r="DK154" s="132"/>
      <c r="DL154" s="132"/>
      <c r="DM154" s="132"/>
      <c r="DN154" s="132"/>
      <c r="DO154" s="132"/>
      <c r="DP154" s="132"/>
      <c r="DQ154" s="132"/>
      <c r="DR154" s="132"/>
      <c r="DS154" s="132"/>
      <c r="DT154" s="132"/>
      <c r="DU154" s="132"/>
      <c r="DV154" s="132"/>
      <c r="DW154" s="132"/>
      <c r="DX154" s="132"/>
      <c r="DY154" s="132"/>
      <c r="DZ154" s="132"/>
      <c r="EA154" s="132"/>
      <c r="EB154" s="132"/>
      <c r="EC154" s="132"/>
      <c r="ED154" s="132"/>
      <c r="EE154" s="132"/>
      <c r="EF154" s="132"/>
      <c r="EG154" s="132"/>
      <c r="EH154" s="132"/>
      <c r="EI154" s="132"/>
      <c r="EJ154" s="132"/>
      <c r="EK154" s="132"/>
      <c r="EL154" s="132"/>
      <c r="EM154" s="132"/>
      <c r="EN154" s="132"/>
      <c r="EO154" s="132"/>
      <c r="EP154" s="132"/>
      <c r="EQ154" s="132"/>
      <c r="ER154" s="132"/>
      <c r="ES154" s="132"/>
      <c r="ET154" s="132"/>
      <c r="EU154" s="132"/>
      <c r="EV154" s="132"/>
      <c r="EW154" s="132"/>
      <c r="EX154" s="132"/>
      <c r="EY154" s="132"/>
      <c r="EZ154" s="132"/>
      <c r="FA154" s="132"/>
      <c r="FB154" s="132"/>
      <c r="FC154" s="132"/>
      <c r="FD154" s="132"/>
      <c r="FE154" s="132"/>
      <c r="FF154" s="132"/>
      <c r="FG154" s="132"/>
      <c r="FH154" s="132"/>
      <c r="FI154" s="132"/>
      <c r="FJ154" s="132"/>
      <c r="FK154" s="132"/>
      <c r="FL154" s="132"/>
      <c r="FM154" s="132"/>
      <c r="FN154" s="132">
        <v>5.6501353363911857</v>
      </c>
      <c r="FO154" s="132">
        <v>7.5737739210445438</v>
      </c>
      <c r="FP154" s="132">
        <v>9.8188622112980344</v>
      </c>
      <c r="FQ154" s="132">
        <v>11.44708617768975</v>
      </c>
      <c r="FR154" s="132">
        <v>12.328396003717945</v>
      </c>
      <c r="FS154" s="132">
        <v>16.18802035986257</v>
      </c>
      <c r="FT154" s="132">
        <v>15.962346636117179</v>
      </c>
      <c r="FU154" s="132">
        <v>15.680405060345489</v>
      </c>
      <c r="FV154" s="132">
        <v>12.820528684267735</v>
      </c>
      <c r="FW154" s="132">
        <v>15.306464721330872</v>
      </c>
      <c r="FX154" s="132"/>
      <c r="FY154" s="132"/>
      <c r="FZ154" s="132"/>
      <c r="GA154" s="132"/>
      <c r="GB154" s="132"/>
      <c r="GC154" s="132"/>
      <c r="GD154" s="132"/>
      <c r="GE154" s="132"/>
      <c r="GF154" s="132"/>
      <c r="GG154" s="132"/>
      <c r="GH154" s="132">
        <v>-0.52113761400279512</v>
      </c>
      <c r="GI154" s="132">
        <v>20.797865128499282</v>
      </c>
      <c r="GJ154" s="132">
        <v>143.05274662656177</v>
      </c>
    </row>
    <row r="155" spans="1:192" x14ac:dyDescent="0.25">
      <c r="A155" s="133" t="s">
        <v>569</v>
      </c>
      <c r="B155" s="132"/>
      <c r="C155" s="132"/>
      <c r="D155" s="132"/>
      <c r="E155" s="132"/>
      <c r="F155" s="132"/>
      <c r="G155" s="132"/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32"/>
      <c r="AQ155" s="132"/>
      <c r="AR155" s="132"/>
      <c r="AS155" s="132"/>
      <c r="AT155" s="132"/>
      <c r="AU155" s="132"/>
      <c r="AV155" s="132"/>
      <c r="AW155" s="132"/>
      <c r="AX155" s="132"/>
      <c r="AY155" s="132"/>
      <c r="AZ155" s="132"/>
      <c r="BA155" s="132"/>
      <c r="BB155" s="132"/>
      <c r="BC155" s="132"/>
      <c r="BD155" s="132"/>
      <c r="BE155" s="132"/>
      <c r="BF155" s="132"/>
      <c r="BG155" s="132"/>
      <c r="BH155" s="132"/>
      <c r="BI155" s="132"/>
      <c r="BJ155" s="132"/>
      <c r="BK155" s="132"/>
      <c r="BL155" s="132"/>
      <c r="BM155" s="132"/>
      <c r="BN155" s="132"/>
      <c r="BO155" s="132"/>
      <c r="BP155" s="132"/>
      <c r="BQ155" s="132"/>
      <c r="BR155" s="132"/>
      <c r="BS155" s="132"/>
      <c r="BT155" s="132"/>
      <c r="BU155" s="132"/>
      <c r="BV155" s="132"/>
      <c r="BW155" s="132"/>
      <c r="BX155" s="132"/>
      <c r="BY155" s="132"/>
      <c r="BZ155" s="132"/>
      <c r="CA155" s="132"/>
      <c r="CB155" s="132"/>
      <c r="CC155" s="132"/>
      <c r="CD155" s="132"/>
      <c r="CE155" s="132"/>
      <c r="CF155" s="132"/>
      <c r="CG155" s="132"/>
      <c r="CH155" s="132"/>
      <c r="CI155" s="132"/>
      <c r="CJ155" s="132"/>
      <c r="CK155" s="132"/>
      <c r="CL155" s="132"/>
      <c r="CM155" s="132"/>
      <c r="CN155" s="132"/>
      <c r="CO155" s="132"/>
      <c r="CP155" s="132"/>
      <c r="CQ155" s="132"/>
      <c r="CR155" s="132"/>
      <c r="CS155" s="132"/>
      <c r="CT155" s="132"/>
      <c r="CU155" s="132"/>
      <c r="CV155" s="132"/>
      <c r="CW155" s="132"/>
      <c r="CX155" s="132"/>
      <c r="CY155" s="132"/>
      <c r="CZ155" s="132"/>
      <c r="DA155" s="132"/>
      <c r="DB155" s="132"/>
      <c r="DC155" s="132"/>
      <c r="DD155" s="132"/>
      <c r="DE155" s="132"/>
      <c r="DF155" s="132"/>
      <c r="DG155" s="132"/>
      <c r="DH155" s="132"/>
      <c r="DI155" s="132"/>
      <c r="DJ155" s="132"/>
      <c r="DK155" s="132"/>
      <c r="DL155" s="132"/>
      <c r="DM155" s="132"/>
      <c r="DN155" s="132"/>
      <c r="DO155" s="132"/>
      <c r="DP155" s="132"/>
      <c r="DQ155" s="132"/>
      <c r="DR155" s="132"/>
      <c r="DS155" s="132"/>
      <c r="DT155" s="132"/>
      <c r="DU155" s="132"/>
      <c r="DV155" s="132"/>
      <c r="DW155" s="132"/>
      <c r="DX155" s="132"/>
      <c r="DY155" s="132"/>
      <c r="DZ155" s="132"/>
      <c r="EA155" s="132"/>
      <c r="EB155" s="132"/>
      <c r="EC155" s="132"/>
      <c r="ED155" s="132"/>
      <c r="EE155" s="132"/>
      <c r="EF155" s="132"/>
      <c r="EG155" s="132"/>
      <c r="EH155" s="132"/>
      <c r="EI155" s="132"/>
      <c r="EJ155" s="132"/>
      <c r="EK155" s="132"/>
      <c r="EL155" s="132"/>
      <c r="EM155" s="132"/>
      <c r="EN155" s="132"/>
      <c r="EO155" s="132"/>
      <c r="EP155" s="132"/>
      <c r="EQ155" s="132"/>
      <c r="ER155" s="132"/>
      <c r="ES155" s="132"/>
      <c r="ET155" s="132"/>
      <c r="EU155" s="132"/>
      <c r="EV155" s="132"/>
      <c r="EW155" s="132"/>
      <c r="EX155" s="132"/>
      <c r="EY155" s="132"/>
      <c r="EZ155" s="132"/>
      <c r="FA155" s="132"/>
      <c r="FB155" s="132"/>
      <c r="FC155" s="132"/>
      <c r="FD155" s="132"/>
      <c r="FE155" s="132"/>
      <c r="FF155" s="132"/>
      <c r="FG155" s="132"/>
      <c r="FH155" s="132"/>
      <c r="FI155" s="132"/>
      <c r="FJ155" s="132"/>
      <c r="FK155" s="132"/>
      <c r="FL155" s="132"/>
      <c r="FM155" s="132"/>
      <c r="FN155" s="132">
        <v>1.3692636616040059</v>
      </c>
      <c r="FO155" s="132">
        <v>1.8354415945572993</v>
      </c>
      <c r="FP155" s="132">
        <v>2.3795202103626774</v>
      </c>
      <c r="FQ155" s="132">
        <v>2.7741068489823655</v>
      </c>
      <c r="FR155" s="132">
        <v>2.9876850108402935</v>
      </c>
      <c r="FS155" s="132">
        <v>3.9230331155612843</v>
      </c>
      <c r="FT155" s="132">
        <v>3.8683429513605816</v>
      </c>
      <c r="FU155" s="132">
        <v>3.8000167376656506</v>
      </c>
      <c r="FV155" s="132">
        <v>3.1069493038253539</v>
      </c>
      <c r="FW155" s="132">
        <v>3.7093953830721103</v>
      </c>
      <c r="FX155" s="132"/>
      <c r="FY155" s="132"/>
      <c r="FZ155" s="132"/>
      <c r="GA155" s="132"/>
      <c r="GB155" s="132"/>
      <c r="GC155" s="132"/>
      <c r="GD155" s="132"/>
      <c r="GE155" s="132"/>
      <c r="GF155" s="132"/>
      <c r="GG155" s="132"/>
      <c r="GH155" s="132">
        <v>-0.12629339919578134</v>
      </c>
      <c r="GI155" s="132">
        <v>5.0401909448038653</v>
      </c>
      <c r="GJ155" s="132">
        <v>34.667652363439707</v>
      </c>
    </row>
    <row r="156" spans="1:192" x14ac:dyDescent="0.25">
      <c r="A156" s="133" t="s">
        <v>567</v>
      </c>
      <c r="B156" s="132">
        <v>0.2299159486435372</v>
      </c>
      <c r="C156" s="132">
        <v>1.0898178301404107</v>
      </c>
      <c r="D156" s="132">
        <v>5.9660752537032784E-2</v>
      </c>
      <c r="E156" s="132">
        <v>1.1912777945675574</v>
      </c>
      <c r="F156" s="132">
        <v>2.3874631269327664</v>
      </c>
      <c r="G156" s="132">
        <v>4.7154204010672829E-2</v>
      </c>
      <c r="H156" s="132">
        <v>0.41488863916227647</v>
      </c>
      <c r="I156" s="132">
        <v>0.80999569027144902</v>
      </c>
      <c r="J156" s="132">
        <v>4.6349612927095399E-2</v>
      </c>
      <c r="K156" s="132">
        <v>0.33963879201003111</v>
      </c>
      <c r="L156" s="132">
        <v>0.31462162011924716</v>
      </c>
      <c r="M156" s="132">
        <v>0.97620208278991205</v>
      </c>
      <c r="N156" s="132">
        <v>1.3968956003513859</v>
      </c>
      <c r="O156" s="132">
        <v>0.16829979152551636</v>
      </c>
      <c r="P156" s="132">
        <v>3.5121721553024634</v>
      </c>
      <c r="Q156" s="132">
        <v>0.79911264417239103</v>
      </c>
      <c r="R156" s="132">
        <v>0.11369499438841035</v>
      </c>
      <c r="S156" s="132">
        <v>0.32224718653692425</v>
      </c>
      <c r="T156" s="132">
        <v>3.8010472699918894</v>
      </c>
      <c r="U156" s="132">
        <v>1.5495835303527872</v>
      </c>
      <c r="V156" s="132">
        <v>0.20721381479311751</v>
      </c>
      <c r="W156" s="132">
        <v>0.35263578676565327</v>
      </c>
      <c r="X156" s="132">
        <v>0.97456429051735571</v>
      </c>
      <c r="Y156" s="132">
        <v>0.31895651183637241</v>
      </c>
      <c r="Z156" s="132">
        <v>0.62851256770261843</v>
      </c>
      <c r="AA156" s="132">
        <v>1.2151208771816255</v>
      </c>
      <c r="AB156" s="132">
        <v>0.75135744096336032</v>
      </c>
      <c r="AC156" s="132">
        <v>6.0195876023493022E-2</v>
      </c>
      <c r="AD156" s="132">
        <v>2.9235023860483698</v>
      </c>
      <c r="AE156" s="132">
        <v>0.72674936868114703</v>
      </c>
      <c r="AF156" s="132">
        <v>0.21493333946868204</v>
      </c>
      <c r="AG156" s="132">
        <v>6.0921550746822303E-2</v>
      </c>
      <c r="AH156" s="132">
        <v>0.37997678365536947</v>
      </c>
      <c r="AI156" s="132">
        <v>1.3806178573430281</v>
      </c>
      <c r="AJ156" s="132">
        <v>0.62903119107265137</v>
      </c>
      <c r="AK156" s="132">
        <v>0.47427709502526494</v>
      </c>
      <c r="AL156" s="132">
        <v>5.3023577400540402E-2</v>
      </c>
      <c r="AM156" s="132">
        <v>0.16508724728527846</v>
      </c>
      <c r="AN156" s="132">
        <v>1.7163512127491249</v>
      </c>
      <c r="AO156" s="132">
        <v>2.2391148858943426</v>
      </c>
      <c r="AP156" s="132">
        <v>1.285634994045552</v>
      </c>
      <c r="AQ156" s="132">
        <v>2.1787499181114183</v>
      </c>
      <c r="AR156" s="132">
        <v>0.12966700906497511</v>
      </c>
      <c r="AS156" s="132">
        <v>2.673663925977503</v>
      </c>
      <c r="AT156" s="132">
        <v>24.062975333797525</v>
      </c>
      <c r="AU156" s="132">
        <v>12.706654018794781</v>
      </c>
      <c r="AV156" s="132">
        <v>0.94585814323074058</v>
      </c>
      <c r="AW156" s="132">
        <v>1.1036207258090913</v>
      </c>
      <c r="AX156" s="132">
        <v>3.5312068743393947</v>
      </c>
      <c r="AY156" s="132">
        <v>33.218269000664748</v>
      </c>
      <c r="AZ156" s="132">
        <v>0.24059471937730909</v>
      </c>
      <c r="BA156" s="132">
        <v>0.92502214963987406</v>
      </c>
      <c r="BB156" s="132">
        <v>1.2195077736738331</v>
      </c>
      <c r="BC156" s="132">
        <v>5.681351756467546E-3</v>
      </c>
      <c r="BD156" s="132">
        <v>1.3922453407163441E-3</v>
      </c>
      <c r="BE156" s="132">
        <v>0.47066249927877146</v>
      </c>
      <c r="BF156" s="132">
        <v>0.45644339846244886</v>
      </c>
      <c r="BG156" s="132">
        <v>1.6518970049156503</v>
      </c>
      <c r="BH156" s="132">
        <v>0.16843360871157917</v>
      </c>
      <c r="BI156" s="132">
        <v>0.74395096945735939</v>
      </c>
      <c r="BJ156" s="132">
        <v>0.427628609722288</v>
      </c>
      <c r="BK156" s="132">
        <v>1.4549834505285344</v>
      </c>
      <c r="BL156" s="132">
        <v>0.96029302074572809</v>
      </c>
      <c r="BM156" s="132">
        <v>26.571656942642875</v>
      </c>
      <c r="BN156" s="132">
        <v>48.942814799448513</v>
      </c>
      <c r="BO156" s="132">
        <v>2.6243394891721041</v>
      </c>
      <c r="BP156" s="132">
        <v>3.3288046216488172</v>
      </c>
      <c r="BQ156" s="132">
        <v>11.133756015098482</v>
      </c>
      <c r="BR156" s="132">
        <v>0.67711793549726906</v>
      </c>
      <c r="BS156" s="132">
        <v>0.6238130838670719</v>
      </c>
      <c r="BT156" s="132"/>
      <c r="BU156" s="132">
        <v>20.822964826362622</v>
      </c>
      <c r="BV156" s="132">
        <v>5.823000219427632</v>
      </c>
      <c r="BW156" s="132">
        <v>3.4126461687965066</v>
      </c>
      <c r="BX156" s="132">
        <v>64.777774928785533</v>
      </c>
      <c r="BY156" s="132">
        <v>30.88122666474532</v>
      </c>
      <c r="BZ156" s="132">
        <v>18.703298594722668</v>
      </c>
      <c r="CA156" s="132"/>
      <c r="CB156" s="132"/>
      <c r="CC156" s="132"/>
      <c r="CD156" s="132"/>
      <c r="CE156" s="132"/>
      <c r="CF156" s="132"/>
      <c r="CG156" s="132"/>
      <c r="CH156" s="132"/>
      <c r="CI156" s="132"/>
      <c r="CJ156" s="132"/>
      <c r="CK156" s="132"/>
      <c r="CL156" s="132"/>
      <c r="CM156" s="132"/>
      <c r="CN156" s="132"/>
      <c r="CO156" s="132"/>
      <c r="CP156" s="132"/>
      <c r="CQ156" s="132"/>
      <c r="CR156" s="132"/>
      <c r="CS156" s="132"/>
      <c r="CT156" s="132"/>
      <c r="CU156" s="132"/>
      <c r="CV156" s="132"/>
      <c r="CW156" s="132"/>
      <c r="CX156" s="132"/>
      <c r="CY156" s="132"/>
      <c r="CZ156" s="132"/>
      <c r="DA156" s="132"/>
      <c r="DB156" s="132"/>
      <c r="DC156" s="132"/>
      <c r="DD156" s="132"/>
      <c r="DE156" s="132"/>
      <c r="DF156" s="132"/>
      <c r="DG156" s="132"/>
      <c r="DH156" s="132"/>
      <c r="DI156" s="132"/>
      <c r="DJ156" s="132"/>
      <c r="DK156" s="132"/>
      <c r="DL156" s="132"/>
      <c r="DM156" s="132"/>
      <c r="DN156" s="132"/>
      <c r="DO156" s="132"/>
      <c r="DP156" s="132"/>
      <c r="DQ156" s="132"/>
      <c r="DR156" s="132"/>
      <c r="DS156" s="132"/>
      <c r="DT156" s="132"/>
      <c r="DU156" s="132"/>
      <c r="DV156" s="132"/>
      <c r="DW156" s="132"/>
      <c r="DX156" s="132"/>
      <c r="DY156" s="132"/>
      <c r="DZ156" s="132"/>
      <c r="EA156" s="132"/>
      <c r="EB156" s="132"/>
      <c r="EC156" s="132"/>
      <c r="ED156" s="132"/>
      <c r="EE156" s="132"/>
      <c r="EF156" s="132"/>
      <c r="EG156" s="132"/>
      <c r="EH156" s="132"/>
      <c r="EI156" s="132"/>
      <c r="EJ156" s="132"/>
      <c r="EK156" s="132"/>
      <c r="EL156" s="132"/>
      <c r="EM156" s="132"/>
      <c r="EN156" s="132"/>
      <c r="EO156" s="132"/>
      <c r="EP156" s="132"/>
      <c r="EQ156" s="132"/>
      <c r="ER156" s="132"/>
      <c r="ES156" s="132"/>
      <c r="ET156" s="132"/>
      <c r="EU156" s="132"/>
      <c r="EV156" s="132"/>
      <c r="EW156" s="132"/>
      <c r="EX156" s="132"/>
      <c r="EY156" s="132"/>
      <c r="EZ156" s="132"/>
      <c r="FA156" s="132"/>
      <c r="FB156" s="132"/>
      <c r="FC156" s="132"/>
      <c r="FD156" s="132">
        <v>95.61723149490075</v>
      </c>
      <c r="FE156" s="132"/>
      <c r="FF156" s="132"/>
      <c r="FG156" s="132"/>
      <c r="FH156" s="132"/>
      <c r="FI156" s="132"/>
      <c r="FJ156" s="132"/>
      <c r="FK156" s="132"/>
      <c r="FL156" s="132"/>
      <c r="FM156" s="132"/>
      <c r="FN156" s="132">
        <v>3.1864136866322661</v>
      </c>
      <c r="FO156" s="132">
        <v>2.7178038100721578</v>
      </c>
      <c r="FP156" s="132">
        <v>1.5867716291481573</v>
      </c>
      <c r="FQ156" s="132">
        <v>13.696149549540497</v>
      </c>
      <c r="FR156" s="132">
        <v>4.3544796550970943</v>
      </c>
      <c r="FS156" s="132">
        <v>26.203318169112215</v>
      </c>
      <c r="FT156" s="132">
        <v>30.393361434121655</v>
      </c>
      <c r="FU156" s="132">
        <v>5.8305089960085601</v>
      </c>
      <c r="FV156" s="132">
        <v>9.9779382815518272</v>
      </c>
      <c r="FW156" s="132">
        <v>14.200467609486715</v>
      </c>
      <c r="FX156" s="132"/>
      <c r="FY156" s="132"/>
      <c r="FZ156" s="132"/>
      <c r="GA156" s="132"/>
      <c r="GB156" s="132"/>
      <c r="GC156" s="132"/>
      <c r="GD156" s="132"/>
      <c r="GE156" s="132"/>
      <c r="GF156" s="132"/>
      <c r="GG156" s="132"/>
      <c r="GH156" s="132">
        <v>0.4705317224527138</v>
      </c>
      <c r="GI156" s="132">
        <v>66.1230703872519</v>
      </c>
      <c r="GJ156" s="132">
        <v>638.28623438892623</v>
      </c>
    </row>
    <row r="157" spans="1:192" x14ac:dyDescent="0.25">
      <c r="A157" s="133" t="s">
        <v>570</v>
      </c>
      <c r="B157" s="132">
        <v>8.379221575089189E-3</v>
      </c>
      <c r="C157" s="132">
        <v>3.9658222668969532E-2</v>
      </c>
      <c r="D157" s="132">
        <v>2.1832019072333436E-3</v>
      </c>
      <c r="E157" s="132">
        <v>4.4313963567492488E-2</v>
      </c>
      <c r="F157" s="132">
        <v>8.8286884026213791E-2</v>
      </c>
      <c r="G157" s="132">
        <v>9.2298073185261215E-4</v>
      </c>
      <c r="H157" s="132">
        <v>1.4995628822854516E-2</v>
      </c>
      <c r="I157" s="132">
        <v>3.0259333732621647E-2</v>
      </c>
      <c r="J157" s="132">
        <v>1.6746615052010158E-3</v>
      </c>
      <c r="K157" s="132">
        <v>1.2032436102916733E-2</v>
      </c>
      <c r="L157" s="132">
        <v>1.1684039424605684E-2</v>
      </c>
      <c r="M157" s="132">
        <v>3.5737984386120372E-2</v>
      </c>
      <c r="N157" s="132">
        <v>5.1778315650286989E-2</v>
      </c>
      <c r="O157" s="132">
        <v>6.2141267305696113E-3</v>
      </c>
      <c r="P157" s="132">
        <v>0.21377770786612232</v>
      </c>
      <c r="Q157" s="132">
        <v>2.8809957185112665E-2</v>
      </c>
      <c r="R157" s="132">
        <v>6.2494117804830921E-3</v>
      </c>
      <c r="S157" s="132"/>
      <c r="T157" s="132">
        <v>0.25215312112777466</v>
      </c>
      <c r="U157" s="132">
        <v>8.5175126851639457E-2</v>
      </c>
      <c r="V157" s="132">
        <v>1.7037610593949121E-2</v>
      </c>
      <c r="W157" s="132">
        <v>1.9902345577250097E-2</v>
      </c>
      <c r="X157" s="132">
        <v>6.4389249430798573E-2</v>
      </c>
      <c r="Y157" s="132">
        <v>6.5118066562490865E-3</v>
      </c>
      <c r="Z157" s="132">
        <v>6.599020851641127E-2</v>
      </c>
      <c r="AA157" s="132">
        <v>0.11632713833273921</v>
      </c>
      <c r="AB157" s="132">
        <v>2.8467987512002715E-2</v>
      </c>
      <c r="AC157" s="132">
        <v>3.9137260719042978E-3</v>
      </c>
      <c r="AD157" s="132">
        <v>0.1608302317090135</v>
      </c>
      <c r="AE157" s="132">
        <v>4.0115668150976863E-2</v>
      </c>
      <c r="AF157" s="132">
        <v>2.0492413209004072E-2</v>
      </c>
      <c r="AG157" s="132">
        <v>4.9237534296618689E-3</v>
      </c>
      <c r="AH157" s="132">
        <v>4.136664685904734E-2</v>
      </c>
      <c r="AI157" s="132">
        <v>0.16086682995258172</v>
      </c>
      <c r="AJ157" s="132">
        <v>7.916231340051591E-2</v>
      </c>
      <c r="AK157" s="132">
        <v>7.2598140187274451E-2</v>
      </c>
      <c r="AL157" s="132">
        <v>6.9243124264416599E-3</v>
      </c>
      <c r="AM157" s="132">
        <v>1.9237647372243493E-2</v>
      </c>
      <c r="AN157" s="132">
        <v>0.12370436734406368</v>
      </c>
      <c r="AO157" s="132">
        <v>0.10994786940744278</v>
      </c>
      <c r="AP157" s="132">
        <v>0.21592270450881917</v>
      </c>
      <c r="AQ157" s="132">
        <v>3.4155433238201208E-2</v>
      </c>
      <c r="AR157" s="132">
        <v>6.5274616880529402E-4</v>
      </c>
      <c r="AS157" s="132">
        <v>1.3459274621505445E-2</v>
      </c>
      <c r="AT157" s="132">
        <v>0.12113347159354898</v>
      </c>
      <c r="AU157" s="132">
        <v>0.39247702479654545</v>
      </c>
      <c r="AV157" s="132">
        <v>3.1709472552394494E-2</v>
      </c>
      <c r="AW157" s="132">
        <v>7.7060066063650817E-2</v>
      </c>
      <c r="AX157" s="132">
        <v>0.13111395371685214</v>
      </c>
      <c r="AY157" s="132">
        <v>0.37568660836218837</v>
      </c>
      <c r="AZ157" s="132">
        <v>3.4107174511832823E-2</v>
      </c>
      <c r="BA157" s="132">
        <v>0.13355964400682613</v>
      </c>
      <c r="BB157" s="132">
        <v>0.20909429595950416</v>
      </c>
      <c r="BC157" s="132">
        <v>9.1689104061124969E-4</v>
      </c>
      <c r="BD157" s="132">
        <v>2.2468900605958543E-4</v>
      </c>
      <c r="BE157" s="132">
        <v>7.5958371746502065E-2</v>
      </c>
      <c r="BF157" s="132">
        <v>9.513527667536506E-2</v>
      </c>
      <c r="BG157" s="132">
        <v>0.22648433687741898</v>
      </c>
      <c r="BH157" s="132">
        <v>3.7037490412631435E-2</v>
      </c>
      <c r="BI157" s="132">
        <v>4.5922600498805505E-2</v>
      </c>
      <c r="BJ157" s="132">
        <v>3.7839919343665554E-2</v>
      </c>
      <c r="BK157" s="132">
        <v>5.8622378075378727E-2</v>
      </c>
      <c r="BL157" s="132">
        <v>0.11624356836480586</v>
      </c>
      <c r="BM157" s="132">
        <v>0.23897962426419633</v>
      </c>
      <c r="BN157" s="132">
        <v>2.7928196673142165</v>
      </c>
      <c r="BO157" s="132">
        <v>0.513377230428122</v>
      </c>
      <c r="BP157" s="132">
        <v>0.6980608987455299</v>
      </c>
      <c r="BQ157" s="132">
        <v>2.3347839881523185</v>
      </c>
      <c r="BR157" s="132">
        <v>0.15686461968825099</v>
      </c>
      <c r="BS157" s="132">
        <v>0.14451574390139293</v>
      </c>
      <c r="BT157" s="132"/>
      <c r="BU157" s="132">
        <v>0.66227134793830511</v>
      </c>
      <c r="BV157" s="132">
        <v>0.37734567835853972</v>
      </c>
      <c r="BW157" s="132">
        <v>0.16015978394440533</v>
      </c>
      <c r="BX157" s="132">
        <v>3.8397346114197233</v>
      </c>
      <c r="BY157" s="132">
        <v>2.1668645461583314</v>
      </c>
      <c r="BZ157" s="132">
        <v>0.55490150171145614</v>
      </c>
      <c r="CA157" s="132"/>
      <c r="CB157" s="132"/>
      <c r="CC157" s="132"/>
      <c r="CD157" s="132"/>
      <c r="CE157" s="132"/>
      <c r="CF157" s="132"/>
      <c r="CG157" s="132"/>
      <c r="CH157" s="132"/>
      <c r="CI157" s="132"/>
      <c r="CJ157" s="132"/>
      <c r="CK157" s="132"/>
      <c r="CL157" s="132"/>
      <c r="CM157" s="132"/>
      <c r="CN157" s="132"/>
      <c r="CO157" s="132"/>
      <c r="CP157" s="132"/>
      <c r="CQ157" s="132"/>
      <c r="CR157" s="132"/>
      <c r="CS157" s="132"/>
      <c r="CT157" s="132"/>
      <c r="CU157" s="132"/>
      <c r="CV157" s="132"/>
      <c r="CW157" s="132"/>
      <c r="CX157" s="132"/>
      <c r="CY157" s="132"/>
      <c r="CZ157" s="132"/>
      <c r="DA157" s="132"/>
      <c r="DB157" s="132"/>
      <c r="DC157" s="132"/>
      <c r="DD157" s="132"/>
      <c r="DE157" s="132"/>
      <c r="DF157" s="132"/>
      <c r="DG157" s="132"/>
      <c r="DH157" s="132"/>
      <c r="DI157" s="132"/>
      <c r="DJ157" s="132"/>
      <c r="DK157" s="132"/>
      <c r="DL157" s="132"/>
      <c r="DM157" s="132"/>
      <c r="DN157" s="132"/>
      <c r="DO157" s="132"/>
      <c r="DP157" s="132"/>
      <c r="DQ157" s="132"/>
      <c r="DR157" s="132"/>
      <c r="DS157" s="132"/>
      <c r="DT157" s="132"/>
      <c r="DU157" s="132"/>
      <c r="DV157" s="132"/>
      <c r="DW157" s="132"/>
      <c r="DX157" s="132"/>
      <c r="DY157" s="132"/>
      <c r="DZ157" s="132"/>
      <c r="EA157" s="132"/>
      <c r="EB157" s="132"/>
      <c r="EC157" s="132"/>
      <c r="ED157" s="132"/>
      <c r="EE157" s="132"/>
      <c r="EF157" s="132"/>
      <c r="EG157" s="132"/>
      <c r="EH157" s="132"/>
      <c r="EI157" s="132"/>
      <c r="EJ157" s="132"/>
      <c r="EK157" s="132"/>
      <c r="EL157" s="132"/>
      <c r="EM157" s="132"/>
      <c r="EN157" s="132"/>
      <c r="EO157" s="132"/>
      <c r="EP157" s="132"/>
      <c r="EQ157" s="132"/>
      <c r="ER157" s="132"/>
      <c r="ES157" s="132"/>
      <c r="ET157" s="132"/>
      <c r="EU157" s="132"/>
      <c r="EV157" s="132"/>
      <c r="EW157" s="132"/>
      <c r="EX157" s="132"/>
      <c r="EY157" s="132"/>
      <c r="EZ157" s="132"/>
      <c r="FA157" s="132"/>
      <c r="FB157" s="132"/>
      <c r="FC157" s="132"/>
      <c r="FD157" s="132">
        <v>3.6249283463590825</v>
      </c>
      <c r="FE157" s="132"/>
      <c r="FF157" s="132"/>
      <c r="FG157" s="132"/>
      <c r="FH157" s="132"/>
      <c r="FI157" s="132"/>
      <c r="FJ157" s="132"/>
      <c r="FK157" s="132"/>
      <c r="FL157" s="132"/>
      <c r="FM157" s="132"/>
      <c r="FN157" s="132">
        <v>0.13717806934061691</v>
      </c>
      <c r="FO157" s="132">
        <v>0.13015498823453581</v>
      </c>
      <c r="FP157" s="132">
        <v>0.10904221737925757</v>
      </c>
      <c r="FQ157" s="132">
        <v>0.5919158154238745</v>
      </c>
      <c r="FR157" s="132">
        <v>0.24594999728434463</v>
      </c>
      <c r="FS157" s="132">
        <v>1.0300284307207752</v>
      </c>
      <c r="FT157" s="132">
        <v>1.2034952878482605</v>
      </c>
      <c r="FU157" s="132">
        <v>0.31870900635662147</v>
      </c>
      <c r="FV157" s="132">
        <v>0.21393273139395458</v>
      </c>
      <c r="FW157" s="132">
        <v>0.27118706904615941</v>
      </c>
      <c r="FX157" s="132"/>
      <c r="FY157" s="132"/>
      <c r="FZ157" s="132"/>
      <c r="GA157" s="132"/>
      <c r="GB157" s="132"/>
      <c r="GC157" s="132"/>
      <c r="GD157" s="132"/>
      <c r="GE157" s="132"/>
      <c r="GF157" s="132"/>
      <c r="GG157" s="132"/>
      <c r="GH157" s="132">
        <v>-2.007258041016834E-2</v>
      </c>
      <c r="GI157" s="132">
        <v>2.506780299404809</v>
      </c>
      <c r="GJ157" s="132">
        <v>29.565422904331562</v>
      </c>
    </row>
    <row r="158" spans="1:192" x14ac:dyDescent="0.25">
      <c r="A158" s="133" t="s">
        <v>722</v>
      </c>
      <c r="B158" s="132"/>
      <c r="C158" s="132"/>
      <c r="D158" s="132"/>
      <c r="E158" s="132"/>
      <c r="F158" s="132"/>
      <c r="G158" s="132"/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32"/>
      <c r="AG158" s="132"/>
      <c r="AH158" s="132"/>
      <c r="AI158" s="132"/>
      <c r="AJ158" s="132"/>
      <c r="AK158" s="132"/>
      <c r="AL158" s="132"/>
      <c r="AM158" s="132"/>
      <c r="AN158" s="132"/>
      <c r="AO158" s="132"/>
      <c r="AP158" s="132"/>
      <c r="AQ158" s="132"/>
      <c r="AR158" s="132"/>
      <c r="AS158" s="132"/>
      <c r="AT158" s="132"/>
      <c r="AU158" s="132"/>
      <c r="AV158" s="132"/>
      <c r="AW158" s="132"/>
      <c r="AX158" s="132"/>
      <c r="AY158" s="132"/>
      <c r="AZ158" s="132"/>
      <c r="BA158" s="132"/>
      <c r="BB158" s="132"/>
      <c r="BC158" s="132"/>
      <c r="BD158" s="132"/>
      <c r="BE158" s="132"/>
      <c r="BF158" s="132"/>
      <c r="BG158" s="132"/>
      <c r="BH158" s="132"/>
      <c r="BI158" s="132"/>
      <c r="BJ158" s="132"/>
      <c r="BK158" s="132"/>
      <c r="BL158" s="132"/>
      <c r="BM158" s="132"/>
      <c r="BN158" s="132"/>
      <c r="BO158" s="132"/>
      <c r="BP158" s="132"/>
      <c r="BQ158" s="132"/>
      <c r="BR158" s="132"/>
      <c r="BS158" s="132"/>
      <c r="BT158" s="132"/>
      <c r="BU158" s="132"/>
      <c r="BV158" s="132"/>
      <c r="BW158" s="132"/>
      <c r="BX158" s="132"/>
      <c r="BY158" s="132"/>
      <c r="BZ158" s="132"/>
      <c r="CA158" s="132"/>
      <c r="CB158" s="132"/>
      <c r="CC158" s="132"/>
      <c r="CD158" s="132"/>
      <c r="CE158" s="132"/>
      <c r="CF158" s="132"/>
      <c r="CG158" s="132"/>
      <c r="CH158" s="132"/>
      <c r="CI158" s="132"/>
      <c r="CJ158" s="132"/>
      <c r="CK158" s="132"/>
      <c r="CL158" s="132"/>
      <c r="CM158" s="132"/>
      <c r="CN158" s="132"/>
      <c r="CO158" s="132"/>
      <c r="CP158" s="132"/>
      <c r="CQ158" s="132"/>
      <c r="CR158" s="132"/>
      <c r="CS158" s="132"/>
      <c r="CT158" s="132"/>
      <c r="CU158" s="132"/>
      <c r="CV158" s="132"/>
      <c r="CW158" s="132"/>
      <c r="CX158" s="132"/>
      <c r="CY158" s="132"/>
      <c r="CZ158" s="132"/>
      <c r="DA158" s="132"/>
      <c r="DB158" s="132"/>
      <c r="DC158" s="132"/>
      <c r="DD158" s="132"/>
      <c r="DE158" s="132"/>
      <c r="DF158" s="132"/>
      <c r="DG158" s="132"/>
      <c r="DH158" s="132"/>
      <c r="DI158" s="132"/>
      <c r="DJ158" s="132"/>
      <c r="DK158" s="132"/>
      <c r="DL158" s="132"/>
      <c r="DM158" s="132"/>
      <c r="DN158" s="132"/>
      <c r="DO158" s="132"/>
      <c r="DP158" s="132"/>
      <c r="DQ158" s="132"/>
      <c r="DR158" s="132"/>
      <c r="DS158" s="132"/>
      <c r="DT158" s="132"/>
      <c r="DU158" s="132"/>
      <c r="DV158" s="132"/>
      <c r="DW158" s="132"/>
      <c r="DX158" s="132"/>
      <c r="DY158" s="132"/>
      <c r="DZ158" s="132"/>
      <c r="EA158" s="132"/>
      <c r="EB158" s="132"/>
      <c r="EC158" s="132"/>
      <c r="ED158" s="132"/>
      <c r="EE158" s="132"/>
      <c r="EF158" s="132"/>
      <c r="EG158" s="132"/>
      <c r="EH158" s="132"/>
      <c r="EI158" s="132"/>
      <c r="EJ158" s="132"/>
      <c r="EK158" s="132"/>
      <c r="EL158" s="132"/>
      <c r="EM158" s="132"/>
      <c r="EN158" s="132"/>
      <c r="EO158" s="132"/>
      <c r="EP158" s="132"/>
      <c r="EQ158" s="132"/>
      <c r="ER158" s="132"/>
      <c r="ES158" s="132"/>
      <c r="ET158" s="132"/>
      <c r="EU158" s="132"/>
      <c r="EV158" s="132"/>
      <c r="EW158" s="132"/>
      <c r="EX158" s="132"/>
      <c r="EY158" s="132"/>
      <c r="EZ158" s="132"/>
      <c r="FA158" s="132"/>
      <c r="FB158" s="132"/>
      <c r="FC158" s="132"/>
      <c r="FD158" s="132"/>
      <c r="FE158" s="132"/>
      <c r="FF158" s="132"/>
      <c r="FG158" s="132"/>
      <c r="FH158" s="132"/>
      <c r="FI158" s="132"/>
      <c r="FJ158" s="132"/>
      <c r="FK158" s="132"/>
      <c r="FL158" s="132"/>
      <c r="FM158" s="132"/>
      <c r="FN158" s="132">
        <v>0.79030045825648554</v>
      </c>
      <c r="FO158" s="132">
        <v>1.3086418850329649</v>
      </c>
      <c r="FP158" s="132">
        <v>2.3588827204772223</v>
      </c>
      <c r="FQ158" s="132">
        <v>3.5071466695602278</v>
      </c>
      <c r="FR158" s="132">
        <v>3.902073505490832</v>
      </c>
      <c r="FS158" s="132">
        <v>4.8735995461386397</v>
      </c>
      <c r="FT158" s="132">
        <v>6.8181531116428822</v>
      </c>
      <c r="FU158" s="132">
        <v>12.991701438959366</v>
      </c>
      <c r="FV158" s="132">
        <v>14.462695936365312</v>
      </c>
      <c r="FW158" s="132">
        <v>23.511848827851434</v>
      </c>
      <c r="FX158" s="132"/>
      <c r="FY158" s="132"/>
      <c r="FZ158" s="132"/>
      <c r="GA158" s="132"/>
      <c r="GB158" s="132"/>
      <c r="GC158" s="132"/>
      <c r="GD158" s="132"/>
      <c r="GE158" s="132"/>
      <c r="GF158" s="132"/>
      <c r="GG158" s="132"/>
      <c r="GH158" s="132"/>
      <c r="GI158" s="132"/>
      <c r="GJ158" s="132">
        <v>74.525044099775371</v>
      </c>
    </row>
    <row r="159" spans="1:192" x14ac:dyDescent="0.25">
      <c r="A159" s="133" t="s">
        <v>708</v>
      </c>
      <c r="B159" s="132"/>
      <c r="C159" s="132"/>
      <c r="D159" s="132"/>
      <c r="E159" s="132"/>
      <c r="F159" s="132"/>
      <c r="G159" s="132"/>
      <c r="H159" s="132"/>
      <c r="I159" s="132"/>
      <c r="J159" s="132"/>
      <c r="K159" s="132"/>
      <c r="L159" s="132"/>
      <c r="M159" s="132"/>
      <c r="N159" s="132"/>
      <c r="O159" s="132"/>
      <c r="P159" s="132">
        <v>21.708499237021194</v>
      </c>
      <c r="Q159" s="132">
        <v>5.3967658691277842</v>
      </c>
      <c r="R159" s="132">
        <v>0.70345515008114567</v>
      </c>
      <c r="S159" s="132">
        <v>4.1180876411777456</v>
      </c>
      <c r="T159" s="132">
        <v>19.475400099859019</v>
      </c>
      <c r="U159" s="132">
        <v>9.5876034012866658</v>
      </c>
      <c r="V159" s="132">
        <v>0.17581444294141732</v>
      </c>
      <c r="W159" s="132">
        <v>3.4260875916247234E-2</v>
      </c>
      <c r="X159" s="132">
        <v>0.13649975635411268</v>
      </c>
      <c r="Y159" s="132">
        <v>4.23793394650437E-2</v>
      </c>
      <c r="Z159" s="132">
        <v>0.26361293617342468</v>
      </c>
      <c r="AA159" s="132">
        <v>0.22514529173466724</v>
      </c>
      <c r="AB159" s="132">
        <v>0.10442219387928273</v>
      </c>
      <c r="AC159" s="132">
        <v>1.9069880736579642E-2</v>
      </c>
      <c r="AD159" s="132">
        <v>0.48260355002264316</v>
      </c>
      <c r="AE159" s="132">
        <v>0.12108493986640446</v>
      </c>
      <c r="AF159" s="132">
        <v>3.2805627150528732E-2</v>
      </c>
      <c r="AG159" s="132">
        <v>6.8767640738132555E-3</v>
      </c>
      <c r="AH159" s="132">
        <v>0.11405266211732071</v>
      </c>
      <c r="AI159" s="132">
        <v>0.61798287184864864</v>
      </c>
      <c r="AJ159" s="132">
        <v>0.20509663237936007</v>
      </c>
      <c r="AK159" s="132">
        <v>0.19798898516152291</v>
      </c>
      <c r="AL159" s="132">
        <v>2.7855517487313911E-2</v>
      </c>
      <c r="AM159" s="132">
        <v>5.5122982463093939E-2</v>
      </c>
      <c r="AN159" s="132">
        <v>0.29904832488887928</v>
      </c>
      <c r="AO159" s="132">
        <v>0.61721953886653647</v>
      </c>
      <c r="AP159" s="132">
        <v>0.3874979297358464</v>
      </c>
      <c r="AQ159" s="132">
        <v>0.69393178291593161</v>
      </c>
      <c r="AR159" s="132">
        <v>2.6349163929946422E-3</v>
      </c>
      <c r="AS159" s="132">
        <v>5.4330557623847114E-2</v>
      </c>
      <c r="AT159" s="132">
        <v>0.488975018614624</v>
      </c>
      <c r="AU159" s="132">
        <v>0.92366454942342058</v>
      </c>
      <c r="AV159" s="132">
        <v>0.1005966702121041</v>
      </c>
      <c r="AW159" s="132">
        <v>0.16359019004738162</v>
      </c>
      <c r="AX159" s="132">
        <v>0.31651198241076084</v>
      </c>
      <c r="AY159" s="132">
        <v>1.2367440420792244</v>
      </c>
      <c r="AZ159" s="132">
        <v>0.27472558909557881</v>
      </c>
      <c r="BA159" s="132">
        <v>0.5332869964577166</v>
      </c>
      <c r="BB159" s="132">
        <v>0.59606437496975506</v>
      </c>
      <c r="BC159" s="132">
        <v>4.1305216262583428E-3</v>
      </c>
      <c r="BD159" s="132">
        <v>1.0122062029234121E-3</v>
      </c>
      <c r="BE159" s="132">
        <v>0.34218645760256977</v>
      </c>
      <c r="BF159" s="132">
        <v>0.19720584367016575</v>
      </c>
      <c r="BG159" s="132">
        <v>1.4509189453376685</v>
      </c>
      <c r="BH159" s="132">
        <v>8.146849411144079E-2</v>
      </c>
      <c r="BI159" s="132">
        <v>0.1511665881535342</v>
      </c>
      <c r="BJ159" s="132">
        <v>0.18998974167683433</v>
      </c>
      <c r="BK159" s="132"/>
      <c r="BL159" s="132"/>
      <c r="BM159" s="132">
        <v>2.6614834030370536</v>
      </c>
      <c r="BN159" s="132">
        <v>2.693078915381836</v>
      </c>
      <c r="BO159" s="132"/>
      <c r="BP159" s="132">
        <v>0.32746357506383883</v>
      </c>
      <c r="BQ159" s="132">
        <v>1.0952578967481692</v>
      </c>
      <c r="BR159" s="132">
        <v>1.2965780848708305E-2</v>
      </c>
      <c r="BS159" s="132">
        <v>1.1945073837155755E-2</v>
      </c>
      <c r="BT159" s="132"/>
      <c r="BU159" s="132">
        <v>0.3923868566264288</v>
      </c>
      <c r="BV159" s="132"/>
      <c r="BW159" s="132"/>
      <c r="BX159" s="132">
        <v>9.3131290816176975</v>
      </c>
      <c r="BY159" s="132"/>
      <c r="BZ159" s="132">
        <v>5.9377630169446995E-3</v>
      </c>
      <c r="CA159" s="132"/>
      <c r="CB159" s="132"/>
      <c r="CC159" s="132"/>
      <c r="CD159" s="132"/>
      <c r="CE159" s="132"/>
      <c r="CF159" s="132"/>
      <c r="CG159" s="132"/>
      <c r="CH159" s="132"/>
      <c r="CI159" s="132"/>
      <c r="CJ159" s="132"/>
      <c r="CK159" s="132"/>
      <c r="CL159" s="132"/>
      <c r="CM159" s="132"/>
      <c r="CN159" s="132"/>
      <c r="CO159" s="132"/>
      <c r="CP159" s="132"/>
      <c r="CQ159" s="132"/>
      <c r="CR159" s="132"/>
      <c r="CS159" s="132"/>
      <c r="CT159" s="132"/>
      <c r="CU159" s="132"/>
      <c r="CV159" s="132"/>
      <c r="CW159" s="132"/>
      <c r="CX159" s="132"/>
      <c r="CY159" s="132"/>
      <c r="CZ159" s="132"/>
      <c r="DA159" s="132"/>
      <c r="DB159" s="132"/>
      <c r="DC159" s="132"/>
      <c r="DD159" s="132"/>
      <c r="DE159" s="132"/>
      <c r="DF159" s="132"/>
      <c r="DG159" s="132"/>
      <c r="DH159" s="132"/>
      <c r="DI159" s="132"/>
      <c r="DJ159" s="132"/>
      <c r="DK159" s="132"/>
      <c r="DL159" s="132"/>
      <c r="DM159" s="132"/>
      <c r="DN159" s="132"/>
      <c r="DO159" s="132"/>
      <c r="DP159" s="132"/>
      <c r="DQ159" s="132"/>
      <c r="DR159" s="132"/>
      <c r="DS159" s="132"/>
      <c r="DT159" s="132"/>
      <c r="DU159" s="132"/>
      <c r="DV159" s="132"/>
      <c r="DW159" s="132"/>
      <c r="DX159" s="132"/>
      <c r="DY159" s="132"/>
      <c r="DZ159" s="132"/>
      <c r="EA159" s="132"/>
      <c r="EB159" s="132"/>
      <c r="EC159" s="132"/>
      <c r="ED159" s="132"/>
      <c r="EE159" s="132"/>
      <c r="EF159" s="132"/>
      <c r="EG159" s="132"/>
      <c r="EH159" s="132"/>
      <c r="EI159" s="132"/>
      <c r="EJ159" s="132"/>
      <c r="EK159" s="132"/>
      <c r="EL159" s="132"/>
      <c r="EM159" s="132"/>
      <c r="EN159" s="132"/>
      <c r="EO159" s="132"/>
      <c r="EP159" s="132"/>
      <c r="EQ159" s="132"/>
      <c r="ER159" s="132"/>
      <c r="ES159" s="132"/>
      <c r="ET159" s="132"/>
      <c r="EU159" s="132"/>
      <c r="EV159" s="132"/>
      <c r="EW159" s="132"/>
      <c r="EX159" s="132"/>
      <c r="EY159" s="132"/>
      <c r="EZ159" s="132"/>
      <c r="FA159" s="132"/>
      <c r="FB159" s="132"/>
      <c r="FC159" s="132"/>
      <c r="FD159" s="132"/>
      <c r="FE159" s="132"/>
      <c r="FF159" s="132"/>
      <c r="FG159" s="132"/>
      <c r="FH159" s="132"/>
      <c r="FI159" s="132"/>
      <c r="FJ159" s="132"/>
      <c r="FK159" s="132"/>
      <c r="FL159" s="132"/>
      <c r="FM159" s="132"/>
      <c r="FN159" s="132">
        <v>0.28213513942508794</v>
      </c>
      <c r="FO159" s="132">
        <v>0.26819313935127448</v>
      </c>
      <c r="FP159" s="132">
        <v>0.45798436231259976</v>
      </c>
      <c r="FQ159" s="132">
        <v>0.69817076944999512</v>
      </c>
      <c r="FR159" s="132">
        <v>0.73252319163256963</v>
      </c>
      <c r="FS159" s="132">
        <v>1.1083266095778035</v>
      </c>
      <c r="FT159" s="132">
        <v>1.6955176008078081</v>
      </c>
      <c r="FU159" s="132">
        <v>2.7398501546175082</v>
      </c>
      <c r="FV159" s="132">
        <v>4.3844424829699085</v>
      </c>
      <c r="FW159" s="132">
        <v>9.7849107811758227</v>
      </c>
      <c r="FX159" s="132"/>
      <c r="FY159" s="132"/>
      <c r="FZ159" s="132"/>
      <c r="GA159" s="132"/>
      <c r="GB159" s="132"/>
      <c r="GC159" s="132"/>
      <c r="GD159" s="132"/>
      <c r="GE159" s="132"/>
      <c r="GF159" s="132"/>
      <c r="GG159" s="132"/>
      <c r="GH159" s="132">
        <v>-0.24387814087398291</v>
      </c>
      <c r="GI159" s="132">
        <v>2.3534320613521551</v>
      </c>
      <c r="GJ159" s="132">
        <v>113.73464440841732</v>
      </c>
    </row>
    <row r="160" spans="1:192" x14ac:dyDescent="0.25">
      <c r="A160" s="133" t="s">
        <v>40</v>
      </c>
      <c r="B160" s="132"/>
      <c r="C160" s="132"/>
      <c r="D160" s="132"/>
      <c r="E160" s="132"/>
      <c r="F160" s="132"/>
      <c r="G160" s="132"/>
      <c r="H160" s="132"/>
      <c r="I160" s="132"/>
      <c r="J160" s="132"/>
      <c r="K160" s="132"/>
      <c r="L160" s="132"/>
      <c r="M160" s="132"/>
      <c r="N160" s="132"/>
      <c r="O160" s="132"/>
      <c r="P160" s="132">
        <v>0.10762286269092457</v>
      </c>
      <c r="Q160" s="132">
        <v>1.7450844833933096E-2</v>
      </c>
      <c r="R160" s="132">
        <v>1.2369368911177596E-2</v>
      </c>
      <c r="S160" s="132">
        <v>4.3541029126163762E-2</v>
      </c>
      <c r="T160" s="132">
        <v>1.586947156512554E-2</v>
      </c>
      <c r="U160" s="132">
        <v>0.16858587705398964</v>
      </c>
      <c r="V160" s="132">
        <v>1.9965525826455454E-2</v>
      </c>
      <c r="W160" s="132">
        <v>9.9193825746040562E-3</v>
      </c>
      <c r="X160" s="132">
        <v>2.4578322223900419E-2</v>
      </c>
      <c r="Y160" s="132">
        <v>3.864119238867844E-3</v>
      </c>
      <c r="Z160" s="132">
        <v>5.6481859481457279E-2</v>
      </c>
      <c r="AA160" s="132">
        <v>2.9470801260305865E-2</v>
      </c>
      <c r="AB160" s="132"/>
      <c r="AC160" s="132">
        <v>4.5199017713538512E-3</v>
      </c>
      <c r="AD160" s="132">
        <v>0.19028584715282093</v>
      </c>
      <c r="AE160" s="132">
        <v>7.0771170550605264E-4</v>
      </c>
      <c r="AF160" s="132">
        <v>1.1080395364631821E-2</v>
      </c>
      <c r="AG160" s="132">
        <v>2.3682955330419659E-3</v>
      </c>
      <c r="AH160" s="132">
        <v>3.3244439526132027E-2</v>
      </c>
      <c r="AI160" s="132">
        <v>0.15455252531371971</v>
      </c>
      <c r="AJ160" s="132">
        <v>8.0192007783710426E-2</v>
      </c>
      <c r="AK160" s="132">
        <v>4.9811893310130119E-2</v>
      </c>
      <c r="AL160" s="132">
        <v>3.4571587316930058E-3</v>
      </c>
      <c r="AM160" s="132">
        <v>3.6954030206649155E-2</v>
      </c>
      <c r="AN160" s="132">
        <v>0.11429233291827263</v>
      </c>
      <c r="AO160" s="132">
        <v>8.3256999286003289E-2</v>
      </c>
      <c r="AP160" s="132">
        <v>0.71725885649190313</v>
      </c>
      <c r="AQ160" s="132">
        <v>3.6510154080613082E-2</v>
      </c>
      <c r="AR160" s="132">
        <v>5.3537963104994819E-4</v>
      </c>
      <c r="AS160" s="132">
        <v>1.1039239792475784E-2</v>
      </c>
      <c r="AT160" s="132">
        <v>9.9353158132282043E-2</v>
      </c>
      <c r="AU160" s="132">
        <v>0.28402098090370731</v>
      </c>
      <c r="AV160" s="132">
        <v>1.6368983755529899E-2</v>
      </c>
      <c r="AW160" s="132">
        <v>4.4195197832135991E-2</v>
      </c>
      <c r="AX160" s="132">
        <v>0.11594417936305229</v>
      </c>
      <c r="AY160" s="132">
        <v>6.9252881185595347E-2</v>
      </c>
      <c r="AZ160" s="132">
        <v>1.7632747126723924E-2</v>
      </c>
      <c r="BA160" s="132">
        <v>8.4647830019203785E-2</v>
      </c>
      <c r="BB160" s="132">
        <v>0.16737750980015181</v>
      </c>
      <c r="BC160" s="132">
        <v>1.3485893822098552E-3</v>
      </c>
      <c r="BD160" s="132">
        <v>3.3047897127366142E-4</v>
      </c>
      <c r="BE160" s="132">
        <v>0.11172173038029891</v>
      </c>
      <c r="BF160" s="132">
        <v>15.031747454461911</v>
      </c>
      <c r="BG160" s="132">
        <v>0.33051541929448891</v>
      </c>
      <c r="BH160" s="132">
        <v>2.5854375526956328E-2</v>
      </c>
      <c r="BI160" s="132">
        <v>2.3623259824739073E-2</v>
      </c>
      <c r="BJ160" s="132">
        <v>5.1048473663727743E-2</v>
      </c>
      <c r="BK160" s="132">
        <v>0.2860489506853412</v>
      </c>
      <c r="BL160" s="132">
        <v>1.3837519914389119E-2</v>
      </c>
      <c r="BM160" s="132">
        <v>0.28855391797984853</v>
      </c>
      <c r="BN160" s="132">
        <v>5.1752546319893797</v>
      </c>
      <c r="BO160" s="132">
        <v>0.15497592209806629</v>
      </c>
      <c r="BP160" s="132">
        <v>9.3041320852201015E-2</v>
      </c>
      <c r="BQ160" s="132">
        <v>0.3111926001766368</v>
      </c>
      <c r="BR160" s="132">
        <v>7.6760599222546241E-3</v>
      </c>
      <c r="BS160" s="132">
        <v>7.0717763642363382E-3</v>
      </c>
      <c r="BT160" s="132"/>
      <c r="BU160" s="132">
        <v>0.32267614795796262</v>
      </c>
      <c r="BV160" s="132">
        <v>0.36456170220009326</v>
      </c>
      <c r="BW160" s="132">
        <v>0.3676902651676392</v>
      </c>
      <c r="BX160" s="132">
        <v>216.52055741342321</v>
      </c>
      <c r="BY160" s="132"/>
      <c r="BZ160" s="132">
        <v>1.9433733517955543</v>
      </c>
      <c r="CA160" s="132"/>
      <c r="CB160" s="132"/>
      <c r="CC160" s="132"/>
      <c r="CD160" s="132"/>
      <c r="CE160" s="132"/>
      <c r="CF160" s="132"/>
      <c r="CG160" s="132"/>
      <c r="CH160" s="132"/>
      <c r="CI160" s="132"/>
      <c r="CJ160" s="132"/>
      <c r="CK160" s="132"/>
      <c r="CL160" s="132"/>
      <c r="CM160" s="132"/>
      <c r="CN160" s="132"/>
      <c r="CO160" s="132"/>
      <c r="CP160" s="132"/>
      <c r="CQ160" s="132"/>
      <c r="CR160" s="132"/>
      <c r="CS160" s="132"/>
      <c r="CT160" s="132"/>
      <c r="CU160" s="132"/>
      <c r="CV160" s="132"/>
      <c r="CW160" s="132"/>
      <c r="CX160" s="132"/>
      <c r="CY160" s="132"/>
      <c r="CZ160" s="132"/>
      <c r="DA160" s="132"/>
      <c r="DB160" s="132"/>
      <c r="DC160" s="132"/>
      <c r="DD160" s="132"/>
      <c r="DE160" s="132"/>
      <c r="DF160" s="132"/>
      <c r="DG160" s="132"/>
      <c r="DH160" s="132"/>
      <c r="DI160" s="132"/>
      <c r="DJ160" s="132"/>
      <c r="DK160" s="132"/>
      <c r="DL160" s="132"/>
      <c r="DM160" s="132"/>
      <c r="DN160" s="132"/>
      <c r="DO160" s="132"/>
      <c r="DP160" s="132"/>
      <c r="DQ160" s="132"/>
      <c r="DR160" s="132"/>
      <c r="DS160" s="132"/>
      <c r="DT160" s="132"/>
      <c r="DU160" s="132"/>
      <c r="DV160" s="132"/>
      <c r="DW160" s="132"/>
      <c r="DX160" s="132"/>
      <c r="DY160" s="132"/>
      <c r="DZ160" s="132"/>
      <c r="EA160" s="132"/>
      <c r="EB160" s="132"/>
      <c r="EC160" s="132"/>
      <c r="ED160" s="132"/>
      <c r="EE160" s="132"/>
      <c r="EF160" s="132"/>
      <c r="EG160" s="132"/>
      <c r="EH160" s="132"/>
      <c r="EI160" s="132"/>
      <c r="EJ160" s="132"/>
      <c r="EK160" s="132"/>
      <c r="EL160" s="132"/>
      <c r="EM160" s="132"/>
      <c r="EN160" s="132"/>
      <c r="EO160" s="132"/>
      <c r="EP160" s="132"/>
      <c r="EQ160" s="132"/>
      <c r="ER160" s="132"/>
      <c r="ES160" s="132"/>
      <c r="ET160" s="132"/>
      <c r="EU160" s="132"/>
      <c r="EV160" s="132"/>
      <c r="EW160" s="132"/>
      <c r="EX160" s="132"/>
      <c r="EY160" s="132"/>
      <c r="EZ160" s="132"/>
      <c r="FA160" s="132"/>
      <c r="FB160" s="132"/>
      <c r="FC160" s="132"/>
      <c r="FD160" s="132"/>
      <c r="FE160" s="132"/>
      <c r="FF160" s="132"/>
      <c r="FG160" s="132"/>
      <c r="FH160" s="132"/>
      <c r="FI160" s="132"/>
      <c r="FJ160" s="132"/>
      <c r="FK160" s="132"/>
      <c r="FL160" s="132"/>
      <c r="FM160" s="132"/>
      <c r="FN160" s="132">
        <v>3.291452082225494E-2</v>
      </c>
      <c r="FO160" s="132">
        <v>6.036718380229434E-2</v>
      </c>
      <c r="FP160" s="132">
        <v>8.7127617051305881E-2</v>
      </c>
      <c r="FQ160" s="132">
        <v>9.4398715011244083E-2</v>
      </c>
      <c r="FR160" s="132">
        <v>0.12249046728318665</v>
      </c>
      <c r="FS160" s="132">
        <v>0.1403695163522474</v>
      </c>
      <c r="FT160" s="132">
        <v>0.20651403900765952</v>
      </c>
      <c r="FU160" s="132">
        <v>0.35450309316966316</v>
      </c>
      <c r="FV160" s="132">
        <v>0.38404317276194788</v>
      </c>
      <c r="FW160" s="132">
        <v>0.82796954620034224</v>
      </c>
      <c r="FX160" s="132"/>
      <c r="FY160" s="132"/>
      <c r="FZ160" s="132"/>
      <c r="GA160" s="132"/>
      <c r="GB160" s="132"/>
      <c r="GC160" s="132"/>
      <c r="GD160" s="132"/>
      <c r="GE160" s="132"/>
      <c r="GF160" s="132"/>
      <c r="GG160" s="132"/>
      <c r="GH160" s="132">
        <v>-5.0085092844989902E-2</v>
      </c>
      <c r="GI160" s="132">
        <v>1.505173990612314</v>
      </c>
      <c r="GJ160" s="132">
        <v>248.13706823276686</v>
      </c>
    </row>
    <row r="161" spans="1:192" x14ac:dyDescent="0.25">
      <c r="A161" s="133" t="s">
        <v>41</v>
      </c>
      <c r="B161" s="132">
        <v>0.27870781043427639</v>
      </c>
      <c r="C161" s="132">
        <v>0.98935106307137588</v>
      </c>
      <c r="D161" s="132">
        <v>4.9166596934798433E-2</v>
      </c>
      <c r="E161" s="132">
        <v>0.35651670349706904</v>
      </c>
      <c r="F161" s="132">
        <v>0.97802270418851445</v>
      </c>
      <c r="G161" s="132">
        <v>0.35367499037277722</v>
      </c>
      <c r="H161" s="132">
        <v>0.3508268044405437</v>
      </c>
      <c r="I161" s="132">
        <v>0.20847718711598948</v>
      </c>
      <c r="J161" s="132">
        <v>3.0523239133339913E-2</v>
      </c>
      <c r="K161" s="132">
        <v>0.23431864029891875</v>
      </c>
      <c r="L161" s="132">
        <v>0.14228432538595034</v>
      </c>
      <c r="M161" s="132">
        <v>3.7288687140907453E-2</v>
      </c>
      <c r="N161" s="132">
        <v>0.64295966068109989</v>
      </c>
      <c r="O161" s="132">
        <v>0.86223138532688737</v>
      </c>
      <c r="P161" s="132">
        <v>4.795512965817589</v>
      </c>
      <c r="Q161" s="132">
        <v>0.61752181075483614</v>
      </c>
      <c r="R161" s="132">
        <v>0.85347892339155507</v>
      </c>
      <c r="S161" s="132">
        <v>8.6403295814347452</v>
      </c>
      <c r="T161" s="132">
        <v>2.2327731614675592</v>
      </c>
      <c r="U161" s="132">
        <v>11.63232286790628</v>
      </c>
      <c r="V161" s="132">
        <v>0.29629000677082756</v>
      </c>
      <c r="W161" s="132">
        <v>0.12395386077237225</v>
      </c>
      <c r="X161" s="132">
        <v>0.23886076648860716</v>
      </c>
      <c r="Y161" s="132">
        <v>7.7037917451912824E-2</v>
      </c>
      <c r="Z161" s="132">
        <v>0.22637014862394064</v>
      </c>
      <c r="AA161" s="132">
        <v>0.27456688112377609</v>
      </c>
      <c r="AB161" s="132">
        <v>6.6202840107647154E-2</v>
      </c>
      <c r="AC161" s="132">
        <v>0.11933642462117257</v>
      </c>
      <c r="AD161" s="132">
        <v>0.76601520615635854</v>
      </c>
      <c r="AE161" s="132">
        <v>5.3451530673953217E-2</v>
      </c>
      <c r="AF161" s="132">
        <v>6.957639879392126E-2</v>
      </c>
      <c r="AG161" s="132">
        <v>2.5653937616185859E-3</v>
      </c>
      <c r="AH161" s="132">
        <v>0.94560889767144451</v>
      </c>
      <c r="AI161" s="132">
        <v>0.80341130690255347</v>
      </c>
      <c r="AJ161" s="132">
        <v>0.70615874865019623</v>
      </c>
      <c r="AK161" s="132">
        <v>0.95016325150930636</v>
      </c>
      <c r="AL161" s="132">
        <v>0.20693296153348684</v>
      </c>
      <c r="AM161" s="132">
        <v>0.21983655707476343</v>
      </c>
      <c r="AN161" s="132">
        <v>1.0087953295948218</v>
      </c>
      <c r="AO161" s="132">
        <v>0.56351595776359187</v>
      </c>
      <c r="AP161" s="132">
        <v>1.0631617854839448</v>
      </c>
      <c r="AQ161" s="132">
        <v>0.32891257016334485</v>
      </c>
      <c r="AR161" s="132">
        <v>3.1127619779776857E-3</v>
      </c>
      <c r="AS161" s="132">
        <v>6.4183476357528926E-2</v>
      </c>
      <c r="AT161" s="132">
        <v>0.57765128721776016</v>
      </c>
      <c r="AU161" s="132">
        <v>2.7332975637884669</v>
      </c>
      <c r="AV161" s="132">
        <v>0.27914889508868512</v>
      </c>
      <c r="AW161" s="132">
        <v>0.81743749998897419</v>
      </c>
      <c r="AX161" s="132">
        <v>0.91755784598324508</v>
      </c>
      <c r="AY161" s="132">
        <v>1.1019541640278154</v>
      </c>
      <c r="AZ161" s="132">
        <v>0.46353977377383487</v>
      </c>
      <c r="BA161" s="132">
        <v>2.0041590197012717</v>
      </c>
      <c r="BB161" s="132">
        <v>2.3553682326162013</v>
      </c>
      <c r="BC161" s="132">
        <v>9.1732141401937306E-3</v>
      </c>
      <c r="BD161" s="132">
        <v>2.2479447134283351E-3</v>
      </c>
      <c r="BE161" s="132">
        <v>0.75994025343141247</v>
      </c>
      <c r="BF161" s="132">
        <v>0.9932098243937254</v>
      </c>
      <c r="BG161" s="132">
        <v>1.2306976005543819</v>
      </c>
      <c r="BH161" s="132">
        <v>0.21926276227395128</v>
      </c>
      <c r="BI161" s="132">
        <v>0.71520132986460183</v>
      </c>
      <c r="BJ161" s="132">
        <v>0.87819957674576243</v>
      </c>
      <c r="BK161" s="132">
        <v>3.731975672850961</v>
      </c>
      <c r="BL161" s="132">
        <v>1.4834905423764402</v>
      </c>
      <c r="BM161" s="132">
        <v>8.6705877083211611</v>
      </c>
      <c r="BN161" s="132">
        <v>47.747869076770797</v>
      </c>
      <c r="BO161" s="132">
        <v>2.623213488501944</v>
      </c>
      <c r="BP161" s="132">
        <v>1.890033006705276</v>
      </c>
      <c r="BQ161" s="132">
        <v>6.3215384346337746</v>
      </c>
      <c r="BR161" s="132">
        <v>0.64526687038295094</v>
      </c>
      <c r="BS161" s="132">
        <v>0.59446943468604407</v>
      </c>
      <c r="BT161" s="132"/>
      <c r="BU161" s="132">
        <v>5.3802194211240142</v>
      </c>
      <c r="BV161" s="132">
        <v>3.3433723972362634</v>
      </c>
      <c r="BW161" s="132">
        <v>284.13772036561778</v>
      </c>
      <c r="BX161" s="132">
        <v>136.74986751745033</v>
      </c>
      <c r="BY161" s="132">
        <v>17.83974314546235</v>
      </c>
      <c r="BZ161" s="132">
        <v>27.88233190310174</v>
      </c>
      <c r="CA161" s="132"/>
      <c r="CB161" s="132"/>
      <c r="CC161" s="132"/>
      <c r="CD161" s="132"/>
      <c r="CE161" s="132"/>
      <c r="CF161" s="132"/>
      <c r="CG161" s="132"/>
      <c r="CH161" s="132"/>
      <c r="CI161" s="132"/>
      <c r="CJ161" s="132"/>
      <c r="CK161" s="132"/>
      <c r="CL161" s="132"/>
      <c r="CM161" s="132"/>
      <c r="CN161" s="132"/>
      <c r="CO161" s="132"/>
      <c r="CP161" s="132"/>
      <c r="CQ161" s="132"/>
      <c r="CR161" s="132"/>
      <c r="CS161" s="132"/>
      <c r="CT161" s="132"/>
      <c r="CU161" s="132"/>
      <c r="CV161" s="132"/>
      <c r="CW161" s="132"/>
      <c r="CX161" s="132"/>
      <c r="CY161" s="132"/>
      <c r="CZ161" s="132"/>
      <c r="DA161" s="132"/>
      <c r="DB161" s="132"/>
      <c r="DC161" s="132"/>
      <c r="DD161" s="132"/>
      <c r="DE161" s="132"/>
      <c r="DF161" s="132"/>
      <c r="DG161" s="132"/>
      <c r="DH161" s="132"/>
      <c r="DI161" s="132"/>
      <c r="DJ161" s="132"/>
      <c r="DK161" s="132"/>
      <c r="DL161" s="132"/>
      <c r="DM161" s="132"/>
      <c r="DN161" s="132"/>
      <c r="DO161" s="132"/>
      <c r="DP161" s="132"/>
      <c r="DQ161" s="132"/>
      <c r="DR161" s="132"/>
      <c r="DS161" s="132"/>
      <c r="DT161" s="132"/>
      <c r="DU161" s="132"/>
      <c r="DV161" s="132"/>
      <c r="DW161" s="132"/>
      <c r="DX161" s="132"/>
      <c r="DY161" s="132"/>
      <c r="DZ161" s="132"/>
      <c r="EA161" s="132"/>
      <c r="EB161" s="132"/>
      <c r="EC161" s="132"/>
      <c r="ED161" s="132"/>
      <c r="EE161" s="132"/>
      <c r="EF161" s="132"/>
      <c r="EG161" s="132"/>
      <c r="EH161" s="132"/>
      <c r="EI161" s="132"/>
      <c r="EJ161" s="132"/>
      <c r="EK161" s="132"/>
      <c r="EL161" s="132"/>
      <c r="EM161" s="132"/>
      <c r="EN161" s="132"/>
      <c r="EO161" s="132"/>
      <c r="EP161" s="132"/>
      <c r="EQ161" s="132"/>
      <c r="ER161" s="132"/>
      <c r="ES161" s="132"/>
      <c r="ET161" s="132"/>
      <c r="EU161" s="132"/>
      <c r="EV161" s="132"/>
      <c r="EW161" s="132"/>
      <c r="EX161" s="132"/>
      <c r="EY161" s="132"/>
      <c r="EZ161" s="132"/>
      <c r="FA161" s="132"/>
      <c r="FB161" s="132"/>
      <c r="FC161" s="132"/>
      <c r="FD161" s="132"/>
      <c r="FE161" s="132"/>
      <c r="FF161" s="132"/>
      <c r="FG161" s="132"/>
      <c r="FH161" s="132"/>
      <c r="FI161" s="132"/>
      <c r="FJ161" s="132"/>
      <c r="FK161" s="132"/>
      <c r="FL161" s="132"/>
      <c r="FM161" s="132"/>
      <c r="FN161" s="132">
        <v>1.0955493040128943</v>
      </c>
      <c r="FO161" s="132">
        <v>1.9113410934025623</v>
      </c>
      <c r="FP161" s="132">
        <v>2.8097236952955265</v>
      </c>
      <c r="FQ161" s="132">
        <v>3.3358570130163785</v>
      </c>
      <c r="FR161" s="132">
        <v>4.9703958928482423</v>
      </c>
      <c r="FS161" s="132">
        <v>7.2889588461302157</v>
      </c>
      <c r="FT161" s="132">
        <v>11.5212561153491</v>
      </c>
      <c r="FU161" s="132">
        <v>20.896795353085302</v>
      </c>
      <c r="FV161" s="132">
        <v>52.870223308867622</v>
      </c>
      <c r="FW161" s="132">
        <v>119.55416002017041</v>
      </c>
      <c r="FX161" s="132"/>
      <c r="FY161" s="132"/>
      <c r="FZ161" s="132"/>
      <c r="GA161" s="132"/>
      <c r="GB161" s="132"/>
      <c r="GC161" s="132"/>
      <c r="GD161" s="132"/>
      <c r="GE161" s="132"/>
      <c r="GF161" s="132"/>
      <c r="GG161" s="132"/>
      <c r="GH161" s="132">
        <v>-1.6078072715938796</v>
      </c>
      <c r="GI161" s="132">
        <v>38.409823283760801</v>
      </c>
      <c r="GJ161" s="132">
        <v>871.62033251669482</v>
      </c>
    </row>
    <row r="162" spans="1:192" x14ac:dyDescent="0.25">
      <c r="A162" s="133" t="s">
        <v>389</v>
      </c>
      <c r="B162" s="132">
        <v>7.6162000683765527E-3</v>
      </c>
      <c r="C162" s="132">
        <v>2.9988605488209061E-2</v>
      </c>
      <c r="D162" s="132">
        <v>1.2854130236834775E-3</v>
      </c>
      <c r="E162" s="132">
        <v>2.1623220355923997E-2</v>
      </c>
      <c r="F162" s="132">
        <v>8.4812862307005202E-2</v>
      </c>
      <c r="G162" s="132">
        <v>2.8828190419349586E-2</v>
      </c>
      <c r="H162" s="132">
        <v>1.044501739217908E-2</v>
      </c>
      <c r="I162" s="132">
        <v>1.3307764700290265E-2</v>
      </c>
      <c r="J162" s="132">
        <v>1.1993707742531271E-3</v>
      </c>
      <c r="K162" s="132">
        <v>1.3312250189095945E-2</v>
      </c>
      <c r="L162" s="132">
        <v>3.1371422091495387E-3</v>
      </c>
      <c r="M162" s="132">
        <v>8.2839850089738779E-3</v>
      </c>
      <c r="N162" s="132">
        <v>6.8791799374957205E-2</v>
      </c>
      <c r="O162" s="132">
        <v>5.5042077543673096E-3</v>
      </c>
      <c r="P162" s="132">
        <v>1.6735667850663438</v>
      </c>
      <c r="Q162" s="132">
        <v>7.2003611243969834</v>
      </c>
      <c r="R162" s="132">
        <v>0.11594710995272652</v>
      </c>
      <c r="S162" s="132">
        <v>5.7904753533669435</v>
      </c>
      <c r="T162" s="132">
        <v>1.1314013899663777</v>
      </c>
      <c r="U162" s="132">
        <v>1.5802782958144337</v>
      </c>
      <c r="V162" s="132">
        <v>0.82986053150056793</v>
      </c>
      <c r="W162" s="132">
        <v>0.43174953379243841</v>
      </c>
      <c r="X162" s="132">
        <v>1.5511168911078035</v>
      </c>
      <c r="Y162" s="132">
        <v>0.13505297672286432</v>
      </c>
      <c r="Z162" s="132">
        <v>3.6346927632734602</v>
      </c>
      <c r="AA162" s="132">
        <v>2.8923021475280231</v>
      </c>
      <c r="AB162" s="132">
        <v>0.69443859636956451</v>
      </c>
      <c r="AC162" s="132">
        <v>0.11219348080222868</v>
      </c>
      <c r="AD162" s="132">
        <v>6.8718032100366102</v>
      </c>
      <c r="AE162" s="132">
        <v>0.72915558568013539</v>
      </c>
      <c r="AF162" s="132">
        <v>0.5025244461025169</v>
      </c>
      <c r="AG162" s="132">
        <v>0.13259956296704617</v>
      </c>
      <c r="AH162" s="132">
        <v>1.5842562981378501</v>
      </c>
      <c r="AI162" s="132">
        <v>5.011751140147072</v>
      </c>
      <c r="AJ162" s="132">
        <v>1.8582660025902746</v>
      </c>
      <c r="AK162" s="132">
        <v>1.8104764846179577</v>
      </c>
      <c r="AL162" s="132">
        <v>0.19101871820691391</v>
      </c>
      <c r="AM162" s="132">
        <v>0.49804841160010682</v>
      </c>
      <c r="AN162" s="132">
        <v>2.9734407734233592</v>
      </c>
      <c r="AO162" s="132">
        <v>6.4953398329502479</v>
      </c>
      <c r="AP162" s="132">
        <v>6.9721103576886492</v>
      </c>
      <c r="AQ162" s="132">
        <v>1.8921990760343148</v>
      </c>
      <c r="AR162" s="132">
        <v>2.3528543907454381E-2</v>
      </c>
      <c r="AS162" s="132">
        <v>0.48514590974035765</v>
      </c>
      <c r="AT162" s="132">
        <v>4.3663131876632182</v>
      </c>
      <c r="AU162" s="132">
        <v>15.961220112303925</v>
      </c>
      <c r="AV162" s="132">
        <v>1.3381669966661185</v>
      </c>
      <c r="AW162" s="132">
        <v>1.8283518173120843</v>
      </c>
      <c r="AX162" s="132">
        <v>2.4597125777309241</v>
      </c>
      <c r="AY162" s="132">
        <v>6.9049234226301035</v>
      </c>
      <c r="AZ162" s="132">
        <v>1.0235434794979652</v>
      </c>
      <c r="BA162" s="132">
        <v>5.1744783319022964</v>
      </c>
      <c r="BB162" s="132">
        <v>5.6065061235485718</v>
      </c>
      <c r="BC162" s="132">
        <v>3.5814077388019144E-2</v>
      </c>
      <c r="BD162" s="132">
        <v>8.7764293627414069E-3</v>
      </c>
      <c r="BE162" s="132">
        <v>2.9669599587139586</v>
      </c>
      <c r="BF162" s="132">
        <v>2.1328265513953593</v>
      </c>
      <c r="BG162" s="132">
        <v>8.3207224853595108</v>
      </c>
      <c r="BH162" s="132">
        <v>1.1179585976405544</v>
      </c>
      <c r="BI162" s="132">
        <v>1.8379711882145477</v>
      </c>
      <c r="BJ162" s="132">
        <v>1.6767666749329342</v>
      </c>
      <c r="BK162" s="132">
        <v>6.0301815494870832</v>
      </c>
      <c r="BL162" s="132">
        <v>2.0800855116073187</v>
      </c>
      <c r="BM162" s="132">
        <v>63.805640709007299</v>
      </c>
      <c r="BN162" s="132">
        <v>165.20356743134562</v>
      </c>
      <c r="BO162" s="132">
        <v>12.196893659159153</v>
      </c>
      <c r="BP162" s="132">
        <v>13.505172323616211</v>
      </c>
      <c r="BQ162" s="132">
        <v>45.170357135146574</v>
      </c>
      <c r="BR162" s="132">
        <v>4.3655174117541389</v>
      </c>
      <c r="BS162" s="132">
        <v>4.0218501630765484</v>
      </c>
      <c r="BT162" s="132"/>
      <c r="BU162" s="132">
        <v>10.403013396248957</v>
      </c>
      <c r="BV162" s="132">
        <v>71.868888767952157</v>
      </c>
      <c r="BW162" s="132">
        <v>38.801326669934753</v>
      </c>
      <c r="BX162" s="132">
        <v>122.21297265244017</v>
      </c>
      <c r="BY162" s="132">
        <v>105.30111010738901</v>
      </c>
      <c r="BZ162" s="132">
        <v>118.10308737039675</v>
      </c>
      <c r="CA162" s="132"/>
      <c r="CB162" s="132"/>
      <c r="CC162" s="132"/>
      <c r="CD162" s="132"/>
      <c r="CE162" s="132"/>
      <c r="CF162" s="132"/>
      <c r="CG162" s="132"/>
      <c r="CH162" s="132"/>
      <c r="CI162" s="132"/>
      <c r="CJ162" s="132"/>
      <c r="CK162" s="132"/>
      <c r="CL162" s="132"/>
      <c r="CM162" s="132"/>
      <c r="CN162" s="132"/>
      <c r="CO162" s="132"/>
      <c r="CP162" s="132"/>
      <c r="CQ162" s="132"/>
      <c r="CR162" s="132"/>
      <c r="CS162" s="132"/>
      <c r="CT162" s="132"/>
      <c r="CU162" s="132"/>
      <c r="CV162" s="132"/>
      <c r="CW162" s="132"/>
      <c r="CX162" s="132"/>
      <c r="CY162" s="132"/>
      <c r="CZ162" s="132"/>
      <c r="DA162" s="132"/>
      <c r="DB162" s="132"/>
      <c r="DC162" s="132"/>
      <c r="DD162" s="132"/>
      <c r="DE162" s="132"/>
      <c r="DF162" s="132"/>
      <c r="DG162" s="132"/>
      <c r="DH162" s="132"/>
      <c r="DI162" s="132"/>
      <c r="DJ162" s="132"/>
      <c r="DK162" s="132"/>
      <c r="DL162" s="132"/>
      <c r="DM162" s="132"/>
      <c r="DN162" s="132"/>
      <c r="DO162" s="132"/>
      <c r="DP162" s="132"/>
      <c r="DQ162" s="132"/>
      <c r="DR162" s="132"/>
      <c r="DS162" s="132"/>
      <c r="DT162" s="132"/>
      <c r="DU162" s="132"/>
      <c r="DV162" s="132"/>
      <c r="DW162" s="132"/>
      <c r="DX162" s="132"/>
      <c r="DY162" s="132"/>
      <c r="DZ162" s="132"/>
      <c r="EA162" s="132"/>
      <c r="EB162" s="132"/>
      <c r="EC162" s="132"/>
      <c r="ED162" s="132"/>
      <c r="EE162" s="132"/>
      <c r="EF162" s="132"/>
      <c r="EG162" s="132"/>
      <c r="EH162" s="132"/>
      <c r="EI162" s="132"/>
      <c r="EJ162" s="132"/>
      <c r="EK162" s="132"/>
      <c r="EL162" s="132"/>
      <c r="EM162" s="132"/>
      <c r="EN162" s="132"/>
      <c r="EO162" s="132"/>
      <c r="EP162" s="132"/>
      <c r="EQ162" s="132"/>
      <c r="ER162" s="132"/>
      <c r="ES162" s="132"/>
      <c r="ET162" s="132"/>
      <c r="EU162" s="132"/>
      <c r="EV162" s="132"/>
      <c r="EW162" s="132"/>
      <c r="EX162" s="132"/>
      <c r="EY162" s="132"/>
      <c r="EZ162" s="132"/>
      <c r="FA162" s="132"/>
      <c r="FB162" s="132"/>
      <c r="FC162" s="132"/>
      <c r="FD162" s="132"/>
      <c r="FE162" s="132"/>
      <c r="FF162" s="132"/>
      <c r="FG162" s="132"/>
      <c r="FH162" s="132"/>
      <c r="FI162" s="132"/>
      <c r="FJ162" s="132"/>
      <c r="FK162" s="132"/>
      <c r="FL162" s="132"/>
      <c r="FM162" s="132"/>
      <c r="FN162" s="132">
        <v>5.8656843924808229</v>
      </c>
      <c r="FO162" s="132">
        <v>8.9900569636102592</v>
      </c>
      <c r="FP162" s="132">
        <v>12.130880573977695</v>
      </c>
      <c r="FQ162" s="132">
        <v>15.135146543927128</v>
      </c>
      <c r="FR162" s="132">
        <v>19.26872275903953</v>
      </c>
      <c r="FS162" s="132">
        <v>25.353187148518433</v>
      </c>
      <c r="FT162" s="132">
        <v>34.81594973772313</v>
      </c>
      <c r="FU162" s="132">
        <v>59.055960516471181</v>
      </c>
      <c r="FV162" s="132">
        <v>108.10017634160597</v>
      </c>
      <c r="FW162" s="132">
        <v>235.29868402552978</v>
      </c>
      <c r="FX162" s="132"/>
      <c r="FY162" s="132"/>
      <c r="FZ162" s="132"/>
      <c r="GA162" s="132"/>
      <c r="GB162" s="132"/>
      <c r="GC162" s="132"/>
      <c r="GD162" s="132"/>
      <c r="GE162" s="132"/>
      <c r="GF162" s="132">
        <v>61.798558007805298</v>
      </c>
      <c r="GG162" s="132">
        <v>2.3175536329082402</v>
      </c>
      <c r="GH162" s="132">
        <v>15.585059746021933</v>
      </c>
      <c r="GI162" s="132">
        <v>55.147963303126112</v>
      </c>
      <c r="GJ162" s="132">
        <v>1570.7974979261273</v>
      </c>
    </row>
    <row r="163" spans="1:192" x14ac:dyDescent="0.25">
      <c r="A163" s="133" t="s">
        <v>42</v>
      </c>
      <c r="B163" s="132"/>
      <c r="C163" s="132"/>
      <c r="D163" s="132"/>
      <c r="E163" s="132"/>
      <c r="F163" s="132"/>
      <c r="G163" s="132"/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32"/>
      <c r="AP163" s="132"/>
      <c r="AQ163" s="132"/>
      <c r="AR163" s="132"/>
      <c r="AS163" s="132"/>
      <c r="AT163" s="132"/>
      <c r="AU163" s="132"/>
      <c r="AV163" s="132"/>
      <c r="AW163" s="132"/>
      <c r="AX163" s="132"/>
      <c r="AY163" s="132"/>
      <c r="AZ163" s="132"/>
      <c r="BA163" s="132"/>
      <c r="BB163" s="132"/>
      <c r="BC163" s="132"/>
      <c r="BD163" s="132"/>
      <c r="BE163" s="132"/>
      <c r="BF163" s="132"/>
      <c r="BG163" s="132"/>
      <c r="BH163" s="132"/>
      <c r="BI163" s="132"/>
      <c r="BJ163" s="132"/>
      <c r="BK163" s="132"/>
      <c r="BL163" s="132"/>
      <c r="BM163" s="132"/>
      <c r="BN163" s="132"/>
      <c r="BO163" s="132"/>
      <c r="BP163" s="132">
        <v>0.25063042027709509</v>
      </c>
      <c r="BQ163" s="132">
        <v>0.83827627827090789</v>
      </c>
      <c r="BR163" s="132">
        <v>4.6228558144915874E-2</v>
      </c>
      <c r="BS163" s="132">
        <v>4.2589300781007776E-2</v>
      </c>
      <c r="BT163" s="132"/>
      <c r="BU163" s="132">
        <v>0.1861016784301984</v>
      </c>
      <c r="BV163" s="132">
        <v>6.4346549395150415E-2</v>
      </c>
      <c r="BW163" s="132">
        <v>0.1588968330101585</v>
      </c>
      <c r="BX163" s="132">
        <v>2.3702996914236949</v>
      </c>
      <c r="BY163" s="132">
        <v>98.587692462726466</v>
      </c>
      <c r="BZ163" s="132">
        <v>9.853201771173584</v>
      </c>
      <c r="CA163" s="132"/>
      <c r="CB163" s="132"/>
      <c r="CC163" s="132"/>
      <c r="CD163" s="132"/>
      <c r="CE163" s="132"/>
      <c r="CF163" s="132"/>
      <c r="CG163" s="132"/>
      <c r="CH163" s="132"/>
      <c r="CI163" s="132"/>
      <c r="CJ163" s="132"/>
      <c r="CK163" s="132"/>
      <c r="CL163" s="132"/>
      <c r="CM163" s="132"/>
      <c r="CN163" s="132"/>
      <c r="CO163" s="132"/>
      <c r="CP163" s="132"/>
      <c r="CQ163" s="132"/>
      <c r="CR163" s="132"/>
      <c r="CS163" s="132"/>
      <c r="CT163" s="132"/>
      <c r="CU163" s="132"/>
      <c r="CV163" s="132"/>
      <c r="CW163" s="132"/>
      <c r="CX163" s="132"/>
      <c r="CY163" s="132"/>
      <c r="CZ163" s="132"/>
      <c r="DA163" s="132"/>
      <c r="DB163" s="132"/>
      <c r="DC163" s="132"/>
      <c r="DD163" s="132"/>
      <c r="DE163" s="132"/>
      <c r="DF163" s="132"/>
      <c r="DG163" s="132"/>
      <c r="DH163" s="132"/>
      <c r="DI163" s="132"/>
      <c r="DJ163" s="132"/>
      <c r="DK163" s="132"/>
      <c r="DL163" s="132"/>
      <c r="DM163" s="132"/>
      <c r="DN163" s="132"/>
      <c r="DO163" s="132"/>
      <c r="DP163" s="132"/>
      <c r="DQ163" s="132"/>
      <c r="DR163" s="132"/>
      <c r="DS163" s="132"/>
      <c r="DT163" s="132"/>
      <c r="DU163" s="132"/>
      <c r="DV163" s="132"/>
      <c r="DW163" s="132"/>
      <c r="DX163" s="132"/>
      <c r="DY163" s="132"/>
      <c r="DZ163" s="132"/>
      <c r="EA163" s="132"/>
      <c r="EB163" s="132"/>
      <c r="EC163" s="132"/>
      <c r="ED163" s="132"/>
      <c r="EE163" s="132"/>
      <c r="EF163" s="132"/>
      <c r="EG163" s="132"/>
      <c r="EH163" s="132"/>
      <c r="EI163" s="132"/>
      <c r="EJ163" s="132"/>
      <c r="EK163" s="132"/>
      <c r="EL163" s="132"/>
      <c r="EM163" s="132"/>
      <c r="EN163" s="132"/>
      <c r="EO163" s="132"/>
      <c r="EP163" s="132"/>
      <c r="EQ163" s="132"/>
      <c r="ER163" s="132"/>
      <c r="ES163" s="132"/>
      <c r="ET163" s="132"/>
      <c r="EU163" s="132"/>
      <c r="EV163" s="132"/>
      <c r="EW163" s="132"/>
      <c r="EX163" s="132"/>
      <c r="EY163" s="132"/>
      <c r="EZ163" s="132"/>
      <c r="FA163" s="132"/>
      <c r="FB163" s="132"/>
      <c r="FC163" s="132"/>
      <c r="FD163" s="132"/>
      <c r="FE163" s="132"/>
      <c r="FF163" s="132"/>
      <c r="FG163" s="132"/>
      <c r="FH163" s="132"/>
      <c r="FI163" s="132"/>
      <c r="FJ163" s="132"/>
      <c r="FK163" s="132"/>
      <c r="FL163" s="132"/>
      <c r="FM163" s="132"/>
      <c r="FN163" s="132">
        <v>0.15723333425511876</v>
      </c>
      <c r="FO163" s="132">
        <v>0.31717289143755917</v>
      </c>
      <c r="FP163" s="132">
        <v>0.49506546285503894</v>
      </c>
      <c r="FQ163" s="132">
        <v>0.73682726054012393</v>
      </c>
      <c r="FR163" s="132">
        <v>1.3251239573890261</v>
      </c>
      <c r="FS163" s="132">
        <v>1.5361318601991414</v>
      </c>
      <c r="FT163" s="132">
        <v>2.4764493050101244</v>
      </c>
      <c r="FU163" s="132">
        <v>4.2273170495238981</v>
      </c>
      <c r="FV163" s="132">
        <v>9.1243578200452298</v>
      </c>
      <c r="FW163" s="132">
        <v>19.986864095680684</v>
      </c>
      <c r="FX163" s="132">
        <v>1078.3465790176929</v>
      </c>
      <c r="FY163" s="132"/>
      <c r="FZ163" s="132"/>
      <c r="GA163" s="132"/>
      <c r="GB163" s="132"/>
      <c r="GC163" s="132"/>
      <c r="GD163" s="132"/>
      <c r="GE163" s="132"/>
      <c r="GF163" s="132"/>
      <c r="GG163" s="132"/>
      <c r="GH163" s="132">
        <v>-0.90678964583589172</v>
      </c>
      <c r="GI163" s="132">
        <v>1.5368941242390033</v>
      </c>
      <c r="GJ163" s="132">
        <v>1231.7574900766651</v>
      </c>
    </row>
    <row r="164" spans="1:192" x14ac:dyDescent="0.25">
      <c r="A164" s="133" t="s">
        <v>390</v>
      </c>
      <c r="B164" s="132">
        <v>7.6299339424643328E-2</v>
      </c>
      <c r="C164" s="132">
        <v>0.26234707302948473</v>
      </c>
      <c r="D164" s="132">
        <v>3.5030876124200735E-2</v>
      </c>
      <c r="E164" s="132">
        <v>0.25736495921192815</v>
      </c>
      <c r="F164" s="132">
        <v>0.79014821222851406</v>
      </c>
      <c r="G164" s="132">
        <v>0.25450588469326985</v>
      </c>
      <c r="H164" s="132">
        <v>9.9613892639718718E-2</v>
      </c>
      <c r="I164" s="132">
        <v>0.13616572895835122</v>
      </c>
      <c r="J164" s="132">
        <v>2.2435204328497296E-2</v>
      </c>
      <c r="K164" s="132">
        <v>0.12391720734367191</v>
      </c>
      <c r="L164" s="132">
        <v>5.0873528158279141E-2</v>
      </c>
      <c r="M164" s="132">
        <v>6.9601677746942869E-2</v>
      </c>
      <c r="N164" s="132">
        <v>0.65098849283678173</v>
      </c>
      <c r="O164" s="132">
        <v>0.17240255639502219</v>
      </c>
      <c r="P164" s="132">
        <v>0.98724961766759145</v>
      </c>
      <c r="Q164" s="132">
        <v>2.4581889707696898</v>
      </c>
      <c r="R164" s="132">
        <v>7.43934697090438E-2</v>
      </c>
      <c r="S164" s="132">
        <v>1.7223877618548806</v>
      </c>
      <c r="T164" s="132">
        <v>0.97287608450592677</v>
      </c>
      <c r="U164" s="132">
        <v>1.0139311413580081</v>
      </c>
      <c r="V164" s="132">
        <v>5.2613510881451155</v>
      </c>
      <c r="W164" s="132">
        <v>2.3765785623472273</v>
      </c>
      <c r="X164" s="132">
        <v>2.9858746570022801</v>
      </c>
      <c r="Y164" s="132">
        <v>0.10475912028343137</v>
      </c>
      <c r="Z164" s="132">
        <v>0.66049484904510725</v>
      </c>
      <c r="AA164" s="132">
        <v>0.77322910704169734</v>
      </c>
      <c r="AB164" s="132">
        <v>0.34934059744180629</v>
      </c>
      <c r="AC164" s="132">
        <v>3.1793862770558748E-2</v>
      </c>
      <c r="AD164" s="132">
        <v>5.4560577248741273</v>
      </c>
      <c r="AE164" s="132">
        <v>1.4649219951380485</v>
      </c>
      <c r="AF164" s="132">
        <v>0.16222407343038153</v>
      </c>
      <c r="AG164" s="132">
        <v>1.5739652040200725E-2</v>
      </c>
      <c r="AH164" s="132">
        <v>0.57854470210868425</v>
      </c>
      <c r="AI164" s="132">
        <v>4.4458449376759503</v>
      </c>
      <c r="AJ164" s="132">
        <v>1.7165329960686235</v>
      </c>
      <c r="AK164" s="132">
        <v>7.4739349363616823</v>
      </c>
      <c r="AL164" s="132">
        <v>1.8178744159966498</v>
      </c>
      <c r="AM164" s="132">
        <v>0.24594811443244613</v>
      </c>
      <c r="AN164" s="132">
        <v>2.9251552731607227</v>
      </c>
      <c r="AO164" s="132">
        <v>5.0731061202936054</v>
      </c>
      <c r="AP164" s="132">
        <v>2.6210423524617039</v>
      </c>
      <c r="AQ164" s="132">
        <v>0.80448448744127654</v>
      </c>
      <c r="AR164" s="132">
        <v>1.1581308259966165E-2</v>
      </c>
      <c r="AS164" s="132">
        <v>0.23880034199586372</v>
      </c>
      <c r="AT164" s="132">
        <v>2.1492030779627735</v>
      </c>
      <c r="AU164" s="132">
        <v>4.3043787266347948</v>
      </c>
      <c r="AV164" s="132">
        <v>0.29139745734394529</v>
      </c>
      <c r="AW164" s="132">
        <v>1.1040770830542563</v>
      </c>
      <c r="AX164" s="132">
        <v>1.2354974870245252</v>
      </c>
      <c r="AY164" s="132">
        <v>5.8138231113186558</v>
      </c>
      <c r="AZ164" s="132">
        <v>1.125190425408102</v>
      </c>
      <c r="BA164" s="132">
        <v>1.9419964449855094</v>
      </c>
      <c r="BB164" s="132">
        <v>2.4607256259909898</v>
      </c>
      <c r="BC164" s="132">
        <v>3.4572729565298423E-2</v>
      </c>
      <c r="BD164" s="132">
        <v>8.4722305036540619E-3</v>
      </c>
      <c r="BE164" s="132">
        <v>2.8641224838030119</v>
      </c>
      <c r="BF164" s="132">
        <v>0.83604111024299654</v>
      </c>
      <c r="BG164" s="132">
        <v>5.1652120073048833</v>
      </c>
      <c r="BH164" s="132">
        <v>0.84043572773265274</v>
      </c>
      <c r="BI164" s="132">
        <v>0.8103151385331977</v>
      </c>
      <c r="BJ164" s="132">
        <v>2.6642496467384524</v>
      </c>
      <c r="BK164" s="132">
        <v>0.30669539638806503</v>
      </c>
      <c r="BL164" s="132">
        <v>0.38851127950547054</v>
      </c>
      <c r="BM164" s="132">
        <v>64.383396218107208</v>
      </c>
      <c r="BN164" s="132">
        <v>122.94056172954167</v>
      </c>
      <c r="BO164" s="132">
        <v>19.989196771274578</v>
      </c>
      <c r="BP164" s="132">
        <v>13.804592398016677</v>
      </c>
      <c r="BQ164" s="132">
        <v>46.171818750741849</v>
      </c>
      <c r="BR164" s="132">
        <v>0.26777306165098924</v>
      </c>
      <c r="BS164" s="132">
        <v>0.24669312479864863</v>
      </c>
      <c r="BT164" s="132"/>
      <c r="BU164" s="132">
        <v>1.7954101370132622</v>
      </c>
      <c r="BV164" s="132">
        <v>2.8778697555730717</v>
      </c>
      <c r="BW164" s="132">
        <v>77.183893287126409</v>
      </c>
      <c r="BX164" s="132">
        <v>72.213506266073509</v>
      </c>
      <c r="BY164" s="132">
        <v>21.544129487668645</v>
      </c>
      <c r="BZ164" s="132">
        <v>14.5262293099555</v>
      </c>
      <c r="CA164" s="132"/>
      <c r="CB164" s="132"/>
      <c r="CC164" s="132"/>
      <c r="CD164" s="132"/>
      <c r="CE164" s="132"/>
      <c r="CF164" s="132"/>
      <c r="CG164" s="132"/>
      <c r="CH164" s="132"/>
      <c r="CI164" s="132"/>
      <c r="CJ164" s="132"/>
      <c r="CK164" s="132"/>
      <c r="CL164" s="132"/>
      <c r="CM164" s="132"/>
      <c r="CN164" s="132"/>
      <c r="CO164" s="132"/>
      <c r="CP164" s="132"/>
      <c r="CQ164" s="132"/>
      <c r="CR164" s="132"/>
      <c r="CS164" s="132"/>
      <c r="CT164" s="132"/>
      <c r="CU164" s="132"/>
      <c r="CV164" s="132"/>
      <c r="CW164" s="132"/>
      <c r="CX164" s="132"/>
      <c r="CY164" s="132"/>
      <c r="CZ164" s="132"/>
      <c r="DA164" s="132"/>
      <c r="DB164" s="132"/>
      <c r="DC164" s="132"/>
      <c r="DD164" s="132"/>
      <c r="DE164" s="132"/>
      <c r="DF164" s="132"/>
      <c r="DG164" s="132"/>
      <c r="DH164" s="132"/>
      <c r="DI164" s="132"/>
      <c r="DJ164" s="132"/>
      <c r="DK164" s="132"/>
      <c r="DL164" s="132"/>
      <c r="DM164" s="132"/>
      <c r="DN164" s="132"/>
      <c r="DO164" s="132"/>
      <c r="DP164" s="132"/>
      <c r="DQ164" s="132"/>
      <c r="DR164" s="132"/>
      <c r="DS164" s="132"/>
      <c r="DT164" s="132"/>
      <c r="DU164" s="132"/>
      <c r="DV164" s="132"/>
      <c r="DW164" s="132"/>
      <c r="DX164" s="132"/>
      <c r="DY164" s="132"/>
      <c r="DZ164" s="132"/>
      <c r="EA164" s="132"/>
      <c r="EB164" s="132"/>
      <c r="EC164" s="132"/>
      <c r="ED164" s="132"/>
      <c r="EE164" s="132"/>
      <c r="EF164" s="132"/>
      <c r="EG164" s="132"/>
      <c r="EH164" s="132"/>
      <c r="EI164" s="132"/>
      <c r="EJ164" s="132"/>
      <c r="EK164" s="132"/>
      <c r="EL164" s="132"/>
      <c r="EM164" s="132"/>
      <c r="EN164" s="132"/>
      <c r="EO164" s="132"/>
      <c r="EP164" s="132"/>
      <c r="EQ164" s="132"/>
      <c r="ER164" s="132"/>
      <c r="ES164" s="132"/>
      <c r="ET164" s="132"/>
      <c r="EU164" s="132"/>
      <c r="EV164" s="132"/>
      <c r="EW164" s="132"/>
      <c r="EX164" s="132"/>
      <c r="EY164" s="132"/>
      <c r="EZ164" s="132"/>
      <c r="FA164" s="132"/>
      <c r="FB164" s="132"/>
      <c r="FC164" s="132"/>
      <c r="FD164" s="132"/>
      <c r="FE164" s="132"/>
      <c r="FF164" s="132"/>
      <c r="FG164" s="132"/>
      <c r="FH164" s="132"/>
      <c r="FI164" s="132"/>
      <c r="FJ164" s="132"/>
      <c r="FK164" s="132"/>
      <c r="FL164" s="132"/>
      <c r="FM164" s="132"/>
      <c r="FN164" s="132">
        <v>4.2505778026091416</v>
      </c>
      <c r="FO164" s="132">
        <v>7.7487877881746083</v>
      </c>
      <c r="FP164" s="132">
        <v>9.8187928948105938</v>
      </c>
      <c r="FQ164" s="132">
        <v>10.975456799989955</v>
      </c>
      <c r="FR164" s="132">
        <v>13.176491886530519</v>
      </c>
      <c r="FS164" s="132">
        <v>17.217386709041175</v>
      </c>
      <c r="FT164" s="132">
        <v>23.317556907885546</v>
      </c>
      <c r="FU164" s="132">
        <v>36.714880024134722</v>
      </c>
      <c r="FV164" s="132">
        <v>78.458360600879445</v>
      </c>
      <c r="FW164" s="132">
        <v>161.24828787844541</v>
      </c>
      <c r="FX164" s="132"/>
      <c r="FY164" s="132"/>
      <c r="FZ164" s="132"/>
      <c r="GA164" s="132"/>
      <c r="GB164" s="132"/>
      <c r="GC164" s="132"/>
      <c r="GD164" s="132"/>
      <c r="GE164" s="132"/>
      <c r="GF164" s="132"/>
      <c r="GG164" s="132"/>
      <c r="GH164" s="132">
        <v>-1.2885217178085706</v>
      </c>
      <c r="GI164" s="132">
        <v>32.538701744989162</v>
      </c>
      <c r="GJ164" s="132">
        <v>944.29268376206653</v>
      </c>
    </row>
    <row r="165" spans="1:192" x14ac:dyDescent="0.25">
      <c r="A165" s="133" t="s">
        <v>552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  <c r="AV165" s="132"/>
      <c r="AW165" s="132"/>
      <c r="AX165" s="132"/>
      <c r="AY165" s="132"/>
      <c r="AZ165" s="132"/>
      <c r="BA165" s="132"/>
      <c r="BB165" s="132"/>
      <c r="BC165" s="132"/>
      <c r="BD165" s="132"/>
      <c r="BE165" s="132"/>
      <c r="BF165" s="132"/>
      <c r="BG165" s="132"/>
      <c r="BH165" s="132"/>
      <c r="BI165" s="132"/>
      <c r="BJ165" s="132"/>
      <c r="BK165" s="132">
        <v>4.6593224175489549</v>
      </c>
      <c r="BL165" s="132"/>
      <c r="BM165" s="132"/>
      <c r="BN165" s="132"/>
      <c r="BO165" s="132"/>
      <c r="BP165" s="132"/>
      <c r="BQ165" s="132"/>
      <c r="BR165" s="132"/>
      <c r="BS165" s="132"/>
      <c r="BT165" s="132"/>
      <c r="BU165" s="132"/>
      <c r="BV165" s="132"/>
      <c r="BW165" s="132"/>
      <c r="BX165" s="132"/>
      <c r="BY165" s="132"/>
      <c r="BZ165" s="132"/>
      <c r="CA165" s="132"/>
      <c r="CB165" s="132"/>
      <c r="CC165" s="132"/>
      <c r="CD165" s="132"/>
      <c r="CE165" s="132"/>
      <c r="CF165" s="132"/>
      <c r="CG165" s="132"/>
      <c r="CH165" s="132"/>
      <c r="CI165" s="132"/>
      <c r="CJ165" s="132"/>
      <c r="CK165" s="132"/>
      <c r="CL165" s="132"/>
      <c r="CM165" s="132"/>
      <c r="CN165" s="132"/>
      <c r="CO165" s="132"/>
      <c r="CP165" s="132"/>
      <c r="CQ165" s="132"/>
      <c r="CR165" s="132"/>
      <c r="CS165" s="132"/>
      <c r="CT165" s="132"/>
      <c r="CU165" s="132"/>
      <c r="CV165" s="132"/>
      <c r="CW165" s="132"/>
      <c r="CX165" s="132"/>
      <c r="CY165" s="132"/>
      <c r="CZ165" s="132"/>
      <c r="DA165" s="132"/>
      <c r="DB165" s="132"/>
      <c r="DC165" s="132"/>
      <c r="DD165" s="132"/>
      <c r="DE165" s="132"/>
      <c r="DF165" s="132"/>
      <c r="DG165" s="132"/>
      <c r="DH165" s="132"/>
      <c r="DI165" s="132"/>
      <c r="DJ165" s="132"/>
      <c r="DK165" s="132"/>
      <c r="DL165" s="132"/>
      <c r="DM165" s="132"/>
      <c r="DN165" s="132"/>
      <c r="DO165" s="132"/>
      <c r="DP165" s="132"/>
      <c r="DQ165" s="132"/>
      <c r="DR165" s="132"/>
      <c r="DS165" s="132"/>
      <c r="DT165" s="132"/>
      <c r="DU165" s="132"/>
      <c r="DV165" s="132"/>
      <c r="DW165" s="132"/>
      <c r="DX165" s="132"/>
      <c r="DY165" s="132"/>
      <c r="DZ165" s="132"/>
      <c r="EA165" s="132"/>
      <c r="EB165" s="132"/>
      <c r="EC165" s="132"/>
      <c r="ED165" s="132"/>
      <c r="EE165" s="132"/>
      <c r="EF165" s="132"/>
      <c r="EG165" s="132"/>
      <c r="EH165" s="132"/>
      <c r="EI165" s="132"/>
      <c r="EJ165" s="132"/>
      <c r="EK165" s="132"/>
      <c r="EL165" s="132"/>
      <c r="EM165" s="132"/>
      <c r="EN165" s="132"/>
      <c r="EO165" s="132"/>
      <c r="EP165" s="132"/>
      <c r="EQ165" s="132"/>
      <c r="ER165" s="132"/>
      <c r="ES165" s="132"/>
      <c r="ET165" s="132"/>
      <c r="EU165" s="132"/>
      <c r="EV165" s="132"/>
      <c r="EW165" s="132"/>
      <c r="EX165" s="132"/>
      <c r="EY165" s="132"/>
      <c r="EZ165" s="132"/>
      <c r="FA165" s="132"/>
      <c r="FB165" s="132"/>
      <c r="FC165" s="132"/>
      <c r="FD165" s="132"/>
      <c r="FE165" s="132"/>
      <c r="FF165" s="132"/>
      <c r="FG165" s="132"/>
      <c r="FH165" s="132"/>
      <c r="FI165" s="132"/>
      <c r="FJ165" s="132"/>
      <c r="FK165" s="132"/>
      <c r="FL165" s="132"/>
      <c r="FM165" s="132"/>
      <c r="FN165" s="132"/>
      <c r="FO165" s="132"/>
      <c r="FP165" s="132"/>
      <c r="FQ165" s="132"/>
      <c r="FR165" s="132"/>
      <c r="FS165" s="132"/>
      <c r="FT165" s="132"/>
      <c r="FU165" s="132"/>
      <c r="FV165" s="132"/>
      <c r="FW165" s="132"/>
      <c r="FX165" s="132"/>
      <c r="FY165" s="132"/>
      <c r="FZ165" s="132"/>
      <c r="GA165" s="132"/>
      <c r="GB165" s="132"/>
      <c r="GC165" s="132"/>
      <c r="GD165" s="132"/>
      <c r="GE165" s="132"/>
      <c r="GF165" s="132"/>
      <c r="GG165" s="132">
        <v>3.0111838252994527</v>
      </c>
      <c r="GH165" s="132"/>
      <c r="GI165" s="132"/>
      <c r="GJ165" s="132">
        <v>7.6705062428484077</v>
      </c>
    </row>
    <row r="166" spans="1:192" x14ac:dyDescent="0.25">
      <c r="A166" s="133" t="s">
        <v>43</v>
      </c>
      <c r="B166" s="132"/>
      <c r="C166" s="132"/>
      <c r="D166" s="132"/>
      <c r="E166" s="132"/>
      <c r="F166" s="132"/>
      <c r="G166" s="132"/>
      <c r="H166" s="132"/>
      <c r="I166" s="132"/>
      <c r="J166" s="132"/>
      <c r="K166" s="132"/>
      <c r="L166" s="132"/>
      <c r="M166" s="132"/>
      <c r="N166" s="132"/>
      <c r="O166" s="132"/>
      <c r="P166" s="132"/>
      <c r="Q166" s="132"/>
      <c r="R166" s="132"/>
      <c r="S166" s="132"/>
      <c r="T166" s="132"/>
      <c r="U166" s="132"/>
      <c r="V166" s="132"/>
      <c r="W166" s="132"/>
      <c r="X166" s="132"/>
      <c r="Y166" s="132"/>
      <c r="Z166" s="132"/>
      <c r="AA166" s="132"/>
      <c r="AB166" s="132"/>
      <c r="AC166" s="132"/>
      <c r="AD166" s="132"/>
      <c r="AE166" s="132"/>
      <c r="AF166" s="132"/>
      <c r="AG166" s="132"/>
      <c r="AH166" s="132"/>
      <c r="AI166" s="132"/>
      <c r="AJ166" s="132"/>
      <c r="AK166" s="132"/>
      <c r="AL166" s="132"/>
      <c r="AM166" s="132"/>
      <c r="AN166" s="132"/>
      <c r="AO166" s="132"/>
      <c r="AP166" s="132"/>
      <c r="AQ166" s="132"/>
      <c r="AR166" s="132"/>
      <c r="AS166" s="132"/>
      <c r="AT166" s="132"/>
      <c r="AU166" s="132"/>
      <c r="AV166" s="132"/>
      <c r="AW166" s="132"/>
      <c r="AX166" s="132"/>
      <c r="AY166" s="132"/>
      <c r="AZ166" s="132"/>
      <c r="BA166" s="132"/>
      <c r="BB166" s="132"/>
      <c r="BC166" s="132"/>
      <c r="BD166" s="132"/>
      <c r="BE166" s="132"/>
      <c r="BF166" s="132"/>
      <c r="BG166" s="132"/>
      <c r="BH166" s="132"/>
      <c r="BI166" s="132"/>
      <c r="BJ166" s="132"/>
      <c r="BK166" s="132"/>
      <c r="BL166" s="132"/>
      <c r="BM166" s="132"/>
      <c r="BN166" s="132"/>
      <c r="BO166" s="132"/>
      <c r="BP166" s="132"/>
      <c r="BQ166" s="132"/>
      <c r="BR166" s="132"/>
      <c r="BS166" s="132"/>
      <c r="BT166" s="132"/>
      <c r="BU166" s="132"/>
      <c r="BV166" s="132"/>
      <c r="BW166" s="132"/>
      <c r="BX166" s="132"/>
      <c r="BY166" s="132"/>
      <c r="BZ166" s="132"/>
      <c r="CA166" s="132">
        <v>0.76848192745141697</v>
      </c>
      <c r="CB166" s="132">
        <v>2.9915235194894407</v>
      </c>
      <c r="CC166" s="132">
        <v>0.1792764137513104</v>
      </c>
      <c r="CD166" s="132">
        <v>1.7916691780594503</v>
      </c>
      <c r="CE166" s="132">
        <v>3.6689564862151589</v>
      </c>
      <c r="CF166" s="132">
        <v>1.4285140954243456</v>
      </c>
      <c r="CG166" s="132">
        <v>1.3951504616099113</v>
      </c>
      <c r="CH166" s="132">
        <v>0.99502062837320193</v>
      </c>
      <c r="CI166" s="132">
        <v>0.15510747455628995</v>
      </c>
      <c r="CJ166" s="132">
        <v>1.0914498020250789</v>
      </c>
      <c r="CK166" s="132">
        <v>0.97562529602517212</v>
      </c>
      <c r="CL166" s="132">
        <v>14.895845866501048</v>
      </c>
      <c r="CM166" s="132">
        <v>1.1293981939948015</v>
      </c>
      <c r="CN166" s="132">
        <v>2.3427594748402063</v>
      </c>
      <c r="CO166" s="132"/>
      <c r="CP166" s="132">
        <v>7.8331600650770019</v>
      </c>
      <c r="CQ166" s="132"/>
      <c r="CR166" s="132"/>
      <c r="CS166" s="132">
        <v>0.16233114034673904</v>
      </c>
      <c r="CT166" s="132">
        <v>0.18461996701304759</v>
      </c>
      <c r="CU166" s="132">
        <v>17.143008976267815</v>
      </c>
      <c r="CV166" s="132">
        <v>11.535318820120745</v>
      </c>
      <c r="CW166" s="132">
        <v>4.5010855763116098</v>
      </c>
      <c r="CX166" s="132">
        <v>7.2907734030529374</v>
      </c>
      <c r="CY166" s="132">
        <v>11.362656630943601</v>
      </c>
      <c r="CZ166" s="132">
        <v>20.75860989247656</v>
      </c>
      <c r="DA166" s="132">
        <v>13.822892815759269</v>
      </c>
      <c r="DB166" s="132">
        <v>1.5583956177136664</v>
      </c>
      <c r="DC166" s="132">
        <v>17.880022562975586</v>
      </c>
      <c r="DD166" s="132">
        <v>14.942018091609286</v>
      </c>
      <c r="DE166" s="132">
        <v>8.9651274595431669</v>
      </c>
      <c r="DF166" s="132">
        <v>3.2642049561960884</v>
      </c>
      <c r="DG166" s="132">
        <v>0.47859425671571848</v>
      </c>
      <c r="DH166" s="132">
        <v>18.743654870973778</v>
      </c>
      <c r="DI166" s="132">
        <v>64.786847446457315</v>
      </c>
      <c r="DJ166" s="132">
        <v>19.787257867093093</v>
      </c>
      <c r="DK166" s="132">
        <v>13.732126636459476</v>
      </c>
      <c r="DL166" s="132">
        <v>3.4592953165024447</v>
      </c>
      <c r="DM166" s="132">
        <v>4.1681961191331176</v>
      </c>
      <c r="DN166" s="132">
        <v>13.25104080838703</v>
      </c>
      <c r="DO166" s="132">
        <v>37.643466911076779</v>
      </c>
      <c r="DP166" s="132">
        <v>26.181258142640107</v>
      </c>
      <c r="DQ166" s="132">
        <v>33.482479489640028</v>
      </c>
      <c r="DR166" s="132">
        <v>56.535459308597019</v>
      </c>
      <c r="DS166" s="132">
        <v>17.763547061439567</v>
      </c>
      <c r="DT166" s="132"/>
      <c r="DU166" s="132">
        <v>4.3179829473066986</v>
      </c>
      <c r="DV166" s="132">
        <v>38.861846525760285</v>
      </c>
      <c r="DW166" s="132">
        <v>66.61266448282629</v>
      </c>
      <c r="DX166" s="132">
        <v>9.3209042519374155</v>
      </c>
      <c r="DY166" s="132">
        <v>36.228064683901493</v>
      </c>
      <c r="DZ166" s="132">
        <v>37.816757078439473</v>
      </c>
      <c r="EA166" s="132">
        <v>69.464087289151479</v>
      </c>
      <c r="EB166" s="132">
        <v>34.597354869903697</v>
      </c>
      <c r="EC166" s="132">
        <v>38.96086049785044</v>
      </c>
      <c r="ED166" s="132">
        <v>37.040876169605099</v>
      </c>
      <c r="EE166" s="132"/>
      <c r="EF166" s="132"/>
      <c r="EG166" s="132">
        <v>31.642275088704853</v>
      </c>
      <c r="EH166" s="132">
        <v>16.753288449167364</v>
      </c>
      <c r="EI166" s="132">
        <v>114.02607315606073</v>
      </c>
      <c r="EJ166" s="132">
        <v>3.6077078629458335</v>
      </c>
      <c r="EK166" s="132">
        <v>9.179296052585487</v>
      </c>
      <c r="EL166" s="132">
        <v>16.218795510640728</v>
      </c>
      <c r="EM166" s="132"/>
      <c r="EN166" s="132"/>
      <c r="EO166" s="132"/>
      <c r="EP166" s="132"/>
      <c r="EQ166" s="132"/>
      <c r="ER166" s="132"/>
      <c r="ES166" s="132"/>
      <c r="ET166" s="132"/>
      <c r="EU166" s="132"/>
      <c r="EV166" s="132"/>
      <c r="EW166" s="132"/>
      <c r="EX166" s="132"/>
      <c r="EY166" s="132"/>
      <c r="EZ166" s="132"/>
      <c r="FA166" s="132"/>
      <c r="FB166" s="132"/>
      <c r="FC166" s="132">
        <v>0.80824749918498418</v>
      </c>
      <c r="FD166" s="132"/>
      <c r="FE166" s="132"/>
      <c r="FF166" s="132"/>
      <c r="FG166" s="132"/>
      <c r="FH166" s="132"/>
      <c r="FI166" s="132"/>
      <c r="FJ166" s="132"/>
      <c r="FK166" s="132"/>
      <c r="FL166" s="132"/>
      <c r="FM166" s="132"/>
      <c r="FN166" s="132"/>
      <c r="FO166" s="132"/>
      <c r="FP166" s="132"/>
      <c r="FQ166" s="132"/>
      <c r="FR166" s="132"/>
      <c r="FS166" s="132"/>
      <c r="FT166" s="132"/>
      <c r="FU166" s="132"/>
      <c r="FV166" s="132"/>
      <c r="FW166" s="132"/>
      <c r="FX166" s="132"/>
      <c r="FY166" s="132"/>
      <c r="FZ166" s="132"/>
      <c r="GA166" s="132"/>
      <c r="GB166" s="132"/>
      <c r="GC166" s="132"/>
      <c r="GD166" s="132"/>
      <c r="GE166" s="132"/>
      <c r="GF166" s="132"/>
      <c r="GG166" s="132"/>
      <c r="GH166" s="132"/>
      <c r="GI166" s="132"/>
      <c r="GJ166" s="132">
        <v>1050.483311444812</v>
      </c>
    </row>
    <row r="167" spans="1:192" x14ac:dyDescent="0.25">
      <c r="A167" s="133" t="s">
        <v>391</v>
      </c>
      <c r="B167" s="132">
        <v>0.12537114512098985</v>
      </c>
      <c r="C167" s="132">
        <v>0.67351201321841869</v>
      </c>
      <c r="D167" s="132">
        <v>2.7121918072032881E-2</v>
      </c>
      <c r="E167" s="132">
        <v>0.94988425790306996</v>
      </c>
      <c r="F167" s="132">
        <v>1.7812786870011128</v>
      </c>
      <c r="G167" s="132">
        <v>0.95753481331135371</v>
      </c>
      <c r="H167" s="132">
        <v>0.2865578941387304</v>
      </c>
      <c r="I167" s="132">
        <v>0.36827494142966538</v>
      </c>
      <c r="J167" s="132">
        <v>3.5357965524438935E-2</v>
      </c>
      <c r="K167" s="132">
        <v>0.36255323843409676</v>
      </c>
      <c r="L167" s="132">
        <v>0.10894224992295289</v>
      </c>
      <c r="M167" s="132">
        <v>0.85094452524095432</v>
      </c>
      <c r="N167" s="132">
        <v>0.50321903331574036</v>
      </c>
      <c r="O167" s="132"/>
      <c r="P167" s="132">
        <v>0.51644432378857108</v>
      </c>
      <c r="Q167" s="132">
        <v>2.821688620126158</v>
      </c>
      <c r="R167" s="132">
        <v>0.29110384449490634</v>
      </c>
      <c r="S167" s="132">
        <v>3.9486071612991691</v>
      </c>
      <c r="T167" s="132">
        <v>4.2036574634139132</v>
      </c>
      <c r="U167" s="132">
        <v>3.9675425068464421</v>
      </c>
      <c r="V167" s="132">
        <v>0.21760575711973745</v>
      </c>
      <c r="W167" s="132">
        <v>0.15343344469129802</v>
      </c>
      <c r="X167" s="132">
        <v>0.2748611688239912</v>
      </c>
      <c r="Y167" s="132">
        <v>3.5039697542312523E-2</v>
      </c>
      <c r="Z167" s="132">
        <v>0.2669633667394698</v>
      </c>
      <c r="AA167" s="132">
        <v>0.22444128011144734</v>
      </c>
      <c r="AB167" s="132">
        <v>0.17051733707442254</v>
      </c>
      <c r="AC167" s="132">
        <v>4.6695162888672495E-2</v>
      </c>
      <c r="AD167" s="132">
        <v>0.71521373265565713</v>
      </c>
      <c r="AE167" s="132">
        <v>0.24914525442407506</v>
      </c>
      <c r="AF167" s="132">
        <v>7.4655242353341159E-2</v>
      </c>
      <c r="AG167" s="132">
        <v>5.0489287730387019E-3</v>
      </c>
      <c r="AH167" s="132">
        <v>0.26385506706438583</v>
      </c>
      <c r="AI167" s="132">
        <v>0.66987760093503235</v>
      </c>
      <c r="AJ167" s="132">
        <v>0.11295298754770064</v>
      </c>
      <c r="AK167" s="132">
        <v>0.13855742898978909</v>
      </c>
      <c r="AL167" s="132">
        <v>2.8498606321982287E-2</v>
      </c>
      <c r="AM167" s="132">
        <v>0.15062801646074975</v>
      </c>
      <c r="AN167" s="132">
        <v>1.4486638756235124</v>
      </c>
      <c r="AO167" s="132">
        <v>0.2023094581738438</v>
      </c>
      <c r="AP167" s="132">
        <v>0.22003884908643145</v>
      </c>
      <c r="AQ167" s="132">
        <v>0.28273611918177455</v>
      </c>
      <c r="AR167" s="132"/>
      <c r="AS167" s="132"/>
      <c r="AT167" s="132"/>
      <c r="AU167" s="132">
        <v>2.055600477226692</v>
      </c>
      <c r="AV167" s="132">
        <v>0.10704372879031269</v>
      </c>
      <c r="AW167" s="132">
        <v>0.19281320039717564</v>
      </c>
      <c r="AX167" s="132">
        <v>1.0752519948262533</v>
      </c>
      <c r="AY167" s="132">
        <v>1.7669294172645134</v>
      </c>
      <c r="AZ167" s="132">
        <v>9.7224654256541893E-2</v>
      </c>
      <c r="BA167" s="132">
        <v>1.7564296724235489</v>
      </c>
      <c r="BB167" s="132">
        <v>1.1948930094951813</v>
      </c>
      <c r="BC167" s="132">
        <v>1.1546307793928378E-3</v>
      </c>
      <c r="BD167" s="132">
        <v>7.002654452564883E-4</v>
      </c>
      <c r="BE167" s="132">
        <v>0.21917081530842672</v>
      </c>
      <c r="BF167" s="132">
        <v>3.3496090003044786E-3</v>
      </c>
      <c r="BG167" s="132">
        <v>0.83515943770837975</v>
      </c>
      <c r="BH167" s="132">
        <v>0.11629722844872266</v>
      </c>
      <c r="BI167" s="132">
        <v>0.59221751098396802</v>
      </c>
      <c r="BJ167" s="132">
        <v>0.35178557506933056</v>
      </c>
      <c r="BK167" s="132">
        <v>6.6080047264795096</v>
      </c>
      <c r="BL167" s="132">
        <v>0.43790985401574073</v>
      </c>
      <c r="BM167" s="132">
        <v>6.9251440682127416</v>
      </c>
      <c r="BN167" s="132">
        <v>5.8902404139500391</v>
      </c>
      <c r="BO167" s="132">
        <v>1.6744592723923026</v>
      </c>
      <c r="BP167" s="132">
        <v>2.1562773982486227</v>
      </c>
      <c r="BQ167" s="132">
        <v>7.9257692274744596</v>
      </c>
      <c r="BR167" s="132">
        <v>3.7865158608740283E-2</v>
      </c>
      <c r="BS167" s="132">
        <v>3.4884294337126372E-2</v>
      </c>
      <c r="BT167" s="132">
        <v>1E-10</v>
      </c>
      <c r="BU167" s="132">
        <v>0.52834094234320805</v>
      </c>
      <c r="BV167" s="132">
        <v>0.28173042237272011</v>
      </c>
      <c r="BW167" s="132">
        <v>2.8016048769724953</v>
      </c>
      <c r="BX167" s="132">
        <v>10.408482581323204</v>
      </c>
      <c r="BY167" s="132">
        <v>63.12219335719297</v>
      </c>
      <c r="BZ167" s="132">
        <v>32.766823461297726</v>
      </c>
      <c r="CA167" s="132"/>
      <c r="CB167" s="132"/>
      <c r="CC167" s="132"/>
      <c r="CD167" s="132"/>
      <c r="CE167" s="132"/>
      <c r="CF167" s="132"/>
      <c r="CG167" s="132"/>
      <c r="CH167" s="132"/>
      <c r="CI167" s="132"/>
      <c r="CJ167" s="132"/>
      <c r="CK167" s="132"/>
      <c r="CL167" s="132"/>
      <c r="CM167" s="132"/>
      <c r="CN167" s="132"/>
      <c r="CO167" s="132"/>
      <c r="CP167" s="132"/>
      <c r="CQ167" s="132"/>
      <c r="CR167" s="132"/>
      <c r="CS167" s="132"/>
      <c r="CT167" s="132"/>
      <c r="CU167" s="132"/>
      <c r="CV167" s="132"/>
      <c r="CW167" s="132"/>
      <c r="CX167" s="132"/>
      <c r="CY167" s="132"/>
      <c r="CZ167" s="132"/>
      <c r="DA167" s="132"/>
      <c r="DB167" s="132"/>
      <c r="DC167" s="132"/>
      <c r="DD167" s="132"/>
      <c r="DE167" s="132"/>
      <c r="DF167" s="132"/>
      <c r="DG167" s="132"/>
      <c r="DH167" s="132"/>
      <c r="DI167" s="132"/>
      <c r="DJ167" s="132"/>
      <c r="DK167" s="132"/>
      <c r="DL167" s="132"/>
      <c r="DM167" s="132"/>
      <c r="DN167" s="132"/>
      <c r="DO167" s="132"/>
      <c r="DP167" s="132"/>
      <c r="DQ167" s="132"/>
      <c r="DR167" s="132"/>
      <c r="DS167" s="132"/>
      <c r="DT167" s="132"/>
      <c r="DU167" s="132"/>
      <c r="DV167" s="132"/>
      <c r="DW167" s="132"/>
      <c r="DX167" s="132"/>
      <c r="DY167" s="132"/>
      <c r="DZ167" s="132"/>
      <c r="EA167" s="132"/>
      <c r="EB167" s="132"/>
      <c r="EC167" s="132"/>
      <c r="ED167" s="132"/>
      <c r="EE167" s="132"/>
      <c r="EF167" s="132"/>
      <c r="EG167" s="132"/>
      <c r="EH167" s="132"/>
      <c r="EI167" s="132"/>
      <c r="EJ167" s="132"/>
      <c r="EK167" s="132"/>
      <c r="EL167" s="132"/>
      <c r="EM167" s="132"/>
      <c r="EN167" s="132"/>
      <c r="EO167" s="132"/>
      <c r="EP167" s="132"/>
      <c r="EQ167" s="132"/>
      <c r="ER167" s="132"/>
      <c r="ES167" s="132"/>
      <c r="ET167" s="132"/>
      <c r="EU167" s="132"/>
      <c r="EV167" s="132"/>
      <c r="EW167" s="132"/>
      <c r="EX167" s="132"/>
      <c r="EY167" s="132"/>
      <c r="EZ167" s="132"/>
      <c r="FA167" s="132"/>
      <c r="FB167" s="132"/>
      <c r="FC167" s="132"/>
      <c r="FD167" s="132"/>
      <c r="FE167" s="132"/>
      <c r="FF167" s="132"/>
      <c r="FG167" s="132"/>
      <c r="FH167" s="132"/>
      <c r="FI167" s="132"/>
      <c r="FJ167" s="132"/>
      <c r="FK167" s="132"/>
      <c r="FL167" s="132"/>
      <c r="FM167" s="132"/>
      <c r="FN167" s="132"/>
      <c r="FO167" s="132"/>
      <c r="FP167" s="132"/>
      <c r="FQ167" s="132"/>
      <c r="FR167" s="132"/>
      <c r="FS167" s="132"/>
      <c r="FT167" s="132"/>
      <c r="FU167" s="132"/>
      <c r="FV167" s="132"/>
      <c r="FW167" s="132"/>
      <c r="FX167" s="132"/>
      <c r="FY167" s="132"/>
      <c r="FZ167" s="132"/>
      <c r="GA167" s="132"/>
      <c r="GB167" s="132"/>
      <c r="GC167" s="132"/>
      <c r="GD167" s="132"/>
      <c r="GE167" s="132"/>
      <c r="GF167" s="132"/>
      <c r="GG167" s="132"/>
      <c r="GH167" s="132"/>
      <c r="GI167" s="132">
        <v>0.96263803886735322</v>
      </c>
      <c r="GJ167" s="132">
        <v>181.65972430679832</v>
      </c>
    </row>
    <row r="168" spans="1:192" x14ac:dyDescent="0.25">
      <c r="A168" s="133" t="s">
        <v>392</v>
      </c>
      <c r="B168" s="132">
        <v>0.11089826087565675</v>
      </c>
      <c r="C168" s="132">
        <v>0.59696954680328485</v>
      </c>
      <c r="D168" s="132">
        <v>2.4033109812936885E-2</v>
      </c>
      <c r="E168" s="132">
        <v>0.83478300457040744</v>
      </c>
      <c r="F168" s="132">
        <v>1.5726649197173361</v>
      </c>
      <c r="G168" s="132">
        <v>0.84503387002058328</v>
      </c>
      <c r="H168" s="132">
        <v>0.25391950862121965</v>
      </c>
      <c r="I168" s="132">
        <v>0.32574692745781836</v>
      </c>
      <c r="J168" s="132">
        <v>3.1250941267693851E-2</v>
      </c>
      <c r="K168" s="132">
        <v>0.32082401226709234</v>
      </c>
      <c r="L168" s="132">
        <v>9.6412785361564182E-2</v>
      </c>
      <c r="M168" s="132">
        <v>0.75135516751131304</v>
      </c>
      <c r="N168" s="132">
        <v>1.5141622638574859</v>
      </c>
      <c r="O168" s="132">
        <v>1.7201748865439439</v>
      </c>
      <c r="P168" s="132">
        <v>6.1129994059446764</v>
      </c>
      <c r="Q168" s="132">
        <v>13.640139237837113</v>
      </c>
      <c r="R168" s="132">
        <v>0.21227753204013733</v>
      </c>
      <c r="S168" s="132">
        <v>10.301733976979648</v>
      </c>
      <c r="T168" s="132">
        <v>10.967148452465203</v>
      </c>
      <c r="U168" s="132">
        <v>2.8931948084678742</v>
      </c>
      <c r="V168" s="132">
        <v>0.56773487682668367</v>
      </c>
      <c r="W168" s="132">
        <v>0.40101527732738584</v>
      </c>
      <c r="X168" s="132">
        <v>0.7162894133704486</v>
      </c>
      <c r="Y168" s="132">
        <v>9.0922739394698304E-2</v>
      </c>
      <c r="Z168" s="132">
        <v>0.69469695539214626</v>
      </c>
      <c r="AA168" s="132">
        <v>0.58019957874304851</v>
      </c>
      <c r="AB168" s="132">
        <v>0.44152393885108976</v>
      </c>
      <c r="AC168" s="132">
        <v>0.12130234751231916</v>
      </c>
      <c r="AD168" s="132">
        <v>1.8581191006672895</v>
      </c>
      <c r="AE168" s="132">
        <v>0.64622025186753707</v>
      </c>
      <c r="AF168" s="132">
        <v>0.19331695557096742</v>
      </c>
      <c r="AG168" s="132">
        <v>1.3096497529426774E-2</v>
      </c>
      <c r="AH168" s="132">
        <v>0.68545444691702695</v>
      </c>
      <c r="AI168" s="132">
        <v>3.2164786109877754</v>
      </c>
      <c r="AJ168" s="132">
        <v>2.3576510429441027</v>
      </c>
      <c r="AK168" s="132">
        <v>2.1617525477411172</v>
      </c>
      <c r="AL168" s="132">
        <v>0.41297322036705408</v>
      </c>
      <c r="AM168" s="132">
        <v>0.25244705540258205</v>
      </c>
      <c r="AN168" s="132">
        <v>4.9973014221968128</v>
      </c>
      <c r="AO168" s="132">
        <v>1.1169232389317192</v>
      </c>
      <c r="AP168" s="132">
        <v>2.584382820439342</v>
      </c>
      <c r="AQ168" s="132">
        <v>1.1707434035578352</v>
      </c>
      <c r="AR168" s="132">
        <v>2.6443643341091859E-2</v>
      </c>
      <c r="AS168" s="132">
        <v>0.54525369083715514</v>
      </c>
      <c r="AT168" s="132">
        <v>4.9072832175343954</v>
      </c>
      <c r="AU168" s="132">
        <v>5.7291045839965795</v>
      </c>
      <c r="AV168" s="132">
        <v>1.7441113351333923</v>
      </c>
      <c r="AW168" s="132">
        <v>3.2435939628179788</v>
      </c>
      <c r="AX168" s="132">
        <v>2.8551898993196834</v>
      </c>
      <c r="AY168" s="132">
        <v>4.7538589209837854</v>
      </c>
      <c r="AZ168" s="132">
        <v>2.0663456396509647</v>
      </c>
      <c r="BA168" s="132">
        <v>11.464195066697553</v>
      </c>
      <c r="BB168" s="132">
        <v>7.0735090572344621</v>
      </c>
      <c r="BC168" s="132">
        <v>5.0698022376571648E-3</v>
      </c>
      <c r="BD168" s="132">
        <v>3.0747554843308538E-3</v>
      </c>
      <c r="BE168" s="132">
        <v>0.96234459509567738</v>
      </c>
      <c r="BF168" s="132">
        <v>8.2114453584211045E-2</v>
      </c>
      <c r="BG168" s="132">
        <v>6.6002482592058778</v>
      </c>
      <c r="BH168" s="132">
        <v>1.2864852166005976</v>
      </c>
      <c r="BI168" s="132">
        <v>2.434381541117058</v>
      </c>
      <c r="BJ168" s="132">
        <v>3.6623286353086049</v>
      </c>
      <c r="BK168" s="132">
        <v>2.6018956137114082</v>
      </c>
      <c r="BL168" s="132">
        <v>2.6267560134847048</v>
      </c>
      <c r="BM168" s="132">
        <v>19.740503841427003</v>
      </c>
      <c r="BN168" s="132">
        <v>41.980635476449976</v>
      </c>
      <c r="BO168" s="132">
        <v>4.3117820376125779</v>
      </c>
      <c r="BP168" s="132">
        <v>3.3174405905049564</v>
      </c>
      <c r="BQ168" s="132">
        <v>12.816900983142613</v>
      </c>
      <c r="BR168" s="132">
        <v>0.97455004472271689</v>
      </c>
      <c r="BS168" s="132">
        <v>0.89783040281573312</v>
      </c>
      <c r="BT168" s="132">
        <v>1E-10</v>
      </c>
      <c r="BU168" s="132">
        <v>6.1681656334716504</v>
      </c>
      <c r="BV168" s="132">
        <v>3.537095053446822</v>
      </c>
      <c r="BW168" s="132">
        <v>11.472050130543616</v>
      </c>
      <c r="BX168" s="132">
        <v>21.009094121926633</v>
      </c>
      <c r="BY168" s="132">
        <v>50.823564625248714</v>
      </c>
      <c r="BZ168" s="132">
        <v>71.593460210767873</v>
      </c>
      <c r="CA168" s="132"/>
      <c r="CB168" s="132"/>
      <c r="CC168" s="132"/>
      <c r="CD168" s="132"/>
      <c r="CE168" s="132"/>
      <c r="CF168" s="132"/>
      <c r="CG168" s="132"/>
      <c r="CH168" s="132"/>
      <c r="CI168" s="132"/>
      <c r="CJ168" s="132"/>
      <c r="CK168" s="132"/>
      <c r="CL168" s="132"/>
      <c r="CM168" s="132"/>
      <c r="CN168" s="132"/>
      <c r="CO168" s="132"/>
      <c r="CP168" s="132"/>
      <c r="CQ168" s="132"/>
      <c r="CR168" s="132"/>
      <c r="CS168" s="132"/>
      <c r="CT168" s="132"/>
      <c r="CU168" s="132"/>
      <c r="CV168" s="132"/>
      <c r="CW168" s="132"/>
      <c r="CX168" s="132"/>
      <c r="CY168" s="132"/>
      <c r="CZ168" s="132"/>
      <c r="DA168" s="132"/>
      <c r="DB168" s="132"/>
      <c r="DC168" s="132"/>
      <c r="DD168" s="132"/>
      <c r="DE168" s="132"/>
      <c r="DF168" s="132"/>
      <c r="DG168" s="132"/>
      <c r="DH168" s="132"/>
      <c r="DI168" s="132"/>
      <c r="DJ168" s="132"/>
      <c r="DK168" s="132"/>
      <c r="DL168" s="132"/>
      <c r="DM168" s="132"/>
      <c r="DN168" s="132"/>
      <c r="DO168" s="132"/>
      <c r="DP168" s="132"/>
      <c r="DQ168" s="132"/>
      <c r="DR168" s="132"/>
      <c r="DS168" s="132"/>
      <c r="DT168" s="132"/>
      <c r="DU168" s="132"/>
      <c r="DV168" s="132"/>
      <c r="DW168" s="132"/>
      <c r="DX168" s="132"/>
      <c r="DY168" s="132"/>
      <c r="DZ168" s="132"/>
      <c r="EA168" s="132"/>
      <c r="EB168" s="132"/>
      <c r="EC168" s="132"/>
      <c r="ED168" s="132"/>
      <c r="EE168" s="132"/>
      <c r="EF168" s="132"/>
      <c r="EG168" s="132"/>
      <c r="EH168" s="132"/>
      <c r="EI168" s="132"/>
      <c r="EJ168" s="132"/>
      <c r="EK168" s="132"/>
      <c r="EL168" s="132"/>
      <c r="EM168" s="132"/>
      <c r="EN168" s="132"/>
      <c r="EO168" s="132"/>
      <c r="EP168" s="132"/>
      <c r="EQ168" s="132"/>
      <c r="ER168" s="132"/>
      <c r="ES168" s="132"/>
      <c r="ET168" s="132"/>
      <c r="EU168" s="132"/>
      <c r="EV168" s="132"/>
      <c r="EW168" s="132"/>
      <c r="EX168" s="132"/>
      <c r="EY168" s="132"/>
      <c r="EZ168" s="132"/>
      <c r="FA168" s="132"/>
      <c r="FB168" s="132"/>
      <c r="FC168" s="132"/>
      <c r="FD168" s="132"/>
      <c r="FE168" s="132"/>
      <c r="FF168" s="132"/>
      <c r="FG168" s="132"/>
      <c r="FH168" s="132"/>
      <c r="FI168" s="132"/>
      <c r="FJ168" s="132"/>
      <c r="FK168" s="132"/>
      <c r="FL168" s="132"/>
      <c r="FM168" s="132"/>
      <c r="FN168" s="132"/>
      <c r="FO168" s="132"/>
      <c r="FP168" s="132"/>
      <c r="FQ168" s="132"/>
      <c r="FR168" s="132"/>
      <c r="FS168" s="132"/>
      <c r="FT168" s="132"/>
      <c r="FU168" s="132"/>
      <c r="FV168" s="132"/>
      <c r="FW168" s="132"/>
      <c r="FX168" s="132"/>
      <c r="FY168" s="132"/>
      <c r="FZ168" s="132"/>
      <c r="GA168" s="132"/>
      <c r="GB168" s="132"/>
      <c r="GC168" s="132"/>
      <c r="GD168" s="132"/>
      <c r="GE168" s="132"/>
      <c r="GF168" s="132"/>
      <c r="GG168" s="132"/>
      <c r="GH168" s="132"/>
      <c r="GI168" s="132">
        <v>2.1338489438060906</v>
      </c>
      <c r="GJ168" s="132">
        <v>393.85677836032551</v>
      </c>
    </row>
    <row r="169" spans="1:192" x14ac:dyDescent="0.25">
      <c r="A169" s="133" t="s">
        <v>393</v>
      </c>
      <c r="B169" s="132">
        <v>0.11057339559842554</v>
      </c>
      <c r="C169" s="132">
        <v>0.59439397358369639</v>
      </c>
      <c r="D169" s="132">
        <v>2.3970293246281176E-2</v>
      </c>
      <c r="E169" s="132">
        <v>0.8316976369805601</v>
      </c>
      <c r="F169" s="132">
        <v>1.5661863947162706</v>
      </c>
      <c r="G169" s="132">
        <v>0.84072448249687015</v>
      </c>
      <c r="H169" s="132">
        <v>0.25307799858045243</v>
      </c>
      <c r="I169" s="132">
        <v>0.32460293652299288</v>
      </c>
      <c r="J169" s="132">
        <v>3.1166125596197771E-2</v>
      </c>
      <c r="K169" s="132">
        <v>0.31969051023127676</v>
      </c>
      <c r="L169" s="132">
        <v>9.6141095202372392E-2</v>
      </c>
      <c r="M169" s="132">
        <v>0.74842218806523675</v>
      </c>
      <c r="N169" s="132">
        <v>0.60691890740714505</v>
      </c>
      <c r="O169" s="132">
        <v>5.449879684241906E-2</v>
      </c>
      <c r="P169" s="132">
        <v>7.738547511962377</v>
      </c>
      <c r="Q169" s="132">
        <v>17.128187720601286</v>
      </c>
      <c r="R169" s="132">
        <v>0.32271931915689356</v>
      </c>
      <c r="S169" s="132">
        <v>12.480806951565272</v>
      </c>
      <c r="T169" s="132">
        <v>13.28697313969151</v>
      </c>
      <c r="U169" s="132">
        <v>4.3984393911291075</v>
      </c>
      <c r="V169" s="132">
        <v>1.3514112397545703</v>
      </c>
      <c r="W169" s="132">
        <v>0.95914592455531711</v>
      </c>
      <c r="X169" s="132">
        <v>1.7003333763566157</v>
      </c>
      <c r="Y169" s="132">
        <v>0.21439428429725213</v>
      </c>
      <c r="Z169" s="132">
        <v>1.6419857121010761</v>
      </c>
      <c r="AA169" s="132">
        <v>1.3529878554130486</v>
      </c>
      <c r="AB169" s="132">
        <v>1.0345933271434609</v>
      </c>
      <c r="AC169" s="132">
        <v>0.28677498097250936</v>
      </c>
      <c r="AD169" s="132">
        <v>4.3433377990461288</v>
      </c>
      <c r="AE169" s="132">
        <v>1.5162081306530468</v>
      </c>
      <c r="AF169" s="132">
        <v>0.45345211516640749</v>
      </c>
      <c r="AG169" s="132">
        <v>3.0874997042869501E-2</v>
      </c>
      <c r="AH169" s="132">
        <v>1.618274544021266</v>
      </c>
      <c r="AI169" s="132">
        <v>4.0889862126404948</v>
      </c>
      <c r="AJ169" s="132">
        <v>2.1880540983310466</v>
      </c>
      <c r="AK169" s="132">
        <v>1.1930260276763034</v>
      </c>
      <c r="AL169" s="132">
        <v>0.40158499316108293</v>
      </c>
      <c r="AM169" s="132">
        <v>0.28377128118225176</v>
      </c>
      <c r="AN169" s="132">
        <v>3.4894344888785245</v>
      </c>
      <c r="AO169" s="132">
        <v>5.7246215544642656</v>
      </c>
      <c r="AP169" s="132">
        <v>6.2175303908667603</v>
      </c>
      <c r="AQ169" s="132">
        <v>2.3218017207704609</v>
      </c>
      <c r="AR169" s="132">
        <v>7.7149495283452612E-3</v>
      </c>
      <c r="AS169" s="132">
        <v>0.15907810624626775</v>
      </c>
      <c r="AT169" s="132">
        <v>1.4317029562164096</v>
      </c>
      <c r="AU169" s="132">
        <v>10.457009373550123</v>
      </c>
      <c r="AV169" s="132">
        <v>1.6284764735636004</v>
      </c>
      <c r="AW169" s="132">
        <v>4.8798778914721863</v>
      </c>
      <c r="AX169" s="132">
        <v>5.3051429420769498</v>
      </c>
      <c r="AY169" s="132">
        <v>7.088777509439911</v>
      </c>
      <c r="AZ169" s="132">
        <v>4.7509083365408546</v>
      </c>
      <c r="BA169" s="132">
        <v>9.0775974965290001</v>
      </c>
      <c r="BB169" s="132">
        <v>12.814419398200993</v>
      </c>
      <c r="BC169" s="132">
        <v>1.5421017527935336E-2</v>
      </c>
      <c r="BD169" s="132">
        <v>9.3526050909419709E-3</v>
      </c>
      <c r="BE169" s="132">
        <v>2.9272015303978063</v>
      </c>
      <c r="BF169" s="132">
        <v>4.0029514828243649</v>
      </c>
      <c r="BG169" s="132">
        <v>11.446244334138285</v>
      </c>
      <c r="BH169" s="132">
        <v>4.0514350365395755</v>
      </c>
      <c r="BI169" s="132">
        <v>1.3291821494145133</v>
      </c>
      <c r="BJ169" s="132">
        <v>1.4187539423556037</v>
      </c>
      <c r="BK169" s="132">
        <v>6.725622113754147</v>
      </c>
      <c r="BL169" s="132">
        <v>2.326507298347797</v>
      </c>
      <c r="BM169" s="132">
        <v>21.526174446911938</v>
      </c>
      <c r="BN169" s="132">
        <v>85.525269454511502</v>
      </c>
      <c r="BO169" s="132">
        <v>7.2723934590272039</v>
      </c>
      <c r="BP169" s="132">
        <v>5.6842766386449775</v>
      </c>
      <c r="BQ169" s="132">
        <v>21.902728032380935</v>
      </c>
      <c r="BR169" s="132">
        <v>0.80396664791669148</v>
      </c>
      <c r="BS169" s="132">
        <v>0.74067586704060429</v>
      </c>
      <c r="BT169" s="132">
        <v>1E-10</v>
      </c>
      <c r="BU169" s="132">
        <v>11.406314379603542</v>
      </c>
      <c r="BV169" s="132">
        <v>11.733842297300665</v>
      </c>
      <c r="BW169" s="132">
        <v>49.405813786718205</v>
      </c>
      <c r="BX169" s="132">
        <v>36.911265047799553</v>
      </c>
      <c r="BY169" s="132">
        <v>181.71181445545699</v>
      </c>
      <c r="BZ169" s="132">
        <v>45.106683841252263</v>
      </c>
      <c r="CA169" s="132"/>
      <c r="CB169" s="132"/>
      <c r="CC169" s="132"/>
      <c r="CD169" s="132"/>
      <c r="CE169" s="132"/>
      <c r="CF169" s="132"/>
      <c r="CG169" s="132"/>
      <c r="CH169" s="132"/>
      <c r="CI169" s="132"/>
      <c r="CJ169" s="132"/>
      <c r="CK169" s="132"/>
      <c r="CL169" s="132"/>
      <c r="CM169" s="132"/>
      <c r="CN169" s="132"/>
      <c r="CO169" s="132"/>
      <c r="CP169" s="132"/>
      <c r="CQ169" s="132"/>
      <c r="CR169" s="132"/>
      <c r="CS169" s="132"/>
      <c r="CT169" s="132"/>
      <c r="CU169" s="132"/>
      <c r="CV169" s="132"/>
      <c r="CW169" s="132"/>
      <c r="CX169" s="132"/>
      <c r="CY169" s="132"/>
      <c r="CZ169" s="132"/>
      <c r="DA169" s="132"/>
      <c r="DB169" s="132"/>
      <c r="DC169" s="132"/>
      <c r="DD169" s="132"/>
      <c r="DE169" s="132"/>
      <c r="DF169" s="132"/>
      <c r="DG169" s="132"/>
      <c r="DH169" s="132"/>
      <c r="DI169" s="132"/>
      <c r="DJ169" s="132"/>
      <c r="DK169" s="132"/>
      <c r="DL169" s="132"/>
      <c r="DM169" s="132"/>
      <c r="DN169" s="132"/>
      <c r="DO169" s="132"/>
      <c r="DP169" s="132"/>
      <c r="DQ169" s="132"/>
      <c r="DR169" s="132"/>
      <c r="DS169" s="132"/>
      <c r="DT169" s="132"/>
      <c r="DU169" s="132"/>
      <c r="DV169" s="132"/>
      <c r="DW169" s="132"/>
      <c r="DX169" s="132"/>
      <c r="DY169" s="132"/>
      <c r="DZ169" s="132"/>
      <c r="EA169" s="132"/>
      <c r="EB169" s="132"/>
      <c r="EC169" s="132"/>
      <c r="ED169" s="132"/>
      <c r="EE169" s="132"/>
      <c r="EF169" s="132"/>
      <c r="EG169" s="132"/>
      <c r="EH169" s="132"/>
      <c r="EI169" s="132"/>
      <c r="EJ169" s="132"/>
      <c r="EK169" s="132"/>
      <c r="EL169" s="132"/>
      <c r="EM169" s="132"/>
      <c r="EN169" s="132"/>
      <c r="EO169" s="132"/>
      <c r="EP169" s="132"/>
      <c r="EQ169" s="132"/>
      <c r="ER169" s="132"/>
      <c r="ES169" s="132"/>
      <c r="ET169" s="132"/>
      <c r="EU169" s="132"/>
      <c r="EV169" s="132"/>
      <c r="EW169" s="132"/>
      <c r="EX169" s="132"/>
      <c r="EY169" s="132"/>
      <c r="EZ169" s="132"/>
      <c r="FA169" s="132"/>
      <c r="FB169" s="132"/>
      <c r="FC169" s="132"/>
      <c r="FD169" s="132"/>
      <c r="FE169" s="132"/>
      <c r="FF169" s="132"/>
      <c r="FG169" s="132"/>
      <c r="FH169" s="132"/>
      <c r="FI169" s="132"/>
      <c r="FJ169" s="132"/>
      <c r="FK169" s="132"/>
      <c r="FL169" s="132"/>
      <c r="FM169" s="132"/>
      <c r="FN169" s="132"/>
      <c r="FO169" s="132"/>
      <c r="FP169" s="132"/>
      <c r="FQ169" s="132"/>
      <c r="FR169" s="132"/>
      <c r="FS169" s="132"/>
      <c r="FT169" s="132"/>
      <c r="FU169" s="132"/>
      <c r="FV169" s="132"/>
      <c r="FW169" s="132"/>
      <c r="FX169" s="132"/>
      <c r="FY169" s="132"/>
      <c r="FZ169" s="132"/>
      <c r="GA169" s="132"/>
      <c r="GB169" s="132"/>
      <c r="GC169" s="132"/>
      <c r="GD169" s="132"/>
      <c r="GE169" s="132"/>
      <c r="GF169" s="132"/>
      <c r="GG169" s="132"/>
      <c r="GH169" s="132"/>
      <c r="GI169" s="132">
        <v>3.6025706791076981</v>
      </c>
      <c r="GJ169" s="132">
        <v>679.35748980119968</v>
      </c>
    </row>
    <row r="170" spans="1:192" x14ac:dyDescent="0.25">
      <c r="A170" s="133" t="s">
        <v>394</v>
      </c>
      <c r="B170" s="132">
        <v>0.19852204421180625</v>
      </c>
      <c r="C170" s="132">
        <v>1.0449893078558159</v>
      </c>
      <c r="D170" s="132">
        <v>4.265402916075374E-2</v>
      </c>
      <c r="E170" s="132">
        <v>1.5524518362408624</v>
      </c>
      <c r="F170" s="132">
        <v>2.8429136758971016</v>
      </c>
      <c r="G170" s="132">
        <v>1.5109445812615689</v>
      </c>
      <c r="H170" s="132">
        <v>0.44843665417633738</v>
      </c>
      <c r="I170" s="132">
        <v>0.58093607493648203</v>
      </c>
      <c r="J170" s="132">
        <v>5.6309727616991469E-2</v>
      </c>
      <c r="K170" s="132">
        <v>0.57049916700293701</v>
      </c>
      <c r="L170" s="132">
        <v>0.17223176747638172</v>
      </c>
      <c r="M170" s="132">
        <v>1.3533026603007154</v>
      </c>
      <c r="N170" s="132">
        <v>0.65265771594029887</v>
      </c>
      <c r="O170" s="132"/>
      <c r="P170" s="132">
        <v>9.5447582769471797</v>
      </c>
      <c r="Q170" s="132">
        <v>14.504434169812479</v>
      </c>
      <c r="R170" s="132">
        <v>0.78234324221971974</v>
      </c>
      <c r="S170" s="132">
        <v>10.240642978627189</v>
      </c>
      <c r="T170" s="132">
        <v>10.90211143544089</v>
      </c>
      <c r="U170" s="132">
        <v>10.66279311369628</v>
      </c>
      <c r="V170" s="132">
        <v>2.5598188203333283</v>
      </c>
      <c r="W170" s="132">
        <v>1.8293682257820225</v>
      </c>
      <c r="X170" s="132">
        <v>3.2077294106016243</v>
      </c>
      <c r="Y170" s="132">
        <v>0.40012403374352018</v>
      </c>
      <c r="Z170" s="132">
        <v>3.0790238115369624</v>
      </c>
      <c r="AA170" s="132">
        <v>2.4848467129312817</v>
      </c>
      <c r="AB170" s="132">
        <v>1.9135281039859278</v>
      </c>
      <c r="AC170" s="132">
        <v>0.53727046164560355</v>
      </c>
      <c r="AD170" s="132">
        <v>8.0295670425656454</v>
      </c>
      <c r="AE170" s="132">
        <v>2.8122280359206675</v>
      </c>
      <c r="AF170" s="132">
        <v>0.83976431774231552</v>
      </c>
      <c r="AG170" s="132">
        <v>5.7593459788043838E-2</v>
      </c>
      <c r="AH170" s="132">
        <v>3.026767877080752</v>
      </c>
      <c r="AI170" s="132">
        <v>13.798661795123467</v>
      </c>
      <c r="AJ170" s="132">
        <v>1.2156928077419868</v>
      </c>
      <c r="AK170" s="132">
        <v>3.0939795921719151</v>
      </c>
      <c r="AL170" s="132">
        <v>6.9917194653901392E-3</v>
      </c>
      <c r="AM170" s="132">
        <v>0.95183673434915028</v>
      </c>
      <c r="AN170" s="132">
        <v>2.2301795376851192</v>
      </c>
      <c r="AO170" s="132">
        <v>6.9459212778393313</v>
      </c>
      <c r="AP170" s="132">
        <v>7.3022466583831305</v>
      </c>
      <c r="AQ170" s="132">
        <v>5.879426542480938</v>
      </c>
      <c r="AR170" s="132">
        <v>6.0088130303777236E-2</v>
      </c>
      <c r="AS170" s="132">
        <v>1.2389849008712897</v>
      </c>
      <c r="AT170" s="132">
        <v>11.150864107841606</v>
      </c>
      <c r="AU170" s="132">
        <v>13.74983022466736</v>
      </c>
      <c r="AV170" s="132">
        <v>1.0019704248907109</v>
      </c>
      <c r="AW170" s="132">
        <v>5.7567058249320171</v>
      </c>
      <c r="AX170" s="132">
        <v>2.0685048064951186</v>
      </c>
      <c r="AY170" s="132">
        <v>2.6493234066320359</v>
      </c>
      <c r="AZ170" s="132">
        <v>1.999826850710583</v>
      </c>
      <c r="BA170" s="132">
        <v>8.7406893574036637</v>
      </c>
      <c r="BB170" s="132">
        <v>8.5317387457109337</v>
      </c>
      <c r="BC170" s="132">
        <v>2.4754549455014662E-2</v>
      </c>
      <c r="BD170" s="132">
        <v>1.5013245710767455E-2</v>
      </c>
      <c r="BE170" s="132">
        <v>4.6988828666955484</v>
      </c>
      <c r="BF170" s="132">
        <v>1.8169465085093899</v>
      </c>
      <c r="BG170" s="132">
        <v>13.802478643437059</v>
      </c>
      <c r="BH170" s="132">
        <v>0.92648485477882436</v>
      </c>
      <c r="BI170" s="132">
        <v>0.46215231810944984</v>
      </c>
      <c r="BJ170" s="132">
        <v>1.0241330177892034</v>
      </c>
      <c r="BK170" s="132">
        <v>26.100765601717256</v>
      </c>
      <c r="BL170" s="132">
        <v>5.9468694998924132</v>
      </c>
      <c r="BM170" s="132">
        <v>23.814307113186324</v>
      </c>
      <c r="BN170" s="132">
        <v>120.23447912311539</v>
      </c>
      <c r="BO170" s="132">
        <v>4.1006011920519985</v>
      </c>
      <c r="BP170" s="132">
        <v>6.7356036181341761</v>
      </c>
      <c r="BQ170" s="132">
        <v>27.173613737945224</v>
      </c>
      <c r="BR170" s="132">
        <v>1.3652961382889686</v>
      </c>
      <c r="BS170" s="132">
        <v>1.2578157360318225</v>
      </c>
      <c r="BT170" s="132">
        <v>1E-10</v>
      </c>
      <c r="BU170" s="132">
        <v>9.3891302568173902</v>
      </c>
      <c r="BV170" s="132">
        <v>18.285967465451066</v>
      </c>
      <c r="BW170" s="132">
        <v>175.27350775707933</v>
      </c>
      <c r="BX170" s="132">
        <v>81.518758587356885</v>
      </c>
      <c r="BY170" s="132">
        <v>387.71974199174446</v>
      </c>
      <c r="BZ170" s="132">
        <v>60.643426821762979</v>
      </c>
      <c r="CA170" s="132"/>
      <c r="CB170" s="132"/>
      <c r="CC170" s="132"/>
      <c r="CD170" s="132"/>
      <c r="CE170" s="132"/>
      <c r="CF170" s="132"/>
      <c r="CG170" s="132"/>
      <c r="CH170" s="132"/>
      <c r="CI170" s="132"/>
      <c r="CJ170" s="132"/>
      <c r="CK170" s="132"/>
      <c r="CL170" s="132"/>
      <c r="CM170" s="132"/>
      <c r="CN170" s="132"/>
      <c r="CO170" s="132"/>
      <c r="CP170" s="132"/>
      <c r="CQ170" s="132"/>
      <c r="CR170" s="132"/>
      <c r="CS170" s="132"/>
      <c r="CT170" s="132"/>
      <c r="CU170" s="132"/>
      <c r="CV170" s="132"/>
      <c r="CW170" s="132"/>
      <c r="CX170" s="132"/>
      <c r="CY170" s="132"/>
      <c r="CZ170" s="132"/>
      <c r="DA170" s="132"/>
      <c r="DB170" s="132"/>
      <c r="DC170" s="132"/>
      <c r="DD170" s="132"/>
      <c r="DE170" s="132"/>
      <c r="DF170" s="132"/>
      <c r="DG170" s="132"/>
      <c r="DH170" s="132"/>
      <c r="DI170" s="132"/>
      <c r="DJ170" s="132"/>
      <c r="DK170" s="132"/>
      <c r="DL170" s="132"/>
      <c r="DM170" s="132"/>
      <c r="DN170" s="132"/>
      <c r="DO170" s="132"/>
      <c r="DP170" s="132"/>
      <c r="DQ170" s="132"/>
      <c r="DR170" s="132"/>
      <c r="DS170" s="132"/>
      <c r="DT170" s="132"/>
      <c r="DU170" s="132"/>
      <c r="DV170" s="132"/>
      <c r="DW170" s="132"/>
      <c r="DX170" s="132"/>
      <c r="DY170" s="132"/>
      <c r="DZ170" s="132"/>
      <c r="EA170" s="132"/>
      <c r="EB170" s="132"/>
      <c r="EC170" s="132"/>
      <c r="ED170" s="132"/>
      <c r="EE170" s="132"/>
      <c r="EF170" s="132"/>
      <c r="EG170" s="132"/>
      <c r="EH170" s="132"/>
      <c r="EI170" s="132"/>
      <c r="EJ170" s="132"/>
      <c r="EK170" s="132"/>
      <c r="EL170" s="132"/>
      <c r="EM170" s="132"/>
      <c r="EN170" s="132"/>
      <c r="EO170" s="132"/>
      <c r="EP170" s="132"/>
      <c r="EQ170" s="132"/>
      <c r="ER170" s="132"/>
      <c r="ES170" s="132"/>
      <c r="ET170" s="132"/>
      <c r="EU170" s="132"/>
      <c r="EV170" s="132"/>
      <c r="EW170" s="132"/>
      <c r="EX170" s="132"/>
      <c r="EY170" s="132"/>
      <c r="EZ170" s="132"/>
      <c r="FA170" s="132"/>
      <c r="FB170" s="132"/>
      <c r="FC170" s="132"/>
      <c r="FD170" s="132"/>
      <c r="FE170" s="132"/>
      <c r="FF170" s="132"/>
      <c r="FG170" s="132"/>
      <c r="FH170" s="132"/>
      <c r="FI170" s="132"/>
      <c r="FJ170" s="132"/>
      <c r="FK170" s="132"/>
      <c r="FL170" s="132"/>
      <c r="FM170" s="132"/>
      <c r="FN170" s="132"/>
      <c r="FO170" s="132"/>
      <c r="FP170" s="132"/>
      <c r="FQ170" s="132"/>
      <c r="FR170" s="132"/>
      <c r="FS170" s="132"/>
      <c r="FT170" s="132"/>
      <c r="FU170" s="132"/>
      <c r="FV170" s="132"/>
      <c r="FW170" s="132"/>
      <c r="FX170" s="132"/>
      <c r="FY170" s="132"/>
      <c r="FZ170" s="132"/>
      <c r="GA170" s="132"/>
      <c r="GB170" s="132"/>
      <c r="GC170" s="132"/>
      <c r="GD170" s="132"/>
      <c r="GE170" s="132"/>
      <c r="GF170" s="132"/>
      <c r="GG170" s="132"/>
      <c r="GH170" s="132"/>
      <c r="GI170" s="132">
        <v>6.1632754437657882</v>
      </c>
      <c r="GJ170" s="132">
        <v>1175.3090323071058</v>
      </c>
    </row>
    <row r="171" spans="1:192" x14ac:dyDescent="0.25">
      <c r="A171" s="133" t="s">
        <v>44</v>
      </c>
      <c r="B171" s="132">
        <v>0.97778989411449713</v>
      </c>
      <c r="C171" s="132">
        <v>3.8732608844944973</v>
      </c>
      <c r="D171" s="132">
        <v>0.23926330068803148</v>
      </c>
      <c r="E171" s="132">
        <v>2.2711774857856941</v>
      </c>
      <c r="F171" s="132">
        <v>4.8542792138024851</v>
      </c>
      <c r="G171" s="132">
        <v>1.7623680171770129</v>
      </c>
      <c r="H171" s="132">
        <v>1.606181493712791</v>
      </c>
      <c r="I171" s="132">
        <v>1.1682897953307512</v>
      </c>
      <c r="J171" s="132">
        <v>0.20582059594458474</v>
      </c>
      <c r="K171" s="132">
        <v>1.3717478329008224</v>
      </c>
      <c r="L171" s="132">
        <v>1.3441948447582377</v>
      </c>
      <c r="M171" s="132">
        <v>24.685581259308226</v>
      </c>
      <c r="N171" s="132">
        <v>3.2184074222238985</v>
      </c>
      <c r="O171" s="132">
        <v>5.6247622980015093</v>
      </c>
      <c r="P171" s="132">
        <v>70.23504631038702</v>
      </c>
      <c r="Q171" s="132">
        <v>13.011842672868681</v>
      </c>
      <c r="R171" s="132">
        <v>2.2538139007531077</v>
      </c>
      <c r="S171" s="132">
        <v>60.639880475715124</v>
      </c>
      <c r="T171" s="132">
        <v>38.29035791658648</v>
      </c>
      <c r="U171" s="132">
        <v>30.717912603575421</v>
      </c>
      <c r="V171" s="132">
        <v>9.7621714837516294</v>
      </c>
      <c r="W171" s="132">
        <v>2.9939950414915351</v>
      </c>
      <c r="X171" s="132">
        <v>5.1077866872137605</v>
      </c>
      <c r="Y171" s="132">
        <v>2.7443592736106543</v>
      </c>
      <c r="Z171" s="132">
        <v>4.8991252262379046</v>
      </c>
      <c r="AA171" s="132">
        <v>3.9209053823836051</v>
      </c>
      <c r="AB171" s="132">
        <v>3.6926268440101619</v>
      </c>
      <c r="AC171" s="132">
        <v>5.5970880970200723</v>
      </c>
      <c r="AD171" s="132">
        <v>7.3422018325455918</v>
      </c>
      <c r="AE171" s="132">
        <v>3.2976889080344782</v>
      </c>
      <c r="AF171" s="132">
        <v>0.91753671923601454</v>
      </c>
      <c r="AG171" s="132">
        <v>0.54089092335548483</v>
      </c>
      <c r="AH171" s="132">
        <v>6.8270088014599386</v>
      </c>
      <c r="AI171" s="132">
        <v>19.094995101309394</v>
      </c>
      <c r="AJ171" s="132">
        <v>0.69479415777810316</v>
      </c>
      <c r="AK171" s="132">
        <v>0.17616880267509366</v>
      </c>
      <c r="AL171" s="132">
        <v>1.6023788627533881</v>
      </c>
      <c r="AM171" s="132">
        <v>0.27677673885750692</v>
      </c>
      <c r="AN171" s="132">
        <v>11.533614964698607</v>
      </c>
      <c r="AO171" s="132">
        <v>10.028385969759391</v>
      </c>
      <c r="AP171" s="132">
        <v>0.45929177453992337</v>
      </c>
      <c r="AQ171" s="132">
        <v>37.195365587008858</v>
      </c>
      <c r="AR171" s="132">
        <v>2.6131131457624298E-2</v>
      </c>
      <c r="AS171" s="132">
        <v>0.53880986402807196</v>
      </c>
      <c r="AT171" s="132">
        <v>4.8492887762526475</v>
      </c>
      <c r="AU171" s="132">
        <v>2.2029774705819212</v>
      </c>
      <c r="AV171" s="132">
        <v>2.2912132202801372</v>
      </c>
      <c r="AW171" s="132">
        <v>1.3473240844022081</v>
      </c>
      <c r="AX171" s="132">
        <v>6.3313115503967117</v>
      </c>
      <c r="AY171" s="132">
        <v>4.553970867401036</v>
      </c>
      <c r="AZ171" s="132">
        <v>4.1675601765985526</v>
      </c>
      <c r="BA171" s="132">
        <v>2.1996554767948795</v>
      </c>
      <c r="BB171" s="132">
        <v>9.0310640439554213</v>
      </c>
      <c r="BC171" s="132">
        <v>0.24359999999999998</v>
      </c>
      <c r="BD171" s="132">
        <v>5.0028216411194246E-2</v>
      </c>
      <c r="BE171" s="132">
        <v>0.19039715013616687</v>
      </c>
      <c r="BF171" s="132">
        <v>2.8725710128801283</v>
      </c>
      <c r="BG171" s="132">
        <v>6.8652552328175123</v>
      </c>
      <c r="BH171" s="132">
        <v>0.71436229684645436</v>
      </c>
      <c r="BI171" s="132">
        <v>1.2751446881732977</v>
      </c>
      <c r="BJ171" s="132">
        <v>19.010698372050062</v>
      </c>
      <c r="BK171" s="132"/>
      <c r="BL171" s="132">
        <v>26.785816758037104</v>
      </c>
      <c r="BM171" s="132">
        <v>68.546625708006005</v>
      </c>
      <c r="BN171" s="132">
        <v>229.28598881607297</v>
      </c>
      <c r="BO171" s="132">
        <v>20.336142261371251</v>
      </c>
      <c r="BP171" s="132">
        <v>47.148534082900895</v>
      </c>
      <c r="BQ171" s="132">
        <v>157.69633084940904</v>
      </c>
      <c r="BR171" s="132">
        <v>8.0010345569007306</v>
      </c>
      <c r="BS171" s="132">
        <v>7.3711679744560339</v>
      </c>
      <c r="BT171" s="132">
        <v>1E-10</v>
      </c>
      <c r="BU171" s="132">
        <v>26.890580734782866</v>
      </c>
      <c r="BV171" s="132">
        <v>50.182398096566516</v>
      </c>
      <c r="BW171" s="132">
        <v>173.62391187897828</v>
      </c>
      <c r="BX171" s="132">
        <v>217.73191544217497</v>
      </c>
      <c r="BY171" s="132">
        <v>102.84019832464537</v>
      </c>
      <c r="BZ171" s="132">
        <v>264.91760065603569</v>
      </c>
      <c r="CA171" s="132"/>
      <c r="CB171" s="132"/>
      <c r="CC171" s="132"/>
      <c r="CD171" s="132"/>
      <c r="CE171" s="132"/>
      <c r="CF171" s="132"/>
      <c r="CG171" s="132"/>
      <c r="CH171" s="132"/>
      <c r="CI171" s="132"/>
      <c r="CJ171" s="132"/>
      <c r="CK171" s="132"/>
      <c r="CL171" s="132"/>
      <c r="CM171" s="132"/>
      <c r="CN171" s="132"/>
      <c r="CO171" s="132"/>
      <c r="CP171" s="132"/>
      <c r="CQ171" s="132"/>
      <c r="CR171" s="132"/>
      <c r="CS171" s="132"/>
      <c r="CT171" s="132"/>
      <c r="CU171" s="132"/>
      <c r="CV171" s="132"/>
      <c r="CW171" s="132"/>
      <c r="CX171" s="132"/>
      <c r="CY171" s="132"/>
      <c r="CZ171" s="132"/>
      <c r="DA171" s="132"/>
      <c r="DB171" s="132"/>
      <c r="DC171" s="132"/>
      <c r="DD171" s="132"/>
      <c r="DE171" s="132"/>
      <c r="DF171" s="132"/>
      <c r="DG171" s="132"/>
      <c r="DH171" s="132"/>
      <c r="DI171" s="132"/>
      <c r="DJ171" s="132"/>
      <c r="DK171" s="132"/>
      <c r="DL171" s="132"/>
      <c r="DM171" s="132"/>
      <c r="DN171" s="132"/>
      <c r="DO171" s="132"/>
      <c r="DP171" s="132"/>
      <c r="DQ171" s="132"/>
      <c r="DR171" s="132"/>
      <c r="DS171" s="132"/>
      <c r="DT171" s="132"/>
      <c r="DU171" s="132"/>
      <c r="DV171" s="132"/>
      <c r="DW171" s="132"/>
      <c r="DX171" s="132"/>
      <c r="DY171" s="132"/>
      <c r="DZ171" s="132"/>
      <c r="EA171" s="132"/>
      <c r="EB171" s="132"/>
      <c r="EC171" s="132"/>
      <c r="ED171" s="132"/>
      <c r="EE171" s="132"/>
      <c r="EF171" s="132"/>
      <c r="EG171" s="132"/>
      <c r="EH171" s="132"/>
      <c r="EI171" s="132"/>
      <c r="EJ171" s="132"/>
      <c r="EK171" s="132"/>
      <c r="EL171" s="132"/>
      <c r="EM171" s="132"/>
      <c r="EN171" s="132"/>
      <c r="EO171" s="132"/>
      <c r="EP171" s="132"/>
      <c r="EQ171" s="132"/>
      <c r="ER171" s="132"/>
      <c r="ES171" s="132"/>
      <c r="ET171" s="132"/>
      <c r="EU171" s="132"/>
      <c r="EV171" s="132"/>
      <c r="EW171" s="132"/>
      <c r="EX171" s="132"/>
      <c r="EY171" s="132"/>
      <c r="EZ171" s="132"/>
      <c r="FA171" s="132"/>
      <c r="FB171" s="132"/>
      <c r="FC171" s="132"/>
      <c r="FD171" s="132"/>
      <c r="FE171" s="132"/>
      <c r="FF171" s="132"/>
      <c r="FG171" s="132"/>
      <c r="FH171" s="132"/>
      <c r="FI171" s="132"/>
      <c r="FJ171" s="132"/>
      <c r="FK171" s="132"/>
      <c r="FL171" s="132"/>
      <c r="FM171" s="132"/>
      <c r="FN171" s="132"/>
      <c r="FO171" s="132"/>
      <c r="FP171" s="132"/>
      <c r="FQ171" s="132"/>
      <c r="FR171" s="132"/>
      <c r="FS171" s="132"/>
      <c r="FT171" s="132"/>
      <c r="FU171" s="132"/>
      <c r="FV171" s="132"/>
      <c r="FW171" s="132"/>
      <c r="FX171" s="132"/>
      <c r="FY171" s="132"/>
      <c r="FZ171" s="132"/>
      <c r="GA171" s="132"/>
      <c r="GB171" s="132"/>
      <c r="GC171" s="132"/>
      <c r="GD171" s="132"/>
      <c r="GE171" s="132"/>
      <c r="GF171" s="132"/>
      <c r="GG171" s="132"/>
      <c r="GH171" s="132"/>
      <c r="GI171" s="132">
        <v>104.75233679016846</v>
      </c>
      <c r="GJ171" s="132">
        <v>1981.9290819599305</v>
      </c>
    </row>
    <row r="172" spans="1:192" x14ac:dyDescent="0.25">
      <c r="A172" s="133" t="s">
        <v>530</v>
      </c>
      <c r="B172" s="132"/>
      <c r="C172" s="132"/>
      <c r="D172" s="132"/>
      <c r="E172" s="132"/>
      <c r="F172" s="132"/>
      <c r="G172" s="132"/>
      <c r="H172" s="132"/>
      <c r="I172" s="132"/>
      <c r="J172" s="132"/>
      <c r="K172" s="132"/>
      <c r="L172" s="132"/>
      <c r="M172" s="132"/>
      <c r="N172" s="132"/>
      <c r="O172" s="132"/>
      <c r="P172" s="132"/>
      <c r="Q172" s="132"/>
      <c r="R172" s="132"/>
      <c r="S172" s="132"/>
      <c r="T172" s="132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132"/>
      <c r="AG172" s="132"/>
      <c r="AH172" s="132"/>
      <c r="AI172" s="132"/>
      <c r="AJ172" s="132"/>
      <c r="AK172" s="132"/>
      <c r="AL172" s="132"/>
      <c r="AM172" s="132"/>
      <c r="AN172" s="132"/>
      <c r="AO172" s="132"/>
      <c r="AP172" s="132"/>
      <c r="AQ172" s="132"/>
      <c r="AR172" s="132"/>
      <c r="AS172" s="132"/>
      <c r="AT172" s="132"/>
      <c r="AU172" s="132"/>
      <c r="AV172" s="132"/>
      <c r="AW172" s="132"/>
      <c r="AX172" s="132"/>
      <c r="AY172" s="132"/>
      <c r="AZ172" s="132"/>
      <c r="BA172" s="132"/>
      <c r="BB172" s="132"/>
      <c r="BC172" s="132"/>
      <c r="BD172" s="132"/>
      <c r="BE172" s="132"/>
      <c r="BF172" s="132"/>
      <c r="BG172" s="132"/>
      <c r="BH172" s="132"/>
      <c r="BI172" s="132"/>
      <c r="BJ172" s="132"/>
      <c r="BK172" s="132">
        <v>100.03788839522109</v>
      </c>
      <c r="BL172" s="132"/>
      <c r="BM172" s="132"/>
      <c r="BN172" s="132"/>
      <c r="BO172" s="132"/>
      <c r="BP172" s="132"/>
      <c r="BQ172" s="132"/>
      <c r="BR172" s="132"/>
      <c r="BS172" s="132"/>
      <c r="BT172" s="132"/>
      <c r="BU172" s="132"/>
      <c r="BV172" s="132"/>
      <c r="BW172" s="132"/>
      <c r="BX172" s="132"/>
      <c r="BY172" s="132"/>
      <c r="BZ172" s="132"/>
      <c r="CA172" s="132"/>
      <c r="CB172" s="132"/>
      <c r="CC172" s="132"/>
      <c r="CD172" s="132"/>
      <c r="CE172" s="132"/>
      <c r="CF172" s="132"/>
      <c r="CG172" s="132"/>
      <c r="CH172" s="132"/>
      <c r="CI172" s="132"/>
      <c r="CJ172" s="132"/>
      <c r="CK172" s="132"/>
      <c r="CL172" s="132"/>
      <c r="CM172" s="132"/>
      <c r="CN172" s="132"/>
      <c r="CO172" s="132"/>
      <c r="CP172" s="132"/>
      <c r="CQ172" s="132"/>
      <c r="CR172" s="132"/>
      <c r="CS172" s="132"/>
      <c r="CT172" s="132"/>
      <c r="CU172" s="132"/>
      <c r="CV172" s="132"/>
      <c r="CW172" s="132"/>
      <c r="CX172" s="132"/>
      <c r="CY172" s="132"/>
      <c r="CZ172" s="132"/>
      <c r="DA172" s="132"/>
      <c r="DB172" s="132"/>
      <c r="DC172" s="132"/>
      <c r="DD172" s="132"/>
      <c r="DE172" s="132"/>
      <c r="DF172" s="132"/>
      <c r="DG172" s="132"/>
      <c r="DH172" s="132"/>
      <c r="DI172" s="132"/>
      <c r="DJ172" s="132"/>
      <c r="DK172" s="132"/>
      <c r="DL172" s="132"/>
      <c r="DM172" s="132"/>
      <c r="DN172" s="132"/>
      <c r="DO172" s="132"/>
      <c r="DP172" s="132"/>
      <c r="DQ172" s="132"/>
      <c r="DR172" s="132"/>
      <c r="DS172" s="132"/>
      <c r="DT172" s="132"/>
      <c r="DU172" s="132"/>
      <c r="DV172" s="132"/>
      <c r="DW172" s="132"/>
      <c r="DX172" s="132"/>
      <c r="DY172" s="132"/>
      <c r="DZ172" s="132"/>
      <c r="EA172" s="132"/>
      <c r="EB172" s="132"/>
      <c r="EC172" s="132"/>
      <c r="ED172" s="132"/>
      <c r="EE172" s="132"/>
      <c r="EF172" s="132"/>
      <c r="EG172" s="132"/>
      <c r="EH172" s="132"/>
      <c r="EI172" s="132"/>
      <c r="EJ172" s="132"/>
      <c r="EK172" s="132"/>
      <c r="EL172" s="132"/>
      <c r="EM172" s="132"/>
      <c r="EN172" s="132"/>
      <c r="EO172" s="132"/>
      <c r="EP172" s="132"/>
      <c r="EQ172" s="132"/>
      <c r="ER172" s="132"/>
      <c r="ES172" s="132"/>
      <c r="ET172" s="132"/>
      <c r="EU172" s="132"/>
      <c r="EV172" s="132"/>
      <c r="EW172" s="132"/>
      <c r="EX172" s="132"/>
      <c r="EY172" s="132"/>
      <c r="EZ172" s="132"/>
      <c r="FA172" s="132"/>
      <c r="FB172" s="132"/>
      <c r="FC172" s="132"/>
      <c r="FD172" s="132"/>
      <c r="FE172" s="132"/>
      <c r="FF172" s="132"/>
      <c r="FG172" s="132"/>
      <c r="FH172" s="132"/>
      <c r="FI172" s="132"/>
      <c r="FJ172" s="132"/>
      <c r="FK172" s="132"/>
      <c r="FL172" s="132"/>
      <c r="FM172" s="132"/>
      <c r="FN172" s="132"/>
      <c r="FO172" s="132"/>
      <c r="FP172" s="132"/>
      <c r="FQ172" s="132"/>
      <c r="FR172" s="132"/>
      <c r="FS172" s="132"/>
      <c r="FT172" s="132"/>
      <c r="FU172" s="132"/>
      <c r="FV172" s="132"/>
      <c r="FW172" s="132"/>
      <c r="FX172" s="132"/>
      <c r="FY172" s="132"/>
      <c r="FZ172" s="132"/>
      <c r="GA172" s="132"/>
      <c r="GB172" s="132"/>
      <c r="GC172" s="132"/>
      <c r="GD172" s="132"/>
      <c r="GE172" s="132"/>
      <c r="GF172" s="132"/>
      <c r="GG172" s="132"/>
      <c r="GH172" s="132"/>
      <c r="GI172" s="132"/>
      <c r="GJ172" s="132">
        <v>100.03788839522109</v>
      </c>
    </row>
    <row r="173" spans="1:192" x14ac:dyDescent="0.25">
      <c r="A173" s="133" t="s">
        <v>775</v>
      </c>
      <c r="B173" s="132">
        <v>1.143802704551049</v>
      </c>
      <c r="C173" s="132">
        <v>5.3344458387277855</v>
      </c>
      <c r="D173" s="132">
        <v>0.45991056295933458</v>
      </c>
      <c r="E173" s="132">
        <v>0.33032719947835942</v>
      </c>
      <c r="F173" s="132">
        <v>0.39303731873358505</v>
      </c>
      <c r="G173" s="132">
        <v>0.28728495466427845</v>
      </c>
      <c r="H173" s="132">
        <v>2.6286514685710265</v>
      </c>
      <c r="I173" s="132">
        <v>0.18237404670345456</v>
      </c>
      <c r="J173" s="132">
        <v>0.16582612864695581</v>
      </c>
      <c r="K173" s="132">
        <v>0.88355169220925245</v>
      </c>
      <c r="L173" s="132">
        <v>5.5184608408674825</v>
      </c>
      <c r="M173" s="132"/>
      <c r="N173" s="132"/>
      <c r="O173" s="132"/>
      <c r="P173" s="132"/>
      <c r="Q173" s="132"/>
      <c r="R173" s="132"/>
      <c r="S173" s="132"/>
      <c r="T173" s="132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32"/>
      <c r="AQ173" s="132"/>
      <c r="AR173" s="132"/>
      <c r="AS173" s="132"/>
      <c r="AT173" s="132"/>
      <c r="AU173" s="132"/>
      <c r="AV173" s="132"/>
      <c r="AW173" s="132"/>
      <c r="AX173" s="132"/>
      <c r="AY173" s="132"/>
      <c r="AZ173" s="132"/>
      <c r="BA173" s="132"/>
      <c r="BB173" s="132"/>
      <c r="BC173" s="132"/>
      <c r="BD173" s="132"/>
      <c r="BE173" s="132"/>
      <c r="BF173" s="132"/>
      <c r="BG173" s="132"/>
      <c r="BH173" s="132"/>
      <c r="BI173" s="132"/>
      <c r="BJ173" s="132"/>
      <c r="BK173" s="132"/>
      <c r="BL173" s="132"/>
      <c r="BM173" s="132"/>
      <c r="BN173" s="132"/>
      <c r="BO173" s="132"/>
      <c r="BP173" s="132"/>
      <c r="BQ173" s="132"/>
      <c r="BR173" s="132"/>
      <c r="BS173" s="132"/>
      <c r="BT173" s="132"/>
      <c r="BU173" s="132"/>
      <c r="BV173" s="132"/>
      <c r="BW173" s="132"/>
      <c r="BX173" s="132"/>
      <c r="BY173" s="132"/>
      <c r="BZ173" s="132"/>
      <c r="CA173" s="132"/>
      <c r="CB173" s="132"/>
      <c r="CC173" s="132"/>
      <c r="CD173" s="132"/>
      <c r="CE173" s="132"/>
      <c r="CF173" s="132"/>
      <c r="CG173" s="132"/>
      <c r="CH173" s="132"/>
      <c r="CI173" s="132"/>
      <c r="CJ173" s="132"/>
      <c r="CK173" s="132"/>
      <c r="CL173" s="132"/>
      <c r="CM173" s="132"/>
      <c r="CN173" s="132"/>
      <c r="CO173" s="132"/>
      <c r="CP173" s="132"/>
      <c r="CQ173" s="132"/>
      <c r="CR173" s="132"/>
      <c r="CS173" s="132"/>
      <c r="CT173" s="132"/>
      <c r="CU173" s="132"/>
      <c r="CV173" s="132"/>
      <c r="CW173" s="132"/>
      <c r="CX173" s="132"/>
      <c r="CY173" s="132"/>
      <c r="CZ173" s="132"/>
      <c r="DA173" s="132"/>
      <c r="DB173" s="132"/>
      <c r="DC173" s="132"/>
      <c r="DD173" s="132"/>
      <c r="DE173" s="132"/>
      <c r="DF173" s="132"/>
      <c r="DG173" s="132"/>
      <c r="DH173" s="132"/>
      <c r="DI173" s="132"/>
      <c r="DJ173" s="132"/>
      <c r="DK173" s="132"/>
      <c r="DL173" s="132"/>
      <c r="DM173" s="132"/>
      <c r="DN173" s="132"/>
      <c r="DO173" s="132"/>
      <c r="DP173" s="132"/>
      <c r="DQ173" s="132"/>
      <c r="DR173" s="132"/>
      <c r="DS173" s="132"/>
      <c r="DT173" s="132"/>
      <c r="DU173" s="132"/>
      <c r="DV173" s="132"/>
      <c r="DW173" s="132"/>
      <c r="DX173" s="132"/>
      <c r="DY173" s="132"/>
      <c r="DZ173" s="132"/>
      <c r="EA173" s="132"/>
      <c r="EB173" s="132"/>
      <c r="EC173" s="132"/>
      <c r="ED173" s="132"/>
      <c r="EE173" s="132"/>
      <c r="EF173" s="132"/>
      <c r="EG173" s="132"/>
      <c r="EH173" s="132"/>
      <c r="EI173" s="132"/>
      <c r="EJ173" s="132"/>
      <c r="EK173" s="132"/>
      <c r="EL173" s="132"/>
      <c r="EM173" s="132"/>
      <c r="EN173" s="132"/>
      <c r="EO173" s="132"/>
      <c r="EP173" s="132"/>
      <c r="EQ173" s="132"/>
      <c r="ER173" s="132"/>
      <c r="ES173" s="132"/>
      <c r="ET173" s="132"/>
      <c r="EU173" s="132"/>
      <c r="EV173" s="132"/>
      <c r="EW173" s="132"/>
      <c r="EX173" s="132"/>
      <c r="EY173" s="132"/>
      <c r="EZ173" s="132"/>
      <c r="FA173" s="132"/>
      <c r="FB173" s="132"/>
      <c r="FC173" s="132"/>
      <c r="FD173" s="132"/>
      <c r="FE173" s="132"/>
      <c r="FF173" s="132"/>
      <c r="FG173" s="132"/>
      <c r="FH173" s="132"/>
      <c r="FI173" s="132"/>
      <c r="FJ173" s="132"/>
      <c r="FK173" s="132"/>
      <c r="FL173" s="132"/>
      <c r="FM173" s="132"/>
      <c r="FN173" s="132"/>
      <c r="FO173" s="132"/>
      <c r="FP173" s="132"/>
      <c r="FQ173" s="132"/>
      <c r="FR173" s="132"/>
      <c r="FS173" s="132"/>
      <c r="FT173" s="132"/>
      <c r="FU173" s="132"/>
      <c r="FV173" s="132"/>
      <c r="FW173" s="132"/>
      <c r="FX173" s="132"/>
      <c r="FY173" s="132"/>
      <c r="FZ173" s="132"/>
      <c r="GA173" s="132"/>
      <c r="GB173" s="132"/>
      <c r="GC173" s="132"/>
      <c r="GD173" s="132"/>
      <c r="GE173" s="132"/>
      <c r="GF173" s="132"/>
      <c r="GG173" s="132"/>
      <c r="GH173" s="132"/>
      <c r="GI173" s="132"/>
      <c r="GJ173" s="132">
        <v>17.327672756112563</v>
      </c>
    </row>
    <row r="174" spans="1:192" x14ac:dyDescent="0.25">
      <c r="A174" s="133" t="s">
        <v>529</v>
      </c>
      <c r="B174" s="132"/>
      <c r="C174" s="132"/>
      <c r="D174" s="132"/>
      <c r="E174" s="132"/>
      <c r="F174" s="132"/>
      <c r="G174" s="132"/>
      <c r="H174" s="132"/>
      <c r="I174" s="132"/>
      <c r="J174" s="132"/>
      <c r="K174" s="132"/>
      <c r="L174" s="132"/>
      <c r="M174" s="132"/>
      <c r="N174" s="132"/>
      <c r="O174" s="132"/>
      <c r="P174" s="132"/>
      <c r="Q174" s="132"/>
      <c r="R174" s="132"/>
      <c r="S174" s="132"/>
      <c r="T174" s="132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32"/>
      <c r="AG174" s="132"/>
      <c r="AH174" s="132"/>
      <c r="AI174" s="132"/>
      <c r="AJ174" s="132"/>
      <c r="AK174" s="132"/>
      <c r="AL174" s="132"/>
      <c r="AM174" s="132"/>
      <c r="AN174" s="132"/>
      <c r="AO174" s="132"/>
      <c r="AP174" s="132"/>
      <c r="AQ174" s="132"/>
      <c r="AR174" s="132"/>
      <c r="AS174" s="132"/>
      <c r="AT174" s="132"/>
      <c r="AU174" s="132"/>
      <c r="AV174" s="132"/>
      <c r="AW174" s="132"/>
      <c r="AX174" s="132"/>
      <c r="AY174" s="132"/>
      <c r="AZ174" s="132"/>
      <c r="BA174" s="132"/>
      <c r="BB174" s="132"/>
      <c r="BC174" s="132"/>
      <c r="BD174" s="132"/>
      <c r="BE174" s="132"/>
      <c r="BF174" s="132"/>
      <c r="BG174" s="132"/>
      <c r="BH174" s="132"/>
      <c r="BI174" s="132"/>
      <c r="BJ174" s="132"/>
      <c r="BK174" s="132"/>
      <c r="BL174" s="132"/>
      <c r="BM174" s="132"/>
      <c r="BN174" s="132"/>
      <c r="BO174" s="132"/>
      <c r="BP174" s="132"/>
      <c r="BQ174" s="132"/>
      <c r="BR174" s="132"/>
      <c r="BS174" s="132"/>
      <c r="BT174" s="132"/>
      <c r="BU174" s="132"/>
      <c r="BV174" s="132"/>
      <c r="BW174" s="132"/>
      <c r="BX174" s="132"/>
      <c r="BY174" s="132"/>
      <c r="BZ174" s="132"/>
      <c r="CA174" s="132"/>
      <c r="CB174" s="132"/>
      <c r="CC174" s="132"/>
      <c r="CD174" s="132"/>
      <c r="CE174" s="132"/>
      <c r="CF174" s="132"/>
      <c r="CG174" s="132"/>
      <c r="CH174" s="132"/>
      <c r="CI174" s="132"/>
      <c r="CJ174" s="132"/>
      <c r="CK174" s="132"/>
      <c r="CL174" s="132"/>
      <c r="CM174" s="132"/>
      <c r="CN174" s="132"/>
      <c r="CO174" s="132"/>
      <c r="CP174" s="132"/>
      <c r="CQ174" s="132"/>
      <c r="CR174" s="132"/>
      <c r="CS174" s="132"/>
      <c r="CT174" s="132"/>
      <c r="CU174" s="132"/>
      <c r="CV174" s="132"/>
      <c r="CW174" s="132"/>
      <c r="CX174" s="132"/>
      <c r="CY174" s="132"/>
      <c r="CZ174" s="132"/>
      <c r="DA174" s="132"/>
      <c r="DB174" s="132"/>
      <c r="DC174" s="132"/>
      <c r="DD174" s="132"/>
      <c r="DE174" s="132"/>
      <c r="DF174" s="132"/>
      <c r="DG174" s="132"/>
      <c r="DH174" s="132"/>
      <c r="DI174" s="132"/>
      <c r="DJ174" s="132"/>
      <c r="DK174" s="132"/>
      <c r="DL174" s="132"/>
      <c r="DM174" s="132"/>
      <c r="DN174" s="132"/>
      <c r="DO174" s="132"/>
      <c r="DP174" s="132"/>
      <c r="DQ174" s="132"/>
      <c r="DR174" s="132"/>
      <c r="DS174" s="132"/>
      <c r="DT174" s="132"/>
      <c r="DU174" s="132"/>
      <c r="DV174" s="132"/>
      <c r="DW174" s="132"/>
      <c r="DX174" s="132"/>
      <c r="DY174" s="132"/>
      <c r="DZ174" s="132"/>
      <c r="EA174" s="132"/>
      <c r="EB174" s="132"/>
      <c r="EC174" s="132"/>
      <c r="ED174" s="132"/>
      <c r="EE174" s="132"/>
      <c r="EF174" s="132"/>
      <c r="EG174" s="132"/>
      <c r="EH174" s="132"/>
      <c r="EI174" s="132"/>
      <c r="EJ174" s="132"/>
      <c r="EK174" s="132"/>
      <c r="EL174" s="132"/>
      <c r="EM174" s="132"/>
      <c r="EN174" s="132"/>
      <c r="EO174" s="132"/>
      <c r="EP174" s="132"/>
      <c r="EQ174" s="132"/>
      <c r="ER174" s="132"/>
      <c r="ES174" s="132"/>
      <c r="ET174" s="132"/>
      <c r="EU174" s="132"/>
      <c r="EV174" s="132"/>
      <c r="EW174" s="132"/>
      <c r="EX174" s="132"/>
      <c r="EY174" s="132"/>
      <c r="EZ174" s="132"/>
      <c r="FA174" s="132"/>
      <c r="FB174" s="132"/>
      <c r="FC174" s="132"/>
      <c r="FD174" s="132"/>
      <c r="FE174" s="132"/>
      <c r="FF174" s="132"/>
      <c r="FG174" s="132"/>
      <c r="FH174" s="132"/>
      <c r="FI174" s="132">
        <v>1020.0530392931669</v>
      </c>
      <c r="FJ174" s="132"/>
      <c r="FK174" s="132"/>
      <c r="FL174" s="132">
        <v>254.88812946675023</v>
      </c>
      <c r="FM174" s="132"/>
      <c r="FN174" s="132">
        <v>7.2849536243188157E-2</v>
      </c>
      <c r="FO174" s="132">
        <v>0.29200266293737653</v>
      </c>
      <c r="FP174" s="132">
        <v>0.68042585031542446</v>
      </c>
      <c r="FQ174" s="132">
        <v>1.5048252739619468</v>
      </c>
      <c r="FR174" s="132">
        <v>3.8084007754697211</v>
      </c>
      <c r="FS174" s="132">
        <v>7.3379929847313168</v>
      </c>
      <c r="FT174" s="132">
        <v>12.784018088225199</v>
      </c>
      <c r="FU174" s="132">
        <v>38.53399620214298</v>
      </c>
      <c r="FV174" s="132">
        <v>82.111198447275029</v>
      </c>
      <c r="FW174" s="132">
        <v>280.66882496961307</v>
      </c>
      <c r="FX174" s="132">
        <v>532.96807363711957</v>
      </c>
      <c r="FY174" s="132"/>
      <c r="FZ174" s="132"/>
      <c r="GA174" s="132"/>
      <c r="GB174" s="132"/>
      <c r="GC174" s="132"/>
      <c r="GD174" s="132">
        <v>-1.7763568394002505E-15</v>
      </c>
      <c r="GE174" s="132">
        <v>1.4918621893400541E-15</v>
      </c>
      <c r="GF174" s="132"/>
      <c r="GG174" s="132"/>
      <c r="GH174" s="132"/>
      <c r="GI174" s="132"/>
      <c r="GJ174" s="132">
        <v>2235.7037771879518</v>
      </c>
    </row>
    <row r="175" spans="1:192" x14ac:dyDescent="0.25">
      <c r="A175" s="133" t="s">
        <v>531</v>
      </c>
      <c r="B175" s="132"/>
      <c r="C175" s="132"/>
      <c r="D175" s="132"/>
      <c r="E175" s="132"/>
      <c r="F175" s="132"/>
      <c r="G175" s="132"/>
      <c r="H175" s="132"/>
      <c r="I175" s="132"/>
      <c r="J175" s="132"/>
      <c r="K175" s="132"/>
      <c r="L175" s="132"/>
      <c r="M175" s="132"/>
      <c r="N175" s="132"/>
      <c r="O175" s="132"/>
      <c r="P175" s="132"/>
      <c r="Q175" s="132"/>
      <c r="R175" s="132"/>
      <c r="S175" s="132"/>
      <c r="T175" s="132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  <c r="AN175" s="132"/>
      <c r="AO175" s="132"/>
      <c r="AP175" s="132"/>
      <c r="AQ175" s="132"/>
      <c r="AR175" s="132"/>
      <c r="AS175" s="132"/>
      <c r="AT175" s="132"/>
      <c r="AU175" s="132"/>
      <c r="AV175" s="132"/>
      <c r="AW175" s="132"/>
      <c r="AX175" s="132"/>
      <c r="AY175" s="132"/>
      <c r="AZ175" s="132"/>
      <c r="BA175" s="132"/>
      <c r="BB175" s="132"/>
      <c r="BC175" s="132"/>
      <c r="BD175" s="132"/>
      <c r="BE175" s="132"/>
      <c r="BF175" s="132"/>
      <c r="BG175" s="132"/>
      <c r="BH175" s="132"/>
      <c r="BI175" s="132"/>
      <c r="BJ175" s="132"/>
      <c r="BK175" s="132"/>
      <c r="BL175" s="132"/>
      <c r="BM175" s="132"/>
      <c r="BN175" s="132"/>
      <c r="BO175" s="132"/>
      <c r="BP175" s="132"/>
      <c r="BQ175" s="132"/>
      <c r="BR175" s="132"/>
      <c r="BS175" s="132"/>
      <c r="BT175" s="132"/>
      <c r="BU175" s="132"/>
      <c r="BV175" s="132"/>
      <c r="BW175" s="132"/>
      <c r="BX175" s="132"/>
      <c r="BY175" s="132"/>
      <c r="BZ175" s="132"/>
      <c r="CA175" s="132"/>
      <c r="CB175" s="132"/>
      <c r="CC175" s="132"/>
      <c r="CD175" s="132"/>
      <c r="CE175" s="132"/>
      <c r="CF175" s="132"/>
      <c r="CG175" s="132"/>
      <c r="CH175" s="132"/>
      <c r="CI175" s="132"/>
      <c r="CJ175" s="132"/>
      <c r="CK175" s="132"/>
      <c r="CL175" s="132"/>
      <c r="CM175" s="132"/>
      <c r="CN175" s="132"/>
      <c r="CO175" s="132"/>
      <c r="CP175" s="132"/>
      <c r="CQ175" s="132"/>
      <c r="CR175" s="132"/>
      <c r="CS175" s="132"/>
      <c r="CT175" s="132"/>
      <c r="CU175" s="132"/>
      <c r="CV175" s="132"/>
      <c r="CW175" s="132"/>
      <c r="CX175" s="132"/>
      <c r="CY175" s="132"/>
      <c r="CZ175" s="132"/>
      <c r="DA175" s="132"/>
      <c r="DB175" s="132"/>
      <c r="DC175" s="132"/>
      <c r="DD175" s="132"/>
      <c r="DE175" s="132"/>
      <c r="DF175" s="132"/>
      <c r="DG175" s="132"/>
      <c r="DH175" s="132"/>
      <c r="DI175" s="132"/>
      <c r="DJ175" s="132"/>
      <c r="DK175" s="132"/>
      <c r="DL175" s="132"/>
      <c r="DM175" s="132"/>
      <c r="DN175" s="132"/>
      <c r="DO175" s="132"/>
      <c r="DP175" s="132"/>
      <c r="DQ175" s="132"/>
      <c r="DR175" s="132"/>
      <c r="DS175" s="132"/>
      <c r="DT175" s="132"/>
      <c r="DU175" s="132"/>
      <c r="DV175" s="132"/>
      <c r="DW175" s="132"/>
      <c r="DX175" s="132"/>
      <c r="DY175" s="132"/>
      <c r="DZ175" s="132"/>
      <c r="EA175" s="132"/>
      <c r="EB175" s="132"/>
      <c r="EC175" s="132"/>
      <c r="ED175" s="132"/>
      <c r="EE175" s="132"/>
      <c r="EF175" s="132"/>
      <c r="EG175" s="132"/>
      <c r="EH175" s="132"/>
      <c r="EI175" s="132"/>
      <c r="EJ175" s="132"/>
      <c r="EK175" s="132"/>
      <c r="EL175" s="132"/>
      <c r="EM175" s="132"/>
      <c r="EN175" s="132"/>
      <c r="EO175" s="132"/>
      <c r="EP175" s="132"/>
      <c r="EQ175" s="132"/>
      <c r="ER175" s="132"/>
      <c r="ES175" s="132"/>
      <c r="ET175" s="132"/>
      <c r="EU175" s="132"/>
      <c r="EV175" s="132"/>
      <c r="EW175" s="132"/>
      <c r="EX175" s="132"/>
      <c r="EY175" s="132"/>
      <c r="EZ175" s="132"/>
      <c r="FA175" s="132"/>
      <c r="FB175" s="132"/>
      <c r="FC175" s="132"/>
      <c r="FD175" s="132"/>
      <c r="FE175" s="132"/>
      <c r="FF175" s="132"/>
      <c r="FG175" s="132"/>
      <c r="FH175" s="132"/>
      <c r="FI175" s="132"/>
      <c r="FJ175" s="132">
        <v>100.03788839522109</v>
      </c>
      <c r="FK175" s="132"/>
      <c r="FL175" s="132"/>
      <c r="FM175" s="132"/>
      <c r="FN175" s="132"/>
      <c r="FO175" s="132"/>
      <c r="FP175" s="132"/>
      <c r="FQ175" s="132"/>
      <c r="FR175" s="132"/>
      <c r="FS175" s="132"/>
      <c r="FT175" s="132"/>
      <c r="FU175" s="132"/>
      <c r="FV175" s="132"/>
      <c r="FW175" s="132"/>
      <c r="FX175" s="132"/>
      <c r="FY175" s="132"/>
      <c r="FZ175" s="132"/>
      <c r="GA175" s="132"/>
      <c r="GB175" s="132"/>
      <c r="GC175" s="132">
        <v>6.1284310959308641E-14</v>
      </c>
      <c r="GD175" s="132"/>
      <c r="GE175" s="132"/>
      <c r="GF175" s="132"/>
      <c r="GG175" s="132"/>
      <c r="GH175" s="132"/>
      <c r="GI175" s="132"/>
      <c r="GJ175" s="132">
        <v>100.03788839522115</v>
      </c>
    </row>
    <row r="176" spans="1:192" x14ac:dyDescent="0.25">
      <c r="A176" s="133" t="s">
        <v>46</v>
      </c>
      <c r="B176" s="132"/>
      <c r="C176" s="132"/>
      <c r="D176" s="132"/>
      <c r="E176" s="132"/>
      <c r="F176" s="132"/>
      <c r="G176" s="132"/>
      <c r="H176" s="132"/>
      <c r="I176" s="132"/>
      <c r="J176" s="132"/>
      <c r="K176" s="132"/>
      <c r="L176" s="132"/>
      <c r="M176" s="132"/>
      <c r="N176" s="132"/>
      <c r="O176" s="132"/>
      <c r="P176" s="132"/>
      <c r="Q176" s="132"/>
      <c r="R176" s="132"/>
      <c r="S176" s="132"/>
      <c r="T176" s="132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132"/>
      <c r="AG176" s="132"/>
      <c r="AH176" s="132"/>
      <c r="AI176" s="132"/>
      <c r="AJ176" s="132"/>
      <c r="AK176" s="132"/>
      <c r="AL176" s="132"/>
      <c r="AM176" s="132"/>
      <c r="AN176" s="132"/>
      <c r="AO176" s="132"/>
      <c r="AP176" s="132"/>
      <c r="AQ176" s="132"/>
      <c r="AR176" s="132"/>
      <c r="AS176" s="132"/>
      <c r="AT176" s="132"/>
      <c r="AU176" s="132"/>
      <c r="AV176" s="132"/>
      <c r="AW176" s="132"/>
      <c r="AX176" s="132"/>
      <c r="AY176" s="132"/>
      <c r="AZ176" s="132"/>
      <c r="BA176" s="132"/>
      <c r="BB176" s="132"/>
      <c r="BC176" s="132"/>
      <c r="BD176" s="132"/>
      <c r="BE176" s="132"/>
      <c r="BF176" s="132"/>
      <c r="BG176" s="132"/>
      <c r="BH176" s="132"/>
      <c r="BI176" s="132"/>
      <c r="BJ176" s="132"/>
      <c r="BK176" s="132"/>
      <c r="BL176" s="132"/>
      <c r="BM176" s="132"/>
      <c r="BN176" s="132"/>
      <c r="BO176" s="132"/>
      <c r="BP176" s="132"/>
      <c r="BQ176" s="132"/>
      <c r="BR176" s="132"/>
      <c r="BS176" s="132"/>
      <c r="BT176" s="132"/>
      <c r="BU176" s="132"/>
      <c r="BV176" s="132"/>
      <c r="BW176" s="132"/>
      <c r="BX176" s="132"/>
      <c r="BY176" s="132"/>
      <c r="BZ176" s="132"/>
      <c r="CA176" s="132"/>
      <c r="CB176" s="132"/>
      <c r="CC176" s="132"/>
      <c r="CD176" s="132"/>
      <c r="CE176" s="132"/>
      <c r="CF176" s="132"/>
      <c r="CG176" s="132"/>
      <c r="CH176" s="132"/>
      <c r="CI176" s="132"/>
      <c r="CJ176" s="132"/>
      <c r="CK176" s="132"/>
      <c r="CL176" s="132"/>
      <c r="CM176" s="132"/>
      <c r="CN176" s="132"/>
      <c r="CO176" s="132"/>
      <c r="CP176" s="132"/>
      <c r="CQ176" s="132"/>
      <c r="CR176" s="132"/>
      <c r="CS176" s="132"/>
      <c r="CT176" s="132"/>
      <c r="CU176" s="132"/>
      <c r="CV176" s="132"/>
      <c r="CW176" s="132"/>
      <c r="CX176" s="132"/>
      <c r="CY176" s="132"/>
      <c r="CZ176" s="132"/>
      <c r="DA176" s="132"/>
      <c r="DB176" s="132"/>
      <c r="DC176" s="132"/>
      <c r="DD176" s="132"/>
      <c r="DE176" s="132"/>
      <c r="DF176" s="132"/>
      <c r="DG176" s="132"/>
      <c r="DH176" s="132"/>
      <c r="DI176" s="132"/>
      <c r="DJ176" s="132"/>
      <c r="DK176" s="132"/>
      <c r="DL176" s="132"/>
      <c r="DM176" s="132"/>
      <c r="DN176" s="132"/>
      <c r="DO176" s="132"/>
      <c r="DP176" s="132"/>
      <c r="DQ176" s="132"/>
      <c r="DR176" s="132"/>
      <c r="DS176" s="132"/>
      <c r="DT176" s="132"/>
      <c r="DU176" s="132"/>
      <c r="DV176" s="132"/>
      <c r="DW176" s="132"/>
      <c r="DX176" s="132"/>
      <c r="DY176" s="132"/>
      <c r="DZ176" s="132"/>
      <c r="EA176" s="132"/>
      <c r="EB176" s="132"/>
      <c r="EC176" s="132"/>
      <c r="ED176" s="132"/>
      <c r="EE176" s="132"/>
      <c r="EF176" s="132"/>
      <c r="EG176" s="132"/>
      <c r="EH176" s="132"/>
      <c r="EI176" s="132"/>
      <c r="EJ176" s="132"/>
      <c r="EK176" s="132"/>
      <c r="EL176" s="132"/>
      <c r="EM176" s="132"/>
      <c r="EN176" s="132"/>
      <c r="EO176" s="132"/>
      <c r="EP176" s="132"/>
      <c r="EQ176" s="132"/>
      <c r="ER176" s="132"/>
      <c r="ES176" s="132"/>
      <c r="ET176" s="132"/>
      <c r="EU176" s="132"/>
      <c r="EV176" s="132"/>
      <c r="EW176" s="132"/>
      <c r="EX176" s="132"/>
      <c r="EY176" s="132"/>
      <c r="EZ176" s="132"/>
      <c r="FA176" s="132"/>
      <c r="FB176" s="132"/>
      <c r="FC176" s="132"/>
      <c r="FD176" s="132"/>
      <c r="FE176" s="132">
        <v>15.81856917489014</v>
      </c>
      <c r="FF176" s="132">
        <v>11.101783415559455</v>
      </c>
      <c r="FG176" s="132">
        <v>1.1937096360246453</v>
      </c>
      <c r="FH176" s="132">
        <v>4.7182259880558942E-2</v>
      </c>
      <c r="FI176" s="132">
        <v>1.6930643338170477</v>
      </c>
      <c r="FJ176" s="132"/>
      <c r="FK176" s="132">
        <v>3.5125751306646441E-2</v>
      </c>
      <c r="FL176" s="132">
        <v>0.98378394853883488</v>
      </c>
      <c r="FM176" s="132"/>
      <c r="FN176" s="132"/>
      <c r="FO176" s="132"/>
      <c r="FP176" s="132"/>
      <c r="FQ176" s="132"/>
      <c r="FR176" s="132"/>
      <c r="FS176" s="132"/>
      <c r="FT176" s="132"/>
      <c r="FU176" s="132"/>
      <c r="FV176" s="132"/>
      <c r="FW176" s="132"/>
      <c r="FX176" s="132">
        <v>49.342413337060918</v>
      </c>
      <c r="FY176" s="132"/>
      <c r="FZ176" s="132"/>
      <c r="GA176" s="132"/>
      <c r="GB176" s="132"/>
      <c r="GC176" s="132"/>
      <c r="GD176" s="132"/>
      <c r="GE176" s="132"/>
      <c r="GF176" s="132"/>
      <c r="GG176" s="132"/>
      <c r="GH176" s="132"/>
      <c r="GI176" s="132">
        <v>3.1696030788631015E-2</v>
      </c>
      <c r="GJ176" s="132">
        <v>80.247327887866888</v>
      </c>
    </row>
    <row r="177" spans="1:192" x14ac:dyDescent="0.25">
      <c r="A177" s="133" t="s">
        <v>47</v>
      </c>
      <c r="B177" s="132"/>
      <c r="C177" s="132"/>
      <c r="D177" s="132"/>
      <c r="E177" s="132"/>
      <c r="F177" s="132"/>
      <c r="G177" s="132"/>
      <c r="H177" s="132"/>
      <c r="I177" s="132"/>
      <c r="J177" s="132"/>
      <c r="K177" s="132"/>
      <c r="L177" s="132"/>
      <c r="M177" s="132"/>
      <c r="N177" s="132"/>
      <c r="O177" s="132"/>
      <c r="P177" s="132"/>
      <c r="Q177" s="132"/>
      <c r="R177" s="132"/>
      <c r="S177" s="132"/>
      <c r="T177" s="132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  <c r="AN177" s="132"/>
      <c r="AO177" s="132"/>
      <c r="AP177" s="132"/>
      <c r="AQ177" s="132"/>
      <c r="AR177" s="132"/>
      <c r="AS177" s="132"/>
      <c r="AT177" s="132"/>
      <c r="AU177" s="132"/>
      <c r="AV177" s="132"/>
      <c r="AW177" s="132"/>
      <c r="AX177" s="132"/>
      <c r="AY177" s="132"/>
      <c r="AZ177" s="132"/>
      <c r="BA177" s="132"/>
      <c r="BB177" s="132"/>
      <c r="BC177" s="132"/>
      <c r="BD177" s="132"/>
      <c r="BE177" s="132"/>
      <c r="BF177" s="132"/>
      <c r="BG177" s="132"/>
      <c r="BH177" s="132"/>
      <c r="BI177" s="132"/>
      <c r="BJ177" s="132"/>
      <c r="BK177" s="132"/>
      <c r="BL177" s="132"/>
      <c r="BM177" s="132"/>
      <c r="BN177" s="132"/>
      <c r="BO177" s="132"/>
      <c r="BP177" s="132"/>
      <c r="BQ177" s="132"/>
      <c r="BR177" s="132"/>
      <c r="BS177" s="132"/>
      <c r="BT177" s="132"/>
      <c r="BU177" s="132"/>
      <c r="BV177" s="132"/>
      <c r="BW177" s="132"/>
      <c r="BX177" s="132"/>
      <c r="BY177" s="132"/>
      <c r="BZ177" s="132"/>
      <c r="CA177" s="132"/>
      <c r="CB177" s="132"/>
      <c r="CC177" s="132"/>
      <c r="CD177" s="132"/>
      <c r="CE177" s="132"/>
      <c r="CF177" s="132"/>
      <c r="CG177" s="132"/>
      <c r="CH177" s="132"/>
      <c r="CI177" s="132"/>
      <c r="CJ177" s="132"/>
      <c r="CK177" s="132"/>
      <c r="CL177" s="132"/>
      <c r="CM177" s="132"/>
      <c r="CN177" s="132"/>
      <c r="CO177" s="132"/>
      <c r="CP177" s="132"/>
      <c r="CQ177" s="132"/>
      <c r="CR177" s="132"/>
      <c r="CS177" s="132"/>
      <c r="CT177" s="132"/>
      <c r="CU177" s="132"/>
      <c r="CV177" s="132"/>
      <c r="CW177" s="132"/>
      <c r="CX177" s="132"/>
      <c r="CY177" s="132"/>
      <c r="CZ177" s="132"/>
      <c r="DA177" s="132"/>
      <c r="DB177" s="132"/>
      <c r="DC177" s="132"/>
      <c r="DD177" s="132"/>
      <c r="DE177" s="132"/>
      <c r="DF177" s="132"/>
      <c r="DG177" s="132"/>
      <c r="DH177" s="132"/>
      <c r="DI177" s="132"/>
      <c r="DJ177" s="132"/>
      <c r="DK177" s="132"/>
      <c r="DL177" s="132"/>
      <c r="DM177" s="132"/>
      <c r="DN177" s="132"/>
      <c r="DO177" s="132"/>
      <c r="DP177" s="132"/>
      <c r="DQ177" s="132"/>
      <c r="DR177" s="132"/>
      <c r="DS177" s="132"/>
      <c r="DT177" s="132"/>
      <c r="DU177" s="132"/>
      <c r="DV177" s="132"/>
      <c r="DW177" s="132"/>
      <c r="DX177" s="132"/>
      <c r="DY177" s="132"/>
      <c r="DZ177" s="132"/>
      <c r="EA177" s="132"/>
      <c r="EB177" s="132"/>
      <c r="EC177" s="132"/>
      <c r="ED177" s="132"/>
      <c r="EE177" s="132"/>
      <c r="EF177" s="132"/>
      <c r="EG177" s="132"/>
      <c r="EH177" s="132"/>
      <c r="EI177" s="132"/>
      <c r="EJ177" s="132"/>
      <c r="EK177" s="132"/>
      <c r="EL177" s="132"/>
      <c r="EM177" s="132"/>
      <c r="EN177" s="132"/>
      <c r="EO177" s="132"/>
      <c r="EP177" s="132"/>
      <c r="EQ177" s="132"/>
      <c r="ER177" s="132"/>
      <c r="ES177" s="132"/>
      <c r="ET177" s="132"/>
      <c r="EU177" s="132"/>
      <c r="EV177" s="132"/>
      <c r="EW177" s="132"/>
      <c r="EX177" s="132"/>
      <c r="EY177" s="132"/>
      <c r="EZ177" s="132"/>
      <c r="FA177" s="132"/>
      <c r="FB177" s="132"/>
      <c r="FC177" s="132"/>
      <c r="FD177" s="132"/>
      <c r="FE177" s="132">
        <v>20.337597670622689</v>
      </c>
      <c r="FF177" s="132">
        <v>15.587184922530254</v>
      </c>
      <c r="FG177" s="132">
        <v>4.700560985402781</v>
      </c>
      <c r="FH177" s="132">
        <v>0.54925992362560494</v>
      </c>
      <c r="FI177" s="132">
        <v>4.483262578823056</v>
      </c>
      <c r="FJ177" s="132"/>
      <c r="FK177" s="132">
        <v>6.0590447919339201E-2</v>
      </c>
      <c r="FL177" s="132">
        <v>2.1509683464515734</v>
      </c>
      <c r="FM177" s="132"/>
      <c r="FN177" s="132"/>
      <c r="FO177" s="132"/>
      <c r="FP177" s="132"/>
      <c r="FQ177" s="132"/>
      <c r="FR177" s="132"/>
      <c r="FS177" s="132"/>
      <c r="FT177" s="132"/>
      <c r="FU177" s="132"/>
      <c r="FV177" s="132"/>
      <c r="FW177" s="132"/>
      <c r="FX177" s="132">
        <v>62.366105990049576</v>
      </c>
      <c r="FY177" s="132"/>
      <c r="FZ177" s="132"/>
      <c r="GA177" s="132"/>
      <c r="GB177" s="132"/>
      <c r="GC177" s="132"/>
      <c r="GD177" s="132"/>
      <c r="GE177" s="132"/>
      <c r="GF177" s="132"/>
      <c r="GG177" s="132"/>
      <c r="GH177" s="132"/>
      <c r="GI177" s="132">
        <v>6.9305089471206352E-2</v>
      </c>
      <c r="GJ177" s="132">
        <v>110.30483595489606</v>
      </c>
    </row>
    <row r="178" spans="1:192" x14ac:dyDescent="0.25">
      <c r="A178" s="133" t="s">
        <v>48</v>
      </c>
      <c r="B178" s="132"/>
      <c r="C178" s="132"/>
      <c r="D178" s="132"/>
      <c r="E178" s="132"/>
      <c r="F178" s="132"/>
      <c r="G178" s="132"/>
      <c r="H178" s="132"/>
      <c r="I178" s="132"/>
      <c r="J178" s="132"/>
      <c r="K178" s="132"/>
      <c r="L178" s="132"/>
      <c r="M178" s="132"/>
      <c r="N178" s="132"/>
      <c r="O178" s="132"/>
      <c r="P178" s="132"/>
      <c r="Q178" s="132"/>
      <c r="R178" s="132"/>
      <c r="S178" s="132"/>
      <c r="T178" s="132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132"/>
      <c r="AG178" s="132"/>
      <c r="AH178" s="132"/>
      <c r="AI178" s="132"/>
      <c r="AJ178" s="132"/>
      <c r="AK178" s="132"/>
      <c r="AL178" s="132"/>
      <c r="AM178" s="132"/>
      <c r="AN178" s="132"/>
      <c r="AO178" s="132"/>
      <c r="AP178" s="132"/>
      <c r="AQ178" s="132"/>
      <c r="AR178" s="132"/>
      <c r="AS178" s="132"/>
      <c r="AT178" s="132"/>
      <c r="AU178" s="132"/>
      <c r="AV178" s="132"/>
      <c r="AW178" s="132"/>
      <c r="AX178" s="132"/>
      <c r="AY178" s="132"/>
      <c r="AZ178" s="132"/>
      <c r="BA178" s="132"/>
      <c r="BB178" s="132"/>
      <c r="BC178" s="132"/>
      <c r="BD178" s="132"/>
      <c r="BE178" s="132"/>
      <c r="BF178" s="132"/>
      <c r="BG178" s="132"/>
      <c r="BH178" s="132"/>
      <c r="BI178" s="132"/>
      <c r="BJ178" s="132"/>
      <c r="BK178" s="132"/>
      <c r="BL178" s="132"/>
      <c r="BM178" s="132"/>
      <c r="BN178" s="132"/>
      <c r="BO178" s="132"/>
      <c r="BP178" s="132"/>
      <c r="BQ178" s="132"/>
      <c r="BR178" s="132"/>
      <c r="BS178" s="132"/>
      <c r="BT178" s="132"/>
      <c r="BU178" s="132"/>
      <c r="BV178" s="132"/>
      <c r="BW178" s="132"/>
      <c r="BX178" s="132"/>
      <c r="BY178" s="132"/>
      <c r="BZ178" s="132"/>
      <c r="CA178" s="132"/>
      <c r="CB178" s="132"/>
      <c r="CC178" s="132"/>
      <c r="CD178" s="132"/>
      <c r="CE178" s="132"/>
      <c r="CF178" s="132"/>
      <c r="CG178" s="132"/>
      <c r="CH178" s="132"/>
      <c r="CI178" s="132"/>
      <c r="CJ178" s="132"/>
      <c r="CK178" s="132"/>
      <c r="CL178" s="132"/>
      <c r="CM178" s="132"/>
      <c r="CN178" s="132"/>
      <c r="CO178" s="132"/>
      <c r="CP178" s="132"/>
      <c r="CQ178" s="132"/>
      <c r="CR178" s="132"/>
      <c r="CS178" s="132"/>
      <c r="CT178" s="132"/>
      <c r="CU178" s="132"/>
      <c r="CV178" s="132"/>
      <c r="CW178" s="132"/>
      <c r="CX178" s="132"/>
      <c r="CY178" s="132"/>
      <c r="CZ178" s="132"/>
      <c r="DA178" s="132"/>
      <c r="DB178" s="132"/>
      <c r="DC178" s="132"/>
      <c r="DD178" s="132"/>
      <c r="DE178" s="132"/>
      <c r="DF178" s="132"/>
      <c r="DG178" s="132"/>
      <c r="DH178" s="132"/>
      <c r="DI178" s="132"/>
      <c r="DJ178" s="132"/>
      <c r="DK178" s="132"/>
      <c r="DL178" s="132"/>
      <c r="DM178" s="132"/>
      <c r="DN178" s="132"/>
      <c r="DO178" s="132"/>
      <c r="DP178" s="132"/>
      <c r="DQ178" s="132"/>
      <c r="DR178" s="132"/>
      <c r="DS178" s="132"/>
      <c r="DT178" s="132"/>
      <c r="DU178" s="132"/>
      <c r="DV178" s="132"/>
      <c r="DW178" s="132"/>
      <c r="DX178" s="132"/>
      <c r="DY178" s="132"/>
      <c r="DZ178" s="132"/>
      <c r="EA178" s="132"/>
      <c r="EB178" s="132"/>
      <c r="EC178" s="132"/>
      <c r="ED178" s="132"/>
      <c r="EE178" s="132"/>
      <c r="EF178" s="132"/>
      <c r="EG178" s="132"/>
      <c r="EH178" s="132"/>
      <c r="EI178" s="132"/>
      <c r="EJ178" s="132"/>
      <c r="EK178" s="132"/>
      <c r="EL178" s="132"/>
      <c r="EM178" s="132"/>
      <c r="EN178" s="132"/>
      <c r="EO178" s="132"/>
      <c r="EP178" s="132"/>
      <c r="EQ178" s="132"/>
      <c r="ER178" s="132"/>
      <c r="ES178" s="132"/>
      <c r="ET178" s="132"/>
      <c r="EU178" s="132"/>
      <c r="EV178" s="132"/>
      <c r="EW178" s="132"/>
      <c r="EX178" s="132"/>
      <c r="EY178" s="132"/>
      <c r="EZ178" s="132"/>
      <c r="FA178" s="132"/>
      <c r="FB178" s="132"/>
      <c r="FC178" s="132"/>
      <c r="FD178" s="132"/>
      <c r="FE178" s="132">
        <v>16.206987154978293</v>
      </c>
      <c r="FF178" s="132">
        <v>21.806944113519066</v>
      </c>
      <c r="FG178" s="132">
        <v>9.6896498464530616</v>
      </c>
      <c r="FH178" s="132">
        <v>1.2615391569489367</v>
      </c>
      <c r="FI178" s="132">
        <v>7.4365545044912533</v>
      </c>
      <c r="FJ178" s="132"/>
      <c r="FK178" s="132">
        <v>0.11908967806019036</v>
      </c>
      <c r="FL178" s="132">
        <v>4.7368204273179435</v>
      </c>
      <c r="FM178" s="132"/>
      <c r="FN178" s="132"/>
      <c r="FO178" s="132"/>
      <c r="FP178" s="132"/>
      <c r="FQ178" s="132"/>
      <c r="FR178" s="132"/>
      <c r="FS178" s="132"/>
      <c r="FT178" s="132"/>
      <c r="FU178" s="132"/>
      <c r="FV178" s="132"/>
      <c r="FW178" s="132"/>
      <c r="FX178" s="132">
        <v>67.538825929315024</v>
      </c>
      <c r="FY178" s="132"/>
      <c r="FZ178" s="132"/>
      <c r="GA178" s="132"/>
      <c r="GB178" s="132"/>
      <c r="GC178" s="132"/>
      <c r="GD178" s="132"/>
      <c r="GE178" s="132"/>
      <c r="GF178" s="132"/>
      <c r="GG178" s="132"/>
      <c r="GH178" s="132"/>
      <c r="GI178" s="132">
        <v>0.15262908039066225</v>
      </c>
      <c r="GJ178" s="132">
        <v>128.94903989147443</v>
      </c>
    </row>
    <row r="179" spans="1:192" x14ac:dyDescent="0.25">
      <c r="A179" s="133" t="s">
        <v>49</v>
      </c>
      <c r="B179" s="132"/>
      <c r="C179" s="132"/>
      <c r="D179" s="132"/>
      <c r="E179" s="132"/>
      <c r="F179" s="132"/>
      <c r="G179" s="132"/>
      <c r="H179" s="132"/>
      <c r="I179" s="132"/>
      <c r="J179" s="132"/>
      <c r="K179" s="132"/>
      <c r="L179" s="132"/>
      <c r="M179" s="132"/>
      <c r="N179" s="132"/>
      <c r="O179" s="132"/>
      <c r="P179" s="132"/>
      <c r="Q179" s="132"/>
      <c r="R179" s="132"/>
      <c r="S179" s="132"/>
      <c r="T179" s="132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  <c r="AN179" s="132"/>
      <c r="AO179" s="132"/>
      <c r="AP179" s="132"/>
      <c r="AQ179" s="132"/>
      <c r="AR179" s="132"/>
      <c r="AS179" s="132"/>
      <c r="AT179" s="132"/>
      <c r="AU179" s="132"/>
      <c r="AV179" s="132"/>
      <c r="AW179" s="132"/>
      <c r="AX179" s="132"/>
      <c r="AY179" s="132"/>
      <c r="AZ179" s="132"/>
      <c r="BA179" s="132"/>
      <c r="BB179" s="132"/>
      <c r="BC179" s="132"/>
      <c r="BD179" s="132"/>
      <c r="BE179" s="132"/>
      <c r="BF179" s="132"/>
      <c r="BG179" s="132"/>
      <c r="BH179" s="132"/>
      <c r="BI179" s="132"/>
      <c r="BJ179" s="132"/>
      <c r="BK179" s="132"/>
      <c r="BL179" s="132"/>
      <c r="BM179" s="132"/>
      <c r="BN179" s="132"/>
      <c r="BO179" s="132"/>
      <c r="BP179" s="132"/>
      <c r="BQ179" s="132"/>
      <c r="BR179" s="132"/>
      <c r="BS179" s="132"/>
      <c r="BT179" s="132"/>
      <c r="BU179" s="132"/>
      <c r="BV179" s="132"/>
      <c r="BW179" s="132"/>
      <c r="BX179" s="132"/>
      <c r="BY179" s="132"/>
      <c r="BZ179" s="132"/>
      <c r="CA179" s="132"/>
      <c r="CB179" s="132"/>
      <c r="CC179" s="132"/>
      <c r="CD179" s="132"/>
      <c r="CE179" s="132"/>
      <c r="CF179" s="132"/>
      <c r="CG179" s="132"/>
      <c r="CH179" s="132"/>
      <c r="CI179" s="132"/>
      <c r="CJ179" s="132"/>
      <c r="CK179" s="132"/>
      <c r="CL179" s="132"/>
      <c r="CM179" s="132"/>
      <c r="CN179" s="132"/>
      <c r="CO179" s="132"/>
      <c r="CP179" s="132"/>
      <c r="CQ179" s="132"/>
      <c r="CR179" s="132"/>
      <c r="CS179" s="132"/>
      <c r="CT179" s="132"/>
      <c r="CU179" s="132"/>
      <c r="CV179" s="132"/>
      <c r="CW179" s="132"/>
      <c r="CX179" s="132"/>
      <c r="CY179" s="132"/>
      <c r="CZ179" s="132"/>
      <c r="DA179" s="132"/>
      <c r="DB179" s="132"/>
      <c r="DC179" s="132"/>
      <c r="DD179" s="132"/>
      <c r="DE179" s="132"/>
      <c r="DF179" s="132"/>
      <c r="DG179" s="132"/>
      <c r="DH179" s="132"/>
      <c r="DI179" s="132"/>
      <c r="DJ179" s="132"/>
      <c r="DK179" s="132"/>
      <c r="DL179" s="132"/>
      <c r="DM179" s="132"/>
      <c r="DN179" s="132"/>
      <c r="DO179" s="132"/>
      <c r="DP179" s="132"/>
      <c r="DQ179" s="132"/>
      <c r="DR179" s="132"/>
      <c r="DS179" s="132"/>
      <c r="DT179" s="132"/>
      <c r="DU179" s="132"/>
      <c r="DV179" s="132"/>
      <c r="DW179" s="132"/>
      <c r="DX179" s="132"/>
      <c r="DY179" s="132"/>
      <c r="DZ179" s="132"/>
      <c r="EA179" s="132"/>
      <c r="EB179" s="132"/>
      <c r="EC179" s="132"/>
      <c r="ED179" s="132"/>
      <c r="EE179" s="132"/>
      <c r="EF179" s="132"/>
      <c r="EG179" s="132"/>
      <c r="EH179" s="132"/>
      <c r="EI179" s="132"/>
      <c r="EJ179" s="132"/>
      <c r="EK179" s="132"/>
      <c r="EL179" s="132"/>
      <c r="EM179" s="132"/>
      <c r="EN179" s="132"/>
      <c r="EO179" s="132"/>
      <c r="EP179" s="132"/>
      <c r="EQ179" s="132"/>
      <c r="ER179" s="132"/>
      <c r="ES179" s="132"/>
      <c r="ET179" s="132"/>
      <c r="EU179" s="132"/>
      <c r="EV179" s="132"/>
      <c r="EW179" s="132"/>
      <c r="EX179" s="132"/>
      <c r="EY179" s="132"/>
      <c r="EZ179" s="132"/>
      <c r="FA179" s="132"/>
      <c r="FB179" s="132"/>
      <c r="FC179" s="132"/>
      <c r="FD179" s="132"/>
      <c r="FE179" s="132">
        <v>18.81553076348079</v>
      </c>
      <c r="FF179" s="132">
        <v>28.471035923990655</v>
      </c>
      <c r="FG179" s="132">
        <v>17.672474669786141</v>
      </c>
      <c r="FH179" s="132">
        <v>1.5186589692775041</v>
      </c>
      <c r="FI179" s="132">
        <v>12.104535670143152</v>
      </c>
      <c r="FJ179" s="132"/>
      <c r="FK179" s="132">
        <v>0.18173913578941114</v>
      </c>
      <c r="FL179" s="132">
        <v>7.767906336717024</v>
      </c>
      <c r="FM179" s="132"/>
      <c r="FN179" s="132"/>
      <c r="FO179" s="132"/>
      <c r="FP179" s="132"/>
      <c r="FQ179" s="132"/>
      <c r="FR179" s="132"/>
      <c r="FS179" s="132"/>
      <c r="FT179" s="132"/>
      <c r="FU179" s="132"/>
      <c r="FV179" s="132"/>
      <c r="FW179" s="132"/>
      <c r="FX179" s="132">
        <v>71.95463258709691</v>
      </c>
      <c r="FY179" s="132"/>
      <c r="FZ179" s="132"/>
      <c r="GA179" s="132"/>
      <c r="GB179" s="132"/>
      <c r="GC179" s="132"/>
      <c r="GD179" s="132"/>
      <c r="GE179" s="132"/>
      <c r="GF179" s="132"/>
      <c r="GG179" s="132"/>
      <c r="GH179" s="132"/>
      <c r="GI179" s="132">
        <v>0.25027947918769994</v>
      </c>
      <c r="GJ179" s="132">
        <v>158.73679353546927</v>
      </c>
    </row>
    <row r="180" spans="1:192" x14ac:dyDescent="0.25">
      <c r="A180" s="133" t="s">
        <v>50</v>
      </c>
      <c r="B180" s="132"/>
      <c r="C180" s="132"/>
      <c r="D180" s="132"/>
      <c r="E180" s="132"/>
      <c r="F180" s="132"/>
      <c r="G180" s="132"/>
      <c r="H180" s="132"/>
      <c r="I180" s="132"/>
      <c r="J180" s="132"/>
      <c r="K180" s="132"/>
      <c r="L180" s="132"/>
      <c r="M180" s="132"/>
      <c r="N180" s="132"/>
      <c r="O180" s="132"/>
      <c r="P180" s="132"/>
      <c r="Q180" s="132"/>
      <c r="R180" s="132"/>
      <c r="S180" s="132"/>
      <c r="T180" s="132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32"/>
      <c r="AQ180" s="132"/>
      <c r="AR180" s="132"/>
      <c r="AS180" s="132"/>
      <c r="AT180" s="132"/>
      <c r="AU180" s="132"/>
      <c r="AV180" s="132"/>
      <c r="AW180" s="132"/>
      <c r="AX180" s="132"/>
      <c r="AY180" s="132"/>
      <c r="AZ180" s="132"/>
      <c r="BA180" s="132"/>
      <c r="BB180" s="132"/>
      <c r="BC180" s="132"/>
      <c r="BD180" s="132"/>
      <c r="BE180" s="132"/>
      <c r="BF180" s="132"/>
      <c r="BG180" s="132"/>
      <c r="BH180" s="132"/>
      <c r="BI180" s="132"/>
      <c r="BJ180" s="132"/>
      <c r="BK180" s="132"/>
      <c r="BL180" s="132"/>
      <c r="BM180" s="132"/>
      <c r="BN180" s="132"/>
      <c r="BO180" s="132"/>
      <c r="BP180" s="132"/>
      <c r="BQ180" s="132"/>
      <c r="BR180" s="132"/>
      <c r="BS180" s="132"/>
      <c r="BT180" s="132"/>
      <c r="BU180" s="132"/>
      <c r="BV180" s="132"/>
      <c r="BW180" s="132"/>
      <c r="BX180" s="132"/>
      <c r="BY180" s="132"/>
      <c r="BZ180" s="132"/>
      <c r="CA180" s="132"/>
      <c r="CB180" s="132"/>
      <c r="CC180" s="132"/>
      <c r="CD180" s="132"/>
      <c r="CE180" s="132"/>
      <c r="CF180" s="132"/>
      <c r="CG180" s="132"/>
      <c r="CH180" s="132"/>
      <c r="CI180" s="132"/>
      <c r="CJ180" s="132"/>
      <c r="CK180" s="132"/>
      <c r="CL180" s="132"/>
      <c r="CM180" s="132"/>
      <c r="CN180" s="132"/>
      <c r="CO180" s="132"/>
      <c r="CP180" s="132"/>
      <c r="CQ180" s="132"/>
      <c r="CR180" s="132"/>
      <c r="CS180" s="132"/>
      <c r="CT180" s="132"/>
      <c r="CU180" s="132"/>
      <c r="CV180" s="132"/>
      <c r="CW180" s="132"/>
      <c r="CX180" s="132"/>
      <c r="CY180" s="132"/>
      <c r="CZ180" s="132"/>
      <c r="DA180" s="132"/>
      <c r="DB180" s="132"/>
      <c r="DC180" s="132"/>
      <c r="DD180" s="132"/>
      <c r="DE180" s="132"/>
      <c r="DF180" s="132"/>
      <c r="DG180" s="132"/>
      <c r="DH180" s="132"/>
      <c r="DI180" s="132"/>
      <c r="DJ180" s="132"/>
      <c r="DK180" s="132"/>
      <c r="DL180" s="132"/>
      <c r="DM180" s="132"/>
      <c r="DN180" s="132"/>
      <c r="DO180" s="132"/>
      <c r="DP180" s="132"/>
      <c r="DQ180" s="132"/>
      <c r="DR180" s="132"/>
      <c r="DS180" s="132"/>
      <c r="DT180" s="132"/>
      <c r="DU180" s="132"/>
      <c r="DV180" s="132"/>
      <c r="DW180" s="132"/>
      <c r="DX180" s="132"/>
      <c r="DY180" s="132"/>
      <c r="DZ180" s="132"/>
      <c r="EA180" s="132"/>
      <c r="EB180" s="132"/>
      <c r="EC180" s="132"/>
      <c r="ED180" s="132"/>
      <c r="EE180" s="132"/>
      <c r="EF180" s="132"/>
      <c r="EG180" s="132"/>
      <c r="EH180" s="132"/>
      <c r="EI180" s="132"/>
      <c r="EJ180" s="132"/>
      <c r="EK180" s="132"/>
      <c r="EL180" s="132"/>
      <c r="EM180" s="132"/>
      <c r="EN180" s="132"/>
      <c r="EO180" s="132"/>
      <c r="EP180" s="132"/>
      <c r="EQ180" s="132"/>
      <c r="ER180" s="132"/>
      <c r="ES180" s="132"/>
      <c r="ET180" s="132"/>
      <c r="EU180" s="132"/>
      <c r="EV180" s="132"/>
      <c r="EW180" s="132"/>
      <c r="EX180" s="132"/>
      <c r="EY180" s="132"/>
      <c r="EZ180" s="132"/>
      <c r="FA180" s="132"/>
      <c r="FB180" s="132"/>
      <c r="FC180" s="132"/>
      <c r="FD180" s="132"/>
      <c r="FE180" s="132">
        <v>17.225890867285877</v>
      </c>
      <c r="FF180" s="132">
        <v>35.402484327014925</v>
      </c>
      <c r="FG180" s="132">
        <v>23.405931722857009</v>
      </c>
      <c r="FH180" s="132">
        <v>4.0129319439855484</v>
      </c>
      <c r="FI180" s="132">
        <v>17.57436814442022</v>
      </c>
      <c r="FJ180" s="132"/>
      <c r="FK180" s="132">
        <v>0.25549836602081177</v>
      </c>
      <c r="FL180" s="132">
        <v>9.9683010484198533</v>
      </c>
      <c r="FM180" s="132"/>
      <c r="FN180" s="132"/>
      <c r="FO180" s="132"/>
      <c r="FP180" s="132"/>
      <c r="FQ180" s="132"/>
      <c r="FR180" s="132"/>
      <c r="FS180" s="132"/>
      <c r="FT180" s="132"/>
      <c r="FU180" s="132"/>
      <c r="FV180" s="132"/>
      <c r="FW180" s="132"/>
      <c r="FX180" s="132">
        <v>64.246674207027255</v>
      </c>
      <c r="FY180" s="132"/>
      <c r="FZ180" s="132"/>
      <c r="GA180" s="132"/>
      <c r="GB180" s="132"/>
      <c r="GC180" s="132"/>
      <c r="GD180" s="132"/>
      <c r="GE180" s="132"/>
      <c r="GF180" s="132"/>
      <c r="GG180" s="132"/>
      <c r="GH180" s="132"/>
      <c r="GI180" s="132">
        <v>0.321129233831354</v>
      </c>
      <c r="GJ180" s="132">
        <v>172.41320986086288</v>
      </c>
    </row>
    <row r="181" spans="1:192" x14ac:dyDescent="0.25">
      <c r="A181" s="133" t="s">
        <v>51</v>
      </c>
      <c r="B181" s="132"/>
      <c r="C181" s="132"/>
      <c r="D181" s="132"/>
      <c r="E181" s="132"/>
      <c r="F181" s="132"/>
      <c r="G181" s="132"/>
      <c r="H181" s="132"/>
      <c r="I181" s="132"/>
      <c r="J181" s="132"/>
      <c r="K181" s="132"/>
      <c r="L181" s="132"/>
      <c r="M181" s="132"/>
      <c r="N181" s="132"/>
      <c r="O181" s="132"/>
      <c r="P181" s="132"/>
      <c r="Q181" s="132"/>
      <c r="R181" s="132"/>
      <c r="S181" s="132"/>
      <c r="T181" s="132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  <c r="AN181" s="132"/>
      <c r="AO181" s="132"/>
      <c r="AP181" s="132"/>
      <c r="AQ181" s="132"/>
      <c r="AR181" s="132"/>
      <c r="AS181" s="132"/>
      <c r="AT181" s="132"/>
      <c r="AU181" s="132"/>
      <c r="AV181" s="132"/>
      <c r="AW181" s="132"/>
      <c r="AX181" s="132"/>
      <c r="AY181" s="132"/>
      <c r="AZ181" s="132"/>
      <c r="BA181" s="132"/>
      <c r="BB181" s="132"/>
      <c r="BC181" s="132"/>
      <c r="BD181" s="132"/>
      <c r="BE181" s="132"/>
      <c r="BF181" s="132"/>
      <c r="BG181" s="132"/>
      <c r="BH181" s="132"/>
      <c r="BI181" s="132"/>
      <c r="BJ181" s="132"/>
      <c r="BK181" s="132"/>
      <c r="BL181" s="132"/>
      <c r="BM181" s="132"/>
      <c r="BN181" s="132"/>
      <c r="BO181" s="132"/>
      <c r="BP181" s="132"/>
      <c r="BQ181" s="132"/>
      <c r="BR181" s="132"/>
      <c r="BS181" s="132"/>
      <c r="BT181" s="132"/>
      <c r="BU181" s="132"/>
      <c r="BV181" s="132"/>
      <c r="BW181" s="132"/>
      <c r="BX181" s="132"/>
      <c r="BY181" s="132"/>
      <c r="BZ181" s="132"/>
      <c r="CA181" s="132"/>
      <c r="CB181" s="132"/>
      <c r="CC181" s="132"/>
      <c r="CD181" s="132"/>
      <c r="CE181" s="132"/>
      <c r="CF181" s="132"/>
      <c r="CG181" s="132"/>
      <c r="CH181" s="132"/>
      <c r="CI181" s="132"/>
      <c r="CJ181" s="132"/>
      <c r="CK181" s="132"/>
      <c r="CL181" s="132"/>
      <c r="CM181" s="132"/>
      <c r="CN181" s="132"/>
      <c r="CO181" s="132"/>
      <c r="CP181" s="132"/>
      <c r="CQ181" s="132"/>
      <c r="CR181" s="132"/>
      <c r="CS181" s="132"/>
      <c r="CT181" s="132"/>
      <c r="CU181" s="132"/>
      <c r="CV181" s="132"/>
      <c r="CW181" s="132"/>
      <c r="CX181" s="132"/>
      <c r="CY181" s="132"/>
      <c r="CZ181" s="132"/>
      <c r="DA181" s="132"/>
      <c r="DB181" s="132"/>
      <c r="DC181" s="132"/>
      <c r="DD181" s="132"/>
      <c r="DE181" s="132"/>
      <c r="DF181" s="132"/>
      <c r="DG181" s="132"/>
      <c r="DH181" s="132"/>
      <c r="DI181" s="132"/>
      <c r="DJ181" s="132"/>
      <c r="DK181" s="132"/>
      <c r="DL181" s="132"/>
      <c r="DM181" s="132"/>
      <c r="DN181" s="132"/>
      <c r="DO181" s="132"/>
      <c r="DP181" s="132"/>
      <c r="DQ181" s="132"/>
      <c r="DR181" s="132"/>
      <c r="DS181" s="132"/>
      <c r="DT181" s="132"/>
      <c r="DU181" s="132"/>
      <c r="DV181" s="132"/>
      <c r="DW181" s="132"/>
      <c r="DX181" s="132"/>
      <c r="DY181" s="132"/>
      <c r="DZ181" s="132"/>
      <c r="EA181" s="132"/>
      <c r="EB181" s="132"/>
      <c r="EC181" s="132"/>
      <c r="ED181" s="132"/>
      <c r="EE181" s="132"/>
      <c r="EF181" s="132"/>
      <c r="EG181" s="132"/>
      <c r="EH181" s="132"/>
      <c r="EI181" s="132"/>
      <c r="EJ181" s="132"/>
      <c r="EK181" s="132"/>
      <c r="EL181" s="132"/>
      <c r="EM181" s="132"/>
      <c r="EN181" s="132"/>
      <c r="EO181" s="132"/>
      <c r="EP181" s="132"/>
      <c r="EQ181" s="132"/>
      <c r="ER181" s="132"/>
      <c r="ES181" s="132"/>
      <c r="ET181" s="132"/>
      <c r="EU181" s="132"/>
      <c r="EV181" s="132"/>
      <c r="EW181" s="132"/>
      <c r="EX181" s="132"/>
      <c r="EY181" s="132"/>
      <c r="EZ181" s="132"/>
      <c r="FA181" s="132"/>
      <c r="FB181" s="132"/>
      <c r="FC181" s="132"/>
      <c r="FD181" s="132"/>
      <c r="FE181" s="132">
        <v>22.3979001049712</v>
      </c>
      <c r="FF181" s="132">
        <v>51.732095609883132</v>
      </c>
      <c r="FG181" s="132">
        <v>44.748328824503531</v>
      </c>
      <c r="FH181" s="132">
        <v>12.175062772270554</v>
      </c>
      <c r="FI181" s="132">
        <v>28.818355605565277</v>
      </c>
      <c r="FJ181" s="132"/>
      <c r="FK181" s="132">
        <v>0.41761658110359751</v>
      </c>
      <c r="FL181" s="132">
        <v>15.955234830467369</v>
      </c>
      <c r="FM181" s="132"/>
      <c r="FN181" s="132"/>
      <c r="FO181" s="132"/>
      <c r="FP181" s="132"/>
      <c r="FQ181" s="132"/>
      <c r="FR181" s="132"/>
      <c r="FS181" s="132"/>
      <c r="FT181" s="132"/>
      <c r="FU181" s="132"/>
      <c r="FV181" s="132"/>
      <c r="FW181" s="132"/>
      <c r="FX181" s="132">
        <v>64.861622499039328</v>
      </c>
      <c r="FY181" s="132"/>
      <c r="FZ181" s="132"/>
      <c r="GA181" s="132"/>
      <c r="GB181" s="132"/>
      <c r="GC181" s="132"/>
      <c r="GD181" s="132"/>
      <c r="GE181" s="132"/>
      <c r="GF181" s="132"/>
      <c r="GG181" s="132"/>
      <c r="GH181" s="132"/>
      <c r="GI181" s="132">
        <v>0.51355917922798244</v>
      </c>
      <c r="GJ181" s="132">
        <v>241.61977600703196</v>
      </c>
    </row>
    <row r="182" spans="1:192" x14ac:dyDescent="0.25">
      <c r="A182" s="133" t="s">
        <v>52</v>
      </c>
      <c r="B182" s="132"/>
      <c r="C182" s="132"/>
      <c r="D182" s="132"/>
      <c r="E182" s="132"/>
      <c r="F182" s="132"/>
      <c r="G182" s="132"/>
      <c r="H182" s="132"/>
      <c r="I182" s="132"/>
      <c r="J182" s="132"/>
      <c r="K182" s="132"/>
      <c r="L182" s="132"/>
      <c r="M182" s="132"/>
      <c r="N182" s="132"/>
      <c r="O182" s="132"/>
      <c r="P182" s="132"/>
      <c r="Q182" s="132"/>
      <c r="R182" s="132"/>
      <c r="S182" s="132"/>
      <c r="T182" s="132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132"/>
      <c r="AG182" s="132"/>
      <c r="AH182" s="132"/>
      <c r="AI182" s="132"/>
      <c r="AJ182" s="132"/>
      <c r="AK182" s="132"/>
      <c r="AL182" s="132"/>
      <c r="AM182" s="132"/>
      <c r="AN182" s="132"/>
      <c r="AO182" s="132"/>
      <c r="AP182" s="132"/>
      <c r="AQ182" s="132"/>
      <c r="AR182" s="132"/>
      <c r="AS182" s="132"/>
      <c r="AT182" s="132"/>
      <c r="AU182" s="132"/>
      <c r="AV182" s="132"/>
      <c r="AW182" s="132"/>
      <c r="AX182" s="132"/>
      <c r="AY182" s="132"/>
      <c r="AZ182" s="132"/>
      <c r="BA182" s="132"/>
      <c r="BB182" s="132"/>
      <c r="BC182" s="132"/>
      <c r="BD182" s="132"/>
      <c r="BE182" s="132"/>
      <c r="BF182" s="132"/>
      <c r="BG182" s="132"/>
      <c r="BH182" s="132"/>
      <c r="BI182" s="132"/>
      <c r="BJ182" s="132"/>
      <c r="BK182" s="132"/>
      <c r="BL182" s="132"/>
      <c r="BM182" s="132"/>
      <c r="BN182" s="132"/>
      <c r="BO182" s="132"/>
      <c r="BP182" s="132"/>
      <c r="BQ182" s="132"/>
      <c r="BR182" s="132"/>
      <c r="BS182" s="132"/>
      <c r="BT182" s="132"/>
      <c r="BU182" s="132"/>
      <c r="BV182" s="132"/>
      <c r="BW182" s="132"/>
      <c r="BX182" s="132"/>
      <c r="BY182" s="132"/>
      <c r="BZ182" s="132"/>
      <c r="CA182" s="132"/>
      <c r="CB182" s="132"/>
      <c r="CC182" s="132"/>
      <c r="CD182" s="132"/>
      <c r="CE182" s="132"/>
      <c r="CF182" s="132"/>
      <c r="CG182" s="132"/>
      <c r="CH182" s="132"/>
      <c r="CI182" s="132"/>
      <c r="CJ182" s="132"/>
      <c r="CK182" s="132"/>
      <c r="CL182" s="132"/>
      <c r="CM182" s="132"/>
      <c r="CN182" s="132"/>
      <c r="CO182" s="132"/>
      <c r="CP182" s="132"/>
      <c r="CQ182" s="132"/>
      <c r="CR182" s="132"/>
      <c r="CS182" s="132"/>
      <c r="CT182" s="132"/>
      <c r="CU182" s="132"/>
      <c r="CV182" s="132"/>
      <c r="CW182" s="132"/>
      <c r="CX182" s="132"/>
      <c r="CY182" s="132"/>
      <c r="CZ182" s="132"/>
      <c r="DA182" s="132"/>
      <c r="DB182" s="132"/>
      <c r="DC182" s="132"/>
      <c r="DD182" s="132"/>
      <c r="DE182" s="132"/>
      <c r="DF182" s="132"/>
      <c r="DG182" s="132"/>
      <c r="DH182" s="132"/>
      <c r="DI182" s="132"/>
      <c r="DJ182" s="132"/>
      <c r="DK182" s="132"/>
      <c r="DL182" s="132"/>
      <c r="DM182" s="132"/>
      <c r="DN182" s="132"/>
      <c r="DO182" s="132"/>
      <c r="DP182" s="132"/>
      <c r="DQ182" s="132"/>
      <c r="DR182" s="132"/>
      <c r="DS182" s="132"/>
      <c r="DT182" s="132"/>
      <c r="DU182" s="132"/>
      <c r="DV182" s="132"/>
      <c r="DW182" s="132"/>
      <c r="DX182" s="132"/>
      <c r="DY182" s="132"/>
      <c r="DZ182" s="132"/>
      <c r="EA182" s="132"/>
      <c r="EB182" s="132"/>
      <c r="EC182" s="132"/>
      <c r="ED182" s="132"/>
      <c r="EE182" s="132"/>
      <c r="EF182" s="132"/>
      <c r="EG182" s="132"/>
      <c r="EH182" s="132"/>
      <c r="EI182" s="132"/>
      <c r="EJ182" s="132"/>
      <c r="EK182" s="132"/>
      <c r="EL182" s="132"/>
      <c r="EM182" s="132"/>
      <c r="EN182" s="132"/>
      <c r="EO182" s="132"/>
      <c r="EP182" s="132"/>
      <c r="EQ182" s="132"/>
      <c r="ER182" s="132"/>
      <c r="ES182" s="132"/>
      <c r="ET182" s="132"/>
      <c r="EU182" s="132"/>
      <c r="EV182" s="132"/>
      <c r="EW182" s="132"/>
      <c r="EX182" s="132"/>
      <c r="EY182" s="132"/>
      <c r="EZ182" s="132"/>
      <c r="FA182" s="132"/>
      <c r="FB182" s="132"/>
      <c r="FC182" s="132"/>
      <c r="FD182" s="132"/>
      <c r="FE182" s="132">
        <v>18.22067742618486</v>
      </c>
      <c r="FF182" s="132">
        <v>46.680672922160575</v>
      </c>
      <c r="FG182" s="132">
        <v>79.012606488446323</v>
      </c>
      <c r="FH182" s="132">
        <v>25.158703156515745</v>
      </c>
      <c r="FI182" s="132">
        <v>47.136392310836939</v>
      </c>
      <c r="FJ182" s="132"/>
      <c r="FK182" s="132">
        <v>0.64549411389884281</v>
      </c>
      <c r="FL182" s="132">
        <v>29.020569098768451</v>
      </c>
      <c r="FM182" s="132"/>
      <c r="FN182" s="132"/>
      <c r="FO182" s="132"/>
      <c r="FP182" s="132"/>
      <c r="FQ182" s="132"/>
      <c r="FR182" s="132"/>
      <c r="FS182" s="132"/>
      <c r="FT182" s="132"/>
      <c r="FU182" s="132"/>
      <c r="FV182" s="132"/>
      <c r="FW182" s="132"/>
      <c r="FX182" s="132">
        <v>47.446938718321405</v>
      </c>
      <c r="FY182" s="132"/>
      <c r="FZ182" s="132"/>
      <c r="GA182" s="132"/>
      <c r="GB182" s="132"/>
      <c r="GC182" s="132"/>
      <c r="GD182" s="132"/>
      <c r="GE182" s="132"/>
      <c r="GF182" s="132"/>
      <c r="GG182" s="132"/>
      <c r="GH182" s="132"/>
      <c r="GI182" s="132">
        <v>0.93402306523425493</v>
      </c>
      <c r="GJ182" s="132">
        <v>294.25607730036739</v>
      </c>
    </row>
    <row r="183" spans="1:192" x14ac:dyDescent="0.25">
      <c r="A183" s="133" t="s">
        <v>53</v>
      </c>
      <c r="B183" s="132"/>
      <c r="C183" s="132"/>
      <c r="D183" s="132"/>
      <c r="E183" s="132"/>
      <c r="F183" s="132"/>
      <c r="G183" s="132"/>
      <c r="H183" s="132"/>
      <c r="I183" s="132"/>
      <c r="J183" s="132"/>
      <c r="K183" s="132"/>
      <c r="L183" s="132"/>
      <c r="M183" s="132"/>
      <c r="N183" s="132"/>
      <c r="O183" s="132"/>
      <c r="P183" s="132"/>
      <c r="Q183" s="132"/>
      <c r="R183" s="132"/>
      <c r="S183" s="132"/>
      <c r="T183" s="132"/>
      <c r="U183" s="132"/>
      <c r="V183" s="132"/>
      <c r="W183" s="132"/>
      <c r="X183" s="132"/>
      <c r="Y183" s="132"/>
      <c r="Z183" s="132"/>
      <c r="AA183" s="132"/>
      <c r="AB183" s="132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  <c r="AN183" s="132"/>
      <c r="AO183" s="132"/>
      <c r="AP183" s="132"/>
      <c r="AQ183" s="132"/>
      <c r="AR183" s="132"/>
      <c r="AS183" s="132"/>
      <c r="AT183" s="132"/>
      <c r="AU183" s="132"/>
      <c r="AV183" s="132"/>
      <c r="AW183" s="132"/>
      <c r="AX183" s="132"/>
      <c r="AY183" s="132"/>
      <c r="AZ183" s="132"/>
      <c r="BA183" s="132"/>
      <c r="BB183" s="132"/>
      <c r="BC183" s="132"/>
      <c r="BD183" s="132"/>
      <c r="BE183" s="132"/>
      <c r="BF183" s="132"/>
      <c r="BG183" s="132"/>
      <c r="BH183" s="132"/>
      <c r="BI183" s="132"/>
      <c r="BJ183" s="132"/>
      <c r="BK183" s="132"/>
      <c r="BL183" s="132"/>
      <c r="BM183" s="132"/>
      <c r="BN183" s="132"/>
      <c r="BO183" s="132"/>
      <c r="BP183" s="132"/>
      <c r="BQ183" s="132"/>
      <c r="BR183" s="132"/>
      <c r="BS183" s="132"/>
      <c r="BT183" s="132"/>
      <c r="BU183" s="132"/>
      <c r="BV183" s="132"/>
      <c r="BW183" s="132"/>
      <c r="BX183" s="132"/>
      <c r="BY183" s="132"/>
      <c r="BZ183" s="132"/>
      <c r="CA183" s="132"/>
      <c r="CB183" s="132"/>
      <c r="CC183" s="132"/>
      <c r="CD183" s="132"/>
      <c r="CE183" s="132"/>
      <c r="CF183" s="132"/>
      <c r="CG183" s="132"/>
      <c r="CH183" s="132"/>
      <c r="CI183" s="132"/>
      <c r="CJ183" s="132"/>
      <c r="CK183" s="132"/>
      <c r="CL183" s="132"/>
      <c r="CM183" s="132"/>
      <c r="CN183" s="132"/>
      <c r="CO183" s="132"/>
      <c r="CP183" s="132"/>
      <c r="CQ183" s="132"/>
      <c r="CR183" s="132"/>
      <c r="CS183" s="132"/>
      <c r="CT183" s="132"/>
      <c r="CU183" s="132"/>
      <c r="CV183" s="132"/>
      <c r="CW183" s="132"/>
      <c r="CX183" s="132"/>
      <c r="CY183" s="132"/>
      <c r="CZ183" s="132"/>
      <c r="DA183" s="132"/>
      <c r="DB183" s="132"/>
      <c r="DC183" s="132"/>
      <c r="DD183" s="132"/>
      <c r="DE183" s="132"/>
      <c r="DF183" s="132"/>
      <c r="DG183" s="132"/>
      <c r="DH183" s="132"/>
      <c r="DI183" s="132"/>
      <c r="DJ183" s="132"/>
      <c r="DK183" s="132"/>
      <c r="DL183" s="132"/>
      <c r="DM183" s="132"/>
      <c r="DN183" s="132"/>
      <c r="DO183" s="132"/>
      <c r="DP183" s="132"/>
      <c r="DQ183" s="132"/>
      <c r="DR183" s="132"/>
      <c r="DS183" s="132"/>
      <c r="DT183" s="132"/>
      <c r="DU183" s="132"/>
      <c r="DV183" s="132"/>
      <c r="DW183" s="132"/>
      <c r="DX183" s="132"/>
      <c r="DY183" s="132"/>
      <c r="DZ183" s="132"/>
      <c r="EA183" s="132"/>
      <c r="EB183" s="132"/>
      <c r="EC183" s="132"/>
      <c r="ED183" s="132"/>
      <c r="EE183" s="132"/>
      <c r="EF183" s="132"/>
      <c r="EG183" s="132"/>
      <c r="EH183" s="132"/>
      <c r="EI183" s="132"/>
      <c r="EJ183" s="132"/>
      <c r="EK183" s="132"/>
      <c r="EL183" s="132"/>
      <c r="EM183" s="132"/>
      <c r="EN183" s="132"/>
      <c r="EO183" s="132"/>
      <c r="EP183" s="132"/>
      <c r="EQ183" s="132"/>
      <c r="ER183" s="132"/>
      <c r="ES183" s="132"/>
      <c r="ET183" s="132"/>
      <c r="EU183" s="132"/>
      <c r="EV183" s="132"/>
      <c r="EW183" s="132"/>
      <c r="EX183" s="132"/>
      <c r="EY183" s="132"/>
      <c r="EZ183" s="132"/>
      <c r="FA183" s="132"/>
      <c r="FB183" s="132"/>
      <c r="FC183" s="132"/>
      <c r="FD183" s="132"/>
      <c r="FE183" s="132">
        <v>16.050837953456483</v>
      </c>
      <c r="FF183" s="132">
        <v>68.377511757646104</v>
      </c>
      <c r="FG183" s="132">
        <v>101.22105345503931</v>
      </c>
      <c r="FH183" s="132">
        <v>71.212725953123652</v>
      </c>
      <c r="FI183" s="132">
        <v>70.71732348210918</v>
      </c>
      <c r="FJ183" s="132"/>
      <c r="FK183" s="132">
        <v>1.2491824497284525</v>
      </c>
      <c r="FL183" s="132">
        <v>56.376254373942835</v>
      </c>
      <c r="FM183" s="132"/>
      <c r="FN183" s="132"/>
      <c r="FO183" s="132"/>
      <c r="FP183" s="132"/>
      <c r="FQ183" s="132"/>
      <c r="FR183" s="132"/>
      <c r="FS183" s="132"/>
      <c r="FT183" s="132"/>
      <c r="FU183" s="132"/>
      <c r="FV183" s="132"/>
      <c r="FW183" s="132"/>
      <c r="FX183" s="132">
        <v>40.08150925399589</v>
      </c>
      <c r="FY183" s="132"/>
      <c r="FZ183" s="132"/>
      <c r="GA183" s="132"/>
      <c r="GB183" s="132"/>
      <c r="GC183" s="132"/>
      <c r="GD183" s="132"/>
      <c r="GE183" s="132"/>
      <c r="GF183" s="132"/>
      <c r="GG183" s="132"/>
      <c r="GH183" s="132"/>
      <c r="GI183" s="132">
        <v>1.813101146449156</v>
      </c>
      <c r="GJ183" s="132">
        <v>427.09949982549102</v>
      </c>
    </row>
    <row r="184" spans="1:192" x14ac:dyDescent="0.25">
      <c r="A184" s="133" t="s">
        <v>54</v>
      </c>
      <c r="B184" s="132"/>
      <c r="C184" s="132"/>
      <c r="D184" s="132"/>
      <c r="E184" s="132"/>
      <c r="F184" s="132"/>
      <c r="G184" s="132"/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132"/>
      <c r="AR184" s="132"/>
      <c r="AS184" s="132"/>
      <c r="AT184" s="132"/>
      <c r="AU184" s="132"/>
      <c r="AV184" s="132"/>
      <c r="AW184" s="132"/>
      <c r="AX184" s="132"/>
      <c r="AY184" s="132"/>
      <c r="AZ184" s="132"/>
      <c r="BA184" s="132"/>
      <c r="BB184" s="132"/>
      <c r="BC184" s="132"/>
      <c r="BD184" s="132"/>
      <c r="BE184" s="132"/>
      <c r="BF184" s="132"/>
      <c r="BG184" s="132"/>
      <c r="BH184" s="132"/>
      <c r="BI184" s="132"/>
      <c r="BJ184" s="132"/>
      <c r="BK184" s="132"/>
      <c r="BL184" s="132"/>
      <c r="BM184" s="132"/>
      <c r="BN184" s="132"/>
      <c r="BO184" s="132"/>
      <c r="BP184" s="132"/>
      <c r="BQ184" s="132"/>
      <c r="BR184" s="132"/>
      <c r="BS184" s="132"/>
      <c r="BT184" s="132"/>
      <c r="BU184" s="132"/>
      <c r="BV184" s="132"/>
      <c r="BW184" s="132"/>
      <c r="BX184" s="132"/>
      <c r="BY184" s="132"/>
      <c r="BZ184" s="132"/>
      <c r="CA184" s="132"/>
      <c r="CB184" s="132"/>
      <c r="CC184" s="132"/>
      <c r="CD184" s="132"/>
      <c r="CE184" s="132"/>
      <c r="CF184" s="132"/>
      <c r="CG184" s="132"/>
      <c r="CH184" s="132"/>
      <c r="CI184" s="132"/>
      <c r="CJ184" s="132"/>
      <c r="CK184" s="132"/>
      <c r="CL184" s="132"/>
      <c r="CM184" s="132"/>
      <c r="CN184" s="132"/>
      <c r="CO184" s="132"/>
      <c r="CP184" s="132"/>
      <c r="CQ184" s="132"/>
      <c r="CR184" s="132"/>
      <c r="CS184" s="132"/>
      <c r="CT184" s="132"/>
      <c r="CU184" s="132"/>
      <c r="CV184" s="132"/>
      <c r="CW184" s="132"/>
      <c r="CX184" s="132"/>
      <c r="CY184" s="132"/>
      <c r="CZ184" s="132"/>
      <c r="DA184" s="132"/>
      <c r="DB184" s="132"/>
      <c r="DC184" s="132"/>
      <c r="DD184" s="132"/>
      <c r="DE184" s="132"/>
      <c r="DF184" s="132"/>
      <c r="DG184" s="132"/>
      <c r="DH184" s="132"/>
      <c r="DI184" s="132"/>
      <c r="DJ184" s="132"/>
      <c r="DK184" s="132"/>
      <c r="DL184" s="132"/>
      <c r="DM184" s="132"/>
      <c r="DN184" s="132"/>
      <c r="DO184" s="132"/>
      <c r="DP184" s="132"/>
      <c r="DQ184" s="132"/>
      <c r="DR184" s="132"/>
      <c r="DS184" s="132"/>
      <c r="DT184" s="132"/>
      <c r="DU184" s="132"/>
      <c r="DV184" s="132"/>
      <c r="DW184" s="132"/>
      <c r="DX184" s="132"/>
      <c r="DY184" s="132"/>
      <c r="DZ184" s="132"/>
      <c r="EA184" s="132"/>
      <c r="EB184" s="132"/>
      <c r="EC184" s="132"/>
      <c r="ED184" s="132"/>
      <c r="EE184" s="132"/>
      <c r="EF184" s="132"/>
      <c r="EG184" s="132"/>
      <c r="EH184" s="132"/>
      <c r="EI184" s="132"/>
      <c r="EJ184" s="132"/>
      <c r="EK184" s="132"/>
      <c r="EL184" s="132"/>
      <c r="EM184" s="132"/>
      <c r="EN184" s="132"/>
      <c r="EO184" s="132"/>
      <c r="EP184" s="132"/>
      <c r="EQ184" s="132"/>
      <c r="ER184" s="132"/>
      <c r="ES184" s="132"/>
      <c r="ET184" s="132"/>
      <c r="EU184" s="132"/>
      <c r="EV184" s="132"/>
      <c r="EW184" s="132"/>
      <c r="EX184" s="132"/>
      <c r="EY184" s="132"/>
      <c r="EZ184" s="132"/>
      <c r="FA184" s="132"/>
      <c r="FB184" s="132"/>
      <c r="FC184" s="132"/>
      <c r="FD184" s="132"/>
      <c r="FE184" s="132">
        <v>13.540819550573799</v>
      </c>
      <c r="FF184" s="132">
        <v>66.679386698831465</v>
      </c>
      <c r="FG184" s="132">
        <v>170.64923295459036</v>
      </c>
      <c r="FH184" s="132">
        <v>249.96967170335591</v>
      </c>
      <c r="FI184" s="132">
        <v>125.68512290045997</v>
      </c>
      <c r="FJ184" s="132"/>
      <c r="FK184" s="132">
        <v>3.836505047720598</v>
      </c>
      <c r="FL184" s="132">
        <v>146.79947691270783</v>
      </c>
      <c r="FM184" s="132"/>
      <c r="FN184" s="132"/>
      <c r="FO184" s="132"/>
      <c r="FP184" s="132"/>
      <c r="FQ184" s="132"/>
      <c r="FR184" s="132"/>
      <c r="FS184" s="132"/>
      <c r="FT184" s="132"/>
      <c r="FU184" s="132"/>
      <c r="FV184" s="132"/>
      <c r="FW184" s="132"/>
      <c r="FX184" s="132">
        <v>28.920344913780912</v>
      </c>
      <c r="FY184" s="132"/>
      <c r="FZ184" s="132"/>
      <c r="GA184" s="132"/>
      <c r="GB184" s="132"/>
      <c r="GC184" s="132"/>
      <c r="GD184" s="132"/>
      <c r="GE184" s="132"/>
      <c r="GF184" s="132"/>
      <c r="GG184" s="132"/>
      <c r="GH184" s="132"/>
      <c r="GI184" s="132">
        <v>4.7366470054954757</v>
      </c>
      <c r="GJ184" s="132">
        <v>810.81720768751632</v>
      </c>
    </row>
    <row r="185" spans="1:192" x14ac:dyDescent="0.25">
      <c r="A185" s="133" t="s">
        <v>720</v>
      </c>
      <c r="B185" s="132"/>
      <c r="C185" s="132"/>
      <c r="D185" s="132"/>
      <c r="E185" s="132"/>
      <c r="F185" s="132"/>
      <c r="G185" s="132"/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  <c r="AN185" s="132"/>
      <c r="AO185" s="132"/>
      <c r="AP185" s="132"/>
      <c r="AQ185" s="132"/>
      <c r="AR185" s="132"/>
      <c r="AS185" s="132"/>
      <c r="AT185" s="132"/>
      <c r="AU185" s="132"/>
      <c r="AV185" s="132"/>
      <c r="AW185" s="132"/>
      <c r="AX185" s="132"/>
      <c r="AY185" s="132"/>
      <c r="AZ185" s="132"/>
      <c r="BA185" s="132"/>
      <c r="BB185" s="132"/>
      <c r="BC185" s="132"/>
      <c r="BD185" s="132"/>
      <c r="BE185" s="132"/>
      <c r="BF185" s="132"/>
      <c r="BG185" s="132"/>
      <c r="BH185" s="132"/>
      <c r="BI185" s="132"/>
      <c r="BJ185" s="132"/>
      <c r="BK185" s="132"/>
      <c r="BL185" s="132"/>
      <c r="BM185" s="132"/>
      <c r="BN185" s="132"/>
      <c r="BO185" s="132"/>
      <c r="BP185" s="132"/>
      <c r="BQ185" s="132"/>
      <c r="BR185" s="132"/>
      <c r="BS185" s="132"/>
      <c r="BT185" s="132"/>
      <c r="BU185" s="132"/>
      <c r="BV185" s="132"/>
      <c r="BW185" s="132"/>
      <c r="BX185" s="132"/>
      <c r="BY185" s="132"/>
      <c r="BZ185" s="132"/>
      <c r="CA185" s="132"/>
      <c r="CB185" s="132"/>
      <c r="CC185" s="132"/>
      <c r="CD185" s="132"/>
      <c r="CE185" s="132"/>
      <c r="CF185" s="132"/>
      <c r="CG185" s="132"/>
      <c r="CH185" s="132"/>
      <c r="CI185" s="132"/>
      <c r="CJ185" s="132"/>
      <c r="CK185" s="132"/>
      <c r="CL185" s="132"/>
      <c r="CM185" s="132"/>
      <c r="CN185" s="132"/>
      <c r="CO185" s="132"/>
      <c r="CP185" s="132"/>
      <c r="CQ185" s="132"/>
      <c r="CR185" s="132"/>
      <c r="CS185" s="132"/>
      <c r="CT185" s="132"/>
      <c r="CU185" s="132"/>
      <c r="CV185" s="132"/>
      <c r="CW185" s="132"/>
      <c r="CX185" s="132"/>
      <c r="CY185" s="132"/>
      <c r="CZ185" s="132"/>
      <c r="DA185" s="132"/>
      <c r="DB185" s="132"/>
      <c r="DC185" s="132"/>
      <c r="DD185" s="132"/>
      <c r="DE185" s="132"/>
      <c r="DF185" s="132"/>
      <c r="DG185" s="132"/>
      <c r="DH185" s="132"/>
      <c r="DI185" s="132"/>
      <c r="DJ185" s="132"/>
      <c r="DK185" s="132"/>
      <c r="DL185" s="132"/>
      <c r="DM185" s="132"/>
      <c r="DN185" s="132"/>
      <c r="DO185" s="132"/>
      <c r="DP185" s="132"/>
      <c r="DQ185" s="132"/>
      <c r="DR185" s="132"/>
      <c r="DS185" s="132"/>
      <c r="DT185" s="132"/>
      <c r="DU185" s="132"/>
      <c r="DV185" s="132"/>
      <c r="DW185" s="132"/>
      <c r="DX185" s="132"/>
      <c r="DY185" s="132"/>
      <c r="DZ185" s="132"/>
      <c r="EA185" s="132"/>
      <c r="EB185" s="132"/>
      <c r="EC185" s="132"/>
      <c r="ED185" s="132"/>
      <c r="EE185" s="132"/>
      <c r="EF185" s="132"/>
      <c r="EG185" s="132"/>
      <c r="EH185" s="132"/>
      <c r="EI185" s="132"/>
      <c r="EJ185" s="132"/>
      <c r="EK185" s="132"/>
      <c r="EL185" s="132"/>
      <c r="EM185" s="132"/>
      <c r="EN185" s="132"/>
      <c r="EO185" s="132"/>
      <c r="EP185" s="132"/>
      <c r="EQ185" s="132"/>
      <c r="ER185" s="132"/>
      <c r="ES185" s="132"/>
      <c r="ET185" s="132"/>
      <c r="EU185" s="132"/>
      <c r="EV185" s="132"/>
      <c r="EW185" s="132"/>
      <c r="EX185" s="132"/>
      <c r="EY185" s="132"/>
      <c r="EZ185" s="132"/>
      <c r="FA185" s="132"/>
      <c r="FB185" s="132"/>
      <c r="FC185" s="132"/>
      <c r="FD185" s="132"/>
      <c r="FE185" s="132">
        <v>21.906772601533408</v>
      </c>
      <c r="FF185" s="132">
        <v>45.500708970877987</v>
      </c>
      <c r="FG185" s="132">
        <v>222.80623540398136</v>
      </c>
      <c r="FH185" s="132">
        <v>802.11398681944979</v>
      </c>
      <c r="FI185" s="132">
        <v>329.46412484930727</v>
      </c>
      <c r="FJ185" s="132"/>
      <c r="FK185" s="132">
        <v>10.526831184564664</v>
      </c>
      <c r="FL185" s="132">
        <v>524.68079713563418</v>
      </c>
      <c r="FM185" s="132"/>
      <c r="FN185" s="132"/>
      <c r="FO185" s="132"/>
      <c r="FP185" s="132"/>
      <c r="FQ185" s="132"/>
      <c r="FR185" s="132"/>
      <c r="FS185" s="132"/>
      <c r="FT185" s="132"/>
      <c r="FU185" s="132"/>
      <c r="FV185" s="132"/>
      <c r="FW185" s="132"/>
      <c r="FX185" s="132">
        <v>14.471627413085006</v>
      </c>
      <c r="FY185" s="132"/>
      <c r="FZ185" s="132"/>
      <c r="GA185" s="132"/>
      <c r="GB185" s="132"/>
      <c r="GC185" s="132"/>
      <c r="GD185" s="132"/>
      <c r="GE185" s="132"/>
      <c r="GF185" s="132"/>
      <c r="GG185" s="132"/>
      <c r="GH185" s="132"/>
      <c r="GI185" s="132">
        <v>16.973611992112986</v>
      </c>
      <c r="GJ185" s="132">
        <v>1988.4446963705468</v>
      </c>
    </row>
    <row r="186" spans="1:192" x14ac:dyDescent="0.25">
      <c r="A186" s="133" t="s">
        <v>59</v>
      </c>
      <c r="B186" s="132"/>
      <c r="C186" s="132"/>
      <c r="D186" s="132"/>
      <c r="E186" s="132"/>
      <c r="F186" s="132"/>
      <c r="G186" s="132"/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32"/>
      <c r="AG186" s="132"/>
      <c r="AH186" s="132"/>
      <c r="AI186" s="132"/>
      <c r="AJ186" s="132"/>
      <c r="AK186" s="132"/>
      <c r="AL186" s="132"/>
      <c r="AM186" s="132"/>
      <c r="AN186" s="132"/>
      <c r="AO186" s="132"/>
      <c r="AP186" s="132"/>
      <c r="AQ186" s="132"/>
      <c r="AR186" s="132"/>
      <c r="AS186" s="132"/>
      <c r="AT186" s="132"/>
      <c r="AU186" s="132"/>
      <c r="AV186" s="132"/>
      <c r="AW186" s="132"/>
      <c r="AX186" s="132"/>
      <c r="AY186" s="132"/>
      <c r="AZ186" s="132"/>
      <c r="BA186" s="132"/>
      <c r="BB186" s="132"/>
      <c r="BC186" s="132"/>
      <c r="BD186" s="132"/>
      <c r="BE186" s="132"/>
      <c r="BF186" s="132"/>
      <c r="BG186" s="132"/>
      <c r="BH186" s="132"/>
      <c r="BI186" s="132"/>
      <c r="BJ186" s="132"/>
      <c r="BK186" s="132"/>
      <c r="BL186" s="132"/>
      <c r="BM186" s="132"/>
      <c r="BN186" s="132"/>
      <c r="BO186" s="132"/>
      <c r="BP186" s="132"/>
      <c r="BQ186" s="132"/>
      <c r="BR186" s="132"/>
      <c r="BS186" s="132"/>
      <c r="BT186" s="132"/>
      <c r="BU186" s="132"/>
      <c r="BV186" s="132"/>
      <c r="BW186" s="132"/>
      <c r="BX186" s="132"/>
      <c r="BY186" s="132"/>
      <c r="BZ186" s="132"/>
      <c r="CA186" s="132"/>
      <c r="CB186" s="132"/>
      <c r="CC186" s="132"/>
      <c r="CD186" s="132"/>
      <c r="CE186" s="132"/>
      <c r="CF186" s="132"/>
      <c r="CG186" s="132"/>
      <c r="CH186" s="132"/>
      <c r="CI186" s="132"/>
      <c r="CJ186" s="132"/>
      <c r="CK186" s="132"/>
      <c r="CL186" s="132"/>
      <c r="CM186" s="132"/>
      <c r="CN186" s="132"/>
      <c r="CO186" s="132"/>
      <c r="CP186" s="132"/>
      <c r="CQ186" s="132"/>
      <c r="CR186" s="132"/>
      <c r="CS186" s="132"/>
      <c r="CT186" s="132"/>
      <c r="CU186" s="132"/>
      <c r="CV186" s="132"/>
      <c r="CW186" s="132"/>
      <c r="CX186" s="132"/>
      <c r="CY186" s="132"/>
      <c r="CZ186" s="132"/>
      <c r="DA186" s="132"/>
      <c r="DB186" s="132"/>
      <c r="DC186" s="132"/>
      <c r="DD186" s="132"/>
      <c r="DE186" s="132"/>
      <c r="DF186" s="132"/>
      <c r="DG186" s="132"/>
      <c r="DH186" s="132"/>
      <c r="DI186" s="132"/>
      <c r="DJ186" s="132"/>
      <c r="DK186" s="132"/>
      <c r="DL186" s="132"/>
      <c r="DM186" s="132"/>
      <c r="DN186" s="132"/>
      <c r="DO186" s="132"/>
      <c r="DP186" s="132"/>
      <c r="DQ186" s="132"/>
      <c r="DR186" s="132"/>
      <c r="DS186" s="132"/>
      <c r="DT186" s="132"/>
      <c r="DU186" s="132"/>
      <c r="DV186" s="132"/>
      <c r="DW186" s="132"/>
      <c r="DX186" s="132"/>
      <c r="DY186" s="132"/>
      <c r="DZ186" s="132"/>
      <c r="EA186" s="132"/>
      <c r="EB186" s="132"/>
      <c r="EC186" s="132"/>
      <c r="ED186" s="132"/>
      <c r="EE186" s="132"/>
      <c r="EF186" s="132"/>
      <c r="EG186" s="132"/>
      <c r="EH186" s="132"/>
      <c r="EI186" s="132"/>
      <c r="EJ186" s="132"/>
      <c r="EK186" s="132"/>
      <c r="EL186" s="132"/>
      <c r="EM186" s="132"/>
      <c r="EN186" s="132"/>
      <c r="EO186" s="132"/>
      <c r="EP186" s="132"/>
      <c r="EQ186" s="132"/>
      <c r="ER186" s="132"/>
      <c r="ES186" s="132"/>
      <c r="ET186" s="132"/>
      <c r="EU186" s="132"/>
      <c r="EV186" s="132"/>
      <c r="EW186" s="132"/>
      <c r="EX186" s="132"/>
      <c r="EY186" s="132"/>
      <c r="EZ186" s="132"/>
      <c r="FA186" s="132"/>
      <c r="FB186" s="132"/>
      <c r="FC186" s="132"/>
      <c r="FD186" s="132"/>
      <c r="FE186" s="132"/>
      <c r="FF186" s="132"/>
      <c r="FG186" s="132"/>
      <c r="FH186" s="132"/>
      <c r="FI186" s="132">
        <v>108.13396158021082</v>
      </c>
      <c r="FJ186" s="132"/>
      <c r="FK186" s="132"/>
      <c r="FL186" s="132">
        <v>305.59380276017316</v>
      </c>
      <c r="FM186" s="132"/>
      <c r="FN186" s="132">
        <v>2.8641923568608549E-2</v>
      </c>
      <c r="FO186" s="132">
        <v>0.19346005258700047</v>
      </c>
      <c r="FP186" s="132">
        <v>0.51482865154233426</v>
      </c>
      <c r="FQ186" s="132">
        <v>0.91437455945576618</v>
      </c>
      <c r="FR186" s="132">
        <v>1.9602194558558377</v>
      </c>
      <c r="FS186" s="132">
        <v>5.4148063990233366</v>
      </c>
      <c r="FT186" s="132">
        <v>8.7732276439965649</v>
      </c>
      <c r="FU186" s="132">
        <v>20.321706964584788</v>
      </c>
      <c r="FV186" s="132">
        <v>66.413701929938156</v>
      </c>
      <c r="FW186" s="132">
        <v>208.25585751220808</v>
      </c>
      <c r="FX186" s="132">
        <v>265.58928042426049</v>
      </c>
      <c r="FY186" s="132">
        <v>94.632493853119868</v>
      </c>
      <c r="FZ186" s="132">
        <v>783.32113317198252</v>
      </c>
      <c r="GA186" s="132">
        <v>55.789839572276321</v>
      </c>
      <c r="GB186" s="132">
        <v>498.99091366947221</v>
      </c>
      <c r="GC186" s="132"/>
      <c r="GD186" s="132"/>
      <c r="GE186" s="132"/>
      <c r="GF186" s="132"/>
      <c r="GG186" s="132"/>
      <c r="GH186" s="132"/>
      <c r="GI186" s="132">
        <v>0.96805656233497728</v>
      </c>
      <c r="GJ186" s="132">
        <v>2425.810306686591</v>
      </c>
    </row>
    <row r="187" spans="1:192" x14ac:dyDescent="0.25">
      <c r="A187" s="133" t="s">
        <v>57</v>
      </c>
      <c r="B187" s="132">
        <v>4.9503585765765462E-3</v>
      </c>
      <c r="C187" s="132">
        <v>1.9501674731268806E-2</v>
      </c>
      <c r="D187" s="132">
        <v>8.3568489033952515E-4</v>
      </c>
      <c r="E187" s="132">
        <v>1.4048439026941393E-2</v>
      </c>
      <c r="F187" s="132">
        <v>5.5110049085250488E-2</v>
      </c>
      <c r="G187" s="132">
        <v>1.8737489761058438E-2</v>
      </c>
      <c r="H187" s="132">
        <v>6.7909107442596529E-3</v>
      </c>
      <c r="I187" s="132">
        <v>8.6504085645055656E-3</v>
      </c>
      <c r="J187" s="132">
        <v>7.7951055654221582E-4</v>
      </c>
      <c r="K187" s="132">
        <v>8.6540241164680624E-3</v>
      </c>
      <c r="L187" s="132">
        <v>2.0392320879926988E-3</v>
      </c>
      <c r="M187" s="132">
        <v>5.384591545465587E-3</v>
      </c>
      <c r="N187" s="132">
        <v>0.39353997190551243</v>
      </c>
      <c r="O187" s="132">
        <v>4.7259028228949937E-2</v>
      </c>
      <c r="P187" s="132">
        <v>1.2001482787841926</v>
      </c>
      <c r="Q187" s="132">
        <v>1.6781555202619423</v>
      </c>
      <c r="R187" s="132">
        <v>3.9203625620477148E-2</v>
      </c>
      <c r="S187" s="132">
        <v>0.88734004987503923</v>
      </c>
      <c r="T187" s="132">
        <v>0.39180570277304017</v>
      </c>
      <c r="U187" s="132">
        <v>0.53431809305582334</v>
      </c>
      <c r="V187" s="132">
        <v>-0.11513494387304948</v>
      </c>
      <c r="W187" s="132">
        <v>0.30973619059331303</v>
      </c>
      <c r="X187" s="132">
        <v>0.16855656833866184</v>
      </c>
      <c r="Y187" s="132">
        <v>-3.0149220233021686E-2</v>
      </c>
      <c r="Z187" s="132">
        <v>0.53909508838755638</v>
      </c>
      <c r="AA187" s="132">
        <v>0.11196267541009908</v>
      </c>
      <c r="AB187" s="132"/>
      <c r="AC187" s="132">
        <v>-0.18950364404073405</v>
      </c>
      <c r="AD187" s="132">
        <v>0.20863575537334533</v>
      </c>
      <c r="AE187" s="132">
        <v>-0.2345236760991643</v>
      </c>
      <c r="AF187" s="132">
        <v>-8.6710965737461301E-2</v>
      </c>
      <c r="AG187" s="132"/>
      <c r="AH187" s="132">
        <v>-0.69027670674690778</v>
      </c>
      <c r="AI187" s="132">
        <v>0.97021289896810359</v>
      </c>
      <c r="AJ187" s="132">
        <v>0.13402115812923557</v>
      </c>
      <c r="AK187" s="132">
        <v>0.20177907014202281</v>
      </c>
      <c r="AL187" s="132">
        <v>-2.3337175778503403E-4</v>
      </c>
      <c r="AM187" s="132">
        <v>0.10173965593095982</v>
      </c>
      <c r="AN187" s="132">
        <v>0.25515476880460564</v>
      </c>
      <c r="AO187" s="132">
        <v>0.11354288994369156</v>
      </c>
      <c r="AP187" s="132">
        <v>0.48746044373387543</v>
      </c>
      <c r="AQ187" s="132">
        <v>1.0154869979564147</v>
      </c>
      <c r="AR187" s="132">
        <v>-6.4586360577269753E-3</v>
      </c>
      <c r="AS187" s="132">
        <v>-0.13317359876720219</v>
      </c>
      <c r="AT187" s="132">
        <v>-1.1985623889048198</v>
      </c>
      <c r="AU187" s="132">
        <v>0.8366772783473736</v>
      </c>
      <c r="AV187" s="132">
        <v>3.7929043169522697E-2</v>
      </c>
      <c r="AW187" s="132">
        <v>-3.7328609698612299E-2</v>
      </c>
      <c r="AX187" s="132">
        <v>0.24956292393069024</v>
      </c>
      <c r="AY187" s="132">
        <v>0.64368357838330037</v>
      </c>
      <c r="AZ187" s="132">
        <v>0.13041527238296335</v>
      </c>
      <c r="BA187" s="132">
        <v>0.12522412533847324</v>
      </c>
      <c r="BB187" s="132">
        <v>5.2189755237649016E-2</v>
      </c>
      <c r="BC187" s="132">
        <v>3.7386904366355318E-3</v>
      </c>
      <c r="BD187" s="132">
        <v>9.1618589446800197E-4</v>
      </c>
      <c r="BE187" s="132">
        <v>0.30972582940905824</v>
      </c>
      <c r="BF187" s="132">
        <v>0.13930501361352085</v>
      </c>
      <c r="BG187" s="132">
        <v>0.10869631139678539</v>
      </c>
      <c r="BH187" s="132">
        <v>8.8032470244840524E-2</v>
      </c>
      <c r="BI187" s="132">
        <v>8.8151205000334881E-2</v>
      </c>
      <c r="BJ187" s="132">
        <v>0.21582042330940665</v>
      </c>
      <c r="BK187" s="132">
        <v>0.26130925696215146</v>
      </c>
      <c r="BL187" s="132">
        <v>-0.35092093884904801</v>
      </c>
      <c r="BM187" s="132">
        <v>1.8140242917657132</v>
      </c>
      <c r="BN187" s="132">
        <v>11.898568660226434</v>
      </c>
      <c r="BO187" s="132">
        <v>2.0840822498874738</v>
      </c>
      <c r="BP187" s="132">
        <v>0.97820986066339066</v>
      </c>
      <c r="BQ187" s="132">
        <v>3.2717900742384485</v>
      </c>
      <c r="BR187" s="132">
        <v>0.29030339859677012</v>
      </c>
      <c r="BS187" s="132">
        <v>0.26744980282164355</v>
      </c>
      <c r="BT187" s="132"/>
      <c r="BU187" s="132">
        <v>1.2766794302428612</v>
      </c>
      <c r="BV187" s="132">
        <v>1.5103945099884504</v>
      </c>
      <c r="BW187" s="132">
        <v>7.2174863455758178</v>
      </c>
      <c r="BX187" s="132">
        <v>37.874290563796869</v>
      </c>
      <c r="BY187" s="132">
        <v>10.245255874079168</v>
      </c>
      <c r="BZ187" s="132">
        <v>5.7509213230416432</v>
      </c>
      <c r="CA187" s="132"/>
      <c r="CB187" s="132"/>
      <c r="CC187" s="132"/>
      <c r="CD187" s="132"/>
      <c r="CE187" s="132"/>
      <c r="CF187" s="132"/>
      <c r="CG187" s="132"/>
      <c r="CH187" s="132"/>
      <c r="CI187" s="132"/>
      <c r="CJ187" s="132"/>
      <c r="CK187" s="132"/>
      <c r="CL187" s="132"/>
      <c r="CM187" s="132"/>
      <c r="CN187" s="132"/>
      <c r="CO187" s="132"/>
      <c r="CP187" s="132"/>
      <c r="CQ187" s="132"/>
      <c r="CR187" s="132"/>
      <c r="CS187" s="132"/>
      <c r="CT187" s="132"/>
      <c r="CU187" s="132"/>
      <c r="CV187" s="132"/>
      <c r="CW187" s="132"/>
      <c r="CX187" s="132"/>
      <c r="CY187" s="132"/>
      <c r="CZ187" s="132"/>
      <c r="DA187" s="132"/>
      <c r="DB187" s="132"/>
      <c r="DC187" s="132"/>
      <c r="DD187" s="132"/>
      <c r="DE187" s="132"/>
      <c r="DF187" s="132"/>
      <c r="DG187" s="132"/>
      <c r="DH187" s="132"/>
      <c r="DI187" s="132"/>
      <c r="DJ187" s="132"/>
      <c r="DK187" s="132"/>
      <c r="DL187" s="132"/>
      <c r="DM187" s="132"/>
      <c r="DN187" s="132"/>
      <c r="DO187" s="132"/>
      <c r="DP187" s="132"/>
      <c r="DQ187" s="132"/>
      <c r="DR187" s="132"/>
      <c r="DS187" s="132"/>
      <c r="DT187" s="132"/>
      <c r="DU187" s="132"/>
      <c r="DV187" s="132"/>
      <c r="DW187" s="132"/>
      <c r="DX187" s="132"/>
      <c r="DY187" s="132"/>
      <c r="DZ187" s="132"/>
      <c r="EA187" s="132"/>
      <c r="EB187" s="132"/>
      <c r="EC187" s="132"/>
      <c r="ED187" s="132"/>
      <c r="EE187" s="132"/>
      <c r="EF187" s="132"/>
      <c r="EG187" s="132"/>
      <c r="EH187" s="132"/>
      <c r="EI187" s="132"/>
      <c r="EJ187" s="132"/>
      <c r="EK187" s="132"/>
      <c r="EL187" s="132"/>
      <c r="EM187" s="132"/>
      <c r="EN187" s="132"/>
      <c r="EO187" s="132"/>
      <c r="EP187" s="132"/>
      <c r="EQ187" s="132"/>
      <c r="ER187" s="132"/>
      <c r="ES187" s="132"/>
      <c r="ET187" s="132"/>
      <c r="EU187" s="132"/>
      <c r="EV187" s="132"/>
      <c r="EW187" s="132"/>
      <c r="EX187" s="132"/>
      <c r="EY187" s="132"/>
      <c r="EZ187" s="132"/>
      <c r="FA187" s="132"/>
      <c r="FB187" s="132"/>
      <c r="FC187" s="132"/>
      <c r="FD187" s="132"/>
      <c r="FE187" s="132"/>
      <c r="FF187" s="132"/>
      <c r="FG187" s="132"/>
      <c r="FH187" s="132"/>
      <c r="FI187" s="132"/>
      <c r="FJ187" s="132"/>
      <c r="FK187" s="132"/>
      <c r="FL187" s="132"/>
      <c r="FM187" s="132"/>
      <c r="FN187" s="132"/>
      <c r="FO187" s="132"/>
      <c r="FP187" s="132"/>
      <c r="FQ187" s="132"/>
      <c r="FR187" s="132"/>
      <c r="FS187" s="132"/>
      <c r="FT187" s="132"/>
      <c r="FU187" s="132"/>
      <c r="FV187" s="132"/>
      <c r="FW187" s="132"/>
      <c r="FX187" s="132"/>
      <c r="FY187" s="132"/>
      <c r="FZ187" s="132"/>
      <c r="GA187" s="132"/>
      <c r="GB187" s="132"/>
      <c r="GC187" s="132"/>
      <c r="GD187" s="132"/>
      <c r="GE187" s="132"/>
      <c r="GF187" s="132"/>
      <c r="GG187" s="132"/>
      <c r="GH187" s="132"/>
      <c r="GI187" s="132"/>
      <c r="GJ187" s="132">
        <v>94.632493853119854</v>
      </c>
    </row>
    <row r="188" spans="1:192" x14ac:dyDescent="0.25">
      <c r="A188" s="133" t="s">
        <v>58</v>
      </c>
      <c r="B188" s="132"/>
      <c r="C188" s="132"/>
      <c r="D188" s="132"/>
      <c r="E188" s="132"/>
      <c r="F188" s="132"/>
      <c r="G188" s="132"/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32"/>
      <c r="AG188" s="132"/>
      <c r="AH188" s="132"/>
      <c r="AI188" s="132"/>
      <c r="AJ188" s="132"/>
      <c r="AK188" s="132"/>
      <c r="AL188" s="132"/>
      <c r="AM188" s="132"/>
      <c r="AN188" s="132"/>
      <c r="AO188" s="132"/>
      <c r="AP188" s="132"/>
      <c r="AQ188" s="132"/>
      <c r="AR188" s="132"/>
      <c r="AS188" s="132"/>
      <c r="AT188" s="132"/>
      <c r="AU188" s="132"/>
      <c r="AV188" s="132"/>
      <c r="AW188" s="132"/>
      <c r="AX188" s="132"/>
      <c r="AY188" s="132"/>
      <c r="AZ188" s="132"/>
      <c r="BA188" s="132"/>
      <c r="BB188" s="132"/>
      <c r="BC188" s="132"/>
      <c r="BD188" s="132"/>
      <c r="BE188" s="132"/>
      <c r="BF188" s="132"/>
      <c r="BG188" s="132"/>
      <c r="BH188" s="132"/>
      <c r="BI188" s="132"/>
      <c r="BJ188" s="132"/>
      <c r="BK188" s="132"/>
      <c r="BL188" s="132"/>
      <c r="BM188" s="132"/>
      <c r="BN188" s="132"/>
      <c r="BO188" s="132"/>
      <c r="BP188" s="132"/>
      <c r="BQ188" s="132"/>
      <c r="BR188" s="132"/>
      <c r="BS188" s="132"/>
      <c r="BT188" s="132"/>
      <c r="BU188" s="132"/>
      <c r="BV188" s="132"/>
      <c r="BW188" s="132"/>
      <c r="BX188" s="132"/>
      <c r="BY188" s="132"/>
      <c r="BZ188" s="132"/>
      <c r="CA188" s="132"/>
      <c r="CB188" s="132"/>
      <c r="CC188" s="132"/>
      <c r="CD188" s="132"/>
      <c r="CE188" s="132"/>
      <c r="CF188" s="132"/>
      <c r="CG188" s="132"/>
      <c r="CH188" s="132"/>
      <c r="CI188" s="132"/>
      <c r="CJ188" s="132"/>
      <c r="CK188" s="132"/>
      <c r="CL188" s="132"/>
      <c r="CM188" s="132"/>
      <c r="CN188" s="132"/>
      <c r="CO188" s="132"/>
      <c r="CP188" s="132"/>
      <c r="CQ188" s="132"/>
      <c r="CR188" s="132"/>
      <c r="CS188" s="132"/>
      <c r="CT188" s="132"/>
      <c r="CU188" s="132"/>
      <c r="CV188" s="132"/>
      <c r="CW188" s="132"/>
      <c r="CX188" s="132"/>
      <c r="CY188" s="132"/>
      <c r="CZ188" s="132"/>
      <c r="DA188" s="132"/>
      <c r="DB188" s="132"/>
      <c r="DC188" s="132"/>
      <c r="DD188" s="132"/>
      <c r="DE188" s="132"/>
      <c r="DF188" s="132"/>
      <c r="DG188" s="132"/>
      <c r="DH188" s="132"/>
      <c r="DI188" s="132"/>
      <c r="DJ188" s="132"/>
      <c r="DK188" s="132"/>
      <c r="DL188" s="132"/>
      <c r="DM188" s="132"/>
      <c r="DN188" s="132"/>
      <c r="DO188" s="132"/>
      <c r="DP188" s="132"/>
      <c r="DQ188" s="132"/>
      <c r="DR188" s="132"/>
      <c r="DS188" s="132"/>
      <c r="DT188" s="132"/>
      <c r="DU188" s="132"/>
      <c r="DV188" s="132"/>
      <c r="DW188" s="132"/>
      <c r="DX188" s="132"/>
      <c r="DY188" s="132"/>
      <c r="DZ188" s="132"/>
      <c r="EA188" s="132"/>
      <c r="EB188" s="132"/>
      <c r="EC188" s="132"/>
      <c r="ED188" s="132"/>
      <c r="EE188" s="132"/>
      <c r="EF188" s="132"/>
      <c r="EG188" s="132"/>
      <c r="EH188" s="132"/>
      <c r="EI188" s="132"/>
      <c r="EJ188" s="132"/>
      <c r="EK188" s="132"/>
      <c r="EL188" s="132"/>
      <c r="EM188" s="132"/>
      <c r="EN188" s="132"/>
      <c r="EO188" s="132"/>
      <c r="EP188" s="132"/>
      <c r="EQ188" s="132"/>
      <c r="ER188" s="132"/>
      <c r="ES188" s="132"/>
      <c r="ET188" s="132"/>
      <c r="EU188" s="132"/>
      <c r="EV188" s="132"/>
      <c r="EW188" s="132"/>
      <c r="EX188" s="132"/>
      <c r="EY188" s="132"/>
      <c r="EZ188" s="132"/>
      <c r="FA188" s="132"/>
      <c r="FB188" s="132"/>
      <c r="FC188" s="132"/>
      <c r="FD188" s="132"/>
      <c r="FE188" s="132"/>
      <c r="FF188" s="132"/>
      <c r="FG188" s="132"/>
      <c r="FH188" s="132"/>
      <c r="FI188" s="132"/>
      <c r="FJ188" s="132"/>
      <c r="FK188" s="132"/>
      <c r="FL188" s="132">
        <v>238.69076677167999</v>
      </c>
      <c r="FM188" s="132">
        <v>7.3902499999999991</v>
      </c>
      <c r="FN188" s="132">
        <v>4.9172162579890301E-2</v>
      </c>
      <c r="FO188" s="132">
        <v>0.33213278438911764</v>
      </c>
      <c r="FP188" s="132">
        <v>0.88386584589691819</v>
      </c>
      <c r="FQ188" s="132">
        <v>1.5698059176970147</v>
      </c>
      <c r="FR188" s="132">
        <v>3.3652933731806711</v>
      </c>
      <c r="FS188" s="132">
        <v>9.2940430180817319</v>
      </c>
      <c r="FT188" s="132">
        <v>15.058209151227988</v>
      </c>
      <c r="FU188" s="132">
        <v>34.870542973551281</v>
      </c>
      <c r="FV188" s="132">
        <v>114.02486430629355</v>
      </c>
      <c r="FW188" s="132">
        <v>357.79218686740427</v>
      </c>
      <c r="FX188" s="132"/>
      <c r="FY188" s="132"/>
      <c r="FZ188" s="132"/>
      <c r="GA188" s="132"/>
      <c r="GB188" s="132"/>
      <c r="GC188" s="132"/>
      <c r="GD188" s="132"/>
      <c r="GE188" s="132"/>
      <c r="GF188" s="132"/>
      <c r="GG188" s="132"/>
      <c r="GH188" s="132"/>
      <c r="GI188" s="132"/>
      <c r="GJ188" s="132">
        <v>783.32113317198241</v>
      </c>
    </row>
    <row r="189" spans="1:192" x14ac:dyDescent="0.25">
      <c r="A189" s="133" t="s">
        <v>56</v>
      </c>
      <c r="B189" s="132"/>
      <c r="C189" s="132"/>
      <c r="D189" s="132"/>
      <c r="E189" s="132"/>
      <c r="F189" s="132"/>
      <c r="G189" s="132"/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  <c r="AN189" s="132"/>
      <c r="AO189" s="132"/>
      <c r="AP189" s="132"/>
      <c r="AQ189" s="132"/>
      <c r="AR189" s="132"/>
      <c r="AS189" s="132"/>
      <c r="AT189" s="132"/>
      <c r="AU189" s="132"/>
      <c r="AV189" s="132"/>
      <c r="AW189" s="132"/>
      <c r="AX189" s="132"/>
      <c r="AY189" s="132"/>
      <c r="AZ189" s="132"/>
      <c r="BA189" s="132"/>
      <c r="BB189" s="132"/>
      <c r="BC189" s="132"/>
      <c r="BD189" s="132"/>
      <c r="BE189" s="132"/>
      <c r="BF189" s="132"/>
      <c r="BG189" s="132"/>
      <c r="BH189" s="132"/>
      <c r="BI189" s="132"/>
      <c r="BJ189" s="132"/>
      <c r="BK189" s="132"/>
      <c r="BL189" s="132"/>
      <c r="BM189" s="132"/>
      <c r="BN189" s="132"/>
      <c r="BO189" s="132"/>
      <c r="BP189" s="132"/>
      <c r="BQ189" s="132"/>
      <c r="BR189" s="132"/>
      <c r="BS189" s="132"/>
      <c r="BT189" s="132"/>
      <c r="BU189" s="132"/>
      <c r="BV189" s="132"/>
      <c r="BW189" s="132"/>
      <c r="BX189" s="132"/>
      <c r="BY189" s="132"/>
      <c r="BZ189" s="132"/>
      <c r="CA189" s="132">
        <v>0.20480010878693111</v>
      </c>
      <c r="CB189" s="132">
        <v>1.521953181642118E-2</v>
      </c>
      <c r="CC189" s="132">
        <v>1.7379708487360285E-2</v>
      </c>
      <c r="CD189" s="132">
        <v>2.1860142793800181E-2</v>
      </c>
      <c r="CE189" s="132">
        <v>2.3649239081320203E-2</v>
      </c>
      <c r="CF189" s="132">
        <v>3.9369742564317241E-3</v>
      </c>
      <c r="CG189" s="132">
        <v>5.4069271758726785E-2</v>
      </c>
      <c r="CH189" s="132">
        <v>2.2707636108824214E-4</v>
      </c>
      <c r="CI189" s="132">
        <v>2.8547674011376915E-2</v>
      </c>
      <c r="CJ189" s="132"/>
      <c r="CK189" s="132">
        <v>8.3281053136175009E-2</v>
      </c>
      <c r="CL189" s="132">
        <v>2.0330143413833966E-2</v>
      </c>
      <c r="CM189" s="132">
        <v>3.7757868616305492E-3</v>
      </c>
      <c r="CN189" s="132">
        <v>3.3803719482936381E-2</v>
      </c>
      <c r="CO189" s="132"/>
      <c r="CP189" s="132"/>
      <c r="CQ189" s="132"/>
      <c r="CR189" s="132"/>
      <c r="CS189" s="132"/>
      <c r="CT189" s="132"/>
      <c r="CU189" s="132">
        <v>5.7245653870412227E-5</v>
      </c>
      <c r="CV189" s="132">
        <v>1.3382179889160204</v>
      </c>
      <c r="CW189" s="132">
        <v>4.6421144218187327E-2</v>
      </c>
      <c r="CX189" s="132">
        <v>0.23384127153889597</v>
      </c>
      <c r="CY189" s="132">
        <v>0.54142702814774579</v>
      </c>
      <c r="CZ189" s="132">
        <v>0.43474843825454629</v>
      </c>
      <c r="DA189" s="132">
        <v>9.753972486465437E-2</v>
      </c>
      <c r="DB189" s="132">
        <v>1.6961072813569782E-2</v>
      </c>
      <c r="DC189" s="132">
        <v>9.389163010921292E-2</v>
      </c>
      <c r="DD189" s="132">
        <v>0.24810864048469583</v>
      </c>
      <c r="DE189" s="132"/>
      <c r="DF189" s="132">
        <v>0.26127722666349812</v>
      </c>
      <c r="DG189" s="132">
        <v>6.2533879282548679E-2</v>
      </c>
      <c r="DH189" s="132">
        <v>0.47729131553093529</v>
      </c>
      <c r="DI189" s="132">
        <v>5.4954709188942372</v>
      </c>
      <c r="DJ189" s="132">
        <v>1.5350320194389977</v>
      </c>
      <c r="DK189" s="132">
        <v>2.3574892512494516</v>
      </c>
      <c r="DL189" s="132">
        <v>0.87102588941228276</v>
      </c>
      <c r="DM189" s="132">
        <v>4.0788142787962514</v>
      </c>
      <c r="DN189" s="132">
        <v>6.7142802808654214E-2</v>
      </c>
      <c r="DO189" s="132">
        <v>0.35127894433167162</v>
      </c>
      <c r="DP189" s="132">
        <v>6.1252320008652245E-2</v>
      </c>
      <c r="DQ189" s="132">
        <v>0.73170256597801253</v>
      </c>
      <c r="DR189" s="132">
        <v>1.2354861789027767</v>
      </c>
      <c r="DS189" s="132">
        <v>0.38819206832481373</v>
      </c>
      <c r="DT189" s="132"/>
      <c r="DU189" s="132">
        <v>3.6206245713346921E-2</v>
      </c>
      <c r="DV189" s="132">
        <v>0.32585621142012228</v>
      </c>
      <c r="DW189" s="132">
        <v>1.4689430398013836</v>
      </c>
      <c r="DX189" s="132">
        <v>1.5213140559882938</v>
      </c>
      <c r="DY189" s="132">
        <v>1.4053786649011397</v>
      </c>
      <c r="DZ189" s="132">
        <v>0.98144227059235223</v>
      </c>
      <c r="EA189" s="132">
        <v>8.3633023684556745E-2</v>
      </c>
      <c r="EB189" s="132">
        <v>2.0157513469266596E-2</v>
      </c>
      <c r="EC189" s="132">
        <v>1.1510286149387441</v>
      </c>
      <c r="ED189" s="132">
        <v>1.4136513094859828</v>
      </c>
      <c r="EE189" s="132"/>
      <c r="EF189" s="132"/>
      <c r="EG189" s="132">
        <v>2.5547846688156532</v>
      </c>
      <c r="EH189" s="132">
        <v>3.019584834630253</v>
      </c>
      <c r="EI189" s="132">
        <v>18.087343337579824</v>
      </c>
      <c r="EJ189" s="132">
        <v>0.18587300190648401</v>
      </c>
      <c r="EK189" s="132">
        <v>1.0386400942826075</v>
      </c>
      <c r="EL189" s="132">
        <v>0.89266759024309372</v>
      </c>
      <c r="EM189" s="132"/>
      <c r="EN189" s="132"/>
      <c r="EO189" s="132"/>
      <c r="EP189" s="132"/>
      <c r="EQ189" s="132"/>
      <c r="ER189" s="132"/>
      <c r="ES189" s="132"/>
      <c r="ET189" s="132"/>
      <c r="EU189" s="132"/>
      <c r="EV189" s="132"/>
      <c r="EW189" s="132"/>
      <c r="EX189" s="132"/>
      <c r="EY189" s="132"/>
      <c r="EZ189" s="132"/>
      <c r="FA189" s="132"/>
      <c r="FB189" s="132"/>
      <c r="FC189" s="132">
        <v>6.7250819951011828E-2</v>
      </c>
      <c r="FD189" s="132"/>
      <c r="FE189" s="132"/>
      <c r="FF189" s="132"/>
      <c r="FG189" s="132"/>
      <c r="FH189" s="132"/>
      <c r="FI189" s="132"/>
      <c r="FJ189" s="132"/>
      <c r="FK189" s="132"/>
      <c r="FL189" s="132"/>
      <c r="FM189" s="132"/>
      <c r="FN189" s="132"/>
      <c r="FO189" s="132"/>
      <c r="FP189" s="132"/>
      <c r="FQ189" s="132"/>
      <c r="FR189" s="132"/>
      <c r="FS189" s="132"/>
      <c r="FT189" s="132"/>
      <c r="FU189" s="132"/>
      <c r="FV189" s="132"/>
      <c r="FW189" s="132"/>
      <c r="FX189" s="132"/>
      <c r="FY189" s="132"/>
      <c r="FZ189" s="132"/>
      <c r="GA189" s="132"/>
      <c r="GB189" s="132"/>
      <c r="GC189" s="132"/>
      <c r="GD189" s="132"/>
      <c r="GE189" s="132"/>
      <c r="GF189" s="132"/>
      <c r="GG189" s="132"/>
      <c r="GH189" s="132"/>
      <c r="GI189" s="132"/>
      <c r="GJ189" s="132">
        <v>55.789839572276328</v>
      </c>
    </row>
    <row r="190" spans="1:192" x14ac:dyDescent="0.25">
      <c r="A190" s="133" t="s">
        <v>55</v>
      </c>
      <c r="B190" s="132"/>
      <c r="C190" s="132"/>
      <c r="D190" s="132"/>
      <c r="E190" s="132"/>
      <c r="F190" s="132"/>
      <c r="G190" s="132"/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132"/>
      <c r="AR190" s="132"/>
      <c r="AS190" s="132"/>
      <c r="AT190" s="132"/>
      <c r="AU190" s="132"/>
      <c r="AV190" s="132"/>
      <c r="AW190" s="132"/>
      <c r="AX190" s="132"/>
      <c r="AY190" s="132"/>
      <c r="AZ190" s="132"/>
      <c r="BA190" s="132"/>
      <c r="BB190" s="132"/>
      <c r="BC190" s="132"/>
      <c r="BD190" s="132"/>
      <c r="BE190" s="132"/>
      <c r="BF190" s="132"/>
      <c r="BG190" s="132"/>
      <c r="BH190" s="132"/>
      <c r="BI190" s="132"/>
      <c r="BJ190" s="132"/>
      <c r="BK190" s="132"/>
      <c r="BL190" s="132"/>
      <c r="BM190" s="132"/>
      <c r="BN190" s="132"/>
      <c r="BO190" s="132"/>
      <c r="BP190" s="132"/>
      <c r="BQ190" s="132"/>
      <c r="BR190" s="132"/>
      <c r="BS190" s="132"/>
      <c r="BT190" s="132"/>
      <c r="BU190" s="132"/>
      <c r="BV190" s="132"/>
      <c r="BW190" s="132"/>
      <c r="BX190" s="132"/>
      <c r="BY190" s="132"/>
      <c r="BZ190" s="132"/>
      <c r="CA190" s="132"/>
      <c r="CB190" s="132"/>
      <c r="CC190" s="132"/>
      <c r="CD190" s="132"/>
      <c r="CE190" s="132">
        <v>0.15385432173095137</v>
      </c>
      <c r="CF190" s="132"/>
      <c r="CG190" s="132">
        <v>0.91195691916275312</v>
      </c>
      <c r="CH190" s="132"/>
      <c r="CI190" s="132"/>
      <c r="CJ190" s="132">
        <v>0.75826238590884798</v>
      </c>
      <c r="CK190" s="132">
        <v>0.73053568034007543</v>
      </c>
      <c r="CL190" s="132">
        <v>1.3572958420912085</v>
      </c>
      <c r="CM190" s="132">
        <v>1.7412470988561104</v>
      </c>
      <c r="CN190" s="132">
        <v>0.46542518265785388</v>
      </c>
      <c r="CO190" s="132"/>
      <c r="CP190" s="132">
        <v>0.65489231056598907</v>
      </c>
      <c r="CQ190" s="132"/>
      <c r="CR190" s="132"/>
      <c r="CS190" s="132">
        <v>3.2155654262101515E-3</v>
      </c>
      <c r="CT190" s="132">
        <v>3.3916189278061981E-3</v>
      </c>
      <c r="CU190" s="132">
        <v>2.3442132970560103</v>
      </c>
      <c r="CV190" s="132">
        <v>9.8288906889978662</v>
      </c>
      <c r="CW190" s="132">
        <v>2.448174933463676</v>
      </c>
      <c r="CX190" s="132">
        <v>3.3644737337492718</v>
      </c>
      <c r="CY190" s="132">
        <v>2.5836100899883565</v>
      </c>
      <c r="CZ190" s="132">
        <v>4.4377195673426444</v>
      </c>
      <c r="DA190" s="132">
        <v>3.0598230143827823</v>
      </c>
      <c r="DB190" s="132">
        <v>2.6595201330834159</v>
      </c>
      <c r="DC190" s="132">
        <v>0.94264937464133225</v>
      </c>
      <c r="DD190" s="132">
        <v>4.8153531222966812</v>
      </c>
      <c r="DE190" s="132">
        <v>3.1062055465910103</v>
      </c>
      <c r="DF190" s="132">
        <v>1.1467254213439808</v>
      </c>
      <c r="DG190" s="132">
        <v>0.30024693961068954</v>
      </c>
      <c r="DH190" s="132">
        <v>3.8626761643093026</v>
      </c>
      <c r="DI190" s="132">
        <v>91.999590209123411</v>
      </c>
      <c r="DJ190" s="132">
        <v>3.7088183075927543</v>
      </c>
      <c r="DK190" s="132">
        <v>9.8586215488248961</v>
      </c>
      <c r="DL190" s="132">
        <v>0.47441512158413118</v>
      </c>
      <c r="DM190" s="132">
        <v>2.5484531734846532</v>
      </c>
      <c r="DN190" s="132">
        <v>1.2809645474865583</v>
      </c>
      <c r="DO190" s="132">
        <v>2.9838821035973067</v>
      </c>
      <c r="DP190" s="132">
        <v>3.2782547880731379</v>
      </c>
      <c r="DQ190" s="132">
        <v>21.867763390436725</v>
      </c>
      <c r="DR190" s="132">
        <v>36.923909643925668</v>
      </c>
      <c r="DS190" s="132">
        <v>11.601561474401556</v>
      </c>
      <c r="DT190" s="132"/>
      <c r="DU190" s="132">
        <v>6.0267227444404117E-2</v>
      </c>
      <c r="DV190" s="132">
        <v>0.54240504699963699</v>
      </c>
      <c r="DW190" s="132">
        <v>19.31158118489348</v>
      </c>
      <c r="DX190" s="132">
        <v>2.5179580034997358</v>
      </c>
      <c r="DY190" s="132">
        <v>1.5538339869950781</v>
      </c>
      <c r="DZ190" s="132">
        <v>2.9544149231302694</v>
      </c>
      <c r="EA190" s="132">
        <v>0.86672349683630978</v>
      </c>
      <c r="EB190" s="132">
        <v>0.22541369875916051</v>
      </c>
      <c r="EC190" s="132">
        <v>3.4412375634021011</v>
      </c>
      <c r="ED190" s="132">
        <v>1.4896867169128529</v>
      </c>
      <c r="EE190" s="132"/>
      <c r="EF190" s="132"/>
      <c r="EG190" s="132">
        <v>3.9884453604989538</v>
      </c>
      <c r="EH190" s="132">
        <v>7.5086319180688159</v>
      </c>
      <c r="EI190" s="132">
        <v>20.075770924617267</v>
      </c>
      <c r="EJ190" s="132">
        <v>0.61927638333741453</v>
      </c>
      <c r="EK190" s="132">
        <v>2.9751430705951392</v>
      </c>
      <c r="EL190" s="132">
        <v>3.3173074170248533</v>
      </c>
      <c r="EM190" s="132">
        <v>8.2433127330168023</v>
      </c>
      <c r="EN190" s="132">
        <v>4.099257213304683</v>
      </c>
      <c r="EO190" s="132">
        <v>3.6741782375659864</v>
      </c>
      <c r="EP190" s="132">
        <v>1.3324589586369637</v>
      </c>
      <c r="EQ190" s="132">
        <v>9.9824751943485399</v>
      </c>
      <c r="ER190" s="132">
        <v>-7.1336701679439702</v>
      </c>
      <c r="ES190" s="132">
        <v>-1.7287860826840113</v>
      </c>
      <c r="ET190" s="132">
        <v>-1.1504150504984718</v>
      </c>
      <c r="EU190" s="132">
        <v>-0.73175982979887655</v>
      </c>
      <c r="EV190" s="132"/>
      <c r="EW190" s="132">
        <v>0.54623597035820193</v>
      </c>
      <c r="EX190" s="132">
        <v>0.27050132541400435</v>
      </c>
      <c r="EY190" s="132">
        <v>29.667647301147785</v>
      </c>
      <c r="EZ190" s="132">
        <v>55.475832807876003</v>
      </c>
      <c r="FA190" s="132">
        <v>29.793379781241345</v>
      </c>
      <c r="FB190" s="132">
        <v>56.891732343763273</v>
      </c>
      <c r="FC190" s="132">
        <v>0.10384274965292921</v>
      </c>
      <c r="FD190" s="132"/>
      <c r="FE190" s="132"/>
      <c r="FF190" s="132"/>
      <c r="FG190" s="132"/>
      <c r="FH190" s="132"/>
      <c r="FI190" s="132"/>
      <c r="FJ190" s="132"/>
      <c r="FK190" s="132"/>
      <c r="FL190" s="132"/>
      <c r="FM190" s="132"/>
      <c r="FN190" s="132"/>
      <c r="FO190" s="132"/>
      <c r="FP190" s="132"/>
      <c r="FQ190" s="132"/>
      <c r="FR190" s="132"/>
      <c r="FS190" s="132"/>
      <c r="FT190" s="132"/>
      <c r="FU190" s="132"/>
      <c r="FV190" s="132"/>
      <c r="FW190" s="132"/>
      <c r="FX190" s="132"/>
      <c r="FY190" s="132"/>
      <c r="FZ190" s="132"/>
      <c r="GA190" s="132"/>
      <c r="GB190" s="132"/>
      <c r="GC190" s="132"/>
      <c r="GD190" s="132"/>
      <c r="GE190" s="132"/>
      <c r="GF190" s="132"/>
      <c r="GG190" s="132"/>
      <c r="GH190" s="132"/>
      <c r="GI190" s="132"/>
      <c r="GJ190" s="132">
        <v>498.99091366947226</v>
      </c>
    </row>
    <row r="191" spans="1:192" x14ac:dyDescent="0.25">
      <c r="A191" s="133" t="s">
        <v>553</v>
      </c>
      <c r="B191" s="132">
        <v>8.7436357470028377E-3</v>
      </c>
      <c r="C191" s="132">
        <v>4.2764153812680089E-2</v>
      </c>
      <c r="D191" s="132">
        <v>2.3282023105570763E-3</v>
      </c>
      <c r="E191" s="132">
        <v>6.5833992443416506E-2</v>
      </c>
      <c r="F191" s="132">
        <v>0.10188151849260851</v>
      </c>
      <c r="G191" s="132">
        <v>9.2860681902739994E-2</v>
      </c>
      <c r="H191" s="132">
        <v>1.5980658787627389E-2</v>
      </c>
      <c r="I191" s="132">
        <v>4.4695552029859809E-2</v>
      </c>
      <c r="J191" s="132">
        <v>1.7320844148372063E-3</v>
      </c>
      <c r="K191" s="132">
        <v>1.264700342068991E-2</v>
      </c>
      <c r="L191" s="132">
        <v>1.2480536339891192E-2</v>
      </c>
      <c r="M191" s="132">
        <v>0.21182356625993604</v>
      </c>
      <c r="N191" s="132">
        <v>0.10572441731087429</v>
      </c>
      <c r="O191" s="132">
        <v>1.2393240142167E-2</v>
      </c>
      <c r="P191" s="132">
        <v>1.4667966297210286</v>
      </c>
      <c r="Q191" s="132">
        <v>7.3884373572658628</v>
      </c>
      <c r="R191" s="132">
        <v>0.1021406421846052</v>
      </c>
      <c r="S191" s="132">
        <v>6.4742073049358408</v>
      </c>
      <c r="T191" s="132">
        <v>3.0665398011133229</v>
      </c>
      <c r="U191" s="132">
        <v>1.3921057629697668</v>
      </c>
      <c r="V191" s="132">
        <v>0.10886703384680901</v>
      </c>
      <c r="W191" s="132">
        <v>5.3411759730957069E-2</v>
      </c>
      <c r="X191" s="132">
        <v>0.17927160426654729</v>
      </c>
      <c r="Y191" s="132">
        <v>2.3057574699380846E-2</v>
      </c>
      <c r="Z191" s="132">
        <v>0.23283402769461778</v>
      </c>
      <c r="AA191" s="132">
        <v>0.38248237615679503</v>
      </c>
      <c r="AB191" s="132">
        <v>0.55917574812575199</v>
      </c>
      <c r="AC191" s="132">
        <v>2.4974100559309001E-2</v>
      </c>
      <c r="AD191" s="132">
        <v>0.74226077257980716</v>
      </c>
      <c r="AE191" s="132">
        <v>3.9669469232340701E-2</v>
      </c>
      <c r="AF191" s="132">
        <v>2.4755819141255325E-2</v>
      </c>
      <c r="AG191" s="132">
        <v>5.6020795884689041E-3</v>
      </c>
      <c r="AH191" s="132">
        <v>0.11245291130348176</v>
      </c>
      <c r="AI191" s="132">
        <v>0.26858361727824226</v>
      </c>
      <c r="AJ191" s="132">
        <v>0.57647322414411217</v>
      </c>
      <c r="AK191" s="132">
        <v>0.22614886052041228</v>
      </c>
      <c r="AL191" s="132">
        <v>2.5831733254411314E-2</v>
      </c>
      <c r="AM191" s="132">
        <v>4.3097242205185966E-2</v>
      </c>
      <c r="AN191" s="132">
        <v>0.51144599650411759</v>
      </c>
      <c r="AO191" s="132">
        <v>0.53239060900523727</v>
      </c>
      <c r="AP191" s="132">
        <v>0.25473401532604262</v>
      </c>
      <c r="AQ191" s="132">
        <v>-3.6438669771081065</v>
      </c>
      <c r="AR191" s="132">
        <v>-0.18809162616774303</v>
      </c>
      <c r="AS191" s="132">
        <v>0.81822387538294328</v>
      </c>
      <c r="AT191" s="132">
        <v>7.3640148784464889</v>
      </c>
      <c r="AU191" s="132">
        <v>4.4348877377321534</v>
      </c>
      <c r="AV191" s="132">
        <v>0.22462477805914699</v>
      </c>
      <c r="AW191" s="132">
        <v>0.35072727361217892</v>
      </c>
      <c r="AX191" s="132">
        <v>1.3910204911844142</v>
      </c>
      <c r="AY191" s="132">
        <v>9.4074584540235744</v>
      </c>
      <c r="AZ191" s="132">
        <v>-7.9069026191244607</v>
      </c>
      <c r="BA191" s="132">
        <v>0.91131734672342635</v>
      </c>
      <c r="BB191" s="132">
        <v>0.5889242666288208</v>
      </c>
      <c r="BC191" s="132">
        <v>3.6119196367656258E-3</v>
      </c>
      <c r="BD191" s="132">
        <v>8.8512003848454865E-4</v>
      </c>
      <c r="BE191" s="132">
        <v>0.2993798139158762</v>
      </c>
      <c r="BF191" s="132">
        <v>0.12020102634195692</v>
      </c>
      <c r="BG191" s="132">
        <v>1.0464710093355882</v>
      </c>
      <c r="BH191" s="132">
        <v>0.15704890345247741</v>
      </c>
      <c r="BI191" s="132">
        <v>0.16121690698352376</v>
      </c>
      <c r="BJ191" s="132">
        <v>0.28762092105703174</v>
      </c>
      <c r="BK191" s="132">
        <v>-165.82273214723844</v>
      </c>
      <c r="BL191" s="132">
        <v>0.25742655937393094</v>
      </c>
      <c r="BM191" s="132">
        <v>0.58917265751552028</v>
      </c>
      <c r="BN191" s="132">
        <v>3.2267294082170852</v>
      </c>
      <c r="BO191" s="132">
        <v>0.63720711468220104</v>
      </c>
      <c r="BP191" s="132">
        <v>-0.335107289752551</v>
      </c>
      <c r="BQ191" s="132">
        <v>2.9667998102502779</v>
      </c>
      <c r="BR191" s="132">
        <v>-9.5805085181323406E-3</v>
      </c>
      <c r="BS191" s="132">
        <v>-8.8263007821847844E-3</v>
      </c>
      <c r="BT191" s="132"/>
      <c r="BU191" s="132">
        <v>0.27385962088411142</v>
      </c>
      <c r="BV191" s="132">
        <v>0.2942718776110157</v>
      </c>
      <c r="BW191" s="132">
        <v>0.58993730397027966</v>
      </c>
      <c r="BX191" s="132">
        <v>10.884891362074518</v>
      </c>
      <c r="BY191" s="132">
        <v>1.356264862739132</v>
      </c>
      <c r="BZ191" s="132">
        <v>2.7701019181067741</v>
      </c>
      <c r="CA191" s="132"/>
      <c r="CB191" s="132"/>
      <c r="CC191" s="132"/>
      <c r="CD191" s="132"/>
      <c r="CE191" s="132"/>
      <c r="CF191" s="132"/>
      <c r="CG191" s="132"/>
      <c r="CH191" s="132"/>
      <c r="CI191" s="132"/>
      <c r="CJ191" s="132"/>
      <c r="CK191" s="132"/>
      <c r="CL191" s="132"/>
      <c r="CM191" s="132"/>
      <c r="CN191" s="132"/>
      <c r="CO191" s="132"/>
      <c r="CP191" s="132"/>
      <c r="CQ191" s="132"/>
      <c r="CR191" s="132"/>
      <c r="CS191" s="132"/>
      <c r="CT191" s="132"/>
      <c r="CU191" s="132"/>
      <c r="CV191" s="132"/>
      <c r="CW191" s="132"/>
      <c r="CX191" s="132"/>
      <c r="CY191" s="132"/>
      <c r="CZ191" s="132"/>
      <c r="DA191" s="132"/>
      <c r="DB191" s="132"/>
      <c r="DC191" s="132"/>
      <c r="DD191" s="132"/>
      <c r="DE191" s="132"/>
      <c r="DF191" s="132"/>
      <c r="DG191" s="132"/>
      <c r="DH191" s="132"/>
      <c r="DI191" s="132"/>
      <c r="DJ191" s="132"/>
      <c r="DK191" s="132"/>
      <c r="DL191" s="132"/>
      <c r="DM191" s="132"/>
      <c r="DN191" s="132"/>
      <c r="DO191" s="132"/>
      <c r="DP191" s="132"/>
      <c r="DQ191" s="132"/>
      <c r="DR191" s="132"/>
      <c r="DS191" s="132"/>
      <c r="DT191" s="132"/>
      <c r="DU191" s="132"/>
      <c r="DV191" s="132"/>
      <c r="DW191" s="132"/>
      <c r="DX191" s="132"/>
      <c r="DY191" s="132"/>
      <c r="DZ191" s="132"/>
      <c r="EA191" s="132"/>
      <c r="EB191" s="132"/>
      <c r="EC191" s="132"/>
      <c r="ED191" s="132"/>
      <c r="EE191" s="132"/>
      <c r="EF191" s="132"/>
      <c r="EG191" s="132"/>
      <c r="EH191" s="132"/>
      <c r="EI191" s="132"/>
      <c r="EJ191" s="132"/>
      <c r="EK191" s="132"/>
      <c r="EL191" s="132"/>
      <c r="EM191" s="132"/>
      <c r="EN191" s="132"/>
      <c r="EO191" s="132"/>
      <c r="EP191" s="132"/>
      <c r="EQ191" s="132"/>
      <c r="ER191" s="132"/>
      <c r="ES191" s="132"/>
      <c r="ET191" s="132"/>
      <c r="EU191" s="132"/>
      <c r="EV191" s="132"/>
      <c r="EW191" s="132"/>
      <c r="EX191" s="132"/>
      <c r="EY191" s="132"/>
      <c r="EZ191" s="132"/>
      <c r="FA191" s="132"/>
      <c r="FB191" s="132"/>
      <c r="FC191" s="132"/>
      <c r="FD191" s="132"/>
      <c r="FE191" s="132"/>
      <c r="FF191" s="132"/>
      <c r="FG191" s="132"/>
      <c r="FH191" s="132"/>
      <c r="FI191" s="132"/>
      <c r="FJ191" s="132"/>
      <c r="FK191" s="132"/>
      <c r="FL191" s="132"/>
      <c r="FM191" s="132"/>
      <c r="FN191" s="132">
        <v>3.1473983820708571</v>
      </c>
      <c r="FO191" s="132">
        <v>3.9065377854698351</v>
      </c>
      <c r="FP191" s="132">
        <v>4.5746372987955732</v>
      </c>
      <c r="FQ191" s="132">
        <v>5.4599619466062901</v>
      </c>
      <c r="FR191" s="132">
        <v>6.533039087692913</v>
      </c>
      <c r="FS191" s="132">
        <v>7.759534572137925</v>
      </c>
      <c r="FT191" s="132">
        <v>9.0082055824976912</v>
      </c>
      <c r="FU191" s="132">
        <v>13.354265524439226</v>
      </c>
      <c r="FV191" s="132">
        <v>19.000165737641556</v>
      </c>
      <c r="FW191" s="132">
        <v>28.207427016591524</v>
      </c>
      <c r="FX191" s="132"/>
      <c r="FY191" s="132"/>
      <c r="FZ191" s="132"/>
      <c r="GA191" s="132"/>
      <c r="GB191" s="132"/>
      <c r="GC191" s="132"/>
      <c r="GD191" s="132"/>
      <c r="GE191" s="132"/>
      <c r="GF191" s="132"/>
      <c r="GG191" s="132"/>
      <c r="GH191" s="132"/>
      <c r="GI191" s="132"/>
      <c r="GJ191" s="132">
        <v>6.0396132539608516E-14</v>
      </c>
    </row>
    <row r="192" spans="1:192" x14ac:dyDescent="0.25">
      <c r="A192" s="133" t="s">
        <v>715</v>
      </c>
      <c r="B192" s="132"/>
      <c r="C192" s="132"/>
      <c r="D192" s="132"/>
      <c r="E192" s="132"/>
      <c r="F192" s="132"/>
      <c r="G192" s="132"/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132">
        <v>-4.4656265157895199</v>
      </c>
      <c r="AR192" s="132">
        <v>4.3143478908253213E-4</v>
      </c>
      <c r="AS192" s="132">
        <v>8.8959531055710795E-3</v>
      </c>
      <c r="AT192" s="132">
        <v>8.0063577950139714E-2</v>
      </c>
      <c r="AU192" s="132">
        <v>2.6263702489289803E-2</v>
      </c>
      <c r="AV192" s="132">
        <v>1.5243832094509802E-2</v>
      </c>
      <c r="AW192" s="132">
        <v>2.9291778229579464E-3</v>
      </c>
      <c r="AX192" s="132"/>
      <c r="AY192" s="132"/>
      <c r="AZ192" s="132"/>
      <c r="BA192" s="132"/>
      <c r="BB192" s="132"/>
      <c r="BC192" s="132"/>
      <c r="BD192" s="132"/>
      <c r="BE192" s="132"/>
      <c r="BF192" s="132"/>
      <c r="BG192" s="132"/>
      <c r="BH192" s="132"/>
      <c r="BI192" s="132"/>
      <c r="BJ192" s="132"/>
      <c r="BK192" s="132">
        <v>4.331798837537967</v>
      </c>
      <c r="BL192" s="132"/>
      <c r="BM192" s="132"/>
      <c r="BN192" s="132"/>
      <c r="BO192" s="132"/>
      <c r="BP192" s="132"/>
      <c r="BQ192" s="132"/>
      <c r="BR192" s="132"/>
      <c r="BS192" s="132"/>
      <c r="BT192" s="132"/>
      <c r="BU192" s="132"/>
      <c r="BV192" s="132"/>
      <c r="BW192" s="132"/>
      <c r="BX192" s="132"/>
      <c r="BY192" s="132"/>
      <c r="BZ192" s="132"/>
      <c r="CA192" s="132"/>
      <c r="CB192" s="132"/>
      <c r="CC192" s="132"/>
      <c r="CD192" s="132"/>
      <c r="CE192" s="132"/>
      <c r="CF192" s="132"/>
      <c r="CG192" s="132"/>
      <c r="CH192" s="132"/>
      <c r="CI192" s="132"/>
      <c r="CJ192" s="132"/>
      <c r="CK192" s="132"/>
      <c r="CL192" s="132"/>
      <c r="CM192" s="132"/>
      <c r="CN192" s="132"/>
      <c r="CO192" s="132"/>
      <c r="CP192" s="132"/>
      <c r="CQ192" s="132"/>
      <c r="CR192" s="132"/>
      <c r="CS192" s="132"/>
      <c r="CT192" s="132"/>
      <c r="CU192" s="132"/>
      <c r="CV192" s="132"/>
      <c r="CW192" s="132"/>
      <c r="CX192" s="132"/>
      <c r="CY192" s="132"/>
      <c r="CZ192" s="132"/>
      <c r="DA192" s="132"/>
      <c r="DB192" s="132"/>
      <c r="DC192" s="132"/>
      <c r="DD192" s="132"/>
      <c r="DE192" s="132"/>
      <c r="DF192" s="132"/>
      <c r="DG192" s="132"/>
      <c r="DH192" s="132"/>
      <c r="DI192" s="132"/>
      <c r="DJ192" s="132"/>
      <c r="DK192" s="132"/>
      <c r="DL192" s="132"/>
      <c r="DM192" s="132"/>
      <c r="DN192" s="132"/>
      <c r="DO192" s="132"/>
      <c r="DP192" s="132"/>
      <c r="DQ192" s="132"/>
      <c r="DR192" s="132"/>
      <c r="DS192" s="132"/>
      <c r="DT192" s="132"/>
      <c r="DU192" s="132"/>
      <c r="DV192" s="132"/>
      <c r="DW192" s="132"/>
      <c r="DX192" s="132"/>
      <c r="DY192" s="132"/>
      <c r="DZ192" s="132"/>
      <c r="EA192" s="132"/>
      <c r="EB192" s="132"/>
      <c r="EC192" s="132"/>
      <c r="ED192" s="132"/>
      <c r="EE192" s="132"/>
      <c r="EF192" s="132"/>
      <c r="EG192" s="132"/>
      <c r="EH192" s="132"/>
      <c r="EI192" s="132"/>
      <c r="EJ192" s="132"/>
      <c r="EK192" s="132"/>
      <c r="EL192" s="132"/>
      <c r="EM192" s="132"/>
      <c r="EN192" s="132"/>
      <c r="EO192" s="132"/>
      <c r="EP192" s="132"/>
      <c r="EQ192" s="132"/>
      <c r="ER192" s="132"/>
      <c r="ES192" s="132"/>
      <c r="ET192" s="132"/>
      <c r="EU192" s="132"/>
      <c r="EV192" s="132"/>
      <c r="EW192" s="132"/>
      <c r="EX192" s="132"/>
      <c r="EY192" s="132"/>
      <c r="EZ192" s="132"/>
      <c r="FA192" s="132"/>
      <c r="FB192" s="132"/>
      <c r="FC192" s="132"/>
      <c r="FD192" s="132"/>
      <c r="FE192" s="132"/>
      <c r="FF192" s="132"/>
      <c r="FG192" s="132"/>
      <c r="FH192" s="132"/>
      <c r="FI192" s="132"/>
      <c r="FJ192" s="132"/>
      <c r="FK192" s="132"/>
      <c r="FL192" s="132"/>
      <c r="FM192" s="132"/>
      <c r="FN192" s="132"/>
      <c r="FO192" s="132"/>
      <c r="FP192" s="132"/>
      <c r="FQ192" s="132"/>
      <c r="FR192" s="132"/>
      <c r="FS192" s="132"/>
      <c r="FT192" s="132"/>
      <c r="FU192" s="132"/>
      <c r="FV192" s="132"/>
      <c r="FW192" s="132"/>
      <c r="FX192" s="132"/>
      <c r="FY192" s="132"/>
      <c r="FZ192" s="132"/>
      <c r="GA192" s="132"/>
      <c r="GB192" s="132"/>
      <c r="GC192" s="132"/>
      <c r="GD192" s="132"/>
      <c r="GE192" s="132"/>
      <c r="GF192" s="132"/>
      <c r="GG192" s="132"/>
      <c r="GH192" s="132"/>
      <c r="GI192" s="132"/>
      <c r="GJ192" s="132">
        <v>-1.7763568394002505E-15</v>
      </c>
    </row>
    <row r="193" spans="1:192" x14ac:dyDescent="0.25">
      <c r="A193" s="133" t="s">
        <v>716</v>
      </c>
      <c r="B193" s="132">
        <v>-1.7132556338167954E-3</v>
      </c>
      <c r="C193" s="132">
        <v>-6.7533224329303591E-3</v>
      </c>
      <c r="D193" s="132">
        <v>-2.8933416346386628E-4</v>
      </c>
      <c r="E193" s="132">
        <v>-4.8585799173731731E-3</v>
      </c>
      <c r="F193" s="132">
        <v>-1.9065804415814076E-2</v>
      </c>
      <c r="G193" s="132">
        <v>-6.4851468243602951E-3</v>
      </c>
      <c r="H193" s="132">
        <v>-2.3512002338735905E-3</v>
      </c>
      <c r="I193" s="132">
        <v>-2.9943177853296536E-3</v>
      </c>
      <c r="J193" s="132">
        <v>-2.6974364665896105E-4</v>
      </c>
      <c r="K193" s="132">
        <v>-2.9955559523196576E-3</v>
      </c>
      <c r="L193" s="132">
        <v>-7.0584355438177003E-4</v>
      </c>
      <c r="M193" s="132">
        <v>-1.8636206500766343E-3</v>
      </c>
      <c r="N193" s="132"/>
      <c r="O193" s="132"/>
      <c r="P193" s="132"/>
      <c r="Q193" s="132">
        <v>7.7342935499453758E-2</v>
      </c>
      <c r="R193" s="132"/>
      <c r="S193" s="132"/>
      <c r="T193" s="132">
        <v>0.61057075189704246</v>
      </c>
      <c r="U193" s="132">
        <v>0.13193966206682439</v>
      </c>
      <c r="V193" s="132">
        <v>1.1261086972896189E-2</v>
      </c>
      <c r="W193" s="132">
        <v>1.7564661980902715E-2</v>
      </c>
      <c r="X193" s="132">
        <v>3.8926616748992511E-2</v>
      </c>
      <c r="Y193" s="132">
        <v>9.2570515974973056E-3</v>
      </c>
      <c r="Z193" s="132">
        <v>1.7274061551347236E-2</v>
      </c>
      <c r="AA193" s="132">
        <v>1.2779650544432325E-3</v>
      </c>
      <c r="AB193" s="132"/>
      <c r="AC193" s="132">
        <v>4.5333371842200769E-4</v>
      </c>
      <c r="AD193" s="132">
        <v>3.9945380130680254E-2</v>
      </c>
      <c r="AE193" s="132">
        <v>5.2975156048476864E-2</v>
      </c>
      <c r="AF193" s="132"/>
      <c r="AG193" s="132"/>
      <c r="AH193" s="132">
        <v>2.0026110066823425E-2</v>
      </c>
      <c r="AI193" s="132">
        <v>5.8983091515606441E-2</v>
      </c>
      <c r="AJ193" s="132">
        <v>-1.1147703758807059</v>
      </c>
      <c r="AK193" s="132">
        <v>-0.34375338185024629</v>
      </c>
      <c r="AL193" s="132">
        <v>-1.8539440578248488E-2</v>
      </c>
      <c r="AM193" s="132">
        <v>-4.666645518365686E-3</v>
      </c>
      <c r="AN193" s="132">
        <v>-0.76120035728326574</v>
      </c>
      <c r="AO193" s="132">
        <v>1.2931956214136378</v>
      </c>
      <c r="AP193" s="132">
        <v>-0.12093449219005073</v>
      </c>
      <c r="AQ193" s="132"/>
      <c r="AR193" s="132"/>
      <c r="AS193" s="132"/>
      <c r="AT193" s="132"/>
      <c r="AU193" s="132"/>
      <c r="AV193" s="132"/>
      <c r="AW193" s="132"/>
      <c r="AX193" s="132">
        <v>-0.67350910074326631</v>
      </c>
      <c r="AY193" s="132">
        <v>-3.9911038944338237</v>
      </c>
      <c r="AZ193" s="132">
        <v>4.1842212743355353E-3</v>
      </c>
      <c r="BA193" s="132">
        <v>-0.2496427380137145</v>
      </c>
      <c r="BB193" s="132">
        <v>-0.13261857180648673</v>
      </c>
      <c r="BC193" s="132">
        <v>-8.910338067388417E-4</v>
      </c>
      <c r="BD193" s="132">
        <v>-2.1835255393942024E-4</v>
      </c>
      <c r="BE193" s="132">
        <v>-7.3816270563457173E-2</v>
      </c>
      <c r="BF193" s="132">
        <v>-2.5191107803321077E-2</v>
      </c>
      <c r="BG193" s="132">
        <v>-1.4582627293743926E-2</v>
      </c>
      <c r="BH193" s="132">
        <v>-1.9999560693472196E-2</v>
      </c>
      <c r="BI193" s="132">
        <v>-0.11964428133838632</v>
      </c>
      <c r="BJ193" s="132">
        <v>-4.6961267434939724E-2</v>
      </c>
      <c r="BK193" s="132"/>
      <c r="BL193" s="132">
        <v>1.2682663533244702</v>
      </c>
      <c r="BM193" s="132"/>
      <c r="BN193" s="132"/>
      <c r="BO193" s="132">
        <v>3.6066997787622089E-2</v>
      </c>
      <c r="BP193" s="132"/>
      <c r="BQ193" s="132"/>
      <c r="BR193" s="132"/>
      <c r="BS193" s="132"/>
      <c r="BT193" s="132"/>
      <c r="BU193" s="132">
        <v>0.10785107830255483</v>
      </c>
      <c r="BV193" s="132">
        <v>1.4520726023732429E-3</v>
      </c>
      <c r="BW193" s="132"/>
      <c r="BX193" s="132">
        <v>0.88426358447196796</v>
      </c>
      <c r="BY193" s="132">
        <v>0.57882110493083927</v>
      </c>
      <c r="BZ193" s="132">
        <v>0.10486612571270493</v>
      </c>
      <c r="CA193" s="132"/>
      <c r="CB193" s="132"/>
      <c r="CC193" s="132"/>
      <c r="CD193" s="132"/>
      <c r="CE193" s="132"/>
      <c r="CF193" s="132"/>
      <c r="CG193" s="132"/>
      <c r="CH193" s="132"/>
      <c r="CI193" s="132"/>
      <c r="CJ193" s="132"/>
      <c r="CK193" s="132"/>
      <c r="CL193" s="132"/>
      <c r="CM193" s="132"/>
      <c r="CN193" s="132"/>
      <c r="CO193" s="132"/>
      <c r="CP193" s="132"/>
      <c r="CQ193" s="132"/>
      <c r="CR193" s="132"/>
      <c r="CS193" s="132"/>
      <c r="CT193" s="132"/>
      <c r="CU193" s="132"/>
      <c r="CV193" s="132"/>
      <c r="CW193" s="132"/>
      <c r="CX193" s="132"/>
      <c r="CY193" s="132"/>
      <c r="CZ193" s="132"/>
      <c r="DA193" s="132"/>
      <c r="DB193" s="132"/>
      <c r="DC193" s="132"/>
      <c r="DD193" s="132"/>
      <c r="DE193" s="132"/>
      <c r="DF193" s="132"/>
      <c r="DG193" s="132"/>
      <c r="DH193" s="132"/>
      <c r="DI193" s="132"/>
      <c r="DJ193" s="132"/>
      <c r="DK193" s="132"/>
      <c r="DL193" s="132"/>
      <c r="DM193" s="132"/>
      <c r="DN193" s="132"/>
      <c r="DO193" s="132"/>
      <c r="DP193" s="132"/>
      <c r="DQ193" s="132"/>
      <c r="DR193" s="132"/>
      <c r="DS193" s="132"/>
      <c r="DT193" s="132"/>
      <c r="DU193" s="132"/>
      <c r="DV193" s="132"/>
      <c r="DW193" s="132"/>
      <c r="DX193" s="132"/>
      <c r="DY193" s="132"/>
      <c r="DZ193" s="132"/>
      <c r="EA193" s="132"/>
      <c r="EB193" s="132"/>
      <c r="EC193" s="132"/>
      <c r="ED193" s="132"/>
      <c r="EE193" s="132"/>
      <c r="EF193" s="132"/>
      <c r="EG193" s="132"/>
      <c r="EH193" s="132"/>
      <c r="EI193" s="132"/>
      <c r="EJ193" s="132"/>
      <c r="EK193" s="132"/>
      <c r="EL193" s="132"/>
      <c r="EM193" s="132"/>
      <c r="EN193" s="132"/>
      <c r="EO193" s="132"/>
      <c r="EP193" s="132"/>
      <c r="EQ193" s="132"/>
      <c r="ER193" s="132"/>
      <c r="ES193" s="132"/>
      <c r="ET193" s="132"/>
      <c r="EU193" s="132"/>
      <c r="EV193" s="132"/>
      <c r="EW193" s="132"/>
      <c r="EX193" s="132"/>
      <c r="EY193" s="132"/>
      <c r="EZ193" s="132"/>
      <c r="FA193" s="132"/>
      <c r="FB193" s="132"/>
      <c r="FC193" s="132"/>
      <c r="FD193" s="132"/>
      <c r="FE193" s="132"/>
      <c r="FF193" s="132"/>
      <c r="FG193" s="132"/>
      <c r="FH193" s="132"/>
      <c r="FI193" s="132"/>
      <c r="FJ193" s="132"/>
      <c r="FK193" s="132"/>
      <c r="FL193" s="132"/>
      <c r="FM193" s="132"/>
      <c r="FN193" s="132">
        <v>0.36546905958117665</v>
      </c>
      <c r="FO193" s="132">
        <v>0.54515356813806548</v>
      </c>
      <c r="FP193" s="132">
        <v>0.2419971356061032</v>
      </c>
      <c r="FQ193" s="132">
        <v>0.20959971178012216</v>
      </c>
      <c r="FR193" s="132">
        <v>0.71081297107638719</v>
      </c>
      <c r="FS193" s="132">
        <v>0.1551372411387707</v>
      </c>
      <c r="FT193" s="132">
        <v>0.12403992885589499</v>
      </c>
      <c r="FU193" s="132">
        <v>4.6390201746976431E-2</v>
      </c>
      <c r="FV193" s="132">
        <v>-1.3681992916164606E-3</v>
      </c>
      <c r="FW193" s="132">
        <v>-1.6074183052211533E-3</v>
      </c>
      <c r="FX193" s="132"/>
      <c r="FY193" s="132"/>
      <c r="FZ193" s="132"/>
      <c r="GA193" s="132"/>
      <c r="GB193" s="132"/>
      <c r="GC193" s="132"/>
      <c r="GD193" s="132"/>
      <c r="GE193" s="132"/>
      <c r="GF193" s="132"/>
      <c r="GG193" s="132"/>
      <c r="GH193" s="132"/>
      <c r="GI193" s="132"/>
      <c r="GJ193" s="132">
        <v>3.2682190287403046E-15</v>
      </c>
    </row>
    <row r="194" spans="1:192" x14ac:dyDescent="0.25">
      <c r="A194" s="133" t="s">
        <v>60</v>
      </c>
      <c r="B194" s="132"/>
      <c r="C194" s="132"/>
      <c r="D194" s="132"/>
      <c r="E194" s="132"/>
      <c r="F194" s="132"/>
      <c r="G194" s="132"/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  <c r="AN194" s="132"/>
      <c r="AO194" s="132"/>
      <c r="AP194" s="132"/>
      <c r="AQ194" s="132"/>
      <c r="AR194" s="132"/>
      <c r="AS194" s="132"/>
      <c r="AT194" s="132"/>
      <c r="AU194" s="132"/>
      <c r="AV194" s="132"/>
      <c r="AW194" s="132"/>
      <c r="AX194" s="132"/>
      <c r="AY194" s="132"/>
      <c r="AZ194" s="132"/>
      <c r="BA194" s="132"/>
      <c r="BB194" s="132"/>
      <c r="BC194" s="132"/>
      <c r="BD194" s="132"/>
      <c r="BE194" s="132"/>
      <c r="BF194" s="132"/>
      <c r="BG194" s="132"/>
      <c r="BH194" s="132"/>
      <c r="BI194" s="132"/>
      <c r="BJ194" s="132"/>
      <c r="BK194" s="132"/>
      <c r="BL194" s="132"/>
      <c r="BM194" s="132"/>
      <c r="BN194" s="132"/>
      <c r="BO194" s="132"/>
      <c r="BP194" s="132"/>
      <c r="BQ194" s="132"/>
      <c r="BR194" s="132"/>
      <c r="BS194" s="132"/>
      <c r="BT194" s="132"/>
      <c r="BU194" s="132"/>
      <c r="BV194" s="132"/>
      <c r="BW194" s="132"/>
      <c r="BX194" s="132"/>
      <c r="BY194" s="132"/>
      <c r="BZ194" s="132"/>
      <c r="CA194" s="132"/>
      <c r="CB194" s="132"/>
      <c r="CC194" s="132"/>
      <c r="CD194" s="132"/>
      <c r="CE194" s="132"/>
      <c r="CF194" s="132"/>
      <c r="CG194" s="132"/>
      <c r="CH194" s="132"/>
      <c r="CI194" s="132"/>
      <c r="CJ194" s="132"/>
      <c r="CK194" s="132"/>
      <c r="CL194" s="132"/>
      <c r="CM194" s="132"/>
      <c r="CN194" s="132"/>
      <c r="CO194" s="132"/>
      <c r="CP194" s="132"/>
      <c r="CQ194" s="132"/>
      <c r="CR194" s="132"/>
      <c r="CS194" s="132"/>
      <c r="CT194" s="132"/>
      <c r="CU194" s="132"/>
      <c r="CV194" s="132"/>
      <c r="CW194" s="132"/>
      <c r="CX194" s="132"/>
      <c r="CY194" s="132"/>
      <c r="CZ194" s="132"/>
      <c r="DA194" s="132"/>
      <c r="DB194" s="132"/>
      <c r="DC194" s="132"/>
      <c r="DD194" s="132"/>
      <c r="DE194" s="132"/>
      <c r="DF194" s="132"/>
      <c r="DG194" s="132"/>
      <c r="DH194" s="132"/>
      <c r="DI194" s="132"/>
      <c r="DJ194" s="132"/>
      <c r="DK194" s="132"/>
      <c r="DL194" s="132"/>
      <c r="DM194" s="132"/>
      <c r="DN194" s="132"/>
      <c r="DO194" s="132"/>
      <c r="DP194" s="132"/>
      <c r="DQ194" s="132"/>
      <c r="DR194" s="132"/>
      <c r="DS194" s="132"/>
      <c r="DT194" s="132"/>
      <c r="DU194" s="132"/>
      <c r="DV194" s="132"/>
      <c r="DW194" s="132"/>
      <c r="DX194" s="132"/>
      <c r="DY194" s="132"/>
      <c r="DZ194" s="132"/>
      <c r="EA194" s="132"/>
      <c r="EB194" s="132"/>
      <c r="EC194" s="132"/>
      <c r="ED194" s="132"/>
      <c r="EE194" s="132"/>
      <c r="EF194" s="132"/>
      <c r="EG194" s="132"/>
      <c r="EH194" s="132"/>
      <c r="EI194" s="132"/>
      <c r="EJ194" s="132"/>
      <c r="EK194" s="132"/>
      <c r="EL194" s="132"/>
      <c r="EM194" s="132"/>
      <c r="EN194" s="132"/>
      <c r="EO194" s="132"/>
      <c r="EP194" s="132"/>
      <c r="EQ194" s="132"/>
      <c r="ER194" s="132"/>
      <c r="ES194" s="132"/>
      <c r="ET194" s="132"/>
      <c r="EU194" s="132"/>
      <c r="EV194" s="132"/>
      <c r="EW194" s="132"/>
      <c r="EX194" s="132"/>
      <c r="EY194" s="132"/>
      <c r="EZ194" s="132"/>
      <c r="FA194" s="132"/>
      <c r="FB194" s="132"/>
      <c r="FC194" s="132"/>
      <c r="FD194" s="132"/>
      <c r="FE194" s="132"/>
      <c r="FF194" s="132"/>
      <c r="FG194" s="132"/>
      <c r="FH194" s="132"/>
      <c r="FI194" s="132"/>
      <c r="FJ194" s="132"/>
      <c r="FK194" s="132"/>
      <c r="FL194" s="132">
        <v>638.09096573038312</v>
      </c>
      <c r="FM194" s="132">
        <v>28.180749999999993</v>
      </c>
      <c r="FN194" s="132">
        <v>5.6458954618271766E-2</v>
      </c>
      <c r="FO194" s="132">
        <v>8.9185563538595178E-2</v>
      </c>
      <c r="FP194" s="132">
        <v>0.15070355665594351</v>
      </c>
      <c r="FQ194" s="132">
        <v>0.29974934328839936</v>
      </c>
      <c r="FR194" s="132">
        <v>0.42965966773556136</v>
      </c>
      <c r="FS194" s="132">
        <v>0.66289212011394616</v>
      </c>
      <c r="FT194" s="132">
        <v>0.90469478883814858</v>
      </c>
      <c r="FU194" s="132">
        <v>1.6375627186706878</v>
      </c>
      <c r="FV194" s="132">
        <v>3.7818162561956852</v>
      </c>
      <c r="FW194" s="132">
        <v>61.985753963247653</v>
      </c>
      <c r="FX194" s="132">
        <v>-11.959445158848677</v>
      </c>
      <c r="FY194" s="132"/>
      <c r="FZ194" s="132"/>
      <c r="GA194" s="132"/>
      <c r="GB194" s="132"/>
      <c r="GC194" s="132"/>
      <c r="GD194" s="132"/>
      <c r="GE194" s="132"/>
      <c r="GF194" s="132"/>
      <c r="GG194" s="132"/>
      <c r="GH194" s="132"/>
      <c r="GI194" s="132">
        <v>157.69332688320088</v>
      </c>
      <c r="GJ194" s="132">
        <v>882.00407438763841</v>
      </c>
    </row>
    <row r="195" spans="1:192" x14ac:dyDescent="0.25">
      <c r="A195" s="133" t="s">
        <v>534</v>
      </c>
      <c r="B195" s="132"/>
      <c r="C195" s="132"/>
      <c r="D195" s="132"/>
      <c r="E195" s="132"/>
      <c r="F195" s="132"/>
      <c r="G195" s="132"/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  <c r="AN195" s="132"/>
      <c r="AO195" s="132"/>
      <c r="AP195" s="132"/>
      <c r="AQ195" s="132"/>
      <c r="AR195" s="132"/>
      <c r="AS195" s="132"/>
      <c r="AT195" s="132"/>
      <c r="AU195" s="132"/>
      <c r="AV195" s="132"/>
      <c r="AW195" s="132"/>
      <c r="AX195" s="132"/>
      <c r="AY195" s="132"/>
      <c r="AZ195" s="132"/>
      <c r="BA195" s="132"/>
      <c r="BB195" s="132"/>
      <c r="BC195" s="132"/>
      <c r="BD195" s="132"/>
      <c r="BE195" s="132"/>
      <c r="BF195" s="132"/>
      <c r="BG195" s="132"/>
      <c r="BH195" s="132"/>
      <c r="BI195" s="132"/>
      <c r="BJ195" s="132"/>
      <c r="BK195" s="132"/>
      <c r="BL195" s="132"/>
      <c r="BM195" s="132"/>
      <c r="BN195" s="132"/>
      <c r="BO195" s="132"/>
      <c r="BP195" s="132"/>
      <c r="BQ195" s="132"/>
      <c r="BR195" s="132"/>
      <c r="BS195" s="132"/>
      <c r="BT195" s="132"/>
      <c r="BU195" s="132"/>
      <c r="BV195" s="132"/>
      <c r="BW195" s="132"/>
      <c r="BX195" s="132"/>
      <c r="BY195" s="132"/>
      <c r="BZ195" s="132"/>
      <c r="CA195" s="132"/>
      <c r="CB195" s="132"/>
      <c r="CC195" s="132"/>
      <c r="CD195" s="132"/>
      <c r="CE195" s="132"/>
      <c r="CF195" s="132"/>
      <c r="CG195" s="132"/>
      <c r="CH195" s="132"/>
      <c r="CI195" s="132"/>
      <c r="CJ195" s="132"/>
      <c r="CK195" s="132"/>
      <c r="CL195" s="132"/>
      <c r="CM195" s="132"/>
      <c r="CN195" s="132"/>
      <c r="CO195" s="132"/>
      <c r="CP195" s="132"/>
      <c r="CQ195" s="132"/>
      <c r="CR195" s="132"/>
      <c r="CS195" s="132"/>
      <c r="CT195" s="132"/>
      <c r="CU195" s="132"/>
      <c r="CV195" s="132"/>
      <c r="CW195" s="132"/>
      <c r="CX195" s="132"/>
      <c r="CY195" s="132"/>
      <c r="CZ195" s="132"/>
      <c r="DA195" s="132"/>
      <c r="DB195" s="132"/>
      <c r="DC195" s="132"/>
      <c r="DD195" s="132"/>
      <c r="DE195" s="132"/>
      <c r="DF195" s="132"/>
      <c r="DG195" s="132"/>
      <c r="DH195" s="132"/>
      <c r="DI195" s="132"/>
      <c r="DJ195" s="132"/>
      <c r="DK195" s="132"/>
      <c r="DL195" s="132"/>
      <c r="DM195" s="132"/>
      <c r="DN195" s="132"/>
      <c r="DO195" s="132"/>
      <c r="DP195" s="132"/>
      <c r="DQ195" s="132"/>
      <c r="DR195" s="132"/>
      <c r="DS195" s="132"/>
      <c r="DT195" s="132"/>
      <c r="DU195" s="132"/>
      <c r="DV195" s="132"/>
      <c r="DW195" s="132"/>
      <c r="DX195" s="132"/>
      <c r="DY195" s="132"/>
      <c r="DZ195" s="132"/>
      <c r="EA195" s="132"/>
      <c r="EB195" s="132"/>
      <c r="EC195" s="132"/>
      <c r="ED195" s="132"/>
      <c r="EE195" s="132"/>
      <c r="EF195" s="132"/>
      <c r="EG195" s="132"/>
      <c r="EH195" s="132"/>
      <c r="EI195" s="132"/>
      <c r="EJ195" s="132"/>
      <c r="EK195" s="132"/>
      <c r="EL195" s="132"/>
      <c r="EM195" s="132"/>
      <c r="EN195" s="132"/>
      <c r="EO195" s="132"/>
      <c r="EP195" s="132"/>
      <c r="EQ195" s="132"/>
      <c r="ER195" s="132"/>
      <c r="ES195" s="132"/>
      <c r="ET195" s="132"/>
      <c r="EU195" s="132"/>
      <c r="EV195" s="132"/>
      <c r="EW195" s="132"/>
      <c r="EX195" s="132"/>
      <c r="EY195" s="132"/>
      <c r="EZ195" s="132"/>
      <c r="FA195" s="132"/>
      <c r="FB195" s="132"/>
      <c r="FC195" s="132"/>
      <c r="FD195" s="132"/>
      <c r="FE195" s="132"/>
      <c r="FF195" s="132"/>
      <c r="FG195" s="132"/>
      <c r="FH195" s="132"/>
      <c r="FI195" s="132"/>
      <c r="FJ195" s="132"/>
      <c r="FK195" s="132"/>
      <c r="FL195" s="132"/>
      <c r="FM195" s="132">
        <v>32.839138395221092</v>
      </c>
      <c r="FN195" s="132"/>
      <c r="FO195" s="132"/>
      <c r="FP195" s="132"/>
      <c r="FQ195" s="132"/>
      <c r="FR195" s="132"/>
      <c r="FS195" s="132"/>
      <c r="FT195" s="132"/>
      <c r="FU195" s="132"/>
      <c r="FV195" s="132"/>
      <c r="FW195" s="132"/>
      <c r="FX195" s="132"/>
      <c r="FY195" s="132"/>
      <c r="FZ195" s="132"/>
      <c r="GA195" s="132"/>
      <c r="GB195" s="132"/>
      <c r="GC195" s="132"/>
      <c r="GD195" s="132"/>
      <c r="GE195" s="132"/>
      <c r="GF195" s="132"/>
      <c r="GG195" s="132"/>
      <c r="GH195" s="132"/>
      <c r="GI195" s="132"/>
      <c r="GJ195" s="132">
        <v>32.839138395221092</v>
      </c>
    </row>
    <row r="196" spans="1:192" x14ac:dyDescent="0.25">
      <c r="A196" s="133" t="s">
        <v>61</v>
      </c>
      <c r="B196" s="132"/>
      <c r="C196" s="132"/>
      <c r="D196" s="132"/>
      <c r="E196" s="132"/>
      <c r="F196" s="132"/>
      <c r="G196" s="132"/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  <c r="AN196" s="132"/>
      <c r="AO196" s="132"/>
      <c r="AP196" s="132"/>
      <c r="AQ196" s="132"/>
      <c r="AR196" s="132"/>
      <c r="AS196" s="132"/>
      <c r="AT196" s="132"/>
      <c r="AU196" s="132"/>
      <c r="AV196" s="132"/>
      <c r="AW196" s="132"/>
      <c r="AX196" s="132"/>
      <c r="AY196" s="132"/>
      <c r="AZ196" s="132"/>
      <c r="BA196" s="132"/>
      <c r="BB196" s="132"/>
      <c r="BC196" s="132"/>
      <c r="BD196" s="132"/>
      <c r="BE196" s="132"/>
      <c r="BF196" s="132"/>
      <c r="BG196" s="132"/>
      <c r="BH196" s="132"/>
      <c r="BI196" s="132"/>
      <c r="BJ196" s="132"/>
      <c r="BK196" s="132"/>
      <c r="BL196" s="132"/>
      <c r="BM196" s="132"/>
      <c r="BN196" s="132"/>
      <c r="BO196" s="132"/>
      <c r="BP196" s="132"/>
      <c r="BQ196" s="132"/>
      <c r="BR196" s="132"/>
      <c r="BS196" s="132"/>
      <c r="BT196" s="132"/>
      <c r="BU196" s="132"/>
      <c r="BV196" s="132"/>
      <c r="BW196" s="132"/>
      <c r="BX196" s="132"/>
      <c r="BY196" s="132"/>
      <c r="BZ196" s="132"/>
      <c r="CA196" s="132"/>
      <c r="CB196" s="132"/>
      <c r="CC196" s="132"/>
      <c r="CD196" s="132"/>
      <c r="CE196" s="132"/>
      <c r="CF196" s="132"/>
      <c r="CG196" s="132"/>
      <c r="CH196" s="132"/>
      <c r="CI196" s="132"/>
      <c r="CJ196" s="132"/>
      <c r="CK196" s="132"/>
      <c r="CL196" s="132"/>
      <c r="CM196" s="132"/>
      <c r="CN196" s="132"/>
      <c r="CO196" s="132"/>
      <c r="CP196" s="132"/>
      <c r="CQ196" s="132"/>
      <c r="CR196" s="132"/>
      <c r="CS196" s="132"/>
      <c r="CT196" s="132"/>
      <c r="CU196" s="132"/>
      <c r="CV196" s="132"/>
      <c r="CW196" s="132"/>
      <c r="CX196" s="132"/>
      <c r="CY196" s="132"/>
      <c r="CZ196" s="132"/>
      <c r="DA196" s="132"/>
      <c r="DB196" s="132"/>
      <c r="DC196" s="132"/>
      <c r="DD196" s="132"/>
      <c r="DE196" s="132"/>
      <c r="DF196" s="132"/>
      <c r="DG196" s="132"/>
      <c r="DH196" s="132"/>
      <c r="DI196" s="132"/>
      <c r="DJ196" s="132"/>
      <c r="DK196" s="132"/>
      <c r="DL196" s="132"/>
      <c r="DM196" s="132"/>
      <c r="DN196" s="132"/>
      <c r="DO196" s="132"/>
      <c r="DP196" s="132"/>
      <c r="DQ196" s="132"/>
      <c r="DR196" s="132"/>
      <c r="DS196" s="132"/>
      <c r="DT196" s="132"/>
      <c r="DU196" s="132"/>
      <c r="DV196" s="132"/>
      <c r="DW196" s="132"/>
      <c r="DX196" s="132"/>
      <c r="DY196" s="132"/>
      <c r="DZ196" s="132"/>
      <c r="EA196" s="132"/>
      <c r="EB196" s="132"/>
      <c r="EC196" s="132"/>
      <c r="ED196" s="132"/>
      <c r="EE196" s="132"/>
      <c r="EF196" s="132"/>
      <c r="EG196" s="132"/>
      <c r="EH196" s="132"/>
      <c r="EI196" s="132"/>
      <c r="EJ196" s="132"/>
      <c r="EK196" s="132"/>
      <c r="EL196" s="132"/>
      <c r="EM196" s="132"/>
      <c r="EN196" s="132"/>
      <c r="EO196" s="132"/>
      <c r="EP196" s="132"/>
      <c r="EQ196" s="132"/>
      <c r="ER196" s="132"/>
      <c r="ES196" s="132"/>
      <c r="ET196" s="132"/>
      <c r="EU196" s="132"/>
      <c r="EV196" s="132"/>
      <c r="EW196" s="132"/>
      <c r="EX196" s="132"/>
      <c r="EY196" s="132"/>
      <c r="EZ196" s="132"/>
      <c r="FA196" s="132"/>
      <c r="FB196" s="132"/>
      <c r="FC196" s="132"/>
      <c r="FD196" s="132"/>
      <c r="FE196" s="132"/>
      <c r="FF196" s="132"/>
      <c r="FG196" s="132"/>
      <c r="FH196" s="132"/>
      <c r="FI196" s="132"/>
      <c r="FJ196" s="132"/>
      <c r="FK196" s="132"/>
      <c r="FL196" s="132"/>
      <c r="FM196" s="132"/>
      <c r="FN196" s="132"/>
      <c r="FO196" s="132"/>
      <c r="FP196" s="132"/>
      <c r="FQ196" s="132"/>
      <c r="FR196" s="132"/>
      <c r="FS196" s="132"/>
      <c r="FT196" s="132"/>
      <c r="FU196" s="132"/>
      <c r="FV196" s="132"/>
      <c r="FW196" s="132"/>
      <c r="FX196" s="132"/>
      <c r="FY196" s="132"/>
      <c r="FZ196" s="132"/>
      <c r="GA196" s="132"/>
      <c r="GB196" s="132"/>
      <c r="GC196" s="132"/>
      <c r="GD196" s="132"/>
      <c r="GE196" s="132"/>
      <c r="GF196" s="132">
        <v>6.3344155600412595</v>
      </c>
      <c r="GG196" s="132"/>
      <c r="GH196" s="132"/>
      <c r="GI196" s="132"/>
      <c r="GJ196" s="132">
        <v>6.3344155600412595</v>
      </c>
    </row>
    <row r="197" spans="1:192" x14ac:dyDescent="0.25">
      <c r="A197" s="133" t="s">
        <v>62</v>
      </c>
      <c r="B197" s="132"/>
      <c r="C197" s="132"/>
      <c r="D197" s="132"/>
      <c r="E197" s="132"/>
      <c r="F197" s="132"/>
      <c r="G197" s="132"/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  <c r="AN197" s="132"/>
      <c r="AO197" s="132"/>
      <c r="AP197" s="132"/>
      <c r="AQ197" s="132"/>
      <c r="AR197" s="132"/>
      <c r="AS197" s="132"/>
      <c r="AT197" s="132"/>
      <c r="AU197" s="132"/>
      <c r="AV197" s="132"/>
      <c r="AW197" s="132"/>
      <c r="AX197" s="132"/>
      <c r="AY197" s="132"/>
      <c r="AZ197" s="132"/>
      <c r="BA197" s="132"/>
      <c r="BB197" s="132"/>
      <c r="BC197" s="132"/>
      <c r="BD197" s="132"/>
      <c r="BE197" s="132"/>
      <c r="BF197" s="132"/>
      <c r="BG197" s="132"/>
      <c r="BH197" s="132"/>
      <c r="BI197" s="132"/>
      <c r="BJ197" s="132"/>
      <c r="BK197" s="132"/>
      <c r="BL197" s="132"/>
      <c r="BM197" s="132"/>
      <c r="BN197" s="132"/>
      <c r="BO197" s="132"/>
      <c r="BP197" s="132"/>
      <c r="BQ197" s="132"/>
      <c r="BR197" s="132"/>
      <c r="BS197" s="132"/>
      <c r="BT197" s="132"/>
      <c r="BU197" s="132"/>
      <c r="BV197" s="132"/>
      <c r="BW197" s="132"/>
      <c r="BX197" s="132"/>
      <c r="BY197" s="132"/>
      <c r="BZ197" s="132"/>
      <c r="CA197" s="132">
        <v>7.3710037312933849</v>
      </c>
      <c r="CB197" s="132">
        <v>0.42102390260656841</v>
      </c>
      <c r="CC197" s="132">
        <v>0.36446282715466433</v>
      </c>
      <c r="CD197" s="132">
        <v>0.6454651523954249</v>
      </c>
      <c r="CE197" s="132">
        <v>0.67239674133972072</v>
      </c>
      <c r="CF197" s="132">
        <v>0.11106918672806577</v>
      </c>
      <c r="CG197" s="132">
        <v>1.3820400562622761</v>
      </c>
      <c r="CH197" s="132">
        <v>6.3999780791434173E-3</v>
      </c>
      <c r="CI197" s="132">
        <v>1.2266846534243923</v>
      </c>
      <c r="CJ197" s="132"/>
      <c r="CK197" s="132">
        <v>2.4419669408144293</v>
      </c>
      <c r="CL197" s="132">
        <v>1.8211088928137902</v>
      </c>
      <c r="CM197" s="132">
        <v>0.47979100275714653</v>
      </c>
      <c r="CN197" s="132">
        <v>0.23399806146023719</v>
      </c>
      <c r="CO197" s="132"/>
      <c r="CP197" s="132">
        <v>3.5018765033624515</v>
      </c>
      <c r="CQ197" s="132">
        <v>105.8250341445664</v>
      </c>
      <c r="CR197" s="132">
        <v>13.05608209236431</v>
      </c>
      <c r="CS197" s="132"/>
      <c r="CT197" s="132">
        <v>1.9228042694670071</v>
      </c>
      <c r="CU197" s="132">
        <v>17.29078330139863</v>
      </c>
      <c r="CV197" s="132">
        <v>11.613490106067065</v>
      </c>
      <c r="CW197" s="132">
        <v>3.2340087474375117</v>
      </c>
      <c r="CX197" s="132">
        <v>3.972595539863689</v>
      </c>
      <c r="CY197" s="132">
        <v>13.705120916111802</v>
      </c>
      <c r="CZ197" s="132">
        <v>2.0653383171725985</v>
      </c>
      <c r="DA197" s="132">
        <v>4.430274017970671</v>
      </c>
      <c r="DB197" s="132">
        <v>1.501848769588821</v>
      </c>
      <c r="DC197" s="132">
        <v>1.5555258707257806</v>
      </c>
      <c r="DD197" s="132">
        <v>2.9225522204335062</v>
      </c>
      <c r="DE197" s="132">
        <v>1.8589544715279263</v>
      </c>
      <c r="DF197" s="132">
        <v>2.1597263107595155</v>
      </c>
      <c r="DG197" s="132">
        <v>0.446380356911868</v>
      </c>
      <c r="DH197" s="132">
        <v>6.0405768124442165</v>
      </c>
      <c r="DI197" s="132">
        <v>7.7001985970122062</v>
      </c>
      <c r="DJ197" s="132">
        <v>14.590086577497198</v>
      </c>
      <c r="DK197" s="132">
        <v>22.951582159408371</v>
      </c>
      <c r="DL197" s="132">
        <v>7.6683240660886707</v>
      </c>
      <c r="DM197" s="132">
        <v>17.056748127184903</v>
      </c>
      <c r="DN197" s="132">
        <v>1.6207370499714155</v>
      </c>
      <c r="DO197" s="132">
        <v>18.491313548102365</v>
      </c>
      <c r="DP197" s="132">
        <v>4.3571159945939009</v>
      </c>
      <c r="DQ197" s="132">
        <v>23.171913342047088</v>
      </c>
      <c r="DR197" s="132">
        <v>39.12597823757298</v>
      </c>
      <c r="DS197" s="132">
        <v>12.293455545381958</v>
      </c>
      <c r="DT197" s="132"/>
      <c r="DU197" s="132">
        <v>5.3284972280514324</v>
      </c>
      <c r="DV197" s="132">
        <v>47.956475052462885</v>
      </c>
      <c r="DW197" s="132">
        <v>92.963978140944789</v>
      </c>
      <c r="DX197" s="132">
        <v>17.748431505209457</v>
      </c>
      <c r="DY197" s="132">
        <v>18.486805112113533</v>
      </c>
      <c r="DZ197" s="132">
        <v>22.185305656076437</v>
      </c>
      <c r="EA197" s="132">
        <v>18.50758049253151</v>
      </c>
      <c r="EB197" s="132">
        <v>22.815761575440558</v>
      </c>
      <c r="EC197" s="132">
        <v>34.653600492406639</v>
      </c>
      <c r="ED197" s="132">
        <v>148.29296403825802</v>
      </c>
      <c r="EE197" s="132"/>
      <c r="EF197" s="132"/>
      <c r="EG197" s="132">
        <v>68.937934585807284</v>
      </c>
      <c r="EH197" s="132">
        <v>101.97420581360977</v>
      </c>
      <c r="EI197" s="132">
        <v>217.62959544564902</v>
      </c>
      <c r="EJ197" s="132">
        <v>18.113813709404049</v>
      </c>
      <c r="EK197" s="132">
        <v>8.7083065426932489</v>
      </c>
      <c r="EL197" s="132">
        <v>20.587263971869593</v>
      </c>
      <c r="EM197" s="132">
        <v>2.4435083363715093</v>
      </c>
      <c r="EN197" s="132">
        <v>0.64007436334774259</v>
      </c>
      <c r="EO197" s="132">
        <v>1.3942894926217413</v>
      </c>
      <c r="EP197" s="132">
        <v>1.1026233913832104</v>
      </c>
      <c r="EQ197" s="132">
        <v>31.5348757169537</v>
      </c>
      <c r="ER197" s="132">
        <v>25.761473840429822</v>
      </c>
      <c r="ES197" s="132">
        <v>6.2430805456764293</v>
      </c>
      <c r="ET197" s="132">
        <v>0.85784557697647124</v>
      </c>
      <c r="EU197" s="132">
        <v>2.5175919202914407</v>
      </c>
      <c r="EV197" s="132"/>
      <c r="EW197" s="132">
        <v>1.7088149205898069</v>
      </c>
      <c r="EX197" s="132">
        <v>1.8922845868716327</v>
      </c>
      <c r="EY197" s="132">
        <v>12.791792720681956</v>
      </c>
      <c r="EZ197" s="132">
        <v>101.24126271842076</v>
      </c>
      <c r="FA197" s="132">
        <v>0.87774902545088773</v>
      </c>
      <c r="FB197" s="132">
        <v>48.698281867690589</v>
      </c>
      <c r="FC197" s="132">
        <v>6.6911651740594822</v>
      </c>
      <c r="FD197" s="132"/>
      <c r="FE197" s="132">
        <v>1.1381410387207569</v>
      </c>
      <c r="FF197" s="132">
        <v>2.5169696982118315</v>
      </c>
      <c r="FG197" s="132">
        <v>4.2577058140154564</v>
      </c>
      <c r="FH197" s="132">
        <v>7.28930964857134</v>
      </c>
      <c r="FI197" s="132">
        <v>208.62897670647891</v>
      </c>
      <c r="FJ197" s="132"/>
      <c r="FK197" s="132"/>
      <c r="FL197" s="132"/>
      <c r="FM197" s="132">
        <v>31.627749999999995</v>
      </c>
      <c r="FN197" s="132">
        <v>2.1378694911667172E-3</v>
      </c>
      <c r="FO197" s="132">
        <v>8.5690762799607474E-3</v>
      </c>
      <c r="FP197" s="132">
        <v>1.9967391637158875E-2</v>
      </c>
      <c r="FQ197" s="132">
        <v>4.4159439819409702E-2</v>
      </c>
      <c r="FR197" s="132">
        <v>0.11175738208240368</v>
      </c>
      <c r="FS197" s="132">
        <v>0.21541297460811776</v>
      </c>
      <c r="FT197" s="132">
        <v>0.37528723130321551</v>
      </c>
      <c r="FU197" s="132">
        <v>1.1318047563518285</v>
      </c>
      <c r="FV197" s="132">
        <v>2.4072159528035932</v>
      </c>
      <c r="FW197" s="132">
        <v>8.2205275817436103</v>
      </c>
      <c r="FX197" s="132">
        <v>49.635123917595422</v>
      </c>
      <c r="FY197" s="132"/>
      <c r="FZ197" s="132"/>
      <c r="GA197" s="132"/>
      <c r="GB197" s="132"/>
      <c r="GC197" s="132"/>
      <c r="GD197" s="132"/>
      <c r="GE197" s="132"/>
      <c r="GF197" s="132"/>
      <c r="GG197" s="132"/>
      <c r="GH197" s="132"/>
      <c r="GI197" s="132"/>
      <c r="GJ197" s="132">
        <v>1812.2258871802237</v>
      </c>
    </row>
    <row r="198" spans="1:192" x14ac:dyDescent="0.25">
      <c r="A198" s="133" t="s">
        <v>63</v>
      </c>
      <c r="B198" s="132">
        <v>7.3792803341319475</v>
      </c>
      <c r="C198" s="132">
        <v>28.171839018672081</v>
      </c>
      <c r="D198" s="132">
        <v>1.7029214322751904</v>
      </c>
      <c r="E198" s="132">
        <v>16.978496764093496</v>
      </c>
      <c r="F198" s="132">
        <v>38.425020167034106</v>
      </c>
      <c r="G198" s="132">
        <v>14.137557015641359</v>
      </c>
      <c r="H198" s="132">
        <v>11.750397393167354</v>
      </c>
      <c r="I198" s="132">
        <v>9.1975771107187345</v>
      </c>
      <c r="J198" s="132">
        <v>1.5058676969712586</v>
      </c>
      <c r="K198" s="132">
        <v>10.718254702314072</v>
      </c>
      <c r="L198" s="132">
        <v>10.310370421887235</v>
      </c>
      <c r="M198" s="132">
        <v>66.896716064269384</v>
      </c>
      <c r="N198" s="132">
        <v>18.8809277258332</v>
      </c>
      <c r="O198" s="132">
        <v>9.7620458191049266</v>
      </c>
      <c r="P198" s="132">
        <v>150.65063720242182</v>
      </c>
      <c r="Q198" s="132">
        <v>102.55637676594898</v>
      </c>
      <c r="R198" s="132">
        <v>7.8119767856017566</v>
      </c>
      <c r="S198" s="132">
        <v>180.52173259673287</v>
      </c>
      <c r="T198" s="132">
        <v>160.56786579842279</v>
      </c>
      <c r="U198" s="132">
        <v>106.47332389230554</v>
      </c>
      <c r="V198" s="132">
        <v>60.587746874080949</v>
      </c>
      <c r="W198" s="132">
        <v>23.748028350003171</v>
      </c>
      <c r="X198" s="132">
        <v>42.12381654508475</v>
      </c>
      <c r="Y198" s="132">
        <v>9.8991936982401807</v>
      </c>
      <c r="Z198" s="132">
        <v>40.711142732092412</v>
      </c>
      <c r="AA198" s="132">
        <v>40.654597044984634</v>
      </c>
      <c r="AB198" s="132">
        <v>19.684644260743084</v>
      </c>
      <c r="AC198" s="132">
        <v>14.862730464534703</v>
      </c>
      <c r="AD198" s="132">
        <v>92.745149632598</v>
      </c>
      <c r="AE198" s="132">
        <v>21.890999683052247</v>
      </c>
      <c r="AF198" s="132">
        <v>10.70565395628571</v>
      </c>
      <c r="AG198" s="132">
        <v>1.2872063729185839</v>
      </c>
      <c r="AH198" s="132">
        <v>35.138541388718927</v>
      </c>
      <c r="AI198" s="132">
        <v>119.69744683872187</v>
      </c>
      <c r="AJ198" s="132">
        <v>44.575607691138337</v>
      </c>
      <c r="AK198" s="132">
        <v>46.509134406773015</v>
      </c>
      <c r="AL198" s="132">
        <v>13.582718946505015</v>
      </c>
      <c r="AM198" s="132">
        <v>11.505006965169258</v>
      </c>
      <c r="AN198" s="132">
        <v>65.94275091206589</v>
      </c>
      <c r="AO198" s="132">
        <v>102.34018922979544</v>
      </c>
      <c r="AP198" s="132">
        <v>64.743466658236599</v>
      </c>
      <c r="AQ198" s="132">
        <v>205.22322167951626</v>
      </c>
      <c r="AR198" s="132">
        <v>1.0000009999999999</v>
      </c>
      <c r="AS198" s="132">
        <v>15.425287787555725</v>
      </c>
      <c r="AT198" s="132">
        <v>138.8275900880015</v>
      </c>
      <c r="AU198" s="132">
        <v>184.38582458834094</v>
      </c>
      <c r="AV198" s="132">
        <v>23.578408481467946</v>
      </c>
      <c r="AW198" s="132">
        <v>53.10781246641654</v>
      </c>
      <c r="AX198" s="132">
        <v>86.91960524903304</v>
      </c>
      <c r="AY198" s="132">
        <v>202.94063695689155</v>
      </c>
      <c r="AZ198" s="132">
        <v>76.072770758238789</v>
      </c>
      <c r="BA198" s="132">
        <v>116.8406647966269</v>
      </c>
      <c r="BB198" s="132">
        <v>133.7038024717655</v>
      </c>
      <c r="BC198" s="132">
        <v>0.99999999999999989</v>
      </c>
      <c r="BD198" s="134">
        <v>0.25215834884674515</v>
      </c>
      <c r="BE198" s="132">
        <v>67.816811354667621</v>
      </c>
      <c r="BF198" s="132">
        <v>53.540540322317931</v>
      </c>
      <c r="BG198" s="132">
        <v>236.27087121265959</v>
      </c>
      <c r="BH198" s="132">
        <v>25.948841759730428</v>
      </c>
      <c r="BI198" s="132">
        <v>28.228708004883504</v>
      </c>
      <c r="BJ198" s="132">
        <v>72.177161146451709</v>
      </c>
      <c r="BK198" s="132">
        <v>254.70650711748263</v>
      </c>
      <c r="BL198" s="132">
        <v>86.708249216086585</v>
      </c>
      <c r="BM198" s="132">
        <v>553.55768312417183</v>
      </c>
      <c r="BN198" s="132">
        <v>1044.7260764405323</v>
      </c>
      <c r="BO198" s="132">
        <v>117.73637657227781</v>
      </c>
      <c r="BP198" s="132">
        <v>124.42494295407585</v>
      </c>
      <c r="BQ198" s="132">
        <v>638.57880386244813</v>
      </c>
      <c r="BR198" s="132">
        <v>30.15335790044729</v>
      </c>
      <c r="BS198" s="132">
        <v>27.779590813838997</v>
      </c>
      <c r="BT198" s="132">
        <v>74.525044099775357</v>
      </c>
      <c r="BU198" s="132">
        <v>111.47959351746931</v>
      </c>
      <c r="BV198" s="132">
        <v>245.97428232048136</v>
      </c>
      <c r="BW198" s="132">
        <v>829.16089249486481</v>
      </c>
      <c r="BX198" s="132">
        <v>1414.0804023998307</v>
      </c>
      <c r="BY198" s="132">
        <v>1201.0863612699736</v>
      </c>
      <c r="BZ198" s="132">
        <v>838.702669550613</v>
      </c>
      <c r="CA198" s="132">
        <v>15.723566101663678</v>
      </c>
      <c r="CB198" s="132">
        <v>31.599605972584516</v>
      </c>
      <c r="CC198" s="132">
        <v>2.2640403816685253</v>
      </c>
      <c r="CD198" s="132">
        <v>19.437491237342169</v>
      </c>
      <c r="CE198" s="132">
        <v>42.943876955401258</v>
      </c>
      <c r="CF198" s="132">
        <v>15.681077272050203</v>
      </c>
      <c r="CG198" s="132">
        <v>15.493614101961024</v>
      </c>
      <c r="CH198" s="132">
        <v>10.199224793532171</v>
      </c>
      <c r="CI198" s="132">
        <v>2.9162074989633178</v>
      </c>
      <c r="CJ198" s="132">
        <v>12.567966890247996</v>
      </c>
      <c r="CK198" s="132">
        <v>14.541779392203086</v>
      </c>
      <c r="CL198" s="132">
        <v>84.991296809089263</v>
      </c>
      <c r="CM198" s="132">
        <v>22.23513980830289</v>
      </c>
      <c r="CN198" s="132">
        <v>12.838032257546161</v>
      </c>
      <c r="CO198" s="132">
        <v>51.009522421286874</v>
      </c>
      <c r="CP198" s="132">
        <v>74.080118309854271</v>
      </c>
      <c r="CQ198" s="132">
        <v>105.8250341445664</v>
      </c>
      <c r="CR198" s="132">
        <v>20.868058877966067</v>
      </c>
      <c r="CS198" s="132">
        <v>180.68727930250583</v>
      </c>
      <c r="CT198" s="132">
        <v>232.27802077209481</v>
      </c>
      <c r="CU198" s="132">
        <v>213.75934971065297</v>
      </c>
      <c r="CV198" s="132">
        <v>94.903664478182648</v>
      </c>
      <c r="CW198" s="132">
        <v>33.977718751434161</v>
      </c>
      <c r="CX198" s="132">
        <v>56.985500493289543</v>
      </c>
      <c r="CY198" s="132">
        <v>38.092008363431681</v>
      </c>
      <c r="CZ198" s="132">
        <v>68.407558947338771</v>
      </c>
      <c r="DA198" s="132">
        <v>62.065126617962008</v>
      </c>
      <c r="DB198" s="132">
        <v>25.421369853942558</v>
      </c>
      <c r="DC198" s="132">
        <v>35.334819902986617</v>
      </c>
      <c r="DD198" s="132">
        <v>115.67318170742217</v>
      </c>
      <c r="DE198" s="132">
        <v>35.821287160714355</v>
      </c>
      <c r="DF198" s="132">
        <v>17.537587871248792</v>
      </c>
      <c r="DG198" s="132">
        <v>2.5749618054394086</v>
      </c>
      <c r="DH198" s="132">
        <v>64.26274055197716</v>
      </c>
      <c r="DI198" s="132">
        <v>289.67955401020907</v>
      </c>
      <c r="DJ198" s="132">
        <v>84.196802462760388</v>
      </c>
      <c r="DK198" s="132">
        <v>95.40895400271522</v>
      </c>
      <c r="DL198" s="132">
        <v>26.055779340092542</v>
      </c>
      <c r="DM198" s="132">
        <v>39.35721866376818</v>
      </c>
      <c r="DN198" s="132">
        <v>82.162636120719554</v>
      </c>
      <c r="DO198" s="132">
        <v>161.81013073690357</v>
      </c>
      <c r="DP198" s="132">
        <v>98.62134790355239</v>
      </c>
      <c r="DQ198" s="132">
        <v>143.00675898126002</v>
      </c>
      <c r="DR198" s="132">
        <v>241.46816264730248</v>
      </c>
      <c r="DS198" s="132">
        <v>75.869748357601964</v>
      </c>
      <c r="DT198" s="132">
        <v>1.0000009999999999</v>
      </c>
      <c r="DU198" s="132">
        <v>25.168241436071607</v>
      </c>
      <c r="DV198" s="132">
        <v>226.51417292464444</v>
      </c>
      <c r="DW198" s="132">
        <v>364.74299143680685</v>
      </c>
      <c r="DX198" s="132">
        <v>54.687016298102847</v>
      </c>
      <c r="DY198" s="132">
        <v>110.78189491432776</v>
      </c>
      <c r="DZ198" s="132">
        <v>150.8575251772715</v>
      </c>
      <c r="EA198" s="132">
        <v>291.86266125909526</v>
      </c>
      <c r="EB198" s="132">
        <v>133.73145841581149</v>
      </c>
      <c r="EC198" s="132">
        <v>195.04739196522485</v>
      </c>
      <c r="ED198" s="132">
        <v>321.9409807060274</v>
      </c>
      <c r="EE198" s="132">
        <v>1</v>
      </c>
      <c r="EF198" s="132">
        <v>0.25215834884674521</v>
      </c>
      <c r="EG198" s="132">
        <v>174.94025105849437</v>
      </c>
      <c r="EH198" s="132">
        <v>182.79625133779413</v>
      </c>
      <c r="EI198" s="132">
        <v>606.08965407656638</v>
      </c>
      <c r="EJ198" s="132">
        <v>48.475512717324207</v>
      </c>
      <c r="EK198" s="132">
        <v>50.13009376503998</v>
      </c>
      <c r="EL198" s="132">
        <v>113.19319563622996</v>
      </c>
      <c r="EM198" s="132">
        <v>265.39332818687092</v>
      </c>
      <c r="EN198" s="132">
        <v>91.447580792739004</v>
      </c>
      <c r="EO198" s="132">
        <v>558.62615085435948</v>
      </c>
      <c r="EP198" s="132">
        <v>1047.1611587905527</v>
      </c>
      <c r="EQ198" s="132">
        <v>159.25372748358004</v>
      </c>
      <c r="ER198" s="132">
        <v>143.05274662656171</v>
      </c>
      <c r="ES198" s="132">
        <v>34.667652363439721</v>
      </c>
      <c r="ET198" s="132">
        <v>638.28623438892623</v>
      </c>
      <c r="EU198" s="132">
        <v>29.565422904331569</v>
      </c>
      <c r="EV198" s="132">
        <v>74.525044099775357</v>
      </c>
      <c r="EW198" s="132">
        <v>113.73464440841728</v>
      </c>
      <c r="EX198" s="132">
        <v>248.13706823276698</v>
      </c>
      <c r="EY198" s="132">
        <v>871.62033251669448</v>
      </c>
      <c r="EZ198" s="132">
        <v>1570.7974979261276</v>
      </c>
      <c r="FA198" s="132">
        <v>1231.7574900766656</v>
      </c>
      <c r="FB198" s="132">
        <v>944.29268376206676</v>
      </c>
      <c r="FC198" s="132">
        <v>7.6705062428484077</v>
      </c>
      <c r="FD198" s="132">
        <v>1050.4833114448118</v>
      </c>
      <c r="FE198" s="132">
        <v>181.65972430669831</v>
      </c>
      <c r="FF198" s="132">
        <v>393.85677836022546</v>
      </c>
      <c r="FG198" s="132">
        <v>679.35748980109997</v>
      </c>
      <c r="FH198" s="132">
        <v>1175.3090323070051</v>
      </c>
      <c r="FI198" s="132">
        <v>1981.9290819598298</v>
      </c>
      <c r="FJ198" s="132">
        <v>100.03788839522109</v>
      </c>
      <c r="FK198" s="132">
        <v>17.327672756112555</v>
      </c>
      <c r="FL198" s="132">
        <v>2235.7037771879527</v>
      </c>
      <c r="FM198" s="132">
        <v>100.03788839522107</v>
      </c>
      <c r="FN198" s="132">
        <v>80.247327887875386</v>
      </c>
      <c r="FO198" s="132">
        <v>110.30483595491008</v>
      </c>
      <c r="FP198" s="132">
        <v>128.94903989149975</v>
      </c>
      <c r="FQ198" s="132">
        <v>158.73679353550688</v>
      </c>
      <c r="FR198" s="132">
        <v>172.41320986090477</v>
      </c>
      <c r="FS198" s="132">
        <v>241.61977600708423</v>
      </c>
      <c r="FT198" s="132">
        <v>294.25607730044055</v>
      </c>
      <c r="FU198" s="132">
        <v>427.09949982563052</v>
      </c>
      <c r="FV198" s="132">
        <v>810.81720768767138</v>
      </c>
      <c r="FW198" s="132">
        <v>1988.4446963707992</v>
      </c>
      <c r="FX198" s="132">
        <v>2425.8103066865924</v>
      </c>
      <c r="FY198" s="132">
        <v>94.632493853119868</v>
      </c>
      <c r="FZ198" s="132">
        <v>783.32113317198252</v>
      </c>
      <c r="GA198" s="132">
        <v>55.789839572276321</v>
      </c>
      <c r="GB198" s="132">
        <v>498.99091366947221</v>
      </c>
      <c r="GC198" s="132">
        <v>6.1284310959308641E-14</v>
      </c>
      <c r="GD198" s="132">
        <v>-1.7763568394002505E-15</v>
      </c>
      <c r="GE198" s="132">
        <v>1.4918621893400541E-15</v>
      </c>
      <c r="GF198" s="132">
        <v>882.0040743876383</v>
      </c>
      <c r="GG198" s="132">
        <v>32.839138395221092</v>
      </c>
      <c r="GH198" s="132">
        <v>6.3344155600412595</v>
      </c>
      <c r="GI198" s="132">
        <v>1812.2258871802237</v>
      </c>
      <c r="GJ198" s="13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A93"/>
  <sheetViews>
    <sheetView zoomScale="70" zoomScaleNormal="70" workbookViewId="0">
      <pane xSplit="1" ySplit="7" topLeftCell="B56" activePane="bottomRight" state="frozen"/>
      <selection activeCell="D21" sqref="D21"/>
      <selection pane="topRight" activeCell="D21" sqref="D21"/>
      <selection pane="bottomLeft" activeCell="D21" sqref="D21"/>
      <selection pane="bottomRight" activeCell="G74" sqref="G74"/>
    </sheetView>
  </sheetViews>
  <sheetFormatPr defaultRowHeight="15" x14ac:dyDescent="0.25"/>
  <cols>
    <col min="1" max="1" width="15.7109375" customWidth="1"/>
    <col min="2" max="9" width="9.28515625" style="11"/>
    <col min="10" max="11" width="9.7109375" style="11" customWidth="1"/>
    <col min="12" max="21" width="9.28515625" style="11"/>
  </cols>
  <sheetData>
    <row r="1" spans="1:27" ht="18.75" x14ac:dyDescent="0.3">
      <c r="A1" s="2" t="s">
        <v>198</v>
      </c>
    </row>
    <row r="3" spans="1:27" x14ac:dyDescent="0.25">
      <c r="A3" s="21" t="s">
        <v>516</v>
      </c>
    </row>
    <row r="4" spans="1:27" x14ac:dyDescent="0.25">
      <c r="A4" t="s">
        <v>515</v>
      </c>
      <c r="B4" s="11">
        <v>0</v>
      </c>
      <c r="C4" s="11">
        <v>1</v>
      </c>
      <c r="D4" s="11">
        <v>2</v>
      </c>
      <c r="E4" s="11">
        <v>3</v>
      </c>
      <c r="F4" s="11">
        <v>4</v>
      </c>
      <c r="G4" s="11">
        <v>5</v>
      </c>
      <c r="H4" s="11">
        <v>6</v>
      </c>
      <c r="I4" s="11">
        <v>7</v>
      </c>
      <c r="J4" s="11">
        <v>8</v>
      </c>
      <c r="K4" s="11">
        <v>9</v>
      </c>
    </row>
    <row r="6" spans="1:27" x14ac:dyDescent="0.25">
      <c r="A6" s="3" t="s">
        <v>199</v>
      </c>
      <c r="B6" s="36"/>
      <c r="Y6" s="3"/>
    </row>
    <row r="7" spans="1:27" x14ac:dyDescent="0.25">
      <c r="B7" s="11" t="s">
        <v>46</v>
      </c>
      <c r="C7" s="11" t="s">
        <v>47</v>
      </c>
      <c r="D7" s="11" t="s">
        <v>48</v>
      </c>
      <c r="E7" s="11" t="s">
        <v>49</v>
      </c>
      <c r="F7" s="11" t="s">
        <v>50</v>
      </c>
      <c r="G7" s="11" t="s">
        <v>51</v>
      </c>
      <c r="H7" s="11" t="s">
        <v>52</v>
      </c>
      <c r="I7" s="11" t="s">
        <v>53</v>
      </c>
      <c r="J7" s="11" t="s">
        <v>54</v>
      </c>
      <c r="K7" s="11" t="s">
        <v>720</v>
      </c>
      <c r="V7" s="11"/>
      <c r="W7" s="11"/>
      <c r="X7" s="11"/>
      <c r="Y7" s="11"/>
      <c r="Z7" s="11"/>
      <c r="AA7" s="11"/>
    </row>
    <row r="8" spans="1:27" x14ac:dyDescent="0.25">
      <c r="A8" t="str">
        <f>Sets!G7</f>
        <v>cawhe</v>
      </c>
      <c r="B8" s="35">
        <f>VLOOKUP(VLOOKUP($A8,Demand_RawData!$AC$8:$AD$64,2,),Demand_RawData!$L$8:$Z$39,COLUMNS(Demand_RawData!$L$8:M$8),)</f>
        <v>1.1660694519804669</v>
      </c>
      <c r="C8" s="35">
        <f>VLOOKUP(VLOOKUP($A8,Demand_RawData!$AC$8:$AD$64,2,),Demand_RawData!$L$8:$Z$39,COLUMNS(Demand_RawData!$L$8:N$8),)</f>
        <v>1.2257200217037441</v>
      </c>
      <c r="D8" s="35">
        <f>VLOOKUP(VLOOKUP($A8,Demand_RawData!$AC$8:$AD$64,2,),Demand_RawData!$L$8:$Z$39,COLUMNS(Demand_RawData!$L$8:O$8),)</f>
        <v>1.2853705914270213</v>
      </c>
      <c r="E8" s="35">
        <f>VLOOKUP(VLOOKUP($A8,Demand_RawData!$AC$8:$AD$64,2,),Demand_RawData!$L$8:$Z$39,COLUMNS(Demand_RawData!$L$8:P$8),)</f>
        <v>1.3450211611502985</v>
      </c>
      <c r="F8" s="35">
        <f>VLOOKUP(VLOOKUP($A8,Demand_RawData!$AC$8:$AD$64,2,),Demand_RawData!$L$8:$Z$39,COLUMNS(Demand_RawData!$L$8:Q$8),)</f>
        <v>1.4046717308735759</v>
      </c>
      <c r="G8" s="35">
        <f>VLOOKUP(VLOOKUP($A8,Demand_RawData!$AC$8:$AD$64,2,),Demand_RawData!$L$8:$Z$39,COLUMNS(Demand_RawData!$L$8:R$8),)</f>
        <v>1.4643223005968531</v>
      </c>
      <c r="H8" s="35">
        <f>VLOOKUP(VLOOKUP($A8,Demand_RawData!$AC$8:$AD$64,2,),Demand_RawData!$L$8:$Z$39,COLUMNS(Demand_RawData!$L$8:S$8),)</f>
        <v>1.5239728703201303</v>
      </c>
      <c r="I8" s="35">
        <f>VLOOKUP(VLOOKUP($A8,Demand_RawData!$AC$8:$AD$64,2,),Demand_RawData!$L$8:$Z$39,COLUMNS(Demand_RawData!$L$8:T$8),)</f>
        <v>1.5836234400434077</v>
      </c>
      <c r="J8" s="35">
        <f>VLOOKUP(VLOOKUP($A8,Demand_RawData!$AC$8:$AD$64,2,),Demand_RawData!$L$8:$Z$39,COLUMNS(Demand_RawData!$L$8:U$8),)</f>
        <v>1.6432740097666847</v>
      </c>
      <c r="K8" s="35">
        <f>VLOOKUP(VLOOKUP($A8,Demand_RawData!$AC$8:$AD$64,2,),Demand_RawData!$L$8:$AA$39,COLUMNS(Demand_RawData!$L$8:$AA$8),)</f>
        <v>1.7029245794899619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10"/>
      <c r="X8" s="10"/>
      <c r="Y8" s="10"/>
      <c r="Z8" s="10"/>
      <c r="AA8" s="10"/>
    </row>
    <row r="9" spans="1:27" x14ac:dyDescent="0.25">
      <c r="A9" s="124" t="str">
        <f>Sets!G8</f>
        <v>camai</v>
      </c>
      <c r="B9" s="129">
        <f>B8</f>
        <v>1.1660694519804669</v>
      </c>
      <c r="C9" s="129">
        <f t="shared" ref="C9:C19" si="0">C8</f>
        <v>1.2257200217037441</v>
      </c>
      <c r="D9" s="129">
        <f t="shared" ref="D9:D19" si="1">D8</f>
        <v>1.2853705914270213</v>
      </c>
      <c r="E9" s="129">
        <f t="shared" ref="E9:E19" si="2">E8</f>
        <v>1.3450211611502985</v>
      </c>
      <c r="F9" s="129">
        <f t="shared" ref="F9:F19" si="3">F8</f>
        <v>1.4046717308735759</v>
      </c>
      <c r="G9" s="129">
        <f t="shared" ref="G9:G19" si="4">G8</f>
        <v>1.4643223005968531</v>
      </c>
      <c r="H9" s="129">
        <f t="shared" ref="H9:H19" si="5">H8</f>
        <v>1.5239728703201303</v>
      </c>
      <c r="I9" s="129">
        <f t="shared" ref="I9:I19" si="6">I8</f>
        <v>1.5836234400434077</v>
      </c>
      <c r="J9" s="129">
        <f t="shared" ref="J9:J19" si="7">J8</f>
        <v>1.6432740097666847</v>
      </c>
      <c r="K9" s="129">
        <f t="shared" ref="K9:K19" si="8">K8</f>
        <v>1.7029245794899619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10"/>
      <c r="X9" s="10"/>
      <c r="Y9" s="10"/>
      <c r="Z9" s="10"/>
      <c r="AA9" s="10"/>
    </row>
    <row r="10" spans="1:27" x14ac:dyDescent="0.25">
      <c r="A10" s="124" t="str">
        <f>Sets!G9</f>
        <v>caoce</v>
      </c>
      <c r="B10" s="129">
        <f t="shared" ref="B10:B19" si="9">B9</f>
        <v>1.1660694519804669</v>
      </c>
      <c r="C10" s="129">
        <f t="shared" si="0"/>
        <v>1.2257200217037441</v>
      </c>
      <c r="D10" s="129">
        <f t="shared" si="1"/>
        <v>1.2853705914270213</v>
      </c>
      <c r="E10" s="129">
        <f t="shared" si="2"/>
        <v>1.3450211611502985</v>
      </c>
      <c r="F10" s="129">
        <f t="shared" si="3"/>
        <v>1.4046717308735759</v>
      </c>
      <c r="G10" s="129">
        <f t="shared" si="4"/>
        <v>1.4643223005968531</v>
      </c>
      <c r="H10" s="129">
        <f t="shared" si="5"/>
        <v>1.5239728703201303</v>
      </c>
      <c r="I10" s="129">
        <f t="shared" si="6"/>
        <v>1.5836234400434077</v>
      </c>
      <c r="J10" s="129">
        <f t="shared" si="7"/>
        <v>1.6432740097666847</v>
      </c>
      <c r="K10" s="129">
        <f t="shared" si="8"/>
        <v>1.7029245794899619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10"/>
      <c r="X10" s="10"/>
      <c r="Y10" s="10"/>
      <c r="Z10" s="10"/>
      <c r="AA10" s="10"/>
    </row>
    <row r="11" spans="1:27" x14ac:dyDescent="0.25">
      <c r="A11" s="124" t="str">
        <f>Sets!G10</f>
        <v>caveg</v>
      </c>
      <c r="B11" s="129">
        <f t="shared" si="9"/>
        <v>1.1660694519804669</v>
      </c>
      <c r="C11" s="129">
        <f t="shared" si="0"/>
        <v>1.2257200217037441</v>
      </c>
      <c r="D11" s="129">
        <f t="shared" si="1"/>
        <v>1.2853705914270213</v>
      </c>
      <c r="E11" s="129">
        <f t="shared" si="2"/>
        <v>1.3450211611502985</v>
      </c>
      <c r="F11" s="129">
        <f t="shared" si="3"/>
        <v>1.4046717308735759</v>
      </c>
      <c r="G11" s="129">
        <f t="shared" si="4"/>
        <v>1.4643223005968531</v>
      </c>
      <c r="H11" s="129">
        <f t="shared" si="5"/>
        <v>1.5239728703201303</v>
      </c>
      <c r="I11" s="129">
        <f t="shared" si="6"/>
        <v>1.5836234400434077</v>
      </c>
      <c r="J11" s="129">
        <f t="shared" si="7"/>
        <v>1.6432740097666847</v>
      </c>
      <c r="K11" s="129">
        <f t="shared" si="8"/>
        <v>1.7029245794899619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10"/>
      <c r="X11" s="10"/>
      <c r="Y11" s="10"/>
      <c r="Z11" s="10"/>
      <c r="AA11" s="10"/>
    </row>
    <row r="12" spans="1:27" x14ac:dyDescent="0.25">
      <c r="A12" s="124" t="str">
        <f>Sets!G11</f>
        <v>caofr</v>
      </c>
      <c r="B12" s="129">
        <f t="shared" si="9"/>
        <v>1.1660694519804669</v>
      </c>
      <c r="C12" s="129">
        <f t="shared" si="0"/>
        <v>1.2257200217037441</v>
      </c>
      <c r="D12" s="129">
        <f t="shared" si="1"/>
        <v>1.2853705914270213</v>
      </c>
      <c r="E12" s="129">
        <f t="shared" si="2"/>
        <v>1.3450211611502985</v>
      </c>
      <c r="F12" s="129">
        <f t="shared" si="3"/>
        <v>1.4046717308735759</v>
      </c>
      <c r="G12" s="129">
        <f t="shared" si="4"/>
        <v>1.4643223005968531</v>
      </c>
      <c r="H12" s="129">
        <f t="shared" si="5"/>
        <v>1.5239728703201303</v>
      </c>
      <c r="I12" s="129">
        <f t="shared" si="6"/>
        <v>1.5836234400434077</v>
      </c>
      <c r="J12" s="129">
        <f t="shared" si="7"/>
        <v>1.6432740097666847</v>
      </c>
      <c r="K12" s="129">
        <f t="shared" si="8"/>
        <v>1.7029245794899619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10"/>
      <c r="X12" s="10"/>
      <c r="Y12" s="10"/>
      <c r="Z12" s="10"/>
      <c r="AA12" s="10"/>
    </row>
    <row r="13" spans="1:27" x14ac:dyDescent="0.25">
      <c r="A13" s="124" t="str">
        <f>Sets!G12</f>
        <v>cagra</v>
      </c>
      <c r="B13" s="129">
        <f t="shared" si="9"/>
        <v>1.1660694519804669</v>
      </c>
      <c r="C13" s="129">
        <f t="shared" si="0"/>
        <v>1.2257200217037441</v>
      </c>
      <c r="D13" s="129">
        <f t="shared" si="1"/>
        <v>1.2853705914270213</v>
      </c>
      <c r="E13" s="129">
        <f t="shared" si="2"/>
        <v>1.3450211611502985</v>
      </c>
      <c r="F13" s="129">
        <f t="shared" si="3"/>
        <v>1.4046717308735759</v>
      </c>
      <c r="G13" s="129">
        <f t="shared" si="4"/>
        <v>1.4643223005968531</v>
      </c>
      <c r="H13" s="129">
        <f t="shared" si="5"/>
        <v>1.5239728703201303</v>
      </c>
      <c r="I13" s="129">
        <f t="shared" si="6"/>
        <v>1.5836234400434077</v>
      </c>
      <c r="J13" s="129">
        <f t="shared" si="7"/>
        <v>1.6432740097666847</v>
      </c>
      <c r="K13" s="129">
        <f t="shared" si="8"/>
        <v>1.7029245794899619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10"/>
      <c r="X13" s="10"/>
      <c r="Y13" s="10"/>
      <c r="Z13" s="10"/>
      <c r="AA13" s="10"/>
    </row>
    <row r="14" spans="1:27" x14ac:dyDescent="0.25">
      <c r="A14" s="124" t="str">
        <f>Sets!G13</f>
        <v>caoil</v>
      </c>
      <c r="B14" s="129">
        <f t="shared" si="9"/>
        <v>1.1660694519804669</v>
      </c>
      <c r="C14" s="129">
        <f t="shared" si="0"/>
        <v>1.2257200217037441</v>
      </c>
      <c r="D14" s="129">
        <f t="shared" si="1"/>
        <v>1.2853705914270213</v>
      </c>
      <c r="E14" s="129">
        <f t="shared" si="2"/>
        <v>1.3450211611502985</v>
      </c>
      <c r="F14" s="129">
        <f t="shared" si="3"/>
        <v>1.4046717308735759</v>
      </c>
      <c r="G14" s="129">
        <f t="shared" si="4"/>
        <v>1.4643223005968531</v>
      </c>
      <c r="H14" s="129">
        <f t="shared" si="5"/>
        <v>1.5239728703201303</v>
      </c>
      <c r="I14" s="129">
        <f t="shared" si="6"/>
        <v>1.5836234400434077</v>
      </c>
      <c r="J14" s="129">
        <f t="shared" si="7"/>
        <v>1.6432740097666847</v>
      </c>
      <c r="K14" s="129">
        <f t="shared" si="8"/>
        <v>1.7029245794899619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10"/>
      <c r="X14" s="10"/>
      <c r="Y14" s="10"/>
      <c r="Z14" s="10"/>
      <c r="AA14" s="10"/>
    </row>
    <row r="15" spans="1:27" x14ac:dyDescent="0.25">
      <c r="A15" s="124" t="str">
        <f>Sets!G14</f>
        <v>catub</v>
      </c>
      <c r="B15" s="129">
        <f t="shared" si="9"/>
        <v>1.1660694519804669</v>
      </c>
      <c r="C15" s="129">
        <f t="shared" si="0"/>
        <v>1.2257200217037441</v>
      </c>
      <c r="D15" s="129">
        <f t="shared" si="1"/>
        <v>1.2853705914270213</v>
      </c>
      <c r="E15" s="129">
        <f t="shared" si="2"/>
        <v>1.3450211611502985</v>
      </c>
      <c r="F15" s="129">
        <f t="shared" si="3"/>
        <v>1.4046717308735759</v>
      </c>
      <c r="G15" s="129">
        <f t="shared" si="4"/>
        <v>1.4643223005968531</v>
      </c>
      <c r="H15" s="129">
        <f t="shared" si="5"/>
        <v>1.5239728703201303</v>
      </c>
      <c r="I15" s="129">
        <f t="shared" si="6"/>
        <v>1.5836234400434077</v>
      </c>
      <c r="J15" s="129">
        <f t="shared" si="7"/>
        <v>1.6432740097666847</v>
      </c>
      <c r="K15" s="129">
        <f t="shared" si="8"/>
        <v>1.7029245794899619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10"/>
      <c r="Y15" s="10"/>
      <c r="Z15" s="10"/>
      <c r="AA15" s="10"/>
    </row>
    <row r="16" spans="1:27" x14ac:dyDescent="0.25">
      <c r="A16" s="124" t="str">
        <f>Sets!G15</f>
        <v>capul</v>
      </c>
      <c r="B16" s="129">
        <f t="shared" si="9"/>
        <v>1.1660694519804669</v>
      </c>
      <c r="C16" s="129">
        <f t="shared" si="0"/>
        <v>1.2257200217037441</v>
      </c>
      <c r="D16" s="129">
        <f t="shared" si="1"/>
        <v>1.2853705914270213</v>
      </c>
      <c r="E16" s="129">
        <f t="shared" si="2"/>
        <v>1.3450211611502985</v>
      </c>
      <c r="F16" s="129">
        <f t="shared" si="3"/>
        <v>1.4046717308735759</v>
      </c>
      <c r="G16" s="129">
        <f t="shared" si="4"/>
        <v>1.4643223005968531</v>
      </c>
      <c r="H16" s="129">
        <f t="shared" si="5"/>
        <v>1.5239728703201303</v>
      </c>
      <c r="I16" s="129">
        <f t="shared" si="6"/>
        <v>1.5836234400434077</v>
      </c>
      <c r="J16" s="129">
        <f t="shared" si="7"/>
        <v>1.6432740097666847</v>
      </c>
      <c r="K16" s="129">
        <f t="shared" si="8"/>
        <v>1.7029245794899619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10"/>
      <c r="Y16" s="10"/>
      <c r="Z16" s="10"/>
      <c r="AA16" s="10"/>
    </row>
    <row r="17" spans="1:27" x14ac:dyDescent="0.25">
      <c r="A17" s="124" t="str">
        <f>Sets!G16</f>
        <v>casug</v>
      </c>
      <c r="B17" s="129">
        <f t="shared" si="9"/>
        <v>1.1660694519804669</v>
      </c>
      <c r="C17" s="129">
        <f t="shared" si="0"/>
        <v>1.2257200217037441</v>
      </c>
      <c r="D17" s="129">
        <f t="shared" si="1"/>
        <v>1.2853705914270213</v>
      </c>
      <c r="E17" s="129">
        <f t="shared" si="2"/>
        <v>1.3450211611502985</v>
      </c>
      <c r="F17" s="129">
        <f t="shared" si="3"/>
        <v>1.4046717308735759</v>
      </c>
      <c r="G17" s="129">
        <f t="shared" si="4"/>
        <v>1.4643223005968531</v>
      </c>
      <c r="H17" s="129">
        <f t="shared" si="5"/>
        <v>1.5239728703201303</v>
      </c>
      <c r="I17" s="129">
        <f t="shared" si="6"/>
        <v>1.5836234400434077</v>
      </c>
      <c r="J17" s="129">
        <f t="shared" si="7"/>
        <v>1.6432740097666847</v>
      </c>
      <c r="K17" s="129">
        <f t="shared" si="8"/>
        <v>1.7029245794899619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10"/>
      <c r="Y17" s="10"/>
      <c r="Z17" s="10"/>
      <c r="AA17" s="10"/>
    </row>
    <row r="18" spans="1:27" x14ac:dyDescent="0.25">
      <c r="A18" s="124" t="str">
        <f>Sets!G17</f>
        <v>caoth</v>
      </c>
      <c r="B18" s="129">
        <f t="shared" si="9"/>
        <v>1.1660694519804669</v>
      </c>
      <c r="C18" s="129">
        <f t="shared" si="0"/>
        <v>1.2257200217037441</v>
      </c>
      <c r="D18" s="129">
        <f t="shared" si="1"/>
        <v>1.2853705914270213</v>
      </c>
      <c r="E18" s="129">
        <f t="shared" si="2"/>
        <v>1.3450211611502985</v>
      </c>
      <c r="F18" s="129">
        <f t="shared" si="3"/>
        <v>1.4046717308735759</v>
      </c>
      <c r="G18" s="129">
        <f t="shared" si="4"/>
        <v>1.4643223005968531</v>
      </c>
      <c r="H18" s="129">
        <f t="shared" si="5"/>
        <v>1.5239728703201303</v>
      </c>
      <c r="I18" s="129">
        <f t="shared" si="6"/>
        <v>1.5836234400434077</v>
      </c>
      <c r="J18" s="129">
        <f t="shared" si="7"/>
        <v>1.6432740097666847</v>
      </c>
      <c r="K18" s="129">
        <f t="shared" si="8"/>
        <v>1.7029245794899619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10"/>
      <c r="Y18" s="10"/>
      <c r="Z18" s="10"/>
      <c r="AA18" s="10"/>
    </row>
    <row r="19" spans="1:27" x14ac:dyDescent="0.25">
      <c r="A19" s="124" t="str">
        <f>Sets!G18</f>
        <v>clani</v>
      </c>
      <c r="B19" s="129">
        <f t="shared" si="9"/>
        <v>1.1660694519804669</v>
      </c>
      <c r="C19" s="129">
        <f t="shared" si="0"/>
        <v>1.2257200217037441</v>
      </c>
      <c r="D19" s="129">
        <f t="shared" si="1"/>
        <v>1.2853705914270213</v>
      </c>
      <c r="E19" s="129">
        <f t="shared" si="2"/>
        <v>1.3450211611502985</v>
      </c>
      <c r="F19" s="129">
        <f t="shared" si="3"/>
        <v>1.4046717308735759</v>
      </c>
      <c r="G19" s="129">
        <f t="shared" si="4"/>
        <v>1.4643223005968531</v>
      </c>
      <c r="H19" s="129">
        <f t="shared" si="5"/>
        <v>1.5239728703201303</v>
      </c>
      <c r="I19" s="129">
        <f t="shared" si="6"/>
        <v>1.5836234400434077</v>
      </c>
      <c r="J19" s="129">
        <f t="shared" si="7"/>
        <v>1.6432740097666847</v>
      </c>
      <c r="K19" s="129">
        <f t="shared" si="8"/>
        <v>1.7029245794899619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10"/>
      <c r="Y19" s="10"/>
      <c r="Z19" s="10"/>
      <c r="AA19" s="10"/>
    </row>
    <row r="20" spans="1:27" x14ac:dyDescent="0.25">
      <c r="A20" s="124" t="str">
        <f>Sets!G19</f>
        <v>cfore</v>
      </c>
      <c r="B20" s="35">
        <f>VLOOKUP(VLOOKUP($A20,Demand_RawData!$AC$8:$AD$64,2,),Demand_RawData!$L$8:$Z$39,COLUMNS(Demand_RawData!$L$8:M$8),)</f>
        <v>1.1660694519804669</v>
      </c>
      <c r="C20" s="35">
        <f>VLOOKUP(VLOOKUP($A20,Demand_RawData!$AC$8:$AD$64,2,),Demand_RawData!$L$8:$Z$39,COLUMNS(Demand_RawData!$L$8:N$8),)</f>
        <v>1.2257200217037441</v>
      </c>
      <c r="D20" s="35">
        <f>VLOOKUP(VLOOKUP($A20,Demand_RawData!$AC$8:$AD$64,2,),Demand_RawData!$L$8:$Z$39,COLUMNS(Demand_RawData!$L$8:O$8),)</f>
        <v>1.2853705914270213</v>
      </c>
      <c r="E20" s="35">
        <f>VLOOKUP(VLOOKUP($A20,Demand_RawData!$AC$8:$AD$64,2,),Demand_RawData!$L$8:$Z$39,COLUMNS(Demand_RawData!$L$8:P$8),)</f>
        <v>1.3450211611502985</v>
      </c>
      <c r="F20" s="35">
        <f>VLOOKUP(VLOOKUP($A20,Demand_RawData!$AC$8:$AD$64,2,),Demand_RawData!$L$8:$Z$39,COLUMNS(Demand_RawData!$L$8:Q$8),)</f>
        <v>1.4046717308735759</v>
      </c>
      <c r="G20" s="35">
        <f>VLOOKUP(VLOOKUP($A20,Demand_RawData!$AC$8:$AD$64,2,),Demand_RawData!$L$8:$Z$39,COLUMNS(Demand_RawData!$L$8:R$8),)</f>
        <v>1.4643223005968531</v>
      </c>
      <c r="H20" s="35">
        <f>VLOOKUP(VLOOKUP($A20,Demand_RawData!$AC$8:$AD$64,2,),Demand_RawData!$L$8:$Z$39,COLUMNS(Demand_RawData!$L$8:S$8),)</f>
        <v>1.5239728703201303</v>
      </c>
      <c r="I20" s="35">
        <f>VLOOKUP(VLOOKUP($A20,Demand_RawData!$AC$8:$AD$64,2,),Demand_RawData!$L$8:$Z$39,COLUMNS(Demand_RawData!$L$8:T$8),)</f>
        <v>1.5836234400434077</v>
      </c>
      <c r="J20" s="35">
        <f>VLOOKUP(VLOOKUP($A20,Demand_RawData!$AC$8:$AD$64,2,),Demand_RawData!$L$8:$Z$39,COLUMNS(Demand_RawData!$L$8:U$8),)</f>
        <v>1.6432740097666847</v>
      </c>
      <c r="K20" s="35">
        <f>VLOOKUP(VLOOKUP($A20,Demand_RawData!$AC$8:$AD$64,2,),Demand_RawData!$L$8:$AA$39,COLUMNS(Demand_RawData!$L$8:$AA$8),)</f>
        <v>1.7029245794899619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10"/>
      <c r="Y20" s="10"/>
      <c r="Z20" s="10"/>
      <c r="AA20" s="10"/>
    </row>
    <row r="21" spans="1:27" x14ac:dyDescent="0.25">
      <c r="A21" s="124" t="str">
        <f>Sets!G20</f>
        <v>cfish</v>
      </c>
      <c r="B21" s="35">
        <f>VLOOKUP(VLOOKUP($A21,Demand_RawData!$AC$8:$AD$64,2,),Demand_RawData!$L$8:$Z$39,COLUMNS(Demand_RawData!$L$8:M$8),)</f>
        <v>1.1660694519804669</v>
      </c>
      <c r="C21" s="35">
        <f>VLOOKUP(VLOOKUP($A21,Demand_RawData!$AC$8:$AD$64,2,),Demand_RawData!$L$8:$Z$39,COLUMNS(Demand_RawData!$L$8:N$8),)</f>
        <v>1.2257200217037441</v>
      </c>
      <c r="D21" s="35">
        <f>VLOOKUP(VLOOKUP($A21,Demand_RawData!$AC$8:$AD$64,2,),Demand_RawData!$L$8:$Z$39,COLUMNS(Demand_RawData!$L$8:O$8),)</f>
        <v>1.2853705914270213</v>
      </c>
      <c r="E21" s="35">
        <f>VLOOKUP(VLOOKUP($A21,Demand_RawData!$AC$8:$AD$64,2,),Demand_RawData!$L$8:$Z$39,COLUMNS(Demand_RawData!$L$8:P$8),)</f>
        <v>1.3450211611502985</v>
      </c>
      <c r="F21" s="35">
        <f>VLOOKUP(VLOOKUP($A21,Demand_RawData!$AC$8:$AD$64,2,),Demand_RawData!$L$8:$Z$39,COLUMNS(Demand_RawData!$L$8:Q$8),)</f>
        <v>1.4046717308735759</v>
      </c>
      <c r="G21" s="35">
        <f>VLOOKUP(VLOOKUP($A21,Demand_RawData!$AC$8:$AD$64,2,),Demand_RawData!$L$8:$Z$39,COLUMNS(Demand_RawData!$L$8:R$8),)</f>
        <v>1.4643223005968531</v>
      </c>
      <c r="H21" s="35">
        <f>VLOOKUP(VLOOKUP($A21,Demand_RawData!$AC$8:$AD$64,2,),Demand_RawData!$L$8:$Z$39,COLUMNS(Demand_RawData!$L$8:S$8),)</f>
        <v>1.5239728703201303</v>
      </c>
      <c r="I21" s="35">
        <f>VLOOKUP(VLOOKUP($A21,Demand_RawData!$AC$8:$AD$64,2,),Demand_RawData!$L$8:$Z$39,COLUMNS(Demand_RawData!$L$8:T$8),)</f>
        <v>1.5836234400434077</v>
      </c>
      <c r="J21" s="35">
        <f>VLOOKUP(VLOOKUP($A21,Demand_RawData!$AC$8:$AD$64,2,),Demand_RawData!$L$8:$Z$39,COLUMNS(Demand_RawData!$L$8:U$8),)</f>
        <v>1.6432740097666847</v>
      </c>
      <c r="K21" s="35">
        <f>VLOOKUP(VLOOKUP($A21,Demand_RawData!$AC$8:$AD$64,2,),Demand_RawData!$L$8:$AA$39,COLUMNS(Demand_RawData!$L$8:$AA$8),)</f>
        <v>1.7029245794899619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10"/>
      <c r="Y21" s="10"/>
      <c r="Z21" s="10"/>
      <c r="AA21" s="10"/>
    </row>
    <row r="22" spans="1:27" x14ac:dyDescent="0.25">
      <c r="A22" s="124" t="str">
        <f>Sets!G21</f>
        <v>ccoal-low</v>
      </c>
      <c r="B22" s="35">
        <f>VLOOKUP(VLOOKUP($A22,Demand_RawData!$AC$8:$AD$64,2,),Demand_RawData!$L$8:$Z$39,COLUMNS(Demand_RawData!$L$8:M$8),)</f>
        <v>0.655842105263158</v>
      </c>
      <c r="C22" s="35">
        <f>VLOOKUP(VLOOKUP($A22,Demand_RawData!$AC$8:$AD$64,2,),Demand_RawData!$L$8:$Z$39,COLUMNS(Demand_RawData!$L$8:N$8),)</f>
        <v>0.70110526315789479</v>
      </c>
      <c r="D22" s="35">
        <f>VLOOKUP(VLOOKUP($A22,Demand_RawData!$AC$8:$AD$64,2,),Demand_RawData!$L$8:$Z$39,COLUMNS(Demand_RawData!$L$8:O$8),)</f>
        <v>0.74636842105263168</v>
      </c>
      <c r="E22" s="35">
        <f>VLOOKUP(VLOOKUP($A22,Demand_RawData!$AC$8:$AD$64,2,),Demand_RawData!$L$8:$Z$39,COLUMNS(Demand_RawData!$L$8:P$8),)</f>
        <v>0.79163157894736846</v>
      </c>
      <c r="F22" s="35">
        <f>VLOOKUP(VLOOKUP($A22,Demand_RawData!$AC$8:$AD$64,2,),Demand_RawData!$L$8:$Z$39,COLUMNS(Demand_RawData!$L$8:Q$8),)</f>
        <v>0.83689473684210536</v>
      </c>
      <c r="G22" s="35">
        <f>VLOOKUP(VLOOKUP($A22,Demand_RawData!$AC$8:$AD$64,2,),Demand_RawData!$L$8:$Z$39,COLUMNS(Demand_RawData!$L$8:R$8),)</f>
        <v>0.88215789473684214</v>
      </c>
      <c r="H22" s="35">
        <f>VLOOKUP(VLOOKUP($A22,Demand_RawData!$AC$8:$AD$64,2,),Demand_RawData!$L$8:$Z$39,COLUMNS(Demand_RawData!$L$8:S$8),)</f>
        <v>0.92742105263157892</v>
      </c>
      <c r="I22" s="35">
        <f>VLOOKUP(VLOOKUP($A22,Demand_RawData!$AC$8:$AD$64,2,),Demand_RawData!$L$8:$Z$39,COLUMNS(Demand_RawData!$L$8:T$8),)</f>
        <v>0.97268421052631582</v>
      </c>
      <c r="J22" s="35">
        <f>VLOOKUP(VLOOKUP($A22,Demand_RawData!$AC$8:$AD$64,2,),Demand_RawData!$L$8:$Z$39,COLUMNS(Demand_RawData!$L$8:U$8),)</f>
        <v>1.0179473684210527</v>
      </c>
      <c r="K22" s="35">
        <f>VLOOKUP(VLOOKUP($A22,Demand_RawData!$AC$8:$AD$64,2,),Demand_RawData!$L$8:$AA$39,COLUMNS(Demand_RawData!$L$8:$AA$8),)</f>
        <v>1.0632105263157896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10"/>
      <c r="Y22" s="10"/>
      <c r="Z22" s="10"/>
      <c r="AA22" s="10"/>
    </row>
    <row r="23" spans="1:27" x14ac:dyDescent="0.25">
      <c r="A23" s="124" t="str">
        <f>Sets!G22</f>
        <v>ccoal-hgh</v>
      </c>
      <c r="B23" s="35">
        <f>VLOOKUP(VLOOKUP($A23,Demand_RawData!$AC$8:$AD$64,2,),Demand_RawData!$L$8:$Z$39,COLUMNS(Demand_RawData!$L$8:M$8),)</f>
        <v>0.655842105263158</v>
      </c>
      <c r="C23" s="35">
        <f>VLOOKUP(VLOOKUP($A23,Demand_RawData!$AC$8:$AD$64,2,),Demand_RawData!$L$8:$Z$39,COLUMNS(Demand_RawData!$L$8:N$8),)</f>
        <v>0.70110526315789479</v>
      </c>
      <c r="D23" s="35">
        <f>VLOOKUP(VLOOKUP($A23,Demand_RawData!$AC$8:$AD$64,2,),Demand_RawData!$L$8:$Z$39,COLUMNS(Demand_RawData!$L$8:O$8),)</f>
        <v>0.74636842105263168</v>
      </c>
      <c r="E23" s="35">
        <f>VLOOKUP(VLOOKUP($A23,Demand_RawData!$AC$8:$AD$64,2,),Demand_RawData!$L$8:$Z$39,COLUMNS(Demand_RawData!$L$8:P$8),)</f>
        <v>0.79163157894736846</v>
      </c>
      <c r="F23" s="35">
        <f>VLOOKUP(VLOOKUP($A23,Demand_RawData!$AC$8:$AD$64,2,),Demand_RawData!$L$8:$Z$39,COLUMNS(Demand_RawData!$L$8:Q$8),)</f>
        <v>0.83689473684210536</v>
      </c>
      <c r="G23" s="35">
        <f>VLOOKUP(VLOOKUP($A23,Demand_RawData!$AC$8:$AD$64,2,),Demand_RawData!$L$8:$Z$39,COLUMNS(Demand_RawData!$L$8:R$8),)</f>
        <v>0.88215789473684214</v>
      </c>
      <c r="H23" s="35">
        <f>VLOOKUP(VLOOKUP($A23,Demand_RawData!$AC$8:$AD$64,2,),Demand_RawData!$L$8:$Z$39,COLUMNS(Demand_RawData!$L$8:S$8),)</f>
        <v>0.92742105263157892</v>
      </c>
      <c r="I23" s="35">
        <f>VLOOKUP(VLOOKUP($A23,Demand_RawData!$AC$8:$AD$64,2,),Demand_RawData!$L$8:$Z$39,COLUMNS(Demand_RawData!$L$8:T$8),)</f>
        <v>0.97268421052631582</v>
      </c>
      <c r="J23" s="35">
        <f>VLOOKUP(VLOOKUP($A23,Demand_RawData!$AC$8:$AD$64,2,),Demand_RawData!$L$8:$Z$39,COLUMNS(Demand_RawData!$L$8:U$8),)</f>
        <v>1.0179473684210527</v>
      </c>
      <c r="K23" s="35">
        <f>VLOOKUP(VLOOKUP($A23,Demand_RawData!$AC$8:$AD$64,2,),Demand_RawData!$L$8:$AA$39,COLUMNS(Demand_RawData!$L$8:$AA$8),)</f>
        <v>1.0632105263157896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Y23" s="10"/>
      <c r="Z23" s="10"/>
      <c r="AA23" s="10"/>
    </row>
    <row r="24" spans="1:27" x14ac:dyDescent="0.25">
      <c r="A24" s="124" t="str">
        <f>Sets!G23</f>
        <v>ccoil</v>
      </c>
      <c r="B24" s="35">
        <f>VLOOKUP(VLOOKUP($A24,Demand_RawData!$AC$8:$AD$64,2,),Demand_RawData!$L$8:$Z$39,COLUMNS(Demand_RawData!$L$8:M$8),)</f>
        <v>0.655842105263158</v>
      </c>
      <c r="C24" s="35">
        <f>VLOOKUP(VLOOKUP($A24,Demand_RawData!$AC$8:$AD$64,2,),Demand_RawData!$L$8:$Z$39,COLUMNS(Demand_RawData!$L$8:N$8),)</f>
        <v>0.70110526315789479</v>
      </c>
      <c r="D24" s="35">
        <f>VLOOKUP(VLOOKUP($A24,Demand_RawData!$AC$8:$AD$64,2,),Demand_RawData!$L$8:$Z$39,COLUMNS(Demand_RawData!$L$8:O$8),)</f>
        <v>0.74636842105263168</v>
      </c>
      <c r="E24" s="35">
        <f>VLOOKUP(VLOOKUP($A24,Demand_RawData!$AC$8:$AD$64,2,),Demand_RawData!$L$8:$Z$39,COLUMNS(Demand_RawData!$L$8:P$8),)</f>
        <v>0.79163157894736846</v>
      </c>
      <c r="F24" s="35">
        <f>VLOOKUP(VLOOKUP($A24,Demand_RawData!$AC$8:$AD$64,2,),Demand_RawData!$L$8:$Z$39,COLUMNS(Demand_RawData!$L$8:Q$8),)</f>
        <v>0.83689473684210536</v>
      </c>
      <c r="G24" s="35">
        <f>VLOOKUP(VLOOKUP($A24,Demand_RawData!$AC$8:$AD$64,2,),Demand_RawData!$L$8:$Z$39,COLUMNS(Demand_RawData!$L$8:R$8),)</f>
        <v>0.88215789473684214</v>
      </c>
      <c r="H24" s="35">
        <f>VLOOKUP(VLOOKUP($A24,Demand_RawData!$AC$8:$AD$64,2,),Demand_RawData!$L$8:$Z$39,COLUMNS(Demand_RawData!$L$8:S$8),)</f>
        <v>0.92742105263157892</v>
      </c>
      <c r="I24" s="35">
        <f>VLOOKUP(VLOOKUP($A24,Demand_RawData!$AC$8:$AD$64,2,),Demand_RawData!$L$8:$Z$39,COLUMNS(Demand_RawData!$L$8:T$8),)</f>
        <v>0.97268421052631582</v>
      </c>
      <c r="J24" s="35">
        <f>VLOOKUP(VLOOKUP($A24,Demand_RawData!$AC$8:$AD$64,2,),Demand_RawData!$L$8:$Z$39,COLUMNS(Demand_RawData!$L$8:U$8),)</f>
        <v>1.0179473684210527</v>
      </c>
      <c r="K24" s="35">
        <f>VLOOKUP(VLOOKUP($A24,Demand_RawData!$AC$8:$AD$64,2,),Demand_RawData!$L$8:$AA$39,COLUMNS(Demand_RawData!$L$8:$AA$8),)</f>
        <v>1.0632105263157896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Y24" s="10"/>
      <c r="Z24" s="10"/>
      <c r="AA24" s="10"/>
    </row>
    <row r="25" spans="1:27" x14ac:dyDescent="0.25">
      <c r="A25" s="124" t="str">
        <f>Sets!G24</f>
        <v>cngas</v>
      </c>
      <c r="B25" s="129">
        <f>B24</f>
        <v>0.655842105263158</v>
      </c>
      <c r="C25" s="129">
        <f t="shared" ref="C25:K25" si="10">C24</f>
        <v>0.70110526315789479</v>
      </c>
      <c r="D25" s="129">
        <f t="shared" si="10"/>
        <v>0.74636842105263168</v>
      </c>
      <c r="E25" s="129">
        <f t="shared" si="10"/>
        <v>0.79163157894736846</v>
      </c>
      <c r="F25" s="129">
        <f t="shared" si="10"/>
        <v>0.83689473684210536</v>
      </c>
      <c r="G25" s="129">
        <f t="shared" si="10"/>
        <v>0.88215789473684214</v>
      </c>
      <c r="H25" s="129">
        <f t="shared" si="10"/>
        <v>0.92742105263157892</v>
      </c>
      <c r="I25" s="129">
        <f t="shared" si="10"/>
        <v>0.97268421052631582</v>
      </c>
      <c r="J25" s="129">
        <f t="shared" si="10"/>
        <v>1.0179473684210527</v>
      </c>
      <c r="K25" s="129">
        <f t="shared" si="10"/>
        <v>1.0632105263157896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Y25" s="10"/>
      <c r="Z25" s="10"/>
      <c r="AA25" s="10"/>
    </row>
    <row r="26" spans="1:27" x14ac:dyDescent="0.25">
      <c r="A26" s="124" t="str">
        <f>Sets!G25</f>
        <v>cpgm</v>
      </c>
      <c r="B26" s="129">
        <f>B27</f>
        <v>0.655842105263158</v>
      </c>
      <c r="C26" s="129">
        <f t="shared" ref="C26:K26" si="11">C27</f>
        <v>0.70110526315789479</v>
      </c>
      <c r="D26" s="129">
        <f t="shared" si="11"/>
        <v>0.74636842105263168</v>
      </c>
      <c r="E26" s="129">
        <f t="shared" si="11"/>
        <v>0.79163157894736846</v>
      </c>
      <c r="F26" s="129">
        <f t="shared" si="11"/>
        <v>0.83689473684210536</v>
      </c>
      <c r="G26" s="129">
        <f t="shared" si="11"/>
        <v>0.88215789473684214</v>
      </c>
      <c r="H26" s="129">
        <f t="shared" si="11"/>
        <v>0.92742105263157892</v>
      </c>
      <c r="I26" s="129">
        <f t="shared" si="11"/>
        <v>0.97268421052631582</v>
      </c>
      <c r="J26" s="129">
        <f t="shared" si="11"/>
        <v>1.0179473684210527</v>
      </c>
      <c r="K26" s="129">
        <f t="shared" si="11"/>
        <v>1.0632105263157896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Y26" s="10"/>
      <c r="Z26" s="10"/>
      <c r="AA26" s="10"/>
    </row>
    <row r="27" spans="1:27" x14ac:dyDescent="0.25">
      <c r="A27" s="124" t="str">
        <f>Sets!G26</f>
        <v>cmore</v>
      </c>
      <c r="B27" s="35">
        <f>VLOOKUP(VLOOKUP($A27,Demand_RawData!$AC$8:$AD$64,2,),Demand_RawData!$L$8:$Z$39,COLUMNS(Demand_RawData!$L$8:M$8),)</f>
        <v>0.655842105263158</v>
      </c>
      <c r="C27" s="35">
        <f>VLOOKUP(VLOOKUP($A27,Demand_RawData!$AC$8:$AD$64,2,),Demand_RawData!$L$8:$Z$39,COLUMNS(Demand_RawData!$L$8:N$8),)</f>
        <v>0.70110526315789479</v>
      </c>
      <c r="D27" s="35">
        <f>VLOOKUP(VLOOKUP($A27,Demand_RawData!$AC$8:$AD$64,2,),Demand_RawData!$L$8:$Z$39,COLUMNS(Demand_RawData!$L$8:O$8),)</f>
        <v>0.74636842105263168</v>
      </c>
      <c r="E27" s="35">
        <f>VLOOKUP(VLOOKUP($A27,Demand_RawData!$AC$8:$AD$64,2,),Demand_RawData!$L$8:$Z$39,COLUMNS(Demand_RawData!$L$8:P$8),)</f>
        <v>0.79163157894736846</v>
      </c>
      <c r="F27" s="35">
        <f>VLOOKUP(VLOOKUP($A27,Demand_RawData!$AC$8:$AD$64,2,),Demand_RawData!$L$8:$Z$39,COLUMNS(Demand_RawData!$L$8:Q$8),)</f>
        <v>0.83689473684210536</v>
      </c>
      <c r="G27" s="35">
        <f>VLOOKUP(VLOOKUP($A27,Demand_RawData!$AC$8:$AD$64,2,),Demand_RawData!$L$8:$Z$39,COLUMNS(Demand_RawData!$L$8:R$8),)</f>
        <v>0.88215789473684214</v>
      </c>
      <c r="H27" s="35">
        <f>VLOOKUP(VLOOKUP($A27,Demand_RawData!$AC$8:$AD$64,2,),Demand_RawData!$L$8:$Z$39,COLUMNS(Demand_RawData!$L$8:S$8),)</f>
        <v>0.92742105263157892</v>
      </c>
      <c r="I27" s="35">
        <f>VLOOKUP(VLOOKUP($A27,Demand_RawData!$AC$8:$AD$64,2,),Demand_RawData!$L$8:$Z$39,COLUMNS(Demand_RawData!$L$8:T$8),)</f>
        <v>0.97268421052631582</v>
      </c>
      <c r="J27" s="35">
        <f>VLOOKUP(VLOOKUP($A27,Demand_RawData!$AC$8:$AD$64,2,),Demand_RawData!$L$8:$Z$39,COLUMNS(Demand_RawData!$L$8:U$8),)</f>
        <v>1.0179473684210527</v>
      </c>
      <c r="K27" s="35">
        <f>VLOOKUP(VLOOKUP($A27,Demand_RawData!$AC$8:$AD$64,2,),Demand_RawData!$L$8:$AA$39,COLUMNS(Demand_RawData!$L$8:$AA$8),)</f>
        <v>1.0632105263157896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Y27" s="10"/>
      <c r="Z27" s="10"/>
      <c r="AA27" s="10"/>
    </row>
    <row r="28" spans="1:27" x14ac:dyDescent="0.25">
      <c r="A28" s="124" t="str">
        <f>Sets!G27</f>
        <v>cmine</v>
      </c>
      <c r="B28" s="35">
        <f>VLOOKUP(VLOOKUP($A28,Demand_RawData!$AC$8:$AD$64,2,),Demand_RawData!$L$8:$Z$39,COLUMNS(Demand_RawData!$L$8:M$8),)</f>
        <v>0.655842105263158</v>
      </c>
      <c r="C28" s="35">
        <f>VLOOKUP(VLOOKUP($A28,Demand_RawData!$AC$8:$AD$64,2,),Demand_RawData!$L$8:$Z$39,COLUMNS(Demand_RawData!$L$8:N$8),)</f>
        <v>0.70110526315789479</v>
      </c>
      <c r="D28" s="35">
        <f>VLOOKUP(VLOOKUP($A28,Demand_RawData!$AC$8:$AD$64,2,),Demand_RawData!$L$8:$Z$39,COLUMNS(Demand_RawData!$L$8:O$8),)</f>
        <v>0.74636842105263168</v>
      </c>
      <c r="E28" s="35">
        <f>VLOOKUP(VLOOKUP($A28,Demand_RawData!$AC$8:$AD$64,2,),Demand_RawData!$L$8:$Z$39,COLUMNS(Demand_RawData!$L$8:P$8),)</f>
        <v>0.79163157894736846</v>
      </c>
      <c r="F28" s="35">
        <f>VLOOKUP(VLOOKUP($A28,Demand_RawData!$AC$8:$AD$64,2,),Demand_RawData!$L$8:$Z$39,COLUMNS(Demand_RawData!$L$8:Q$8),)</f>
        <v>0.83689473684210536</v>
      </c>
      <c r="G28" s="35">
        <f>VLOOKUP(VLOOKUP($A28,Demand_RawData!$AC$8:$AD$64,2,),Demand_RawData!$L$8:$Z$39,COLUMNS(Demand_RawData!$L$8:R$8),)</f>
        <v>0.88215789473684214</v>
      </c>
      <c r="H28" s="35">
        <f>VLOOKUP(VLOOKUP($A28,Demand_RawData!$AC$8:$AD$64,2,),Demand_RawData!$L$8:$Z$39,COLUMNS(Demand_RawData!$L$8:S$8),)</f>
        <v>0.92742105263157892</v>
      </c>
      <c r="I28" s="35">
        <f>VLOOKUP(VLOOKUP($A28,Demand_RawData!$AC$8:$AD$64,2,),Demand_RawData!$L$8:$Z$39,COLUMNS(Demand_RawData!$L$8:T$8),)</f>
        <v>0.97268421052631582</v>
      </c>
      <c r="J28" s="35">
        <f>VLOOKUP(VLOOKUP($A28,Demand_RawData!$AC$8:$AD$64,2,),Demand_RawData!$L$8:$Z$39,COLUMNS(Demand_RawData!$L$8:U$8),)</f>
        <v>1.0179473684210527</v>
      </c>
      <c r="K28" s="35">
        <f>VLOOKUP(VLOOKUP($A28,Demand_RawData!$AC$8:$AD$64,2,),Demand_RawData!$L$8:$AA$39,COLUMNS(Demand_RawData!$L$8:$AA$8),)</f>
        <v>1.0632105263157896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Y28" s="10"/>
      <c r="Z28" s="10"/>
      <c r="AA28" s="10"/>
    </row>
    <row r="29" spans="1:27" x14ac:dyDescent="0.25">
      <c r="A29" s="124" t="str">
        <f>Sets!G28</f>
        <v>cmeat</v>
      </c>
      <c r="B29" s="35">
        <f>VLOOKUP(VLOOKUP($A29,Demand_RawData!$AC$8:$AD$64,2,),Demand_RawData!$L$8:$Z$39,COLUMNS(Demand_RawData!$L$8:M$8),)</f>
        <v>1.1333448182311447</v>
      </c>
      <c r="C29" s="35">
        <f>VLOOKUP(VLOOKUP($A29,Demand_RawData!$AC$8:$AD$64,2,),Demand_RawData!$L$8:$Z$39,COLUMNS(Demand_RawData!$L$8:N$8),)</f>
        <v>1.0428130765056971</v>
      </c>
      <c r="D29" s="35">
        <f>VLOOKUP(VLOOKUP($A29,Demand_RawData!$AC$8:$AD$64,2,),Demand_RawData!$L$8:$Z$39,COLUMNS(Demand_RawData!$L$8:O$8),)</f>
        <v>0.95228133478024946</v>
      </c>
      <c r="E29" s="35">
        <f>VLOOKUP(VLOOKUP($A29,Demand_RawData!$AC$8:$AD$64,2,),Demand_RawData!$L$8:$Z$39,COLUMNS(Demand_RawData!$L$8:P$8),)</f>
        <v>0.86174959305480181</v>
      </c>
      <c r="F29" s="35">
        <f>VLOOKUP(VLOOKUP($A29,Demand_RawData!$AC$8:$AD$64,2,),Demand_RawData!$L$8:$Z$39,COLUMNS(Demand_RawData!$L$8:Q$8),)</f>
        <v>0.77121785132935428</v>
      </c>
      <c r="G29" s="35">
        <f>VLOOKUP(VLOOKUP($A29,Demand_RawData!$AC$8:$AD$64,2,),Demand_RawData!$L$8:$Z$39,COLUMNS(Demand_RawData!$L$8:R$8),)</f>
        <v>0.68068610960390663</v>
      </c>
      <c r="H29" s="35">
        <f>VLOOKUP(VLOOKUP($A29,Demand_RawData!$AC$8:$AD$64,2,),Demand_RawData!$L$8:$Z$39,COLUMNS(Demand_RawData!$L$8:S$8),)</f>
        <v>0.59015436787845899</v>
      </c>
      <c r="I29" s="35">
        <f>VLOOKUP(VLOOKUP($A29,Demand_RawData!$AC$8:$AD$64,2,),Demand_RawData!$L$8:$Z$39,COLUMNS(Demand_RawData!$L$8:T$8),)</f>
        <v>0.49962262615301145</v>
      </c>
      <c r="J29" s="35">
        <f>VLOOKUP(VLOOKUP($A29,Demand_RawData!$AC$8:$AD$64,2,),Demand_RawData!$L$8:$Z$39,COLUMNS(Demand_RawData!$L$8:U$8),)</f>
        <v>0.40909088442756381</v>
      </c>
      <c r="K29" s="35">
        <f>VLOOKUP(VLOOKUP($A29,Demand_RawData!$AC$8:$AD$64,2,),Demand_RawData!$L$8:$AA$39,COLUMNS(Demand_RawData!$L$8:$AA$8),)</f>
        <v>0.31855914270211599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Y29" s="10"/>
      <c r="Z29" s="10"/>
      <c r="AA29" s="10"/>
    </row>
    <row r="30" spans="1:27" x14ac:dyDescent="0.25">
      <c r="A30" s="124" t="str">
        <f>Sets!G29</f>
        <v>cpfis</v>
      </c>
      <c r="B30" s="129">
        <f>B29</f>
        <v>1.1333448182311447</v>
      </c>
      <c r="C30" s="129">
        <f t="shared" ref="C30:C41" si="12">C29</f>
        <v>1.0428130765056971</v>
      </c>
      <c r="D30" s="129">
        <f t="shared" ref="D30:D41" si="13">D29</f>
        <v>0.95228133478024946</v>
      </c>
      <c r="E30" s="129">
        <f t="shared" ref="E30:E41" si="14">E29</f>
        <v>0.86174959305480181</v>
      </c>
      <c r="F30" s="129">
        <f t="shared" ref="F30:F41" si="15">F29</f>
        <v>0.77121785132935428</v>
      </c>
      <c r="G30" s="129">
        <f t="shared" ref="G30:G41" si="16">G29</f>
        <v>0.68068610960390663</v>
      </c>
      <c r="H30" s="129">
        <f t="shared" ref="H30:H41" si="17">H29</f>
        <v>0.59015436787845899</v>
      </c>
      <c r="I30" s="129">
        <f t="shared" ref="I30:I41" si="18">I29</f>
        <v>0.49962262615301145</v>
      </c>
      <c r="J30" s="129">
        <f t="shared" ref="J30:J41" si="19">J29</f>
        <v>0.40909088442756381</v>
      </c>
      <c r="K30" s="129">
        <f t="shared" ref="K30:K41" si="20">K29</f>
        <v>0.31855914270211599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Y30" s="10"/>
      <c r="Z30" s="10"/>
      <c r="AA30" s="10"/>
    </row>
    <row r="31" spans="1:27" x14ac:dyDescent="0.25">
      <c r="A31" s="124" t="str">
        <f>Sets!G30</f>
        <v>cvege</v>
      </c>
      <c r="B31" s="129">
        <f t="shared" ref="B31:B41" si="21">B30</f>
        <v>1.1333448182311447</v>
      </c>
      <c r="C31" s="129">
        <f t="shared" si="12"/>
        <v>1.0428130765056971</v>
      </c>
      <c r="D31" s="129">
        <f t="shared" si="13"/>
        <v>0.95228133478024946</v>
      </c>
      <c r="E31" s="129">
        <f t="shared" si="14"/>
        <v>0.86174959305480181</v>
      </c>
      <c r="F31" s="129">
        <f t="shared" si="15"/>
        <v>0.77121785132935428</v>
      </c>
      <c r="G31" s="129">
        <f t="shared" si="16"/>
        <v>0.68068610960390663</v>
      </c>
      <c r="H31" s="129">
        <f t="shared" si="17"/>
        <v>0.59015436787845899</v>
      </c>
      <c r="I31" s="129">
        <f t="shared" si="18"/>
        <v>0.49962262615301145</v>
      </c>
      <c r="J31" s="129">
        <f t="shared" si="19"/>
        <v>0.40909088442756381</v>
      </c>
      <c r="K31" s="129">
        <f t="shared" si="20"/>
        <v>0.31855914270211599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Y31" s="10"/>
      <c r="Z31" s="10"/>
      <c r="AA31" s="10"/>
    </row>
    <row r="32" spans="1:27" x14ac:dyDescent="0.25">
      <c r="A32" s="124" t="str">
        <f>Sets!G31</f>
        <v>cfats</v>
      </c>
      <c r="B32" s="129">
        <f t="shared" si="21"/>
        <v>1.1333448182311447</v>
      </c>
      <c r="C32" s="129">
        <f t="shared" si="12"/>
        <v>1.0428130765056971</v>
      </c>
      <c r="D32" s="129">
        <f t="shared" si="13"/>
        <v>0.95228133478024946</v>
      </c>
      <c r="E32" s="129">
        <f t="shared" si="14"/>
        <v>0.86174959305480181</v>
      </c>
      <c r="F32" s="129">
        <f t="shared" si="15"/>
        <v>0.77121785132935428</v>
      </c>
      <c r="G32" s="129">
        <f t="shared" si="16"/>
        <v>0.68068610960390663</v>
      </c>
      <c r="H32" s="129">
        <f t="shared" si="17"/>
        <v>0.59015436787845899</v>
      </c>
      <c r="I32" s="129">
        <f t="shared" si="18"/>
        <v>0.49962262615301145</v>
      </c>
      <c r="J32" s="129">
        <f t="shared" si="19"/>
        <v>0.40909088442756381</v>
      </c>
      <c r="K32" s="129">
        <f t="shared" si="20"/>
        <v>0.31855914270211599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Y32" s="10"/>
      <c r="Z32" s="10"/>
      <c r="AA32" s="10"/>
    </row>
    <row r="33" spans="1:27" x14ac:dyDescent="0.25">
      <c r="A33" s="124" t="str">
        <f>Sets!G32</f>
        <v>cdair</v>
      </c>
      <c r="B33" s="129">
        <f t="shared" si="21"/>
        <v>1.1333448182311447</v>
      </c>
      <c r="C33" s="129">
        <f t="shared" si="12"/>
        <v>1.0428130765056971</v>
      </c>
      <c r="D33" s="129">
        <f t="shared" si="13"/>
        <v>0.95228133478024946</v>
      </c>
      <c r="E33" s="129">
        <f t="shared" si="14"/>
        <v>0.86174959305480181</v>
      </c>
      <c r="F33" s="129">
        <f t="shared" si="15"/>
        <v>0.77121785132935428</v>
      </c>
      <c r="G33" s="129">
        <f t="shared" si="16"/>
        <v>0.68068610960390663</v>
      </c>
      <c r="H33" s="129">
        <f t="shared" si="17"/>
        <v>0.59015436787845899</v>
      </c>
      <c r="I33" s="129">
        <f t="shared" si="18"/>
        <v>0.49962262615301145</v>
      </c>
      <c r="J33" s="129">
        <f t="shared" si="19"/>
        <v>0.40909088442756381</v>
      </c>
      <c r="K33" s="129">
        <f t="shared" si="20"/>
        <v>0.31855914270211599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Y33" s="10"/>
      <c r="Z33" s="10"/>
      <c r="AA33" s="10"/>
    </row>
    <row r="34" spans="1:27" x14ac:dyDescent="0.25">
      <c r="A34" s="124" t="str">
        <f>Sets!G33</f>
        <v>cgrai</v>
      </c>
      <c r="B34" s="129">
        <f t="shared" si="21"/>
        <v>1.1333448182311447</v>
      </c>
      <c r="C34" s="129">
        <f t="shared" si="12"/>
        <v>1.0428130765056971</v>
      </c>
      <c r="D34" s="129">
        <f t="shared" si="13"/>
        <v>0.95228133478024946</v>
      </c>
      <c r="E34" s="129">
        <f t="shared" si="14"/>
        <v>0.86174959305480181</v>
      </c>
      <c r="F34" s="129">
        <f t="shared" si="15"/>
        <v>0.77121785132935428</v>
      </c>
      <c r="G34" s="129">
        <f t="shared" si="16"/>
        <v>0.68068610960390663</v>
      </c>
      <c r="H34" s="129">
        <f t="shared" si="17"/>
        <v>0.59015436787845899</v>
      </c>
      <c r="I34" s="129">
        <f t="shared" si="18"/>
        <v>0.49962262615301145</v>
      </c>
      <c r="J34" s="129">
        <f t="shared" si="19"/>
        <v>0.40909088442756381</v>
      </c>
      <c r="K34" s="129">
        <f t="shared" si="20"/>
        <v>0.31855914270211599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Y34" s="10"/>
      <c r="Z34" s="10"/>
      <c r="AA34" s="10"/>
    </row>
    <row r="35" spans="1:27" x14ac:dyDescent="0.25">
      <c r="A35" s="124" t="str">
        <f>Sets!G34</f>
        <v>cstar</v>
      </c>
      <c r="B35" s="129">
        <f t="shared" si="21"/>
        <v>1.1333448182311447</v>
      </c>
      <c r="C35" s="129">
        <f t="shared" si="12"/>
        <v>1.0428130765056971</v>
      </c>
      <c r="D35" s="129">
        <f t="shared" si="13"/>
        <v>0.95228133478024946</v>
      </c>
      <c r="E35" s="129">
        <f t="shared" si="14"/>
        <v>0.86174959305480181</v>
      </c>
      <c r="F35" s="129">
        <f t="shared" si="15"/>
        <v>0.77121785132935428</v>
      </c>
      <c r="G35" s="129">
        <f t="shared" si="16"/>
        <v>0.68068610960390663</v>
      </c>
      <c r="H35" s="129">
        <f t="shared" si="17"/>
        <v>0.59015436787845899</v>
      </c>
      <c r="I35" s="129">
        <f t="shared" si="18"/>
        <v>0.49962262615301145</v>
      </c>
      <c r="J35" s="129">
        <f t="shared" si="19"/>
        <v>0.40909088442756381</v>
      </c>
      <c r="K35" s="129">
        <f t="shared" si="20"/>
        <v>0.31855914270211599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Y35" s="10"/>
      <c r="Z35" s="10"/>
      <c r="AA35" s="10"/>
    </row>
    <row r="36" spans="1:27" x14ac:dyDescent="0.25">
      <c r="A36" s="124" t="str">
        <f>Sets!G35</f>
        <v>cafee</v>
      </c>
      <c r="B36" s="129">
        <f t="shared" si="21"/>
        <v>1.1333448182311447</v>
      </c>
      <c r="C36" s="129">
        <f t="shared" si="12"/>
        <v>1.0428130765056971</v>
      </c>
      <c r="D36" s="129">
        <f t="shared" si="13"/>
        <v>0.95228133478024946</v>
      </c>
      <c r="E36" s="129">
        <f t="shared" si="14"/>
        <v>0.86174959305480181</v>
      </c>
      <c r="F36" s="129">
        <f t="shared" si="15"/>
        <v>0.77121785132935428</v>
      </c>
      <c r="G36" s="129">
        <f t="shared" si="16"/>
        <v>0.68068610960390663</v>
      </c>
      <c r="H36" s="129">
        <f t="shared" si="17"/>
        <v>0.59015436787845899</v>
      </c>
      <c r="I36" s="129">
        <f t="shared" si="18"/>
        <v>0.49962262615301145</v>
      </c>
      <c r="J36" s="129">
        <f t="shared" si="19"/>
        <v>0.40909088442756381</v>
      </c>
      <c r="K36" s="129">
        <f t="shared" si="20"/>
        <v>0.31855914270211599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Y36" s="10"/>
      <c r="Z36" s="10"/>
      <c r="AA36" s="10"/>
    </row>
    <row r="37" spans="1:27" x14ac:dyDescent="0.25">
      <c r="A37" s="124" t="str">
        <f>Sets!G36</f>
        <v>cbake</v>
      </c>
      <c r="B37" s="129">
        <f t="shared" si="21"/>
        <v>1.1333448182311447</v>
      </c>
      <c r="C37" s="129">
        <f t="shared" si="12"/>
        <v>1.0428130765056971</v>
      </c>
      <c r="D37" s="129">
        <f t="shared" si="13"/>
        <v>0.95228133478024946</v>
      </c>
      <c r="E37" s="129">
        <f t="shared" si="14"/>
        <v>0.86174959305480181</v>
      </c>
      <c r="F37" s="129">
        <f t="shared" si="15"/>
        <v>0.77121785132935428</v>
      </c>
      <c r="G37" s="129">
        <f t="shared" si="16"/>
        <v>0.68068610960390663</v>
      </c>
      <c r="H37" s="129">
        <f t="shared" si="17"/>
        <v>0.59015436787845899</v>
      </c>
      <c r="I37" s="129">
        <f t="shared" si="18"/>
        <v>0.49962262615301145</v>
      </c>
      <c r="J37" s="129">
        <f t="shared" si="19"/>
        <v>0.40909088442756381</v>
      </c>
      <c r="K37" s="129">
        <f t="shared" si="20"/>
        <v>0.31855914270211599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Y37" s="10"/>
      <c r="Z37" s="10"/>
      <c r="AA37" s="10"/>
    </row>
    <row r="38" spans="1:27" x14ac:dyDescent="0.25">
      <c r="A38" s="124" t="str">
        <f>Sets!G37</f>
        <v>csuga</v>
      </c>
      <c r="B38" s="129">
        <f t="shared" si="21"/>
        <v>1.1333448182311447</v>
      </c>
      <c r="C38" s="129">
        <f t="shared" si="12"/>
        <v>1.0428130765056971</v>
      </c>
      <c r="D38" s="129">
        <f t="shared" si="13"/>
        <v>0.95228133478024946</v>
      </c>
      <c r="E38" s="129">
        <f t="shared" si="14"/>
        <v>0.86174959305480181</v>
      </c>
      <c r="F38" s="129">
        <f t="shared" si="15"/>
        <v>0.77121785132935428</v>
      </c>
      <c r="G38" s="129">
        <f t="shared" si="16"/>
        <v>0.68068610960390663</v>
      </c>
      <c r="H38" s="129">
        <f t="shared" si="17"/>
        <v>0.59015436787845899</v>
      </c>
      <c r="I38" s="129">
        <f t="shared" si="18"/>
        <v>0.49962262615301145</v>
      </c>
      <c r="J38" s="129">
        <f t="shared" si="19"/>
        <v>0.40909088442756381</v>
      </c>
      <c r="K38" s="129">
        <f t="shared" si="20"/>
        <v>0.31855914270211599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Y38" s="10"/>
      <c r="Z38" s="10"/>
      <c r="AA38" s="10"/>
    </row>
    <row r="39" spans="1:27" x14ac:dyDescent="0.25">
      <c r="A39" s="124" t="str">
        <f>Sets!G38</f>
        <v>cconf</v>
      </c>
      <c r="B39" s="129">
        <f t="shared" si="21"/>
        <v>1.1333448182311447</v>
      </c>
      <c r="C39" s="129">
        <f t="shared" si="12"/>
        <v>1.0428130765056971</v>
      </c>
      <c r="D39" s="129">
        <f t="shared" si="13"/>
        <v>0.95228133478024946</v>
      </c>
      <c r="E39" s="129">
        <f t="shared" si="14"/>
        <v>0.86174959305480181</v>
      </c>
      <c r="F39" s="129">
        <f t="shared" si="15"/>
        <v>0.77121785132935428</v>
      </c>
      <c r="G39" s="129">
        <f t="shared" si="16"/>
        <v>0.68068610960390663</v>
      </c>
      <c r="H39" s="129">
        <f t="shared" si="17"/>
        <v>0.59015436787845899</v>
      </c>
      <c r="I39" s="129">
        <f t="shared" si="18"/>
        <v>0.49962262615301145</v>
      </c>
      <c r="J39" s="129">
        <f t="shared" si="19"/>
        <v>0.40909088442756381</v>
      </c>
      <c r="K39" s="129">
        <f t="shared" si="20"/>
        <v>0.31855914270211599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Y39" s="10"/>
      <c r="Z39" s="10"/>
      <c r="AA39" s="10"/>
    </row>
    <row r="40" spans="1:27" x14ac:dyDescent="0.25">
      <c r="A40" s="124" t="str">
        <f>Sets!G39</f>
        <v>cpast</v>
      </c>
      <c r="B40" s="129">
        <f t="shared" si="21"/>
        <v>1.1333448182311447</v>
      </c>
      <c r="C40" s="129">
        <f t="shared" si="12"/>
        <v>1.0428130765056971</v>
      </c>
      <c r="D40" s="129">
        <f t="shared" si="13"/>
        <v>0.95228133478024946</v>
      </c>
      <c r="E40" s="129">
        <f t="shared" si="14"/>
        <v>0.86174959305480181</v>
      </c>
      <c r="F40" s="129">
        <f t="shared" si="15"/>
        <v>0.77121785132935428</v>
      </c>
      <c r="G40" s="129">
        <f t="shared" si="16"/>
        <v>0.68068610960390663</v>
      </c>
      <c r="H40" s="129">
        <f t="shared" si="17"/>
        <v>0.59015436787845899</v>
      </c>
      <c r="I40" s="129">
        <f t="shared" si="18"/>
        <v>0.49962262615301145</v>
      </c>
      <c r="J40" s="129">
        <f t="shared" si="19"/>
        <v>0.40909088442756381</v>
      </c>
      <c r="K40" s="129">
        <f t="shared" si="20"/>
        <v>0.31855914270211599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Y40" s="10"/>
      <c r="Z40" s="10"/>
      <c r="AA40" s="10"/>
    </row>
    <row r="41" spans="1:27" x14ac:dyDescent="0.25">
      <c r="A41" s="124" t="str">
        <f>Sets!G40</f>
        <v>cofoo</v>
      </c>
      <c r="B41" s="129">
        <f t="shared" si="21"/>
        <v>1.1333448182311447</v>
      </c>
      <c r="C41" s="129">
        <f t="shared" si="12"/>
        <v>1.0428130765056971</v>
      </c>
      <c r="D41" s="129">
        <f t="shared" si="13"/>
        <v>0.95228133478024946</v>
      </c>
      <c r="E41" s="129">
        <f t="shared" si="14"/>
        <v>0.86174959305480181</v>
      </c>
      <c r="F41" s="129">
        <f t="shared" si="15"/>
        <v>0.77121785132935428</v>
      </c>
      <c r="G41" s="129">
        <f t="shared" si="16"/>
        <v>0.68068610960390663</v>
      </c>
      <c r="H41" s="129">
        <f t="shared" si="17"/>
        <v>0.59015436787845899</v>
      </c>
      <c r="I41" s="129">
        <f t="shared" si="18"/>
        <v>0.49962262615301145</v>
      </c>
      <c r="J41" s="129">
        <f t="shared" si="19"/>
        <v>0.40909088442756381</v>
      </c>
      <c r="K41" s="129">
        <f t="shared" si="20"/>
        <v>0.31855914270211599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Y41" s="10"/>
      <c r="Z41" s="10"/>
      <c r="AA41" s="10"/>
    </row>
    <row r="42" spans="1:27" x14ac:dyDescent="0.25">
      <c r="A42" s="124" t="str">
        <f>Sets!G41</f>
        <v>cbevt</v>
      </c>
      <c r="B42" s="35">
        <f>VLOOKUP(VLOOKUP($A42,Demand_RawData!$AC$8:$AD$64,2,),Demand_RawData!$L$8:$Z$39,COLUMNS(Demand_RawData!$L$8:M$8),)</f>
        <v>1.383757460661964</v>
      </c>
      <c r="C42" s="35">
        <f>VLOOKUP(VLOOKUP($A42,Demand_RawData!$AC$8:$AD$64,2,),Demand_RawData!$L$8:$Z$39,COLUMNS(Demand_RawData!$L$8:N$8),)</f>
        <v>1.3058214867064568</v>
      </c>
      <c r="D42" s="35">
        <f>VLOOKUP(VLOOKUP($A42,Demand_RawData!$AC$8:$AD$64,2,),Demand_RawData!$L$8:$Z$39,COLUMNS(Demand_RawData!$L$8:O$8),)</f>
        <v>1.2278855127509494</v>
      </c>
      <c r="E42" s="35">
        <f>VLOOKUP(VLOOKUP($A42,Demand_RawData!$AC$8:$AD$64,2,),Demand_RawData!$L$8:$Z$39,COLUMNS(Demand_RawData!$L$8:P$8),)</f>
        <v>1.1499495387954421</v>
      </c>
      <c r="F42" s="35">
        <f>VLOOKUP(VLOOKUP($A42,Demand_RawData!$AC$8:$AD$64,2,),Demand_RawData!$L$8:$Z$39,COLUMNS(Demand_RawData!$L$8:Q$8),)</f>
        <v>1.0720135648399347</v>
      </c>
      <c r="G42" s="35">
        <f>VLOOKUP(VLOOKUP($A42,Demand_RawData!$AC$8:$AD$64,2,),Demand_RawData!$L$8:$Z$39,COLUMNS(Demand_RawData!$L$8:R$8),)</f>
        <v>0.99407759088442749</v>
      </c>
      <c r="H42" s="35">
        <f>VLOOKUP(VLOOKUP($A42,Demand_RawData!$AC$8:$AD$64,2,),Demand_RawData!$L$8:$Z$39,COLUMNS(Demand_RawData!$L$8:S$8),)</f>
        <v>0.91614161692892004</v>
      </c>
      <c r="I42" s="35">
        <f>VLOOKUP(VLOOKUP($A42,Demand_RawData!$AC$8:$AD$64,2,),Demand_RawData!$L$8:$Z$39,COLUMNS(Demand_RawData!$L$8:T$8),)</f>
        <v>0.83820564297341282</v>
      </c>
      <c r="J42" s="35">
        <f>VLOOKUP(VLOOKUP($A42,Demand_RawData!$AC$8:$AD$64,2,),Demand_RawData!$L$8:$Z$39,COLUMNS(Demand_RawData!$L$8:U$8),)</f>
        <v>0.76026966901790549</v>
      </c>
      <c r="K42" s="35">
        <f>VLOOKUP(VLOOKUP($A42,Demand_RawData!$AC$8:$AD$64,2,),Demand_RawData!$L$8:$AA$39,COLUMNS(Demand_RawData!$L$8:$AA$8),)</f>
        <v>0.68233369506239794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Y42" s="10"/>
      <c r="Z42" s="10"/>
      <c r="AA42" s="10"/>
    </row>
    <row r="43" spans="1:27" x14ac:dyDescent="0.25">
      <c r="A43" s="124" t="str">
        <f>Sets!G42</f>
        <v>ctext</v>
      </c>
      <c r="B43" s="35">
        <f>VLOOKUP(VLOOKUP($A43,Demand_RawData!$AC$8:$AD$64,2,),Demand_RawData!$L$8:$Z$39,COLUMNS(Demand_RawData!$L$8:M$8),)</f>
        <v>1.4062007596310366</v>
      </c>
      <c r="C43" s="35">
        <f>VLOOKUP(VLOOKUP($A43,Demand_RawData!$AC$8:$AD$64,2,),Demand_RawData!$L$8:$Z$39,COLUMNS(Demand_RawData!$L$8:N$8),)</f>
        <v>1.369378187737385</v>
      </c>
      <c r="D43" s="35">
        <f>VLOOKUP(VLOOKUP($A43,Demand_RawData!$AC$8:$AD$64,2,),Demand_RawData!$L$8:$Z$39,COLUMNS(Demand_RawData!$L$8:O$8),)</f>
        <v>1.3325556158437333</v>
      </c>
      <c r="E43" s="35">
        <f>VLOOKUP(VLOOKUP($A43,Demand_RawData!$AC$8:$AD$64,2,),Demand_RawData!$L$8:$Z$39,COLUMNS(Demand_RawData!$L$8:P$8),)</f>
        <v>1.2957330439500816</v>
      </c>
      <c r="F43" s="35">
        <f>VLOOKUP(VLOOKUP($A43,Demand_RawData!$AC$8:$AD$64,2,),Demand_RawData!$L$8:$Z$39,COLUMNS(Demand_RawData!$L$8:Q$8),)</f>
        <v>1.2589104720564299</v>
      </c>
      <c r="G43" s="35">
        <f>VLOOKUP(VLOOKUP($A43,Demand_RawData!$AC$8:$AD$64,2,),Demand_RawData!$L$8:$Z$39,COLUMNS(Demand_RawData!$L$8:R$8),)</f>
        <v>1.2220879001627782</v>
      </c>
      <c r="H43" s="35">
        <f>VLOOKUP(VLOOKUP($A43,Demand_RawData!$AC$8:$AD$64,2,),Demand_RawData!$L$8:$Z$39,COLUMNS(Demand_RawData!$L$8:S$8),)</f>
        <v>1.1852653282691266</v>
      </c>
      <c r="I43" s="35">
        <f>VLOOKUP(VLOOKUP($A43,Demand_RawData!$AC$8:$AD$64,2,),Demand_RawData!$L$8:$Z$39,COLUMNS(Demand_RawData!$L$8:T$8),)</f>
        <v>1.1484427563754749</v>
      </c>
      <c r="J43" s="35">
        <f>VLOOKUP(VLOOKUP($A43,Demand_RawData!$AC$8:$AD$64,2,),Demand_RawData!$L$8:$Z$39,COLUMNS(Demand_RawData!$L$8:U$8),)</f>
        <v>1.1116201844818234</v>
      </c>
      <c r="K43" s="35">
        <f>VLOOKUP(VLOOKUP($A43,Demand_RawData!$AC$8:$AD$64,2,),Demand_RawData!$L$8:$AA$39,COLUMNS(Demand_RawData!$L$8:$AA$8),)</f>
        <v>1.0747976125881717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Y43" s="10"/>
      <c r="Z43" s="10"/>
      <c r="AA43" s="10"/>
    </row>
    <row r="44" spans="1:27" x14ac:dyDescent="0.25">
      <c r="A44" s="124" t="str">
        <f>Sets!G43</f>
        <v>cclth</v>
      </c>
      <c r="B44" s="35">
        <f>VLOOKUP(VLOOKUP($A44,Demand_RawData!$AC$8:$AD$64,2,),Demand_RawData!$L$8:$Z$39,COLUMNS(Demand_RawData!$L$8:M$8),)</f>
        <v>1.2438290830168204</v>
      </c>
      <c r="C44" s="35">
        <f>VLOOKUP(VLOOKUP($A44,Demand_RawData!$AC$8:$AD$64,2,),Demand_RawData!$L$8:$Z$39,COLUMNS(Demand_RawData!$L$8:N$8),)</f>
        <v>1.1929077590884427</v>
      </c>
      <c r="D44" s="35">
        <f>VLOOKUP(VLOOKUP($A44,Demand_RawData!$AC$8:$AD$64,2,),Demand_RawData!$L$8:$Z$39,COLUMNS(Demand_RawData!$L$8:O$8),)</f>
        <v>1.141986435160065</v>
      </c>
      <c r="E44" s="35">
        <f>VLOOKUP(VLOOKUP($A44,Demand_RawData!$AC$8:$AD$64,2,),Demand_RawData!$L$8:$Z$39,COLUMNS(Demand_RawData!$L$8:P$8),)</f>
        <v>1.0910651112316874</v>
      </c>
      <c r="F44" s="35">
        <f>VLOOKUP(VLOOKUP($A44,Demand_RawData!$AC$8:$AD$64,2,),Demand_RawData!$L$8:$Z$39,COLUMNS(Demand_RawData!$L$8:Q$8),)</f>
        <v>1.0401437873033097</v>
      </c>
      <c r="G44" s="35">
        <f>VLOOKUP(VLOOKUP($A44,Demand_RawData!$AC$8:$AD$64,2,),Demand_RawData!$L$8:$Z$39,COLUMNS(Demand_RawData!$L$8:R$8),)</f>
        <v>0.98922246337493225</v>
      </c>
      <c r="H44" s="35">
        <f>VLOOKUP(VLOOKUP($A44,Demand_RawData!$AC$8:$AD$64,2,),Demand_RawData!$L$8:$Z$39,COLUMNS(Demand_RawData!$L$8:S$8),)</f>
        <v>0.93830113944655458</v>
      </c>
      <c r="I44" s="35">
        <f>VLOOKUP(VLOOKUP($A44,Demand_RawData!$AC$8:$AD$64,2,),Demand_RawData!$L$8:$Z$39,COLUMNS(Demand_RawData!$L$8:T$8),)</f>
        <v>0.88737981551817691</v>
      </c>
      <c r="J44" s="35">
        <f>VLOOKUP(VLOOKUP($A44,Demand_RawData!$AC$8:$AD$64,2,),Demand_RawData!$L$8:$Z$39,COLUMNS(Demand_RawData!$L$8:U$8),)</f>
        <v>0.83645849158979924</v>
      </c>
      <c r="K44" s="35">
        <f>VLOOKUP(VLOOKUP($A44,Demand_RawData!$AC$8:$AD$64,2,),Demand_RawData!$L$8:$AA$39,COLUMNS(Demand_RawData!$L$8:$AA$8),)</f>
        <v>0.78553716766142156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Y44" s="10"/>
      <c r="Z44" s="10"/>
      <c r="AA44" s="10"/>
    </row>
    <row r="45" spans="1:27" x14ac:dyDescent="0.25">
      <c r="A45" s="124" t="str">
        <f>Sets!G44</f>
        <v>cleat</v>
      </c>
      <c r="B45" s="35">
        <f>VLOOKUP(VLOOKUP($A45,Demand_RawData!$AC$8:$AD$64,2,),Demand_RawData!$L$8:$Z$39,COLUMNS(Demand_RawData!$L$8:M$8),)</f>
        <v>0.82405290287574606</v>
      </c>
      <c r="C45" s="35">
        <f>VLOOKUP(VLOOKUP($A45,Demand_RawData!$AC$8:$AD$64,2,),Demand_RawData!$L$8:$Z$39,COLUMNS(Demand_RawData!$L$8:N$8),)</f>
        <v>0.84105236028214869</v>
      </c>
      <c r="D45" s="35">
        <f>VLOOKUP(VLOOKUP($A45,Demand_RawData!$AC$8:$AD$64,2,),Demand_RawData!$L$8:$Z$39,COLUMNS(Demand_RawData!$L$8:O$8),)</f>
        <v>0.85805181768855132</v>
      </c>
      <c r="E45" s="35">
        <f>VLOOKUP(VLOOKUP($A45,Demand_RawData!$AC$8:$AD$64,2,),Demand_RawData!$L$8:$Z$39,COLUMNS(Demand_RawData!$L$8:P$8),)</f>
        <v>0.87505127509495395</v>
      </c>
      <c r="F45" s="35">
        <f>VLOOKUP(VLOOKUP($A45,Demand_RawData!$AC$8:$AD$64,2,),Demand_RawData!$L$8:$Z$39,COLUMNS(Demand_RawData!$L$8:Q$8),)</f>
        <v>0.89205073250135658</v>
      </c>
      <c r="G45" s="35">
        <f>VLOOKUP(VLOOKUP($A45,Demand_RawData!$AC$8:$AD$64,2,),Demand_RawData!$L$8:$Z$39,COLUMNS(Demand_RawData!$L$8:R$8),)</f>
        <v>0.90905018990775921</v>
      </c>
      <c r="H45" s="35">
        <f>VLOOKUP(VLOOKUP($A45,Demand_RawData!$AC$8:$AD$64,2,),Demand_RawData!$L$8:$Z$39,COLUMNS(Demand_RawData!$L$8:S$8),)</f>
        <v>0.92604964731416173</v>
      </c>
      <c r="I45" s="35">
        <f>VLOOKUP(VLOOKUP($A45,Demand_RawData!$AC$8:$AD$64,2,),Demand_RawData!$L$8:$Z$39,COLUMNS(Demand_RawData!$L$8:T$8),)</f>
        <v>0.94304910472056436</v>
      </c>
      <c r="J45" s="35">
        <f>VLOOKUP(VLOOKUP($A45,Demand_RawData!$AC$8:$AD$64,2,),Demand_RawData!$L$8:$Z$39,COLUMNS(Demand_RawData!$L$8:U$8),)</f>
        <v>0.96004856212696699</v>
      </c>
      <c r="K45" s="35">
        <f>VLOOKUP(VLOOKUP($A45,Demand_RawData!$AC$8:$AD$64,2,),Demand_RawData!$L$8:$AA$39,COLUMNS(Demand_RawData!$L$8:$AA$8),)</f>
        <v>0.97704801953336973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Y45" s="10"/>
      <c r="Z45" s="10"/>
      <c r="AA45" s="10"/>
    </row>
    <row r="46" spans="1:27" x14ac:dyDescent="0.25">
      <c r="A46" s="124" t="str">
        <f>Sets!G45</f>
        <v>cfoot</v>
      </c>
      <c r="B46" s="35">
        <f>VLOOKUP(VLOOKUP($A46,Demand_RawData!$AC$8:$AD$64,2,),Demand_RawData!$L$8:$Z$39,COLUMNS(Demand_RawData!$L$8:M$8),)</f>
        <v>0.82405290287574606</v>
      </c>
      <c r="C46" s="35">
        <f>VLOOKUP(VLOOKUP($A46,Demand_RawData!$AC$8:$AD$64,2,),Demand_RawData!$L$8:$Z$39,COLUMNS(Demand_RawData!$L$8:N$8),)</f>
        <v>0.84105236028214869</v>
      </c>
      <c r="D46" s="35">
        <f>VLOOKUP(VLOOKUP($A46,Demand_RawData!$AC$8:$AD$64,2,),Demand_RawData!$L$8:$Z$39,COLUMNS(Demand_RawData!$L$8:O$8),)</f>
        <v>0.85805181768855132</v>
      </c>
      <c r="E46" s="35">
        <f>VLOOKUP(VLOOKUP($A46,Demand_RawData!$AC$8:$AD$64,2,),Demand_RawData!$L$8:$Z$39,COLUMNS(Demand_RawData!$L$8:P$8),)</f>
        <v>0.87505127509495395</v>
      </c>
      <c r="F46" s="35">
        <f>VLOOKUP(VLOOKUP($A46,Demand_RawData!$AC$8:$AD$64,2,),Demand_RawData!$L$8:$Z$39,COLUMNS(Demand_RawData!$L$8:Q$8),)</f>
        <v>0.89205073250135658</v>
      </c>
      <c r="G46" s="35">
        <f>VLOOKUP(VLOOKUP($A46,Demand_RawData!$AC$8:$AD$64,2,),Demand_RawData!$L$8:$Z$39,COLUMNS(Demand_RawData!$L$8:R$8),)</f>
        <v>0.90905018990775921</v>
      </c>
      <c r="H46" s="35">
        <f>VLOOKUP(VLOOKUP($A46,Demand_RawData!$AC$8:$AD$64,2,),Demand_RawData!$L$8:$Z$39,COLUMNS(Demand_RawData!$L$8:S$8),)</f>
        <v>0.92604964731416173</v>
      </c>
      <c r="I46" s="35">
        <f>VLOOKUP(VLOOKUP($A46,Demand_RawData!$AC$8:$AD$64,2,),Demand_RawData!$L$8:$Z$39,COLUMNS(Demand_RawData!$L$8:T$8),)</f>
        <v>0.94304910472056436</v>
      </c>
      <c r="J46" s="35">
        <f>VLOOKUP(VLOOKUP($A46,Demand_RawData!$AC$8:$AD$64,2,),Demand_RawData!$L$8:$Z$39,COLUMNS(Demand_RawData!$L$8:U$8),)</f>
        <v>0.96004856212696699</v>
      </c>
      <c r="K46" s="35">
        <f>VLOOKUP(VLOOKUP($A46,Demand_RawData!$AC$8:$AD$64,2,),Demand_RawData!$L$8:$AA$39,COLUMNS(Demand_RawData!$L$8:$AA$8),)</f>
        <v>0.97704801953336973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Y46" s="10"/>
      <c r="Z46" s="10"/>
      <c r="AA46" s="10"/>
    </row>
    <row r="47" spans="1:27" x14ac:dyDescent="0.25">
      <c r="A47" s="124" t="str">
        <f>Sets!G46</f>
        <v>cwood</v>
      </c>
      <c r="B47" s="35">
        <f>VLOOKUP(VLOOKUP($A47,Demand_RawData!$AC$8:$AD$64,2,),Demand_RawData!$L$8:$Z$39,COLUMNS(Demand_RawData!$L$8:M$8),)</f>
        <v>1.2505493760173629</v>
      </c>
      <c r="C47" s="35">
        <f>VLOOKUP(VLOOKUP($A47,Demand_RawData!$AC$8:$AD$64,2,),Demand_RawData!$L$8:$Z$39,COLUMNS(Demand_RawData!$L$8:N$8),)</f>
        <v>1.1950822029300052</v>
      </c>
      <c r="D47" s="35">
        <f>VLOOKUP(VLOOKUP($A47,Demand_RawData!$AC$8:$AD$64,2,),Demand_RawData!$L$8:$Z$39,COLUMNS(Demand_RawData!$L$8:O$8),)</f>
        <v>1.1396150298426477</v>
      </c>
      <c r="E47" s="35">
        <f>VLOOKUP(VLOOKUP($A47,Demand_RawData!$AC$8:$AD$64,2,),Demand_RawData!$L$8:$Z$39,COLUMNS(Demand_RawData!$L$8:P$8),)</f>
        <v>1.0841478567552902</v>
      </c>
      <c r="F47" s="35">
        <f>VLOOKUP(VLOOKUP($A47,Demand_RawData!$AC$8:$AD$64,2,),Demand_RawData!$L$8:$Z$39,COLUMNS(Demand_RawData!$L$8:Q$8),)</f>
        <v>1.0286806836679325</v>
      </c>
      <c r="G47" s="35">
        <f>VLOOKUP(VLOOKUP($A47,Demand_RawData!$AC$8:$AD$64,2,),Demand_RawData!$L$8:$Z$39,COLUMNS(Demand_RawData!$L$8:R$8),)</f>
        <v>0.97321351058057504</v>
      </c>
      <c r="H47" s="35">
        <f>VLOOKUP(VLOOKUP($A47,Demand_RawData!$AC$8:$AD$64,2,),Demand_RawData!$L$8:$Z$39,COLUMNS(Demand_RawData!$L$8:S$8),)</f>
        <v>0.91774633749321755</v>
      </c>
      <c r="I47" s="35">
        <f>VLOOKUP(VLOOKUP($A47,Demand_RawData!$AC$8:$AD$64,2,),Demand_RawData!$L$8:$Z$39,COLUMNS(Demand_RawData!$L$8:T$8),)</f>
        <v>0.86227916440586005</v>
      </c>
      <c r="J47" s="35">
        <f>VLOOKUP(VLOOKUP($A47,Demand_RawData!$AC$8:$AD$64,2,),Demand_RawData!$L$8:$Z$39,COLUMNS(Demand_RawData!$L$8:U$8),)</f>
        <v>0.80681199131850234</v>
      </c>
      <c r="K47" s="35">
        <f>VLOOKUP(VLOOKUP($A47,Demand_RawData!$AC$8:$AD$64,2,),Demand_RawData!$L$8:$AA$39,COLUMNS(Demand_RawData!$L$8:$AA$8),)</f>
        <v>0.75134481823114463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</row>
    <row r="48" spans="1:27" x14ac:dyDescent="0.25">
      <c r="A48" s="124" t="str">
        <f>Sets!G47</f>
        <v>cpapr</v>
      </c>
      <c r="B48" s="35">
        <f>VLOOKUP(VLOOKUP($A48,Demand_RawData!$AC$8:$AD$64,2,),Demand_RawData!$L$8:$Z$39,COLUMNS(Demand_RawData!$L$8:M$8),)</f>
        <v>1.2505493760173629</v>
      </c>
      <c r="C48" s="35">
        <f>VLOOKUP(VLOOKUP($A48,Demand_RawData!$AC$8:$AD$64,2,),Demand_RawData!$L$8:$Z$39,COLUMNS(Demand_RawData!$L$8:N$8),)</f>
        <v>1.1950822029300052</v>
      </c>
      <c r="D48" s="35">
        <f>VLOOKUP(VLOOKUP($A48,Demand_RawData!$AC$8:$AD$64,2,),Demand_RawData!$L$8:$Z$39,COLUMNS(Demand_RawData!$L$8:O$8),)</f>
        <v>1.1396150298426477</v>
      </c>
      <c r="E48" s="35">
        <f>VLOOKUP(VLOOKUP($A48,Demand_RawData!$AC$8:$AD$64,2,),Demand_RawData!$L$8:$Z$39,COLUMNS(Demand_RawData!$L$8:P$8),)</f>
        <v>1.0841478567552902</v>
      </c>
      <c r="F48" s="35">
        <f>VLOOKUP(VLOOKUP($A48,Demand_RawData!$AC$8:$AD$64,2,),Demand_RawData!$L$8:$Z$39,COLUMNS(Demand_RawData!$L$8:Q$8),)</f>
        <v>1.0286806836679325</v>
      </c>
      <c r="G48" s="35">
        <f>VLOOKUP(VLOOKUP($A48,Demand_RawData!$AC$8:$AD$64,2,),Demand_RawData!$L$8:$Z$39,COLUMNS(Demand_RawData!$L$8:R$8),)</f>
        <v>0.97321351058057504</v>
      </c>
      <c r="H48" s="35">
        <f>VLOOKUP(VLOOKUP($A48,Demand_RawData!$AC$8:$AD$64,2,),Demand_RawData!$L$8:$Z$39,COLUMNS(Demand_RawData!$L$8:S$8),)</f>
        <v>0.91774633749321755</v>
      </c>
      <c r="I48" s="35">
        <f>VLOOKUP(VLOOKUP($A48,Demand_RawData!$AC$8:$AD$64,2,),Demand_RawData!$L$8:$Z$39,COLUMNS(Demand_RawData!$L$8:T$8),)</f>
        <v>0.86227916440586005</v>
      </c>
      <c r="J48" s="35">
        <f>VLOOKUP(VLOOKUP($A48,Demand_RawData!$AC$8:$AD$64,2,),Demand_RawData!$L$8:$Z$39,COLUMNS(Demand_RawData!$L$8:U$8),)</f>
        <v>0.80681199131850234</v>
      </c>
      <c r="K48" s="35">
        <f>VLOOKUP(VLOOKUP($A48,Demand_RawData!$AC$8:$AD$64,2,),Demand_RawData!$L$8:$AA$39,COLUMNS(Demand_RawData!$L$8:$AA$8),)</f>
        <v>0.75134481823114463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</row>
    <row r="49" spans="1:21" x14ac:dyDescent="0.25">
      <c r="A49" s="124" t="str">
        <f>Sets!G48</f>
        <v>cprnt</v>
      </c>
      <c r="B49" s="35">
        <f>VLOOKUP(VLOOKUP($A49,Demand_RawData!$AC$8:$AD$64,2,),Demand_RawData!$L$8:$Z$39,COLUMNS(Demand_RawData!$L$8:M$8),)</f>
        <v>1.2505493760173629</v>
      </c>
      <c r="C49" s="35">
        <f>VLOOKUP(VLOOKUP($A49,Demand_RawData!$AC$8:$AD$64,2,),Demand_RawData!$L$8:$Z$39,COLUMNS(Demand_RawData!$L$8:N$8),)</f>
        <v>1.1950822029300052</v>
      </c>
      <c r="D49" s="35">
        <f>VLOOKUP(VLOOKUP($A49,Demand_RawData!$AC$8:$AD$64,2,),Demand_RawData!$L$8:$Z$39,COLUMNS(Demand_RawData!$L$8:O$8),)</f>
        <v>1.1396150298426477</v>
      </c>
      <c r="E49" s="35">
        <f>VLOOKUP(VLOOKUP($A49,Demand_RawData!$AC$8:$AD$64,2,),Demand_RawData!$L$8:$Z$39,COLUMNS(Demand_RawData!$L$8:P$8),)</f>
        <v>1.0841478567552902</v>
      </c>
      <c r="F49" s="35">
        <f>VLOOKUP(VLOOKUP($A49,Demand_RawData!$AC$8:$AD$64,2,),Demand_RawData!$L$8:$Z$39,COLUMNS(Demand_RawData!$L$8:Q$8),)</f>
        <v>1.0286806836679325</v>
      </c>
      <c r="G49" s="35">
        <f>VLOOKUP(VLOOKUP($A49,Demand_RawData!$AC$8:$AD$64,2,),Demand_RawData!$L$8:$Z$39,COLUMNS(Demand_RawData!$L$8:R$8),)</f>
        <v>0.97321351058057504</v>
      </c>
      <c r="H49" s="35">
        <f>VLOOKUP(VLOOKUP($A49,Demand_RawData!$AC$8:$AD$64,2,),Demand_RawData!$L$8:$Z$39,COLUMNS(Demand_RawData!$L$8:S$8),)</f>
        <v>0.91774633749321755</v>
      </c>
      <c r="I49" s="35">
        <f>VLOOKUP(VLOOKUP($A49,Demand_RawData!$AC$8:$AD$64,2,),Demand_RawData!$L$8:$Z$39,COLUMNS(Demand_RawData!$L$8:T$8),)</f>
        <v>0.86227916440586005</v>
      </c>
      <c r="J49" s="35">
        <f>VLOOKUP(VLOOKUP($A49,Demand_RawData!$AC$8:$AD$64,2,),Demand_RawData!$L$8:$Z$39,COLUMNS(Demand_RawData!$L$8:U$8),)</f>
        <v>0.80681199131850234</v>
      </c>
      <c r="K49" s="35">
        <f>VLOOKUP(VLOOKUP($A49,Demand_RawData!$AC$8:$AD$64,2,),Demand_RawData!$L$8:$AA$39,COLUMNS(Demand_RawData!$L$8:$AA$8),)</f>
        <v>0.75134481823114463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</row>
    <row r="50" spans="1:21" x14ac:dyDescent="0.25">
      <c r="A50" s="124" t="str">
        <f>Sets!G49</f>
        <v>cpetr_p</v>
      </c>
      <c r="B50" s="35">
        <f>VLOOKUP(VLOOKUP($A50,Demand_RawData!$AC$8:$AD$64,2,),Demand_RawData!$L$8:$Z$39,COLUMNS(Demand_RawData!$L$8:M$8),)</f>
        <v>3.8552642430819315</v>
      </c>
      <c r="C50" s="35">
        <f>VLOOKUP(VLOOKUP($A50,Demand_RawData!$AC$8:$AD$64,2,),Demand_RawData!$L$8:$Z$39,COLUMNS(Demand_RawData!$L$8:N$8),)</f>
        <v>3.6108410200759629</v>
      </c>
      <c r="D50" s="35">
        <f>VLOOKUP(VLOOKUP($A50,Demand_RawData!$AC$8:$AD$64,2,),Demand_RawData!$L$8:$Z$39,COLUMNS(Demand_RawData!$L$8:O$8),)</f>
        <v>3.3664177970699947</v>
      </c>
      <c r="E50" s="35">
        <f>VLOOKUP(VLOOKUP($A50,Demand_RawData!$AC$8:$AD$64,2,),Demand_RawData!$L$8:$Z$39,COLUMNS(Demand_RawData!$L$8:P$8),)</f>
        <v>3.121994574064026</v>
      </c>
      <c r="F50" s="35">
        <f>VLOOKUP(VLOOKUP($A50,Demand_RawData!$AC$8:$AD$64,2,),Demand_RawData!$L$8:$Z$39,COLUMNS(Demand_RawData!$L$8:Q$8),)</f>
        <v>2.8775713510580578</v>
      </c>
      <c r="G50" s="35">
        <f>VLOOKUP(VLOOKUP($A50,Demand_RawData!$AC$8:$AD$64,2,),Demand_RawData!$L$8:$Z$39,COLUMNS(Demand_RawData!$L$8:R$8),)</f>
        <v>2.6331481280520892</v>
      </c>
      <c r="H50" s="35">
        <f>VLOOKUP(VLOOKUP($A50,Demand_RawData!$AC$8:$AD$64,2,),Demand_RawData!$L$8:$Z$39,COLUMNS(Demand_RawData!$L$8:S$8),)</f>
        <v>2.3887249050461206</v>
      </c>
      <c r="I50" s="35">
        <f>VLOOKUP(VLOOKUP($A50,Demand_RawData!$AC$8:$AD$64,2,),Demand_RawData!$L$8:$Z$39,COLUMNS(Demand_RawData!$L$8:T$8),)</f>
        <v>2.1443016820401524</v>
      </c>
      <c r="J50" s="35">
        <f>VLOOKUP(VLOOKUP($A50,Demand_RawData!$AC$8:$AD$64,2,),Demand_RawData!$L$8:$Z$39,COLUMNS(Demand_RawData!$L$8:U$8),)</f>
        <v>1.8998784590341837</v>
      </c>
      <c r="K50" s="35">
        <f>VLOOKUP(VLOOKUP($A50,Demand_RawData!$AC$8:$AD$64,2,),Demand_RawData!$L$8:$AA$39,COLUMNS(Demand_RawData!$L$8:$AA$8),)</f>
        <v>1.6554552360282149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</row>
    <row r="51" spans="1:21" x14ac:dyDescent="0.25">
      <c r="A51" s="124" t="str">
        <f>Sets!G50</f>
        <v>cpetr_d</v>
      </c>
      <c r="B51" s="35">
        <f>VLOOKUP(VLOOKUP($A51,Demand_RawData!$AC$8:$AD$64,2,),Demand_RawData!$L$8:$Z$39,COLUMNS(Demand_RawData!$L$8:M$8),)</f>
        <v>3.8552642430819315</v>
      </c>
      <c r="C51" s="35">
        <f>VLOOKUP(VLOOKUP($A51,Demand_RawData!$AC$8:$AD$64,2,),Demand_RawData!$L$8:$Z$39,COLUMNS(Demand_RawData!$L$8:N$8),)</f>
        <v>3.6108410200759629</v>
      </c>
      <c r="D51" s="35">
        <f>VLOOKUP(VLOOKUP($A51,Demand_RawData!$AC$8:$AD$64,2,),Demand_RawData!$L$8:$Z$39,COLUMNS(Demand_RawData!$L$8:O$8),)</f>
        <v>3.3664177970699947</v>
      </c>
      <c r="E51" s="35">
        <f>VLOOKUP(VLOOKUP($A51,Demand_RawData!$AC$8:$AD$64,2,),Demand_RawData!$L$8:$Z$39,COLUMNS(Demand_RawData!$L$8:P$8),)</f>
        <v>3.121994574064026</v>
      </c>
      <c r="F51" s="35">
        <f>VLOOKUP(VLOOKUP($A51,Demand_RawData!$AC$8:$AD$64,2,),Demand_RawData!$L$8:$Z$39,COLUMNS(Demand_RawData!$L$8:Q$8),)</f>
        <v>2.8775713510580578</v>
      </c>
      <c r="G51" s="35">
        <f>VLOOKUP(VLOOKUP($A51,Demand_RawData!$AC$8:$AD$64,2,),Demand_RawData!$L$8:$Z$39,COLUMNS(Demand_RawData!$L$8:R$8),)</f>
        <v>2.6331481280520892</v>
      </c>
      <c r="H51" s="35">
        <f>VLOOKUP(VLOOKUP($A51,Demand_RawData!$AC$8:$AD$64,2,),Demand_RawData!$L$8:$Z$39,COLUMNS(Demand_RawData!$L$8:S$8),)</f>
        <v>2.3887249050461206</v>
      </c>
      <c r="I51" s="35">
        <f>VLOOKUP(VLOOKUP($A51,Demand_RawData!$AC$8:$AD$64,2,),Demand_RawData!$L$8:$Z$39,COLUMNS(Demand_RawData!$L$8:T$8),)</f>
        <v>2.1443016820401524</v>
      </c>
      <c r="J51" s="35">
        <f>VLOOKUP(VLOOKUP($A51,Demand_RawData!$AC$8:$AD$64,2,),Demand_RawData!$L$8:$Z$39,COLUMNS(Demand_RawData!$L$8:U$8),)</f>
        <v>1.8998784590341837</v>
      </c>
      <c r="K51" s="35">
        <f>VLOOKUP(VLOOKUP($A51,Demand_RawData!$AC$8:$AD$64,2,),Demand_RawData!$L$8:$AA$39,COLUMNS(Demand_RawData!$L$8:$AA$8),)</f>
        <v>1.6554552360282149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</row>
    <row r="52" spans="1:21" x14ac:dyDescent="0.25">
      <c r="A52" s="124" t="str">
        <f>Sets!G51</f>
        <v>cpetr_o</v>
      </c>
      <c r="B52" s="35">
        <f>VLOOKUP(VLOOKUP($A52,Demand_RawData!$AC$8:$AD$64,2,),Demand_RawData!$L$8:$Z$39,COLUMNS(Demand_RawData!$L$8:M$8),)</f>
        <v>3.8552642430819315</v>
      </c>
      <c r="C52" s="35">
        <f>VLOOKUP(VLOOKUP($A52,Demand_RawData!$AC$8:$AD$64,2,),Demand_RawData!$L$8:$Z$39,COLUMNS(Demand_RawData!$L$8:N$8),)</f>
        <v>3.6108410200759629</v>
      </c>
      <c r="D52" s="35">
        <f>VLOOKUP(VLOOKUP($A52,Demand_RawData!$AC$8:$AD$64,2,),Demand_RawData!$L$8:$Z$39,COLUMNS(Demand_RawData!$L$8:O$8),)</f>
        <v>3.3664177970699947</v>
      </c>
      <c r="E52" s="35">
        <f>VLOOKUP(VLOOKUP($A52,Demand_RawData!$AC$8:$AD$64,2,),Demand_RawData!$L$8:$Z$39,COLUMNS(Demand_RawData!$L$8:P$8),)</f>
        <v>3.121994574064026</v>
      </c>
      <c r="F52" s="35">
        <f>VLOOKUP(VLOOKUP($A52,Demand_RawData!$AC$8:$AD$64,2,),Demand_RawData!$L$8:$Z$39,COLUMNS(Demand_RawData!$L$8:Q$8),)</f>
        <v>2.8775713510580578</v>
      </c>
      <c r="G52" s="35">
        <f>VLOOKUP(VLOOKUP($A52,Demand_RawData!$AC$8:$AD$64,2,),Demand_RawData!$L$8:$Z$39,COLUMNS(Demand_RawData!$L$8:R$8),)</f>
        <v>2.6331481280520892</v>
      </c>
      <c r="H52" s="35">
        <f>VLOOKUP(VLOOKUP($A52,Demand_RawData!$AC$8:$AD$64,2,),Demand_RawData!$L$8:$Z$39,COLUMNS(Demand_RawData!$L$8:S$8),)</f>
        <v>2.3887249050461206</v>
      </c>
      <c r="I52" s="35">
        <f>VLOOKUP(VLOOKUP($A52,Demand_RawData!$AC$8:$AD$64,2,),Demand_RawData!$L$8:$Z$39,COLUMNS(Demand_RawData!$L$8:T$8),)</f>
        <v>2.1443016820401524</v>
      </c>
      <c r="J52" s="35">
        <f>VLOOKUP(VLOOKUP($A52,Demand_RawData!$AC$8:$AD$64,2,),Demand_RawData!$L$8:$Z$39,COLUMNS(Demand_RawData!$L$8:U$8),)</f>
        <v>1.8998784590341837</v>
      </c>
      <c r="K52" s="35">
        <f>VLOOKUP(VLOOKUP($A52,Demand_RawData!$AC$8:$AD$64,2,),Demand_RawData!$L$8:$AA$39,COLUMNS(Demand_RawData!$L$8:$AA$8),)</f>
        <v>1.6554552360282149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</row>
    <row r="53" spans="1:21" x14ac:dyDescent="0.25">
      <c r="A53" s="124" t="str">
        <f>Sets!G52</f>
        <v>chydr</v>
      </c>
      <c r="B53" s="35">
        <f>VLOOKUP(VLOOKUP($A53,Demand_RawData!$AC$8:$AD$64,2,),Demand_RawData!$L$8:$Z$39,COLUMNS(Demand_RawData!$L$8:M$8),)</f>
        <v>1.0011616928920239</v>
      </c>
      <c r="C53" s="35">
        <f>VLOOKUP(VLOOKUP($A53,Demand_RawData!$AC$8:$AD$64,2,),Demand_RawData!$L$8:$Z$39,COLUMNS(Demand_RawData!$L$8:N$8),)</f>
        <v>0.95178567552902882</v>
      </c>
      <c r="D53" s="35">
        <f>VLOOKUP(VLOOKUP($A53,Demand_RawData!$AC$8:$AD$64,2,),Demand_RawData!$L$8:$Z$39,COLUMNS(Demand_RawData!$L$8:O$8),)</f>
        <v>0.90240965816603369</v>
      </c>
      <c r="E53" s="35">
        <f>VLOOKUP(VLOOKUP($A53,Demand_RawData!$AC$8:$AD$64,2,),Demand_RawData!$L$8:$Z$39,COLUMNS(Demand_RawData!$L$8:P$8),)</f>
        <v>0.85303364080303856</v>
      </c>
      <c r="F53" s="35">
        <f>VLOOKUP(VLOOKUP($A53,Demand_RawData!$AC$8:$AD$64,2,),Demand_RawData!$L$8:$Z$39,COLUMNS(Demand_RawData!$L$8:Q$8),)</f>
        <v>0.80365762344004354</v>
      </c>
      <c r="G53" s="35">
        <f>VLOOKUP(VLOOKUP($A53,Demand_RawData!$AC$8:$AD$64,2,),Demand_RawData!$L$8:$Z$39,COLUMNS(Demand_RawData!$L$8:R$8),)</f>
        <v>0.75428160607704842</v>
      </c>
      <c r="H53" s="35">
        <f>VLOOKUP(VLOOKUP($A53,Demand_RawData!$AC$8:$AD$64,2,),Demand_RawData!$L$8:$Z$39,COLUMNS(Demand_RawData!$L$8:S$8),)</f>
        <v>0.7049055887140534</v>
      </c>
      <c r="I53" s="35">
        <f>VLOOKUP(VLOOKUP($A53,Demand_RawData!$AC$8:$AD$64,2,),Demand_RawData!$L$8:$Z$39,COLUMNS(Demand_RawData!$L$8:T$8),)</f>
        <v>0.65552957135105827</v>
      </c>
      <c r="J53" s="35">
        <f>VLOOKUP(VLOOKUP($A53,Demand_RawData!$AC$8:$AD$64,2,),Demand_RawData!$L$8:$Z$39,COLUMNS(Demand_RawData!$L$8:U$8),)</f>
        <v>0.60615355398806314</v>
      </c>
      <c r="K53" s="35">
        <f>VLOOKUP(VLOOKUP($A53,Demand_RawData!$AC$8:$AD$64,2,),Demand_RawData!$L$8:$AA$39,COLUMNS(Demand_RawData!$L$8:$AA$8),)</f>
        <v>0.5567775366250679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</row>
    <row r="54" spans="1:21" x14ac:dyDescent="0.25">
      <c r="A54" s="124" t="str">
        <f>Sets!G53</f>
        <v>cammo</v>
      </c>
      <c r="B54" s="129">
        <f>B55</f>
        <v>1.0011616928920239</v>
      </c>
      <c r="C54" s="129">
        <f t="shared" ref="C54:K54" si="22">C55</f>
        <v>0.95178567552902882</v>
      </c>
      <c r="D54" s="129">
        <f t="shared" si="22"/>
        <v>0.90240965816603369</v>
      </c>
      <c r="E54" s="129">
        <f t="shared" si="22"/>
        <v>0.85303364080303856</v>
      </c>
      <c r="F54" s="129">
        <f t="shared" si="22"/>
        <v>0.80365762344004354</v>
      </c>
      <c r="G54" s="129">
        <f t="shared" si="22"/>
        <v>0.75428160607704842</v>
      </c>
      <c r="H54" s="129">
        <f t="shared" si="22"/>
        <v>0.7049055887140534</v>
      </c>
      <c r="I54" s="129">
        <f t="shared" si="22"/>
        <v>0.65552957135105827</v>
      </c>
      <c r="J54" s="129">
        <f t="shared" si="22"/>
        <v>0.60615355398806314</v>
      </c>
      <c r="K54" s="129">
        <f t="shared" si="22"/>
        <v>0.5567775366250679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</row>
    <row r="55" spans="1:21" x14ac:dyDescent="0.25">
      <c r="A55" s="124" t="str">
        <f>Sets!G54</f>
        <v>cbchm</v>
      </c>
      <c r="B55" s="35">
        <f>VLOOKUP(VLOOKUP($A55,Demand_RawData!$AC$8:$AD$64,2,),Demand_RawData!$L$8:$Z$39,COLUMNS(Demand_RawData!$L$8:M$8),)</f>
        <v>1.0011616928920239</v>
      </c>
      <c r="C55" s="35">
        <f>VLOOKUP(VLOOKUP($A55,Demand_RawData!$AC$8:$AD$64,2,),Demand_RawData!$L$8:$Z$39,COLUMNS(Demand_RawData!$L$8:N$8),)</f>
        <v>0.95178567552902882</v>
      </c>
      <c r="D55" s="35">
        <f>VLOOKUP(VLOOKUP($A55,Demand_RawData!$AC$8:$AD$64,2,),Demand_RawData!$L$8:$Z$39,COLUMNS(Demand_RawData!$L$8:O$8),)</f>
        <v>0.90240965816603369</v>
      </c>
      <c r="E55" s="35">
        <f>VLOOKUP(VLOOKUP($A55,Demand_RawData!$AC$8:$AD$64,2,),Demand_RawData!$L$8:$Z$39,COLUMNS(Demand_RawData!$L$8:P$8),)</f>
        <v>0.85303364080303856</v>
      </c>
      <c r="F55" s="35">
        <f>VLOOKUP(VLOOKUP($A55,Demand_RawData!$AC$8:$AD$64,2,),Demand_RawData!$L$8:$Z$39,COLUMNS(Demand_RawData!$L$8:Q$8),)</f>
        <v>0.80365762344004354</v>
      </c>
      <c r="G55" s="35">
        <f>VLOOKUP(VLOOKUP($A55,Demand_RawData!$AC$8:$AD$64,2,),Demand_RawData!$L$8:$Z$39,COLUMNS(Demand_RawData!$L$8:R$8),)</f>
        <v>0.75428160607704842</v>
      </c>
      <c r="H55" s="35">
        <f>VLOOKUP(VLOOKUP($A55,Demand_RawData!$AC$8:$AD$64,2,),Demand_RawData!$L$8:$Z$39,COLUMNS(Demand_RawData!$L$8:S$8),)</f>
        <v>0.7049055887140534</v>
      </c>
      <c r="I55" s="35">
        <f>VLOOKUP(VLOOKUP($A55,Demand_RawData!$AC$8:$AD$64,2,),Demand_RawData!$L$8:$Z$39,COLUMNS(Demand_RawData!$L$8:T$8),)</f>
        <v>0.65552957135105827</v>
      </c>
      <c r="J55" s="35">
        <f>VLOOKUP(VLOOKUP($A55,Demand_RawData!$AC$8:$AD$64,2,),Demand_RawData!$L$8:$Z$39,COLUMNS(Demand_RawData!$L$8:U$8),)</f>
        <v>0.60615355398806314</v>
      </c>
      <c r="K55" s="35">
        <f>VLOOKUP(VLOOKUP($A55,Demand_RawData!$AC$8:$AD$64,2,),Demand_RawData!$L$8:$AA$39,COLUMNS(Demand_RawData!$L$8:$AA$8),)</f>
        <v>0.5567775366250679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</row>
    <row r="56" spans="1:21" x14ac:dyDescent="0.25">
      <c r="A56" s="124" t="str">
        <f>Sets!G55</f>
        <v>cochm</v>
      </c>
      <c r="B56" s="35">
        <f>VLOOKUP(VLOOKUP($A56,Demand_RawData!$AC$8:$AD$64,2,),Demand_RawData!$L$8:$Z$39,COLUMNS(Demand_RawData!$L$8:M$8),)</f>
        <v>1.0011616928920239</v>
      </c>
      <c r="C56" s="35">
        <f>VLOOKUP(VLOOKUP($A56,Demand_RawData!$AC$8:$AD$64,2,),Demand_RawData!$L$8:$Z$39,COLUMNS(Demand_RawData!$L$8:N$8),)</f>
        <v>0.95178567552902882</v>
      </c>
      <c r="D56" s="35">
        <f>VLOOKUP(VLOOKUP($A56,Demand_RawData!$AC$8:$AD$64,2,),Demand_RawData!$L$8:$Z$39,COLUMNS(Demand_RawData!$L$8:O$8),)</f>
        <v>0.90240965816603369</v>
      </c>
      <c r="E56" s="35">
        <f>VLOOKUP(VLOOKUP($A56,Demand_RawData!$AC$8:$AD$64,2,),Demand_RawData!$L$8:$Z$39,COLUMNS(Demand_RawData!$L$8:P$8),)</f>
        <v>0.85303364080303856</v>
      </c>
      <c r="F56" s="35">
        <f>VLOOKUP(VLOOKUP($A56,Demand_RawData!$AC$8:$AD$64,2,),Demand_RawData!$L$8:$Z$39,COLUMNS(Demand_RawData!$L$8:Q$8),)</f>
        <v>0.80365762344004354</v>
      </c>
      <c r="G56" s="35">
        <f>VLOOKUP(VLOOKUP($A56,Demand_RawData!$AC$8:$AD$64,2,),Demand_RawData!$L$8:$Z$39,COLUMNS(Demand_RawData!$L$8:R$8),)</f>
        <v>0.75428160607704842</v>
      </c>
      <c r="H56" s="35">
        <f>VLOOKUP(VLOOKUP($A56,Demand_RawData!$AC$8:$AD$64,2,),Demand_RawData!$L$8:$Z$39,COLUMNS(Demand_RawData!$L$8:S$8),)</f>
        <v>0.7049055887140534</v>
      </c>
      <c r="I56" s="35">
        <f>VLOOKUP(VLOOKUP($A56,Demand_RawData!$AC$8:$AD$64,2,),Demand_RawData!$L$8:$Z$39,COLUMNS(Demand_RawData!$L$8:T$8),)</f>
        <v>0.65552957135105827</v>
      </c>
      <c r="J56" s="35">
        <f>VLOOKUP(VLOOKUP($A56,Demand_RawData!$AC$8:$AD$64,2,),Demand_RawData!$L$8:$Z$39,COLUMNS(Demand_RawData!$L$8:U$8),)</f>
        <v>0.60615355398806314</v>
      </c>
      <c r="K56" s="35">
        <f>VLOOKUP(VLOOKUP($A56,Demand_RawData!$AC$8:$AD$64,2,),Demand_RawData!$L$8:$AA$39,COLUMNS(Demand_RawData!$L$8:$AA$8),)</f>
        <v>0.5567775366250679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</row>
    <row r="57" spans="1:21" x14ac:dyDescent="0.25">
      <c r="A57" s="124" t="str">
        <f>Sets!G56</f>
        <v>crubb</v>
      </c>
      <c r="B57" s="35">
        <f>VLOOKUP(VLOOKUP($A57,Demand_RawData!$AC$8:$AD$64,2,),Demand_RawData!$L$8:$Z$39,COLUMNS(Demand_RawData!$L$8:M$8),)</f>
        <v>1.0011616928920239</v>
      </c>
      <c r="C57" s="35">
        <f>VLOOKUP(VLOOKUP($A57,Demand_RawData!$AC$8:$AD$64,2,),Demand_RawData!$L$8:$Z$39,COLUMNS(Demand_RawData!$L$8:N$8),)</f>
        <v>0.95178567552902882</v>
      </c>
      <c r="D57" s="35">
        <f>VLOOKUP(VLOOKUP($A57,Demand_RawData!$AC$8:$AD$64,2,),Demand_RawData!$L$8:$Z$39,COLUMNS(Demand_RawData!$L$8:O$8),)</f>
        <v>0.90240965816603369</v>
      </c>
      <c r="E57" s="35">
        <f>VLOOKUP(VLOOKUP($A57,Demand_RawData!$AC$8:$AD$64,2,),Demand_RawData!$L$8:$Z$39,COLUMNS(Demand_RawData!$L$8:P$8),)</f>
        <v>0.85303364080303856</v>
      </c>
      <c r="F57" s="35">
        <f>VLOOKUP(VLOOKUP($A57,Demand_RawData!$AC$8:$AD$64,2,),Demand_RawData!$L$8:$Z$39,COLUMNS(Demand_RawData!$L$8:Q$8),)</f>
        <v>0.80365762344004354</v>
      </c>
      <c r="G57" s="35">
        <f>VLOOKUP(VLOOKUP($A57,Demand_RawData!$AC$8:$AD$64,2,),Demand_RawData!$L$8:$Z$39,COLUMNS(Demand_RawData!$L$8:R$8),)</f>
        <v>0.75428160607704842</v>
      </c>
      <c r="H57" s="35">
        <f>VLOOKUP(VLOOKUP($A57,Demand_RawData!$AC$8:$AD$64,2,),Demand_RawData!$L$8:$Z$39,COLUMNS(Demand_RawData!$L$8:S$8),)</f>
        <v>0.7049055887140534</v>
      </c>
      <c r="I57" s="35">
        <f>VLOOKUP(VLOOKUP($A57,Demand_RawData!$AC$8:$AD$64,2,),Demand_RawData!$L$8:$Z$39,COLUMNS(Demand_RawData!$L$8:T$8),)</f>
        <v>0.65552957135105827</v>
      </c>
      <c r="J57" s="35">
        <f>VLOOKUP(VLOOKUP($A57,Demand_RawData!$AC$8:$AD$64,2,),Demand_RawData!$L$8:$Z$39,COLUMNS(Demand_RawData!$L$8:U$8),)</f>
        <v>0.60615355398806314</v>
      </c>
      <c r="K57" s="35">
        <f>VLOOKUP(VLOOKUP($A57,Demand_RawData!$AC$8:$AD$64,2,),Demand_RawData!$L$8:$AA$39,COLUMNS(Demand_RawData!$L$8:$AA$8),)</f>
        <v>0.5567775366250679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</row>
    <row r="58" spans="1:21" x14ac:dyDescent="0.25">
      <c r="A58" s="124" t="str">
        <f>Sets!G57</f>
        <v>cplas</v>
      </c>
      <c r="B58" s="35">
        <f>VLOOKUP(VLOOKUP($A58,Demand_RawData!$AC$8:$AD$64,2,),Demand_RawData!$L$8:$Z$39,COLUMNS(Demand_RawData!$L$8:M$8),)</f>
        <v>1.0011616928920239</v>
      </c>
      <c r="C58" s="35">
        <f>VLOOKUP(VLOOKUP($A58,Demand_RawData!$AC$8:$AD$64,2,),Demand_RawData!$L$8:$Z$39,COLUMNS(Demand_RawData!$L$8:N$8),)</f>
        <v>0.95178567552902882</v>
      </c>
      <c r="D58" s="35">
        <f>VLOOKUP(VLOOKUP($A58,Demand_RawData!$AC$8:$AD$64,2,),Demand_RawData!$L$8:$Z$39,COLUMNS(Demand_RawData!$L$8:O$8),)</f>
        <v>0.90240965816603369</v>
      </c>
      <c r="E58" s="35">
        <f>VLOOKUP(VLOOKUP($A58,Demand_RawData!$AC$8:$AD$64,2,),Demand_RawData!$L$8:$Z$39,COLUMNS(Demand_RawData!$L$8:P$8),)</f>
        <v>0.85303364080303856</v>
      </c>
      <c r="F58" s="35">
        <f>VLOOKUP(VLOOKUP($A58,Demand_RawData!$AC$8:$AD$64,2,),Demand_RawData!$L$8:$Z$39,COLUMNS(Demand_RawData!$L$8:Q$8),)</f>
        <v>0.80365762344004354</v>
      </c>
      <c r="G58" s="35">
        <f>VLOOKUP(VLOOKUP($A58,Demand_RawData!$AC$8:$AD$64,2,),Demand_RawData!$L$8:$Z$39,COLUMNS(Demand_RawData!$L$8:R$8),)</f>
        <v>0.75428160607704842</v>
      </c>
      <c r="H58" s="35">
        <f>VLOOKUP(VLOOKUP($A58,Demand_RawData!$AC$8:$AD$64,2,),Demand_RawData!$L$8:$Z$39,COLUMNS(Demand_RawData!$L$8:S$8),)</f>
        <v>0.7049055887140534</v>
      </c>
      <c r="I58" s="35">
        <f>VLOOKUP(VLOOKUP($A58,Demand_RawData!$AC$8:$AD$64,2,),Demand_RawData!$L$8:$Z$39,COLUMNS(Demand_RawData!$L$8:T$8),)</f>
        <v>0.65552957135105827</v>
      </c>
      <c r="J58" s="35">
        <f>VLOOKUP(VLOOKUP($A58,Demand_RawData!$AC$8:$AD$64,2,),Demand_RawData!$L$8:$Z$39,COLUMNS(Demand_RawData!$L$8:U$8),)</f>
        <v>0.60615355398806314</v>
      </c>
      <c r="K58" s="35">
        <f>VLOOKUP(VLOOKUP($A58,Demand_RawData!$AC$8:$AD$64,2,),Demand_RawData!$L$8:$AA$39,COLUMNS(Demand_RawData!$L$8:$AA$8),)</f>
        <v>0.5567775366250679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</row>
    <row r="59" spans="1:21" x14ac:dyDescent="0.25">
      <c r="A59" s="124" t="str">
        <f>Sets!G58</f>
        <v>cnmet</v>
      </c>
      <c r="B59" s="35">
        <f>VLOOKUP(VLOOKUP($A59,Demand_RawData!$AC$8:$AD$64,2,),Demand_RawData!$L$8:$Z$39,COLUMNS(Demand_RawData!$L$8:M$8),)</f>
        <v>1.1881413456321215</v>
      </c>
      <c r="C59" s="35">
        <f>VLOOKUP(VLOOKUP($A59,Demand_RawData!$AC$8:$AD$64,2,),Demand_RawData!$L$8:$Z$39,COLUMNS(Demand_RawData!$L$8:N$8),)</f>
        <v>1.20422707542051</v>
      </c>
      <c r="D59" s="35">
        <f>VLOOKUP(VLOOKUP($A59,Demand_RawData!$AC$8:$AD$64,2,),Demand_RawData!$L$8:$Z$39,COLUMNS(Demand_RawData!$L$8:O$8),)</f>
        <v>1.2203128052088985</v>
      </c>
      <c r="E59" s="35">
        <f>VLOOKUP(VLOOKUP($A59,Demand_RawData!$AC$8:$AD$64,2,),Demand_RawData!$L$8:$Z$39,COLUMNS(Demand_RawData!$L$8:P$8),)</f>
        <v>1.236398534997287</v>
      </c>
      <c r="F59" s="35">
        <f>VLOOKUP(VLOOKUP($A59,Demand_RawData!$AC$8:$AD$64,2,),Demand_RawData!$L$8:$Z$39,COLUMNS(Demand_RawData!$L$8:Q$8),)</f>
        <v>1.2524842647856755</v>
      </c>
      <c r="G59" s="35">
        <f>VLOOKUP(VLOOKUP($A59,Demand_RawData!$AC$8:$AD$64,2,),Demand_RawData!$L$8:$Z$39,COLUMNS(Demand_RawData!$L$8:R$8),)</f>
        <v>1.2685699945740641</v>
      </c>
      <c r="H59" s="35">
        <f>VLOOKUP(VLOOKUP($A59,Demand_RawData!$AC$8:$AD$64,2,),Demand_RawData!$L$8:$Z$39,COLUMNS(Demand_RawData!$L$8:S$8),)</f>
        <v>1.2846557243624526</v>
      </c>
      <c r="I59" s="35">
        <f>VLOOKUP(VLOOKUP($A59,Demand_RawData!$AC$8:$AD$64,2,),Demand_RawData!$L$8:$Z$39,COLUMNS(Demand_RawData!$L$8:T$8),)</f>
        <v>1.3007414541508411</v>
      </c>
      <c r="J59" s="35">
        <f>VLOOKUP(VLOOKUP($A59,Demand_RawData!$AC$8:$AD$64,2,),Demand_RawData!$L$8:$Z$39,COLUMNS(Demand_RawData!$L$8:U$8),)</f>
        <v>1.3168271839392296</v>
      </c>
      <c r="K59" s="35">
        <f>VLOOKUP(VLOOKUP($A59,Demand_RawData!$AC$8:$AD$64,2,),Demand_RawData!$L$8:$AA$39,COLUMNS(Demand_RawData!$L$8:$AA$8),)</f>
        <v>1.3329129137276181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</row>
    <row r="60" spans="1:21" x14ac:dyDescent="0.25">
      <c r="A60" s="124" t="str">
        <f>Sets!G59</f>
        <v>ciron</v>
      </c>
      <c r="B60" s="35">
        <f>VLOOKUP(VLOOKUP($A60,Demand_RawData!$AC$8:$AD$64,2,),Demand_RawData!$L$8:$Z$39,COLUMNS(Demand_RawData!$L$8:M$8),)</f>
        <v>1.5241253391209983</v>
      </c>
      <c r="C60" s="35">
        <f>VLOOKUP(VLOOKUP($A60,Demand_RawData!$AC$8:$AD$64,2,),Demand_RawData!$L$8:$Z$39,COLUMNS(Demand_RawData!$L$8:N$8),)</f>
        <v>1.4284009766684753</v>
      </c>
      <c r="D60" s="35">
        <f>VLOOKUP(VLOOKUP($A60,Demand_RawData!$AC$8:$AD$64,2,),Demand_RawData!$L$8:$Z$39,COLUMNS(Demand_RawData!$L$8:O$8),)</f>
        <v>1.3326766142159523</v>
      </c>
      <c r="E60" s="35">
        <f>VLOOKUP(VLOOKUP($A60,Demand_RawData!$AC$8:$AD$64,2,),Demand_RawData!$L$8:$Z$39,COLUMNS(Demand_RawData!$L$8:P$8),)</f>
        <v>1.2369522517634293</v>
      </c>
      <c r="F60" s="35">
        <f>VLOOKUP(VLOOKUP($A60,Demand_RawData!$AC$8:$AD$64,2,),Demand_RawData!$L$8:$Z$39,COLUMNS(Demand_RawData!$L$8:Q$8),)</f>
        <v>1.1412278893109062</v>
      </c>
      <c r="G60" s="35">
        <f>VLOOKUP(VLOOKUP($A60,Demand_RawData!$AC$8:$AD$64,2,),Demand_RawData!$L$8:$Z$39,COLUMNS(Demand_RawData!$L$8:R$8),)</f>
        <v>1.0455035268583832</v>
      </c>
      <c r="H60" s="35">
        <f>VLOOKUP(VLOOKUP($A60,Demand_RawData!$AC$8:$AD$64,2,),Demand_RawData!$L$8:$Z$39,COLUMNS(Demand_RawData!$L$8:S$8),)</f>
        <v>0.94977916440586019</v>
      </c>
      <c r="I60" s="35">
        <f>VLOOKUP(VLOOKUP($A60,Demand_RawData!$AC$8:$AD$64,2,),Demand_RawData!$L$8:$Z$39,COLUMNS(Demand_RawData!$L$8:T$8),)</f>
        <v>0.85405480195333716</v>
      </c>
      <c r="J60" s="35">
        <f>VLOOKUP(VLOOKUP($A60,Demand_RawData!$AC$8:$AD$64,2,),Demand_RawData!$L$8:$Z$39,COLUMNS(Demand_RawData!$L$8:U$8),)</f>
        <v>0.75833043950081414</v>
      </c>
      <c r="K60" s="35">
        <f>VLOOKUP(VLOOKUP($A60,Demand_RawData!$AC$8:$AD$64,2,),Demand_RawData!$L$8:$AA$39,COLUMNS(Demand_RawData!$L$8:$AA$8),)</f>
        <v>0.66260607704829089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</row>
    <row r="61" spans="1:21" x14ac:dyDescent="0.25">
      <c r="A61" s="124" t="str">
        <f>Sets!G60</f>
        <v>cnfrm</v>
      </c>
      <c r="B61" s="35">
        <f>VLOOKUP(VLOOKUP($A61,Demand_RawData!$AC$8:$AD$64,2,),Demand_RawData!$L$8:$Z$39,COLUMNS(Demand_RawData!$L$8:M$8),)</f>
        <v>1.5241253391209983</v>
      </c>
      <c r="C61" s="35">
        <f>VLOOKUP(VLOOKUP($A61,Demand_RawData!$AC$8:$AD$64,2,),Demand_RawData!$L$8:$Z$39,COLUMNS(Demand_RawData!$L$8:N$8),)</f>
        <v>1.4284009766684753</v>
      </c>
      <c r="D61" s="35">
        <f>VLOOKUP(VLOOKUP($A61,Demand_RawData!$AC$8:$AD$64,2,),Demand_RawData!$L$8:$Z$39,COLUMNS(Demand_RawData!$L$8:O$8),)</f>
        <v>1.3326766142159523</v>
      </c>
      <c r="E61" s="35">
        <f>VLOOKUP(VLOOKUP($A61,Demand_RawData!$AC$8:$AD$64,2,),Demand_RawData!$L$8:$Z$39,COLUMNS(Demand_RawData!$L$8:P$8),)</f>
        <v>1.2369522517634293</v>
      </c>
      <c r="F61" s="35">
        <f>VLOOKUP(VLOOKUP($A61,Demand_RawData!$AC$8:$AD$64,2,),Demand_RawData!$L$8:$Z$39,COLUMNS(Demand_RawData!$L$8:Q$8),)</f>
        <v>1.1412278893109062</v>
      </c>
      <c r="G61" s="35">
        <f>VLOOKUP(VLOOKUP($A61,Demand_RawData!$AC$8:$AD$64,2,),Demand_RawData!$L$8:$Z$39,COLUMNS(Demand_RawData!$L$8:R$8),)</f>
        <v>1.0455035268583832</v>
      </c>
      <c r="H61" s="35">
        <f>VLOOKUP(VLOOKUP($A61,Demand_RawData!$AC$8:$AD$64,2,),Demand_RawData!$L$8:$Z$39,COLUMNS(Demand_RawData!$L$8:S$8),)</f>
        <v>0.94977916440586019</v>
      </c>
      <c r="I61" s="35">
        <f>VLOOKUP(VLOOKUP($A61,Demand_RawData!$AC$8:$AD$64,2,),Demand_RawData!$L$8:$Z$39,COLUMNS(Demand_RawData!$L$8:T$8),)</f>
        <v>0.85405480195333716</v>
      </c>
      <c r="J61" s="35">
        <f>VLOOKUP(VLOOKUP($A61,Demand_RawData!$AC$8:$AD$64,2,),Demand_RawData!$L$8:$Z$39,COLUMNS(Demand_RawData!$L$8:U$8),)</f>
        <v>0.75833043950081414</v>
      </c>
      <c r="K61" s="35">
        <f>VLOOKUP(VLOOKUP($A61,Demand_RawData!$AC$8:$AD$64,2,),Demand_RawData!$L$8:$AA$39,COLUMNS(Demand_RawData!$L$8:$AA$8),)</f>
        <v>0.66260607704829089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</row>
    <row r="62" spans="1:21" x14ac:dyDescent="0.25">
      <c r="A62" s="124" t="str">
        <f>Sets!G61</f>
        <v>cmetp</v>
      </c>
      <c r="B62" s="35">
        <f>VLOOKUP(VLOOKUP($A62,Demand_RawData!$AC$8:$AD$64,2,),Demand_RawData!$L$8:$Z$39,COLUMNS(Demand_RawData!$L$8:M$8),)</f>
        <v>1.5241253391209983</v>
      </c>
      <c r="C62" s="35">
        <f>VLOOKUP(VLOOKUP($A62,Demand_RawData!$AC$8:$AD$64,2,),Demand_RawData!$L$8:$Z$39,COLUMNS(Demand_RawData!$L$8:N$8),)</f>
        <v>1.4284009766684753</v>
      </c>
      <c r="D62" s="35">
        <f>VLOOKUP(VLOOKUP($A62,Demand_RawData!$AC$8:$AD$64,2,),Demand_RawData!$L$8:$Z$39,COLUMNS(Demand_RawData!$L$8:O$8),)</f>
        <v>1.3326766142159523</v>
      </c>
      <c r="E62" s="35">
        <f>VLOOKUP(VLOOKUP($A62,Demand_RawData!$AC$8:$AD$64,2,),Demand_RawData!$L$8:$Z$39,COLUMNS(Demand_RawData!$L$8:P$8),)</f>
        <v>1.2369522517634293</v>
      </c>
      <c r="F62" s="35">
        <f>VLOOKUP(VLOOKUP($A62,Demand_RawData!$AC$8:$AD$64,2,),Demand_RawData!$L$8:$Z$39,COLUMNS(Demand_RawData!$L$8:Q$8),)</f>
        <v>1.1412278893109062</v>
      </c>
      <c r="G62" s="35">
        <f>VLOOKUP(VLOOKUP($A62,Demand_RawData!$AC$8:$AD$64,2,),Demand_RawData!$L$8:$Z$39,COLUMNS(Demand_RawData!$L$8:R$8),)</f>
        <v>1.0455035268583832</v>
      </c>
      <c r="H62" s="35">
        <f>VLOOKUP(VLOOKUP($A62,Demand_RawData!$AC$8:$AD$64,2,),Demand_RawData!$L$8:$Z$39,COLUMNS(Demand_RawData!$L$8:S$8),)</f>
        <v>0.94977916440586019</v>
      </c>
      <c r="I62" s="35">
        <f>VLOOKUP(VLOOKUP($A62,Demand_RawData!$AC$8:$AD$64,2,),Demand_RawData!$L$8:$Z$39,COLUMNS(Demand_RawData!$L$8:T$8),)</f>
        <v>0.85405480195333716</v>
      </c>
      <c r="J62" s="35">
        <f>VLOOKUP(VLOOKUP($A62,Demand_RawData!$AC$8:$AD$64,2,),Demand_RawData!$L$8:$Z$39,COLUMNS(Demand_RawData!$L$8:U$8),)</f>
        <v>0.75833043950081414</v>
      </c>
      <c r="K62" s="35">
        <f>VLOOKUP(VLOOKUP($A62,Demand_RawData!$AC$8:$AD$64,2,),Demand_RawData!$L$8:$AA$39,COLUMNS(Demand_RawData!$L$8:$AA$8),)</f>
        <v>0.66260607704829089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</row>
    <row r="63" spans="1:21" x14ac:dyDescent="0.25">
      <c r="A63" s="124" t="str">
        <f>Sets!G62</f>
        <v>cmach</v>
      </c>
      <c r="B63" s="35">
        <f>VLOOKUP(VLOOKUP($A63,Demand_RawData!$AC$8:$AD$64,2,),Demand_RawData!$L$8:$Z$39,COLUMNS(Demand_RawData!$L$8:M$8),)</f>
        <v>1.5241253391209983</v>
      </c>
      <c r="C63" s="35">
        <f>VLOOKUP(VLOOKUP($A63,Demand_RawData!$AC$8:$AD$64,2,),Demand_RawData!$L$8:$Z$39,COLUMNS(Demand_RawData!$L$8:N$8),)</f>
        <v>1.4284009766684753</v>
      </c>
      <c r="D63" s="35">
        <f>VLOOKUP(VLOOKUP($A63,Demand_RawData!$AC$8:$AD$64,2,),Demand_RawData!$L$8:$Z$39,COLUMNS(Demand_RawData!$L$8:O$8),)</f>
        <v>1.3326766142159523</v>
      </c>
      <c r="E63" s="35">
        <f>VLOOKUP(VLOOKUP($A63,Demand_RawData!$AC$8:$AD$64,2,),Demand_RawData!$L$8:$Z$39,COLUMNS(Demand_RawData!$L$8:P$8),)</f>
        <v>1.2369522517634293</v>
      </c>
      <c r="F63" s="35">
        <f>VLOOKUP(VLOOKUP($A63,Demand_RawData!$AC$8:$AD$64,2,),Demand_RawData!$L$8:$Z$39,COLUMNS(Demand_RawData!$L$8:Q$8),)</f>
        <v>1.1412278893109062</v>
      </c>
      <c r="G63" s="35">
        <f>VLOOKUP(VLOOKUP($A63,Demand_RawData!$AC$8:$AD$64,2,),Demand_RawData!$L$8:$Z$39,COLUMNS(Demand_RawData!$L$8:R$8),)</f>
        <v>1.0455035268583832</v>
      </c>
      <c r="H63" s="35">
        <f>VLOOKUP(VLOOKUP($A63,Demand_RawData!$AC$8:$AD$64,2,),Demand_RawData!$L$8:$Z$39,COLUMNS(Demand_RawData!$L$8:S$8),)</f>
        <v>0.94977916440586019</v>
      </c>
      <c r="I63" s="35">
        <f>VLOOKUP(VLOOKUP($A63,Demand_RawData!$AC$8:$AD$64,2,),Demand_RawData!$L$8:$Z$39,COLUMNS(Demand_RawData!$L$8:T$8),)</f>
        <v>0.85405480195333716</v>
      </c>
      <c r="J63" s="35">
        <f>VLOOKUP(VLOOKUP($A63,Demand_RawData!$AC$8:$AD$64,2,),Demand_RawData!$L$8:$Z$39,COLUMNS(Demand_RawData!$L$8:U$8),)</f>
        <v>0.75833043950081414</v>
      </c>
      <c r="K63" s="35">
        <f>VLOOKUP(VLOOKUP($A63,Demand_RawData!$AC$8:$AD$64,2,),Demand_RawData!$L$8:$AA$39,COLUMNS(Demand_RawData!$L$8:$AA$8),)</f>
        <v>0.66260607704829089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</row>
    <row r="64" spans="1:21" x14ac:dyDescent="0.25">
      <c r="A64" s="124" t="str">
        <f>Sets!G63</f>
        <v>cfcel</v>
      </c>
      <c r="B64" s="129">
        <f>B66</f>
        <v>1.3632257189365167</v>
      </c>
      <c r="C64" s="129">
        <f t="shared" ref="C64:K64" si="23">C66</f>
        <v>1.3130900705371678</v>
      </c>
      <c r="D64" s="129">
        <f t="shared" si="23"/>
        <v>1.2629544221378188</v>
      </c>
      <c r="E64" s="129">
        <f t="shared" si="23"/>
        <v>1.2128187737384699</v>
      </c>
      <c r="F64" s="129">
        <f t="shared" si="23"/>
        <v>1.1626831253391212</v>
      </c>
      <c r="G64" s="129">
        <f t="shared" si="23"/>
        <v>1.1125474769397723</v>
      </c>
      <c r="H64" s="129">
        <f t="shared" si="23"/>
        <v>1.0624118285404234</v>
      </c>
      <c r="I64" s="129">
        <f t="shared" si="23"/>
        <v>1.0122761801410745</v>
      </c>
      <c r="J64" s="129">
        <f t="shared" si="23"/>
        <v>0.96214053174172554</v>
      </c>
      <c r="K64" s="129">
        <f t="shared" si="23"/>
        <v>0.91200488334237662</v>
      </c>
      <c r="P64" s="35"/>
      <c r="Q64" s="35"/>
      <c r="R64" s="35"/>
      <c r="S64" s="35"/>
      <c r="T64" s="35"/>
      <c r="U64" s="35"/>
    </row>
    <row r="65" spans="1:11" x14ac:dyDescent="0.25">
      <c r="A65" s="124" t="str">
        <f>Sets!G64</f>
        <v>celct</v>
      </c>
      <c r="B65" s="129">
        <f>B66</f>
        <v>1.3632257189365167</v>
      </c>
      <c r="C65" s="129">
        <f t="shared" ref="C65:K65" si="24">C66</f>
        <v>1.3130900705371678</v>
      </c>
      <c r="D65" s="129">
        <f t="shared" si="24"/>
        <v>1.2629544221378188</v>
      </c>
      <c r="E65" s="129">
        <f t="shared" si="24"/>
        <v>1.2128187737384699</v>
      </c>
      <c r="F65" s="129">
        <f t="shared" si="24"/>
        <v>1.1626831253391212</v>
      </c>
      <c r="G65" s="129">
        <f t="shared" si="24"/>
        <v>1.1125474769397723</v>
      </c>
      <c r="H65" s="129">
        <f t="shared" si="24"/>
        <v>1.0624118285404234</v>
      </c>
      <c r="I65" s="129">
        <f t="shared" si="24"/>
        <v>1.0122761801410745</v>
      </c>
      <c r="J65" s="129">
        <f t="shared" si="24"/>
        <v>0.96214053174172554</v>
      </c>
      <c r="K65" s="129">
        <f t="shared" si="24"/>
        <v>0.91200488334237662</v>
      </c>
    </row>
    <row r="66" spans="1:11" x14ac:dyDescent="0.25">
      <c r="A66" s="124" t="str">
        <f>Sets!G65</f>
        <v>cemch</v>
      </c>
      <c r="B66" s="35">
        <f>VLOOKUP(VLOOKUP($A66,Demand_RawData!$AC$8:$AD$64,2,),Demand_RawData!$L$8:$Z$39,COLUMNS(Demand_RawData!$L$8:M$8),)</f>
        <v>1.3632257189365167</v>
      </c>
      <c r="C66" s="35">
        <f>VLOOKUP(VLOOKUP($A66,Demand_RawData!$AC$8:$AD$64,2,),Demand_RawData!$L$8:$Z$39,COLUMNS(Demand_RawData!$L$8:N$8),)</f>
        <v>1.3130900705371678</v>
      </c>
      <c r="D66" s="35">
        <f>VLOOKUP(VLOOKUP($A66,Demand_RawData!$AC$8:$AD$64,2,),Demand_RawData!$L$8:$Z$39,COLUMNS(Demand_RawData!$L$8:O$8),)</f>
        <v>1.2629544221378188</v>
      </c>
      <c r="E66" s="35">
        <f>VLOOKUP(VLOOKUP($A66,Demand_RawData!$AC$8:$AD$64,2,),Demand_RawData!$L$8:$Z$39,COLUMNS(Demand_RawData!$L$8:P$8),)</f>
        <v>1.2128187737384699</v>
      </c>
      <c r="F66" s="35">
        <f>VLOOKUP(VLOOKUP($A66,Demand_RawData!$AC$8:$AD$64,2,),Demand_RawData!$L$8:$Z$39,COLUMNS(Demand_RawData!$L$8:Q$8),)</f>
        <v>1.1626831253391212</v>
      </c>
      <c r="G66" s="35">
        <f>VLOOKUP(VLOOKUP($A66,Demand_RawData!$AC$8:$AD$64,2,),Demand_RawData!$L$8:$Z$39,COLUMNS(Demand_RawData!$L$8:R$8),)</f>
        <v>1.1125474769397723</v>
      </c>
      <c r="H66" s="35">
        <f>VLOOKUP(VLOOKUP($A66,Demand_RawData!$AC$8:$AD$64,2,),Demand_RawData!$L$8:$Z$39,COLUMNS(Demand_RawData!$L$8:S$8),)</f>
        <v>1.0624118285404234</v>
      </c>
      <c r="I66" s="35">
        <f>VLOOKUP(VLOOKUP($A66,Demand_RawData!$AC$8:$AD$64,2,),Demand_RawData!$L$8:$Z$39,COLUMNS(Demand_RawData!$L$8:T$8),)</f>
        <v>1.0122761801410745</v>
      </c>
      <c r="J66" s="35">
        <f>VLOOKUP(VLOOKUP($A66,Demand_RawData!$AC$8:$AD$64,2,),Demand_RawData!$L$8:$Z$39,COLUMNS(Demand_RawData!$L$8:U$8),)</f>
        <v>0.96214053174172554</v>
      </c>
      <c r="K66" s="35">
        <f>VLOOKUP(VLOOKUP($A66,Demand_RawData!$AC$8:$AD$64,2,),Demand_RawData!$L$8:$AA$39,COLUMNS(Demand_RawData!$L$8:$AA$8),)</f>
        <v>0.91200488334237662</v>
      </c>
    </row>
    <row r="67" spans="1:11" x14ac:dyDescent="0.25">
      <c r="A67" s="124" t="str">
        <f>Sets!G66</f>
        <v>csequ</v>
      </c>
      <c r="B67" s="35">
        <f>VLOOKUP(VLOOKUP($A67,Demand_RawData!$AC$8:$AD$64,2,),Demand_RawData!$L$8:$Z$39,COLUMNS(Demand_RawData!$L$8:M$8),)</f>
        <v>1.3632257189365167</v>
      </c>
      <c r="C67" s="35">
        <f>VLOOKUP(VLOOKUP($A67,Demand_RawData!$AC$8:$AD$64,2,),Demand_RawData!$L$8:$Z$39,COLUMNS(Demand_RawData!$L$8:N$8),)</f>
        <v>1.3130900705371678</v>
      </c>
      <c r="D67" s="35">
        <f>VLOOKUP(VLOOKUP($A67,Demand_RawData!$AC$8:$AD$64,2,),Demand_RawData!$L$8:$Z$39,COLUMNS(Demand_RawData!$L$8:O$8),)</f>
        <v>1.2629544221378188</v>
      </c>
      <c r="E67" s="35">
        <f>VLOOKUP(VLOOKUP($A67,Demand_RawData!$AC$8:$AD$64,2,),Demand_RawData!$L$8:$Z$39,COLUMNS(Demand_RawData!$L$8:P$8),)</f>
        <v>1.2128187737384699</v>
      </c>
      <c r="F67" s="35">
        <f>VLOOKUP(VLOOKUP($A67,Demand_RawData!$AC$8:$AD$64,2,),Demand_RawData!$L$8:$Z$39,COLUMNS(Demand_RawData!$L$8:Q$8),)</f>
        <v>1.1626831253391212</v>
      </c>
      <c r="G67" s="35">
        <f>VLOOKUP(VLOOKUP($A67,Demand_RawData!$AC$8:$AD$64,2,),Demand_RawData!$L$8:$Z$39,COLUMNS(Demand_RawData!$L$8:R$8),)</f>
        <v>1.1125474769397723</v>
      </c>
      <c r="H67" s="35">
        <f>VLOOKUP(VLOOKUP($A67,Demand_RawData!$AC$8:$AD$64,2,),Demand_RawData!$L$8:$Z$39,COLUMNS(Demand_RawData!$L$8:S$8),)</f>
        <v>1.0624118285404234</v>
      </c>
      <c r="I67" s="35">
        <f>VLOOKUP(VLOOKUP($A67,Demand_RawData!$AC$8:$AD$64,2,),Demand_RawData!$L$8:$Z$39,COLUMNS(Demand_RawData!$L$8:T$8),)</f>
        <v>1.0122761801410745</v>
      </c>
      <c r="J67" s="35">
        <f>VLOOKUP(VLOOKUP($A67,Demand_RawData!$AC$8:$AD$64,2,),Demand_RawData!$L$8:$Z$39,COLUMNS(Demand_RawData!$L$8:U$8),)</f>
        <v>0.96214053174172554</v>
      </c>
      <c r="K67" s="35">
        <f>VLOOKUP(VLOOKUP($A67,Demand_RawData!$AC$8:$AD$64,2,),Demand_RawData!$L$8:$AA$39,COLUMNS(Demand_RawData!$L$8:$AA$8),)</f>
        <v>0.91200488334237662</v>
      </c>
    </row>
    <row r="68" spans="1:11" x14ac:dyDescent="0.25">
      <c r="A68" s="124" t="str">
        <f>Sets!G67</f>
        <v>cvehi</v>
      </c>
      <c r="B68" s="35">
        <f>VLOOKUP(VLOOKUP($A68,Demand_RawData!$AC$8:$AD$64,2,),Demand_RawData!$L$8:$Z$39,COLUMNS(Demand_RawData!$L$8:M$8),)</f>
        <v>2.3944120998372216</v>
      </c>
      <c r="C68" s="35">
        <f>VLOOKUP(VLOOKUP($A68,Demand_RawData!$AC$8:$AD$64,2,),Demand_RawData!$L$8:$Z$39,COLUMNS(Demand_RawData!$L$8:N$8),)</f>
        <v>2.3001668475311989</v>
      </c>
      <c r="D68" s="35">
        <f>VLOOKUP(VLOOKUP($A68,Demand_RawData!$AC$8:$AD$64,2,),Demand_RawData!$L$8:$Z$39,COLUMNS(Demand_RawData!$L$8:O$8),)</f>
        <v>2.2059215952251763</v>
      </c>
      <c r="E68" s="35">
        <f>VLOOKUP(VLOOKUP($A68,Demand_RawData!$AC$8:$AD$64,2,),Demand_RawData!$L$8:$Z$39,COLUMNS(Demand_RawData!$L$8:P$8),)</f>
        <v>2.1116763429191536</v>
      </c>
      <c r="F68" s="35">
        <f>VLOOKUP(VLOOKUP($A68,Demand_RawData!$AC$8:$AD$64,2,),Demand_RawData!$L$8:$Z$39,COLUMNS(Demand_RawData!$L$8:Q$8),)</f>
        <v>2.0174310906131305</v>
      </c>
      <c r="G68" s="35">
        <f>VLOOKUP(VLOOKUP($A68,Demand_RawData!$AC$8:$AD$64,2,),Demand_RawData!$L$8:$Z$39,COLUMNS(Demand_RawData!$L$8:R$8),)</f>
        <v>1.9231858383071079</v>
      </c>
      <c r="H68" s="35">
        <f>VLOOKUP(VLOOKUP($A68,Demand_RawData!$AC$8:$AD$64,2,),Demand_RawData!$L$8:$Z$39,COLUMNS(Demand_RawData!$L$8:S$8),)</f>
        <v>1.8289405860010852</v>
      </c>
      <c r="I68" s="35">
        <f>VLOOKUP(VLOOKUP($A68,Demand_RawData!$AC$8:$AD$64,2,),Demand_RawData!$L$8:$Z$39,COLUMNS(Demand_RawData!$L$8:T$8),)</f>
        <v>1.7346953336950623</v>
      </c>
      <c r="J68" s="35">
        <f>VLOOKUP(VLOOKUP($A68,Demand_RawData!$AC$8:$AD$64,2,),Demand_RawData!$L$8:$Z$39,COLUMNS(Demand_RawData!$L$8:U$8),)</f>
        <v>1.6404500813890395</v>
      </c>
      <c r="K68" s="35">
        <f>VLOOKUP(VLOOKUP($A68,Demand_RawData!$AC$8:$AD$64,2,),Demand_RawData!$L$8:$AA$39,COLUMNS(Demand_RawData!$L$8:$AA$8),)</f>
        <v>1.5462048290830168</v>
      </c>
    </row>
    <row r="69" spans="1:11" x14ac:dyDescent="0.25">
      <c r="A69" s="124" t="str">
        <f>Sets!G68</f>
        <v>ctequ</v>
      </c>
      <c r="B69" s="35">
        <f>VLOOKUP(VLOOKUP($A69,Demand_RawData!$AC$8:$AD$64,2,),Demand_RawData!$L$8:$Z$39,COLUMNS(Demand_RawData!$L$8:M$8),)</f>
        <v>2.3944120998372216</v>
      </c>
      <c r="C69" s="35">
        <f>VLOOKUP(VLOOKUP($A69,Demand_RawData!$AC$8:$AD$64,2,),Demand_RawData!$L$8:$Z$39,COLUMNS(Demand_RawData!$L$8:N$8),)</f>
        <v>2.3001668475311989</v>
      </c>
      <c r="D69" s="35">
        <f>VLOOKUP(VLOOKUP($A69,Demand_RawData!$AC$8:$AD$64,2,),Demand_RawData!$L$8:$Z$39,COLUMNS(Demand_RawData!$L$8:O$8),)</f>
        <v>2.2059215952251763</v>
      </c>
      <c r="E69" s="35">
        <f>VLOOKUP(VLOOKUP($A69,Demand_RawData!$AC$8:$AD$64,2,),Demand_RawData!$L$8:$Z$39,COLUMNS(Demand_RawData!$L$8:P$8),)</f>
        <v>2.1116763429191536</v>
      </c>
      <c r="F69" s="35">
        <f>VLOOKUP(VLOOKUP($A69,Demand_RawData!$AC$8:$AD$64,2,),Demand_RawData!$L$8:$Z$39,COLUMNS(Demand_RawData!$L$8:Q$8),)</f>
        <v>2.0174310906131305</v>
      </c>
      <c r="G69" s="35">
        <f>VLOOKUP(VLOOKUP($A69,Demand_RawData!$AC$8:$AD$64,2,),Demand_RawData!$L$8:$Z$39,COLUMNS(Demand_RawData!$L$8:R$8),)</f>
        <v>1.9231858383071079</v>
      </c>
      <c r="H69" s="35">
        <f>VLOOKUP(VLOOKUP($A69,Demand_RawData!$AC$8:$AD$64,2,),Demand_RawData!$L$8:$Z$39,COLUMNS(Demand_RawData!$L$8:S$8),)</f>
        <v>1.8289405860010852</v>
      </c>
      <c r="I69" s="35">
        <f>VLOOKUP(VLOOKUP($A69,Demand_RawData!$AC$8:$AD$64,2,),Demand_RawData!$L$8:$Z$39,COLUMNS(Demand_RawData!$L$8:T$8),)</f>
        <v>1.7346953336950623</v>
      </c>
      <c r="J69" s="35">
        <f>VLOOKUP(VLOOKUP($A69,Demand_RawData!$AC$8:$AD$64,2,),Demand_RawData!$L$8:$Z$39,COLUMNS(Demand_RawData!$L$8:U$8),)</f>
        <v>1.6404500813890395</v>
      </c>
      <c r="K69" s="35">
        <f>VLOOKUP(VLOOKUP($A69,Demand_RawData!$AC$8:$AD$64,2,),Demand_RawData!$L$8:$AA$39,COLUMNS(Demand_RawData!$L$8:$AA$8),)</f>
        <v>1.5462048290830168</v>
      </c>
    </row>
    <row r="70" spans="1:11" x14ac:dyDescent="0.25">
      <c r="A70" s="124" t="str">
        <f>Sets!G69</f>
        <v>cfurn</v>
      </c>
      <c r="B70" s="35">
        <f>VLOOKUP(VLOOKUP($A70,Demand_RawData!$AC$8:$AD$64,2,),Demand_RawData!$L$8:$Z$39,COLUMNS(Demand_RawData!$L$8:M$8),)</f>
        <v>2.0641172002170376</v>
      </c>
      <c r="C70" s="35">
        <f>VLOOKUP(VLOOKUP($A70,Demand_RawData!$AC$8:$AD$64,2,),Demand_RawData!$L$8:$Z$39,COLUMNS(Demand_RawData!$L$8:N$8),)</f>
        <v>1.905777536625068</v>
      </c>
      <c r="D70" s="35">
        <f>VLOOKUP(VLOOKUP($A70,Demand_RawData!$AC$8:$AD$64,2,),Demand_RawData!$L$8:$Z$39,COLUMNS(Demand_RawData!$L$8:O$8),)</f>
        <v>1.7474378730330984</v>
      </c>
      <c r="E70" s="35">
        <f>VLOOKUP(VLOOKUP($A70,Demand_RawData!$AC$8:$AD$64,2,),Demand_RawData!$L$8:$Z$39,COLUMNS(Demand_RawData!$L$8:P$8),)</f>
        <v>1.5890982094411288</v>
      </c>
      <c r="F70" s="35">
        <f>VLOOKUP(VLOOKUP($A70,Demand_RawData!$AC$8:$AD$64,2,),Demand_RawData!$L$8:$Z$39,COLUMNS(Demand_RawData!$L$8:Q$8),)</f>
        <v>1.4307585458491592</v>
      </c>
      <c r="G70" s="35">
        <f>VLOOKUP(VLOOKUP($A70,Demand_RawData!$AC$8:$AD$64,2,),Demand_RawData!$L$8:$Z$39,COLUMNS(Demand_RawData!$L$8:R$8),)</f>
        <v>1.2724188822571896</v>
      </c>
      <c r="H70" s="35">
        <f>VLOOKUP(VLOOKUP($A70,Demand_RawData!$AC$8:$AD$64,2,),Demand_RawData!$L$8:$Z$39,COLUMNS(Demand_RawData!$L$8:S$8),)</f>
        <v>1.11407921866522</v>
      </c>
      <c r="I70" s="35">
        <f>VLOOKUP(VLOOKUP($A70,Demand_RawData!$AC$8:$AD$64,2,),Demand_RawData!$L$8:$Z$39,COLUMNS(Demand_RawData!$L$8:T$8),)</f>
        <v>0.95573955507325037</v>
      </c>
      <c r="J70" s="35">
        <f>VLOOKUP(VLOOKUP($A70,Demand_RawData!$AC$8:$AD$64,2,),Demand_RawData!$L$8:$Z$39,COLUMNS(Demand_RawData!$L$8:U$8),)</f>
        <v>0.79739989148128076</v>
      </c>
      <c r="K70" s="35">
        <f>VLOOKUP(VLOOKUP($A70,Demand_RawData!$AC$8:$AD$64,2,),Demand_RawData!$L$8:$AA$39,COLUMNS(Demand_RawData!$L$8:$AA$8),)</f>
        <v>0.63906022788931094</v>
      </c>
    </row>
    <row r="71" spans="1:11" x14ac:dyDescent="0.25">
      <c r="A71" s="124" t="str">
        <f>Sets!G70</f>
        <v>coman</v>
      </c>
      <c r="B71" s="35">
        <f>VLOOKUP(VLOOKUP($A71,Demand_RawData!$AC$8:$AD$64,2,),Demand_RawData!$L$8:$Z$39,COLUMNS(Demand_RawData!$L$8:M$8),)</f>
        <v>2.0641172002170376</v>
      </c>
      <c r="C71" s="35">
        <f>VLOOKUP(VLOOKUP($A71,Demand_RawData!$AC$8:$AD$64,2,),Demand_RawData!$L$8:$Z$39,COLUMNS(Demand_RawData!$L$8:N$8),)</f>
        <v>1.905777536625068</v>
      </c>
      <c r="D71" s="35">
        <f>VLOOKUP(VLOOKUP($A71,Demand_RawData!$AC$8:$AD$64,2,),Demand_RawData!$L$8:$Z$39,COLUMNS(Demand_RawData!$L$8:O$8),)</f>
        <v>1.7474378730330984</v>
      </c>
      <c r="E71" s="35">
        <f>VLOOKUP(VLOOKUP($A71,Demand_RawData!$AC$8:$AD$64,2,),Demand_RawData!$L$8:$Z$39,COLUMNS(Demand_RawData!$L$8:P$8),)</f>
        <v>1.5890982094411288</v>
      </c>
      <c r="F71" s="35">
        <f>VLOOKUP(VLOOKUP($A71,Demand_RawData!$AC$8:$AD$64,2,),Demand_RawData!$L$8:$Z$39,COLUMNS(Demand_RawData!$L$8:Q$8),)</f>
        <v>1.4307585458491592</v>
      </c>
      <c r="G71" s="35">
        <f>VLOOKUP(VLOOKUP($A71,Demand_RawData!$AC$8:$AD$64,2,),Demand_RawData!$L$8:$Z$39,COLUMNS(Demand_RawData!$L$8:R$8),)</f>
        <v>1.2724188822571896</v>
      </c>
      <c r="H71" s="35">
        <f>VLOOKUP(VLOOKUP($A71,Demand_RawData!$AC$8:$AD$64,2,),Demand_RawData!$L$8:$Z$39,COLUMNS(Demand_RawData!$L$8:S$8),)</f>
        <v>1.11407921866522</v>
      </c>
      <c r="I71" s="35">
        <f>VLOOKUP(VLOOKUP($A71,Demand_RawData!$AC$8:$AD$64,2,),Demand_RawData!$L$8:$Z$39,COLUMNS(Demand_RawData!$L$8:T$8),)</f>
        <v>0.95573955507325037</v>
      </c>
      <c r="J71" s="35">
        <f>VLOOKUP(VLOOKUP($A71,Demand_RawData!$AC$8:$AD$64,2,),Demand_RawData!$L$8:$Z$39,COLUMNS(Demand_RawData!$L$8:U$8),)</f>
        <v>0.79739989148128076</v>
      </c>
      <c r="K71" s="35">
        <f>VLOOKUP(VLOOKUP($A71,Demand_RawData!$AC$8:$AD$64,2,),Demand_RawData!$L$8:$AA$39,COLUMNS(Demand_RawData!$L$8:$AA$8),)</f>
        <v>0.63906022788931094</v>
      </c>
    </row>
    <row r="72" spans="1:11" x14ac:dyDescent="0.25">
      <c r="A72" s="124" t="str">
        <f>Sets!G71</f>
        <v>celec</v>
      </c>
      <c r="B72" s="35">
        <f>VLOOKUP(VLOOKUP($A72,Demand_RawData!$AC$8:$AD$64,2,),Demand_RawData!$L$8:$Z$39,COLUMNS(Demand_RawData!$L$8:M$8),)</f>
        <v>0.655842105263158</v>
      </c>
      <c r="C72" s="35">
        <f>VLOOKUP(VLOOKUP($A72,Demand_RawData!$AC$8:$AD$64,2,),Demand_RawData!$L$8:$Z$39,COLUMNS(Demand_RawData!$L$8:N$8),)</f>
        <v>0.70110526315789479</v>
      </c>
      <c r="D72" s="35">
        <f>VLOOKUP(VLOOKUP($A72,Demand_RawData!$AC$8:$AD$64,2,),Demand_RawData!$L$8:$Z$39,COLUMNS(Demand_RawData!$L$8:O$8),)</f>
        <v>0.74636842105263168</v>
      </c>
      <c r="E72" s="35">
        <f>VLOOKUP(VLOOKUP($A72,Demand_RawData!$AC$8:$AD$64,2,),Demand_RawData!$L$8:$Z$39,COLUMNS(Demand_RawData!$L$8:P$8),)</f>
        <v>0.79163157894736846</v>
      </c>
      <c r="F72" s="35">
        <f>VLOOKUP(VLOOKUP($A72,Demand_RawData!$AC$8:$AD$64,2,),Demand_RawData!$L$8:$Z$39,COLUMNS(Demand_RawData!$L$8:Q$8),)</f>
        <v>0.83689473684210536</v>
      </c>
      <c r="G72" s="35">
        <f>VLOOKUP(VLOOKUP($A72,Demand_RawData!$AC$8:$AD$64,2,),Demand_RawData!$L$8:$Z$39,COLUMNS(Demand_RawData!$L$8:R$8),)</f>
        <v>0.88215789473684214</v>
      </c>
      <c r="H72" s="35">
        <f>VLOOKUP(VLOOKUP($A72,Demand_RawData!$AC$8:$AD$64,2,),Demand_RawData!$L$8:$Z$39,COLUMNS(Demand_RawData!$L$8:S$8),)</f>
        <v>0.92742105263157892</v>
      </c>
      <c r="I72" s="35">
        <f>VLOOKUP(VLOOKUP($A72,Demand_RawData!$AC$8:$AD$64,2,),Demand_RawData!$L$8:$Z$39,COLUMNS(Demand_RawData!$L$8:T$8),)</f>
        <v>0.97268421052631582</v>
      </c>
      <c r="J72" s="35">
        <f>VLOOKUP(VLOOKUP($A72,Demand_RawData!$AC$8:$AD$64,2,),Demand_RawData!$L$8:$Z$39,COLUMNS(Demand_RawData!$L$8:U$8),)</f>
        <v>1.0179473684210527</v>
      </c>
      <c r="K72" s="35">
        <f>VLOOKUP(VLOOKUP($A72,Demand_RawData!$AC$8:$AD$64,2,),Demand_RawData!$L$8:$AA$39,COLUMNS(Demand_RawData!$L$8:$AA$8),)</f>
        <v>1.0632105263157896</v>
      </c>
    </row>
    <row r="73" spans="1:11" x14ac:dyDescent="0.25">
      <c r="A73" s="124" t="str">
        <f>Sets!G72</f>
        <v>cwatr</v>
      </c>
      <c r="B73" s="35">
        <f>VLOOKUP(VLOOKUP($A73,Demand_RawData!$AC$8:$AD$64,2,),Demand_RawData!$L$8:$Z$39,COLUMNS(Demand_RawData!$L$8:M$8),)</f>
        <v>0.655842105263158</v>
      </c>
      <c r="C73" s="35">
        <f>VLOOKUP(VLOOKUP($A73,Demand_RawData!$AC$8:$AD$64,2,),Demand_RawData!$L$8:$Z$39,COLUMNS(Demand_RawData!$L$8:N$8),)</f>
        <v>0.70110526315789479</v>
      </c>
      <c r="D73" s="35">
        <f>VLOOKUP(VLOOKUP($A73,Demand_RawData!$AC$8:$AD$64,2,),Demand_RawData!$L$8:$Z$39,COLUMNS(Demand_RawData!$L$8:O$8),)</f>
        <v>0.74636842105263168</v>
      </c>
      <c r="E73" s="35">
        <f>VLOOKUP(VLOOKUP($A73,Demand_RawData!$AC$8:$AD$64,2,),Demand_RawData!$L$8:$Z$39,COLUMNS(Demand_RawData!$L$8:P$8),)</f>
        <v>0.79163157894736846</v>
      </c>
      <c r="F73" s="35">
        <f>VLOOKUP(VLOOKUP($A73,Demand_RawData!$AC$8:$AD$64,2,),Demand_RawData!$L$8:$Z$39,COLUMNS(Demand_RawData!$L$8:Q$8),)</f>
        <v>0.83689473684210536</v>
      </c>
      <c r="G73" s="35">
        <f>VLOOKUP(VLOOKUP($A73,Demand_RawData!$AC$8:$AD$64,2,),Demand_RawData!$L$8:$Z$39,COLUMNS(Demand_RawData!$L$8:R$8),)</f>
        <v>0.88215789473684214</v>
      </c>
      <c r="H73" s="35">
        <f>VLOOKUP(VLOOKUP($A73,Demand_RawData!$AC$8:$AD$64,2,),Demand_RawData!$L$8:$Z$39,COLUMNS(Demand_RawData!$L$8:S$8),)</f>
        <v>0.92742105263157892</v>
      </c>
      <c r="I73" s="35">
        <f>VLOOKUP(VLOOKUP($A73,Demand_RawData!$AC$8:$AD$64,2,),Demand_RawData!$L$8:$Z$39,COLUMNS(Demand_RawData!$L$8:T$8),)</f>
        <v>0.97268421052631582</v>
      </c>
      <c r="J73" s="35">
        <f>VLOOKUP(VLOOKUP($A73,Demand_RawData!$AC$8:$AD$64,2,),Demand_RawData!$L$8:$Z$39,COLUMNS(Demand_RawData!$L$8:U$8),)</f>
        <v>1.0179473684210527</v>
      </c>
      <c r="K73" s="35">
        <f>VLOOKUP(VLOOKUP($A73,Demand_RawData!$AC$8:$AD$64,2,),Demand_RawData!$L$8:$AA$39,COLUMNS(Demand_RawData!$L$8:$AA$8),)</f>
        <v>1.0632105263157896</v>
      </c>
    </row>
    <row r="74" spans="1:11" x14ac:dyDescent="0.25">
      <c r="A74" s="124" t="str">
        <f>Sets!G73</f>
        <v>ccons</v>
      </c>
      <c r="B74" s="35">
        <f>VLOOKUP(VLOOKUP($A74,Demand_RawData!$AC$8:$AD$64,2,),Demand_RawData!$L$8:$Z$39,COLUMNS(Demand_RawData!$L$8:M$8),)</f>
        <v>0.72321866521975031</v>
      </c>
      <c r="C74" s="35">
        <f>VLOOKUP(VLOOKUP($A74,Demand_RawData!$AC$8:$AD$64,2,),Demand_RawData!$L$8:$Z$39,COLUMNS(Demand_RawData!$L$8:N$8),)</f>
        <v>0.76814975583288103</v>
      </c>
      <c r="D74" s="35">
        <f>VLOOKUP(VLOOKUP($A74,Demand_RawData!$AC$8:$AD$64,2,),Demand_RawData!$L$8:$Z$39,COLUMNS(Demand_RawData!$L$8:O$8),)</f>
        <v>0.81308084644601186</v>
      </c>
      <c r="E74" s="35">
        <f>VLOOKUP(VLOOKUP($A74,Demand_RawData!$AC$8:$AD$64,2,),Demand_RawData!$L$8:$Z$39,COLUMNS(Demand_RawData!$L$8:P$8),)</f>
        <v>0.85801193705914258</v>
      </c>
      <c r="F74" s="35">
        <f>VLOOKUP(VLOOKUP($A74,Demand_RawData!$AC$8:$AD$64,2,),Demand_RawData!$L$8:$Z$39,COLUMNS(Demand_RawData!$L$8:Q$8),)</f>
        <v>0.9029430276722733</v>
      </c>
      <c r="G74" s="35">
        <f>VLOOKUP(VLOOKUP($A74,Demand_RawData!$AC$8:$AD$64,2,),Demand_RawData!$L$8:$Z$39,COLUMNS(Demand_RawData!$L$8:R$8),)</f>
        <v>0.94787411828540413</v>
      </c>
      <c r="H74" s="35">
        <f>VLOOKUP(VLOOKUP($A74,Demand_RawData!$AC$8:$AD$64,2,),Demand_RawData!$L$8:$Z$39,COLUMNS(Demand_RawData!$L$8:S$8),)</f>
        <v>0.99280520889853485</v>
      </c>
      <c r="I74" s="35">
        <f>VLOOKUP(VLOOKUP($A74,Demand_RawData!$AC$8:$AD$64,2,),Demand_RawData!$L$8:$Z$39,COLUMNS(Demand_RawData!$L$8:T$8),)</f>
        <v>1.0377362995116657</v>
      </c>
      <c r="J74" s="35">
        <f>VLOOKUP(VLOOKUP($A74,Demand_RawData!$AC$8:$AD$64,2,),Demand_RawData!$L$8:$Z$39,COLUMNS(Demand_RawData!$L$8:U$8),)</f>
        <v>1.0826673901247963</v>
      </c>
      <c r="K74" s="35">
        <f>VLOOKUP(VLOOKUP($A74,Demand_RawData!$AC$8:$AD$64,2,),Demand_RawData!$L$8:$AA$39,COLUMNS(Demand_RawData!$L$8:$AA$8),)</f>
        <v>1.1275984807379271</v>
      </c>
    </row>
    <row r="75" spans="1:11" x14ac:dyDescent="0.25">
      <c r="A75" s="124" t="str">
        <f>Sets!G74</f>
        <v>ctrad</v>
      </c>
      <c r="B75" s="35">
        <f>VLOOKUP(VLOOKUP($A75,Demand_RawData!$AC$8:$AD$64,2,),Demand_RawData!$L$8:$Z$39,COLUMNS(Demand_RawData!$L$8:M$8),)</f>
        <v>1.5337479652740096</v>
      </c>
      <c r="C75" s="35">
        <f>VLOOKUP(VLOOKUP($A75,Demand_RawData!$AC$8:$AD$64,2,),Demand_RawData!$L$8:$Z$39,COLUMNS(Demand_RawData!$L$8:N$8),)</f>
        <v>1.4820941399891481</v>
      </c>
      <c r="D75" s="35">
        <f>VLOOKUP(VLOOKUP($A75,Demand_RawData!$AC$8:$AD$64,2,),Demand_RawData!$L$8:$Z$39,COLUMNS(Demand_RawData!$L$8:O$8),)</f>
        <v>1.4304403147042863</v>
      </c>
      <c r="E75" s="35">
        <f>VLOOKUP(VLOOKUP($A75,Demand_RawData!$AC$8:$AD$64,2,),Demand_RawData!$L$8:$Z$39,COLUMNS(Demand_RawData!$L$8:P$8),)</f>
        <v>1.3787864894194248</v>
      </c>
      <c r="F75" s="35">
        <f>VLOOKUP(VLOOKUP($A75,Demand_RawData!$AC$8:$AD$64,2,),Demand_RawData!$L$8:$Z$39,COLUMNS(Demand_RawData!$L$8:Q$8),)</f>
        <v>1.3271326641345631</v>
      </c>
      <c r="G75" s="35">
        <f>VLOOKUP(VLOOKUP($A75,Demand_RawData!$AC$8:$AD$64,2,),Demand_RawData!$L$8:$Z$39,COLUMNS(Demand_RawData!$L$8:R$8),)</f>
        <v>1.2754788388497016</v>
      </c>
      <c r="H75" s="35">
        <f>VLOOKUP(VLOOKUP($A75,Demand_RawData!$AC$8:$AD$64,2,),Demand_RawData!$L$8:$Z$39,COLUMNS(Demand_RawData!$L$8:S$8),)</f>
        <v>1.2238250135648401</v>
      </c>
      <c r="I75" s="35">
        <f>VLOOKUP(VLOOKUP($A75,Demand_RawData!$AC$8:$AD$64,2,),Demand_RawData!$L$8:$Z$39,COLUMNS(Demand_RawData!$L$8:T$8),)</f>
        <v>1.1721711882799783</v>
      </c>
      <c r="J75" s="35">
        <f>VLOOKUP(VLOOKUP($A75,Demand_RawData!$AC$8:$AD$64,2,),Demand_RawData!$L$8:$Z$39,COLUMNS(Demand_RawData!$L$8:U$8),)</f>
        <v>1.1205173629951166</v>
      </c>
      <c r="K75" s="35">
        <f>VLOOKUP(VLOOKUP($A75,Demand_RawData!$AC$8:$AD$64,2,),Demand_RawData!$L$8:$AA$39,COLUMNS(Demand_RawData!$L$8:$AA$8),)</f>
        <v>1.0688635377102549</v>
      </c>
    </row>
    <row r="76" spans="1:11" x14ac:dyDescent="0.25">
      <c r="A76" s="124" t="str">
        <f>Sets!G75</f>
        <v>chotl</v>
      </c>
      <c r="B76" s="35">
        <f>VLOOKUP(VLOOKUP($A76,Demand_RawData!$AC$8:$AD$64,2,),Demand_RawData!$L$8:$Z$39,COLUMNS(Demand_RawData!$L$8:M$8),)</f>
        <v>1.5337479652740096</v>
      </c>
      <c r="C76" s="35">
        <f>VLOOKUP(VLOOKUP($A76,Demand_RawData!$AC$8:$AD$64,2,),Demand_RawData!$L$8:$Z$39,COLUMNS(Demand_RawData!$L$8:N$8),)</f>
        <v>1.4820941399891481</v>
      </c>
      <c r="D76" s="35">
        <f>VLOOKUP(VLOOKUP($A76,Demand_RawData!$AC$8:$AD$64,2,),Demand_RawData!$L$8:$Z$39,COLUMNS(Demand_RawData!$L$8:O$8),)</f>
        <v>1.4304403147042863</v>
      </c>
      <c r="E76" s="35">
        <f>VLOOKUP(VLOOKUP($A76,Demand_RawData!$AC$8:$AD$64,2,),Demand_RawData!$L$8:$Z$39,COLUMNS(Demand_RawData!$L$8:P$8),)</f>
        <v>1.3787864894194248</v>
      </c>
      <c r="F76" s="35">
        <f>VLOOKUP(VLOOKUP($A76,Demand_RawData!$AC$8:$AD$64,2,),Demand_RawData!$L$8:$Z$39,COLUMNS(Demand_RawData!$L$8:Q$8),)</f>
        <v>1.3271326641345631</v>
      </c>
      <c r="G76" s="35">
        <f>VLOOKUP(VLOOKUP($A76,Demand_RawData!$AC$8:$AD$64,2,),Demand_RawData!$L$8:$Z$39,COLUMNS(Demand_RawData!$L$8:R$8),)</f>
        <v>1.2754788388497016</v>
      </c>
      <c r="H76" s="35">
        <f>VLOOKUP(VLOOKUP($A76,Demand_RawData!$AC$8:$AD$64,2,),Demand_RawData!$L$8:$Z$39,COLUMNS(Demand_RawData!$L$8:S$8),)</f>
        <v>1.2238250135648401</v>
      </c>
      <c r="I76" s="35">
        <f>VLOOKUP(VLOOKUP($A76,Demand_RawData!$AC$8:$AD$64,2,),Demand_RawData!$L$8:$Z$39,COLUMNS(Demand_RawData!$L$8:T$8),)</f>
        <v>1.1721711882799783</v>
      </c>
      <c r="J76" s="35">
        <f>VLOOKUP(VLOOKUP($A76,Demand_RawData!$AC$8:$AD$64,2,),Demand_RawData!$L$8:$Z$39,COLUMNS(Demand_RawData!$L$8:U$8),)</f>
        <v>1.1205173629951166</v>
      </c>
      <c r="K76" s="35">
        <f>VLOOKUP(VLOOKUP($A76,Demand_RawData!$AC$8:$AD$64,2,),Demand_RawData!$L$8:$AA$39,COLUMNS(Demand_RawData!$L$8:$AA$8),)</f>
        <v>1.0688635377102549</v>
      </c>
    </row>
    <row r="77" spans="1:11" x14ac:dyDescent="0.25">
      <c r="A77" s="124" t="str">
        <f>Sets!G76</f>
        <v>cptrp-l</v>
      </c>
      <c r="B77" s="35">
        <f>VLOOKUP(VLOOKUP($A77,Demand_RawData!$AC$8:$AD$64,2,),Demand_RawData!$L$8:$Z$39,COLUMNS(Demand_RawData!$L$8:M$8),)</f>
        <v>1.4046584373304396</v>
      </c>
      <c r="C77" s="35">
        <f>VLOOKUP(VLOOKUP($A77,Demand_RawData!$AC$8:$AD$64,2,),Demand_RawData!$L$8:$Z$39,COLUMNS(Demand_RawData!$L$8:N$8),)</f>
        <v>1.2562362995116658</v>
      </c>
      <c r="D77" s="35">
        <f>VLOOKUP(VLOOKUP($A77,Demand_RawData!$AC$8:$AD$64,2,),Demand_RawData!$L$8:$Z$39,COLUMNS(Demand_RawData!$L$8:O$8),)</f>
        <v>1.1078141616928923</v>
      </c>
      <c r="E77" s="35">
        <f>VLOOKUP(VLOOKUP($A77,Demand_RawData!$AC$8:$AD$64,2,),Demand_RawData!$L$8:$Z$39,COLUMNS(Demand_RawData!$L$8:P$8),)</f>
        <v>0.95939202387411848</v>
      </c>
      <c r="F77" s="35">
        <f>VLOOKUP(VLOOKUP($A77,Demand_RawData!$AC$8:$AD$64,2,),Demand_RawData!$L$8:$Z$39,COLUMNS(Demand_RawData!$L$8:Q$8),)</f>
        <v>0.8109698860553447</v>
      </c>
      <c r="G77" s="35">
        <f>VLOOKUP(VLOOKUP($A77,Demand_RawData!$AC$8:$AD$64,2,),Demand_RawData!$L$8:$Z$39,COLUMNS(Demand_RawData!$L$8:R$8),)</f>
        <v>0.66254774823657103</v>
      </c>
      <c r="H77" s="35">
        <f>VLOOKUP(VLOOKUP($A77,Demand_RawData!$AC$8:$AD$64,2,),Demand_RawData!$L$8:$Z$39,COLUMNS(Demand_RawData!$L$8:S$8),)</f>
        <v>0.51412561041779736</v>
      </c>
      <c r="I77" s="35">
        <f>VLOOKUP(VLOOKUP($A77,Demand_RawData!$AC$8:$AD$64,2,),Demand_RawData!$L$8:$Z$39,COLUMNS(Demand_RawData!$L$8:T$8),)</f>
        <v>0.36570347259902358</v>
      </c>
      <c r="J77" s="35">
        <f>VLOOKUP(VLOOKUP($A77,Demand_RawData!$AC$8:$AD$64,2,),Demand_RawData!$L$8:$Z$39,COLUMNS(Demand_RawData!$L$8:U$8),)</f>
        <v>0.21728133478025002</v>
      </c>
      <c r="K77" s="35">
        <f>VLOOKUP(VLOOKUP($A77,Demand_RawData!$AC$8:$AD$64,2,),Demand_RawData!$L$8:$AA$39,COLUMNS(Demand_RawData!$L$8:$AA$8),)</f>
        <v>6.8859196961475841E-2</v>
      </c>
    </row>
    <row r="78" spans="1:11" x14ac:dyDescent="0.25">
      <c r="A78" s="124" t="str">
        <f>Sets!G77</f>
        <v>cptrp-o</v>
      </c>
      <c r="B78" s="35">
        <f>VLOOKUP(VLOOKUP($A78,Demand_RawData!$AC$8:$AD$64,2,),Demand_RawData!$L$8:$Z$39,COLUMNS(Demand_RawData!$L$8:M$8),)</f>
        <v>1.4046584373304396</v>
      </c>
      <c r="C78" s="35">
        <f>VLOOKUP(VLOOKUP($A78,Demand_RawData!$AC$8:$AD$64,2,),Demand_RawData!$L$8:$Z$39,COLUMNS(Demand_RawData!$L$8:N$8),)</f>
        <v>1.2562362995116658</v>
      </c>
      <c r="D78" s="35">
        <f>VLOOKUP(VLOOKUP($A78,Demand_RawData!$AC$8:$AD$64,2,),Demand_RawData!$L$8:$Z$39,COLUMNS(Demand_RawData!$L$8:O$8),)</f>
        <v>1.1078141616928923</v>
      </c>
      <c r="E78" s="35">
        <f>VLOOKUP(VLOOKUP($A78,Demand_RawData!$AC$8:$AD$64,2,),Demand_RawData!$L$8:$Z$39,COLUMNS(Demand_RawData!$L$8:P$8),)</f>
        <v>0.95939202387411848</v>
      </c>
      <c r="F78" s="35">
        <f>VLOOKUP(VLOOKUP($A78,Demand_RawData!$AC$8:$AD$64,2,),Demand_RawData!$L$8:$Z$39,COLUMNS(Demand_RawData!$L$8:Q$8),)</f>
        <v>0.8109698860553447</v>
      </c>
      <c r="G78" s="35">
        <f>VLOOKUP(VLOOKUP($A78,Demand_RawData!$AC$8:$AD$64,2,),Demand_RawData!$L$8:$Z$39,COLUMNS(Demand_RawData!$L$8:R$8),)</f>
        <v>0.66254774823657103</v>
      </c>
      <c r="H78" s="35">
        <f>VLOOKUP(VLOOKUP($A78,Demand_RawData!$AC$8:$AD$64,2,),Demand_RawData!$L$8:$Z$39,COLUMNS(Demand_RawData!$L$8:S$8),)</f>
        <v>0.51412561041779736</v>
      </c>
      <c r="I78" s="35">
        <f>VLOOKUP(VLOOKUP($A78,Demand_RawData!$AC$8:$AD$64,2,),Demand_RawData!$L$8:$Z$39,COLUMNS(Demand_RawData!$L$8:T$8),)</f>
        <v>0.36570347259902358</v>
      </c>
      <c r="J78" s="35">
        <f>VLOOKUP(VLOOKUP($A78,Demand_RawData!$AC$8:$AD$64,2,),Demand_RawData!$L$8:$Z$39,COLUMNS(Demand_RawData!$L$8:U$8),)</f>
        <v>0.21728133478025002</v>
      </c>
      <c r="K78" s="35">
        <f>VLOOKUP(VLOOKUP($A78,Demand_RawData!$AC$8:$AD$64,2,),Demand_RawData!$L$8:$AA$39,COLUMNS(Demand_RawData!$L$8:$AA$8),)</f>
        <v>6.8859196961475841E-2</v>
      </c>
    </row>
    <row r="79" spans="1:11" x14ac:dyDescent="0.25">
      <c r="A79" s="124" t="str">
        <f>Sets!G78</f>
        <v>cftrp-l</v>
      </c>
      <c r="B79" s="35">
        <f>VLOOKUP(VLOOKUP($A79,Demand_RawData!$AC$8:$AD$64,2,),Demand_RawData!$L$8:$Z$39,COLUMNS(Demand_RawData!$L$8:M$8),)</f>
        <v>1.4046584373304396</v>
      </c>
      <c r="C79" s="35">
        <f>VLOOKUP(VLOOKUP($A79,Demand_RawData!$AC$8:$AD$64,2,),Demand_RawData!$L$8:$Z$39,COLUMNS(Demand_RawData!$L$8:N$8),)</f>
        <v>1.2562362995116658</v>
      </c>
      <c r="D79" s="35">
        <f>VLOOKUP(VLOOKUP($A79,Demand_RawData!$AC$8:$AD$64,2,),Demand_RawData!$L$8:$Z$39,COLUMNS(Demand_RawData!$L$8:O$8),)</f>
        <v>1.1078141616928923</v>
      </c>
      <c r="E79" s="35">
        <f>VLOOKUP(VLOOKUP($A79,Demand_RawData!$AC$8:$AD$64,2,),Demand_RawData!$L$8:$Z$39,COLUMNS(Demand_RawData!$L$8:P$8),)</f>
        <v>0.95939202387411848</v>
      </c>
      <c r="F79" s="35">
        <f>VLOOKUP(VLOOKUP($A79,Demand_RawData!$AC$8:$AD$64,2,),Demand_RawData!$L$8:$Z$39,COLUMNS(Demand_RawData!$L$8:Q$8),)</f>
        <v>0.8109698860553447</v>
      </c>
      <c r="G79" s="35">
        <f>VLOOKUP(VLOOKUP($A79,Demand_RawData!$AC$8:$AD$64,2,),Demand_RawData!$L$8:$Z$39,COLUMNS(Demand_RawData!$L$8:R$8),)</f>
        <v>0.66254774823657103</v>
      </c>
      <c r="H79" s="35">
        <f>VLOOKUP(VLOOKUP($A79,Demand_RawData!$AC$8:$AD$64,2,),Demand_RawData!$L$8:$Z$39,COLUMNS(Demand_RawData!$L$8:S$8),)</f>
        <v>0.51412561041779736</v>
      </c>
      <c r="I79" s="35">
        <f>VLOOKUP(VLOOKUP($A79,Demand_RawData!$AC$8:$AD$64,2,),Demand_RawData!$L$8:$Z$39,COLUMNS(Demand_RawData!$L$8:T$8),)</f>
        <v>0.36570347259902358</v>
      </c>
      <c r="J79" s="35">
        <f>VLOOKUP(VLOOKUP($A79,Demand_RawData!$AC$8:$AD$64,2,),Demand_RawData!$L$8:$Z$39,COLUMNS(Demand_RawData!$L$8:U$8),)</f>
        <v>0.21728133478025002</v>
      </c>
      <c r="K79" s="35">
        <f>VLOOKUP(VLOOKUP($A79,Demand_RawData!$AC$8:$AD$64,2,),Demand_RawData!$L$8:$AA$39,COLUMNS(Demand_RawData!$L$8:$AA$8),)</f>
        <v>6.8859196961475841E-2</v>
      </c>
    </row>
    <row r="80" spans="1:11" x14ac:dyDescent="0.25">
      <c r="A80" s="124" t="str">
        <f>Sets!G79</f>
        <v>cftrp-o</v>
      </c>
      <c r="B80" s="35">
        <f>VLOOKUP(VLOOKUP($A80,Demand_RawData!$AC$8:$AD$64,2,),Demand_RawData!$L$8:$Z$39,COLUMNS(Demand_RawData!$L$8:M$8),)</f>
        <v>1.4046584373304396</v>
      </c>
      <c r="C80" s="35">
        <f>VLOOKUP(VLOOKUP($A80,Demand_RawData!$AC$8:$AD$64,2,),Demand_RawData!$L$8:$Z$39,COLUMNS(Demand_RawData!$L$8:N$8),)</f>
        <v>1.2562362995116658</v>
      </c>
      <c r="D80" s="35">
        <f>VLOOKUP(VLOOKUP($A80,Demand_RawData!$AC$8:$AD$64,2,),Demand_RawData!$L$8:$Z$39,COLUMNS(Demand_RawData!$L$8:O$8),)</f>
        <v>1.1078141616928923</v>
      </c>
      <c r="E80" s="35">
        <f>VLOOKUP(VLOOKUP($A80,Demand_RawData!$AC$8:$AD$64,2,),Demand_RawData!$L$8:$Z$39,COLUMNS(Demand_RawData!$L$8:P$8),)</f>
        <v>0.95939202387411848</v>
      </c>
      <c r="F80" s="35">
        <f>VLOOKUP(VLOOKUP($A80,Demand_RawData!$AC$8:$AD$64,2,),Demand_RawData!$L$8:$Z$39,COLUMNS(Demand_RawData!$L$8:Q$8),)</f>
        <v>0.8109698860553447</v>
      </c>
      <c r="G80" s="35">
        <f>VLOOKUP(VLOOKUP($A80,Demand_RawData!$AC$8:$AD$64,2,),Demand_RawData!$L$8:$Z$39,COLUMNS(Demand_RawData!$L$8:R$8),)</f>
        <v>0.66254774823657103</v>
      </c>
      <c r="H80" s="35">
        <f>VLOOKUP(VLOOKUP($A80,Demand_RawData!$AC$8:$AD$64,2,),Demand_RawData!$L$8:$Z$39,COLUMNS(Demand_RawData!$L$8:S$8),)</f>
        <v>0.51412561041779736</v>
      </c>
      <c r="I80" s="35">
        <f>VLOOKUP(VLOOKUP($A80,Demand_RawData!$AC$8:$AD$64,2,),Demand_RawData!$L$8:$Z$39,COLUMNS(Demand_RawData!$L$8:T$8),)</f>
        <v>0.36570347259902358</v>
      </c>
      <c r="J80" s="35">
        <f>VLOOKUP(VLOOKUP($A80,Demand_RawData!$AC$8:$AD$64,2,),Demand_RawData!$L$8:$Z$39,COLUMNS(Demand_RawData!$L$8:U$8),)</f>
        <v>0.21728133478025002</v>
      </c>
      <c r="K80" s="35">
        <f>VLOOKUP(VLOOKUP($A80,Demand_RawData!$AC$8:$AD$64,2,),Demand_RawData!$L$8:$AA$39,COLUMNS(Demand_RawData!$L$8:$AA$8),)</f>
        <v>6.8859196961475841E-2</v>
      </c>
    </row>
    <row r="81" spans="1:11" x14ac:dyDescent="0.25">
      <c r="A81" s="124" t="str">
        <f>Sets!G80</f>
        <v>cprtr</v>
      </c>
      <c r="B81" s="129">
        <f>B77</f>
        <v>1.4046584373304396</v>
      </c>
      <c r="C81" s="129">
        <f t="shared" ref="C81:K81" si="25">C77</f>
        <v>1.2562362995116658</v>
      </c>
      <c r="D81" s="129">
        <f t="shared" si="25"/>
        <v>1.1078141616928923</v>
      </c>
      <c r="E81" s="129">
        <f t="shared" si="25"/>
        <v>0.95939202387411848</v>
      </c>
      <c r="F81" s="129">
        <f t="shared" si="25"/>
        <v>0.8109698860553447</v>
      </c>
      <c r="G81" s="129">
        <f t="shared" si="25"/>
        <v>0.66254774823657103</v>
      </c>
      <c r="H81" s="129">
        <f t="shared" si="25"/>
        <v>0.51412561041779736</v>
      </c>
      <c r="I81" s="129">
        <f t="shared" si="25"/>
        <v>0.36570347259902358</v>
      </c>
      <c r="J81" s="129">
        <f t="shared" si="25"/>
        <v>0.21728133478025002</v>
      </c>
      <c r="K81" s="129">
        <f t="shared" si="25"/>
        <v>6.8859196961475841E-2</v>
      </c>
    </row>
    <row r="82" spans="1:11" x14ac:dyDescent="0.25">
      <c r="A82" s="124" t="str">
        <f>Sets!G81</f>
        <v>ctrps</v>
      </c>
      <c r="B82" s="35">
        <f>VLOOKUP(VLOOKUP($A82,Demand_RawData!$AC$8:$AD$64,2,),Demand_RawData!$L$8:$Z$39,COLUMNS(Demand_RawData!$L$8:M$8),)</f>
        <v>1.4046584373304396</v>
      </c>
      <c r="C82" s="35">
        <f>VLOOKUP(VLOOKUP($A82,Demand_RawData!$AC$8:$AD$64,2,),Demand_RawData!$L$8:$Z$39,COLUMNS(Demand_RawData!$L$8:N$8),)</f>
        <v>1.2562362995116658</v>
      </c>
      <c r="D82" s="35">
        <f>VLOOKUP(VLOOKUP($A82,Demand_RawData!$AC$8:$AD$64,2,),Demand_RawData!$L$8:$Z$39,COLUMNS(Demand_RawData!$L$8:O$8),)</f>
        <v>1.1078141616928923</v>
      </c>
      <c r="E82" s="35">
        <f>VLOOKUP(VLOOKUP($A82,Demand_RawData!$AC$8:$AD$64,2,),Demand_RawData!$L$8:$Z$39,COLUMNS(Demand_RawData!$L$8:P$8),)</f>
        <v>0.95939202387411848</v>
      </c>
      <c r="F82" s="35">
        <f>VLOOKUP(VLOOKUP($A82,Demand_RawData!$AC$8:$AD$64,2,),Demand_RawData!$L$8:$Z$39,COLUMNS(Demand_RawData!$L$8:Q$8),)</f>
        <v>0.8109698860553447</v>
      </c>
      <c r="G82" s="35">
        <f>VLOOKUP(VLOOKUP($A82,Demand_RawData!$AC$8:$AD$64,2,),Demand_RawData!$L$8:$Z$39,COLUMNS(Demand_RawData!$L$8:R$8),)</f>
        <v>0.66254774823657103</v>
      </c>
      <c r="H82" s="35">
        <f>VLOOKUP(VLOOKUP($A82,Demand_RawData!$AC$8:$AD$64,2,),Demand_RawData!$L$8:$Z$39,COLUMNS(Demand_RawData!$L$8:S$8),)</f>
        <v>0.51412561041779736</v>
      </c>
      <c r="I82" s="35">
        <f>VLOOKUP(VLOOKUP($A82,Demand_RawData!$AC$8:$AD$64,2,),Demand_RawData!$L$8:$Z$39,COLUMNS(Demand_RawData!$L$8:T$8),)</f>
        <v>0.36570347259902358</v>
      </c>
      <c r="J82" s="35">
        <f>VLOOKUP(VLOOKUP($A82,Demand_RawData!$AC$8:$AD$64,2,),Demand_RawData!$L$8:$Z$39,COLUMNS(Demand_RawData!$L$8:U$8),)</f>
        <v>0.21728133478025002</v>
      </c>
      <c r="K82" s="35">
        <f>VLOOKUP(VLOOKUP($A82,Demand_RawData!$AC$8:$AD$64,2,),Demand_RawData!$L$8:$AA$39,COLUMNS(Demand_RawData!$L$8:$AA$8),)</f>
        <v>6.8859196961475841E-2</v>
      </c>
    </row>
    <row r="83" spans="1:11" x14ac:dyDescent="0.25">
      <c r="A83" s="124" t="str">
        <f>Sets!G82</f>
        <v>ccomm</v>
      </c>
      <c r="B83" s="35">
        <f>VLOOKUP(VLOOKUP($A83,Demand_RawData!$AC$8:$AD$64,2,),Demand_RawData!$L$8:$Z$39,COLUMNS(Demand_RawData!$L$8:M$8),)</f>
        <v>1.3464590341833966</v>
      </c>
      <c r="C83" s="35">
        <f>VLOOKUP(VLOOKUP($A83,Demand_RawData!$AC$8:$AD$64,2,),Demand_RawData!$L$8:$Z$39,COLUMNS(Demand_RawData!$L$8:N$8),)</f>
        <v>1.2859620184481821</v>
      </c>
      <c r="D83" s="35">
        <f>VLOOKUP(VLOOKUP($A83,Demand_RawData!$AC$8:$AD$64,2,),Demand_RawData!$L$8:$Z$39,COLUMNS(Demand_RawData!$L$8:O$8),)</f>
        <v>1.2254650027129679</v>
      </c>
      <c r="E83" s="35">
        <f>VLOOKUP(VLOOKUP($A83,Demand_RawData!$AC$8:$AD$64,2,),Demand_RawData!$L$8:$Z$39,COLUMNS(Demand_RawData!$L$8:P$8),)</f>
        <v>1.1649679869777536</v>
      </c>
      <c r="F83" s="35">
        <f>VLOOKUP(VLOOKUP($A83,Demand_RawData!$AC$8:$AD$64,2,),Demand_RawData!$L$8:$Z$39,COLUMNS(Demand_RawData!$L$8:Q$8),)</f>
        <v>1.1044709712425393</v>
      </c>
      <c r="G83" s="35">
        <f>VLOOKUP(VLOOKUP($A83,Demand_RawData!$AC$8:$AD$64,2,),Demand_RawData!$L$8:$Z$39,COLUMNS(Demand_RawData!$L$8:R$8),)</f>
        <v>1.0439739555073251</v>
      </c>
      <c r="H83" s="35">
        <f>VLOOKUP(VLOOKUP($A83,Demand_RawData!$AC$8:$AD$64,2,),Demand_RawData!$L$8:$Z$39,COLUMNS(Demand_RawData!$L$8:S$8),)</f>
        <v>0.98347693977211059</v>
      </c>
      <c r="I83" s="35">
        <f>VLOOKUP(VLOOKUP($A83,Demand_RawData!$AC$8:$AD$64,2,),Demand_RawData!$L$8:$Z$39,COLUMNS(Demand_RawData!$L$8:T$8),)</f>
        <v>0.92297992403689633</v>
      </c>
      <c r="J83" s="35">
        <f>VLOOKUP(VLOOKUP($A83,Demand_RawData!$AC$8:$AD$64,2,),Demand_RawData!$L$8:$Z$39,COLUMNS(Demand_RawData!$L$8:U$8),)</f>
        <v>0.86248290830168206</v>
      </c>
      <c r="K83" s="35">
        <f>VLOOKUP(VLOOKUP($A83,Demand_RawData!$AC$8:$AD$64,2,),Demand_RawData!$L$8:$AA$39,COLUMNS(Demand_RawData!$L$8:$AA$8),)</f>
        <v>0.80198589256646746</v>
      </c>
    </row>
    <row r="84" spans="1:11" x14ac:dyDescent="0.25">
      <c r="A84" s="124" t="str">
        <f>Sets!G83</f>
        <v>cfsrv</v>
      </c>
      <c r="B84" s="35">
        <f>VLOOKUP(VLOOKUP($A84,Demand_RawData!$AC$8:$AD$64,2,),Demand_RawData!$L$8:$Z$39,COLUMNS(Demand_RawData!$L$8:M$8),)</f>
        <v>1.1009272924579492</v>
      </c>
      <c r="C84" s="35">
        <f>VLOOKUP(VLOOKUP($A84,Demand_RawData!$AC$8:$AD$64,2,),Demand_RawData!$L$8:$Z$39,COLUMNS(Demand_RawData!$L$8:N$8),)</f>
        <v>1.1082306022788933</v>
      </c>
      <c r="D84" s="35">
        <f>VLOOKUP(VLOOKUP($A84,Demand_RawData!$AC$8:$AD$64,2,),Demand_RawData!$L$8:$Z$39,COLUMNS(Demand_RawData!$L$8:O$8),)</f>
        <v>1.1155339120998373</v>
      </c>
      <c r="E84" s="35">
        <f>VLOOKUP(VLOOKUP($A84,Demand_RawData!$AC$8:$AD$64,2,),Demand_RawData!$L$8:$Z$39,COLUMNS(Demand_RawData!$L$8:P$8),)</f>
        <v>1.1228372219207814</v>
      </c>
      <c r="F84" s="35">
        <f>VLOOKUP(VLOOKUP($A84,Demand_RawData!$AC$8:$AD$64,2,),Demand_RawData!$L$8:$Z$39,COLUMNS(Demand_RawData!$L$8:Q$8),)</f>
        <v>1.1301405317417255</v>
      </c>
      <c r="G84" s="35">
        <f>VLOOKUP(VLOOKUP($A84,Demand_RawData!$AC$8:$AD$64,2,),Demand_RawData!$L$8:$Z$39,COLUMNS(Demand_RawData!$L$8:R$8),)</f>
        <v>1.1374438415626695</v>
      </c>
      <c r="H84" s="35">
        <f>VLOOKUP(VLOOKUP($A84,Demand_RawData!$AC$8:$AD$64,2,),Demand_RawData!$L$8:$Z$39,COLUMNS(Demand_RawData!$L$8:S$8),)</f>
        <v>1.1447471513836138</v>
      </c>
      <c r="I84" s="35">
        <f>VLOOKUP(VLOOKUP($A84,Demand_RawData!$AC$8:$AD$64,2,),Demand_RawData!$L$8:$Z$39,COLUMNS(Demand_RawData!$L$8:T$8),)</f>
        <v>1.1520504612045579</v>
      </c>
      <c r="J84" s="35">
        <f>VLOOKUP(VLOOKUP($A84,Demand_RawData!$AC$8:$AD$64,2,),Demand_RawData!$L$8:$Z$39,COLUMNS(Demand_RawData!$L$8:U$8),)</f>
        <v>1.159353771025502</v>
      </c>
      <c r="K84" s="35">
        <f>VLOOKUP(VLOOKUP($A84,Demand_RawData!$AC$8:$AD$64,2,),Demand_RawData!$L$8:$AA$39,COLUMNS(Demand_RawData!$L$8:$AA$8),)</f>
        <v>1.166657080846446</v>
      </c>
    </row>
    <row r="85" spans="1:11" x14ac:dyDescent="0.25">
      <c r="A85" s="124" t="str">
        <f>Sets!G84</f>
        <v>cbsrv</v>
      </c>
      <c r="B85" s="35">
        <f>VLOOKUP(VLOOKUP($A85,Demand_RawData!$AC$8:$AD$64,2,),Demand_RawData!$L$8:$Z$39,COLUMNS(Demand_RawData!$L$8:M$8),)</f>
        <v>0.91349755832881163</v>
      </c>
      <c r="C85" s="35">
        <f>VLOOKUP(VLOOKUP($A85,Demand_RawData!$AC$8:$AD$64,2,),Demand_RawData!$L$8:$Z$39,COLUMNS(Demand_RawData!$L$8:N$8),)</f>
        <v>0.94671296798697768</v>
      </c>
      <c r="D85" s="35">
        <f>VLOOKUP(VLOOKUP($A85,Demand_RawData!$AC$8:$AD$64,2,),Demand_RawData!$L$8:$Z$39,COLUMNS(Demand_RawData!$L$8:O$8),)</f>
        <v>0.97992837764514373</v>
      </c>
      <c r="E85" s="35">
        <f>VLOOKUP(VLOOKUP($A85,Demand_RawData!$AC$8:$AD$64,2,),Demand_RawData!$L$8:$Z$39,COLUMNS(Demand_RawData!$L$8:P$8),)</f>
        <v>1.0131437873033098</v>
      </c>
      <c r="F85" s="35">
        <f>VLOOKUP(VLOOKUP($A85,Demand_RawData!$AC$8:$AD$64,2,),Demand_RawData!$L$8:$Z$39,COLUMNS(Demand_RawData!$L$8:Q$8),)</f>
        <v>1.0463591969614758</v>
      </c>
      <c r="G85" s="35">
        <f>VLOOKUP(VLOOKUP($A85,Demand_RawData!$AC$8:$AD$64,2,),Demand_RawData!$L$8:$Z$39,COLUMNS(Demand_RawData!$L$8:R$8),)</f>
        <v>1.0795746066196419</v>
      </c>
      <c r="H85" s="35">
        <f>VLOOKUP(VLOOKUP($A85,Demand_RawData!$AC$8:$AD$64,2,),Demand_RawData!$L$8:$Z$39,COLUMNS(Demand_RawData!$L$8:S$8),)</f>
        <v>1.1127900162778079</v>
      </c>
      <c r="I85" s="35">
        <f>VLOOKUP(VLOOKUP($A85,Demand_RawData!$AC$8:$AD$64,2,),Demand_RawData!$L$8:$Z$39,COLUMNS(Demand_RawData!$L$8:T$8),)</f>
        <v>1.146005425935974</v>
      </c>
      <c r="J85" s="35">
        <f>VLOOKUP(VLOOKUP($A85,Demand_RawData!$AC$8:$AD$64,2,),Demand_RawData!$L$8:$Z$39,COLUMNS(Demand_RawData!$L$8:U$8),)</f>
        <v>1.17922083559414</v>
      </c>
      <c r="K85" s="35">
        <f>VLOOKUP(VLOOKUP($A85,Demand_RawData!$AC$8:$AD$64,2,),Demand_RawData!$L$8:$AA$39,COLUMNS(Demand_RawData!$L$8:$AA$8),)</f>
        <v>1.2124362452523061</v>
      </c>
    </row>
    <row r="86" spans="1:11" x14ac:dyDescent="0.25">
      <c r="A86" s="124" t="str">
        <f>Sets!G85</f>
        <v>cgsrv</v>
      </c>
      <c r="B86" s="35">
        <f>VLOOKUP(VLOOKUP($A86,Demand_RawData!$AC$8:$AD$64,2,),Demand_RawData!$L$8:$Z$39,COLUMNS(Demand_RawData!$L$8:M$8),)</f>
        <v>1.5346174715138361</v>
      </c>
      <c r="C86" s="35">
        <f>VLOOKUP(VLOOKUP($A86,Demand_RawData!$AC$8:$AD$64,2,),Demand_RawData!$L$8:$Z$39,COLUMNS(Demand_RawData!$L$8:N$8),)</f>
        <v>1.547698317959848</v>
      </c>
      <c r="D86" s="35">
        <f>VLOOKUP(VLOOKUP($A86,Demand_RawData!$AC$8:$AD$64,2,),Demand_RawData!$L$8:$Z$39,COLUMNS(Demand_RawData!$L$8:O$8),)</f>
        <v>1.56077916440586</v>
      </c>
      <c r="E86" s="35">
        <f>VLOOKUP(VLOOKUP($A86,Demand_RawData!$AC$8:$AD$64,2,),Demand_RawData!$L$8:$Z$39,COLUMNS(Demand_RawData!$L$8:P$8),)</f>
        <v>1.5738600108518719</v>
      </c>
      <c r="F86" s="35">
        <f>VLOOKUP(VLOOKUP($A86,Demand_RawData!$AC$8:$AD$64,2,),Demand_RawData!$L$8:$Z$39,COLUMNS(Demand_RawData!$L$8:Q$8),)</f>
        <v>1.5869408572978838</v>
      </c>
      <c r="G86" s="35">
        <f>VLOOKUP(VLOOKUP($A86,Demand_RawData!$AC$8:$AD$64,2,),Demand_RawData!$L$8:$Z$39,COLUMNS(Demand_RawData!$L$8:R$8),)</f>
        <v>1.6000217037438957</v>
      </c>
      <c r="H86" s="35">
        <f>VLOOKUP(VLOOKUP($A86,Demand_RawData!$AC$8:$AD$64,2,),Demand_RawData!$L$8:$Z$39,COLUMNS(Demand_RawData!$L$8:S$8),)</f>
        <v>1.6131025501899079</v>
      </c>
      <c r="I86" s="35">
        <f>VLOOKUP(VLOOKUP($A86,Demand_RawData!$AC$8:$AD$64,2,),Demand_RawData!$L$8:$Z$39,COLUMNS(Demand_RawData!$L$8:T$8),)</f>
        <v>1.6261833966359198</v>
      </c>
      <c r="J86" s="35">
        <f>VLOOKUP(VLOOKUP($A86,Demand_RawData!$AC$8:$AD$64,2,),Demand_RawData!$L$8:$Z$39,COLUMNS(Demand_RawData!$L$8:U$8),)</f>
        <v>1.6392642430819317</v>
      </c>
      <c r="K86" s="35">
        <f>VLOOKUP(VLOOKUP($A86,Demand_RawData!$AC$8:$AD$64,2,),Demand_RawData!$L$8:$AA$39,COLUMNS(Demand_RawData!$L$8:$AA$8),)</f>
        <v>1.6523450895279435</v>
      </c>
    </row>
    <row r="87" spans="1:11" x14ac:dyDescent="0.25">
      <c r="A87" s="124" t="str">
        <f>Sets!G86</f>
        <v>cosrv</v>
      </c>
      <c r="B87" s="35">
        <f>VLOOKUP(VLOOKUP($A87,Demand_RawData!$AC$8:$AD$64,2,),Demand_RawData!$L$8:$Z$39,COLUMNS(Demand_RawData!$L$8:M$8),)</f>
        <v>0.91349755832881163</v>
      </c>
      <c r="C87" s="35">
        <f>VLOOKUP(VLOOKUP($A87,Demand_RawData!$AC$8:$AD$64,2,),Demand_RawData!$L$8:$Z$39,COLUMNS(Demand_RawData!$L$8:N$8),)</f>
        <v>0.94671296798697768</v>
      </c>
      <c r="D87" s="35">
        <f>VLOOKUP(VLOOKUP($A87,Demand_RawData!$AC$8:$AD$64,2,),Demand_RawData!$L$8:$Z$39,COLUMNS(Demand_RawData!$L$8:O$8),)</f>
        <v>0.97992837764514373</v>
      </c>
      <c r="E87" s="35">
        <f>VLOOKUP(VLOOKUP($A87,Demand_RawData!$AC$8:$AD$64,2,),Demand_RawData!$L$8:$Z$39,COLUMNS(Demand_RawData!$L$8:P$8),)</f>
        <v>1.0131437873033098</v>
      </c>
      <c r="F87" s="35">
        <f>VLOOKUP(VLOOKUP($A87,Demand_RawData!$AC$8:$AD$64,2,),Demand_RawData!$L$8:$Z$39,COLUMNS(Demand_RawData!$L$8:Q$8),)</f>
        <v>1.0463591969614758</v>
      </c>
      <c r="G87" s="35">
        <f>VLOOKUP(VLOOKUP($A87,Demand_RawData!$AC$8:$AD$64,2,),Demand_RawData!$L$8:$Z$39,COLUMNS(Demand_RawData!$L$8:R$8),)</f>
        <v>1.0795746066196419</v>
      </c>
      <c r="H87" s="35">
        <f>VLOOKUP(VLOOKUP($A87,Demand_RawData!$AC$8:$AD$64,2,),Demand_RawData!$L$8:$Z$39,COLUMNS(Demand_RawData!$L$8:S$8),)</f>
        <v>1.1127900162778079</v>
      </c>
      <c r="I87" s="35">
        <f>VLOOKUP(VLOOKUP($A87,Demand_RawData!$AC$8:$AD$64,2,),Demand_RawData!$L$8:$Z$39,COLUMNS(Demand_RawData!$L$8:T$8),)</f>
        <v>1.146005425935974</v>
      </c>
      <c r="J87" s="35">
        <f>VLOOKUP(VLOOKUP($A87,Demand_RawData!$AC$8:$AD$64,2,),Demand_RawData!$L$8:$Z$39,COLUMNS(Demand_RawData!$L$8:U$8),)</f>
        <v>1.17922083559414</v>
      </c>
      <c r="K87" s="35">
        <f>VLOOKUP(VLOOKUP($A87,Demand_RawData!$AC$8:$AD$64,2,),Demand_RawData!$L$8:$AA$39,COLUMNS(Demand_RawData!$L$8:$AA$8),)</f>
        <v>1.2124362452523061</v>
      </c>
    </row>
    <row r="88" spans="1:11" x14ac:dyDescent="0.25">
      <c r="A88" s="124" t="str">
        <f>Sets!G87</f>
        <v>cimpt</v>
      </c>
      <c r="B88" s="35">
        <f>VLOOKUP(VLOOKUP($A88,Demand_RawData!$AC$8:$AD$64,2,),Demand_RawData!$L$8:$Z$39,COLUMNS(Demand_RawData!$L$8:M$8),)</f>
        <v>1.3632257189365167</v>
      </c>
      <c r="C88" s="35">
        <f>VLOOKUP(VLOOKUP($A88,Demand_RawData!$AC$8:$AD$64,2,),Demand_RawData!$L$8:$Z$39,COLUMNS(Demand_RawData!$L$8:N$8),)</f>
        <v>1.3130900705371678</v>
      </c>
      <c r="D88" s="35">
        <f>VLOOKUP(VLOOKUP($A88,Demand_RawData!$AC$8:$AD$64,2,),Demand_RawData!$L$8:$Z$39,COLUMNS(Demand_RawData!$L$8:O$8),)</f>
        <v>1.2629544221378188</v>
      </c>
      <c r="E88" s="35">
        <f>VLOOKUP(VLOOKUP($A88,Demand_RawData!$AC$8:$AD$64,2,),Demand_RawData!$L$8:$Z$39,COLUMNS(Demand_RawData!$L$8:P$8),)</f>
        <v>1.2128187737384699</v>
      </c>
      <c r="F88" s="35">
        <f>VLOOKUP(VLOOKUP($A88,Demand_RawData!$AC$8:$AD$64,2,),Demand_RawData!$L$8:$Z$39,COLUMNS(Demand_RawData!$L$8:Q$8),)</f>
        <v>1.1626831253391212</v>
      </c>
      <c r="G88" s="35">
        <f>VLOOKUP(VLOOKUP($A88,Demand_RawData!$AC$8:$AD$64,2,),Demand_RawData!$L$8:$Z$39,COLUMNS(Demand_RawData!$L$8:R$8),)</f>
        <v>1.1125474769397723</v>
      </c>
      <c r="H88" s="35">
        <f>VLOOKUP(VLOOKUP($A88,Demand_RawData!$AC$8:$AD$64,2,),Demand_RawData!$L$8:$Z$39,COLUMNS(Demand_RawData!$L$8:S$8),)</f>
        <v>1.0624118285404234</v>
      </c>
      <c r="I88" s="35">
        <f>VLOOKUP(VLOOKUP($A88,Demand_RawData!$AC$8:$AD$64,2,),Demand_RawData!$L$8:$Z$39,COLUMNS(Demand_RawData!$L$8:T$8),)</f>
        <v>1.0122761801410745</v>
      </c>
      <c r="J88" s="35">
        <f>VLOOKUP(VLOOKUP($A88,Demand_RawData!$AC$8:$AD$64,2,),Demand_RawData!$L$8:$Z$39,COLUMNS(Demand_RawData!$L$8:U$8),)</f>
        <v>0.96214053174172554</v>
      </c>
      <c r="K88" s="35">
        <f>VLOOKUP(VLOOKUP($A88,Demand_RawData!$AC$8:$AD$64,2,),Demand_RawData!$L$8:$AA$39,COLUMNS(Demand_RawData!$L$8:$AA$8),)</f>
        <v>0.91200488334237662</v>
      </c>
    </row>
    <row r="89" spans="1:11" x14ac:dyDescent="0.25">
      <c r="A89" s="124"/>
      <c r="B89" s="35"/>
      <c r="C89" s="35"/>
      <c r="D89" s="35"/>
      <c r="E89" s="35"/>
      <c r="F89" s="35"/>
      <c r="G89" s="35"/>
      <c r="H89" s="35"/>
      <c r="I89" s="35"/>
      <c r="J89" s="35"/>
      <c r="K89" s="35"/>
    </row>
    <row r="90" spans="1:11" x14ac:dyDescent="0.25">
      <c r="A90" s="124"/>
      <c r="B90" s="35"/>
      <c r="C90" s="35"/>
      <c r="D90" s="35"/>
      <c r="E90" s="35"/>
      <c r="F90" s="35"/>
      <c r="G90" s="35"/>
      <c r="H90" s="35"/>
      <c r="I90" s="35"/>
      <c r="J90" s="35"/>
      <c r="K90" s="35"/>
    </row>
    <row r="91" spans="1:11" x14ac:dyDescent="0.25">
      <c r="A91" s="124"/>
      <c r="B91" s="35"/>
      <c r="C91" s="35"/>
      <c r="D91" s="35"/>
      <c r="E91" s="35"/>
      <c r="F91" s="35"/>
      <c r="G91" s="35"/>
      <c r="H91" s="35"/>
      <c r="I91" s="35"/>
      <c r="J91" s="35"/>
      <c r="K91" s="35"/>
    </row>
    <row r="92" spans="1:11" x14ac:dyDescent="0.25">
      <c r="A92" s="124"/>
      <c r="B92" s="35"/>
      <c r="C92" s="35"/>
      <c r="D92" s="35"/>
      <c r="E92" s="35"/>
      <c r="F92" s="35"/>
      <c r="G92" s="35"/>
      <c r="H92" s="35"/>
      <c r="I92" s="35"/>
      <c r="J92" s="35"/>
      <c r="K92" s="35"/>
    </row>
    <row r="93" spans="1:11" x14ac:dyDescent="0.25">
      <c r="A93" s="70"/>
      <c r="B93" s="35"/>
      <c r="C93" s="35"/>
      <c r="D93" s="35"/>
      <c r="E93" s="35"/>
      <c r="F93" s="35"/>
      <c r="G93" s="35"/>
      <c r="H93" s="35"/>
      <c r="I93" s="35"/>
      <c r="J93" s="35"/>
      <c r="K93" s="35"/>
    </row>
  </sheetData>
  <conditionalFormatting sqref="B8:O8 L9:O63 B9:K88">
    <cfRule type="cellIs" dxfId="2" priority="8" operator="equal">
      <formula>"eps"</formula>
    </cfRule>
  </conditionalFormatting>
  <conditionalFormatting sqref="B89:J93">
    <cfRule type="cellIs" dxfId="1" priority="3" operator="equal">
      <formula>"eps"</formula>
    </cfRule>
  </conditionalFormatting>
  <conditionalFormatting sqref="K89:K93">
    <cfRule type="cellIs" dxfId="0" priority="2" operator="equal">
      <formula>"eps"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102"/>
  <sheetViews>
    <sheetView zoomScale="70" zoomScaleNormal="70" workbookViewId="0">
      <pane ySplit="7" topLeftCell="A8" activePane="bottomLeft" state="frozen"/>
      <selection activeCell="D21" sqref="D21"/>
      <selection pane="bottomLeft" activeCell="P8" sqref="P8"/>
    </sheetView>
  </sheetViews>
  <sheetFormatPr defaultRowHeight="15" x14ac:dyDescent="0.25"/>
  <cols>
    <col min="1" max="1" width="15.140625" customWidth="1"/>
    <col min="9" max="10" width="10.28515625" customWidth="1"/>
    <col min="28" max="31" width="9.28515625" customWidth="1"/>
    <col min="32" max="33" width="8.42578125" customWidth="1"/>
  </cols>
  <sheetData>
    <row r="1" spans="1:34" ht="18.75" x14ac:dyDescent="0.3">
      <c r="A1" s="2" t="s">
        <v>214</v>
      </c>
      <c r="I1" s="10"/>
    </row>
    <row r="4" spans="1:34" x14ac:dyDescent="0.25">
      <c r="D4" s="5"/>
      <c r="E4" s="5"/>
    </row>
    <row r="5" spans="1:34" x14ac:dyDescent="0.25">
      <c r="A5" s="6" t="s">
        <v>523</v>
      </c>
      <c r="B5" s="7"/>
      <c r="C5" s="7"/>
      <c r="D5" s="7"/>
      <c r="E5" s="7"/>
      <c r="F5" s="7"/>
      <c r="G5" s="7"/>
      <c r="H5" s="6" t="s">
        <v>522</v>
      </c>
      <c r="I5" s="7"/>
      <c r="J5" s="7"/>
      <c r="L5" s="3" t="s">
        <v>524</v>
      </c>
      <c r="AB5" s="23"/>
      <c r="AF5" s="23"/>
    </row>
    <row r="6" spans="1:34" x14ac:dyDescent="0.25">
      <c r="A6" s="7"/>
      <c r="B6" s="8" t="s">
        <v>201</v>
      </c>
      <c r="C6" s="8" t="s">
        <v>202</v>
      </c>
      <c r="D6" s="8" t="s">
        <v>203</v>
      </c>
      <c r="E6" s="8" t="s">
        <v>204</v>
      </c>
      <c r="F6" s="12" t="s">
        <v>205</v>
      </c>
      <c r="G6" s="8"/>
      <c r="H6" s="7"/>
      <c r="I6" s="8" t="s">
        <v>206</v>
      </c>
      <c r="J6" s="7"/>
      <c r="L6" s="5" t="s">
        <v>526</v>
      </c>
      <c r="W6" s="23"/>
      <c r="X6" s="24"/>
      <c r="Y6" s="24"/>
      <c r="AB6" s="23"/>
      <c r="AC6" s="24"/>
      <c r="AD6" s="24"/>
      <c r="AE6" s="24"/>
      <c r="AF6" s="23"/>
    </row>
    <row r="7" spans="1:34" x14ac:dyDescent="0.25">
      <c r="A7" s="13"/>
      <c r="B7" s="13" t="s">
        <v>207</v>
      </c>
      <c r="C7" s="13" t="s">
        <v>208</v>
      </c>
      <c r="D7" s="13" t="s">
        <v>209</v>
      </c>
      <c r="E7" s="13" t="s">
        <v>210</v>
      </c>
      <c r="F7" s="13" t="s">
        <v>211</v>
      </c>
      <c r="G7" s="13"/>
      <c r="H7" s="13"/>
      <c r="I7" s="13" t="s">
        <v>212</v>
      </c>
      <c r="J7" s="13" t="s">
        <v>213</v>
      </c>
      <c r="M7" t="s">
        <v>525</v>
      </c>
      <c r="W7" s="24"/>
      <c r="X7" s="24"/>
      <c r="Y7" s="24"/>
      <c r="AB7" s="24"/>
      <c r="AC7" s="24"/>
      <c r="AD7" s="24"/>
      <c r="AE7" s="24"/>
      <c r="AG7" s="24"/>
    </row>
    <row r="8" spans="1:34" x14ac:dyDescent="0.25">
      <c r="A8" t="str">
        <f>Demand!A8</f>
        <v>cawhe</v>
      </c>
      <c r="B8" s="20">
        <f>VLOOKUP(VLOOKUP($A8,Elasticities_RawData!$N$8:$O$65,2,),Elasticities_RawData!$E$8:$G$48,2,)</f>
        <v>0.99299999999999999</v>
      </c>
      <c r="C8" s="20">
        <f>VLOOKUP(VLOOKUP($A8,Elasticities_RawData!$N$8:$O$65,2,),Elasticities_RawData!$E$8:$G$48,2,)</f>
        <v>0.99299999999999999</v>
      </c>
      <c r="D8" s="10">
        <v>3</v>
      </c>
      <c r="E8" s="10">
        <v>9</v>
      </c>
      <c r="F8" s="10">
        <v>9</v>
      </c>
      <c r="H8" t="str">
        <f>Sets!D7</f>
        <v>aawhe</v>
      </c>
      <c r="I8" s="10">
        <f>VLOOKUP($H8,Elasticities_RawData!$I$8:$K$16,3,)</f>
        <v>0.80900000000000005</v>
      </c>
      <c r="J8" s="10">
        <v>1.2</v>
      </c>
      <c r="L8" t="s">
        <v>391</v>
      </c>
      <c r="M8" s="19">
        <v>0.5</v>
      </c>
      <c r="W8" s="25"/>
      <c r="X8" s="25"/>
      <c r="Y8" s="25"/>
      <c r="AB8" s="25"/>
      <c r="AC8" s="25"/>
      <c r="AD8" s="25"/>
      <c r="AE8" s="25"/>
      <c r="AF8" s="25"/>
      <c r="AG8" s="25"/>
      <c r="AH8" s="38"/>
    </row>
    <row r="9" spans="1:34" x14ac:dyDescent="0.25">
      <c r="A9" t="str">
        <f>Demand!A9</f>
        <v>camai</v>
      </c>
      <c r="B9" s="41">
        <f>B8</f>
        <v>0.99299999999999999</v>
      </c>
      <c r="C9" s="41">
        <f t="shared" ref="C9:C19" si="0">C8</f>
        <v>0.99299999999999999</v>
      </c>
      <c r="D9" s="10">
        <f>D8</f>
        <v>3</v>
      </c>
      <c r="E9" s="10">
        <f t="shared" ref="E9:F9" si="1">E8</f>
        <v>9</v>
      </c>
      <c r="F9" s="10">
        <f t="shared" si="1"/>
        <v>9</v>
      </c>
      <c r="H9" t="str">
        <f>Sets!D8</f>
        <v>aamai</v>
      </c>
      <c r="I9" s="41">
        <f>I8</f>
        <v>0.80900000000000005</v>
      </c>
      <c r="J9" s="10">
        <f>J8</f>
        <v>1.2</v>
      </c>
      <c r="L9" t="s">
        <v>392</v>
      </c>
      <c r="M9" s="19">
        <f>M8</f>
        <v>0.5</v>
      </c>
      <c r="W9" s="25"/>
      <c r="X9" s="25"/>
      <c r="Y9" s="25"/>
      <c r="AB9" s="25"/>
      <c r="AC9" s="25"/>
      <c r="AD9" s="25"/>
      <c r="AF9" s="25"/>
      <c r="AG9" s="25"/>
      <c r="AH9" s="38"/>
    </row>
    <row r="10" spans="1:34" x14ac:dyDescent="0.25">
      <c r="A10" t="str">
        <f>Demand!A10</f>
        <v>caoce</v>
      </c>
      <c r="B10" s="41">
        <f t="shared" ref="B10:B19" si="2">B9</f>
        <v>0.99299999999999999</v>
      </c>
      <c r="C10" s="41">
        <f t="shared" si="0"/>
        <v>0.99299999999999999</v>
      </c>
      <c r="D10" s="10">
        <f t="shared" ref="D10:F41" si="3">D9</f>
        <v>3</v>
      </c>
      <c r="E10" s="10">
        <f t="shared" si="3"/>
        <v>9</v>
      </c>
      <c r="F10" s="10">
        <f t="shared" si="3"/>
        <v>9</v>
      </c>
      <c r="H10" t="str">
        <f>Sets!D9</f>
        <v>aaoce</v>
      </c>
      <c r="I10" s="41">
        <f t="shared" ref="I10:I21" si="4">I9</f>
        <v>0.80900000000000005</v>
      </c>
      <c r="J10" s="10">
        <f t="shared" ref="J10:J58" si="5">J9</f>
        <v>1.2</v>
      </c>
      <c r="L10" t="s">
        <v>393</v>
      </c>
      <c r="M10" s="19">
        <v>0.3</v>
      </c>
      <c r="W10" s="25"/>
      <c r="X10" s="25"/>
      <c r="Y10" s="25"/>
      <c r="AB10" s="25"/>
      <c r="AC10" s="25"/>
      <c r="AD10" s="25"/>
      <c r="AE10" s="25"/>
      <c r="AF10" s="25"/>
      <c r="AG10" s="25"/>
      <c r="AH10" s="38"/>
    </row>
    <row r="11" spans="1:34" x14ac:dyDescent="0.25">
      <c r="A11" t="str">
        <f>Demand!A11</f>
        <v>caveg</v>
      </c>
      <c r="B11" s="41">
        <f t="shared" si="2"/>
        <v>0.99299999999999999</v>
      </c>
      <c r="C11" s="41">
        <f t="shared" si="0"/>
        <v>0.99299999999999999</v>
      </c>
      <c r="D11" s="10">
        <f t="shared" si="3"/>
        <v>3</v>
      </c>
      <c r="E11" s="10">
        <f t="shared" si="3"/>
        <v>9</v>
      </c>
      <c r="F11" s="10">
        <f t="shared" si="3"/>
        <v>9</v>
      </c>
      <c r="H11" t="str">
        <f>Sets!D10</f>
        <v>aaveg</v>
      </c>
      <c r="I11" s="41">
        <f t="shared" si="4"/>
        <v>0.80900000000000005</v>
      </c>
      <c r="J11" s="10">
        <f t="shared" si="5"/>
        <v>1.2</v>
      </c>
      <c r="L11" t="s">
        <v>394</v>
      </c>
      <c r="M11" s="19">
        <f t="shared" ref="M11" si="6">M10</f>
        <v>0.3</v>
      </c>
      <c r="W11" s="25"/>
      <c r="X11" s="25"/>
      <c r="Y11" s="25"/>
      <c r="AB11" s="25"/>
      <c r="AC11" s="25"/>
      <c r="AD11" s="25"/>
      <c r="AE11" s="25"/>
      <c r="AF11" s="25"/>
      <c r="AG11" s="25"/>
      <c r="AH11" s="38"/>
    </row>
    <row r="12" spans="1:34" x14ac:dyDescent="0.25">
      <c r="A12" t="str">
        <f>Demand!A12</f>
        <v>caofr</v>
      </c>
      <c r="B12" s="41">
        <f t="shared" si="2"/>
        <v>0.99299999999999999</v>
      </c>
      <c r="C12" s="41">
        <f t="shared" si="0"/>
        <v>0.99299999999999999</v>
      </c>
      <c r="D12" s="10">
        <f t="shared" si="3"/>
        <v>3</v>
      </c>
      <c r="E12" s="10">
        <f t="shared" si="3"/>
        <v>9</v>
      </c>
      <c r="F12" s="10">
        <f t="shared" si="3"/>
        <v>9</v>
      </c>
      <c r="H12" t="str">
        <f>Sets!D11</f>
        <v>aaofr</v>
      </c>
      <c r="I12" s="41">
        <f t="shared" si="4"/>
        <v>0.80900000000000005</v>
      </c>
      <c r="J12" s="10">
        <f t="shared" si="5"/>
        <v>1.2</v>
      </c>
      <c r="W12" s="25"/>
      <c r="X12" s="25"/>
      <c r="Y12" s="25"/>
      <c r="AB12" s="25"/>
      <c r="AC12" s="25"/>
      <c r="AD12" s="25"/>
      <c r="AE12" s="25"/>
      <c r="AF12" s="25"/>
      <c r="AG12" s="25"/>
      <c r="AH12" s="38"/>
    </row>
    <row r="13" spans="1:34" x14ac:dyDescent="0.25">
      <c r="A13" t="str">
        <f>Demand!A13</f>
        <v>cagra</v>
      </c>
      <c r="B13" s="41">
        <f t="shared" si="2"/>
        <v>0.99299999999999999</v>
      </c>
      <c r="C13" s="41">
        <f t="shared" si="0"/>
        <v>0.99299999999999999</v>
      </c>
      <c r="D13" s="10">
        <f t="shared" si="3"/>
        <v>3</v>
      </c>
      <c r="E13" s="10">
        <f t="shared" si="3"/>
        <v>9</v>
      </c>
      <c r="F13" s="10">
        <f t="shared" si="3"/>
        <v>9</v>
      </c>
      <c r="H13" t="str">
        <f>Sets!D12</f>
        <v>aagra</v>
      </c>
      <c r="I13" s="41">
        <f t="shared" si="4"/>
        <v>0.80900000000000005</v>
      </c>
      <c r="J13" s="10">
        <f t="shared" si="5"/>
        <v>1.2</v>
      </c>
      <c r="W13" s="25"/>
      <c r="X13" s="25"/>
      <c r="Y13" s="25"/>
      <c r="AB13" s="25"/>
      <c r="AC13" s="25"/>
      <c r="AD13" s="25"/>
      <c r="AE13" s="25"/>
      <c r="AF13" s="25"/>
      <c r="AG13" s="25"/>
      <c r="AH13" s="38"/>
    </row>
    <row r="14" spans="1:34" x14ac:dyDescent="0.25">
      <c r="A14" t="str">
        <f>Demand!A14</f>
        <v>caoil</v>
      </c>
      <c r="B14" s="41">
        <f t="shared" si="2"/>
        <v>0.99299999999999999</v>
      </c>
      <c r="C14" s="41">
        <f t="shared" si="0"/>
        <v>0.99299999999999999</v>
      </c>
      <c r="D14" s="10">
        <f t="shared" si="3"/>
        <v>3</v>
      </c>
      <c r="E14" s="10">
        <f t="shared" si="3"/>
        <v>9</v>
      </c>
      <c r="F14" s="10">
        <f t="shared" si="3"/>
        <v>9</v>
      </c>
      <c r="H14" t="str">
        <f>Sets!D13</f>
        <v>aaoil</v>
      </c>
      <c r="I14" s="41">
        <f t="shared" si="4"/>
        <v>0.80900000000000005</v>
      </c>
      <c r="J14" s="10">
        <f t="shared" si="5"/>
        <v>1.2</v>
      </c>
      <c r="W14" s="25"/>
      <c r="X14" s="25"/>
      <c r="Y14" s="25"/>
      <c r="AB14" s="25"/>
      <c r="AC14" s="25"/>
      <c r="AD14" s="25"/>
      <c r="AE14" s="25"/>
      <c r="AF14" s="25"/>
      <c r="AG14" s="25"/>
      <c r="AH14" s="38"/>
    </row>
    <row r="15" spans="1:34" x14ac:dyDescent="0.25">
      <c r="A15" t="str">
        <f>Demand!A15</f>
        <v>catub</v>
      </c>
      <c r="B15" s="41">
        <f t="shared" si="2"/>
        <v>0.99299999999999999</v>
      </c>
      <c r="C15" s="41">
        <f t="shared" si="0"/>
        <v>0.99299999999999999</v>
      </c>
      <c r="D15" s="10">
        <f t="shared" si="3"/>
        <v>3</v>
      </c>
      <c r="E15" s="10">
        <f t="shared" si="3"/>
        <v>9</v>
      </c>
      <c r="F15" s="10">
        <f t="shared" si="3"/>
        <v>9</v>
      </c>
      <c r="H15" t="str">
        <f>Sets!D14</f>
        <v>aatub</v>
      </c>
      <c r="I15" s="41">
        <f t="shared" si="4"/>
        <v>0.80900000000000005</v>
      </c>
      <c r="J15" s="10">
        <f t="shared" si="5"/>
        <v>1.2</v>
      </c>
      <c r="W15" s="25"/>
      <c r="X15" s="25"/>
      <c r="Y15" s="25"/>
      <c r="AB15" s="25"/>
      <c r="AC15" s="25"/>
      <c r="AD15" s="25"/>
      <c r="AE15" s="25"/>
      <c r="AF15" s="25"/>
      <c r="AG15" s="25"/>
      <c r="AH15" s="38"/>
    </row>
    <row r="16" spans="1:34" x14ac:dyDescent="0.25">
      <c r="A16" t="str">
        <f>Demand!A16</f>
        <v>capul</v>
      </c>
      <c r="B16" s="41">
        <f t="shared" si="2"/>
        <v>0.99299999999999999</v>
      </c>
      <c r="C16" s="41">
        <f t="shared" si="0"/>
        <v>0.99299999999999999</v>
      </c>
      <c r="D16" s="10">
        <f t="shared" si="3"/>
        <v>3</v>
      </c>
      <c r="E16" s="10">
        <f t="shared" si="3"/>
        <v>9</v>
      </c>
      <c r="F16" s="10">
        <f t="shared" si="3"/>
        <v>9</v>
      </c>
      <c r="H16" t="str">
        <f>Sets!D15</f>
        <v>aapul</v>
      </c>
      <c r="I16" s="41">
        <f t="shared" si="4"/>
        <v>0.80900000000000005</v>
      </c>
      <c r="J16" s="10">
        <f t="shared" si="5"/>
        <v>1.2</v>
      </c>
      <c r="W16" s="25"/>
      <c r="X16" s="25"/>
      <c r="Y16" s="25"/>
      <c r="AB16" s="25"/>
      <c r="AC16" s="25"/>
      <c r="AD16" s="25"/>
      <c r="AE16" s="25"/>
      <c r="AF16" s="25"/>
      <c r="AG16" s="25"/>
      <c r="AH16" s="38"/>
    </row>
    <row r="17" spans="1:34" x14ac:dyDescent="0.25">
      <c r="A17" t="str">
        <f>Demand!A17</f>
        <v>casug</v>
      </c>
      <c r="B17" s="41">
        <f t="shared" si="2"/>
        <v>0.99299999999999999</v>
      </c>
      <c r="C17" s="41">
        <f t="shared" si="0"/>
        <v>0.99299999999999999</v>
      </c>
      <c r="D17" s="10">
        <f t="shared" si="3"/>
        <v>3</v>
      </c>
      <c r="E17" s="10">
        <f t="shared" si="3"/>
        <v>9</v>
      </c>
      <c r="F17" s="10">
        <f t="shared" si="3"/>
        <v>9</v>
      </c>
      <c r="H17" t="str">
        <f>Sets!D16</f>
        <v>aasug</v>
      </c>
      <c r="I17" s="41">
        <f t="shared" si="4"/>
        <v>0.80900000000000005</v>
      </c>
      <c r="J17" s="10">
        <f t="shared" si="5"/>
        <v>1.2</v>
      </c>
      <c r="W17" s="25"/>
      <c r="X17" s="25"/>
      <c r="Y17" s="25"/>
      <c r="AB17" s="25"/>
      <c r="AC17" s="25"/>
      <c r="AD17" s="25"/>
      <c r="AE17" s="25"/>
      <c r="AH17" s="38"/>
    </row>
    <row r="18" spans="1:34" x14ac:dyDescent="0.25">
      <c r="A18" t="str">
        <f>Demand!A18</f>
        <v>caoth</v>
      </c>
      <c r="B18" s="41">
        <f t="shared" si="2"/>
        <v>0.99299999999999999</v>
      </c>
      <c r="C18" s="41">
        <f t="shared" si="0"/>
        <v>0.99299999999999999</v>
      </c>
      <c r="D18" s="10">
        <f t="shared" si="3"/>
        <v>3</v>
      </c>
      <c r="E18" s="10">
        <f t="shared" si="3"/>
        <v>9</v>
      </c>
      <c r="F18" s="10">
        <f t="shared" si="3"/>
        <v>9</v>
      </c>
      <c r="H18" t="str">
        <f>Sets!D17</f>
        <v>aaoth</v>
      </c>
      <c r="I18" s="41">
        <f t="shared" si="4"/>
        <v>0.80900000000000005</v>
      </c>
      <c r="J18" s="10">
        <f t="shared" si="5"/>
        <v>1.2</v>
      </c>
      <c r="W18" s="25"/>
      <c r="X18" s="25"/>
      <c r="Y18" s="25"/>
      <c r="AB18" s="25"/>
      <c r="AC18" s="25"/>
      <c r="AD18" s="25"/>
      <c r="AH18" s="38"/>
    </row>
    <row r="19" spans="1:34" x14ac:dyDescent="0.25">
      <c r="A19" t="str">
        <f>Demand!A19</f>
        <v>clani</v>
      </c>
      <c r="B19" s="41">
        <f t="shared" si="2"/>
        <v>0.99299999999999999</v>
      </c>
      <c r="C19" s="41">
        <f t="shared" si="0"/>
        <v>0.99299999999999999</v>
      </c>
      <c r="D19" s="10">
        <f t="shared" si="3"/>
        <v>3</v>
      </c>
      <c r="E19" s="10">
        <f t="shared" si="3"/>
        <v>9</v>
      </c>
      <c r="F19" s="10">
        <f t="shared" si="3"/>
        <v>9</v>
      </c>
      <c r="H19" t="str">
        <f>Sets!D18</f>
        <v>alani</v>
      </c>
      <c r="I19" s="41">
        <f t="shared" si="4"/>
        <v>0.80900000000000005</v>
      </c>
      <c r="J19" s="10">
        <f t="shared" si="5"/>
        <v>1.2</v>
      </c>
      <c r="W19" s="25"/>
      <c r="X19" s="25"/>
      <c r="Y19" s="25"/>
      <c r="AB19" s="25"/>
      <c r="AC19" s="25"/>
      <c r="AD19" s="25"/>
      <c r="AE19" s="25"/>
      <c r="AH19" s="38"/>
    </row>
    <row r="20" spans="1:34" x14ac:dyDescent="0.25">
      <c r="A20" t="str">
        <f>Demand!A20</f>
        <v>cfore</v>
      </c>
      <c r="B20" s="20">
        <f>VLOOKUP(VLOOKUP($A20,Elasticities_RawData!$N$8:$O$65,2,),Elasticities_RawData!$E$8:$G$48,2,)</f>
        <v>0.99299999999999999</v>
      </c>
      <c r="C20" s="20">
        <f>VLOOKUP(VLOOKUP($A20,Elasticities_RawData!$N$8:$O$65,2,),Elasticities_RawData!$E$8:$G$48,2,)</f>
        <v>0.99299999999999999</v>
      </c>
      <c r="D20" s="10">
        <f t="shared" si="3"/>
        <v>3</v>
      </c>
      <c r="E20" s="10">
        <f t="shared" si="3"/>
        <v>9</v>
      </c>
      <c r="F20" s="10">
        <f t="shared" si="3"/>
        <v>9</v>
      </c>
      <c r="H20" t="str">
        <f>Sets!D19</f>
        <v>afore</v>
      </c>
      <c r="I20" s="41">
        <f t="shared" si="4"/>
        <v>0.80900000000000005</v>
      </c>
      <c r="J20" s="10">
        <f t="shared" si="5"/>
        <v>1.2</v>
      </c>
      <c r="W20" s="25"/>
      <c r="X20" s="25"/>
      <c r="Y20" s="25"/>
      <c r="AB20" s="25"/>
      <c r="AC20" s="25"/>
      <c r="AD20" s="25"/>
      <c r="AE20" s="25"/>
      <c r="AH20" s="38"/>
    </row>
    <row r="21" spans="1:34" x14ac:dyDescent="0.25">
      <c r="A21" t="str">
        <f>Demand!A21</f>
        <v>cfish</v>
      </c>
      <c r="B21" s="20">
        <f>VLOOKUP(VLOOKUP($A21,Elasticities_RawData!$N$8:$O$65,2,),Elasticities_RawData!$E$8:$G$48,2,)</f>
        <v>0.99299999999999999</v>
      </c>
      <c r="C21" s="20">
        <f>VLOOKUP(VLOOKUP($A21,Elasticities_RawData!$N$8:$O$65,2,),Elasticities_RawData!$E$8:$G$48,2,)</f>
        <v>0.99299999999999999</v>
      </c>
      <c r="D21" s="10">
        <f t="shared" si="3"/>
        <v>3</v>
      </c>
      <c r="E21" s="10">
        <f t="shared" si="3"/>
        <v>9</v>
      </c>
      <c r="F21" s="10">
        <f t="shared" si="3"/>
        <v>9</v>
      </c>
      <c r="H21" t="str">
        <f>Sets!D20</f>
        <v>afish</v>
      </c>
      <c r="I21" s="41">
        <f t="shared" si="4"/>
        <v>0.80900000000000005</v>
      </c>
      <c r="J21" s="10">
        <f t="shared" si="5"/>
        <v>1.2</v>
      </c>
      <c r="W21" s="25"/>
      <c r="X21" s="25"/>
      <c r="Y21" s="25"/>
      <c r="AB21" s="25"/>
      <c r="AC21" s="25"/>
      <c r="AD21" s="25"/>
      <c r="AE21" s="25"/>
      <c r="AH21" s="38"/>
    </row>
    <row r="22" spans="1:34" x14ac:dyDescent="0.25">
      <c r="A22" t="str">
        <f>Demand!A22</f>
        <v>ccoal-low</v>
      </c>
      <c r="B22" s="20">
        <f>VLOOKUP(VLOOKUP($A22,Elasticities_RawData!$N$8:$O$65,2,),Elasticities_RawData!$E$8:$G$48,2,)</f>
        <v>0.52700000000000002</v>
      </c>
      <c r="C22" s="20">
        <f>VLOOKUP(VLOOKUP($A22,Elasticities_RawData!$N$8:$O$65,2,),Elasticities_RawData!$E$8:$G$48,2,)</f>
        <v>0.52700000000000002</v>
      </c>
      <c r="D22" s="10">
        <f t="shared" si="3"/>
        <v>3</v>
      </c>
      <c r="E22" s="10">
        <v>15</v>
      </c>
      <c r="F22" s="10">
        <f t="shared" si="3"/>
        <v>9</v>
      </c>
      <c r="H22" t="str">
        <f>Sets!D21</f>
        <v>acoal</v>
      </c>
      <c r="I22" s="10">
        <f>VLOOKUP($H22,Elasticities_RawData!$I$8:$K$16,3,)</f>
        <v>0.77100000000000002</v>
      </c>
      <c r="J22" s="10">
        <f t="shared" si="5"/>
        <v>1.2</v>
      </c>
      <c r="T22" s="25"/>
      <c r="X22" s="25"/>
      <c r="Y22" s="25"/>
      <c r="AB22" s="25"/>
      <c r="AC22" s="25"/>
      <c r="AD22" s="25"/>
      <c r="AE22" s="25"/>
      <c r="AH22" s="38"/>
    </row>
    <row r="23" spans="1:34" x14ac:dyDescent="0.25">
      <c r="A23" t="str">
        <f>Demand!A23</f>
        <v>ccoal-hgh</v>
      </c>
      <c r="B23" s="20">
        <f>VLOOKUP(VLOOKUP($A23,Elasticities_RawData!$N$8:$O$65,2,),Elasticities_RawData!$E$8:$G$48,2,)</f>
        <v>0.52700000000000002</v>
      </c>
      <c r="C23" s="20">
        <f>VLOOKUP(VLOOKUP($A23,Elasticities_RawData!$N$8:$O$65,2,),Elasticities_RawData!$E$8:$G$48,2,)</f>
        <v>0.52700000000000002</v>
      </c>
      <c r="D23" s="10">
        <f t="shared" si="3"/>
        <v>3</v>
      </c>
      <c r="E23" s="10">
        <f>E21</f>
        <v>9</v>
      </c>
      <c r="F23" s="10">
        <f t="shared" si="3"/>
        <v>9</v>
      </c>
      <c r="H23" t="str">
        <f>Sets!D22</f>
        <v>agold</v>
      </c>
      <c r="I23" s="41">
        <f>I22</f>
        <v>0.77100000000000002</v>
      </c>
      <c r="J23" s="10">
        <f t="shared" si="5"/>
        <v>1.2</v>
      </c>
      <c r="T23" s="25"/>
      <c r="X23" s="25"/>
      <c r="Y23" s="25"/>
      <c r="AB23" s="25"/>
      <c r="AC23" s="25"/>
      <c r="AD23" s="25"/>
      <c r="AE23" s="38"/>
      <c r="AH23" s="38"/>
    </row>
    <row r="24" spans="1:34" x14ac:dyDescent="0.25">
      <c r="A24" t="str">
        <f>Demand!A24</f>
        <v>ccoil</v>
      </c>
      <c r="B24" s="20">
        <f>VLOOKUP(VLOOKUP($A24,Elasticities_RawData!$N$8:$O$65,2,),Elasticities_RawData!$E$8:$G$48,2,)</f>
        <v>0.38600000000000001</v>
      </c>
      <c r="C24" s="20">
        <f>VLOOKUP(VLOOKUP($A24,Elasticities_RawData!$N$8:$O$65,2,),Elasticities_RawData!$E$8:$G$48,2,)</f>
        <v>0.38600000000000001</v>
      </c>
      <c r="D24" s="10">
        <f t="shared" si="3"/>
        <v>3</v>
      </c>
      <c r="E24" s="10">
        <f t="shared" si="3"/>
        <v>9</v>
      </c>
      <c r="F24" s="10">
        <f t="shared" si="3"/>
        <v>9</v>
      </c>
      <c r="H24" t="str">
        <f>Sets!D23</f>
        <v>acoil</v>
      </c>
      <c r="I24" s="41">
        <f t="shared" ref="I24:I28" si="7">I23</f>
        <v>0.77100000000000002</v>
      </c>
      <c r="J24" s="10">
        <f t="shared" si="5"/>
        <v>1.2</v>
      </c>
      <c r="W24" s="25"/>
      <c r="X24" s="25"/>
      <c r="Y24" s="25"/>
      <c r="AB24" s="25"/>
      <c r="AC24" s="25"/>
      <c r="AD24" s="25"/>
      <c r="AE24" s="25"/>
      <c r="AH24" s="38"/>
    </row>
    <row r="25" spans="1:34" x14ac:dyDescent="0.25">
      <c r="A25" t="str">
        <f>Demand!A25</f>
        <v>cngas</v>
      </c>
      <c r="B25" s="20">
        <f>VLOOKUP(VLOOKUP($A25,Elasticities_RawData!$N$8:$O$65,2,),Elasticities_RawData!$E$8:$G$48,2,)</f>
        <v>0.38600000000000001</v>
      </c>
      <c r="C25" s="20">
        <f>VLOOKUP(VLOOKUP($A25,Elasticities_RawData!$N$8:$O$65,2,),Elasticities_RawData!$E$8:$G$48,2,)</f>
        <v>0.38600000000000001</v>
      </c>
      <c r="D25" s="10">
        <f t="shared" si="3"/>
        <v>3</v>
      </c>
      <c r="E25" s="10">
        <f t="shared" si="3"/>
        <v>9</v>
      </c>
      <c r="F25" s="10">
        <f t="shared" si="3"/>
        <v>9</v>
      </c>
      <c r="H25" t="str">
        <f>Sets!D24</f>
        <v>angas</v>
      </c>
      <c r="I25" s="41">
        <f t="shared" si="7"/>
        <v>0.77100000000000002</v>
      </c>
      <c r="J25" s="10">
        <f t="shared" si="5"/>
        <v>1.2</v>
      </c>
      <c r="W25" s="25"/>
      <c r="X25" s="25"/>
      <c r="Y25" s="25"/>
      <c r="AB25" s="25"/>
      <c r="AC25" s="25"/>
      <c r="AD25" s="25"/>
      <c r="AE25" s="25"/>
      <c r="AH25" s="38"/>
    </row>
    <row r="26" spans="1:34" x14ac:dyDescent="0.25">
      <c r="A26" t="str">
        <f>Demand!A26</f>
        <v>cpgm</v>
      </c>
      <c r="B26" s="41">
        <f>B27</f>
        <v>0.42899999999999999</v>
      </c>
      <c r="C26" s="41">
        <f>C27</f>
        <v>0.42899999999999999</v>
      </c>
      <c r="D26" s="10">
        <f t="shared" si="3"/>
        <v>3</v>
      </c>
      <c r="E26" s="10">
        <f t="shared" si="3"/>
        <v>9</v>
      </c>
      <c r="F26" s="10">
        <f t="shared" si="3"/>
        <v>9</v>
      </c>
      <c r="H26" t="str">
        <f>Sets!D25</f>
        <v>apgm</v>
      </c>
      <c r="I26" s="41">
        <f t="shared" si="7"/>
        <v>0.77100000000000002</v>
      </c>
      <c r="J26" s="10">
        <f t="shared" si="5"/>
        <v>1.2</v>
      </c>
      <c r="W26" s="25"/>
      <c r="X26" s="25"/>
      <c r="Y26" s="25"/>
      <c r="AB26" s="25"/>
      <c r="AC26" s="25"/>
      <c r="AD26" s="25"/>
      <c r="AE26" s="25"/>
      <c r="AH26" s="38"/>
    </row>
    <row r="27" spans="1:34" x14ac:dyDescent="0.25">
      <c r="A27" t="str">
        <f>Demand!A27</f>
        <v>cmore</v>
      </c>
      <c r="B27" s="20">
        <f>VLOOKUP(VLOOKUP($A27,Elasticities_RawData!$N$8:$O$65,2,),Elasticities_RawData!$E$8:$G$48,2,)</f>
        <v>0.42899999999999999</v>
      </c>
      <c r="C27" s="20">
        <f>VLOOKUP(VLOOKUP($A27,Elasticities_RawData!$N$8:$O$65,2,),Elasticities_RawData!$E$8:$G$48,2,)</f>
        <v>0.42899999999999999</v>
      </c>
      <c r="D27" s="10">
        <f t="shared" si="3"/>
        <v>3</v>
      </c>
      <c r="E27" s="10">
        <f t="shared" si="3"/>
        <v>9</v>
      </c>
      <c r="F27" s="10">
        <f t="shared" si="3"/>
        <v>9</v>
      </c>
      <c r="H27" t="str">
        <f>Sets!D26</f>
        <v>amore</v>
      </c>
      <c r="I27" s="41">
        <f t="shared" si="7"/>
        <v>0.77100000000000002</v>
      </c>
      <c r="J27" s="10">
        <f t="shared" si="5"/>
        <v>1.2</v>
      </c>
      <c r="T27" s="25"/>
      <c r="X27" s="25"/>
      <c r="Y27" s="25"/>
      <c r="AB27" s="25"/>
      <c r="AC27" s="25"/>
      <c r="AD27" s="25"/>
      <c r="AE27" s="25"/>
      <c r="AH27" s="38"/>
    </row>
    <row r="28" spans="1:34" x14ac:dyDescent="0.25">
      <c r="A28" t="str">
        <f>Demand!A28</f>
        <v>cmine</v>
      </c>
      <c r="B28" s="20">
        <f>VLOOKUP(VLOOKUP($A28,Elasticities_RawData!$N$8:$O$65,2,),Elasticities_RawData!$E$8:$G$48,2,)</f>
        <v>0.38600000000000001</v>
      </c>
      <c r="C28" s="20">
        <f>VLOOKUP(VLOOKUP($A28,Elasticities_RawData!$N$8:$O$65,2,),Elasticities_RawData!$E$8:$G$48,2,)</f>
        <v>0.38600000000000001</v>
      </c>
      <c r="D28" s="10">
        <f t="shared" si="3"/>
        <v>3</v>
      </c>
      <c r="E28" s="10">
        <f t="shared" si="3"/>
        <v>9</v>
      </c>
      <c r="F28" s="10">
        <f t="shared" si="3"/>
        <v>9</v>
      </c>
      <c r="H28" t="str">
        <f>Sets!D27</f>
        <v>amine</v>
      </c>
      <c r="I28" s="41">
        <f t="shared" si="7"/>
        <v>0.77100000000000002</v>
      </c>
      <c r="J28" s="10">
        <f t="shared" si="5"/>
        <v>1.2</v>
      </c>
      <c r="T28" s="25"/>
      <c r="X28" s="25"/>
      <c r="Y28" s="25"/>
      <c r="AB28" s="25"/>
      <c r="AC28" s="25"/>
      <c r="AD28" s="25"/>
      <c r="AE28" s="25"/>
      <c r="AH28" s="38"/>
    </row>
    <row r="29" spans="1:34" x14ac:dyDescent="0.25">
      <c r="A29" t="str">
        <f>Demand!A29</f>
        <v>cmeat</v>
      </c>
      <c r="B29" s="20">
        <f>VLOOKUP(VLOOKUP($A29,Elasticities_RawData!$N$8:$O$65,2,),Elasticities_RawData!$E$8:$G$48,2,)</f>
        <v>0.88800000000000001</v>
      </c>
      <c r="C29" s="20">
        <f>VLOOKUP(VLOOKUP($A29,Elasticities_RawData!$N$8:$O$65,2,),Elasticities_RawData!$E$8:$G$48,2,)</f>
        <v>0.88800000000000001</v>
      </c>
      <c r="D29" s="10">
        <f t="shared" si="3"/>
        <v>3</v>
      </c>
      <c r="E29" s="10">
        <f t="shared" si="3"/>
        <v>9</v>
      </c>
      <c r="F29" s="10">
        <f t="shared" si="3"/>
        <v>9</v>
      </c>
      <c r="H29" t="str">
        <f>Sets!D28</f>
        <v>ameat</v>
      </c>
      <c r="I29" s="10">
        <f>VLOOKUP($H29,Elasticities_RawData!$I$8:$K$16,3,)</f>
        <v>0.78400000000000003</v>
      </c>
      <c r="J29" s="10">
        <f t="shared" si="5"/>
        <v>1.2</v>
      </c>
      <c r="W29" s="25"/>
      <c r="X29" s="25"/>
      <c r="Y29" s="25"/>
      <c r="AB29" s="25"/>
      <c r="AC29" s="25"/>
      <c r="AD29" s="25"/>
      <c r="AE29" s="25"/>
      <c r="AH29" s="38"/>
    </row>
    <row r="30" spans="1:34" x14ac:dyDescent="0.25">
      <c r="A30" t="str">
        <f>Demand!A30</f>
        <v>cpfis</v>
      </c>
      <c r="B30" s="41">
        <f>B29</f>
        <v>0.88800000000000001</v>
      </c>
      <c r="C30" s="41">
        <f t="shared" ref="C30:C41" si="8">C29</f>
        <v>0.88800000000000001</v>
      </c>
      <c r="D30" s="10">
        <f t="shared" si="3"/>
        <v>3</v>
      </c>
      <c r="E30" s="10">
        <f t="shared" si="3"/>
        <v>9</v>
      </c>
      <c r="F30" s="10">
        <f t="shared" si="3"/>
        <v>9</v>
      </c>
      <c r="H30" t="str">
        <f>Sets!D29</f>
        <v>apfis</v>
      </c>
      <c r="I30" s="41">
        <f>I29</f>
        <v>0.78400000000000003</v>
      </c>
      <c r="J30" s="10">
        <f t="shared" si="5"/>
        <v>1.2</v>
      </c>
      <c r="W30" s="25"/>
      <c r="X30" s="25"/>
      <c r="Y30" s="25"/>
      <c r="AB30" s="25"/>
      <c r="AC30" s="25"/>
      <c r="AD30" s="25"/>
      <c r="AE30" s="25"/>
      <c r="AH30" s="38"/>
    </row>
    <row r="31" spans="1:34" x14ac:dyDescent="0.25">
      <c r="A31" t="str">
        <f>Demand!A31</f>
        <v>cvege</v>
      </c>
      <c r="B31" s="41">
        <f t="shared" ref="B31:B41" si="9">B30</f>
        <v>0.88800000000000001</v>
      </c>
      <c r="C31" s="41">
        <f t="shared" si="8"/>
        <v>0.88800000000000001</v>
      </c>
      <c r="D31" s="10">
        <f t="shared" si="3"/>
        <v>3</v>
      </c>
      <c r="E31" s="10">
        <f t="shared" si="3"/>
        <v>9</v>
      </c>
      <c r="F31" s="10">
        <f t="shared" si="3"/>
        <v>9</v>
      </c>
      <c r="H31" t="str">
        <f>Sets!D30</f>
        <v>avege</v>
      </c>
      <c r="I31" s="41">
        <f t="shared" ref="I31:I69" si="10">I30</f>
        <v>0.78400000000000003</v>
      </c>
      <c r="J31" s="10">
        <f t="shared" si="5"/>
        <v>1.2</v>
      </c>
      <c r="W31" s="25"/>
      <c r="X31" s="25"/>
      <c r="Y31" s="25"/>
      <c r="AB31" s="25"/>
      <c r="AC31" s="25"/>
      <c r="AD31" s="25"/>
      <c r="AE31" s="25"/>
      <c r="AH31" s="38"/>
    </row>
    <row r="32" spans="1:34" x14ac:dyDescent="0.25">
      <c r="A32" t="str">
        <f>Demand!A32</f>
        <v>cfats</v>
      </c>
      <c r="B32" s="41">
        <f t="shared" si="9"/>
        <v>0.88800000000000001</v>
      </c>
      <c r="C32" s="41">
        <f t="shared" si="8"/>
        <v>0.88800000000000001</v>
      </c>
      <c r="D32" s="10">
        <f t="shared" si="3"/>
        <v>3</v>
      </c>
      <c r="E32" s="10">
        <f t="shared" si="3"/>
        <v>9</v>
      </c>
      <c r="F32" s="10">
        <f t="shared" si="3"/>
        <v>9</v>
      </c>
      <c r="H32" t="str">
        <f>Sets!D31</f>
        <v>afats</v>
      </c>
      <c r="I32" s="41">
        <f t="shared" si="10"/>
        <v>0.78400000000000003</v>
      </c>
      <c r="J32" s="10">
        <f t="shared" si="5"/>
        <v>1.2</v>
      </c>
      <c r="W32" s="25"/>
      <c r="X32" s="25"/>
      <c r="Y32" s="25"/>
      <c r="AB32" s="25"/>
      <c r="AC32" s="25"/>
      <c r="AD32" s="25"/>
      <c r="AE32" s="25"/>
      <c r="AH32" s="38"/>
    </row>
    <row r="33" spans="1:34" x14ac:dyDescent="0.25">
      <c r="A33" t="str">
        <f>Demand!A33</f>
        <v>cdair</v>
      </c>
      <c r="B33" s="41">
        <f t="shared" si="9"/>
        <v>0.88800000000000001</v>
      </c>
      <c r="C33" s="41">
        <f t="shared" si="8"/>
        <v>0.88800000000000001</v>
      </c>
      <c r="D33" s="10">
        <f t="shared" si="3"/>
        <v>3</v>
      </c>
      <c r="E33" s="10">
        <f t="shared" si="3"/>
        <v>9</v>
      </c>
      <c r="F33" s="10">
        <f t="shared" si="3"/>
        <v>9</v>
      </c>
      <c r="H33" t="str">
        <f>Sets!D32</f>
        <v>adair</v>
      </c>
      <c r="I33" s="41">
        <f t="shared" si="10"/>
        <v>0.78400000000000003</v>
      </c>
      <c r="J33" s="10">
        <f t="shared" si="5"/>
        <v>1.2</v>
      </c>
      <c r="W33" s="25"/>
      <c r="X33" s="25"/>
      <c r="Y33" s="25"/>
      <c r="AB33" s="25"/>
      <c r="AC33" s="25"/>
      <c r="AD33" s="25"/>
      <c r="AE33" s="25"/>
      <c r="AH33" s="38"/>
    </row>
    <row r="34" spans="1:34" x14ac:dyDescent="0.25">
      <c r="A34" t="str">
        <f>Demand!A34</f>
        <v>cgrai</v>
      </c>
      <c r="B34" s="41">
        <f t="shared" si="9"/>
        <v>0.88800000000000001</v>
      </c>
      <c r="C34" s="41">
        <f t="shared" si="8"/>
        <v>0.88800000000000001</v>
      </c>
      <c r="D34" s="10">
        <f t="shared" si="3"/>
        <v>3</v>
      </c>
      <c r="E34" s="10">
        <f t="shared" si="3"/>
        <v>9</v>
      </c>
      <c r="F34" s="10">
        <f t="shared" si="3"/>
        <v>9</v>
      </c>
      <c r="H34" t="str">
        <f>Sets!D33</f>
        <v>agrai</v>
      </c>
      <c r="I34" s="41">
        <f t="shared" si="10"/>
        <v>0.78400000000000003</v>
      </c>
      <c r="J34" s="10">
        <f t="shared" si="5"/>
        <v>1.2</v>
      </c>
      <c r="W34" s="25"/>
      <c r="X34" s="25"/>
      <c r="Y34" s="25"/>
      <c r="AB34" s="25"/>
      <c r="AC34" s="25"/>
      <c r="AD34" s="25"/>
      <c r="AE34" s="25"/>
      <c r="AH34" s="38"/>
    </row>
    <row r="35" spans="1:34" x14ac:dyDescent="0.25">
      <c r="A35" t="str">
        <f>Demand!A35</f>
        <v>cstar</v>
      </c>
      <c r="B35" s="41">
        <f t="shared" si="9"/>
        <v>0.88800000000000001</v>
      </c>
      <c r="C35" s="41">
        <f t="shared" si="8"/>
        <v>0.88800000000000001</v>
      </c>
      <c r="D35" s="10">
        <f t="shared" si="3"/>
        <v>3</v>
      </c>
      <c r="E35" s="10">
        <f t="shared" si="3"/>
        <v>9</v>
      </c>
      <c r="F35" s="10">
        <f t="shared" si="3"/>
        <v>9</v>
      </c>
      <c r="H35" t="str">
        <f>Sets!D34</f>
        <v>astar</v>
      </c>
      <c r="I35" s="41">
        <f t="shared" si="10"/>
        <v>0.78400000000000003</v>
      </c>
      <c r="J35" s="10">
        <f t="shared" si="5"/>
        <v>1.2</v>
      </c>
      <c r="W35" s="25"/>
      <c r="X35" s="25"/>
      <c r="Y35" s="25"/>
      <c r="AB35" s="25"/>
      <c r="AC35" s="25"/>
      <c r="AD35" s="25"/>
      <c r="AE35" s="25"/>
      <c r="AH35" s="38"/>
    </row>
    <row r="36" spans="1:34" x14ac:dyDescent="0.25">
      <c r="A36" t="str">
        <f>Demand!A36</f>
        <v>cafee</v>
      </c>
      <c r="B36" s="41">
        <f t="shared" si="9"/>
        <v>0.88800000000000001</v>
      </c>
      <c r="C36" s="41">
        <f t="shared" si="8"/>
        <v>0.88800000000000001</v>
      </c>
      <c r="D36" s="10">
        <f t="shared" si="3"/>
        <v>3</v>
      </c>
      <c r="E36" s="10">
        <f t="shared" si="3"/>
        <v>9</v>
      </c>
      <c r="F36" s="10">
        <f t="shared" si="3"/>
        <v>9</v>
      </c>
      <c r="H36" t="str">
        <f>Sets!D35</f>
        <v>afeed</v>
      </c>
      <c r="I36" s="41">
        <f t="shared" si="10"/>
        <v>0.78400000000000003</v>
      </c>
      <c r="J36" s="10">
        <f t="shared" si="5"/>
        <v>1.2</v>
      </c>
      <c r="W36" s="25"/>
      <c r="X36" s="25"/>
      <c r="Y36" s="25"/>
      <c r="AB36" s="25"/>
      <c r="AC36" s="25"/>
      <c r="AD36" s="25"/>
      <c r="AE36" s="25"/>
      <c r="AH36" s="38"/>
    </row>
    <row r="37" spans="1:34" x14ac:dyDescent="0.25">
      <c r="A37" t="str">
        <f>Demand!A37</f>
        <v>cbake</v>
      </c>
      <c r="B37" s="41">
        <f t="shared" si="9"/>
        <v>0.88800000000000001</v>
      </c>
      <c r="C37" s="41">
        <f t="shared" si="8"/>
        <v>0.88800000000000001</v>
      </c>
      <c r="D37" s="10">
        <f t="shared" si="3"/>
        <v>3</v>
      </c>
      <c r="E37" s="10">
        <f t="shared" si="3"/>
        <v>9</v>
      </c>
      <c r="F37" s="10">
        <f t="shared" si="3"/>
        <v>9</v>
      </c>
      <c r="H37" t="str">
        <f>Sets!D36</f>
        <v>abake</v>
      </c>
      <c r="I37" s="41">
        <f t="shared" si="10"/>
        <v>0.78400000000000003</v>
      </c>
      <c r="J37" s="10">
        <f t="shared" si="5"/>
        <v>1.2</v>
      </c>
      <c r="W37" s="25"/>
      <c r="X37" s="25"/>
      <c r="Y37" s="25"/>
      <c r="AB37" s="25"/>
      <c r="AC37" s="25"/>
      <c r="AD37" s="25"/>
      <c r="AE37" s="25"/>
      <c r="AH37" s="38"/>
    </row>
    <row r="38" spans="1:34" x14ac:dyDescent="0.25">
      <c r="A38" t="str">
        <f>Demand!A38</f>
        <v>csuga</v>
      </c>
      <c r="B38" s="41">
        <f t="shared" si="9"/>
        <v>0.88800000000000001</v>
      </c>
      <c r="C38" s="41">
        <f t="shared" si="8"/>
        <v>0.88800000000000001</v>
      </c>
      <c r="D38" s="10">
        <f t="shared" si="3"/>
        <v>3</v>
      </c>
      <c r="E38" s="10">
        <f t="shared" si="3"/>
        <v>9</v>
      </c>
      <c r="F38" s="10">
        <f t="shared" si="3"/>
        <v>9</v>
      </c>
      <c r="H38" t="str">
        <f>Sets!D37</f>
        <v>asuga</v>
      </c>
      <c r="I38" s="41">
        <f t="shared" si="10"/>
        <v>0.78400000000000003</v>
      </c>
      <c r="J38" s="10">
        <f t="shared" si="5"/>
        <v>1.2</v>
      </c>
      <c r="W38" s="25"/>
      <c r="X38" s="25"/>
      <c r="Y38" s="25"/>
      <c r="AB38" s="25"/>
      <c r="AC38" s="25"/>
      <c r="AD38" s="25"/>
      <c r="AE38" s="25"/>
      <c r="AH38" s="38"/>
    </row>
    <row r="39" spans="1:34" x14ac:dyDescent="0.25">
      <c r="A39" t="str">
        <f>Demand!A39</f>
        <v>cconf</v>
      </c>
      <c r="B39" s="41">
        <f t="shared" si="9"/>
        <v>0.88800000000000001</v>
      </c>
      <c r="C39" s="41">
        <f t="shared" si="8"/>
        <v>0.88800000000000001</v>
      </c>
      <c r="D39" s="10">
        <f t="shared" si="3"/>
        <v>3</v>
      </c>
      <c r="E39" s="10">
        <f t="shared" si="3"/>
        <v>9</v>
      </c>
      <c r="F39" s="10">
        <f t="shared" si="3"/>
        <v>9</v>
      </c>
      <c r="H39" t="str">
        <f>Sets!D38</f>
        <v>aconf</v>
      </c>
      <c r="I39" s="41">
        <f t="shared" si="10"/>
        <v>0.78400000000000003</v>
      </c>
      <c r="J39" s="10">
        <f t="shared" si="5"/>
        <v>1.2</v>
      </c>
      <c r="W39" s="25"/>
      <c r="X39" s="25"/>
      <c r="Y39" s="25"/>
      <c r="AB39" s="25"/>
      <c r="AC39" s="25"/>
      <c r="AD39" s="25"/>
      <c r="AE39" s="25"/>
      <c r="AH39" s="38"/>
    </row>
    <row r="40" spans="1:34" x14ac:dyDescent="0.25">
      <c r="A40" t="str">
        <f>Demand!A40</f>
        <v>cpast</v>
      </c>
      <c r="B40" s="41">
        <f t="shared" si="9"/>
        <v>0.88800000000000001</v>
      </c>
      <c r="C40" s="41">
        <f t="shared" si="8"/>
        <v>0.88800000000000001</v>
      </c>
      <c r="D40" s="10">
        <f t="shared" si="3"/>
        <v>3</v>
      </c>
      <c r="E40" s="10">
        <f t="shared" si="3"/>
        <v>9</v>
      </c>
      <c r="F40" s="10">
        <f t="shared" si="3"/>
        <v>9</v>
      </c>
      <c r="H40" t="str">
        <f>Sets!D39</f>
        <v>apast</v>
      </c>
      <c r="I40" s="41">
        <f t="shared" si="10"/>
        <v>0.78400000000000003</v>
      </c>
      <c r="J40" s="10">
        <f t="shared" si="5"/>
        <v>1.2</v>
      </c>
      <c r="W40" s="25"/>
      <c r="X40" s="25"/>
      <c r="Y40" s="25"/>
      <c r="AB40" s="25"/>
      <c r="AC40" s="25"/>
      <c r="AD40" s="25"/>
      <c r="AE40" s="25"/>
      <c r="AH40" s="38"/>
    </row>
    <row r="41" spans="1:34" x14ac:dyDescent="0.25">
      <c r="A41" t="str">
        <f>Demand!A41</f>
        <v>cofoo</v>
      </c>
      <c r="B41" s="41">
        <f t="shared" si="9"/>
        <v>0.88800000000000001</v>
      </c>
      <c r="C41" s="41">
        <f t="shared" si="8"/>
        <v>0.88800000000000001</v>
      </c>
      <c r="D41" s="10">
        <f t="shared" si="3"/>
        <v>3</v>
      </c>
      <c r="E41" s="10">
        <f t="shared" si="3"/>
        <v>9</v>
      </c>
      <c r="F41" s="10">
        <f t="shared" si="3"/>
        <v>9</v>
      </c>
      <c r="H41" t="str">
        <f>Sets!D40</f>
        <v>aofoo</v>
      </c>
      <c r="I41" s="41">
        <f t="shared" si="10"/>
        <v>0.78400000000000003</v>
      </c>
      <c r="J41" s="10">
        <f t="shared" si="5"/>
        <v>1.2</v>
      </c>
      <c r="W41" s="25"/>
      <c r="X41" s="25"/>
      <c r="Y41" s="25"/>
      <c r="AB41" s="25"/>
      <c r="AC41" s="25"/>
      <c r="AD41" s="25"/>
      <c r="AE41" s="25"/>
      <c r="AH41" s="38"/>
    </row>
    <row r="42" spans="1:34" x14ac:dyDescent="0.25">
      <c r="A42" t="str">
        <f>Demand!A42</f>
        <v>cbevt</v>
      </c>
      <c r="B42" s="20">
        <f>VLOOKUP(VLOOKUP($A42,Elasticities_RawData!$N$8:$O$65,2,),Elasticities_RawData!$E$8:$G$48,2,)</f>
        <v>1.3320000000000001</v>
      </c>
      <c r="C42" s="20">
        <f>VLOOKUP(VLOOKUP($A42,Elasticities_RawData!$N$8:$O$65,2,),Elasticities_RawData!$E$8:$G$48,2,)</f>
        <v>1.3320000000000001</v>
      </c>
      <c r="D42" s="10">
        <f t="shared" ref="D42:F83" si="11">D41</f>
        <v>3</v>
      </c>
      <c r="E42" s="10">
        <f t="shared" si="11"/>
        <v>9</v>
      </c>
      <c r="F42" s="10">
        <f t="shared" si="11"/>
        <v>9</v>
      </c>
      <c r="H42" t="str">
        <f>Sets!D41</f>
        <v>abevt</v>
      </c>
      <c r="I42" s="41">
        <f t="shared" si="10"/>
        <v>0.78400000000000003</v>
      </c>
      <c r="J42" s="10">
        <f t="shared" si="5"/>
        <v>1.2</v>
      </c>
      <c r="W42" s="25"/>
      <c r="X42" s="25"/>
      <c r="Y42" s="25"/>
      <c r="AB42" s="25"/>
      <c r="AC42" s="25"/>
      <c r="AD42" s="25"/>
      <c r="AE42" s="25"/>
      <c r="AH42" s="38"/>
    </row>
    <row r="43" spans="1:34" x14ac:dyDescent="0.25">
      <c r="A43" t="str">
        <f>Demand!A43</f>
        <v>ctext</v>
      </c>
      <c r="B43" s="20">
        <f>VLOOKUP(VLOOKUP($A43,Elasticities_RawData!$N$8:$O$65,2,),Elasticities_RawData!$E$8:$G$48,2,)</f>
        <v>0.91100000000000003</v>
      </c>
      <c r="C43" s="20">
        <f>VLOOKUP(VLOOKUP($A43,Elasticities_RawData!$N$8:$O$65,2,),Elasticities_RawData!$E$8:$G$48,2,)</f>
        <v>0.91100000000000003</v>
      </c>
      <c r="D43" s="10">
        <f t="shared" si="11"/>
        <v>3</v>
      </c>
      <c r="E43" s="10">
        <f t="shared" si="11"/>
        <v>9</v>
      </c>
      <c r="F43" s="10">
        <f t="shared" si="11"/>
        <v>9</v>
      </c>
      <c r="H43" t="str">
        <f>Sets!D42</f>
        <v>atext</v>
      </c>
      <c r="I43" s="41">
        <f t="shared" si="10"/>
        <v>0.78400000000000003</v>
      </c>
      <c r="J43" s="10">
        <f t="shared" si="5"/>
        <v>1.2</v>
      </c>
      <c r="W43" s="25"/>
      <c r="X43" s="25"/>
      <c r="Y43" s="25"/>
      <c r="AB43" s="25"/>
      <c r="AC43" s="25"/>
      <c r="AD43" s="25"/>
      <c r="AE43" s="25"/>
      <c r="AH43" s="38"/>
    </row>
    <row r="44" spans="1:34" x14ac:dyDescent="0.25">
      <c r="A44" t="str">
        <f>Demand!A44</f>
        <v>cclth</v>
      </c>
      <c r="B44" s="20">
        <f>VLOOKUP(VLOOKUP($A44,Elasticities_RawData!$N$8:$O$65,2,),Elasticities_RawData!$E$8:$G$48,2,)</f>
        <v>1.3029999999999999</v>
      </c>
      <c r="C44" s="20">
        <f>VLOOKUP(VLOOKUP($A44,Elasticities_RawData!$N$8:$O$65,2,),Elasticities_RawData!$E$8:$G$48,2,)</f>
        <v>1.3029999999999999</v>
      </c>
      <c r="D44" s="10">
        <f t="shared" si="11"/>
        <v>3</v>
      </c>
      <c r="E44" s="10">
        <f t="shared" si="11"/>
        <v>9</v>
      </c>
      <c r="F44" s="10">
        <f t="shared" si="11"/>
        <v>9</v>
      </c>
      <c r="H44" t="str">
        <f>Sets!D43</f>
        <v>aclth</v>
      </c>
      <c r="I44" s="41">
        <f t="shared" si="10"/>
        <v>0.78400000000000003</v>
      </c>
      <c r="J44" s="10">
        <f t="shared" si="5"/>
        <v>1.2</v>
      </c>
      <c r="W44" s="25"/>
      <c r="X44" s="25"/>
      <c r="Y44" s="25"/>
      <c r="AB44" s="25"/>
      <c r="AC44" s="25"/>
      <c r="AD44" s="25"/>
      <c r="AE44" s="25"/>
      <c r="AH44" s="38"/>
    </row>
    <row r="45" spans="1:34" x14ac:dyDescent="0.25">
      <c r="A45" t="str">
        <f>Demand!A45</f>
        <v>cleat</v>
      </c>
      <c r="B45" s="20">
        <f>VLOOKUP(VLOOKUP($A45,Elasticities_RawData!$N$8:$O$65,2,),Elasticities_RawData!$E$8:$G$48,2,)</f>
        <v>1.2829999999999999</v>
      </c>
      <c r="C45" s="20">
        <f>VLOOKUP(VLOOKUP($A45,Elasticities_RawData!$N$8:$O$65,2,),Elasticities_RawData!$E$8:$G$48,2,)</f>
        <v>1.2829999999999999</v>
      </c>
      <c r="D45" s="10">
        <f t="shared" si="11"/>
        <v>3</v>
      </c>
      <c r="E45" s="10">
        <f t="shared" si="11"/>
        <v>9</v>
      </c>
      <c r="F45" s="10">
        <f t="shared" si="11"/>
        <v>9</v>
      </c>
      <c r="H45" t="str">
        <f>Sets!D44</f>
        <v>aleat</v>
      </c>
      <c r="I45" s="41">
        <f t="shared" si="10"/>
        <v>0.78400000000000003</v>
      </c>
      <c r="J45" s="10">
        <f t="shared" si="5"/>
        <v>1.2</v>
      </c>
      <c r="W45" s="25"/>
      <c r="X45" s="25"/>
      <c r="Y45" s="25"/>
      <c r="AB45" s="25"/>
      <c r="AC45" s="25"/>
      <c r="AD45" s="25"/>
      <c r="AE45" s="25"/>
      <c r="AH45" s="38"/>
    </row>
    <row r="46" spans="1:34" x14ac:dyDescent="0.25">
      <c r="A46" t="str">
        <f>Demand!A46</f>
        <v>cfoot</v>
      </c>
      <c r="B46" s="20">
        <f>VLOOKUP(VLOOKUP($A46,Elasticities_RawData!$N$8:$O$65,2,),Elasticities_RawData!$E$8:$G$48,2,)</f>
        <v>1.008</v>
      </c>
      <c r="C46" s="20">
        <f>VLOOKUP(VLOOKUP($A46,Elasticities_RawData!$N$8:$O$65,2,),Elasticities_RawData!$E$8:$G$48,2,)</f>
        <v>1.008</v>
      </c>
      <c r="D46" s="10">
        <f t="shared" si="11"/>
        <v>3</v>
      </c>
      <c r="E46" s="10">
        <f t="shared" si="11"/>
        <v>9</v>
      </c>
      <c r="F46" s="10">
        <f t="shared" si="11"/>
        <v>9</v>
      </c>
      <c r="H46" t="str">
        <f>Sets!D45</f>
        <v>afoot</v>
      </c>
      <c r="I46" s="41">
        <f t="shared" si="10"/>
        <v>0.78400000000000003</v>
      </c>
      <c r="J46" s="10">
        <f t="shared" si="5"/>
        <v>1.2</v>
      </c>
      <c r="W46" s="25"/>
      <c r="X46" s="25"/>
      <c r="Y46" s="25"/>
      <c r="AB46" s="25"/>
      <c r="AC46" s="25"/>
      <c r="AD46" s="25"/>
      <c r="AE46" s="25"/>
      <c r="AH46" s="38"/>
    </row>
    <row r="47" spans="1:34" x14ac:dyDescent="0.25">
      <c r="A47" t="str">
        <f>Demand!A47</f>
        <v>cwood</v>
      </c>
      <c r="B47" s="20">
        <f>VLOOKUP(VLOOKUP($A47,Elasticities_RawData!$N$8:$O$65,2,),Elasticities_RawData!$E$8:$G$48,2,)</f>
        <v>1.0649999999999999</v>
      </c>
      <c r="C47" s="20">
        <f>VLOOKUP(VLOOKUP($A47,Elasticities_RawData!$N$8:$O$65,2,),Elasticities_RawData!$E$8:$G$48,2,)</f>
        <v>1.0649999999999999</v>
      </c>
      <c r="D47" s="10">
        <f t="shared" si="11"/>
        <v>3</v>
      </c>
      <c r="E47" s="10">
        <f t="shared" si="11"/>
        <v>9</v>
      </c>
      <c r="F47" s="10">
        <f t="shared" si="11"/>
        <v>9</v>
      </c>
      <c r="H47" t="str">
        <f>Sets!D46</f>
        <v>awood</v>
      </c>
      <c r="I47" s="41">
        <f t="shared" si="10"/>
        <v>0.78400000000000003</v>
      </c>
      <c r="J47" s="10">
        <f t="shared" si="5"/>
        <v>1.2</v>
      </c>
      <c r="AB47" s="25"/>
      <c r="AC47" s="25"/>
      <c r="AD47" s="25"/>
      <c r="AH47" s="38"/>
    </row>
    <row r="48" spans="1:34" x14ac:dyDescent="0.25">
      <c r="A48" t="str">
        <f>Demand!A48</f>
        <v>cpapr</v>
      </c>
      <c r="B48" s="20">
        <f>VLOOKUP(VLOOKUP($A48,Elasticities_RawData!$N$8:$O$65,2,),Elasticities_RawData!$E$8:$G$48,2,)</f>
        <v>0.84299999999999997</v>
      </c>
      <c r="C48" s="20">
        <f>VLOOKUP(VLOOKUP($A48,Elasticities_RawData!$N$8:$O$65,2,),Elasticities_RawData!$E$8:$G$48,2,)</f>
        <v>0.84299999999999997</v>
      </c>
      <c r="D48" s="10">
        <f t="shared" si="11"/>
        <v>3</v>
      </c>
      <c r="E48" s="10">
        <f t="shared" si="11"/>
        <v>9</v>
      </c>
      <c r="F48" s="10">
        <f t="shared" si="11"/>
        <v>9</v>
      </c>
      <c r="H48" t="str">
        <f>Sets!D47</f>
        <v>apapr</v>
      </c>
      <c r="I48" s="41">
        <f t="shared" si="10"/>
        <v>0.78400000000000003</v>
      </c>
      <c r="J48" s="10">
        <f t="shared" si="5"/>
        <v>1.2</v>
      </c>
      <c r="AB48" s="25"/>
      <c r="AC48" s="25"/>
      <c r="AD48" s="25"/>
      <c r="AH48" s="38"/>
    </row>
    <row r="49" spans="1:36" x14ac:dyDescent="0.25">
      <c r="A49" t="str">
        <f>Demand!A49</f>
        <v>cprnt</v>
      </c>
      <c r="B49" s="20">
        <f>VLOOKUP(VLOOKUP($A49,Elasticities_RawData!$N$8:$O$65,2,),Elasticities_RawData!$E$8:$G$48,2,)</f>
        <v>0.41299999999999998</v>
      </c>
      <c r="C49" s="20">
        <f>VLOOKUP(VLOOKUP($A49,Elasticities_RawData!$N$8:$O$65,2,),Elasticities_RawData!$E$8:$G$48,2,)</f>
        <v>0.41299999999999998</v>
      </c>
      <c r="D49" s="10">
        <f t="shared" si="11"/>
        <v>3</v>
      </c>
      <c r="E49" s="10">
        <f t="shared" si="11"/>
        <v>9</v>
      </c>
      <c r="F49" s="10">
        <f t="shared" si="11"/>
        <v>9</v>
      </c>
      <c r="H49" t="str">
        <f>Sets!D48</f>
        <v>aprnt</v>
      </c>
      <c r="I49" s="41">
        <f t="shared" si="10"/>
        <v>0.78400000000000003</v>
      </c>
      <c r="J49" s="10">
        <f t="shared" si="5"/>
        <v>1.2</v>
      </c>
    </row>
    <row r="50" spans="1:36" x14ac:dyDescent="0.25">
      <c r="A50" t="str">
        <f>Demand!A50</f>
        <v>cpetr_p</v>
      </c>
      <c r="B50" s="20">
        <f>VLOOKUP(VLOOKUP($A50,Elasticities_RawData!$N$8:$O$65,2,),Elasticities_RawData!$E$8:$G$48,2,)</f>
        <v>0.93700000000000006</v>
      </c>
      <c r="C50" s="20">
        <f>VLOOKUP(VLOOKUP($A50,Elasticities_RawData!$N$8:$O$65,2,),Elasticities_RawData!$E$8:$G$48,2,)</f>
        <v>0.93700000000000006</v>
      </c>
      <c r="D50" s="10">
        <f t="shared" si="11"/>
        <v>3</v>
      </c>
      <c r="E50" s="10">
        <f t="shared" si="11"/>
        <v>9</v>
      </c>
      <c r="F50" s="10">
        <f t="shared" si="11"/>
        <v>9</v>
      </c>
      <c r="H50" t="str">
        <f>Sets!D49</f>
        <v>apetr</v>
      </c>
      <c r="I50" s="41">
        <f t="shared" si="10"/>
        <v>0.78400000000000003</v>
      </c>
      <c r="J50" s="10">
        <f t="shared" si="5"/>
        <v>1.2</v>
      </c>
      <c r="X50" s="10"/>
      <c r="AC50" s="10"/>
    </row>
    <row r="51" spans="1:36" x14ac:dyDescent="0.25">
      <c r="A51" t="str">
        <f>Demand!A51</f>
        <v>cpetr_d</v>
      </c>
      <c r="B51" s="20">
        <f>VLOOKUP(VLOOKUP($A51,Elasticities_RawData!$N$8:$O$65,2,),Elasticities_RawData!$E$8:$G$48,2,)</f>
        <v>0.93700000000000006</v>
      </c>
      <c r="C51" s="20">
        <f>VLOOKUP(VLOOKUP($A51,Elasticities_RawData!$N$8:$O$65,2,),Elasticities_RawData!$E$8:$G$48,2,)</f>
        <v>0.93700000000000006</v>
      </c>
      <c r="D51" s="10">
        <f t="shared" si="11"/>
        <v>3</v>
      </c>
      <c r="E51" s="10">
        <f t="shared" si="11"/>
        <v>9</v>
      </c>
      <c r="F51" s="10">
        <f t="shared" si="11"/>
        <v>9</v>
      </c>
      <c r="H51" t="str">
        <f>Sets!D50</f>
        <v>ahydr</v>
      </c>
      <c r="I51" s="41">
        <f t="shared" si="10"/>
        <v>0.78400000000000003</v>
      </c>
      <c r="J51" s="10">
        <f t="shared" si="5"/>
        <v>1.2</v>
      </c>
    </row>
    <row r="52" spans="1:36" x14ac:dyDescent="0.25">
      <c r="A52" t="str">
        <f>Demand!A52</f>
        <v>cpetr_o</v>
      </c>
      <c r="B52" s="20">
        <f>VLOOKUP(VLOOKUP($A52,Elasticities_RawData!$N$8:$O$65,2,),Elasticities_RawData!$E$8:$G$48,2,)</f>
        <v>0.93700000000000006</v>
      </c>
      <c r="C52" s="20">
        <f>VLOOKUP(VLOOKUP($A52,Elasticities_RawData!$N$8:$O$65,2,),Elasticities_RawData!$E$8:$G$48,2,)</f>
        <v>0.93700000000000006</v>
      </c>
      <c r="D52" s="10">
        <f t="shared" si="11"/>
        <v>3</v>
      </c>
      <c r="E52" s="10">
        <f t="shared" si="11"/>
        <v>9</v>
      </c>
      <c r="F52" s="10">
        <f t="shared" si="11"/>
        <v>9</v>
      </c>
      <c r="H52" t="str">
        <f>Sets!D51</f>
        <v>aammo</v>
      </c>
      <c r="I52" s="41">
        <f t="shared" si="10"/>
        <v>0.78400000000000003</v>
      </c>
      <c r="J52" s="10">
        <f t="shared" si="5"/>
        <v>1.2</v>
      </c>
    </row>
    <row r="53" spans="1:36" x14ac:dyDescent="0.25">
      <c r="A53" t="str">
        <f>Demand!A53</f>
        <v>chydr</v>
      </c>
      <c r="B53" s="20">
        <f>VLOOKUP(VLOOKUP($A53,Elasticities_RawData!$N$8:$O$65,2,),Elasticities_RawData!$E$8:$G$48,2,)</f>
        <v>0.38600000000000001</v>
      </c>
      <c r="C53" s="20">
        <f>VLOOKUP(VLOOKUP($A53,Elasticities_RawData!$N$8:$O$65,2,),Elasticities_RawData!$E$8:$G$48,2,)</f>
        <v>0.38600000000000001</v>
      </c>
      <c r="D53" s="10">
        <f t="shared" si="11"/>
        <v>3</v>
      </c>
      <c r="E53" s="10">
        <f t="shared" si="11"/>
        <v>9</v>
      </c>
      <c r="F53" s="10">
        <f t="shared" si="11"/>
        <v>9</v>
      </c>
      <c r="H53" t="str">
        <f>Sets!D52</f>
        <v>abchm</v>
      </c>
      <c r="I53" s="41">
        <f t="shared" si="10"/>
        <v>0.78400000000000003</v>
      </c>
      <c r="J53" s="10">
        <f t="shared" si="5"/>
        <v>1.2</v>
      </c>
    </row>
    <row r="54" spans="1:36" x14ac:dyDescent="0.25">
      <c r="A54" t="str">
        <f>Demand!A54</f>
        <v>cammo</v>
      </c>
      <c r="B54" s="41">
        <f>B55</f>
        <v>0.27700000000000002</v>
      </c>
      <c r="C54" s="41">
        <f>C55</f>
        <v>0.27700000000000002</v>
      </c>
      <c r="D54" s="10">
        <f t="shared" si="11"/>
        <v>3</v>
      </c>
      <c r="E54" s="10">
        <f t="shared" si="11"/>
        <v>9</v>
      </c>
      <c r="F54" s="10">
        <f t="shared" si="11"/>
        <v>9</v>
      </c>
      <c r="H54" t="str">
        <f>Sets!D53</f>
        <v>aochm</v>
      </c>
      <c r="I54" s="41">
        <f t="shared" si="10"/>
        <v>0.78400000000000003</v>
      </c>
      <c r="J54" s="10">
        <f t="shared" si="5"/>
        <v>1.2</v>
      </c>
    </row>
    <row r="55" spans="1:36" x14ac:dyDescent="0.25">
      <c r="A55" t="str">
        <f>Demand!A55</f>
        <v>cbchm</v>
      </c>
      <c r="B55" s="20">
        <f>VLOOKUP(VLOOKUP($A55,Elasticities_RawData!$N$8:$O$65,2,),Elasticities_RawData!$E$8:$G$48,2,)</f>
        <v>0.27700000000000002</v>
      </c>
      <c r="C55" s="20">
        <f>VLOOKUP(VLOOKUP($A55,Elasticities_RawData!$N$8:$O$65,2,),Elasticities_RawData!$E$8:$G$48,2,)</f>
        <v>0.27700000000000002</v>
      </c>
      <c r="D55" s="10">
        <f t="shared" si="11"/>
        <v>3</v>
      </c>
      <c r="E55" s="10">
        <f t="shared" si="11"/>
        <v>9</v>
      </c>
      <c r="F55" s="10">
        <f t="shared" si="11"/>
        <v>9</v>
      </c>
      <c r="H55" t="str">
        <f>Sets!D54</f>
        <v>arubb</v>
      </c>
      <c r="I55" s="41">
        <f t="shared" si="10"/>
        <v>0.78400000000000003</v>
      </c>
      <c r="J55" s="10">
        <f t="shared" si="5"/>
        <v>1.2</v>
      </c>
    </row>
    <row r="56" spans="1:36" x14ac:dyDescent="0.25">
      <c r="A56" t="str">
        <f>Demand!A56</f>
        <v>cochm</v>
      </c>
      <c r="B56" s="20">
        <f>VLOOKUP(VLOOKUP($A56,Elasticities_RawData!$N$8:$O$65,2,),Elasticities_RawData!$E$8:$G$48,2,)</f>
        <v>0.73499999999999999</v>
      </c>
      <c r="C56" s="20">
        <f>VLOOKUP(VLOOKUP($A56,Elasticities_RawData!$N$8:$O$65,2,),Elasticities_RawData!$E$8:$G$48,2,)</f>
        <v>0.73499999999999999</v>
      </c>
      <c r="D56" s="10">
        <f t="shared" si="11"/>
        <v>3</v>
      </c>
      <c r="E56" s="10">
        <f t="shared" si="11"/>
        <v>9</v>
      </c>
      <c r="F56" s="10">
        <f t="shared" si="11"/>
        <v>9</v>
      </c>
      <c r="H56" t="str">
        <f>Sets!D55</f>
        <v>aplas</v>
      </c>
      <c r="I56" s="41">
        <f t="shared" si="10"/>
        <v>0.78400000000000003</v>
      </c>
      <c r="J56" s="10">
        <f t="shared" si="5"/>
        <v>1.2</v>
      </c>
    </row>
    <row r="57" spans="1:36" x14ac:dyDescent="0.25">
      <c r="A57" t="str">
        <f>Demand!A57</f>
        <v>crubb</v>
      </c>
      <c r="B57" s="20">
        <f>VLOOKUP(VLOOKUP($A57,Elasticities_RawData!$N$8:$O$65,2,),Elasticities_RawData!$E$8:$G$48,2,)</f>
        <v>1.1399999999999999</v>
      </c>
      <c r="C57" s="20">
        <f>VLOOKUP(VLOOKUP($A57,Elasticities_RawData!$N$8:$O$65,2,),Elasticities_RawData!$E$8:$G$48,2,)</f>
        <v>1.1399999999999999</v>
      </c>
      <c r="D57" s="10">
        <f t="shared" si="11"/>
        <v>3</v>
      </c>
      <c r="E57" s="10">
        <f t="shared" si="11"/>
        <v>9</v>
      </c>
      <c r="F57" s="10">
        <f t="shared" si="11"/>
        <v>9</v>
      </c>
      <c r="H57" t="str">
        <f>Sets!D56</f>
        <v>anmet</v>
      </c>
      <c r="I57" s="41">
        <f t="shared" si="10"/>
        <v>0.78400000000000003</v>
      </c>
      <c r="J57" s="10">
        <f t="shared" si="5"/>
        <v>1.2</v>
      </c>
    </row>
    <row r="58" spans="1:36" x14ac:dyDescent="0.25">
      <c r="A58" t="str">
        <f>Demand!A58</f>
        <v>cplas</v>
      </c>
      <c r="B58" s="20">
        <f>VLOOKUP(VLOOKUP($A58,Elasticities_RawData!$N$8:$O$65,2,),Elasticities_RawData!$E$8:$G$48,2,)</f>
        <v>0.77</v>
      </c>
      <c r="C58" s="20">
        <f>VLOOKUP(VLOOKUP($A58,Elasticities_RawData!$N$8:$O$65,2,),Elasticities_RawData!$E$8:$G$48,2,)</f>
        <v>0.77</v>
      </c>
      <c r="D58" s="10">
        <f t="shared" si="11"/>
        <v>3</v>
      </c>
      <c r="E58" s="10">
        <f t="shared" si="11"/>
        <v>9</v>
      </c>
      <c r="F58" s="10">
        <f t="shared" si="11"/>
        <v>9</v>
      </c>
      <c r="H58" t="str">
        <f>Sets!D57</f>
        <v>airon</v>
      </c>
      <c r="I58" s="41">
        <f t="shared" si="10"/>
        <v>0.78400000000000003</v>
      </c>
      <c r="J58" s="10">
        <f t="shared" si="5"/>
        <v>1.2</v>
      </c>
    </row>
    <row r="59" spans="1:36" x14ac:dyDescent="0.25">
      <c r="A59" t="str">
        <f>Demand!A59</f>
        <v>cnmet</v>
      </c>
      <c r="B59" s="20">
        <f>VLOOKUP(VLOOKUP($A59,Elasticities_RawData!$N$8:$O$65,2,),Elasticities_RawData!$E$8:$G$48,2,)</f>
        <v>0.51700000000000002</v>
      </c>
      <c r="C59" s="20">
        <f>VLOOKUP(VLOOKUP($A59,Elasticities_RawData!$N$8:$O$65,2,),Elasticities_RawData!$E$8:$G$48,2,)</f>
        <v>0.51700000000000002</v>
      </c>
      <c r="D59" s="10">
        <f t="shared" si="11"/>
        <v>3</v>
      </c>
      <c r="E59" s="10">
        <f t="shared" si="11"/>
        <v>9</v>
      </c>
      <c r="F59" s="10">
        <f t="shared" si="11"/>
        <v>9</v>
      </c>
      <c r="H59" s="70" t="str">
        <f>Sets!D58</f>
        <v>anfrm</v>
      </c>
      <c r="I59" s="41">
        <f t="shared" si="10"/>
        <v>0.78400000000000003</v>
      </c>
      <c r="J59" s="10">
        <f>J27</f>
        <v>1.2</v>
      </c>
    </row>
    <row r="60" spans="1:36" x14ac:dyDescent="0.25">
      <c r="A60" t="str">
        <f>Demand!A60</f>
        <v>ciron</v>
      </c>
      <c r="B60" s="20">
        <f>VLOOKUP(VLOOKUP($A60,Elasticities_RawData!$N$8:$O$65,2,),Elasticities_RawData!$E$8:$G$48,2,)</f>
        <v>1.274</v>
      </c>
      <c r="C60" s="20">
        <f>VLOOKUP(VLOOKUP($A60,Elasticities_RawData!$N$8:$O$65,2,),Elasticities_RawData!$E$8:$G$48,2,)</f>
        <v>1.274</v>
      </c>
      <c r="D60" s="10">
        <f t="shared" si="11"/>
        <v>3</v>
      </c>
      <c r="E60" s="10">
        <f t="shared" si="11"/>
        <v>9</v>
      </c>
      <c r="F60" s="10">
        <f t="shared" si="11"/>
        <v>9</v>
      </c>
      <c r="H60" s="70" t="str">
        <f>Sets!D59</f>
        <v>ametp</v>
      </c>
      <c r="I60" s="41">
        <f t="shared" si="10"/>
        <v>0.78400000000000003</v>
      </c>
      <c r="J60" s="10">
        <f t="shared" ref="J60:J85" si="12">J28</f>
        <v>1.2</v>
      </c>
    </row>
    <row r="61" spans="1:36" x14ac:dyDescent="0.25">
      <c r="A61" t="str">
        <f>Demand!A61</f>
        <v>cnfrm</v>
      </c>
      <c r="B61" s="20">
        <f>VLOOKUP(VLOOKUP($A61,Elasticities_RawData!$N$8:$O$65,2,),Elasticities_RawData!$E$8:$G$48,2,)</f>
        <v>1.379</v>
      </c>
      <c r="C61" s="20">
        <f>VLOOKUP(VLOOKUP($A61,Elasticities_RawData!$N$8:$O$65,2,),Elasticities_RawData!$E$8:$G$48,2,)</f>
        <v>1.379</v>
      </c>
      <c r="D61" s="10">
        <f t="shared" si="11"/>
        <v>3</v>
      </c>
      <c r="E61" s="10">
        <f t="shared" si="11"/>
        <v>9</v>
      </c>
      <c r="F61" s="10">
        <f t="shared" si="11"/>
        <v>9</v>
      </c>
      <c r="H61" s="70" t="str">
        <f>Sets!D60</f>
        <v>amach</v>
      </c>
      <c r="I61" s="41">
        <f t="shared" si="10"/>
        <v>0.78400000000000003</v>
      </c>
      <c r="J61" s="10">
        <f t="shared" si="12"/>
        <v>1.2</v>
      </c>
    </row>
    <row r="62" spans="1:36" x14ac:dyDescent="0.25">
      <c r="A62" s="70" t="str">
        <f>Demand!A62</f>
        <v>cmetp</v>
      </c>
      <c r="B62" s="20">
        <f>VLOOKUP(VLOOKUP($A62,Elasticities_RawData!$N$8:$O$65,2,),Elasticities_RawData!$E$8:$G$48,2,)</f>
        <v>0.65</v>
      </c>
      <c r="C62" s="20">
        <f>VLOOKUP(VLOOKUP($A62,Elasticities_RawData!$N$8:$O$65,2,),Elasticities_RawData!$E$8:$G$48,2,)</f>
        <v>0.65</v>
      </c>
      <c r="D62" s="10">
        <f t="shared" si="11"/>
        <v>3</v>
      </c>
      <c r="E62" s="10">
        <f t="shared" si="11"/>
        <v>9</v>
      </c>
      <c r="F62" s="10">
        <f t="shared" si="11"/>
        <v>9</v>
      </c>
      <c r="H62" s="70" t="str">
        <f>Sets!D61</f>
        <v>afcel</v>
      </c>
      <c r="I62" s="41">
        <f t="shared" si="10"/>
        <v>0.78400000000000003</v>
      </c>
      <c r="J62" s="10">
        <f t="shared" si="12"/>
        <v>1.2</v>
      </c>
    </row>
    <row r="63" spans="1:36" x14ac:dyDescent="0.25">
      <c r="A63" s="70" t="str">
        <f>Demand!A63</f>
        <v>cmach</v>
      </c>
      <c r="B63" s="20">
        <f>VLOOKUP(VLOOKUP($A63,Elasticities_RawData!$N$8:$O$65,2,),Elasticities_RawData!$E$8:$G$48,2,)</f>
        <v>0.32</v>
      </c>
      <c r="C63" s="20">
        <f>VLOOKUP(VLOOKUP($A63,Elasticities_RawData!$N$8:$O$65,2,),Elasticities_RawData!$E$8:$G$48,2,)</f>
        <v>0.32</v>
      </c>
      <c r="D63" s="10">
        <f t="shared" si="11"/>
        <v>3</v>
      </c>
      <c r="E63" s="10">
        <f t="shared" si="11"/>
        <v>9</v>
      </c>
      <c r="F63" s="10">
        <f t="shared" si="11"/>
        <v>9</v>
      </c>
      <c r="H63" s="70" t="str">
        <f>Sets!D62</f>
        <v>aelct</v>
      </c>
      <c r="I63" s="41">
        <f t="shared" si="10"/>
        <v>0.78400000000000003</v>
      </c>
      <c r="J63" s="10">
        <f t="shared" si="12"/>
        <v>1.2</v>
      </c>
      <c r="AI63" s="38"/>
    </row>
    <row r="64" spans="1:36" x14ac:dyDescent="0.25">
      <c r="A64" s="70" t="str">
        <f>Demand!A64</f>
        <v>cfcel</v>
      </c>
      <c r="B64" s="41">
        <f>B66</f>
        <v>0.88600000000000001</v>
      </c>
      <c r="C64" s="41">
        <f t="shared" ref="C64:C65" si="13">C66</f>
        <v>0.88600000000000001</v>
      </c>
      <c r="D64" s="10">
        <f t="shared" si="11"/>
        <v>3</v>
      </c>
      <c r="E64" s="10">
        <f t="shared" si="11"/>
        <v>9</v>
      </c>
      <c r="F64" s="10">
        <f t="shared" si="11"/>
        <v>9</v>
      </c>
      <c r="H64" s="70" t="str">
        <f>Sets!D63</f>
        <v>aemch</v>
      </c>
      <c r="I64" s="41">
        <f t="shared" si="10"/>
        <v>0.78400000000000003</v>
      </c>
      <c r="J64" s="10">
        <f t="shared" si="12"/>
        <v>1.2</v>
      </c>
      <c r="AI64" s="38"/>
      <c r="AJ64" s="38"/>
    </row>
    <row r="65" spans="1:36" x14ac:dyDescent="0.25">
      <c r="A65" s="70" t="str">
        <f>Demand!A65</f>
        <v>celct</v>
      </c>
      <c r="B65" s="41">
        <f t="shared" ref="B65" si="14">B67</f>
        <v>0.82599999999999996</v>
      </c>
      <c r="C65" s="41">
        <f t="shared" si="13"/>
        <v>0.82599999999999996</v>
      </c>
      <c r="D65" s="10">
        <f t="shared" si="11"/>
        <v>3</v>
      </c>
      <c r="E65" s="10">
        <f t="shared" si="11"/>
        <v>9</v>
      </c>
      <c r="F65" s="10">
        <f t="shared" si="11"/>
        <v>9</v>
      </c>
      <c r="H65" s="70" t="str">
        <f>Sets!D64</f>
        <v>asequ</v>
      </c>
      <c r="I65" s="41">
        <f t="shared" si="10"/>
        <v>0.78400000000000003</v>
      </c>
      <c r="J65" s="10">
        <f t="shared" si="12"/>
        <v>1.2</v>
      </c>
      <c r="AF65" s="25"/>
      <c r="AH65" s="38"/>
      <c r="AI65" s="38"/>
      <c r="AJ65" s="38"/>
    </row>
    <row r="66" spans="1:36" x14ac:dyDescent="0.25">
      <c r="A66" s="70" t="str">
        <f>Demand!A66</f>
        <v>cemch</v>
      </c>
      <c r="B66" s="20">
        <f>VLOOKUP(VLOOKUP($A66,Elasticities_RawData!$N$8:$O$65,2,),Elasticities_RawData!$E$8:$G$48,2,)</f>
        <v>0.88600000000000001</v>
      </c>
      <c r="C66" s="20">
        <f>VLOOKUP(VLOOKUP($A66,Elasticities_RawData!$N$8:$O$65,2,),Elasticities_RawData!$E$8:$G$48,2,)</f>
        <v>0.88600000000000001</v>
      </c>
      <c r="D66" s="10">
        <f t="shared" si="11"/>
        <v>3</v>
      </c>
      <c r="E66" s="10">
        <f t="shared" si="11"/>
        <v>9</v>
      </c>
      <c r="F66" s="10">
        <f t="shared" si="11"/>
        <v>9</v>
      </c>
      <c r="H66" s="70" t="str">
        <f>Sets!D65</f>
        <v>avehi</v>
      </c>
      <c r="I66" s="41">
        <f t="shared" si="10"/>
        <v>0.78400000000000003</v>
      </c>
      <c r="J66" s="10">
        <f t="shared" si="12"/>
        <v>1.2</v>
      </c>
      <c r="AF66" s="25"/>
      <c r="AJ66" s="38"/>
    </row>
    <row r="67" spans="1:36" x14ac:dyDescent="0.25">
      <c r="A67" s="70" t="str">
        <f>Demand!A67</f>
        <v>csequ</v>
      </c>
      <c r="B67" s="20">
        <f>VLOOKUP(VLOOKUP($A67,Elasticities_RawData!$N$8:$O$65,2,),Elasticities_RawData!$E$8:$G$48,2,)</f>
        <v>0.82599999999999996</v>
      </c>
      <c r="C67" s="20">
        <f>VLOOKUP(VLOOKUP($A67,Elasticities_RawData!$N$8:$O$65,2,),Elasticities_RawData!$E$8:$G$48,2,)</f>
        <v>0.82599999999999996</v>
      </c>
      <c r="D67" s="10">
        <f t="shared" si="11"/>
        <v>3</v>
      </c>
      <c r="E67" s="10">
        <f t="shared" si="11"/>
        <v>9</v>
      </c>
      <c r="F67" s="10">
        <f t="shared" si="11"/>
        <v>9</v>
      </c>
      <c r="H67" s="70" t="str">
        <f>Sets!D66</f>
        <v>atequ</v>
      </c>
      <c r="I67" s="41">
        <f t="shared" si="10"/>
        <v>0.78400000000000003</v>
      </c>
      <c r="J67" s="10">
        <f t="shared" si="12"/>
        <v>1.2</v>
      </c>
      <c r="AF67" s="25"/>
      <c r="AJ67" s="38"/>
    </row>
    <row r="68" spans="1:36" x14ac:dyDescent="0.25">
      <c r="A68" s="70" t="str">
        <f>Demand!A68</f>
        <v>cvehi</v>
      </c>
      <c r="B68" s="20">
        <f>VLOOKUP(VLOOKUP($A68,Elasticities_RawData!$N$8:$O$65,2,),Elasticities_RawData!$E$8:$G$48,2,)</f>
        <v>0.224</v>
      </c>
      <c r="C68" s="20">
        <f>VLOOKUP(VLOOKUP($A68,Elasticities_RawData!$N$8:$O$65,2,),Elasticities_RawData!$E$8:$G$48,2,)</f>
        <v>0.224</v>
      </c>
      <c r="D68" s="10">
        <f t="shared" si="11"/>
        <v>3</v>
      </c>
      <c r="E68" s="10">
        <f t="shared" si="11"/>
        <v>9</v>
      </c>
      <c r="F68" s="10">
        <f t="shared" si="11"/>
        <v>9</v>
      </c>
      <c r="H68" s="70" t="str">
        <f>Sets!D67</f>
        <v>afurn</v>
      </c>
      <c r="I68" s="41">
        <f t="shared" si="10"/>
        <v>0.78400000000000003</v>
      </c>
      <c r="J68" s="10">
        <f t="shared" si="12"/>
        <v>1.2</v>
      </c>
      <c r="AF68" s="25"/>
      <c r="AH68" s="38"/>
      <c r="AJ68" s="38"/>
    </row>
    <row r="69" spans="1:36" x14ac:dyDescent="0.25">
      <c r="A69" s="70" t="str">
        <f>Demand!A69</f>
        <v>ctequ</v>
      </c>
      <c r="B69" s="20">
        <f>VLOOKUP(VLOOKUP($A69,Elasticities_RawData!$N$8:$O$65,2,),Elasticities_RawData!$E$8:$G$48,2,)</f>
        <v>0.29499999999999998</v>
      </c>
      <c r="C69" s="20">
        <f>VLOOKUP(VLOOKUP($A69,Elasticities_RawData!$N$8:$O$65,2,),Elasticities_RawData!$E$8:$G$48,2,)</f>
        <v>0.29499999999999998</v>
      </c>
      <c r="D69" s="10">
        <f t="shared" si="11"/>
        <v>3</v>
      </c>
      <c r="E69" s="10">
        <f t="shared" si="11"/>
        <v>9</v>
      </c>
      <c r="F69" s="10">
        <f t="shared" si="11"/>
        <v>9</v>
      </c>
      <c r="H69" s="70" t="str">
        <f>Sets!D68</f>
        <v>aoman</v>
      </c>
      <c r="I69" s="41">
        <f t="shared" si="10"/>
        <v>0.78400000000000003</v>
      </c>
      <c r="J69" s="10">
        <f t="shared" si="12"/>
        <v>1.2</v>
      </c>
      <c r="AE69" s="25"/>
      <c r="AH69" s="38"/>
    </row>
    <row r="70" spans="1:36" x14ac:dyDescent="0.25">
      <c r="A70" s="70" t="str">
        <f>Demand!A70</f>
        <v>cfurn</v>
      </c>
      <c r="B70" s="20">
        <f>VLOOKUP(VLOOKUP($A70,Elasticities_RawData!$N$8:$O$65,2,),Elasticities_RawData!$E$8:$G$48,2,)</f>
        <v>0.90900000000000003</v>
      </c>
      <c r="C70" s="20">
        <f>VLOOKUP(VLOOKUP($A70,Elasticities_RawData!$N$8:$O$65,2,),Elasticities_RawData!$E$8:$G$48,2,)</f>
        <v>0.90900000000000003</v>
      </c>
      <c r="D70" s="10">
        <f t="shared" si="11"/>
        <v>3</v>
      </c>
      <c r="E70" s="10">
        <f t="shared" si="11"/>
        <v>9</v>
      </c>
      <c r="F70" s="10">
        <f t="shared" si="11"/>
        <v>9</v>
      </c>
      <c r="H70" s="70" t="str">
        <f>Sets!D69</f>
        <v>aelec</v>
      </c>
      <c r="I70" s="10">
        <f>VLOOKUP($H70,Elasticities_RawData!$I$8:$K$16,3,)</f>
        <v>0.72099999999999997</v>
      </c>
      <c r="J70" s="10">
        <f t="shared" si="12"/>
        <v>1.2</v>
      </c>
      <c r="AH70" s="38"/>
    </row>
    <row r="71" spans="1:36" x14ac:dyDescent="0.25">
      <c r="A71" s="70" t="str">
        <f>Demand!A71</f>
        <v>coman</v>
      </c>
      <c r="B71" s="20">
        <f>VLOOKUP(VLOOKUP($A71,Elasticities_RawData!$N$8:$O$65,2,),Elasticities_RawData!$E$8:$G$48,2,)</f>
        <v>1.119</v>
      </c>
      <c r="C71" s="20">
        <f>VLOOKUP(VLOOKUP($A71,Elasticities_RawData!$N$8:$O$65,2,),Elasticities_RawData!$E$8:$G$48,2,)</f>
        <v>1.119</v>
      </c>
      <c r="D71" s="10">
        <f t="shared" si="11"/>
        <v>3</v>
      </c>
      <c r="E71" s="10">
        <f t="shared" si="11"/>
        <v>9</v>
      </c>
      <c r="F71" s="10">
        <f t="shared" si="11"/>
        <v>9</v>
      </c>
      <c r="H71" s="70" t="str">
        <f>Sets!D70</f>
        <v>awatr</v>
      </c>
      <c r="I71" s="41">
        <f>I70</f>
        <v>0.72099999999999997</v>
      </c>
      <c r="J71" s="10">
        <f t="shared" si="12"/>
        <v>1.2</v>
      </c>
      <c r="AH71" s="38"/>
    </row>
    <row r="72" spans="1:36" x14ac:dyDescent="0.25">
      <c r="A72" s="70" t="str">
        <f>Demand!A72</f>
        <v>celec</v>
      </c>
      <c r="B72" s="20">
        <f>VLOOKUP(VLOOKUP($A72,Elasticities_RawData!$N$8:$O$65,2,),Elasticities_RawData!$E$8:$G$48,2,)</f>
        <v>0.96499999999999997</v>
      </c>
      <c r="C72" s="20">
        <f>VLOOKUP(VLOOKUP($A72,Elasticities_RawData!$N$8:$O$65,2,),Elasticities_RawData!$E$8:$G$48,2,)</f>
        <v>0.96499999999999997</v>
      </c>
      <c r="D72" s="10">
        <f t="shared" si="11"/>
        <v>3</v>
      </c>
      <c r="E72" s="10">
        <f t="shared" si="11"/>
        <v>9</v>
      </c>
      <c r="F72" s="10">
        <f t="shared" si="11"/>
        <v>9</v>
      </c>
      <c r="H72" s="70" t="str">
        <f>Sets!D71</f>
        <v>acons</v>
      </c>
      <c r="I72" s="10">
        <f>VLOOKUP($H72,Elasticities_RawData!$I$8:$K$16,3,)</f>
        <v>0.71499999999999997</v>
      </c>
      <c r="J72" s="10">
        <f t="shared" si="12"/>
        <v>1.2</v>
      </c>
      <c r="AH72" s="38"/>
    </row>
    <row r="73" spans="1:36" x14ac:dyDescent="0.25">
      <c r="A73" s="70" t="str">
        <f>Demand!A73</f>
        <v>cwatr</v>
      </c>
      <c r="B73" s="20">
        <f>VLOOKUP(VLOOKUP($A73,Elasticities_RawData!$N$8:$O$65,2,),Elasticities_RawData!$E$8:$G$48,2,)</f>
        <v>0.96499999999999997</v>
      </c>
      <c r="C73" s="20">
        <f>VLOOKUP(VLOOKUP($A73,Elasticities_RawData!$N$8:$O$65,2,),Elasticities_RawData!$E$8:$G$48,2,)</f>
        <v>0.96499999999999997</v>
      </c>
      <c r="D73" s="10">
        <f t="shared" si="11"/>
        <v>3</v>
      </c>
      <c r="E73" s="10">
        <f t="shared" si="11"/>
        <v>9</v>
      </c>
      <c r="F73" s="10">
        <f t="shared" si="11"/>
        <v>9</v>
      </c>
      <c r="H73" s="70" t="str">
        <f>Sets!D72</f>
        <v>atrad</v>
      </c>
      <c r="I73" s="10">
        <f>VLOOKUP($H73,Elasticities_RawData!$I$8:$K$16,3,)</f>
        <v>0.71699999999999997</v>
      </c>
      <c r="J73" s="10">
        <f t="shared" si="12"/>
        <v>1.2</v>
      </c>
      <c r="AH73" s="38"/>
    </row>
    <row r="74" spans="1:36" x14ac:dyDescent="0.25">
      <c r="A74" s="70" t="str">
        <f>Demand!A74</f>
        <v>ccons</v>
      </c>
      <c r="B74" s="20">
        <f>VLOOKUP(VLOOKUP($A74,Elasticities_RawData!$N$8:$O$65,2,),Elasticities_RawData!$E$8:$G$48,2,)</f>
        <v>1.258</v>
      </c>
      <c r="C74" s="20">
        <f>VLOOKUP(VLOOKUP($A74,Elasticities_RawData!$N$8:$O$65,2,),Elasticities_RawData!$E$8:$G$48,2,)</f>
        <v>1.258</v>
      </c>
      <c r="D74" s="10">
        <f t="shared" si="11"/>
        <v>3</v>
      </c>
      <c r="E74" s="10">
        <f t="shared" si="11"/>
        <v>9</v>
      </c>
      <c r="F74" s="10">
        <f t="shared" si="11"/>
        <v>9</v>
      </c>
      <c r="H74" s="70" t="str">
        <f>Sets!D73</f>
        <v>ahotl</v>
      </c>
      <c r="I74" s="41">
        <f>I73</f>
        <v>0.71699999999999997</v>
      </c>
      <c r="J74" s="10">
        <f t="shared" si="12"/>
        <v>1.2</v>
      </c>
    </row>
    <row r="75" spans="1:36" x14ac:dyDescent="0.25">
      <c r="A75" s="70" t="str">
        <f>Demand!A75</f>
        <v>ctrad</v>
      </c>
      <c r="B75" s="20">
        <f>VLOOKUP(VLOOKUP($A75,Elasticities_RawData!$N$8:$O$65,2,),Elasticities_RawData!$E$8:$G$48,2,)</f>
        <v>0.84799999999999998</v>
      </c>
      <c r="C75" s="20">
        <f>VLOOKUP(VLOOKUP($A75,Elasticities_RawData!$N$8:$O$65,2,),Elasticities_RawData!$E$8:$G$48,2,)</f>
        <v>0.84799999999999998</v>
      </c>
      <c r="D75" s="10">
        <f t="shared" si="11"/>
        <v>3</v>
      </c>
      <c r="E75" s="10">
        <f t="shared" si="11"/>
        <v>9</v>
      </c>
      <c r="F75" s="10">
        <f t="shared" si="11"/>
        <v>9</v>
      </c>
      <c r="H75" s="70" t="str">
        <f>Sets!D74</f>
        <v>altrp-p</v>
      </c>
      <c r="I75" s="10">
        <f>VLOOKUP($H75,Elasticities_RawData!$I$8:$K$16,3,)</f>
        <v>0.754</v>
      </c>
      <c r="J75" s="10">
        <f t="shared" si="12"/>
        <v>1.2</v>
      </c>
    </row>
    <row r="76" spans="1:36" x14ac:dyDescent="0.25">
      <c r="A76" s="70" t="str">
        <f>Demand!A76</f>
        <v>chotl</v>
      </c>
      <c r="B76" s="20">
        <f>VLOOKUP(VLOOKUP($A76,Elasticities_RawData!$N$8:$O$65,2,),Elasticities_RawData!$E$8:$G$48,2,)</f>
        <v>0.83</v>
      </c>
      <c r="C76" s="20">
        <f>VLOOKUP(VLOOKUP($A76,Elasticities_RawData!$N$8:$O$65,2,),Elasticities_RawData!$E$8:$G$48,2,)</f>
        <v>0.83</v>
      </c>
      <c r="D76" s="10">
        <f t="shared" si="11"/>
        <v>3</v>
      </c>
      <c r="E76" s="10">
        <f t="shared" si="11"/>
        <v>9</v>
      </c>
      <c r="F76" s="10">
        <f t="shared" si="11"/>
        <v>9</v>
      </c>
      <c r="H76" s="70" t="str">
        <f>Sets!D75</f>
        <v>altrp-f</v>
      </c>
      <c r="I76" s="41">
        <f>I75</f>
        <v>0.754</v>
      </c>
      <c r="J76" s="10">
        <f t="shared" si="12"/>
        <v>1.2</v>
      </c>
    </row>
    <row r="77" spans="1:36" x14ac:dyDescent="0.25">
      <c r="A77" s="70" t="str">
        <f>Demand!A77</f>
        <v>cptrp-l</v>
      </c>
      <c r="B77" s="20">
        <f>VLOOKUP(VLOOKUP($A77,Elasticities_RawData!$N$8:$O$65,2,),Elasticities_RawData!$E$8:$G$48,2,)</f>
        <v>0.98899999999999999</v>
      </c>
      <c r="C77" s="20">
        <f>VLOOKUP(VLOOKUP($A77,Elasticities_RawData!$N$8:$O$65,2,),Elasticities_RawData!$E$8:$G$48,2,)</f>
        <v>0.98899999999999999</v>
      </c>
      <c r="D77" s="10">
        <f t="shared" si="11"/>
        <v>3</v>
      </c>
      <c r="E77" s="10">
        <f t="shared" si="11"/>
        <v>9</v>
      </c>
      <c r="F77" s="10">
        <f t="shared" si="11"/>
        <v>9</v>
      </c>
      <c r="H77" s="70" t="str">
        <f>Sets!D76</f>
        <v>aotrp-p</v>
      </c>
      <c r="I77" s="41">
        <f t="shared" ref="I77:I81" si="15">I76</f>
        <v>0.754</v>
      </c>
      <c r="J77" s="10">
        <f t="shared" si="12"/>
        <v>1.2</v>
      </c>
    </row>
    <row r="78" spans="1:36" x14ac:dyDescent="0.25">
      <c r="A78" s="70" t="str">
        <f>Demand!A78</f>
        <v>cptrp-o</v>
      </c>
      <c r="B78" s="20">
        <f>VLOOKUP(VLOOKUP($A78,Elasticities_RawData!$N$8:$O$65,2,),Elasticities_RawData!$E$8:$G$48,2,)</f>
        <v>0.98899999999999999</v>
      </c>
      <c r="C78" s="20">
        <f>VLOOKUP(VLOOKUP($A78,Elasticities_RawData!$N$8:$O$65,2,),Elasticities_RawData!$E$8:$G$48,2,)</f>
        <v>0.98899999999999999</v>
      </c>
      <c r="D78" s="10">
        <f t="shared" si="11"/>
        <v>3</v>
      </c>
      <c r="E78" s="10">
        <f t="shared" si="11"/>
        <v>9</v>
      </c>
      <c r="F78" s="10">
        <f t="shared" si="11"/>
        <v>9</v>
      </c>
      <c r="H78" s="70" t="str">
        <f>Sets!D77</f>
        <v>aotrp-f</v>
      </c>
      <c r="I78" s="41">
        <f t="shared" si="15"/>
        <v>0.754</v>
      </c>
      <c r="J78" s="10">
        <f t="shared" si="12"/>
        <v>1.2</v>
      </c>
    </row>
    <row r="79" spans="1:36" x14ac:dyDescent="0.25">
      <c r="A79" s="70" t="str">
        <f>Demand!A79</f>
        <v>cftrp-l</v>
      </c>
      <c r="B79" s="20">
        <f>VLOOKUP(VLOOKUP($A79,Elasticities_RawData!$N$8:$O$65,2,),Elasticities_RawData!$E$8:$G$48,2,)</f>
        <v>0.98899999999999999</v>
      </c>
      <c r="C79" s="20">
        <f>VLOOKUP(VLOOKUP($A79,Elasticities_RawData!$N$8:$O$65,2,),Elasticities_RawData!$E$8:$G$48,2,)</f>
        <v>0.98899999999999999</v>
      </c>
      <c r="D79" s="10">
        <f t="shared" si="11"/>
        <v>3</v>
      </c>
      <c r="E79" s="10">
        <f t="shared" si="11"/>
        <v>9</v>
      </c>
      <c r="F79" s="10">
        <f t="shared" si="11"/>
        <v>9</v>
      </c>
      <c r="H79" s="70" t="str">
        <f>Sets!D78</f>
        <v>aprtr</v>
      </c>
      <c r="I79" s="41">
        <f t="shared" si="15"/>
        <v>0.754</v>
      </c>
      <c r="J79" s="10">
        <f t="shared" si="12"/>
        <v>1.2</v>
      </c>
    </row>
    <row r="80" spans="1:36" x14ac:dyDescent="0.25">
      <c r="A80" s="70" t="str">
        <f>Demand!A80</f>
        <v>cftrp-o</v>
      </c>
      <c r="B80" s="20">
        <f>VLOOKUP(VLOOKUP($A80,Elasticities_RawData!$N$8:$O$65,2,),Elasticities_RawData!$E$8:$G$48,2,)</f>
        <v>0.98899999999999999</v>
      </c>
      <c r="C80" s="20">
        <f>VLOOKUP(VLOOKUP($A80,Elasticities_RawData!$N$8:$O$65,2,),Elasticities_RawData!$E$8:$G$48,2,)</f>
        <v>0.98899999999999999</v>
      </c>
      <c r="D80" s="10">
        <f t="shared" si="11"/>
        <v>3</v>
      </c>
      <c r="E80" s="10">
        <f t="shared" si="11"/>
        <v>9</v>
      </c>
      <c r="F80" s="10">
        <f t="shared" si="11"/>
        <v>9</v>
      </c>
      <c r="H80" s="70" t="str">
        <f>Sets!D79</f>
        <v>atrps</v>
      </c>
      <c r="I80" s="41">
        <f t="shared" si="15"/>
        <v>0.754</v>
      </c>
      <c r="J80" s="10">
        <f t="shared" si="12"/>
        <v>1.2</v>
      </c>
    </row>
    <row r="81" spans="1:10" x14ac:dyDescent="0.25">
      <c r="A81" s="70" t="str">
        <f>Demand!A81</f>
        <v>cprtr</v>
      </c>
      <c r="B81" s="41">
        <f>B77</f>
        <v>0.98899999999999999</v>
      </c>
      <c r="C81" s="41">
        <f>C77</f>
        <v>0.98899999999999999</v>
      </c>
      <c r="D81" s="10">
        <f t="shared" si="11"/>
        <v>3</v>
      </c>
      <c r="E81" s="10">
        <f t="shared" si="11"/>
        <v>9</v>
      </c>
      <c r="F81" s="10">
        <f t="shared" si="11"/>
        <v>9</v>
      </c>
      <c r="H81" s="70" t="str">
        <f>Sets!D80</f>
        <v>acomm</v>
      </c>
      <c r="I81" s="41">
        <f t="shared" si="15"/>
        <v>0.754</v>
      </c>
      <c r="J81" s="10">
        <f t="shared" si="12"/>
        <v>1.2</v>
      </c>
    </row>
    <row r="82" spans="1:10" x14ac:dyDescent="0.25">
      <c r="A82" s="70" t="str">
        <f>Demand!A82</f>
        <v>ctrps</v>
      </c>
      <c r="B82" s="20">
        <f>VLOOKUP(VLOOKUP($A82,Elasticities_RawData!$N$8:$O$65,2,),Elasticities_RawData!$E$8:$G$48,2,)</f>
        <v>0.98899999999999999</v>
      </c>
      <c r="C82" s="20">
        <f>VLOOKUP(VLOOKUP($A82,Elasticities_RawData!$N$8:$O$65,2,),Elasticities_RawData!$E$8:$G$48,2,)</f>
        <v>0.98899999999999999</v>
      </c>
      <c r="D82" s="10">
        <f t="shared" si="11"/>
        <v>3</v>
      </c>
      <c r="E82" s="10">
        <f t="shared" si="11"/>
        <v>9</v>
      </c>
      <c r="F82" s="10">
        <f t="shared" si="11"/>
        <v>9</v>
      </c>
      <c r="H82" s="124" t="str">
        <f>Sets!D81</f>
        <v>afsrv</v>
      </c>
      <c r="I82" s="10">
        <f>VLOOKUP($H82,Elasticities_RawData!$I$8:$K$16,3,)</f>
        <v>0.90400000000000003</v>
      </c>
      <c r="J82" s="10">
        <f t="shared" si="12"/>
        <v>1.2</v>
      </c>
    </row>
    <row r="83" spans="1:10" x14ac:dyDescent="0.25">
      <c r="A83" s="70" t="str">
        <f>Demand!A83</f>
        <v>ccomm</v>
      </c>
      <c r="B83" s="20">
        <f>VLOOKUP(VLOOKUP($A83,Elasticities_RawData!$N$8:$O$65,2,),Elasticities_RawData!$E$8:$G$48,2,)</f>
        <v>0.63700000000000001</v>
      </c>
      <c r="C83" s="20">
        <f>VLOOKUP(VLOOKUP($A83,Elasticities_RawData!$N$8:$O$65,2,),Elasticities_RawData!$E$8:$G$48,2,)</f>
        <v>0.63700000000000001</v>
      </c>
      <c r="D83" s="10">
        <f t="shared" si="11"/>
        <v>3</v>
      </c>
      <c r="E83" s="10">
        <f t="shared" si="11"/>
        <v>9</v>
      </c>
      <c r="F83" s="10">
        <f t="shared" si="11"/>
        <v>9</v>
      </c>
      <c r="H83" s="124" t="str">
        <f>Sets!D82</f>
        <v>absrv</v>
      </c>
      <c r="I83" s="41">
        <f>I82</f>
        <v>0.90400000000000003</v>
      </c>
      <c r="J83" s="10">
        <f t="shared" si="12"/>
        <v>1.2</v>
      </c>
    </row>
    <row r="84" spans="1:10" x14ac:dyDescent="0.25">
      <c r="A84" s="70" t="str">
        <f>Demand!A84</f>
        <v>cfsrv</v>
      </c>
      <c r="B84" s="20">
        <f>VLOOKUP(VLOOKUP($A84,Elasticities_RawData!$N$8:$O$65,2,),Elasticities_RawData!$E$8:$G$48,2,)</f>
        <v>0.80400000000000005</v>
      </c>
      <c r="C84" s="20">
        <f>VLOOKUP(VLOOKUP($A84,Elasticities_RawData!$N$8:$O$65,2,),Elasticities_RawData!$E$8:$G$48,2,)</f>
        <v>0.80400000000000005</v>
      </c>
      <c r="D84" s="10">
        <f t="shared" ref="D84:D88" si="16">D83</f>
        <v>3</v>
      </c>
      <c r="E84" s="10">
        <f t="shared" ref="E84:E88" si="17">E83</f>
        <v>9</v>
      </c>
      <c r="F84" s="10">
        <f t="shared" ref="F84:F88" si="18">F83</f>
        <v>9</v>
      </c>
      <c r="H84" s="124" t="str">
        <f>Sets!D83</f>
        <v>agsrv</v>
      </c>
      <c r="I84" s="10">
        <f>VLOOKUP($H84,Elasticities_RawData!$I$8:$K$16,3,)</f>
        <v>0.69699999999999995</v>
      </c>
      <c r="J84" s="10">
        <f t="shared" si="12"/>
        <v>1.2</v>
      </c>
    </row>
    <row r="85" spans="1:10" x14ac:dyDescent="0.25">
      <c r="A85" s="124" t="str">
        <f>Demand!A85</f>
        <v>cbsrv</v>
      </c>
      <c r="B85" s="20">
        <f>VLOOKUP(VLOOKUP($A85,Elasticities_RawData!$N$8:$O$65,2,),Elasticities_RawData!$E$8:$G$48,2,)</f>
        <v>0.84899999999999998</v>
      </c>
      <c r="C85" s="20">
        <f>VLOOKUP(VLOOKUP($A85,Elasticities_RawData!$N$8:$O$65,2,),Elasticities_RawData!$E$8:$G$48,2,)</f>
        <v>0.84899999999999998</v>
      </c>
      <c r="D85" s="10">
        <f t="shared" si="16"/>
        <v>3</v>
      </c>
      <c r="E85" s="10">
        <f t="shared" si="17"/>
        <v>9</v>
      </c>
      <c r="F85" s="10">
        <f t="shared" si="18"/>
        <v>9</v>
      </c>
      <c r="H85" s="124" t="str">
        <f>Sets!D84</f>
        <v>aosrv</v>
      </c>
      <c r="I85" s="41">
        <f>I84</f>
        <v>0.69699999999999995</v>
      </c>
      <c r="J85" s="10">
        <f t="shared" si="12"/>
        <v>1.2</v>
      </c>
    </row>
    <row r="86" spans="1:10" x14ac:dyDescent="0.25">
      <c r="A86" s="124" t="str">
        <f>Demand!A86</f>
        <v>cgsrv</v>
      </c>
      <c r="B86" s="20">
        <f>VLOOKUP(VLOOKUP($A86,Elasticities_RawData!$N$8:$O$65,2,),Elasticities_RawData!$E$8:$G$48,2,)</f>
        <v>0.91200000000000003</v>
      </c>
      <c r="C86" s="20">
        <f>VLOOKUP(VLOOKUP($A86,Elasticities_RawData!$N$8:$O$65,2,),Elasticities_RawData!$E$8:$G$48,2,)</f>
        <v>0.91200000000000003</v>
      </c>
      <c r="D86" s="10">
        <f t="shared" si="16"/>
        <v>3</v>
      </c>
      <c r="E86" s="10">
        <f t="shared" si="17"/>
        <v>9</v>
      </c>
      <c r="F86" s="10">
        <f t="shared" si="18"/>
        <v>9</v>
      </c>
      <c r="H86" s="124"/>
    </row>
    <row r="87" spans="1:10" x14ac:dyDescent="0.25">
      <c r="A87" s="124" t="str">
        <f>Demand!A87</f>
        <v>cosrv</v>
      </c>
      <c r="B87" s="20">
        <f>VLOOKUP(VLOOKUP($A87,Elasticities_RawData!$N$8:$O$65,2,),Elasticities_RawData!$E$8:$G$48,2,)</f>
        <v>0.91200000000000003</v>
      </c>
      <c r="C87" s="20">
        <f>VLOOKUP(VLOOKUP($A87,Elasticities_RawData!$N$8:$O$65,2,),Elasticities_RawData!$E$8:$G$48,2,)</f>
        <v>0.91200000000000003</v>
      </c>
      <c r="D87" s="10">
        <f t="shared" si="16"/>
        <v>3</v>
      </c>
      <c r="E87" s="10">
        <f t="shared" si="17"/>
        <v>9</v>
      </c>
      <c r="F87" s="10">
        <f t="shared" si="18"/>
        <v>9</v>
      </c>
      <c r="H87" s="124"/>
    </row>
    <row r="88" spans="1:10" x14ac:dyDescent="0.25">
      <c r="A88" s="124" t="str">
        <f>Demand!A88</f>
        <v>cimpt</v>
      </c>
      <c r="B88" s="20">
        <f>VLOOKUP(VLOOKUP($A88,Elasticities_RawData!$N$8:$O$65,2,),Elasticities_RawData!$E$8:$G$48,2,)</f>
        <v>0.88600000000000001</v>
      </c>
      <c r="C88" s="20">
        <f>VLOOKUP(VLOOKUP($A88,Elasticities_RawData!$N$8:$O$65,2,),Elasticities_RawData!$E$8:$G$48,2,)</f>
        <v>0.88600000000000001</v>
      </c>
      <c r="D88" s="10">
        <f t="shared" si="16"/>
        <v>3</v>
      </c>
      <c r="E88" s="10">
        <f t="shared" si="17"/>
        <v>9</v>
      </c>
      <c r="F88" s="10">
        <f t="shared" si="18"/>
        <v>9</v>
      </c>
      <c r="H88" s="124"/>
    </row>
    <row r="89" spans="1:10" x14ac:dyDescent="0.25">
      <c r="A89" s="124"/>
      <c r="B89" s="20"/>
      <c r="C89" s="20"/>
      <c r="D89" s="10"/>
      <c r="E89" s="10"/>
      <c r="F89" s="10"/>
      <c r="H89" s="124"/>
    </row>
    <row r="90" spans="1:10" x14ac:dyDescent="0.25">
      <c r="A90" s="124"/>
      <c r="B90" s="20"/>
      <c r="C90" s="20"/>
      <c r="D90" s="10"/>
      <c r="E90" s="10"/>
      <c r="F90" s="10"/>
      <c r="H90" s="124"/>
    </row>
    <row r="91" spans="1:10" x14ac:dyDescent="0.25">
      <c r="A91" s="124"/>
      <c r="B91" s="20"/>
      <c r="C91" s="20"/>
      <c r="D91" s="10"/>
      <c r="E91" s="10"/>
      <c r="F91" s="10"/>
      <c r="H91" s="124"/>
    </row>
    <row r="92" spans="1:10" x14ac:dyDescent="0.25">
      <c r="A92" s="70"/>
      <c r="B92" s="20"/>
      <c r="C92" s="20"/>
      <c r="D92" s="20"/>
      <c r="E92" s="10"/>
      <c r="F92" s="10"/>
    </row>
    <row r="93" spans="1:10" x14ac:dyDescent="0.25">
      <c r="A93" s="70"/>
      <c r="B93" s="20"/>
      <c r="C93" s="20"/>
      <c r="D93" s="20"/>
      <c r="E93" s="10"/>
      <c r="F93" s="10"/>
    </row>
    <row r="94" spans="1:10" x14ac:dyDescent="0.25">
      <c r="A94" s="70"/>
      <c r="B94" s="20"/>
      <c r="C94" s="20"/>
      <c r="D94" s="20"/>
      <c r="E94" s="10"/>
      <c r="F94" s="10"/>
    </row>
    <row r="95" spans="1:10" x14ac:dyDescent="0.25">
      <c r="A95" s="70"/>
      <c r="B95" s="20"/>
      <c r="C95" s="20"/>
      <c r="D95" s="20"/>
      <c r="E95" s="10"/>
      <c r="F95" s="10"/>
    </row>
    <row r="96" spans="1:10" x14ac:dyDescent="0.25">
      <c r="A96" s="70"/>
      <c r="B96" s="20"/>
      <c r="C96" s="20"/>
      <c r="D96" s="20"/>
      <c r="E96" s="10"/>
      <c r="F96" s="10"/>
    </row>
    <row r="97" spans="1:34" x14ac:dyDescent="0.25">
      <c r="A97" s="70"/>
      <c r="B97" s="20"/>
      <c r="C97" s="20"/>
      <c r="D97" s="20"/>
      <c r="E97" s="10"/>
      <c r="F97" s="10"/>
    </row>
    <row r="98" spans="1:34" x14ac:dyDescent="0.25">
      <c r="A98" s="70"/>
      <c r="B98" s="20"/>
      <c r="C98" s="20"/>
      <c r="D98" s="20"/>
      <c r="E98" s="10"/>
      <c r="F98" s="10"/>
    </row>
    <row r="99" spans="1:34" x14ac:dyDescent="0.25">
      <c r="A99" s="70"/>
      <c r="B99" s="20"/>
      <c r="C99" s="20"/>
      <c r="D99" s="20"/>
      <c r="E99" s="10"/>
      <c r="F99" s="10"/>
    </row>
    <row r="100" spans="1:34" x14ac:dyDescent="0.25">
      <c r="A100" s="70"/>
      <c r="B100" s="20"/>
      <c r="C100" s="20"/>
      <c r="D100" s="20"/>
      <c r="E100" s="10"/>
      <c r="F100" s="10"/>
      <c r="AF100" s="25"/>
      <c r="AG100" s="25"/>
      <c r="AH100" s="38"/>
    </row>
    <row r="101" spans="1:34" x14ac:dyDescent="0.25">
      <c r="A101" s="70"/>
      <c r="B101" s="20"/>
      <c r="C101" s="20"/>
      <c r="D101" s="20"/>
      <c r="E101" s="10"/>
      <c r="F101" s="10"/>
      <c r="AF101" s="25"/>
      <c r="AG101" s="25"/>
      <c r="AH101" s="38"/>
    </row>
    <row r="102" spans="1:34" x14ac:dyDescent="0.25">
      <c r="A102" s="70"/>
      <c r="B102" s="20"/>
      <c r="C102" s="20"/>
      <c r="D102" s="20"/>
      <c r="E102" s="10"/>
      <c r="F102" s="10"/>
    </row>
  </sheetData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101"/>
  <sheetViews>
    <sheetView zoomScale="80" zoomScaleNormal="80" workbookViewId="0">
      <pane ySplit="7" topLeftCell="A74" activePane="bottomLeft" state="frozen"/>
      <selection activeCell="D21" sqref="D21"/>
      <selection pane="bottomLeft" activeCell="A89" sqref="A89:Z90"/>
    </sheetView>
  </sheetViews>
  <sheetFormatPr defaultRowHeight="15" x14ac:dyDescent="0.25"/>
  <sheetData>
    <row r="1" spans="1:27" ht="18.75" x14ac:dyDescent="0.3">
      <c r="A1" s="2" t="s">
        <v>294</v>
      </c>
    </row>
    <row r="2" spans="1:27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8"/>
      <c r="R2" s="8"/>
      <c r="S2" s="7"/>
      <c r="T2" s="7"/>
      <c r="U2" s="7"/>
      <c r="V2" s="7"/>
      <c r="W2" s="7"/>
      <c r="X2" s="7"/>
      <c r="Y2" s="7"/>
      <c r="Z2" s="7"/>
    </row>
    <row r="3" spans="1:27" x14ac:dyDescent="0.25">
      <c r="A3" s="15" t="s">
        <v>339</v>
      </c>
    </row>
    <row r="5" spans="1:27" x14ac:dyDescent="0.25">
      <c r="A5" s="3" t="s">
        <v>296</v>
      </c>
      <c r="I5" s="3" t="s">
        <v>297</v>
      </c>
      <c r="J5" s="3"/>
      <c r="K5" s="3"/>
      <c r="L5" s="3"/>
      <c r="M5" s="3"/>
      <c r="N5" s="3"/>
      <c r="O5" s="3"/>
      <c r="P5" s="3"/>
      <c r="Q5" s="3" t="s">
        <v>337</v>
      </c>
      <c r="R5" s="3"/>
      <c r="S5" s="3"/>
      <c r="T5" s="3"/>
      <c r="U5" s="3"/>
      <c r="V5" s="3"/>
      <c r="W5" s="3"/>
      <c r="X5" s="3"/>
      <c r="Y5" s="3" t="s">
        <v>338</v>
      </c>
    </row>
    <row r="6" spans="1:27" x14ac:dyDescent="0.25">
      <c r="A6" s="5" t="s">
        <v>290</v>
      </c>
      <c r="B6" s="5"/>
      <c r="C6" s="5"/>
      <c r="D6" s="5"/>
      <c r="E6" s="5"/>
      <c r="F6" s="5"/>
      <c r="G6" s="5"/>
      <c r="H6" s="5"/>
      <c r="I6" s="5" t="s">
        <v>291</v>
      </c>
      <c r="J6" s="5"/>
      <c r="K6" s="5"/>
      <c r="L6" s="5"/>
      <c r="M6" s="5"/>
      <c r="N6" s="5"/>
      <c r="O6" s="5"/>
      <c r="P6" s="5"/>
      <c r="Q6" s="5" t="s">
        <v>292</v>
      </c>
      <c r="R6" s="5"/>
      <c r="S6" s="5"/>
      <c r="T6" s="5"/>
      <c r="U6" s="5"/>
      <c r="V6" s="5"/>
      <c r="W6" s="5"/>
      <c r="X6" s="5"/>
      <c r="Y6" s="5" t="s">
        <v>293</v>
      </c>
    </row>
    <row r="7" spans="1:27" x14ac:dyDescent="0.25">
      <c r="A7" s="9"/>
      <c r="B7" s="18" t="s">
        <v>342</v>
      </c>
      <c r="C7" s="18"/>
      <c r="E7" s="11"/>
      <c r="F7" s="11"/>
      <c r="G7" s="11"/>
      <c r="H7" s="11"/>
      <c r="I7" s="9"/>
      <c r="J7" s="18" t="s">
        <v>342</v>
      </c>
      <c r="K7" s="18"/>
      <c r="M7" s="11"/>
      <c r="N7" s="11"/>
      <c r="O7" s="11"/>
      <c r="P7" s="11"/>
      <c r="Q7" s="9"/>
      <c r="R7" s="18" t="s">
        <v>342</v>
      </c>
      <c r="S7" s="18"/>
      <c r="U7" s="11"/>
      <c r="V7" s="11"/>
      <c r="W7" s="11"/>
      <c r="X7" s="11"/>
      <c r="Y7" s="9"/>
      <c r="Z7" s="18" t="s">
        <v>342</v>
      </c>
      <c r="AA7" s="18"/>
    </row>
    <row r="8" spans="1:27" x14ac:dyDescent="0.25">
      <c r="A8" t="str">
        <f>Elasticities!A8</f>
        <v>cawhe</v>
      </c>
      <c r="B8" s="9">
        <v>1</v>
      </c>
      <c r="C8" s="9"/>
      <c r="I8" t="str">
        <f t="shared" ref="I8:I60" si="0">A8</f>
        <v>cawhe</v>
      </c>
      <c r="J8" s="9">
        <f t="shared" ref="J8:J60" si="1">B8</f>
        <v>1</v>
      </c>
      <c r="K8" s="9"/>
      <c r="Q8" t="str">
        <f t="shared" ref="Q8:Q60" si="2">I8</f>
        <v>cawhe</v>
      </c>
      <c r="R8" s="9">
        <f t="shared" ref="R8:R60" si="3">J8</f>
        <v>1</v>
      </c>
      <c r="S8" s="9"/>
      <c r="Y8" t="str">
        <f t="shared" ref="Y8:Y60" si="4">Q8</f>
        <v>cawhe</v>
      </c>
      <c r="Z8" s="9">
        <f t="shared" ref="Z8:Z60" si="5">R8</f>
        <v>1</v>
      </c>
      <c r="AA8" s="9"/>
    </row>
    <row r="9" spans="1:27" s="15" customFormat="1" x14ac:dyDescent="0.25">
      <c r="A9" t="str">
        <f>Elasticities!A9</f>
        <v>camai</v>
      </c>
      <c r="B9" s="9">
        <v>1</v>
      </c>
      <c r="C9" s="16"/>
      <c r="I9" t="str">
        <f t="shared" si="0"/>
        <v>camai</v>
      </c>
      <c r="J9" s="9">
        <f t="shared" si="1"/>
        <v>1</v>
      </c>
      <c r="K9" s="16"/>
      <c r="Q9" t="str">
        <f t="shared" si="2"/>
        <v>camai</v>
      </c>
      <c r="R9" s="9">
        <f t="shared" si="3"/>
        <v>1</v>
      </c>
      <c r="S9" s="16"/>
      <c r="Y9" t="str">
        <f t="shared" si="4"/>
        <v>camai</v>
      </c>
      <c r="Z9" s="9">
        <f t="shared" si="5"/>
        <v>1</v>
      </c>
      <c r="AA9" s="16"/>
    </row>
    <row r="10" spans="1:27" x14ac:dyDescent="0.25">
      <c r="A10" t="str">
        <f>Elasticities!A10</f>
        <v>caoce</v>
      </c>
      <c r="B10" s="9">
        <v>1</v>
      </c>
      <c r="C10" s="9"/>
      <c r="I10" t="str">
        <f t="shared" si="0"/>
        <v>caoce</v>
      </c>
      <c r="J10" s="9">
        <f t="shared" si="1"/>
        <v>1</v>
      </c>
      <c r="K10" s="9"/>
      <c r="Q10" t="str">
        <f t="shared" si="2"/>
        <v>caoce</v>
      </c>
      <c r="R10" s="9">
        <f t="shared" si="3"/>
        <v>1</v>
      </c>
      <c r="S10" s="9"/>
      <c r="Y10" t="str">
        <f t="shared" si="4"/>
        <v>caoce</v>
      </c>
      <c r="Z10" s="9">
        <f t="shared" si="5"/>
        <v>1</v>
      </c>
      <c r="AA10" s="9"/>
    </row>
    <row r="11" spans="1:27" x14ac:dyDescent="0.25">
      <c r="A11" t="str">
        <f>Elasticities!A11</f>
        <v>caveg</v>
      </c>
      <c r="B11" s="9">
        <v>1</v>
      </c>
      <c r="C11" s="9"/>
      <c r="I11" t="str">
        <f t="shared" si="0"/>
        <v>caveg</v>
      </c>
      <c r="J11" s="9">
        <f t="shared" si="1"/>
        <v>1</v>
      </c>
      <c r="K11" s="9"/>
      <c r="Q11" t="str">
        <f t="shared" si="2"/>
        <v>caveg</v>
      </c>
      <c r="R11" s="9">
        <f t="shared" si="3"/>
        <v>1</v>
      </c>
      <c r="S11" s="9"/>
      <c r="Y11" t="str">
        <f t="shared" si="4"/>
        <v>caveg</v>
      </c>
      <c r="Z11" s="9">
        <f t="shared" si="5"/>
        <v>1</v>
      </c>
      <c r="AA11" s="9"/>
    </row>
    <row r="12" spans="1:27" x14ac:dyDescent="0.25">
      <c r="A12" t="str">
        <f>Elasticities!A12</f>
        <v>caofr</v>
      </c>
      <c r="B12" s="9">
        <v>1</v>
      </c>
      <c r="C12" s="9"/>
      <c r="I12" t="str">
        <f t="shared" si="0"/>
        <v>caofr</v>
      </c>
      <c r="J12" s="9">
        <f t="shared" si="1"/>
        <v>1</v>
      </c>
      <c r="K12" s="9"/>
      <c r="Q12" t="str">
        <f t="shared" si="2"/>
        <v>caofr</v>
      </c>
      <c r="R12" s="9">
        <f t="shared" si="3"/>
        <v>1</v>
      </c>
      <c r="S12" s="9"/>
      <c r="Y12" t="str">
        <f t="shared" si="4"/>
        <v>caofr</v>
      </c>
      <c r="Z12" s="9">
        <f t="shared" si="5"/>
        <v>1</v>
      </c>
      <c r="AA12" s="9"/>
    </row>
    <row r="13" spans="1:27" x14ac:dyDescent="0.25">
      <c r="A13" t="str">
        <f>Elasticities!A13</f>
        <v>cagra</v>
      </c>
      <c r="B13" s="9">
        <v>1</v>
      </c>
      <c r="C13" s="9"/>
      <c r="I13" t="str">
        <f t="shared" si="0"/>
        <v>cagra</v>
      </c>
      <c r="J13" s="9">
        <f t="shared" si="1"/>
        <v>1</v>
      </c>
      <c r="K13" s="9"/>
      <c r="Q13" t="str">
        <f t="shared" si="2"/>
        <v>cagra</v>
      </c>
      <c r="R13" s="9">
        <f t="shared" si="3"/>
        <v>1</v>
      </c>
      <c r="S13" s="9"/>
      <c r="Y13" t="str">
        <f t="shared" si="4"/>
        <v>cagra</v>
      </c>
      <c r="Z13" s="9">
        <f t="shared" si="5"/>
        <v>1</v>
      </c>
      <c r="AA13" s="9"/>
    </row>
    <row r="14" spans="1:27" x14ac:dyDescent="0.25">
      <c r="A14" t="str">
        <f>Elasticities!A14</f>
        <v>caoil</v>
      </c>
      <c r="B14" s="9">
        <v>1</v>
      </c>
      <c r="C14" s="9"/>
      <c r="I14" t="str">
        <f t="shared" si="0"/>
        <v>caoil</v>
      </c>
      <c r="J14" s="9">
        <f t="shared" si="1"/>
        <v>1</v>
      </c>
      <c r="K14" s="9"/>
      <c r="Q14" t="str">
        <f t="shared" si="2"/>
        <v>caoil</v>
      </c>
      <c r="R14" s="9">
        <f t="shared" si="3"/>
        <v>1</v>
      </c>
      <c r="S14" s="9"/>
      <c r="Y14" t="str">
        <f t="shared" si="4"/>
        <v>caoil</v>
      </c>
      <c r="Z14" s="9">
        <f t="shared" si="5"/>
        <v>1</v>
      </c>
      <c r="AA14" s="9"/>
    </row>
    <row r="15" spans="1:27" x14ac:dyDescent="0.25">
      <c r="A15" t="str">
        <f>Elasticities!A15</f>
        <v>catub</v>
      </c>
      <c r="B15" s="9">
        <v>1</v>
      </c>
      <c r="C15" s="9"/>
      <c r="I15" t="str">
        <f t="shared" si="0"/>
        <v>catub</v>
      </c>
      <c r="J15" s="9">
        <f t="shared" si="1"/>
        <v>1</v>
      </c>
      <c r="K15" s="9"/>
      <c r="Q15" t="str">
        <f t="shared" si="2"/>
        <v>catub</v>
      </c>
      <c r="R15" s="9">
        <f t="shared" si="3"/>
        <v>1</v>
      </c>
      <c r="S15" s="9"/>
      <c r="Y15" t="str">
        <f t="shared" si="4"/>
        <v>catub</v>
      </c>
      <c r="Z15" s="9">
        <f t="shared" si="5"/>
        <v>1</v>
      </c>
      <c r="AA15" s="9"/>
    </row>
    <row r="16" spans="1:27" x14ac:dyDescent="0.25">
      <c r="A16" t="str">
        <f>Elasticities!A16</f>
        <v>capul</v>
      </c>
      <c r="B16" s="9">
        <v>1</v>
      </c>
      <c r="C16" s="9"/>
      <c r="I16" t="str">
        <f t="shared" si="0"/>
        <v>capul</v>
      </c>
      <c r="J16" s="9">
        <f t="shared" si="1"/>
        <v>1</v>
      </c>
      <c r="K16" s="9"/>
      <c r="Q16" t="str">
        <f t="shared" si="2"/>
        <v>capul</v>
      </c>
      <c r="R16" s="9">
        <f t="shared" si="3"/>
        <v>1</v>
      </c>
      <c r="S16" s="9"/>
      <c r="Y16" t="str">
        <f t="shared" si="4"/>
        <v>capul</v>
      </c>
      <c r="Z16" s="9">
        <f t="shared" si="5"/>
        <v>1</v>
      </c>
      <c r="AA16" s="9"/>
    </row>
    <row r="17" spans="1:27" x14ac:dyDescent="0.25">
      <c r="A17" t="str">
        <f>Elasticities!A17</f>
        <v>casug</v>
      </c>
      <c r="B17" s="9">
        <v>1</v>
      </c>
      <c r="C17" s="9"/>
      <c r="I17" t="str">
        <f t="shared" si="0"/>
        <v>casug</v>
      </c>
      <c r="J17" s="9">
        <f t="shared" si="1"/>
        <v>1</v>
      </c>
      <c r="K17" s="9"/>
      <c r="Q17" t="str">
        <f t="shared" si="2"/>
        <v>casug</v>
      </c>
      <c r="R17" s="9">
        <f t="shared" si="3"/>
        <v>1</v>
      </c>
      <c r="S17" s="9"/>
      <c r="Y17" t="str">
        <f t="shared" si="4"/>
        <v>casug</v>
      </c>
      <c r="Z17" s="9">
        <f t="shared" si="5"/>
        <v>1</v>
      </c>
      <c r="AA17" s="9"/>
    </row>
    <row r="18" spans="1:27" x14ac:dyDescent="0.25">
      <c r="A18" t="str">
        <f>Elasticities!A18</f>
        <v>caoth</v>
      </c>
      <c r="B18" s="9">
        <v>1</v>
      </c>
      <c r="C18" s="9"/>
      <c r="I18" t="str">
        <f t="shared" si="0"/>
        <v>caoth</v>
      </c>
      <c r="J18" s="9">
        <v>1</v>
      </c>
      <c r="K18" s="9"/>
      <c r="Q18" t="str">
        <f t="shared" si="2"/>
        <v>caoth</v>
      </c>
      <c r="R18" s="9">
        <v>1</v>
      </c>
      <c r="S18" s="9"/>
      <c r="Y18" t="str">
        <f t="shared" si="4"/>
        <v>caoth</v>
      </c>
      <c r="Z18" s="9">
        <v>1</v>
      </c>
      <c r="AA18" s="9"/>
    </row>
    <row r="19" spans="1:27" x14ac:dyDescent="0.25">
      <c r="A19" t="str">
        <f>Elasticities!A19</f>
        <v>clani</v>
      </c>
      <c r="B19" s="9">
        <v>1</v>
      </c>
      <c r="C19" s="9"/>
      <c r="I19" t="str">
        <f t="shared" si="0"/>
        <v>clani</v>
      </c>
      <c r="J19" s="9">
        <f t="shared" si="1"/>
        <v>1</v>
      </c>
      <c r="K19" s="9"/>
      <c r="Q19" t="str">
        <f t="shared" si="2"/>
        <v>clani</v>
      </c>
      <c r="R19" s="9">
        <f t="shared" si="3"/>
        <v>1</v>
      </c>
      <c r="S19" s="9"/>
      <c r="Y19" t="str">
        <f t="shared" si="4"/>
        <v>clani</v>
      </c>
      <c r="Z19" s="9">
        <f t="shared" si="5"/>
        <v>1</v>
      </c>
      <c r="AA19" s="9"/>
    </row>
    <row r="20" spans="1:27" x14ac:dyDescent="0.25">
      <c r="A20" t="str">
        <f>Elasticities!A20</f>
        <v>cfore</v>
      </c>
      <c r="B20" s="9">
        <v>1</v>
      </c>
      <c r="C20" s="9"/>
      <c r="I20" t="str">
        <f t="shared" si="0"/>
        <v>cfore</v>
      </c>
      <c r="J20" s="9">
        <f t="shared" si="1"/>
        <v>1</v>
      </c>
      <c r="K20" s="9"/>
      <c r="Q20" t="str">
        <f t="shared" si="2"/>
        <v>cfore</v>
      </c>
      <c r="R20" s="9">
        <f t="shared" si="3"/>
        <v>1</v>
      </c>
      <c r="S20" s="9"/>
      <c r="Y20" t="str">
        <f t="shared" si="4"/>
        <v>cfore</v>
      </c>
      <c r="Z20" s="9">
        <f t="shared" si="5"/>
        <v>1</v>
      </c>
      <c r="AA20" s="9"/>
    </row>
    <row r="21" spans="1:27" x14ac:dyDescent="0.25">
      <c r="A21" t="str">
        <f>Elasticities!A21</f>
        <v>cfish</v>
      </c>
      <c r="B21" s="9">
        <v>1</v>
      </c>
      <c r="C21" s="9"/>
      <c r="I21" t="str">
        <f t="shared" si="0"/>
        <v>cfish</v>
      </c>
      <c r="J21" s="9">
        <f t="shared" si="1"/>
        <v>1</v>
      </c>
      <c r="K21" s="9"/>
      <c r="Q21" t="str">
        <f t="shared" si="2"/>
        <v>cfish</v>
      </c>
      <c r="R21" s="9">
        <f t="shared" si="3"/>
        <v>1</v>
      </c>
      <c r="S21" s="9"/>
      <c r="Y21" t="str">
        <f t="shared" si="4"/>
        <v>cfish</v>
      </c>
      <c r="Z21" s="9">
        <f t="shared" si="5"/>
        <v>1</v>
      </c>
      <c r="AA21" s="9"/>
    </row>
    <row r="22" spans="1:27" x14ac:dyDescent="0.25">
      <c r="A22" t="str">
        <f>Elasticities!A22</f>
        <v>ccoal-low</v>
      </c>
      <c r="B22" s="9">
        <v>1</v>
      </c>
      <c r="C22" s="9"/>
      <c r="I22" t="str">
        <f t="shared" si="0"/>
        <v>ccoal-low</v>
      </c>
      <c r="J22" s="9">
        <f t="shared" si="1"/>
        <v>1</v>
      </c>
      <c r="K22" s="9"/>
      <c r="Q22" t="str">
        <f t="shared" si="2"/>
        <v>ccoal-low</v>
      </c>
      <c r="R22" s="9">
        <f t="shared" si="3"/>
        <v>1</v>
      </c>
      <c r="S22" s="9"/>
      <c r="Y22" t="str">
        <f t="shared" si="4"/>
        <v>ccoal-low</v>
      </c>
      <c r="Z22" s="9">
        <f t="shared" si="5"/>
        <v>1</v>
      </c>
      <c r="AA22" s="9"/>
    </row>
    <row r="23" spans="1:27" x14ac:dyDescent="0.25">
      <c r="A23" t="str">
        <f>Elasticities!A23</f>
        <v>ccoal-hgh</v>
      </c>
      <c r="B23" s="9">
        <v>1</v>
      </c>
      <c r="C23" s="9"/>
      <c r="I23" t="str">
        <f t="shared" si="0"/>
        <v>ccoal-hgh</v>
      </c>
      <c r="J23" s="9">
        <f t="shared" si="1"/>
        <v>1</v>
      </c>
      <c r="K23" s="9"/>
      <c r="Q23" t="str">
        <f t="shared" si="2"/>
        <v>ccoal-hgh</v>
      </c>
      <c r="R23" s="9">
        <f t="shared" si="3"/>
        <v>1</v>
      </c>
      <c r="S23" s="9"/>
      <c r="Y23" t="str">
        <f t="shared" si="4"/>
        <v>ccoal-hgh</v>
      </c>
      <c r="Z23" s="9">
        <f t="shared" si="5"/>
        <v>1</v>
      </c>
      <c r="AA23" s="9"/>
    </row>
    <row r="24" spans="1:27" x14ac:dyDescent="0.25">
      <c r="A24" t="str">
        <f>Elasticities!A24</f>
        <v>ccoil</v>
      </c>
      <c r="B24" s="9">
        <v>1</v>
      </c>
      <c r="C24" s="9"/>
      <c r="I24" t="str">
        <f t="shared" si="0"/>
        <v>ccoil</v>
      </c>
      <c r="J24" s="9">
        <f t="shared" si="1"/>
        <v>1</v>
      </c>
      <c r="K24" s="9"/>
      <c r="Q24" t="str">
        <f t="shared" si="2"/>
        <v>ccoil</v>
      </c>
      <c r="R24" s="9">
        <f t="shared" si="3"/>
        <v>1</v>
      </c>
      <c r="S24" s="9"/>
      <c r="Y24" t="str">
        <f t="shared" si="4"/>
        <v>ccoil</v>
      </c>
      <c r="Z24" s="9">
        <f t="shared" si="5"/>
        <v>1</v>
      </c>
      <c r="AA24" s="9"/>
    </row>
    <row r="25" spans="1:27" x14ac:dyDescent="0.25">
      <c r="A25" t="str">
        <f>Elasticities!A25</f>
        <v>cngas</v>
      </c>
      <c r="B25" s="9">
        <v>1</v>
      </c>
      <c r="C25" s="9"/>
      <c r="I25" t="str">
        <f t="shared" si="0"/>
        <v>cngas</v>
      </c>
      <c r="J25" s="9">
        <f t="shared" si="1"/>
        <v>1</v>
      </c>
      <c r="K25" s="9"/>
      <c r="Q25" t="str">
        <f t="shared" si="2"/>
        <v>cngas</v>
      </c>
      <c r="R25" s="9">
        <f t="shared" si="3"/>
        <v>1</v>
      </c>
      <c r="S25" s="9"/>
      <c r="Y25" t="str">
        <f t="shared" si="4"/>
        <v>cngas</v>
      </c>
      <c r="Z25" s="9">
        <f t="shared" si="5"/>
        <v>1</v>
      </c>
      <c r="AA25" s="9"/>
    </row>
    <row r="26" spans="1:27" x14ac:dyDescent="0.25">
      <c r="A26" t="str">
        <f>Elasticities!A26</f>
        <v>cpgm</v>
      </c>
      <c r="B26" s="9">
        <v>1</v>
      </c>
      <c r="C26" s="9"/>
      <c r="I26" t="str">
        <f t="shared" si="0"/>
        <v>cpgm</v>
      </c>
      <c r="J26" s="9">
        <f t="shared" si="1"/>
        <v>1</v>
      </c>
      <c r="K26" s="9"/>
      <c r="Q26" t="str">
        <f t="shared" si="2"/>
        <v>cpgm</v>
      </c>
      <c r="R26" s="9">
        <f t="shared" si="3"/>
        <v>1</v>
      </c>
      <c r="S26" s="9"/>
      <c r="Y26" t="str">
        <f t="shared" si="4"/>
        <v>cpgm</v>
      </c>
      <c r="Z26" s="9">
        <f t="shared" si="5"/>
        <v>1</v>
      </c>
      <c r="AA26" s="9"/>
    </row>
    <row r="27" spans="1:27" x14ac:dyDescent="0.25">
      <c r="A27" t="str">
        <f>Elasticities!A27</f>
        <v>cmore</v>
      </c>
      <c r="B27" s="9">
        <v>1</v>
      </c>
      <c r="C27" s="9"/>
      <c r="I27" t="str">
        <f t="shared" si="0"/>
        <v>cmore</v>
      </c>
      <c r="J27" s="9">
        <f t="shared" si="1"/>
        <v>1</v>
      </c>
      <c r="K27" s="9"/>
      <c r="Q27" t="str">
        <f t="shared" si="2"/>
        <v>cmore</v>
      </c>
      <c r="R27" s="9">
        <f t="shared" si="3"/>
        <v>1</v>
      </c>
      <c r="S27" s="9"/>
      <c r="Y27" t="str">
        <f t="shared" si="4"/>
        <v>cmore</v>
      </c>
      <c r="Z27" s="9">
        <f t="shared" si="5"/>
        <v>1</v>
      </c>
      <c r="AA27" s="9"/>
    </row>
    <row r="28" spans="1:27" x14ac:dyDescent="0.25">
      <c r="A28" t="str">
        <f>Elasticities!A28</f>
        <v>cmine</v>
      </c>
      <c r="B28" s="9">
        <v>1</v>
      </c>
      <c r="C28" s="9"/>
      <c r="I28" t="str">
        <f t="shared" si="0"/>
        <v>cmine</v>
      </c>
      <c r="J28" s="9">
        <f t="shared" si="1"/>
        <v>1</v>
      </c>
      <c r="K28" s="9"/>
      <c r="Q28" t="str">
        <f t="shared" si="2"/>
        <v>cmine</v>
      </c>
      <c r="R28" s="9">
        <f t="shared" si="3"/>
        <v>1</v>
      </c>
      <c r="S28" s="9"/>
      <c r="Y28" t="str">
        <f t="shared" si="4"/>
        <v>cmine</v>
      </c>
      <c r="Z28" s="9">
        <f t="shared" si="5"/>
        <v>1</v>
      </c>
      <c r="AA28" s="9"/>
    </row>
    <row r="29" spans="1:27" x14ac:dyDescent="0.25">
      <c r="A29" t="str">
        <f>Elasticities!A29</f>
        <v>cmeat</v>
      </c>
      <c r="B29" s="9">
        <v>1</v>
      </c>
      <c r="C29" s="9"/>
      <c r="I29" t="str">
        <f t="shared" si="0"/>
        <v>cmeat</v>
      </c>
      <c r="J29" s="9">
        <f t="shared" si="1"/>
        <v>1</v>
      </c>
      <c r="K29" s="9"/>
      <c r="Q29" t="str">
        <f t="shared" si="2"/>
        <v>cmeat</v>
      </c>
      <c r="R29" s="9">
        <f t="shared" si="3"/>
        <v>1</v>
      </c>
      <c r="S29" s="9"/>
      <c r="Y29" t="str">
        <f t="shared" si="4"/>
        <v>cmeat</v>
      </c>
      <c r="Z29" s="9">
        <f t="shared" si="5"/>
        <v>1</v>
      </c>
      <c r="AA29" s="9"/>
    </row>
    <row r="30" spans="1:27" x14ac:dyDescent="0.25">
      <c r="A30" t="str">
        <f>Elasticities!A30</f>
        <v>cpfis</v>
      </c>
      <c r="B30" s="9">
        <v>1</v>
      </c>
      <c r="I30" t="str">
        <f t="shared" si="0"/>
        <v>cpfis</v>
      </c>
      <c r="J30" s="9">
        <f t="shared" si="1"/>
        <v>1</v>
      </c>
      <c r="Q30" t="str">
        <f t="shared" si="2"/>
        <v>cpfis</v>
      </c>
      <c r="R30" s="9">
        <f t="shared" si="3"/>
        <v>1</v>
      </c>
      <c r="Y30" t="str">
        <f t="shared" si="4"/>
        <v>cpfis</v>
      </c>
      <c r="Z30" s="9">
        <f t="shared" si="5"/>
        <v>1</v>
      </c>
    </row>
    <row r="31" spans="1:27" x14ac:dyDescent="0.25">
      <c r="A31" t="str">
        <f>Elasticities!A31</f>
        <v>cvege</v>
      </c>
      <c r="B31" s="9">
        <v>1</v>
      </c>
      <c r="I31" t="str">
        <f t="shared" si="0"/>
        <v>cvege</v>
      </c>
      <c r="J31" s="9">
        <f t="shared" si="1"/>
        <v>1</v>
      </c>
      <c r="Q31" t="str">
        <f t="shared" si="2"/>
        <v>cvege</v>
      </c>
      <c r="R31" s="9">
        <f t="shared" si="3"/>
        <v>1</v>
      </c>
      <c r="Y31" t="str">
        <f t="shared" si="4"/>
        <v>cvege</v>
      </c>
      <c r="Z31" s="9">
        <f t="shared" si="5"/>
        <v>1</v>
      </c>
    </row>
    <row r="32" spans="1:27" x14ac:dyDescent="0.25">
      <c r="A32" t="str">
        <f>Elasticities!A32</f>
        <v>cfats</v>
      </c>
      <c r="B32" s="9">
        <v>1</v>
      </c>
      <c r="I32" t="str">
        <f t="shared" si="0"/>
        <v>cfats</v>
      </c>
      <c r="J32" s="9">
        <f t="shared" si="1"/>
        <v>1</v>
      </c>
      <c r="Q32" t="str">
        <f t="shared" si="2"/>
        <v>cfats</v>
      </c>
      <c r="R32" s="9">
        <f t="shared" si="3"/>
        <v>1</v>
      </c>
      <c r="Y32" t="str">
        <f t="shared" si="4"/>
        <v>cfats</v>
      </c>
      <c r="Z32" s="9">
        <f t="shared" si="5"/>
        <v>1</v>
      </c>
    </row>
    <row r="33" spans="1:26" x14ac:dyDescent="0.25">
      <c r="A33" t="str">
        <f>Elasticities!A33</f>
        <v>cdair</v>
      </c>
      <c r="B33" s="9">
        <v>1</v>
      </c>
      <c r="I33" t="str">
        <f t="shared" si="0"/>
        <v>cdair</v>
      </c>
      <c r="J33" s="9">
        <f t="shared" si="1"/>
        <v>1</v>
      </c>
      <c r="Q33" t="str">
        <f t="shared" si="2"/>
        <v>cdair</v>
      </c>
      <c r="R33" s="9">
        <f t="shared" si="3"/>
        <v>1</v>
      </c>
      <c r="Y33" t="str">
        <f t="shared" si="4"/>
        <v>cdair</v>
      </c>
      <c r="Z33" s="9">
        <f t="shared" si="5"/>
        <v>1</v>
      </c>
    </row>
    <row r="34" spans="1:26" x14ac:dyDescent="0.25">
      <c r="A34" t="str">
        <f>Elasticities!A34</f>
        <v>cgrai</v>
      </c>
      <c r="B34" s="9">
        <v>1</v>
      </c>
      <c r="I34" t="str">
        <f t="shared" si="0"/>
        <v>cgrai</v>
      </c>
      <c r="J34" s="9">
        <f t="shared" si="1"/>
        <v>1</v>
      </c>
      <c r="Q34" t="str">
        <f t="shared" si="2"/>
        <v>cgrai</v>
      </c>
      <c r="R34" s="9">
        <f t="shared" si="3"/>
        <v>1</v>
      </c>
      <c r="Y34" t="str">
        <f t="shared" si="4"/>
        <v>cgrai</v>
      </c>
      <c r="Z34" s="9">
        <f t="shared" si="5"/>
        <v>1</v>
      </c>
    </row>
    <row r="35" spans="1:26" x14ac:dyDescent="0.25">
      <c r="A35" t="str">
        <f>Elasticities!A35</f>
        <v>cstar</v>
      </c>
      <c r="B35" s="9">
        <v>1</v>
      </c>
      <c r="I35" t="str">
        <f t="shared" si="0"/>
        <v>cstar</v>
      </c>
      <c r="J35" s="9">
        <f t="shared" si="1"/>
        <v>1</v>
      </c>
      <c r="Q35" t="str">
        <f t="shared" si="2"/>
        <v>cstar</v>
      </c>
      <c r="R35" s="9">
        <f t="shared" si="3"/>
        <v>1</v>
      </c>
      <c r="Y35" t="str">
        <f t="shared" si="4"/>
        <v>cstar</v>
      </c>
      <c r="Z35" s="9">
        <f t="shared" si="5"/>
        <v>1</v>
      </c>
    </row>
    <row r="36" spans="1:26" x14ac:dyDescent="0.25">
      <c r="A36" t="str">
        <f>Elasticities!A36</f>
        <v>cafee</v>
      </c>
      <c r="B36" s="9">
        <v>1</v>
      </c>
      <c r="I36" t="str">
        <f t="shared" si="0"/>
        <v>cafee</v>
      </c>
      <c r="J36" s="9">
        <f t="shared" si="1"/>
        <v>1</v>
      </c>
      <c r="Q36" t="str">
        <f t="shared" si="2"/>
        <v>cafee</v>
      </c>
      <c r="R36" s="9">
        <f t="shared" si="3"/>
        <v>1</v>
      </c>
      <c r="Y36" t="str">
        <f t="shared" si="4"/>
        <v>cafee</v>
      </c>
      <c r="Z36" s="9">
        <f t="shared" si="5"/>
        <v>1</v>
      </c>
    </row>
    <row r="37" spans="1:26" x14ac:dyDescent="0.25">
      <c r="A37" t="str">
        <f>Elasticities!A37</f>
        <v>cbake</v>
      </c>
      <c r="B37" s="9">
        <v>1</v>
      </c>
      <c r="I37" t="str">
        <f t="shared" si="0"/>
        <v>cbake</v>
      </c>
      <c r="J37" s="9">
        <f t="shared" si="1"/>
        <v>1</v>
      </c>
      <c r="Q37" t="str">
        <f t="shared" si="2"/>
        <v>cbake</v>
      </c>
      <c r="R37" s="9">
        <f t="shared" si="3"/>
        <v>1</v>
      </c>
      <c r="Y37" t="str">
        <f t="shared" si="4"/>
        <v>cbake</v>
      </c>
      <c r="Z37" s="9">
        <f t="shared" si="5"/>
        <v>1</v>
      </c>
    </row>
    <row r="38" spans="1:26" x14ac:dyDescent="0.25">
      <c r="A38" t="str">
        <f>Elasticities!A38</f>
        <v>csuga</v>
      </c>
      <c r="B38" s="9">
        <v>1</v>
      </c>
      <c r="I38" t="str">
        <f t="shared" si="0"/>
        <v>csuga</v>
      </c>
      <c r="J38" s="9">
        <f t="shared" si="1"/>
        <v>1</v>
      </c>
      <c r="Q38" t="str">
        <f t="shared" si="2"/>
        <v>csuga</v>
      </c>
      <c r="R38" s="9">
        <f t="shared" si="3"/>
        <v>1</v>
      </c>
      <c r="Y38" t="str">
        <f t="shared" si="4"/>
        <v>csuga</v>
      </c>
      <c r="Z38" s="9">
        <f t="shared" si="5"/>
        <v>1</v>
      </c>
    </row>
    <row r="39" spans="1:26" x14ac:dyDescent="0.25">
      <c r="A39" t="str">
        <f>Elasticities!A39</f>
        <v>cconf</v>
      </c>
      <c r="B39" s="9">
        <v>1</v>
      </c>
      <c r="I39" t="str">
        <f t="shared" si="0"/>
        <v>cconf</v>
      </c>
      <c r="J39" s="9">
        <f t="shared" si="1"/>
        <v>1</v>
      </c>
      <c r="Q39" t="str">
        <f t="shared" si="2"/>
        <v>cconf</v>
      </c>
      <c r="R39" s="9">
        <f t="shared" si="3"/>
        <v>1</v>
      </c>
      <c r="Y39" t="str">
        <f t="shared" si="4"/>
        <v>cconf</v>
      </c>
      <c r="Z39" s="9">
        <f t="shared" si="5"/>
        <v>1</v>
      </c>
    </row>
    <row r="40" spans="1:26" x14ac:dyDescent="0.25">
      <c r="A40" t="str">
        <f>Elasticities!A40</f>
        <v>cpast</v>
      </c>
      <c r="B40" s="9">
        <v>1</v>
      </c>
      <c r="I40" t="str">
        <f t="shared" si="0"/>
        <v>cpast</v>
      </c>
      <c r="J40" s="9">
        <f t="shared" si="1"/>
        <v>1</v>
      </c>
      <c r="Q40" t="str">
        <f t="shared" si="2"/>
        <v>cpast</v>
      </c>
      <c r="R40" s="9">
        <f t="shared" si="3"/>
        <v>1</v>
      </c>
      <c r="Y40" t="str">
        <f t="shared" si="4"/>
        <v>cpast</v>
      </c>
      <c r="Z40" s="9">
        <f t="shared" si="5"/>
        <v>1</v>
      </c>
    </row>
    <row r="41" spans="1:26" x14ac:dyDescent="0.25">
      <c r="A41" t="str">
        <f>Elasticities!A41</f>
        <v>cofoo</v>
      </c>
      <c r="B41" s="9">
        <v>1</v>
      </c>
      <c r="I41" t="str">
        <f t="shared" si="0"/>
        <v>cofoo</v>
      </c>
      <c r="J41" s="9">
        <f t="shared" si="1"/>
        <v>1</v>
      </c>
      <c r="Q41" t="str">
        <f t="shared" si="2"/>
        <v>cofoo</v>
      </c>
      <c r="R41" s="9">
        <f t="shared" si="3"/>
        <v>1</v>
      </c>
      <c r="Y41" t="str">
        <f t="shared" si="4"/>
        <v>cofoo</v>
      </c>
      <c r="Z41" s="9">
        <f t="shared" si="5"/>
        <v>1</v>
      </c>
    </row>
    <row r="42" spans="1:26" x14ac:dyDescent="0.25">
      <c r="A42" t="str">
        <f>Elasticities!A42</f>
        <v>cbevt</v>
      </c>
      <c r="B42" s="9">
        <v>1</v>
      </c>
      <c r="I42" t="str">
        <f t="shared" si="0"/>
        <v>cbevt</v>
      </c>
      <c r="J42" s="9">
        <f t="shared" si="1"/>
        <v>1</v>
      </c>
      <c r="Q42" t="str">
        <f t="shared" si="2"/>
        <v>cbevt</v>
      </c>
      <c r="R42" s="9">
        <f t="shared" si="3"/>
        <v>1</v>
      </c>
      <c r="Y42" t="str">
        <f t="shared" si="4"/>
        <v>cbevt</v>
      </c>
      <c r="Z42" s="9">
        <f t="shared" si="5"/>
        <v>1</v>
      </c>
    </row>
    <row r="43" spans="1:26" x14ac:dyDescent="0.25">
      <c r="A43" t="str">
        <f>Elasticities!A43</f>
        <v>ctext</v>
      </c>
      <c r="B43" s="9">
        <v>1</v>
      </c>
      <c r="I43" t="str">
        <f t="shared" si="0"/>
        <v>ctext</v>
      </c>
      <c r="J43" s="9">
        <f t="shared" si="1"/>
        <v>1</v>
      </c>
      <c r="Q43" t="str">
        <f t="shared" si="2"/>
        <v>ctext</v>
      </c>
      <c r="R43" s="9">
        <f t="shared" si="3"/>
        <v>1</v>
      </c>
      <c r="Y43" t="str">
        <f t="shared" si="4"/>
        <v>ctext</v>
      </c>
      <c r="Z43" s="9">
        <f t="shared" si="5"/>
        <v>1</v>
      </c>
    </row>
    <row r="44" spans="1:26" x14ac:dyDescent="0.25">
      <c r="A44" t="str">
        <f>Elasticities!A44</f>
        <v>cclth</v>
      </c>
      <c r="B44" s="9">
        <v>1</v>
      </c>
      <c r="I44" t="str">
        <f t="shared" si="0"/>
        <v>cclth</v>
      </c>
      <c r="J44" s="9">
        <f t="shared" si="1"/>
        <v>1</v>
      </c>
      <c r="Q44" t="str">
        <f t="shared" si="2"/>
        <v>cclth</v>
      </c>
      <c r="R44" s="9">
        <f t="shared" si="3"/>
        <v>1</v>
      </c>
      <c r="Y44" t="str">
        <f t="shared" si="4"/>
        <v>cclth</v>
      </c>
      <c r="Z44" s="9">
        <f t="shared" si="5"/>
        <v>1</v>
      </c>
    </row>
    <row r="45" spans="1:26" x14ac:dyDescent="0.25">
      <c r="A45" t="str">
        <f>Elasticities!A45</f>
        <v>cleat</v>
      </c>
      <c r="B45" s="9">
        <v>1</v>
      </c>
      <c r="I45" t="str">
        <f t="shared" si="0"/>
        <v>cleat</v>
      </c>
      <c r="J45" s="9">
        <f t="shared" si="1"/>
        <v>1</v>
      </c>
      <c r="Q45" t="str">
        <f t="shared" si="2"/>
        <v>cleat</v>
      </c>
      <c r="R45" s="9">
        <f t="shared" si="3"/>
        <v>1</v>
      </c>
      <c r="Y45" t="str">
        <f t="shared" si="4"/>
        <v>cleat</v>
      </c>
      <c r="Z45" s="9">
        <f t="shared" si="5"/>
        <v>1</v>
      </c>
    </row>
    <row r="46" spans="1:26" x14ac:dyDescent="0.25">
      <c r="A46" t="str">
        <f>Elasticities!A46</f>
        <v>cfoot</v>
      </c>
      <c r="B46" s="9">
        <v>1</v>
      </c>
      <c r="I46" t="str">
        <f t="shared" si="0"/>
        <v>cfoot</v>
      </c>
      <c r="J46" s="9">
        <f t="shared" si="1"/>
        <v>1</v>
      </c>
      <c r="Q46" t="str">
        <f t="shared" si="2"/>
        <v>cfoot</v>
      </c>
      <c r="R46" s="9">
        <f t="shared" si="3"/>
        <v>1</v>
      </c>
      <c r="Y46" t="str">
        <f t="shared" si="4"/>
        <v>cfoot</v>
      </c>
      <c r="Z46" s="9">
        <f t="shared" si="5"/>
        <v>1</v>
      </c>
    </row>
    <row r="47" spans="1:26" x14ac:dyDescent="0.25">
      <c r="A47" t="str">
        <f>Elasticities!A47</f>
        <v>cwood</v>
      </c>
      <c r="B47" s="9">
        <v>1</v>
      </c>
      <c r="I47" t="str">
        <f t="shared" si="0"/>
        <v>cwood</v>
      </c>
      <c r="J47" s="9">
        <f t="shared" si="1"/>
        <v>1</v>
      </c>
      <c r="Q47" t="str">
        <f t="shared" si="2"/>
        <v>cwood</v>
      </c>
      <c r="R47" s="9">
        <f t="shared" si="3"/>
        <v>1</v>
      </c>
      <c r="Y47" t="str">
        <f t="shared" si="4"/>
        <v>cwood</v>
      </c>
      <c r="Z47" s="9">
        <f t="shared" si="5"/>
        <v>1</v>
      </c>
    </row>
    <row r="48" spans="1:26" x14ac:dyDescent="0.25">
      <c r="A48" t="str">
        <f>Elasticities!A48</f>
        <v>cpapr</v>
      </c>
      <c r="B48" s="9">
        <v>1</v>
      </c>
      <c r="I48" t="str">
        <f t="shared" si="0"/>
        <v>cpapr</v>
      </c>
      <c r="J48" s="9">
        <f t="shared" si="1"/>
        <v>1</v>
      </c>
      <c r="Q48" t="str">
        <f t="shared" si="2"/>
        <v>cpapr</v>
      </c>
      <c r="R48" s="9">
        <f t="shared" si="3"/>
        <v>1</v>
      </c>
      <c r="Y48" t="str">
        <f t="shared" si="4"/>
        <v>cpapr</v>
      </c>
      <c r="Z48" s="9">
        <f t="shared" si="5"/>
        <v>1</v>
      </c>
    </row>
    <row r="49" spans="1:26" x14ac:dyDescent="0.25">
      <c r="A49" t="str">
        <f>Elasticities!A49</f>
        <v>cprnt</v>
      </c>
      <c r="B49" s="9">
        <v>1</v>
      </c>
      <c r="I49" t="str">
        <f t="shared" si="0"/>
        <v>cprnt</v>
      </c>
      <c r="J49" s="9">
        <f t="shared" si="1"/>
        <v>1</v>
      </c>
      <c r="Q49" t="str">
        <f t="shared" si="2"/>
        <v>cprnt</v>
      </c>
      <c r="R49" s="9">
        <f t="shared" si="3"/>
        <v>1</v>
      </c>
      <c r="Y49" t="str">
        <f t="shared" si="4"/>
        <v>cprnt</v>
      </c>
      <c r="Z49" s="9">
        <f t="shared" si="5"/>
        <v>1</v>
      </c>
    </row>
    <row r="50" spans="1:26" x14ac:dyDescent="0.25">
      <c r="A50" t="str">
        <f>Elasticities!A50</f>
        <v>cpetr_p</v>
      </c>
      <c r="B50" s="9">
        <v>1</v>
      </c>
      <c r="I50" t="str">
        <f t="shared" si="0"/>
        <v>cpetr_p</v>
      </c>
      <c r="J50" s="9">
        <f t="shared" si="1"/>
        <v>1</v>
      </c>
      <c r="Q50" t="str">
        <f t="shared" si="2"/>
        <v>cpetr_p</v>
      </c>
      <c r="R50" s="9">
        <f t="shared" si="3"/>
        <v>1</v>
      </c>
      <c r="Y50" t="str">
        <f t="shared" si="4"/>
        <v>cpetr_p</v>
      </c>
      <c r="Z50" s="9">
        <f t="shared" si="5"/>
        <v>1</v>
      </c>
    </row>
    <row r="51" spans="1:26" x14ac:dyDescent="0.25">
      <c r="A51" t="str">
        <f>Elasticities!A51</f>
        <v>cpetr_d</v>
      </c>
      <c r="B51" s="9">
        <v>1</v>
      </c>
      <c r="I51" t="str">
        <f t="shared" si="0"/>
        <v>cpetr_d</v>
      </c>
      <c r="J51" s="9">
        <f t="shared" si="1"/>
        <v>1</v>
      </c>
      <c r="Q51" t="str">
        <f t="shared" si="2"/>
        <v>cpetr_d</v>
      </c>
      <c r="R51" s="9">
        <f t="shared" si="3"/>
        <v>1</v>
      </c>
      <c r="Y51" t="str">
        <f t="shared" si="4"/>
        <v>cpetr_d</v>
      </c>
      <c r="Z51" s="9">
        <f t="shared" si="5"/>
        <v>1</v>
      </c>
    </row>
    <row r="52" spans="1:26" x14ac:dyDescent="0.25">
      <c r="A52" t="str">
        <f>Elasticities!A52</f>
        <v>cpetr_o</v>
      </c>
      <c r="B52" s="9">
        <v>1</v>
      </c>
      <c r="I52" t="str">
        <f t="shared" si="0"/>
        <v>cpetr_o</v>
      </c>
      <c r="J52" s="9">
        <f t="shared" si="1"/>
        <v>1</v>
      </c>
      <c r="Q52" t="str">
        <f t="shared" si="2"/>
        <v>cpetr_o</v>
      </c>
      <c r="R52" s="9">
        <f t="shared" si="3"/>
        <v>1</v>
      </c>
      <c r="Y52" t="str">
        <f t="shared" si="4"/>
        <v>cpetr_o</v>
      </c>
      <c r="Z52" s="9">
        <f t="shared" si="5"/>
        <v>1</v>
      </c>
    </row>
    <row r="53" spans="1:26" x14ac:dyDescent="0.25">
      <c r="A53" t="str">
        <f>Elasticities!A53</f>
        <v>chydr</v>
      </c>
      <c r="B53" s="9">
        <v>1</v>
      </c>
      <c r="I53" t="str">
        <f t="shared" si="0"/>
        <v>chydr</v>
      </c>
      <c r="J53" s="9">
        <f t="shared" si="1"/>
        <v>1</v>
      </c>
      <c r="Q53" t="str">
        <f t="shared" si="2"/>
        <v>chydr</v>
      </c>
      <c r="R53" s="9">
        <f t="shared" si="3"/>
        <v>1</v>
      </c>
      <c r="Y53" t="str">
        <f t="shared" si="4"/>
        <v>chydr</v>
      </c>
      <c r="Z53" s="9">
        <f t="shared" si="5"/>
        <v>1</v>
      </c>
    </row>
    <row r="54" spans="1:26" x14ac:dyDescent="0.25">
      <c r="A54" t="str">
        <f>Elasticities!A54</f>
        <v>cammo</v>
      </c>
      <c r="B54" s="9">
        <v>1</v>
      </c>
      <c r="I54" t="str">
        <f t="shared" si="0"/>
        <v>cammo</v>
      </c>
      <c r="J54" s="9">
        <f t="shared" si="1"/>
        <v>1</v>
      </c>
      <c r="Q54" t="str">
        <f t="shared" si="2"/>
        <v>cammo</v>
      </c>
      <c r="R54" s="9">
        <f t="shared" si="3"/>
        <v>1</v>
      </c>
      <c r="Y54" t="str">
        <f t="shared" si="4"/>
        <v>cammo</v>
      </c>
      <c r="Z54" s="9">
        <f t="shared" si="5"/>
        <v>1</v>
      </c>
    </row>
    <row r="55" spans="1:26" x14ac:dyDescent="0.25">
      <c r="A55" t="str">
        <f>Elasticities!A55</f>
        <v>cbchm</v>
      </c>
      <c r="B55" s="9">
        <v>1</v>
      </c>
      <c r="I55" t="str">
        <f t="shared" si="0"/>
        <v>cbchm</v>
      </c>
      <c r="J55" s="9">
        <f t="shared" si="1"/>
        <v>1</v>
      </c>
      <c r="Q55" t="str">
        <f t="shared" si="2"/>
        <v>cbchm</v>
      </c>
      <c r="R55" s="9">
        <f t="shared" si="3"/>
        <v>1</v>
      </c>
      <c r="Y55" t="str">
        <f t="shared" si="4"/>
        <v>cbchm</v>
      </c>
      <c r="Z55" s="9">
        <f t="shared" si="5"/>
        <v>1</v>
      </c>
    </row>
    <row r="56" spans="1:26" x14ac:dyDescent="0.25">
      <c r="A56" t="str">
        <f>Elasticities!A56</f>
        <v>cochm</v>
      </c>
      <c r="B56" s="9">
        <v>1</v>
      </c>
      <c r="I56" t="str">
        <f t="shared" si="0"/>
        <v>cochm</v>
      </c>
      <c r="J56" s="9">
        <f t="shared" si="1"/>
        <v>1</v>
      </c>
      <c r="Q56" t="str">
        <f t="shared" si="2"/>
        <v>cochm</v>
      </c>
      <c r="R56" s="9">
        <f t="shared" si="3"/>
        <v>1</v>
      </c>
      <c r="Y56" t="str">
        <f t="shared" si="4"/>
        <v>cochm</v>
      </c>
      <c r="Z56" s="9">
        <f t="shared" si="5"/>
        <v>1</v>
      </c>
    </row>
    <row r="57" spans="1:26" x14ac:dyDescent="0.25">
      <c r="A57" t="str">
        <f>Elasticities!A57</f>
        <v>crubb</v>
      </c>
      <c r="B57" s="9">
        <v>1</v>
      </c>
      <c r="I57" t="str">
        <f t="shared" si="0"/>
        <v>crubb</v>
      </c>
      <c r="J57" s="9">
        <f t="shared" si="1"/>
        <v>1</v>
      </c>
      <c r="Q57" t="str">
        <f t="shared" si="2"/>
        <v>crubb</v>
      </c>
      <c r="R57" s="9">
        <f t="shared" si="3"/>
        <v>1</v>
      </c>
      <c r="Y57" t="str">
        <f t="shared" si="4"/>
        <v>crubb</v>
      </c>
      <c r="Z57" s="9">
        <f t="shared" si="5"/>
        <v>1</v>
      </c>
    </row>
    <row r="58" spans="1:26" x14ac:dyDescent="0.25">
      <c r="A58" t="str">
        <f>Elasticities!A58</f>
        <v>cplas</v>
      </c>
      <c r="B58" s="9">
        <v>1</v>
      </c>
      <c r="I58" t="str">
        <f t="shared" si="0"/>
        <v>cplas</v>
      </c>
      <c r="J58" s="9">
        <f t="shared" si="1"/>
        <v>1</v>
      </c>
      <c r="Q58" t="str">
        <f t="shared" si="2"/>
        <v>cplas</v>
      </c>
      <c r="R58" s="9">
        <f t="shared" si="3"/>
        <v>1</v>
      </c>
      <c r="Y58" t="str">
        <f t="shared" si="4"/>
        <v>cplas</v>
      </c>
      <c r="Z58" s="9">
        <f t="shared" si="5"/>
        <v>1</v>
      </c>
    </row>
    <row r="59" spans="1:26" x14ac:dyDescent="0.25">
      <c r="A59" t="str">
        <f>Elasticities!A59</f>
        <v>cnmet</v>
      </c>
      <c r="B59" s="9">
        <v>1</v>
      </c>
      <c r="I59" t="str">
        <f t="shared" si="0"/>
        <v>cnmet</v>
      </c>
      <c r="J59" s="9">
        <f t="shared" si="1"/>
        <v>1</v>
      </c>
      <c r="Q59" t="str">
        <f t="shared" si="2"/>
        <v>cnmet</v>
      </c>
      <c r="R59" s="9">
        <f t="shared" si="3"/>
        <v>1</v>
      </c>
      <c r="Y59" t="str">
        <f t="shared" si="4"/>
        <v>cnmet</v>
      </c>
      <c r="Z59" s="9">
        <f t="shared" si="5"/>
        <v>1</v>
      </c>
    </row>
    <row r="60" spans="1:26" x14ac:dyDescent="0.25">
      <c r="A60" t="str">
        <f>Elasticities!A60</f>
        <v>ciron</v>
      </c>
      <c r="B60" s="9">
        <v>1</v>
      </c>
      <c r="I60" t="str">
        <f t="shared" si="0"/>
        <v>ciron</v>
      </c>
      <c r="J60" s="9">
        <f t="shared" si="1"/>
        <v>1</v>
      </c>
      <c r="Q60" t="str">
        <f t="shared" si="2"/>
        <v>ciron</v>
      </c>
      <c r="R60" s="9">
        <f t="shared" si="3"/>
        <v>1</v>
      </c>
      <c r="Y60" t="str">
        <f t="shared" si="4"/>
        <v>ciron</v>
      </c>
      <c r="Z60" s="9">
        <f t="shared" si="5"/>
        <v>1</v>
      </c>
    </row>
    <row r="61" spans="1:26" x14ac:dyDescent="0.25">
      <c r="A61" t="str">
        <f>Elasticities!A61</f>
        <v>cnfrm</v>
      </c>
      <c r="B61" s="9">
        <v>1</v>
      </c>
      <c r="I61" t="str">
        <f t="shared" ref="I61" si="6">A61</f>
        <v>cnfrm</v>
      </c>
      <c r="J61" s="9">
        <f t="shared" ref="J61" si="7">B61</f>
        <v>1</v>
      </c>
      <c r="Q61" t="str">
        <f t="shared" ref="Q61" si="8">I61</f>
        <v>cnfrm</v>
      </c>
      <c r="R61" s="9">
        <f t="shared" ref="R61" si="9">J61</f>
        <v>1</v>
      </c>
      <c r="Y61" t="str">
        <f t="shared" ref="Y61" si="10">Q61</f>
        <v>cnfrm</v>
      </c>
      <c r="Z61" s="9">
        <f t="shared" ref="Z61" si="11">R61</f>
        <v>1</v>
      </c>
    </row>
    <row r="62" spans="1:26" x14ac:dyDescent="0.25">
      <c r="A62" s="70" t="str">
        <f>Elasticities!A62</f>
        <v>cmetp</v>
      </c>
      <c r="B62" s="71">
        <v>1</v>
      </c>
      <c r="C62" s="70"/>
      <c r="D62" s="70"/>
      <c r="E62" s="70"/>
      <c r="F62" s="70"/>
      <c r="G62" s="70"/>
      <c r="H62" s="70"/>
      <c r="I62" s="70" t="str">
        <f t="shared" ref="I62" si="12">A62</f>
        <v>cmetp</v>
      </c>
      <c r="J62" s="71">
        <f t="shared" ref="J62" si="13">B62</f>
        <v>1</v>
      </c>
      <c r="K62" s="70"/>
      <c r="L62" s="70"/>
      <c r="M62" s="70"/>
      <c r="N62" s="70"/>
      <c r="O62" s="70"/>
      <c r="P62" s="70"/>
      <c r="Q62" s="70" t="str">
        <f t="shared" ref="Q62" si="14">I62</f>
        <v>cmetp</v>
      </c>
      <c r="R62" s="71">
        <f t="shared" ref="R62" si="15">J62</f>
        <v>1</v>
      </c>
      <c r="S62" s="70"/>
      <c r="T62" s="70"/>
      <c r="U62" s="70"/>
      <c r="V62" s="70"/>
      <c r="W62" s="70"/>
      <c r="X62" s="70"/>
      <c r="Y62" s="70" t="str">
        <f t="shared" ref="Y62" si="16">Q62</f>
        <v>cmetp</v>
      </c>
      <c r="Z62" s="71">
        <f t="shared" ref="Z62" si="17">R62</f>
        <v>1</v>
      </c>
    </row>
    <row r="63" spans="1:26" x14ac:dyDescent="0.25">
      <c r="A63" s="70" t="str">
        <f>Elasticities!A63</f>
        <v>cmach</v>
      </c>
      <c r="B63" s="71">
        <v>1</v>
      </c>
      <c r="C63" s="70"/>
      <c r="D63" s="70"/>
      <c r="E63" s="70"/>
      <c r="F63" s="70"/>
      <c r="G63" s="70"/>
      <c r="H63" s="70"/>
      <c r="I63" s="70" t="str">
        <f t="shared" ref="I63:I84" si="18">A63</f>
        <v>cmach</v>
      </c>
      <c r="J63" s="71">
        <f t="shared" ref="J63:J84" si="19">B63</f>
        <v>1</v>
      </c>
      <c r="K63" s="70"/>
      <c r="L63" s="70"/>
      <c r="M63" s="70"/>
      <c r="N63" s="70"/>
      <c r="O63" s="70"/>
      <c r="P63" s="70"/>
      <c r="Q63" s="70" t="str">
        <f t="shared" ref="Q63:Q84" si="20">I63</f>
        <v>cmach</v>
      </c>
      <c r="R63" s="71">
        <f t="shared" ref="R63:R84" si="21">J63</f>
        <v>1</v>
      </c>
      <c r="S63" s="70"/>
      <c r="T63" s="70"/>
      <c r="U63" s="70"/>
      <c r="V63" s="70"/>
      <c r="W63" s="70"/>
      <c r="X63" s="70"/>
      <c r="Y63" s="70" t="str">
        <f t="shared" ref="Y63:Y84" si="22">Q63</f>
        <v>cmach</v>
      </c>
      <c r="Z63" s="71">
        <f t="shared" ref="Z63:Z84" si="23">R63</f>
        <v>1</v>
      </c>
    </row>
    <row r="64" spans="1:26" x14ac:dyDescent="0.25">
      <c r="A64" s="70" t="str">
        <f>Elasticities!A64</f>
        <v>cfcel</v>
      </c>
      <c r="B64" s="71">
        <v>1</v>
      </c>
      <c r="C64" s="70"/>
      <c r="D64" s="70"/>
      <c r="E64" s="70"/>
      <c r="F64" s="70"/>
      <c r="G64" s="70"/>
      <c r="H64" s="70"/>
      <c r="I64" s="70" t="str">
        <f t="shared" si="18"/>
        <v>cfcel</v>
      </c>
      <c r="J64" s="71">
        <f t="shared" si="19"/>
        <v>1</v>
      </c>
      <c r="K64" s="70"/>
      <c r="L64" s="70"/>
      <c r="M64" s="70"/>
      <c r="N64" s="70"/>
      <c r="O64" s="70"/>
      <c r="P64" s="70"/>
      <c r="Q64" s="70" t="str">
        <f t="shared" si="20"/>
        <v>cfcel</v>
      </c>
      <c r="R64" s="71">
        <f t="shared" si="21"/>
        <v>1</v>
      </c>
      <c r="S64" s="70"/>
      <c r="T64" s="70"/>
      <c r="U64" s="70"/>
      <c r="V64" s="70"/>
      <c r="W64" s="70"/>
      <c r="X64" s="70"/>
      <c r="Y64" s="70" t="str">
        <f t="shared" si="22"/>
        <v>cfcel</v>
      </c>
      <c r="Z64" s="71">
        <f t="shared" si="23"/>
        <v>1</v>
      </c>
    </row>
    <row r="65" spans="1:26" x14ac:dyDescent="0.25">
      <c r="A65" s="70" t="str">
        <f>Elasticities!A65</f>
        <v>celct</v>
      </c>
      <c r="B65" s="71">
        <v>1</v>
      </c>
      <c r="C65" s="70"/>
      <c r="D65" s="70"/>
      <c r="E65" s="70"/>
      <c r="F65" s="70"/>
      <c r="G65" s="70"/>
      <c r="H65" s="70"/>
      <c r="I65" s="70" t="str">
        <f t="shared" si="18"/>
        <v>celct</v>
      </c>
      <c r="J65" s="71">
        <f t="shared" si="19"/>
        <v>1</v>
      </c>
      <c r="K65" s="70"/>
      <c r="L65" s="70"/>
      <c r="M65" s="70"/>
      <c r="N65" s="70"/>
      <c r="O65" s="70"/>
      <c r="P65" s="70"/>
      <c r="Q65" s="70" t="str">
        <f t="shared" si="20"/>
        <v>celct</v>
      </c>
      <c r="R65" s="71">
        <f t="shared" si="21"/>
        <v>1</v>
      </c>
      <c r="S65" s="70"/>
      <c r="T65" s="70"/>
      <c r="U65" s="70"/>
      <c r="V65" s="70"/>
      <c r="W65" s="70"/>
      <c r="X65" s="70"/>
      <c r="Y65" s="70" t="str">
        <f t="shared" si="22"/>
        <v>celct</v>
      </c>
      <c r="Z65" s="71">
        <f t="shared" si="23"/>
        <v>1</v>
      </c>
    </row>
    <row r="66" spans="1:26" x14ac:dyDescent="0.25">
      <c r="A66" s="70" t="str">
        <f>Elasticities!A66</f>
        <v>cemch</v>
      </c>
      <c r="B66" s="71">
        <v>1</v>
      </c>
      <c r="C66" s="70"/>
      <c r="D66" s="70"/>
      <c r="E66" s="70"/>
      <c r="F66" s="70"/>
      <c r="G66" s="70"/>
      <c r="H66" s="70"/>
      <c r="I66" s="70" t="str">
        <f t="shared" si="18"/>
        <v>cemch</v>
      </c>
      <c r="J66" s="71">
        <f t="shared" si="19"/>
        <v>1</v>
      </c>
      <c r="K66" s="70"/>
      <c r="L66" s="70"/>
      <c r="M66" s="70"/>
      <c r="N66" s="70"/>
      <c r="O66" s="70"/>
      <c r="P66" s="70"/>
      <c r="Q66" s="70" t="str">
        <f t="shared" si="20"/>
        <v>cemch</v>
      </c>
      <c r="R66" s="71">
        <f t="shared" si="21"/>
        <v>1</v>
      </c>
      <c r="S66" s="70"/>
      <c r="T66" s="70"/>
      <c r="U66" s="70"/>
      <c r="V66" s="70"/>
      <c r="W66" s="70"/>
      <c r="X66" s="70"/>
      <c r="Y66" s="70" t="str">
        <f t="shared" si="22"/>
        <v>cemch</v>
      </c>
      <c r="Z66" s="71">
        <f t="shared" si="23"/>
        <v>1</v>
      </c>
    </row>
    <row r="67" spans="1:26" x14ac:dyDescent="0.25">
      <c r="A67" s="70" t="str">
        <f>Elasticities!A67</f>
        <v>csequ</v>
      </c>
      <c r="B67" s="71">
        <v>1</v>
      </c>
      <c r="C67" s="70"/>
      <c r="D67" s="70"/>
      <c r="E67" s="70"/>
      <c r="F67" s="70"/>
      <c r="G67" s="70"/>
      <c r="H67" s="70"/>
      <c r="I67" s="70" t="str">
        <f t="shared" si="18"/>
        <v>csequ</v>
      </c>
      <c r="J67" s="71">
        <f t="shared" si="19"/>
        <v>1</v>
      </c>
      <c r="K67" s="70"/>
      <c r="L67" s="70"/>
      <c r="M67" s="70"/>
      <c r="N67" s="70"/>
      <c r="O67" s="70"/>
      <c r="P67" s="70"/>
      <c r="Q67" s="70" t="str">
        <f t="shared" si="20"/>
        <v>csequ</v>
      </c>
      <c r="R67" s="71">
        <f t="shared" si="21"/>
        <v>1</v>
      </c>
      <c r="S67" s="70"/>
      <c r="T67" s="70"/>
      <c r="U67" s="70"/>
      <c r="V67" s="70"/>
      <c r="W67" s="70"/>
      <c r="X67" s="70"/>
      <c r="Y67" s="70" t="str">
        <f t="shared" si="22"/>
        <v>csequ</v>
      </c>
      <c r="Z67" s="71">
        <f t="shared" si="23"/>
        <v>1</v>
      </c>
    </row>
    <row r="68" spans="1:26" x14ac:dyDescent="0.25">
      <c r="A68" s="70" t="str">
        <f>Elasticities!A68</f>
        <v>cvehi</v>
      </c>
      <c r="B68" s="71">
        <v>1</v>
      </c>
      <c r="C68" s="70"/>
      <c r="D68" s="70"/>
      <c r="E68" s="70"/>
      <c r="F68" s="70"/>
      <c r="G68" s="70"/>
      <c r="H68" s="70"/>
      <c r="I68" s="70" t="str">
        <f t="shared" si="18"/>
        <v>cvehi</v>
      </c>
      <c r="J68" s="71">
        <f t="shared" si="19"/>
        <v>1</v>
      </c>
      <c r="K68" s="70"/>
      <c r="L68" s="70"/>
      <c r="M68" s="70"/>
      <c r="N68" s="70"/>
      <c r="O68" s="70"/>
      <c r="P68" s="70"/>
      <c r="Q68" s="70" t="str">
        <f t="shared" si="20"/>
        <v>cvehi</v>
      </c>
      <c r="R68" s="71">
        <f t="shared" si="21"/>
        <v>1</v>
      </c>
      <c r="S68" s="70"/>
      <c r="T68" s="70"/>
      <c r="U68" s="70"/>
      <c r="V68" s="70"/>
      <c r="W68" s="70"/>
      <c r="X68" s="70"/>
      <c r="Y68" s="70" t="str">
        <f t="shared" si="22"/>
        <v>cvehi</v>
      </c>
      <c r="Z68" s="71">
        <f t="shared" si="23"/>
        <v>1</v>
      </c>
    </row>
    <row r="69" spans="1:26" x14ac:dyDescent="0.25">
      <c r="A69" s="70" t="str">
        <f>Elasticities!A69</f>
        <v>ctequ</v>
      </c>
      <c r="B69" s="71">
        <v>1</v>
      </c>
      <c r="C69" s="70"/>
      <c r="D69" s="70"/>
      <c r="E69" s="70"/>
      <c r="F69" s="70"/>
      <c r="G69" s="70"/>
      <c r="H69" s="70"/>
      <c r="I69" s="70" t="str">
        <f t="shared" si="18"/>
        <v>ctequ</v>
      </c>
      <c r="J69" s="71">
        <f t="shared" si="19"/>
        <v>1</v>
      </c>
      <c r="K69" s="70"/>
      <c r="L69" s="70"/>
      <c r="M69" s="70"/>
      <c r="N69" s="70"/>
      <c r="O69" s="70"/>
      <c r="P69" s="70"/>
      <c r="Q69" s="70" t="str">
        <f t="shared" si="20"/>
        <v>ctequ</v>
      </c>
      <c r="R69" s="71">
        <f t="shared" si="21"/>
        <v>1</v>
      </c>
      <c r="S69" s="70"/>
      <c r="T69" s="70"/>
      <c r="U69" s="70"/>
      <c r="V69" s="70"/>
      <c r="W69" s="70"/>
      <c r="X69" s="70"/>
      <c r="Y69" s="70" t="str">
        <f t="shared" si="22"/>
        <v>ctequ</v>
      </c>
      <c r="Z69" s="71">
        <f t="shared" si="23"/>
        <v>1</v>
      </c>
    </row>
    <row r="70" spans="1:26" x14ac:dyDescent="0.25">
      <c r="A70" s="70" t="str">
        <f>Elasticities!A70</f>
        <v>cfurn</v>
      </c>
      <c r="B70" s="71">
        <v>1</v>
      </c>
      <c r="C70" s="70"/>
      <c r="D70" s="70"/>
      <c r="E70" s="70"/>
      <c r="F70" s="70"/>
      <c r="G70" s="70"/>
      <c r="H70" s="70"/>
      <c r="I70" s="70" t="str">
        <f t="shared" si="18"/>
        <v>cfurn</v>
      </c>
      <c r="J70" s="71">
        <f t="shared" si="19"/>
        <v>1</v>
      </c>
      <c r="K70" s="70"/>
      <c r="L70" s="70"/>
      <c r="M70" s="70"/>
      <c r="N70" s="70"/>
      <c r="O70" s="70"/>
      <c r="P70" s="70"/>
      <c r="Q70" s="70" t="str">
        <f t="shared" si="20"/>
        <v>cfurn</v>
      </c>
      <c r="R70" s="71">
        <f t="shared" si="21"/>
        <v>1</v>
      </c>
      <c r="S70" s="70"/>
      <c r="T70" s="70"/>
      <c r="U70" s="70"/>
      <c r="V70" s="70"/>
      <c r="W70" s="70"/>
      <c r="X70" s="70"/>
      <c r="Y70" s="70" t="str">
        <f t="shared" si="22"/>
        <v>cfurn</v>
      </c>
      <c r="Z70" s="71">
        <f t="shared" si="23"/>
        <v>1</v>
      </c>
    </row>
    <row r="71" spans="1:26" x14ac:dyDescent="0.25">
      <c r="A71" s="70" t="str">
        <f>Elasticities!A71</f>
        <v>coman</v>
      </c>
      <c r="B71" s="71">
        <v>1</v>
      </c>
      <c r="C71" s="70"/>
      <c r="D71" s="70"/>
      <c r="E71" s="70"/>
      <c r="F71" s="70"/>
      <c r="G71" s="70"/>
      <c r="H71" s="70"/>
      <c r="I71" s="70" t="str">
        <f t="shared" si="18"/>
        <v>coman</v>
      </c>
      <c r="J71" s="71">
        <f t="shared" si="19"/>
        <v>1</v>
      </c>
      <c r="K71" s="70"/>
      <c r="L71" s="70"/>
      <c r="M71" s="70"/>
      <c r="N71" s="70"/>
      <c r="O71" s="70"/>
      <c r="P71" s="70"/>
      <c r="Q71" s="70" t="str">
        <f t="shared" si="20"/>
        <v>coman</v>
      </c>
      <c r="R71" s="71">
        <f t="shared" si="21"/>
        <v>1</v>
      </c>
      <c r="S71" s="70"/>
      <c r="T71" s="70"/>
      <c r="U71" s="70"/>
      <c r="V71" s="70"/>
      <c r="W71" s="70"/>
      <c r="X71" s="70"/>
      <c r="Y71" s="70" t="str">
        <f t="shared" si="22"/>
        <v>coman</v>
      </c>
      <c r="Z71" s="71">
        <f t="shared" si="23"/>
        <v>1</v>
      </c>
    </row>
    <row r="72" spans="1:26" x14ac:dyDescent="0.25">
      <c r="A72" s="70" t="str">
        <f>Elasticities!A72</f>
        <v>celec</v>
      </c>
      <c r="B72" s="71">
        <v>1</v>
      </c>
      <c r="C72" s="70"/>
      <c r="D72" s="70"/>
      <c r="E72" s="70"/>
      <c r="F72" s="70"/>
      <c r="G72" s="70"/>
      <c r="H72" s="70"/>
      <c r="I72" s="70" t="str">
        <f t="shared" si="18"/>
        <v>celec</v>
      </c>
      <c r="J72" s="71">
        <f t="shared" si="19"/>
        <v>1</v>
      </c>
      <c r="K72" s="70"/>
      <c r="L72" s="70"/>
      <c r="M72" s="70"/>
      <c r="N72" s="70"/>
      <c r="O72" s="70"/>
      <c r="P72" s="70"/>
      <c r="Q72" s="70" t="str">
        <f t="shared" si="20"/>
        <v>celec</v>
      </c>
      <c r="R72" s="71">
        <f t="shared" si="21"/>
        <v>1</v>
      </c>
      <c r="S72" s="70"/>
      <c r="T72" s="70"/>
      <c r="U72" s="70"/>
      <c r="V72" s="70"/>
      <c r="W72" s="70"/>
      <c r="X72" s="70"/>
      <c r="Y72" s="70" t="str">
        <f t="shared" si="22"/>
        <v>celec</v>
      </c>
      <c r="Z72" s="71">
        <f t="shared" si="23"/>
        <v>1</v>
      </c>
    </row>
    <row r="73" spans="1:26" x14ac:dyDescent="0.25">
      <c r="A73" s="70" t="str">
        <f>Elasticities!A73</f>
        <v>cwatr</v>
      </c>
      <c r="B73" s="71">
        <v>1</v>
      </c>
      <c r="C73" s="70"/>
      <c r="D73" s="70"/>
      <c r="E73" s="70"/>
      <c r="F73" s="70"/>
      <c r="G73" s="70"/>
      <c r="H73" s="70"/>
      <c r="I73" s="70" t="str">
        <f t="shared" si="18"/>
        <v>cwatr</v>
      </c>
      <c r="J73" s="71">
        <f t="shared" si="19"/>
        <v>1</v>
      </c>
      <c r="K73" s="70"/>
      <c r="L73" s="70"/>
      <c r="M73" s="70"/>
      <c r="N73" s="70"/>
      <c r="O73" s="70"/>
      <c r="P73" s="70"/>
      <c r="Q73" s="70" t="str">
        <f t="shared" si="20"/>
        <v>cwatr</v>
      </c>
      <c r="R73" s="71">
        <f t="shared" si="21"/>
        <v>1</v>
      </c>
      <c r="S73" s="70"/>
      <c r="T73" s="70"/>
      <c r="U73" s="70"/>
      <c r="V73" s="70"/>
      <c r="W73" s="70"/>
      <c r="X73" s="70"/>
      <c r="Y73" s="70" t="str">
        <f t="shared" si="22"/>
        <v>cwatr</v>
      </c>
      <c r="Z73" s="71">
        <f t="shared" si="23"/>
        <v>1</v>
      </c>
    </row>
    <row r="74" spans="1:26" x14ac:dyDescent="0.25">
      <c r="A74" s="70" t="str">
        <f>Elasticities!A74</f>
        <v>ccons</v>
      </c>
      <c r="B74" s="71">
        <v>1</v>
      </c>
      <c r="C74" s="70"/>
      <c r="D74" s="70"/>
      <c r="E74" s="70"/>
      <c r="F74" s="70"/>
      <c r="G74" s="70"/>
      <c r="H74" s="70"/>
      <c r="I74" s="70" t="str">
        <f t="shared" si="18"/>
        <v>ccons</v>
      </c>
      <c r="J74" s="71">
        <f t="shared" si="19"/>
        <v>1</v>
      </c>
      <c r="K74" s="70"/>
      <c r="L74" s="70"/>
      <c r="M74" s="70"/>
      <c r="N74" s="70"/>
      <c r="O74" s="70"/>
      <c r="P74" s="70"/>
      <c r="Q74" s="70" t="str">
        <f t="shared" si="20"/>
        <v>ccons</v>
      </c>
      <c r="R74" s="71">
        <f t="shared" si="21"/>
        <v>1</v>
      </c>
      <c r="S74" s="70"/>
      <c r="T74" s="70"/>
      <c r="U74" s="70"/>
      <c r="V74" s="70"/>
      <c r="W74" s="70"/>
      <c r="X74" s="70"/>
      <c r="Y74" s="70" t="str">
        <f t="shared" si="22"/>
        <v>ccons</v>
      </c>
      <c r="Z74" s="71">
        <f t="shared" si="23"/>
        <v>1</v>
      </c>
    </row>
    <row r="75" spans="1:26" x14ac:dyDescent="0.25">
      <c r="A75" s="70" t="str">
        <f>Elasticities!A75</f>
        <v>ctrad</v>
      </c>
      <c r="B75" s="71">
        <v>1</v>
      </c>
      <c r="C75" s="70"/>
      <c r="D75" s="70"/>
      <c r="E75" s="70"/>
      <c r="F75" s="70"/>
      <c r="G75" s="70"/>
      <c r="H75" s="70"/>
      <c r="I75" s="70" t="str">
        <f t="shared" si="18"/>
        <v>ctrad</v>
      </c>
      <c r="J75" s="71">
        <f t="shared" si="19"/>
        <v>1</v>
      </c>
      <c r="K75" s="70"/>
      <c r="L75" s="70"/>
      <c r="M75" s="70"/>
      <c r="N75" s="70"/>
      <c r="O75" s="70"/>
      <c r="P75" s="70"/>
      <c r="Q75" s="70" t="str">
        <f t="shared" si="20"/>
        <v>ctrad</v>
      </c>
      <c r="R75" s="71">
        <f t="shared" si="21"/>
        <v>1</v>
      </c>
      <c r="S75" s="70"/>
      <c r="T75" s="70"/>
      <c r="U75" s="70"/>
      <c r="V75" s="70"/>
      <c r="W75" s="70"/>
      <c r="X75" s="70"/>
      <c r="Y75" s="70" t="str">
        <f t="shared" si="22"/>
        <v>ctrad</v>
      </c>
      <c r="Z75" s="71">
        <f t="shared" si="23"/>
        <v>1</v>
      </c>
    </row>
    <row r="76" spans="1:26" x14ac:dyDescent="0.25">
      <c r="A76" s="70" t="str">
        <f>Elasticities!A76</f>
        <v>chotl</v>
      </c>
      <c r="B76" s="71">
        <v>1</v>
      </c>
      <c r="C76" s="70"/>
      <c r="D76" s="70"/>
      <c r="E76" s="70"/>
      <c r="F76" s="70"/>
      <c r="G76" s="70"/>
      <c r="H76" s="70"/>
      <c r="I76" s="70" t="str">
        <f t="shared" si="18"/>
        <v>chotl</v>
      </c>
      <c r="J76" s="71">
        <f t="shared" si="19"/>
        <v>1</v>
      </c>
      <c r="K76" s="70"/>
      <c r="L76" s="70"/>
      <c r="M76" s="70"/>
      <c r="N76" s="70"/>
      <c r="O76" s="70"/>
      <c r="P76" s="70"/>
      <c r="Q76" s="70" t="str">
        <f t="shared" si="20"/>
        <v>chotl</v>
      </c>
      <c r="R76" s="71">
        <f t="shared" si="21"/>
        <v>1</v>
      </c>
      <c r="S76" s="70"/>
      <c r="T76" s="70"/>
      <c r="U76" s="70"/>
      <c r="V76" s="70"/>
      <c r="W76" s="70"/>
      <c r="X76" s="70"/>
      <c r="Y76" s="70" t="str">
        <f t="shared" si="22"/>
        <v>chotl</v>
      </c>
      <c r="Z76" s="71">
        <f t="shared" si="23"/>
        <v>1</v>
      </c>
    </row>
    <row r="77" spans="1:26" x14ac:dyDescent="0.25">
      <c r="A77" s="70" t="str">
        <f>Elasticities!A77</f>
        <v>cptrp-l</v>
      </c>
      <c r="B77" s="71">
        <v>1</v>
      </c>
      <c r="C77" s="70"/>
      <c r="D77" s="70"/>
      <c r="E77" s="70"/>
      <c r="F77" s="70"/>
      <c r="G77" s="70"/>
      <c r="H77" s="70"/>
      <c r="I77" s="70" t="str">
        <f t="shared" si="18"/>
        <v>cptrp-l</v>
      </c>
      <c r="J77" s="71">
        <f t="shared" si="19"/>
        <v>1</v>
      </c>
      <c r="K77" s="70"/>
      <c r="L77" s="70"/>
      <c r="M77" s="70"/>
      <c r="N77" s="70"/>
      <c r="O77" s="70"/>
      <c r="P77" s="70"/>
      <c r="Q77" s="70" t="str">
        <f t="shared" si="20"/>
        <v>cptrp-l</v>
      </c>
      <c r="R77" s="71">
        <f t="shared" si="21"/>
        <v>1</v>
      </c>
      <c r="S77" s="70"/>
      <c r="T77" s="70"/>
      <c r="U77" s="70"/>
      <c r="V77" s="70"/>
      <c r="W77" s="70"/>
      <c r="X77" s="70"/>
      <c r="Y77" s="70" t="str">
        <f t="shared" si="22"/>
        <v>cptrp-l</v>
      </c>
      <c r="Z77" s="71">
        <f t="shared" si="23"/>
        <v>1</v>
      </c>
    </row>
    <row r="78" spans="1:26" x14ac:dyDescent="0.25">
      <c r="A78" s="70" t="str">
        <f>Elasticities!A78</f>
        <v>cptrp-o</v>
      </c>
      <c r="B78" s="71">
        <v>1</v>
      </c>
      <c r="C78" s="70"/>
      <c r="D78" s="70"/>
      <c r="E78" s="70"/>
      <c r="F78" s="70"/>
      <c r="G78" s="70"/>
      <c r="H78" s="70"/>
      <c r="I78" s="70" t="str">
        <f t="shared" si="18"/>
        <v>cptrp-o</v>
      </c>
      <c r="J78" s="71">
        <f t="shared" si="19"/>
        <v>1</v>
      </c>
      <c r="K78" s="70"/>
      <c r="L78" s="70"/>
      <c r="M78" s="70"/>
      <c r="N78" s="70"/>
      <c r="O78" s="70"/>
      <c r="P78" s="70"/>
      <c r="Q78" s="70" t="str">
        <f t="shared" si="20"/>
        <v>cptrp-o</v>
      </c>
      <c r="R78" s="71">
        <f t="shared" si="21"/>
        <v>1</v>
      </c>
      <c r="S78" s="70"/>
      <c r="T78" s="70"/>
      <c r="U78" s="70"/>
      <c r="V78" s="70"/>
      <c r="W78" s="70"/>
      <c r="X78" s="70"/>
      <c r="Y78" s="70" t="str">
        <f t="shared" si="22"/>
        <v>cptrp-o</v>
      </c>
      <c r="Z78" s="71">
        <f t="shared" si="23"/>
        <v>1</v>
      </c>
    </row>
    <row r="79" spans="1:26" x14ac:dyDescent="0.25">
      <c r="A79" s="70" t="str">
        <f>Elasticities!A79</f>
        <v>cftrp-l</v>
      </c>
      <c r="B79" s="71">
        <v>1</v>
      </c>
      <c r="C79" s="70"/>
      <c r="D79" s="70"/>
      <c r="E79" s="70"/>
      <c r="F79" s="70"/>
      <c r="G79" s="70"/>
      <c r="H79" s="70"/>
      <c r="I79" s="70" t="str">
        <f t="shared" si="18"/>
        <v>cftrp-l</v>
      </c>
      <c r="J79" s="71">
        <f t="shared" si="19"/>
        <v>1</v>
      </c>
      <c r="K79" s="70"/>
      <c r="L79" s="70"/>
      <c r="M79" s="70"/>
      <c r="N79" s="70"/>
      <c r="O79" s="70"/>
      <c r="P79" s="70"/>
      <c r="Q79" s="70" t="str">
        <f t="shared" si="20"/>
        <v>cftrp-l</v>
      </c>
      <c r="R79" s="71">
        <f t="shared" si="21"/>
        <v>1</v>
      </c>
      <c r="S79" s="70"/>
      <c r="T79" s="70"/>
      <c r="U79" s="70"/>
      <c r="V79" s="70"/>
      <c r="W79" s="70"/>
      <c r="X79" s="70"/>
      <c r="Y79" s="70" t="str">
        <f t="shared" si="22"/>
        <v>cftrp-l</v>
      </c>
      <c r="Z79" s="71">
        <f t="shared" si="23"/>
        <v>1</v>
      </c>
    </row>
    <row r="80" spans="1:26" x14ac:dyDescent="0.25">
      <c r="A80" s="70" t="str">
        <f>Elasticities!A80</f>
        <v>cftrp-o</v>
      </c>
      <c r="B80" s="71">
        <v>1</v>
      </c>
      <c r="C80" s="70"/>
      <c r="D80" s="70"/>
      <c r="E80" s="70"/>
      <c r="F80" s="70"/>
      <c r="G80" s="70"/>
      <c r="H80" s="70"/>
      <c r="I80" s="70" t="str">
        <f t="shared" si="18"/>
        <v>cftrp-o</v>
      </c>
      <c r="J80" s="71">
        <f t="shared" si="19"/>
        <v>1</v>
      </c>
      <c r="K80" s="70"/>
      <c r="L80" s="70"/>
      <c r="M80" s="70"/>
      <c r="N80" s="70"/>
      <c r="O80" s="70"/>
      <c r="P80" s="70"/>
      <c r="Q80" s="70" t="str">
        <f t="shared" si="20"/>
        <v>cftrp-o</v>
      </c>
      <c r="R80" s="71">
        <f t="shared" si="21"/>
        <v>1</v>
      </c>
      <c r="S80" s="70"/>
      <c r="T80" s="70"/>
      <c r="U80" s="70"/>
      <c r="V80" s="70"/>
      <c r="W80" s="70"/>
      <c r="X80" s="70"/>
      <c r="Y80" s="70" t="str">
        <f t="shared" si="22"/>
        <v>cftrp-o</v>
      </c>
      <c r="Z80" s="71">
        <f t="shared" si="23"/>
        <v>1</v>
      </c>
    </row>
    <row r="81" spans="1:26" x14ac:dyDescent="0.25">
      <c r="A81" s="70" t="str">
        <f>Elasticities!A81</f>
        <v>cprtr</v>
      </c>
      <c r="B81" s="71">
        <v>1</v>
      </c>
      <c r="C81" s="70"/>
      <c r="D81" s="70"/>
      <c r="E81" s="70"/>
      <c r="F81" s="70"/>
      <c r="G81" s="70"/>
      <c r="H81" s="70"/>
      <c r="I81" s="70" t="str">
        <f t="shared" si="18"/>
        <v>cprtr</v>
      </c>
      <c r="J81" s="71">
        <f t="shared" si="19"/>
        <v>1</v>
      </c>
      <c r="K81" s="70"/>
      <c r="L81" s="70"/>
      <c r="M81" s="70"/>
      <c r="N81" s="70"/>
      <c r="O81" s="70"/>
      <c r="P81" s="70"/>
      <c r="Q81" s="70" t="str">
        <f t="shared" si="20"/>
        <v>cprtr</v>
      </c>
      <c r="R81" s="71">
        <f t="shared" si="21"/>
        <v>1</v>
      </c>
      <c r="S81" s="70"/>
      <c r="T81" s="70"/>
      <c r="U81" s="70"/>
      <c r="V81" s="70"/>
      <c r="W81" s="70"/>
      <c r="X81" s="70"/>
      <c r="Y81" s="70" t="str">
        <f t="shared" si="22"/>
        <v>cprtr</v>
      </c>
      <c r="Z81" s="71">
        <f t="shared" si="23"/>
        <v>1</v>
      </c>
    </row>
    <row r="82" spans="1:26" x14ac:dyDescent="0.25">
      <c r="A82" s="70" t="str">
        <f>Elasticities!A82</f>
        <v>ctrps</v>
      </c>
      <c r="B82" s="71">
        <v>1</v>
      </c>
      <c r="C82" s="70"/>
      <c r="D82" s="70"/>
      <c r="E82" s="70"/>
      <c r="F82" s="70"/>
      <c r="G82" s="70"/>
      <c r="H82" s="70"/>
      <c r="I82" s="70" t="str">
        <f t="shared" si="18"/>
        <v>ctrps</v>
      </c>
      <c r="J82" s="71">
        <f t="shared" si="19"/>
        <v>1</v>
      </c>
      <c r="K82" s="70"/>
      <c r="L82" s="70"/>
      <c r="M82" s="70"/>
      <c r="N82" s="70"/>
      <c r="O82" s="70"/>
      <c r="P82" s="70"/>
      <c r="Q82" s="70" t="str">
        <f t="shared" si="20"/>
        <v>ctrps</v>
      </c>
      <c r="R82" s="71">
        <f t="shared" si="21"/>
        <v>1</v>
      </c>
      <c r="S82" s="70"/>
      <c r="T82" s="70"/>
      <c r="U82" s="70"/>
      <c r="V82" s="70"/>
      <c r="W82" s="70"/>
      <c r="X82" s="70"/>
      <c r="Y82" s="70" t="str">
        <f t="shared" si="22"/>
        <v>ctrps</v>
      </c>
      <c r="Z82" s="71">
        <f t="shared" si="23"/>
        <v>1</v>
      </c>
    </row>
    <row r="83" spans="1:26" x14ac:dyDescent="0.25">
      <c r="A83" s="70" t="str">
        <f>Elasticities!A83</f>
        <v>ccomm</v>
      </c>
      <c r="B83" s="71">
        <v>1</v>
      </c>
      <c r="C83" s="70"/>
      <c r="D83" s="70"/>
      <c r="E83" s="70"/>
      <c r="F83" s="70"/>
      <c r="G83" s="70"/>
      <c r="H83" s="70"/>
      <c r="I83" s="70" t="str">
        <f t="shared" si="18"/>
        <v>ccomm</v>
      </c>
      <c r="J83" s="71">
        <f t="shared" si="19"/>
        <v>1</v>
      </c>
      <c r="K83" s="70"/>
      <c r="L83" s="70"/>
      <c r="M83" s="70"/>
      <c r="N83" s="70"/>
      <c r="O83" s="70"/>
      <c r="P83" s="70"/>
      <c r="Q83" s="70" t="str">
        <f t="shared" si="20"/>
        <v>ccomm</v>
      </c>
      <c r="R83" s="71">
        <f t="shared" si="21"/>
        <v>1</v>
      </c>
      <c r="S83" s="70"/>
      <c r="T83" s="70"/>
      <c r="U83" s="70"/>
      <c r="V83" s="70"/>
      <c r="W83" s="70"/>
      <c r="X83" s="70"/>
      <c r="Y83" s="70" t="str">
        <f t="shared" si="22"/>
        <v>ccomm</v>
      </c>
      <c r="Z83" s="71">
        <f t="shared" si="23"/>
        <v>1</v>
      </c>
    </row>
    <row r="84" spans="1:26" x14ac:dyDescent="0.25">
      <c r="A84" s="70" t="str">
        <f>Elasticities!A84</f>
        <v>cfsrv</v>
      </c>
      <c r="B84" s="71">
        <v>1</v>
      </c>
      <c r="C84" s="70"/>
      <c r="D84" s="70"/>
      <c r="E84" s="70"/>
      <c r="F84" s="70"/>
      <c r="G84" s="70"/>
      <c r="H84" s="70"/>
      <c r="I84" s="70" t="str">
        <f t="shared" si="18"/>
        <v>cfsrv</v>
      </c>
      <c r="J84" s="71">
        <f t="shared" si="19"/>
        <v>1</v>
      </c>
      <c r="K84" s="70"/>
      <c r="L84" s="70"/>
      <c r="M84" s="70"/>
      <c r="N84" s="70"/>
      <c r="O84" s="70"/>
      <c r="P84" s="70"/>
      <c r="Q84" s="70" t="str">
        <f t="shared" si="20"/>
        <v>cfsrv</v>
      </c>
      <c r="R84" s="71">
        <f t="shared" si="21"/>
        <v>1</v>
      </c>
      <c r="S84" s="70"/>
      <c r="T84" s="70"/>
      <c r="U84" s="70"/>
      <c r="V84" s="70"/>
      <c r="W84" s="70"/>
      <c r="X84" s="70"/>
      <c r="Y84" s="70" t="str">
        <f t="shared" si="22"/>
        <v>cfsrv</v>
      </c>
      <c r="Z84" s="71">
        <f t="shared" si="23"/>
        <v>1</v>
      </c>
    </row>
    <row r="85" spans="1:26" x14ac:dyDescent="0.25">
      <c r="A85" s="124" t="str">
        <f>Elasticities!A85</f>
        <v>cbsrv</v>
      </c>
      <c r="B85" s="71">
        <v>1</v>
      </c>
      <c r="C85" s="124"/>
      <c r="D85" s="124"/>
      <c r="E85" s="124"/>
      <c r="F85" s="124"/>
      <c r="G85" s="124"/>
      <c r="H85" s="124"/>
      <c r="I85" s="124" t="str">
        <f t="shared" ref="I85:I88" si="24">A85</f>
        <v>cbsrv</v>
      </c>
      <c r="J85" s="71">
        <f t="shared" ref="J85:J88" si="25">B85</f>
        <v>1</v>
      </c>
      <c r="K85" s="124"/>
      <c r="L85" s="124"/>
      <c r="M85" s="124"/>
      <c r="N85" s="124"/>
      <c r="O85" s="124"/>
      <c r="P85" s="124"/>
      <c r="Q85" s="124" t="str">
        <f t="shared" ref="Q85:Q88" si="26">I85</f>
        <v>cbsrv</v>
      </c>
      <c r="R85" s="71">
        <f t="shared" ref="R85:R88" si="27">J85</f>
        <v>1</v>
      </c>
      <c r="S85" s="124"/>
      <c r="T85" s="124"/>
      <c r="U85" s="124"/>
      <c r="V85" s="124"/>
      <c r="W85" s="124"/>
      <c r="X85" s="124"/>
      <c r="Y85" s="124" t="str">
        <f t="shared" ref="Y85:Y88" si="28">Q85</f>
        <v>cbsrv</v>
      </c>
      <c r="Z85" s="71">
        <f t="shared" ref="Z85:Z88" si="29">R85</f>
        <v>1</v>
      </c>
    </row>
    <row r="86" spans="1:26" x14ac:dyDescent="0.25">
      <c r="A86" s="124" t="str">
        <f>Elasticities!A86</f>
        <v>cgsrv</v>
      </c>
      <c r="B86" s="71">
        <v>1</v>
      </c>
      <c r="C86" s="124"/>
      <c r="D86" s="124"/>
      <c r="E86" s="124"/>
      <c r="F86" s="124"/>
      <c r="G86" s="124"/>
      <c r="H86" s="124"/>
      <c r="I86" s="124" t="str">
        <f t="shared" si="24"/>
        <v>cgsrv</v>
      </c>
      <c r="J86" s="71">
        <f t="shared" si="25"/>
        <v>1</v>
      </c>
      <c r="K86" s="124"/>
      <c r="L86" s="124"/>
      <c r="M86" s="124"/>
      <c r="N86" s="124"/>
      <c r="O86" s="124"/>
      <c r="P86" s="124"/>
      <c r="Q86" s="124" t="str">
        <f t="shared" si="26"/>
        <v>cgsrv</v>
      </c>
      <c r="R86" s="71">
        <f t="shared" si="27"/>
        <v>1</v>
      </c>
      <c r="S86" s="124"/>
      <c r="T86" s="124"/>
      <c r="U86" s="124"/>
      <c r="V86" s="124"/>
      <c r="W86" s="124"/>
      <c r="X86" s="124"/>
      <c r="Y86" s="124" t="str">
        <f t="shared" si="28"/>
        <v>cgsrv</v>
      </c>
      <c r="Z86" s="71">
        <f t="shared" si="29"/>
        <v>1</v>
      </c>
    </row>
    <row r="87" spans="1:26" x14ac:dyDescent="0.25">
      <c r="A87" s="124" t="str">
        <f>Elasticities!A87</f>
        <v>cosrv</v>
      </c>
      <c r="B87" s="71">
        <v>1</v>
      </c>
      <c r="C87" s="124"/>
      <c r="D87" s="124"/>
      <c r="E87" s="124"/>
      <c r="F87" s="124"/>
      <c r="G87" s="124"/>
      <c r="H87" s="124"/>
      <c r="I87" s="124" t="str">
        <f t="shared" si="24"/>
        <v>cosrv</v>
      </c>
      <c r="J87" s="71">
        <f t="shared" si="25"/>
        <v>1</v>
      </c>
      <c r="K87" s="124"/>
      <c r="L87" s="124"/>
      <c r="M87" s="124"/>
      <c r="N87" s="124"/>
      <c r="O87" s="124"/>
      <c r="P87" s="124"/>
      <c r="Q87" s="124" t="str">
        <f t="shared" si="26"/>
        <v>cosrv</v>
      </c>
      <c r="R87" s="71">
        <f t="shared" si="27"/>
        <v>1</v>
      </c>
      <c r="S87" s="124"/>
      <c r="T87" s="124"/>
      <c r="U87" s="124"/>
      <c r="V87" s="124"/>
      <c r="W87" s="124"/>
      <c r="X87" s="124"/>
      <c r="Y87" s="124" t="str">
        <f t="shared" si="28"/>
        <v>cosrv</v>
      </c>
      <c r="Z87" s="71">
        <f t="shared" si="29"/>
        <v>1</v>
      </c>
    </row>
    <row r="88" spans="1:26" x14ac:dyDescent="0.25">
      <c r="A88" s="124" t="str">
        <f>Elasticities!A88</f>
        <v>cimpt</v>
      </c>
      <c r="B88" s="71">
        <v>1</v>
      </c>
      <c r="C88" s="124"/>
      <c r="D88" s="124"/>
      <c r="E88" s="124"/>
      <c r="F88" s="124"/>
      <c r="G88" s="124"/>
      <c r="H88" s="124"/>
      <c r="I88" s="124" t="str">
        <f t="shared" si="24"/>
        <v>cimpt</v>
      </c>
      <c r="J88" s="71">
        <f t="shared" si="25"/>
        <v>1</v>
      </c>
      <c r="K88" s="124"/>
      <c r="L88" s="124"/>
      <c r="M88" s="124"/>
      <c r="N88" s="124"/>
      <c r="O88" s="124"/>
      <c r="P88" s="124"/>
      <c r="Q88" s="124" t="str">
        <f t="shared" si="26"/>
        <v>cimpt</v>
      </c>
      <c r="R88" s="71">
        <f t="shared" si="27"/>
        <v>1</v>
      </c>
      <c r="S88" s="124"/>
      <c r="T88" s="124"/>
      <c r="U88" s="124"/>
      <c r="V88" s="124"/>
      <c r="W88" s="124"/>
      <c r="X88" s="124"/>
      <c r="Y88" s="124" t="str">
        <f t="shared" si="28"/>
        <v>cimpt</v>
      </c>
      <c r="Z88" s="71">
        <f t="shared" si="29"/>
        <v>1</v>
      </c>
    </row>
    <row r="89" spans="1:26" x14ac:dyDescent="0.25">
      <c r="A89" s="124"/>
      <c r="B89" s="71"/>
      <c r="C89" s="124"/>
      <c r="D89" s="124"/>
      <c r="E89" s="124"/>
      <c r="F89" s="124"/>
      <c r="G89" s="124"/>
      <c r="H89" s="124"/>
      <c r="I89" s="124"/>
      <c r="J89" s="71"/>
      <c r="K89" s="124"/>
      <c r="L89" s="124"/>
      <c r="M89" s="124"/>
      <c r="N89" s="124"/>
      <c r="O89" s="124"/>
      <c r="P89" s="124"/>
      <c r="Q89" s="124"/>
      <c r="R89" s="71"/>
      <c r="S89" s="124"/>
      <c r="T89" s="124"/>
      <c r="U89" s="124"/>
      <c r="V89" s="124"/>
      <c r="W89" s="124"/>
      <c r="X89" s="124"/>
      <c r="Y89" s="124"/>
      <c r="Z89" s="71"/>
    </row>
    <row r="90" spans="1:26" x14ac:dyDescent="0.25">
      <c r="A90" s="124"/>
      <c r="B90" s="71"/>
      <c r="C90" s="124"/>
      <c r="D90" s="124"/>
      <c r="E90" s="124"/>
      <c r="F90" s="124"/>
      <c r="G90" s="124"/>
      <c r="H90" s="124"/>
      <c r="I90" s="124"/>
      <c r="J90" s="71"/>
      <c r="K90" s="124"/>
      <c r="L90" s="124"/>
      <c r="M90" s="124"/>
      <c r="N90" s="124"/>
      <c r="O90" s="124"/>
      <c r="P90" s="124"/>
      <c r="Q90" s="124"/>
      <c r="R90" s="71"/>
      <c r="S90" s="124"/>
      <c r="T90" s="124"/>
      <c r="U90" s="124"/>
      <c r="V90" s="124"/>
      <c r="W90" s="124"/>
      <c r="X90" s="124"/>
      <c r="Y90" s="124"/>
      <c r="Z90" s="71"/>
    </row>
    <row r="91" spans="1:26" x14ac:dyDescent="0.25">
      <c r="A91" s="70"/>
      <c r="B91" s="71"/>
      <c r="C91" s="70"/>
      <c r="D91" s="70"/>
      <c r="E91" s="70"/>
      <c r="F91" s="70"/>
      <c r="G91" s="70"/>
      <c r="H91" s="70"/>
      <c r="I91" s="70"/>
      <c r="J91" s="71"/>
      <c r="K91" s="70"/>
      <c r="L91" s="70"/>
      <c r="M91" s="70"/>
      <c r="N91" s="70"/>
      <c r="O91" s="70"/>
      <c r="P91" s="70"/>
      <c r="Q91" s="70"/>
      <c r="R91" s="71"/>
      <c r="S91" s="70"/>
      <c r="T91" s="70"/>
      <c r="U91" s="70"/>
      <c r="V91" s="70"/>
      <c r="W91" s="70"/>
      <c r="X91" s="70"/>
      <c r="Y91" s="70"/>
      <c r="Z91" s="71"/>
    </row>
    <row r="92" spans="1:26" x14ac:dyDescent="0.25">
      <c r="A92" s="70"/>
      <c r="B92" s="71"/>
      <c r="C92" s="70"/>
      <c r="D92" s="70"/>
      <c r="E92" s="70"/>
      <c r="F92" s="70"/>
      <c r="G92" s="70"/>
      <c r="H92" s="70"/>
      <c r="I92" s="70"/>
      <c r="J92" s="71"/>
      <c r="K92" s="70"/>
      <c r="L92" s="70"/>
      <c r="M92" s="70"/>
      <c r="N92" s="70"/>
      <c r="O92" s="70"/>
      <c r="P92" s="70"/>
      <c r="Q92" s="70"/>
      <c r="R92" s="71"/>
      <c r="S92" s="70"/>
      <c r="T92" s="70"/>
      <c r="U92" s="70"/>
      <c r="V92" s="70"/>
      <c r="W92" s="70"/>
      <c r="X92" s="70"/>
      <c r="Y92" s="70"/>
      <c r="Z92" s="71"/>
    </row>
    <row r="93" spans="1:26" x14ac:dyDescent="0.25">
      <c r="A93" s="70"/>
      <c r="B93" s="71"/>
      <c r="C93" s="70"/>
      <c r="D93" s="70"/>
      <c r="E93" s="70"/>
      <c r="F93" s="70"/>
      <c r="G93" s="70"/>
      <c r="H93" s="70"/>
      <c r="I93" s="70"/>
      <c r="J93" s="71"/>
      <c r="K93" s="70"/>
      <c r="L93" s="70"/>
      <c r="M93" s="70"/>
      <c r="N93" s="70"/>
      <c r="O93" s="70"/>
      <c r="P93" s="70"/>
      <c r="Q93" s="70"/>
      <c r="R93" s="71"/>
      <c r="S93" s="70"/>
      <c r="T93" s="70"/>
      <c r="U93" s="70"/>
      <c r="V93" s="70"/>
      <c r="W93" s="70"/>
      <c r="X93" s="70"/>
      <c r="Y93" s="70"/>
      <c r="Z93" s="71"/>
    </row>
    <row r="94" spans="1:26" x14ac:dyDescent="0.25">
      <c r="A94" s="70"/>
      <c r="B94" s="71"/>
      <c r="C94" s="70"/>
      <c r="D94" s="70"/>
      <c r="E94" s="70"/>
      <c r="F94" s="70"/>
      <c r="G94" s="70"/>
      <c r="H94" s="70"/>
      <c r="I94" s="70"/>
      <c r="J94" s="71"/>
      <c r="K94" s="70"/>
      <c r="L94" s="70"/>
      <c r="M94" s="70"/>
      <c r="N94" s="70"/>
      <c r="O94" s="70"/>
      <c r="P94" s="70"/>
      <c r="Q94" s="70"/>
      <c r="R94" s="71"/>
      <c r="S94" s="70"/>
      <c r="T94" s="70"/>
      <c r="U94" s="70"/>
      <c r="V94" s="70"/>
      <c r="W94" s="70"/>
      <c r="X94" s="70"/>
      <c r="Y94" s="70"/>
      <c r="Z94" s="71"/>
    </row>
    <row r="95" spans="1:26" x14ac:dyDescent="0.25">
      <c r="A95" s="70"/>
      <c r="B95" s="71"/>
      <c r="C95" s="70"/>
      <c r="D95" s="70"/>
      <c r="E95" s="70"/>
      <c r="F95" s="70"/>
      <c r="G95" s="70"/>
      <c r="H95" s="70"/>
      <c r="I95" s="70"/>
      <c r="J95" s="71"/>
      <c r="K95" s="70"/>
      <c r="L95" s="70"/>
      <c r="M95" s="70"/>
      <c r="N95" s="70"/>
      <c r="O95" s="70"/>
      <c r="P95" s="70"/>
      <c r="Q95" s="70"/>
      <c r="R95" s="71"/>
      <c r="S95" s="70"/>
      <c r="T95" s="70"/>
      <c r="U95" s="70"/>
      <c r="V95" s="70"/>
      <c r="W95" s="70"/>
      <c r="X95" s="70"/>
      <c r="Y95" s="70"/>
      <c r="Z95" s="71"/>
    </row>
    <row r="96" spans="1:26" x14ac:dyDescent="0.25">
      <c r="A96" s="70"/>
      <c r="B96" s="71"/>
      <c r="C96" s="70"/>
      <c r="D96" s="70"/>
      <c r="E96" s="70"/>
      <c r="F96" s="70"/>
      <c r="G96" s="70"/>
      <c r="H96" s="70"/>
      <c r="I96" s="70"/>
      <c r="J96" s="71"/>
      <c r="K96" s="70"/>
      <c r="L96" s="70"/>
      <c r="M96" s="70"/>
      <c r="N96" s="70"/>
      <c r="O96" s="70"/>
      <c r="P96" s="70"/>
      <c r="Q96" s="70"/>
      <c r="R96" s="71"/>
      <c r="S96" s="70"/>
      <c r="T96" s="70"/>
      <c r="U96" s="70"/>
      <c r="V96" s="70"/>
      <c r="W96" s="70"/>
      <c r="X96" s="70"/>
      <c r="Y96" s="70"/>
      <c r="Z96" s="71"/>
    </row>
    <row r="97" spans="1:26" x14ac:dyDescent="0.25">
      <c r="A97" s="70"/>
      <c r="B97" s="71"/>
      <c r="C97" s="70"/>
      <c r="D97" s="70"/>
      <c r="E97" s="70"/>
      <c r="F97" s="70"/>
      <c r="G97" s="70"/>
      <c r="H97" s="70"/>
      <c r="I97" s="70"/>
      <c r="J97" s="71"/>
      <c r="K97" s="70"/>
      <c r="L97" s="70"/>
      <c r="M97" s="70"/>
      <c r="N97" s="70"/>
      <c r="O97" s="70"/>
      <c r="P97" s="70"/>
      <c r="Q97" s="70"/>
      <c r="R97" s="71"/>
      <c r="S97" s="70"/>
      <c r="T97" s="70"/>
      <c r="U97" s="70"/>
      <c r="V97" s="70"/>
      <c r="W97" s="70"/>
      <c r="X97" s="70"/>
      <c r="Y97" s="70"/>
      <c r="Z97" s="71"/>
    </row>
    <row r="98" spans="1:26" x14ac:dyDescent="0.25">
      <c r="A98" s="70"/>
      <c r="B98" s="71"/>
      <c r="C98" s="70"/>
      <c r="D98" s="70"/>
      <c r="E98" s="70"/>
      <c r="F98" s="70"/>
      <c r="G98" s="70"/>
      <c r="H98" s="70"/>
      <c r="I98" s="70"/>
      <c r="J98" s="71"/>
      <c r="K98" s="70"/>
      <c r="L98" s="70"/>
      <c r="M98" s="70"/>
      <c r="N98" s="70"/>
      <c r="O98" s="70"/>
      <c r="P98" s="70"/>
      <c r="Q98" s="70"/>
      <c r="R98" s="71"/>
      <c r="S98" s="70"/>
      <c r="T98" s="70"/>
      <c r="U98" s="70"/>
      <c r="V98" s="70"/>
      <c r="W98" s="70"/>
      <c r="X98" s="70"/>
      <c r="Y98" s="70"/>
      <c r="Z98" s="71"/>
    </row>
    <row r="99" spans="1:26" x14ac:dyDescent="0.25">
      <c r="A99" s="70"/>
      <c r="B99" s="71"/>
      <c r="C99" s="70"/>
      <c r="D99" s="70"/>
      <c r="E99" s="70"/>
      <c r="F99" s="70"/>
      <c r="G99" s="70"/>
      <c r="H99" s="70"/>
      <c r="I99" s="70"/>
      <c r="J99" s="71"/>
      <c r="K99" s="70"/>
      <c r="L99" s="70"/>
      <c r="M99" s="70"/>
      <c r="N99" s="70"/>
      <c r="O99" s="70"/>
      <c r="P99" s="70"/>
      <c r="Q99" s="70"/>
      <c r="R99" s="71"/>
      <c r="S99" s="70"/>
      <c r="T99" s="70"/>
      <c r="U99" s="70"/>
      <c r="V99" s="70"/>
      <c r="W99" s="70"/>
      <c r="X99" s="70"/>
      <c r="Y99" s="70"/>
      <c r="Z99" s="71"/>
    </row>
    <row r="100" spans="1:26" x14ac:dyDescent="0.25">
      <c r="A100" s="70"/>
      <c r="B100" s="71"/>
      <c r="C100" s="70"/>
      <c r="D100" s="70"/>
      <c r="E100" s="70"/>
      <c r="F100" s="70"/>
      <c r="G100" s="70"/>
      <c r="H100" s="70"/>
      <c r="I100" s="70"/>
      <c r="J100" s="71"/>
      <c r="K100" s="70"/>
      <c r="L100" s="70"/>
      <c r="M100" s="70"/>
      <c r="N100" s="70"/>
      <c r="O100" s="70"/>
      <c r="P100" s="70"/>
      <c r="Q100" s="70"/>
      <c r="R100" s="71"/>
      <c r="S100" s="70"/>
      <c r="T100" s="70"/>
      <c r="U100" s="70"/>
      <c r="V100" s="70"/>
      <c r="W100" s="70"/>
      <c r="X100" s="70"/>
      <c r="Y100" s="70"/>
      <c r="Z100" s="71"/>
    </row>
    <row r="101" spans="1:26" x14ac:dyDescent="0.25">
      <c r="A101" s="70"/>
      <c r="B101" s="71"/>
      <c r="C101" s="70"/>
      <c r="D101" s="70"/>
      <c r="E101" s="70"/>
      <c r="F101" s="70"/>
      <c r="G101" s="70"/>
      <c r="H101" s="70"/>
      <c r="I101" s="70"/>
      <c r="J101" s="71"/>
      <c r="K101" s="70"/>
      <c r="L101" s="70"/>
      <c r="M101" s="70"/>
      <c r="N101" s="70"/>
      <c r="O101" s="70"/>
      <c r="P101" s="70"/>
      <c r="Q101" s="70"/>
      <c r="R101" s="71"/>
      <c r="S101" s="70"/>
      <c r="T101" s="70"/>
      <c r="U101" s="70"/>
      <c r="V101" s="70"/>
      <c r="W101" s="70"/>
      <c r="X101" s="70"/>
      <c r="Y101" s="70"/>
      <c r="Z101" s="71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99"/>
  <sheetViews>
    <sheetView zoomScale="80" zoomScaleNormal="80" workbookViewId="0">
      <pane xSplit="1" ySplit="7" topLeftCell="H57" activePane="bottomRight" state="frozen"/>
      <selection activeCell="D21" sqref="D21"/>
      <selection pane="topRight" activeCell="D21" sqref="D21"/>
      <selection pane="bottomLeft" activeCell="D21" sqref="D21"/>
      <selection pane="bottomRight" activeCell="Z69" sqref="Z69"/>
    </sheetView>
  </sheetViews>
  <sheetFormatPr defaultColWidth="8.7109375" defaultRowHeight="15" x14ac:dyDescent="0.25"/>
  <cols>
    <col min="7" max="10" width="8.7109375" bestFit="1" customWidth="1"/>
    <col min="11" max="11" width="9.5703125" bestFit="1" customWidth="1"/>
    <col min="18" max="21" width="12.28515625" bestFit="1" customWidth="1"/>
  </cols>
  <sheetData>
    <row r="1" spans="1:35" x14ac:dyDescent="0.25">
      <c r="A1" s="56" t="s">
        <v>313</v>
      </c>
      <c r="G1" s="11">
        <v>1000000</v>
      </c>
    </row>
    <row r="3" spans="1:35" x14ac:dyDescent="0.25">
      <c r="A3" s="3" t="s">
        <v>308</v>
      </c>
    </row>
    <row r="4" spans="1:35" x14ac:dyDescent="0.25">
      <c r="A4" s="5" t="s">
        <v>315</v>
      </c>
      <c r="F4" s="3" t="s">
        <v>305</v>
      </c>
      <c r="Q4" s="3" t="s">
        <v>304</v>
      </c>
    </row>
    <row r="5" spans="1:35" x14ac:dyDescent="0.25">
      <c r="A5" s="5" t="s">
        <v>317</v>
      </c>
      <c r="F5" s="5" t="s">
        <v>415</v>
      </c>
      <c r="Q5" s="5" t="s">
        <v>314</v>
      </c>
    </row>
    <row r="6" spans="1:35" x14ac:dyDescent="0.25">
      <c r="A6" s="5" t="s">
        <v>316</v>
      </c>
      <c r="F6" s="5" t="s">
        <v>302</v>
      </c>
      <c r="Q6" s="5" t="s">
        <v>306</v>
      </c>
    </row>
    <row r="7" spans="1:35" x14ac:dyDescent="0.25">
      <c r="B7" s="11" t="s">
        <v>307</v>
      </c>
      <c r="C7" s="11" t="s">
        <v>312</v>
      </c>
      <c r="G7" t="s">
        <v>391</v>
      </c>
      <c r="H7" t="s">
        <v>392</v>
      </c>
      <c r="I7" t="s">
        <v>393</v>
      </c>
      <c r="J7" t="s">
        <v>394</v>
      </c>
      <c r="K7" t="s">
        <v>44</v>
      </c>
      <c r="L7" t="s">
        <v>775</v>
      </c>
      <c r="R7" t="s">
        <v>391</v>
      </c>
      <c r="S7" t="s">
        <v>392</v>
      </c>
      <c r="T7" t="s">
        <v>393</v>
      </c>
      <c r="U7" t="s">
        <v>394</v>
      </c>
      <c r="V7" t="s">
        <v>44</v>
      </c>
      <c r="W7" t="s">
        <v>414</v>
      </c>
    </row>
    <row r="8" spans="1:35" x14ac:dyDescent="0.25">
      <c r="A8" t="s">
        <v>391</v>
      </c>
      <c r="B8" s="11">
        <v>4</v>
      </c>
      <c r="C8" s="11">
        <v>1000</v>
      </c>
      <c r="F8" t="s">
        <v>63</v>
      </c>
      <c r="G8" s="9"/>
      <c r="H8" s="9"/>
      <c r="I8" s="9"/>
      <c r="J8" s="9"/>
      <c r="K8" s="9"/>
      <c r="L8" s="9">
        <v>1</v>
      </c>
      <c r="Q8" t="str">
        <f>F8</f>
        <v>total</v>
      </c>
      <c r="R8" s="30"/>
      <c r="S8" s="30"/>
      <c r="T8" s="30"/>
      <c r="U8" s="30"/>
      <c r="V8" s="9"/>
      <c r="W8" s="9"/>
      <c r="AF8" s="57"/>
      <c r="AG8" s="57"/>
      <c r="AH8" s="57"/>
      <c r="AI8" s="57"/>
    </row>
    <row r="9" spans="1:35" x14ac:dyDescent="0.25">
      <c r="A9" t="s">
        <v>392</v>
      </c>
      <c r="B9" s="11">
        <f>B8</f>
        <v>4</v>
      </c>
      <c r="C9" s="11">
        <f>C8</f>
        <v>1000</v>
      </c>
      <c r="F9" t="str">
        <f>Sets!E7</f>
        <v>aawhe</v>
      </c>
      <c r="G9" s="17"/>
      <c r="H9" s="17"/>
      <c r="I9" s="17"/>
      <c r="J9" s="17"/>
      <c r="L9" s="9"/>
      <c r="Q9" t="str">
        <f t="shared" ref="Q9:Q53" si="0">F9</f>
        <v>aawhe</v>
      </c>
      <c r="R9" s="19">
        <f>VLOOKUP($Q9,'2019_LMD'!$A$2:$F$75,COLUMNS('2019_LMD'!$A$2:C$2),)/1000</f>
        <v>2.8988513291539852E-2</v>
      </c>
      <c r="S9" s="19">
        <f>VLOOKUP($Q9,'2019_LMD'!$A$2:$F$75,COLUMNS('2019_LMD'!$A$2:D$2),)/1000</f>
        <v>3.4173074736228479E-2</v>
      </c>
      <c r="T9" s="19">
        <f>VLOOKUP($Q9,'2019_LMD'!$A$2:$F$75,COLUMNS('2019_LMD'!$A$2:E$2),)/1000</f>
        <v>3.4789608873149178E-2</v>
      </c>
      <c r="U9" s="19">
        <f>VLOOKUP($Q9,'2019_LMD'!$A$2:$F$75,COLUMNS('2019_LMD'!$A$2:F$2),)/1000</f>
        <v>9.7753994050166645E-2</v>
      </c>
      <c r="V9" s="9"/>
      <c r="W9" s="9"/>
      <c r="AG9" s="57"/>
      <c r="AH9" s="57"/>
      <c r="AI9" s="57"/>
    </row>
    <row r="10" spans="1:35" x14ac:dyDescent="0.25">
      <c r="A10" t="s">
        <v>393</v>
      </c>
      <c r="B10" s="11">
        <f t="shared" ref="B10:C11" si="1">B9</f>
        <v>4</v>
      </c>
      <c r="C10" s="11">
        <f t="shared" si="1"/>
        <v>1000</v>
      </c>
      <c r="F10" t="str">
        <f>Sets!E8</f>
        <v>aamai</v>
      </c>
      <c r="I10" s="17"/>
      <c r="L10" s="9"/>
      <c r="Q10" t="str">
        <f t="shared" si="0"/>
        <v>aamai</v>
      </c>
      <c r="R10" s="19">
        <f>VLOOKUP($Q10,'2019_LMD'!$A$2:$F$75,COLUMNS('2019_LMD'!$A$2:C$2),)/1000</f>
        <v>2.8988513291539852E-2</v>
      </c>
      <c r="S10" s="19">
        <f>VLOOKUP($Q10,'2019_LMD'!$A$2:$F$75,COLUMNS('2019_LMD'!$A$2:D$2),)/1000</f>
        <v>3.4173074736228479E-2</v>
      </c>
      <c r="T10" s="19">
        <f>VLOOKUP($Q10,'2019_LMD'!$A$2:$F$75,COLUMNS('2019_LMD'!$A$2:E$2),)/1000</f>
        <v>3.4789608873149178E-2</v>
      </c>
      <c r="U10" s="19">
        <f>VLOOKUP($Q10,'2019_LMD'!$A$2:$F$75,COLUMNS('2019_LMD'!$A$2:F$2),)/1000</f>
        <v>9.7753994050166645E-2</v>
      </c>
      <c r="V10" s="9"/>
      <c r="W10" s="9"/>
      <c r="AG10" s="58"/>
      <c r="AH10" s="58"/>
      <c r="AI10" s="58"/>
    </row>
    <row r="11" spans="1:35" x14ac:dyDescent="0.25">
      <c r="A11" t="s">
        <v>394</v>
      </c>
      <c r="B11" s="11">
        <f t="shared" si="1"/>
        <v>4</v>
      </c>
      <c r="C11" s="11">
        <f t="shared" si="1"/>
        <v>1000</v>
      </c>
      <c r="F11" t="str">
        <f>Sets!E9</f>
        <v>aaoce</v>
      </c>
      <c r="G11" s="17"/>
      <c r="H11" s="17"/>
      <c r="I11" s="17"/>
      <c r="J11" s="17"/>
      <c r="L11" s="9"/>
      <c r="Q11" t="str">
        <f t="shared" si="0"/>
        <v>aaoce</v>
      </c>
      <c r="R11" s="19">
        <f>VLOOKUP($Q11,'2019_LMD'!$A$2:$F$75,COLUMNS('2019_LMD'!$A$2:C$2),)/1000</f>
        <v>2.8988513291539852E-2</v>
      </c>
      <c r="S11" s="19">
        <f>VLOOKUP($Q11,'2019_LMD'!$A$2:$F$75,COLUMNS('2019_LMD'!$A$2:D$2),)/1000</f>
        <v>3.4173074736228479E-2</v>
      </c>
      <c r="T11" s="19">
        <f>VLOOKUP($Q11,'2019_LMD'!$A$2:$F$75,COLUMNS('2019_LMD'!$A$2:E$2),)/1000</f>
        <v>3.4789608873149178E-2</v>
      </c>
      <c r="U11" s="19">
        <f>VLOOKUP($Q11,'2019_LMD'!$A$2:$F$75,COLUMNS('2019_LMD'!$A$2:F$2),)/1000</f>
        <v>9.7753994050166645E-2</v>
      </c>
      <c r="V11" s="9"/>
      <c r="W11" s="9"/>
      <c r="AG11" s="57"/>
      <c r="AH11" s="57"/>
      <c r="AI11" s="57"/>
    </row>
    <row r="12" spans="1:35" x14ac:dyDescent="0.25">
      <c r="A12" t="s">
        <v>44</v>
      </c>
      <c r="B12" s="11">
        <v>1</v>
      </c>
      <c r="C12" s="11">
        <v>0.5</v>
      </c>
      <c r="F12" t="str">
        <f>Sets!E10</f>
        <v>aaveg</v>
      </c>
      <c r="G12" s="17"/>
      <c r="H12" s="17"/>
      <c r="I12" s="17"/>
      <c r="J12" s="17"/>
      <c r="L12" s="9"/>
      <c r="Q12" t="str">
        <f t="shared" si="0"/>
        <v>aaveg</v>
      </c>
      <c r="R12" s="19">
        <f>VLOOKUP($Q12,'2019_LMD'!$A$2:$F$75,COLUMNS('2019_LMD'!$A$2:C$2),)/1000</f>
        <v>2.8988513291539852E-2</v>
      </c>
      <c r="S12" s="19">
        <f>VLOOKUP($Q12,'2019_LMD'!$A$2:$F$75,COLUMNS('2019_LMD'!$A$2:D$2),)/1000</f>
        <v>3.4173074736228479E-2</v>
      </c>
      <c r="T12" s="19">
        <f>VLOOKUP($Q12,'2019_LMD'!$A$2:$F$75,COLUMNS('2019_LMD'!$A$2:E$2),)/1000</f>
        <v>3.4789608873149178E-2</v>
      </c>
      <c r="U12" s="19">
        <f>VLOOKUP($Q12,'2019_LMD'!$A$2:$F$75,COLUMNS('2019_LMD'!$A$2:F$2),)/1000</f>
        <v>9.7753994050166645E-2</v>
      </c>
      <c r="V12" s="9"/>
      <c r="W12" s="9"/>
      <c r="AG12" s="57"/>
      <c r="AH12" s="57"/>
      <c r="AI12" s="57"/>
    </row>
    <row r="13" spans="1:35" x14ac:dyDescent="0.25">
      <c r="C13" s="11"/>
      <c r="F13" t="str">
        <f>Sets!E11</f>
        <v>aaofr</v>
      </c>
      <c r="G13" s="17"/>
      <c r="H13" s="17"/>
      <c r="I13" s="17"/>
      <c r="J13" s="17"/>
      <c r="L13" s="9"/>
      <c r="Q13" t="str">
        <f t="shared" si="0"/>
        <v>aaofr</v>
      </c>
      <c r="R13" s="19">
        <f>VLOOKUP($Q13,'2019_LMD'!$A$2:$F$75,COLUMNS('2019_LMD'!$A$2:C$2),)/1000</f>
        <v>2.8988513291539852E-2</v>
      </c>
      <c r="S13" s="19">
        <f>VLOOKUP($Q13,'2019_LMD'!$A$2:$F$75,COLUMNS('2019_LMD'!$A$2:D$2),)/1000</f>
        <v>3.4173074736228479E-2</v>
      </c>
      <c r="T13" s="19">
        <f>VLOOKUP($Q13,'2019_LMD'!$A$2:$F$75,COLUMNS('2019_LMD'!$A$2:E$2),)/1000</f>
        <v>3.4789608873149178E-2</v>
      </c>
      <c r="U13" s="19">
        <f>VLOOKUP($Q13,'2019_LMD'!$A$2:$F$75,COLUMNS('2019_LMD'!$A$2:F$2),)/1000</f>
        <v>9.7753994050166645E-2</v>
      </c>
      <c r="V13" s="9"/>
      <c r="W13" s="9"/>
      <c r="AG13" s="57"/>
      <c r="AH13" s="57"/>
      <c r="AI13" s="57"/>
    </row>
    <row r="14" spans="1:35" x14ac:dyDescent="0.25">
      <c r="F14" t="str">
        <f>Sets!E12</f>
        <v>aagra</v>
      </c>
      <c r="G14" s="17"/>
      <c r="H14" s="17"/>
      <c r="I14" s="17"/>
      <c r="J14" s="17"/>
      <c r="L14" s="9"/>
      <c r="Q14" t="str">
        <f t="shared" si="0"/>
        <v>aagra</v>
      </c>
      <c r="R14" s="19">
        <f>VLOOKUP($Q14,'2019_LMD'!$A$2:$F$75,COLUMNS('2019_LMD'!$A$2:C$2),)/1000</f>
        <v>2.8988513291539852E-2</v>
      </c>
      <c r="S14" s="19">
        <f>VLOOKUP($Q14,'2019_LMD'!$A$2:$F$75,COLUMNS('2019_LMD'!$A$2:D$2),)/1000</f>
        <v>3.4173074736228479E-2</v>
      </c>
      <c r="T14" s="19">
        <f>VLOOKUP($Q14,'2019_LMD'!$A$2:$F$75,COLUMNS('2019_LMD'!$A$2:E$2),)/1000</f>
        <v>3.4789608873149178E-2</v>
      </c>
      <c r="U14" s="19">
        <f>VLOOKUP($Q14,'2019_LMD'!$A$2:$F$75,COLUMNS('2019_LMD'!$A$2:F$2),)/1000</f>
        <v>9.7753994050166645E-2</v>
      </c>
      <c r="V14" s="9"/>
      <c r="W14" s="9"/>
      <c r="AG14" s="57"/>
      <c r="AH14" s="57"/>
      <c r="AI14" s="57"/>
    </row>
    <row r="15" spans="1:35" x14ac:dyDescent="0.25">
      <c r="F15" t="str">
        <f>Sets!E13</f>
        <v>aaoil</v>
      </c>
      <c r="G15" s="17"/>
      <c r="H15" s="17"/>
      <c r="I15" s="17"/>
      <c r="J15" s="17"/>
      <c r="L15" s="9"/>
      <c r="Q15" t="str">
        <f t="shared" si="0"/>
        <v>aaoil</v>
      </c>
      <c r="R15" s="19">
        <f>VLOOKUP($Q15,'2019_LMD'!$A$2:$F$75,COLUMNS('2019_LMD'!$A$2:C$2),)/1000</f>
        <v>2.8988513291539852E-2</v>
      </c>
      <c r="S15" s="19">
        <f>VLOOKUP($Q15,'2019_LMD'!$A$2:$F$75,COLUMNS('2019_LMD'!$A$2:D$2),)/1000</f>
        <v>3.4173074736228479E-2</v>
      </c>
      <c r="T15" s="19">
        <f>VLOOKUP($Q15,'2019_LMD'!$A$2:$F$75,COLUMNS('2019_LMD'!$A$2:E$2),)/1000</f>
        <v>3.4789608873149178E-2</v>
      </c>
      <c r="U15" s="19">
        <f>VLOOKUP($Q15,'2019_LMD'!$A$2:$F$75,COLUMNS('2019_LMD'!$A$2:F$2),)/1000</f>
        <v>9.7753994050166645E-2</v>
      </c>
      <c r="V15" s="9"/>
      <c r="W15" s="9"/>
      <c r="AG15" s="57"/>
      <c r="AH15" s="57"/>
      <c r="AI15" s="57"/>
    </row>
    <row r="16" spans="1:35" x14ac:dyDescent="0.25">
      <c r="F16" t="str">
        <f>Sets!E14</f>
        <v>aatub</v>
      </c>
      <c r="Q16" t="str">
        <f t="shared" si="0"/>
        <v>aatub</v>
      </c>
      <c r="R16" s="19">
        <f>VLOOKUP($Q16,'2019_LMD'!$A$2:$F$75,COLUMNS('2019_LMD'!$A$2:C$2),)/1000</f>
        <v>2.8988513291539852E-2</v>
      </c>
      <c r="S16" s="19">
        <f>VLOOKUP($Q16,'2019_LMD'!$A$2:$F$75,COLUMNS('2019_LMD'!$A$2:D$2),)/1000</f>
        <v>3.4173074736228479E-2</v>
      </c>
      <c r="T16" s="19">
        <f>VLOOKUP($Q16,'2019_LMD'!$A$2:$F$75,COLUMNS('2019_LMD'!$A$2:E$2),)/1000</f>
        <v>3.4789608873149178E-2</v>
      </c>
      <c r="U16" s="19">
        <f>VLOOKUP($Q16,'2019_LMD'!$A$2:$F$75,COLUMNS('2019_LMD'!$A$2:F$2),)/1000</f>
        <v>9.7753994050166645E-2</v>
      </c>
      <c r="V16" s="9"/>
      <c r="W16" s="9"/>
      <c r="AG16" s="57"/>
      <c r="AH16" s="57"/>
      <c r="AI16" s="57"/>
    </row>
    <row r="17" spans="6:35" x14ac:dyDescent="0.25">
      <c r="F17" t="str">
        <f>Sets!E15</f>
        <v>aapul</v>
      </c>
      <c r="G17" s="17"/>
      <c r="H17" s="17"/>
      <c r="I17" s="17"/>
      <c r="J17" s="17"/>
      <c r="L17" s="9"/>
      <c r="Q17" t="str">
        <f t="shared" si="0"/>
        <v>aapul</v>
      </c>
      <c r="R17" s="19">
        <f>VLOOKUP($Q17,'2019_LMD'!$A$2:$F$75,COLUMNS('2019_LMD'!$A$2:C$2),)/1000</f>
        <v>2.8988513291539852E-2</v>
      </c>
      <c r="S17" s="19">
        <f>VLOOKUP($Q17,'2019_LMD'!$A$2:$F$75,COLUMNS('2019_LMD'!$A$2:D$2),)/1000</f>
        <v>3.4173074736228479E-2</v>
      </c>
      <c r="T17" s="19">
        <f>VLOOKUP($Q17,'2019_LMD'!$A$2:$F$75,COLUMNS('2019_LMD'!$A$2:E$2),)/1000</f>
        <v>3.4789608873149178E-2</v>
      </c>
      <c r="U17" s="19">
        <f>VLOOKUP($Q17,'2019_LMD'!$A$2:$F$75,COLUMNS('2019_LMD'!$A$2:F$2),)/1000</f>
        <v>9.7753994050166645E-2</v>
      </c>
      <c r="V17" s="9"/>
      <c r="W17" s="9"/>
      <c r="AG17" s="57"/>
      <c r="AH17" s="57"/>
      <c r="AI17" s="57"/>
    </row>
    <row r="18" spans="6:35" x14ac:dyDescent="0.25">
      <c r="F18" t="str">
        <f>Sets!E16</f>
        <v>aasug</v>
      </c>
      <c r="G18" s="17"/>
      <c r="H18" s="17"/>
      <c r="I18" s="17"/>
      <c r="J18" s="17"/>
      <c r="L18" s="9"/>
      <c r="Q18" t="str">
        <f t="shared" si="0"/>
        <v>aasug</v>
      </c>
      <c r="R18" s="19">
        <f>VLOOKUP($Q18,'2019_LMD'!$A$2:$F$75,COLUMNS('2019_LMD'!$A$2:C$2),)/1000</f>
        <v>2.8988513291539852E-2</v>
      </c>
      <c r="S18" s="19">
        <f>VLOOKUP($Q18,'2019_LMD'!$A$2:$F$75,COLUMNS('2019_LMD'!$A$2:D$2),)/1000</f>
        <v>3.4173074736228479E-2</v>
      </c>
      <c r="T18" s="19">
        <f>VLOOKUP($Q18,'2019_LMD'!$A$2:$F$75,COLUMNS('2019_LMD'!$A$2:E$2),)/1000</f>
        <v>3.4789608873149178E-2</v>
      </c>
      <c r="U18" s="19">
        <f>VLOOKUP($Q18,'2019_LMD'!$A$2:$F$75,COLUMNS('2019_LMD'!$A$2:F$2),)/1000</f>
        <v>9.7753994050166645E-2</v>
      </c>
      <c r="V18" s="9"/>
      <c r="W18" s="9"/>
      <c r="AG18" s="57"/>
      <c r="AH18" s="57"/>
      <c r="AI18" s="57"/>
    </row>
    <row r="19" spans="6:35" x14ac:dyDescent="0.25">
      <c r="F19" t="str">
        <f>Sets!E17</f>
        <v>aaoth</v>
      </c>
      <c r="G19" s="17"/>
      <c r="H19" s="17"/>
      <c r="I19" s="17"/>
      <c r="J19" s="17"/>
      <c r="L19" s="9"/>
      <c r="Q19" t="str">
        <f t="shared" si="0"/>
        <v>aaoth</v>
      </c>
      <c r="R19" s="19">
        <f>VLOOKUP($Q19,'2019_LMD'!$A$2:$F$75,COLUMNS('2019_LMD'!$A$2:C$2),)/1000</f>
        <v>2.8988513291539852E-2</v>
      </c>
      <c r="S19" s="19">
        <f>VLOOKUP($Q19,'2019_LMD'!$A$2:$F$75,COLUMNS('2019_LMD'!$A$2:D$2),)/1000</f>
        <v>3.4173074736228479E-2</v>
      </c>
      <c r="T19" s="19">
        <f>VLOOKUP($Q19,'2019_LMD'!$A$2:$F$75,COLUMNS('2019_LMD'!$A$2:E$2),)/1000</f>
        <v>3.4789608873149178E-2</v>
      </c>
      <c r="U19" s="19">
        <f>VLOOKUP($Q19,'2019_LMD'!$A$2:$F$75,COLUMNS('2019_LMD'!$A$2:F$2),)/1000</f>
        <v>9.7753994050166645E-2</v>
      </c>
      <c r="V19" s="9"/>
      <c r="W19" s="9"/>
      <c r="AG19" s="57"/>
      <c r="AH19" s="57"/>
      <c r="AI19" s="57"/>
    </row>
    <row r="20" spans="6:35" x14ac:dyDescent="0.25">
      <c r="F20" t="str">
        <f>Sets!E18</f>
        <v>alani</v>
      </c>
      <c r="G20" s="17"/>
      <c r="H20" s="17"/>
      <c r="I20" s="17"/>
      <c r="J20" s="17"/>
      <c r="L20" s="9"/>
      <c r="Q20" t="str">
        <f t="shared" si="0"/>
        <v>alani</v>
      </c>
      <c r="R20" s="19">
        <f>VLOOKUP($Q20,'2019_LMD'!$A$2:$F$75,COLUMNS('2019_LMD'!$A$2:C$2),)/1000</f>
        <v>1.0493262133760567E-2</v>
      </c>
      <c r="S20" s="19">
        <f>VLOOKUP($Q20,'2019_LMD'!$A$2:$F$75,COLUMNS('2019_LMD'!$A$2:D$2),)/1000</f>
        <v>1.2369969702050499E-2</v>
      </c>
      <c r="T20" s="19">
        <f>VLOOKUP($Q20,'2019_LMD'!$A$2:$F$75,COLUMNS('2019_LMD'!$A$2:E$2),)/1000</f>
        <v>1.2593142730900128E-2</v>
      </c>
      <c r="U20" s="19">
        <f>VLOOKUP($Q20,'2019_LMD'!$A$2:$F$75,COLUMNS('2019_LMD'!$A$2:F$2),)/1000</f>
        <v>3.5384991078167213E-2</v>
      </c>
      <c r="V20" s="9"/>
      <c r="W20" s="9"/>
      <c r="AG20" s="57"/>
      <c r="AH20" s="57"/>
      <c r="AI20" s="57"/>
    </row>
    <row r="21" spans="6:35" x14ac:dyDescent="0.25">
      <c r="F21" t="str">
        <f>Sets!E19</f>
        <v>afore</v>
      </c>
      <c r="G21" s="17"/>
      <c r="H21" s="17"/>
      <c r="I21" s="17"/>
      <c r="J21" s="17"/>
      <c r="L21" s="9"/>
      <c r="Q21" t="str">
        <f t="shared" si="0"/>
        <v>afore</v>
      </c>
      <c r="R21" s="19">
        <f>VLOOKUP($Q21,'2019_LMD'!$A$2:$F$75,COLUMNS('2019_LMD'!$A$2:C$2),)/1000</f>
        <v>3.9081651830702134E-2</v>
      </c>
      <c r="S21" s="19">
        <f>VLOOKUP($Q21,'2019_LMD'!$A$2:$F$75,COLUMNS('2019_LMD'!$A$2:D$2),)/1000</f>
        <v>4.6071359210257089E-2</v>
      </c>
      <c r="T21" s="19">
        <f>VLOOKUP($Q21,'2019_LMD'!$A$2:$F$75,COLUMNS('2019_LMD'!$A$2:E$2),)/1000</f>
        <v>4.6902556458579214E-2</v>
      </c>
      <c r="U21" s="19">
        <f>VLOOKUP($Q21,'2019_LMD'!$A$2:$F$75,COLUMNS('2019_LMD'!$A$2:F$2),)/1000</f>
        <v>0.13178970311816926</v>
      </c>
      <c r="V21" s="9"/>
      <c r="W21" s="9"/>
      <c r="AG21" s="57"/>
      <c r="AH21" s="57"/>
      <c r="AI21" s="57"/>
    </row>
    <row r="22" spans="6:35" x14ac:dyDescent="0.25">
      <c r="F22" t="str">
        <f>Sets!E20</f>
        <v>afish</v>
      </c>
      <c r="G22" s="17"/>
      <c r="H22" s="17"/>
      <c r="I22" s="17"/>
      <c r="J22" s="17"/>
      <c r="L22" s="9"/>
      <c r="Q22" t="str">
        <f t="shared" si="0"/>
        <v>afish</v>
      </c>
      <c r="R22" s="19">
        <f>VLOOKUP($Q22,'2019_LMD'!$A$2:$F$75,COLUMNS('2019_LMD'!$A$2:C$2),)/1000</f>
        <v>0.19752399214949937</v>
      </c>
      <c r="S22" s="19">
        <f>VLOOKUP($Q22,'2019_LMD'!$A$2:$F$75,COLUMNS('2019_LMD'!$A$2:D$2),)/1000</f>
        <v>0.23285092540061383</v>
      </c>
      <c r="T22" s="19">
        <f>VLOOKUP($Q22,'2019_LMD'!$A$2:$F$75,COLUMNS('2019_LMD'!$A$2:E$2),)/1000</f>
        <v>0.23705190952133326</v>
      </c>
      <c r="U22" s="19">
        <f>VLOOKUP($Q22,'2019_LMD'!$A$2:$F$75,COLUMNS('2019_LMD'!$A$2:F$2),)/1000</f>
        <v>0.66608311227131767</v>
      </c>
      <c r="V22" s="9"/>
      <c r="W22" s="9"/>
      <c r="AG22" s="57"/>
      <c r="AH22" s="57"/>
      <c r="AI22" s="57"/>
    </row>
    <row r="23" spans="6:35" x14ac:dyDescent="0.25">
      <c r="F23" t="str">
        <f>Sets!E21</f>
        <v>acoal</v>
      </c>
      <c r="G23" s="17"/>
      <c r="H23" s="17"/>
      <c r="I23" s="17"/>
      <c r="J23" s="17"/>
      <c r="L23" s="9"/>
      <c r="Q23" t="str">
        <f t="shared" si="0"/>
        <v>acoal</v>
      </c>
      <c r="R23" s="19">
        <f>VLOOKUP($Q23,'2019_LMD'!$A$2:$F$75,COLUMNS('2019_LMD'!$A$2:C$2),)/1000</f>
        <v>0.26612419379691304</v>
      </c>
      <c r="S23" s="19">
        <f>VLOOKUP($Q23,'2019_LMD'!$A$2:$F$75,COLUMNS('2019_LMD'!$A$2:D$2),)/1000</f>
        <v>0.32287223748472649</v>
      </c>
      <c r="T23" s="19">
        <f>VLOOKUP($Q23,'2019_LMD'!$A$2:$F$75,COLUMNS('2019_LMD'!$A$2:E$2),)/1000</f>
        <v>0.33746611732414</v>
      </c>
      <c r="U23" s="19">
        <f>VLOOKUP($Q23,'2019_LMD'!$A$2:$F$75,COLUMNS('2019_LMD'!$A$2:F$2),)/1000</f>
        <v>0.75106279325885839</v>
      </c>
      <c r="V23" s="9"/>
      <c r="W23" s="9"/>
      <c r="AG23" s="57"/>
      <c r="AH23" s="57"/>
      <c r="AI23" s="57"/>
    </row>
    <row r="24" spans="6:35" x14ac:dyDescent="0.25">
      <c r="F24" t="str">
        <f>Sets!E22</f>
        <v>agold</v>
      </c>
      <c r="G24" s="17"/>
      <c r="H24" s="17"/>
      <c r="I24" s="17"/>
      <c r="J24" s="17"/>
      <c r="L24" s="9"/>
      <c r="Q24" t="str">
        <f t="shared" si="0"/>
        <v>agold</v>
      </c>
      <c r="R24" s="19">
        <f>VLOOKUP($Q24,'2019_LMD'!$A$2:$F$75,COLUMNS('2019_LMD'!$A$2:C$2),)/1000</f>
        <v>0.26612419379691304</v>
      </c>
      <c r="S24" s="19">
        <f>VLOOKUP($Q24,'2019_LMD'!$A$2:$F$75,COLUMNS('2019_LMD'!$A$2:D$2),)/1000</f>
        <v>0.32287223748472649</v>
      </c>
      <c r="T24" s="19">
        <f>VLOOKUP($Q24,'2019_LMD'!$A$2:$F$75,COLUMNS('2019_LMD'!$A$2:E$2),)/1000</f>
        <v>0.33746611732414</v>
      </c>
      <c r="U24" s="19">
        <f>VLOOKUP($Q24,'2019_LMD'!$A$2:$F$75,COLUMNS('2019_LMD'!$A$2:F$2),)/1000</f>
        <v>0.75106279325885839</v>
      </c>
      <c r="V24" s="9"/>
      <c r="W24" s="9"/>
      <c r="AG24" s="57"/>
      <c r="AH24" s="57"/>
      <c r="AI24" s="57"/>
    </row>
    <row r="25" spans="6:35" x14ac:dyDescent="0.25">
      <c r="F25" t="str">
        <f>Sets!E23</f>
        <v>acoil</v>
      </c>
      <c r="G25" s="17"/>
      <c r="H25" s="17"/>
      <c r="I25" s="17"/>
      <c r="J25" s="17"/>
      <c r="L25" s="9"/>
      <c r="Q25" t="str">
        <f t="shared" si="0"/>
        <v>acoil</v>
      </c>
      <c r="R25" s="19">
        <f>VLOOKUP($Q25,'2019_LMD'!$A$2:$F$75,COLUMNS('2019_LMD'!$A$2:C$2),)/1000</f>
        <v>0.26612419379691304</v>
      </c>
      <c r="S25" s="19">
        <f>VLOOKUP($Q25,'2019_LMD'!$A$2:$F$75,COLUMNS('2019_LMD'!$A$2:D$2),)/1000</f>
        <v>0.32287223748472649</v>
      </c>
      <c r="T25" s="19">
        <f>VLOOKUP($Q25,'2019_LMD'!$A$2:$F$75,COLUMNS('2019_LMD'!$A$2:E$2),)/1000</f>
        <v>0.33746611732414</v>
      </c>
      <c r="U25" s="19">
        <f>VLOOKUP($Q25,'2019_LMD'!$A$2:$F$75,COLUMNS('2019_LMD'!$A$2:F$2),)/1000</f>
        <v>0.75106279325885839</v>
      </c>
      <c r="V25" s="9"/>
      <c r="W25" s="9"/>
      <c r="AG25" s="57"/>
      <c r="AH25" s="57"/>
      <c r="AI25" s="57"/>
    </row>
    <row r="26" spans="6:35" x14ac:dyDescent="0.25">
      <c r="F26" t="str">
        <f>Sets!E24</f>
        <v>angas</v>
      </c>
      <c r="G26" s="17"/>
      <c r="H26" s="17"/>
      <c r="I26" s="17"/>
      <c r="J26" s="17"/>
      <c r="L26" s="9"/>
      <c r="Q26" t="str">
        <f t="shared" si="0"/>
        <v>angas</v>
      </c>
      <c r="R26" s="19">
        <f>VLOOKUP($Q26,'2019_LMD'!$A$2:$F$75,COLUMNS('2019_LMD'!$A$2:C$2),)/1000</f>
        <v>0.26612419379691304</v>
      </c>
      <c r="S26" s="19">
        <f>VLOOKUP($Q26,'2019_LMD'!$A$2:$F$75,COLUMNS('2019_LMD'!$A$2:D$2),)/1000</f>
        <v>0.32287223748472649</v>
      </c>
      <c r="T26" s="19">
        <f>VLOOKUP($Q26,'2019_LMD'!$A$2:$F$75,COLUMNS('2019_LMD'!$A$2:E$2),)/1000</f>
        <v>0.33746611732414</v>
      </c>
      <c r="U26" s="19">
        <f>VLOOKUP($Q26,'2019_LMD'!$A$2:$F$75,COLUMNS('2019_LMD'!$A$2:F$2),)/1000</f>
        <v>0.75106279325885839</v>
      </c>
      <c r="V26" s="9"/>
      <c r="W26" s="9"/>
      <c r="AG26" s="57"/>
      <c r="AH26" s="57"/>
      <c r="AI26" s="57"/>
    </row>
    <row r="27" spans="6:35" x14ac:dyDescent="0.25">
      <c r="F27" t="str">
        <f>Sets!E25</f>
        <v>apgm</v>
      </c>
      <c r="G27" s="17"/>
      <c r="H27" s="17"/>
      <c r="I27" s="17"/>
      <c r="J27" s="17"/>
      <c r="L27" s="9"/>
      <c r="Q27" t="str">
        <f t="shared" si="0"/>
        <v>apgm</v>
      </c>
      <c r="R27" s="130">
        <f>R28</f>
        <v>0.26612419379691304</v>
      </c>
      <c r="S27" s="130">
        <f t="shared" ref="S27:U27" si="2">S28</f>
        <v>0.32287223748472649</v>
      </c>
      <c r="T27" s="130">
        <f t="shared" si="2"/>
        <v>0.33746611732414</v>
      </c>
      <c r="U27" s="130">
        <f t="shared" si="2"/>
        <v>0.75106279325885839</v>
      </c>
      <c r="V27" s="9"/>
      <c r="W27" s="9"/>
      <c r="AG27" s="57"/>
      <c r="AH27" s="57"/>
      <c r="AI27" s="57"/>
    </row>
    <row r="28" spans="6:35" x14ac:dyDescent="0.25">
      <c r="F28" t="str">
        <f>Sets!E26</f>
        <v>amore</v>
      </c>
      <c r="G28" s="17"/>
      <c r="H28" s="17"/>
      <c r="I28" s="17"/>
      <c r="J28" s="17"/>
      <c r="L28" s="9"/>
      <c r="Q28" t="str">
        <f t="shared" si="0"/>
        <v>amore</v>
      </c>
      <c r="R28" s="19">
        <f>VLOOKUP($Q28,'2019_LMD'!$A$2:$F$75,COLUMNS('2019_LMD'!$A$2:C$2),)/1000</f>
        <v>0.26612419379691304</v>
      </c>
      <c r="S28" s="19">
        <f>VLOOKUP($Q28,'2019_LMD'!$A$2:$F$75,COLUMNS('2019_LMD'!$A$2:D$2),)/1000</f>
        <v>0.32287223748472649</v>
      </c>
      <c r="T28" s="19">
        <f>VLOOKUP($Q28,'2019_LMD'!$A$2:$F$75,COLUMNS('2019_LMD'!$A$2:E$2),)/1000</f>
        <v>0.33746611732414</v>
      </c>
      <c r="U28" s="19">
        <f>VLOOKUP($Q28,'2019_LMD'!$A$2:$F$75,COLUMNS('2019_LMD'!$A$2:F$2),)/1000</f>
        <v>0.75106279325885839</v>
      </c>
      <c r="V28" s="9"/>
      <c r="W28" s="9"/>
      <c r="AG28" s="57"/>
      <c r="AH28" s="57"/>
      <c r="AI28" s="57"/>
    </row>
    <row r="29" spans="6:35" x14ac:dyDescent="0.25">
      <c r="F29" t="str">
        <f>Sets!E27</f>
        <v>amine</v>
      </c>
      <c r="G29" s="17"/>
      <c r="H29" s="17"/>
      <c r="I29" s="17"/>
      <c r="J29" s="17"/>
      <c r="L29" s="9"/>
      <c r="Q29" t="str">
        <f t="shared" si="0"/>
        <v>amine</v>
      </c>
      <c r="R29" s="19">
        <f>VLOOKUP($Q29,'2019_LMD'!$A$2:$F$75,COLUMNS('2019_LMD'!$A$2:C$2),)/1000</f>
        <v>0.26612419379691304</v>
      </c>
      <c r="S29" s="19">
        <f>VLOOKUP($Q29,'2019_LMD'!$A$2:$F$75,COLUMNS('2019_LMD'!$A$2:D$2),)/1000</f>
        <v>0.32287223748472649</v>
      </c>
      <c r="T29" s="19">
        <f>VLOOKUP($Q29,'2019_LMD'!$A$2:$F$75,COLUMNS('2019_LMD'!$A$2:E$2),)/1000</f>
        <v>0.33746611732414</v>
      </c>
      <c r="U29" s="19">
        <f>VLOOKUP($Q29,'2019_LMD'!$A$2:$F$75,COLUMNS('2019_LMD'!$A$2:F$2),)/1000</f>
        <v>0.75106279325885839</v>
      </c>
      <c r="V29" s="9"/>
      <c r="W29" s="9"/>
      <c r="AG29" s="58"/>
      <c r="AH29" s="58"/>
      <c r="AI29" s="58"/>
    </row>
    <row r="30" spans="6:35" x14ac:dyDescent="0.25">
      <c r="F30" t="str">
        <f>Sets!E28</f>
        <v>ameat</v>
      </c>
      <c r="G30" s="17"/>
      <c r="H30" s="17"/>
      <c r="I30" s="17"/>
      <c r="J30" s="17"/>
      <c r="L30" s="9"/>
      <c r="Q30" t="str">
        <f t="shared" si="0"/>
        <v>ameat</v>
      </c>
      <c r="R30" s="19">
        <f>VLOOKUP($Q30,'2019_LMD'!$A$2:$F$75,COLUMNS('2019_LMD'!$A$2:C$2),)/1000</f>
        <v>1.7677570238879895E-2</v>
      </c>
      <c r="S30" s="19">
        <f>VLOOKUP($Q30,'2019_LMD'!$A$2:$F$75,COLUMNS('2019_LMD'!$A$2:D$2),)/1000</f>
        <v>2.2050954658103136E-2</v>
      </c>
      <c r="T30" s="19">
        <f>VLOOKUP($Q30,'2019_LMD'!$A$2:$F$75,COLUMNS('2019_LMD'!$A$2:E$2),)/1000</f>
        <v>3.7889690674400955E-2</v>
      </c>
      <c r="U30" s="19">
        <f>VLOOKUP($Q30,'2019_LMD'!$A$2:$F$75,COLUMNS('2019_LMD'!$A$2:F$2),)/1000</f>
        <v>6.1181464946621245E-2</v>
      </c>
      <c r="V30" s="9"/>
      <c r="W30" s="9"/>
      <c r="AG30" s="57"/>
      <c r="AH30" s="57"/>
      <c r="AI30" s="57"/>
    </row>
    <row r="31" spans="6:35" x14ac:dyDescent="0.25">
      <c r="F31" t="str">
        <f>Sets!E29</f>
        <v>apfis</v>
      </c>
      <c r="G31" s="26"/>
      <c r="H31" s="26"/>
      <c r="I31" s="17"/>
      <c r="J31" s="26"/>
      <c r="L31" s="9"/>
      <c r="Q31" t="str">
        <f t="shared" si="0"/>
        <v>apfis</v>
      </c>
      <c r="R31" s="19">
        <f>VLOOKUP($Q31,'2019_LMD'!$A$2:$F$75,COLUMNS('2019_LMD'!$A$2:C$2),)/1000</f>
        <v>0.13223645383427671</v>
      </c>
      <c r="S31" s="19">
        <f>VLOOKUP($Q31,'2019_LMD'!$A$2:$F$75,COLUMNS('2019_LMD'!$A$2:D$2),)/1000</f>
        <v>0.20999002003073189</v>
      </c>
      <c r="T31" s="19">
        <f>VLOOKUP($Q31,'2019_LMD'!$A$2:$F$75,COLUMNS('2019_LMD'!$A$2:E$2),)/1000</f>
        <v>0.31673890579116071</v>
      </c>
      <c r="U31" s="19">
        <f>VLOOKUP($Q31,'2019_LMD'!$A$2:$F$75,COLUMNS('2019_LMD'!$A$2:F$2),)/1000</f>
        <v>0.37107063664899453</v>
      </c>
      <c r="V31" s="9"/>
      <c r="W31" s="9"/>
      <c r="AG31" s="57"/>
      <c r="AH31" s="57"/>
      <c r="AI31" s="57"/>
    </row>
    <row r="32" spans="6:35" x14ac:dyDescent="0.25">
      <c r="F32" t="str">
        <f>Sets!E30</f>
        <v>avege</v>
      </c>
      <c r="L32" s="9"/>
      <c r="Q32" t="str">
        <f t="shared" si="0"/>
        <v>avege</v>
      </c>
      <c r="R32" s="19">
        <f>VLOOKUP($Q32,'2019_LMD'!$A$2:$F$75,COLUMNS('2019_LMD'!$A$2:C$2),)/1000</f>
        <v>0.13223645383427671</v>
      </c>
      <c r="S32" s="19">
        <f>VLOOKUP($Q32,'2019_LMD'!$A$2:$F$75,COLUMNS('2019_LMD'!$A$2:D$2),)/1000</f>
        <v>0.20999002003073189</v>
      </c>
      <c r="T32" s="19">
        <f>VLOOKUP($Q32,'2019_LMD'!$A$2:$F$75,COLUMNS('2019_LMD'!$A$2:E$2),)/1000</f>
        <v>0.31673890579116071</v>
      </c>
      <c r="U32" s="19">
        <f>VLOOKUP($Q32,'2019_LMD'!$A$2:$F$75,COLUMNS('2019_LMD'!$A$2:F$2),)/1000</f>
        <v>0.37107063664899453</v>
      </c>
      <c r="V32" s="9"/>
      <c r="W32" s="9"/>
      <c r="AG32" s="57"/>
      <c r="AH32" s="57"/>
      <c r="AI32" s="57"/>
    </row>
    <row r="33" spans="6:35" x14ac:dyDescent="0.25">
      <c r="F33" t="str">
        <f>Sets!E31</f>
        <v>afats</v>
      </c>
      <c r="L33" s="9"/>
      <c r="Q33" t="str">
        <f t="shared" si="0"/>
        <v>afats</v>
      </c>
      <c r="R33" s="19">
        <f>VLOOKUP($Q33,'2019_LMD'!$A$2:$F$75,COLUMNS('2019_LMD'!$A$2:C$2),)/1000</f>
        <v>0.13223645383427671</v>
      </c>
      <c r="S33" s="19">
        <f>VLOOKUP($Q33,'2019_LMD'!$A$2:$F$75,COLUMNS('2019_LMD'!$A$2:D$2),)/1000</f>
        <v>0.20999002003073189</v>
      </c>
      <c r="T33" s="19">
        <f>VLOOKUP($Q33,'2019_LMD'!$A$2:$F$75,COLUMNS('2019_LMD'!$A$2:E$2),)/1000</f>
        <v>0.31673890579116071</v>
      </c>
      <c r="U33" s="19">
        <f>VLOOKUP($Q33,'2019_LMD'!$A$2:$F$75,COLUMNS('2019_LMD'!$A$2:F$2),)/1000</f>
        <v>0.37107063664899453</v>
      </c>
      <c r="V33" s="9"/>
      <c r="W33" s="9"/>
      <c r="AG33" s="57"/>
      <c r="AH33" s="57"/>
      <c r="AI33" s="57"/>
    </row>
    <row r="34" spans="6:35" x14ac:dyDescent="0.25">
      <c r="F34" t="str">
        <f>Sets!E32</f>
        <v>adair</v>
      </c>
      <c r="L34" s="9"/>
      <c r="Q34" t="str">
        <f t="shared" si="0"/>
        <v>adair</v>
      </c>
      <c r="R34" s="19">
        <f>VLOOKUP($Q34,'2019_LMD'!$A$2:$F$75,COLUMNS('2019_LMD'!$A$2:C$2),)/1000</f>
        <v>4.8094466643923972E-2</v>
      </c>
      <c r="S34" s="19">
        <f>VLOOKUP($Q34,'2019_LMD'!$A$2:$F$75,COLUMNS('2019_LMD'!$A$2:D$2),)/1000</f>
        <v>5.6958412504236035E-2</v>
      </c>
      <c r="T34" s="19">
        <f>VLOOKUP($Q34,'2019_LMD'!$A$2:$F$75,COLUMNS('2019_LMD'!$A$2:E$2),)/1000</f>
        <v>0.15025445881009114</v>
      </c>
      <c r="U34" s="19">
        <f>VLOOKUP($Q34,'2019_LMD'!$A$2:$F$75,COLUMNS('2019_LMD'!$A$2:F$2),)/1000</f>
        <v>0.23119796298875314</v>
      </c>
      <c r="V34" s="9"/>
      <c r="W34" s="9"/>
      <c r="AG34" s="57"/>
      <c r="AH34" s="57"/>
      <c r="AI34" s="57"/>
    </row>
    <row r="35" spans="6:35" x14ac:dyDescent="0.25">
      <c r="F35" t="str">
        <f>Sets!E33</f>
        <v>agrai</v>
      </c>
      <c r="L35" s="9"/>
      <c r="Q35" t="str">
        <f t="shared" si="0"/>
        <v>agrai</v>
      </c>
      <c r="R35" s="19">
        <f>VLOOKUP($Q35,'2019_LMD'!$A$2:$F$75,COLUMNS('2019_LMD'!$A$2:C$2),)/1000</f>
        <v>0.22309876670107603</v>
      </c>
      <c r="S35" s="19">
        <f>VLOOKUP($Q35,'2019_LMD'!$A$2:$F$75,COLUMNS('2019_LMD'!$A$2:D$2),)/1000</f>
        <v>7.5648098060837693E-2</v>
      </c>
      <c r="T35" s="19">
        <f>VLOOKUP($Q35,'2019_LMD'!$A$2:$F$75,COLUMNS('2019_LMD'!$A$2:E$2),)/1000</f>
        <v>0.16491060024010559</v>
      </c>
      <c r="U35" s="19">
        <f>VLOOKUP($Q35,'2019_LMD'!$A$2:$F$75,COLUMNS('2019_LMD'!$A$2:F$2),)/1000</f>
        <v>0.44057912286043338</v>
      </c>
      <c r="V35" s="9"/>
      <c r="W35" s="9"/>
      <c r="AG35" s="57"/>
      <c r="AH35" s="57"/>
      <c r="AI35" s="57"/>
    </row>
    <row r="36" spans="6:35" x14ac:dyDescent="0.25">
      <c r="F36" t="str">
        <f>Sets!E34</f>
        <v>astar</v>
      </c>
      <c r="L36" s="9"/>
      <c r="Q36" t="str">
        <f t="shared" si="0"/>
        <v>astar</v>
      </c>
      <c r="R36" s="19">
        <f>VLOOKUP($Q36,'2019_LMD'!$A$2:$F$75,COLUMNS('2019_LMD'!$A$2:C$2),)/1000</f>
        <v>0.13223645383427671</v>
      </c>
      <c r="S36" s="19">
        <f>VLOOKUP($Q36,'2019_LMD'!$A$2:$F$75,COLUMNS('2019_LMD'!$A$2:D$2),)/1000</f>
        <v>0.20999002003073189</v>
      </c>
      <c r="T36" s="19">
        <f>VLOOKUP($Q36,'2019_LMD'!$A$2:$F$75,COLUMNS('2019_LMD'!$A$2:E$2),)/1000</f>
        <v>0.31673890579116071</v>
      </c>
      <c r="U36" s="19">
        <f>VLOOKUP($Q36,'2019_LMD'!$A$2:$F$75,COLUMNS('2019_LMD'!$A$2:F$2),)/1000</f>
        <v>0.37107063664899453</v>
      </c>
      <c r="V36" s="9"/>
      <c r="W36" s="9"/>
      <c r="AG36" s="57"/>
      <c r="AH36" s="57"/>
      <c r="AI36" s="57"/>
    </row>
    <row r="37" spans="6:35" x14ac:dyDescent="0.25">
      <c r="F37" t="str">
        <f>Sets!E35</f>
        <v>afeed</v>
      </c>
      <c r="L37" s="9"/>
      <c r="Q37" t="str">
        <f t="shared" si="0"/>
        <v>afeed</v>
      </c>
      <c r="R37" s="19">
        <f>VLOOKUP($Q37,'2019_LMD'!$A$2:$F$75,COLUMNS('2019_LMD'!$A$2:C$2),)/1000</f>
        <v>0.13223645383427671</v>
      </c>
      <c r="S37" s="19">
        <f>VLOOKUP($Q37,'2019_LMD'!$A$2:$F$75,COLUMNS('2019_LMD'!$A$2:D$2),)/1000</f>
        <v>0.20999002003073189</v>
      </c>
      <c r="T37" s="19">
        <f>VLOOKUP($Q37,'2019_LMD'!$A$2:$F$75,COLUMNS('2019_LMD'!$A$2:E$2),)/1000</f>
        <v>0.31673890579116071</v>
      </c>
      <c r="U37" s="19">
        <f>VLOOKUP($Q37,'2019_LMD'!$A$2:$F$75,COLUMNS('2019_LMD'!$A$2:F$2),)/1000</f>
        <v>0.37107063664899453</v>
      </c>
      <c r="V37" s="9"/>
      <c r="W37" s="9"/>
      <c r="AG37" s="57"/>
      <c r="AH37" s="57"/>
      <c r="AI37" s="57"/>
    </row>
    <row r="38" spans="6:35" x14ac:dyDescent="0.25">
      <c r="F38" t="str">
        <f>Sets!E36</f>
        <v>abake</v>
      </c>
      <c r="L38" s="9"/>
      <c r="Q38" t="str">
        <f t="shared" si="0"/>
        <v>abake</v>
      </c>
      <c r="R38" s="19">
        <f>VLOOKUP($Q38,'2019_LMD'!$A$2:$F$75,COLUMNS('2019_LMD'!$A$2:C$2),)/1000</f>
        <v>0.13223645383427671</v>
      </c>
      <c r="S38" s="19">
        <f>VLOOKUP($Q38,'2019_LMD'!$A$2:$F$75,COLUMNS('2019_LMD'!$A$2:D$2),)/1000</f>
        <v>0.20999002003073189</v>
      </c>
      <c r="T38" s="19">
        <f>VLOOKUP($Q38,'2019_LMD'!$A$2:$F$75,COLUMNS('2019_LMD'!$A$2:E$2),)/1000</f>
        <v>0.31673890579116071</v>
      </c>
      <c r="U38" s="19">
        <f>VLOOKUP($Q38,'2019_LMD'!$A$2:$F$75,COLUMNS('2019_LMD'!$A$2:F$2),)/1000</f>
        <v>0.37107063664899453</v>
      </c>
      <c r="V38" s="9"/>
      <c r="W38" s="9"/>
      <c r="AG38" s="57"/>
      <c r="AH38" s="57"/>
      <c r="AI38" s="57"/>
    </row>
    <row r="39" spans="6:35" x14ac:dyDescent="0.25">
      <c r="F39" t="str">
        <f>Sets!E37</f>
        <v>asuga</v>
      </c>
      <c r="L39" s="9"/>
      <c r="Q39" t="str">
        <f t="shared" si="0"/>
        <v>asuga</v>
      </c>
      <c r="R39" s="19">
        <f>VLOOKUP($Q39,'2019_LMD'!$A$2:$F$75,COLUMNS('2019_LMD'!$A$2:C$2),)/1000</f>
        <v>0.13223645383427671</v>
      </c>
      <c r="S39" s="19">
        <f>VLOOKUP($Q39,'2019_LMD'!$A$2:$F$75,COLUMNS('2019_LMD'!$A$2:D$2),)/1000</f>
        <v>0.20999002003073189</v>
      </c>
      <c r="T39" s="19">
        <f>VLOOKUP($Q39,'2019_LMD'!$A$2:$F$75,COLUMNS('2019_LMD'!$A$2:E$2),)/1000</f>
        <v>0.31673890579116071</v>
      </c>
      <c r="U39" s="19">
        <f>VLOOKUP($Q39,'2019_LMD'!$A$2:$F$75,COLUMNS('2019_LMD'!$A$2:F$2),)/1000</f>
        <v>0.37107063664899453</v>
      </c>
      <c r="V39" s="9"/>
      <c r="W39" s="9"/>
      <c r="AG39" s="57"/>
      <c r="AH39" s="57"/>
      <c r="AI39" s="57"/>
    </row>
    <row r="40" spans="6:35" x14ac:dyDescent="0.25">
      <c r="F40" t="str">
        <f>Sets!E38</f>
        <v>aconf</v>
      </c>
      <c r="L40" s="9"/>
      <c r="Q40" t="str">
        <f t="shared" si="0"/>
        <v>aconf</v>
      </c>
      <c r="R40" s="19">
        <f>VLOOKUP($Q40,'2019_LMD'!$A$2:$F$75,COLUMNS('2019_LMD'!$A$2:C$2),)/1000</f>
        <v>0.13223645383427671</v>
      </c>
      <c r="S40" s="19">
        <f>VLOOKUP($Q40,'2019_LMD'!$A$2:$F$75,COLUMNS('2019_LMD'!$A$2:D$2),)/1000</f>
        <v>0.20999002003073189</v>
      </c>
      <c r="T40" s="19">
        <f>VLOOKUP($Q40,'2019_LMD'!$A$2:$F$75,COLUMNS('2019_LMD'!$A$2:E$2),)/1000</f>
        <v>0.31673890579116071</v>
      </c>
      <c r="U40" s="19">
        <f>VLOOKUP($Q40,'2019_LMD'!$A$2:$F$75,COLUMNS('2019_LMD'!$A$2:F$2),)/1000</f>
        <v>0.37107063664899453</v>
      </c>
      <c r="V40" s="9"/>
      <c r="W40" s="9"/>
      <c r="AG40" s="57"/>
      <c r="AH40" s="57"/>
      <c r="AI40" s="57"/>
    </row>
    <row r="41" spans="6:35" x14ac:dyDescent="0.25">
      <c r="F41" t="str">
        <f>Sets!E39</f>
        <v>apast</v>
      </c>
      <c r="L41" s="9"/>
      <c r="Q41" t="str">
        <f t="shared" si="0"/>
        <v>apast</v>
      </c>
      <c r="R41" s="19">
        <f>VLOOKUP($Q41,'2019_LMD'!$A$2:$F$75,COLUMNS('2019_LMD'!$A$2:C$2),)/1000</f>
        <v>0.13223645383427671</v>
      </c>
      <c r="S41" s="19">
        <f>VLOOKUP($Q41,'2019_LMD'!$A$2:$F$75,COLUMNS('2019_LMD'!$A$2:D$2),)/1000</f>
        <v>0.20999002003073189</v>
      </c>
      <c r="T41" s="19">
        <f>VLOOKUP($Q41,'2019_LMD'!$A$2:$F$75,COLUMNS('2019_LMD'!$A$2:E$2),)/1000</f>
        <v>0.31673890579116071</v>
      </c>
      <c r="U41" s="19">
        <f>VLOOKUP($Q41,'2019_LMD'!$A$2:$F$75,COLUMNS('2019_LMD'!$A$2:F$2),)/1000</f>
        <v>0.37107063664899453</v>
      </c>
      <c r="V41" s="9"/>
      <c r="W41" s="9"/>
      <c r="AG41" s="57"/>
      <c r="AH41" s="57"/>
      <c r="AI41" s="57"/>
    </row>
    <row r="42" spans="6:35" x14ac:dyDescent="0.25">
      <c r="F42" t="str">
        <f>Sets!E40</f>
        <v>aofoo</v>
      </c>
      <c r="L42" s="9"/>
      <c r="Q42" t="str">
        <f t="shared" si="0"/>
        <v>aofoo</v>
      </c>
      <c r="R42" s="19">
        <f>VLOOKUP($Q42,'2019_LMD'!$A$2:$F$75,COLUMNS('2019_LMD'!$A$2:C$2),)/1000</f>
        <v>0.13223645383427671</v>
      </c>
      <c r="S42" s="19">
        <f>VLOOKUP($Q42,'2019_LMD'!$A$2:$F$75,COLUMNS('2019_LMD'!$A$2:D$2),)/1000</f>
        <v>0.20999002003073189</v>
      </c>
      <c r="T42" s="19">
        <f>VLOOKUP($Q42,'2019_LMD'!$A$2:$F$75,COLUMNS('2019_LMD'!$A$2:E$2),)/1000</f>
        <v>0.31673890579116071</v>
      </c>
      <c r="U42" s="19">
        <f>VLOOKUP($Q42,'2019_LMD'!$A$2:$F$75,COLUMNS('2019_LMD'!$A$2:F$2),)/1000</f>
        <v>0.37107063664899453</v>
      </c>
      <c r="V42" s="9"/>
      <c r="W42" s="9"/>
      <c r="AG42" s="57"/>
      <c r="AH42" s="57"/>
      <c r="AI42" s="57"/>
    </row>
    <row r="43" spans="6:35" x14ac:dyDescent="0.25">
      <c r="F43" t="str">
        <f>Sets!E41</f>
        <v>abevt</v>
      </c>
      <c r="L43" s="9"/>
      <c r="Q43" t="str">
        <f t="shared" si="0"/>
        <v>abevt</v>
      </c>
      <c r="R43" s="19">
        <f>VLOOKUP($Q43,'2019_LMD'!$A$2:$F$75,COLUMNS('2019_LMD'!$A$2:C$2),)/1000</f>
        <v>0.10378231194716789</v>
      </c>
      <c r="S43" s="19">
        <f>VLOOKUP($Q43,'2019_LMD'!$A$2:$F$75,COLUMNS('2019_LMD'!$A$2:D$2),)/1000</f>
        <v>0.12290968477299655</v>
      </c>
      <c r="T43" s="19">
        <f>VLOOKUP($Q43,'2019_LMD'!$A$2:$F$75,COLUMNS('2019_LMD'!$A$2:E$2),)/1000</f>
        <v>0.32423179221703269</v>
      </c>
      <c r="U43" s="19">
        <f>VLOOKUP($Q43,'2019_LMD'!$A$2:$F$75,COLUMNS('2019_LMD'!$A$2:F$2),)/1000</f>
        <v>0.49889853845546023</v>
      </c>
      <c r="V43" s="9"/>
      <c r="W43" s="9"/>
      <c r="AG43" s="57"/>
      <c r="AH43" s="57"/>
      <c r="AI43" s="57"/>
    </row>
    <row r="44" spans="6:35" x14ac:dyDescent="0.25">
      <c r="F44" t="str">
        <f>Sets!E42</f>
        <v>atext</v>
      </c>
      <c r="L44" s="9"/>
      <c r="Q44" t="str">
        <f t="shared" si="0"/>
        <v>atext</v>
      </c>
      <c r="R44" s="19">
        <f>VLOOKUP($Q44,'2019_LMD'!$A$2:$F$75,COLUMNS('2019_LMD'!$A$2:C$2),)/1000</f>
        <v>1.6736140918288012E-2</v>
      </c>
      <c r="S44" s="19">
        <f>VLOOKUP($Q44,'2019_LMD'!$A$2:$F$75,COLUMNS('2019_LMD'!$A$2:D$2),)/1000</f>
        <v>3.2920571380518064E-2</v>
      </c>
      <c r="T44" s="19">
        <f>VLOOKUP($Q44,'2019_LMD'!$A$2:$F$75,COLUMNS('2019_LMD'!$A$2:E$2),)/1000</f>
        <v>6.7774726290167106E-2</v>
      </c>
      <c r="U44" s="19">
        <f>VLOOKUP($Q44,'2019_LMD'!$A$2:$F$75,COLUMNS('2019_LMD'!$A$2:F$2),)/1000</f>
        <v>0.69599523710610789</v>
      </c>
      <c r="V44" s="9"/>
      <c r="W44" s="9"/>
      <c r="AG44" s="57"/>
      <c r="AH44" s="57"/>
      <c r="AI44" s="57"/>
    </row>
    <row r="45" spans="6:35" x14ac:dyDescent="0.25">
      <c r="F45" t="str">
        <f>Sets!E43</f>
        <v>aclth</v>
      </c>
      <c r="L45" s="9"/>
      <c r="Q45" t="str">
        <f t="shared" si="0"/>
        <v>aclth</v>
      </c>
      <c r="R45" s="19">
        <f>VLOOKUP($Q45,'2019_LMD'!$A$2:$F$75,COLUMNS('2019_LMD'!$A$2:C$2),)/1000</f>
        <v>1.6736140918288012E-2</v>
      </c>
      <c r="S45" s="19">
        <f>VLOOKUP($Q45,'2019_LMD'!$A$2:$F$75,COLUMNS('2019_LMD'!$A$2:D$2),)/1000</f>
        <v>3.2920571380518064E-2</v>
      </c>
      <c r="T45" s="19">
        <f>VLOOKUP($Q45,'2019_LMD'!$A$2:$F$75,COLUMNS('2019_LMD'!$A$2:E$2),)/1000</f>
        <v>6.7774726290167106E-2</v>
      </c>
      <c r="U45" s="19">
        <f>VLOOKUP($Q45,'2019_LMD'!$A$2:$F$75,COLUMNS('2019_LMD'!$A$2:F$2),)/1000</f>
        <v>0.69599523710610789</v>
      </c>
      <c r="V45" s="9"/>
      <c r="W45" s="9"/>
      <c r="AG45" s="57"/>
      <c r="AH45" s="57"/>
      <c r="AI45" s="57"/>
    </row>
    <row r="46" spans="6:35" x14ac:dyDescent="0.25">
      <c r="F46" t="str">
        <f>Sets!E44</f>
        <v>aleat</v>
      </c>
      <c r="L46" s="9"/>
      <c r="Q46" t="str">
        <f t="shared" si="0"/>
        <v>aleat</v>
      </c>
      <c r="R46" s="19">
        <f>VLOOKUP($Q46,'2019_LMD'!$A$2:$F$75,COLUMNS('2019_LMD'!$A$2:C$2),)/1000</f>
        <v>1.6736140918288012E-2</v>
      </c>
      <c r="S46" s="19">
        <f>VLOOKUP($Q46,'2019_LMD'!$A$2:$F$75,COLUMNS('2019_LMD'!$A$2:D$2),)/1000</f>
        <v>3.2920571380518064E-2</v>
      </c>
      <c r="T46" s="19">
        <f>VLOOKUP($Q46,'2019_LMD'!$A$2:$F$75,COLUMNS('2019_LMD'!$A$2:E$2),)/1000</f>
        <v>6.7774726290167106E-2</v>
      </c>
      <c r="U46" s="19">
        <f>VLOOKUP($Q46,'2019_LMD'!$A$2:$F$75,COLUMNS('2019_LMD'!$A$2:F$2),)/1000</f>
        <v>0.69599523710610789</v>
      </c>
      <c r="V46" s="9"/>
      <c r="W46" s="9"/>
      <c r="AG46" s="57"/>
      <c r="AH46" s="57"/>
      <c r="AI46" s="57"/>
    </row>
    <row r="47" spans="6:35" x14ac:dyDescent="0.25">
      <c r="F47" t="str">
        <f>Sets!E45</f>
        <v>afoot</v>
      </c>
      <c r="L47" s="9"/>
      <c r="Q47" t="str">
        <f t="shared" si="0"/>
        <v>afoot</v>
      </c>
      <c r="R47" s="19">
        <f>VLOOKUP($Q47,'2019_LMD'!$A$2:$F$75,COLUMNS('2019_LMD'!$A$2:C$2),)/1000</f>
        <v>1.6736140918288012E-2</v>
      </c>
      <c r="S47" s="19">
        <f>VLOOKUP($Q47,'2019_LMD'!$A$2:$F$75,COLUMNS('2019_LMD'!$A$2:D$2),)/1000</f>
        <v>3.2920571380518064E-2</v>
      </c>
      <c r="T47" s="19">
        <f>VLOOKUP($Q47,'2019_LMD'!$A$2:$F$75,COLUMNS('2019_LMD'!$A$2:E$2),)/1000</f>
        <v>6.7774726290167106E-2</v>
      </c>
      <c r="U47" s="19">
        <f>VLOOKUP($Q47,'2019_LMD'!$A$2:$F$75,COLUMNS('2019_LMD'!$A$2:F$2),)/1000</f>
        <v>0.69599523710610789</v>
      </c>
      <c r="V47" s="9"/>
      <c r="W47" s="9"/>
      <c r="AG47" s="57"/>
      <c r="AH47" s="57"/>
      <c r="AI47" s="57"/>
    </row>
    <row r="48" spans="6:35" x14ac:dyDescent="0.25">
      <c r="F48" t="str">
        <f>Sets!E46</f>
        <v>awood</v>
      </c>
      <c r="L48" s="9"/>
      <c r="Q48" t="str">
        <f t="shared" si="0"/>
        <v>awood</v>
      </c>
      <c r="R48" s="19">
        <f>VLOOKUP($Q48,'2019_LMD'!$A$2:$F$75,COLUMNS('2019_LMD'!$A$2:C$2),)/1000</f>
        <v>5.1057397581584701E-2</v>
      </c>
      <c r="S48" s="19">
        <f>VLOOKUP($Q48,'2019_LMD'!$A$2:$F$75,COLUMNS('2019_LMD'!$A$2:D$2),)/1000</f>
        <v>0.23212292970439619</v>
      </c>
      <c r="T48" s="19">
        <f>VLOOKUP($Q48,'2019_LMD'!$A$2:$F$75,COLUMNS('2019_LMD'!$A$2:E$2),)/1000</f>
        <v>0.23918791149334834</v>
      </c>
      <c r="U48" s="19">
        <f>VLOOKUP($Q48,'2019_LMD'!$A$2:$F$75,COLUMNS('2019_LMD'!$A$2:F$2),)/1000</f>
        <v>0.41840507446992337</v>
      </c>
      <c r="V48" s="9"/>
      <c r="W48" s="9"/>
      <c r="AG48" s="57"/>
      <c r="AH48" s="57"/>
      <c r="AI48" s="57"/>
    </row>
    <row r="49" spans="6:35" x14ac:dyDescent="0.25">
      <c r="F49" t="str">
        <f>Sets!E47</f>
        <v>apapr</v>
      </c>
      <c r="L49" s="9"/>
      <c r="Q49" t="str">
        <f t="shared" si="0"/>
        <v>apapr</v>
      </c>
      <c r="R49" s="19">
        <f>VLOOKUP($Q49,'2019_LMD'!$A$2:$F$75,COLUMNS('2019_LMD'!$A$2:C$2),)/1000</f>
        <v>5.1057397581584701E-2</v>
      </c>
      <c r="S49" s="19">
        <f>VLOOKUP($Q49,'2019_LMD'!$A$2:$F$75,COLUMNS('2019_LMD'!$A$2:D$2),)/1000</f>
        <v>0.23212292970439619</v>
      </c>
      <c r="T49" s="19">
        <f>VLOOKUP($Q49,'2019_LMD'!$A$2:$F$75,COLUMNS('2019_LMD'!$A$2:E$2),)/1000</f>
        <v>0.23918791149334834</v>
      </c>
      <c r="U49" s="19">
        <f>VLOOKUP($Q49,'2019_LMD'!$A$2:$F$75,COLUMNS('2019_LMD'!$A$2:F$2),)/1000</f>
        <v>0.41840507446992337</v>
      </c>
      <c r="V49" s="9"/>
      <c r="W49" s="9"/>
      <c r="AG49" s="57"/>
      <c r="AH49" s="57"/>
      <c r="AI49" s="57"/>
    </row>
    <row r="50" spans="6:35" x14ac:dyDescent="0.25">
      <c r="F50" t="str">
        <f>Sets!E48</f>
        <v>aprnt</v>
      </c>
      <c r="L50" s="9"/>
      <c r="Q50" t="str">
        <f t="shared" si="0"/>
        <v>aprnt</v>
      </c>
      <c r="R50" s="19">
        <f>VLOOKUP($Q50,'2019_LMD'!$A$2:$F$75,COLUMNS('2019_LMD'!$A$2:C$2),)/1000</f>
        <v>5.1057397581584701E-2</v>
      </c>
      <c r="S50" s="19">
        <f>VLOOKUP($Q50,'2019_LMD'!$A$2:$F$75,COLUMNS('2019_LMD'!$A$2:D$2),)/1000</f>
        <v>0.23212292970439619</v>
      </c>
      <c r="T50" s="19">
        <f>VLOOKUP($Q50,'2019_LMD'!$A$2:$F$75,COLUMNS('2019_LMD'!$A$2:E$2),)/1000</f>
        <v>0.23918791149334834</v>
      </c>
      <c r="U50" s="19">
        <f>VLOOKUP($Q50,'2019_LMD'!$A$2:$F$75,COLUMNS('2019_LMD'!$A$2:F$2),)/1000</f>
        <v>0.41840507446992337</v>
      </c>
      <c r="V50" s="9"/>
      <c r="W50" s="9"/>
      <c r="AG50" s="58"/>
      <c r="AH50" s="58"/>
      <c r="AI50" s="58"/>
    </row>
    <row r="51" spans="6:35" x14ac:dyDescent="0.25">
      <c r="F51" t="str">
        <f>Sets!E49</f>
        <v>apetr</v>
      </c>
      <c r="L51" s="9"/>
      <c r="Q51" t="str">
        <f t="shared" si="0"/>
        <v>apetr</v>
      </c>
      <c r="R51" s="19">
        <f>VLOOKUP($Q51,'2019_LMD'!$A$2:$F$75,COLUMNS('2019_LMD'!$A$2:C$2),)/1000</f>
        <v>5.5134611518635239E-2</v>
      </c>
      <c r="S51" s="19">
        <f>VLOOKUP($Q51,'2019_LMD'!$A$2:$F$75,COLUMNS('2019_LMD'!$A$2:D$2),)/1000</f>
        <v>0.1429109566348909</v>
      </c>
      <c r="T51" s="19">
        <f>VLOOKUP($Q51,'2019_LMD'!$A$2:$F$75,COLUMNS('2019_LMD'!$A$2:E$2),)/1000</f>
        <v>0.14418642534348483</v>
      </c>
      <c r="U51" s="19">
        <f>VLOOKUP($Q51,'2019_LMD'!$A$2:$F$75,COLUMNS('2019_LMD'!$A$2:F$2),)/1000</f>
        <v>0.50662373412306461</v>
      </c>
      <c r="V51" s="9"/>
      <c r="W51" s="9"/>
      <c r="AG51" s="58"/>
      <c r="AH51" s="58"/>
      <c r="AI51" s="58"/>
    </row>
    <row r="52" spans="6:35" x14ac:dyDescent="0.25">
      <c r="F52" t="str">
        <f>Sets!E50</f>
        <v>ahydr</v>
      </c>
      <c r="L52" s="9"/>
      <c r="Q52" t="str">
        <f t="shared" si="0"/>
        <v>ahydr</v>
      </c>
      <c r="R52" s="19">
        <f>VLOOKUP($Q52,'2019_LMD'!$A$2:$F$75,COLUMNS('2019_LMD'!$A$2:C$2),)/1000</f>
        <v>0.10332416225741273</v>
      </c>
      <c r="S52" s="19">
        <f>VLOOKUP($Q52,'2019_LMD'!$A$2:$F$75,COLUMNS('2019_LMD'!$A$2:D$2),)/1000</f>
        <v>0.26782005830792249</v>
      </c>
      <c r="T52" s="19">
        <f>VLOOKUP($Q52,'2019_LMD'!$A$2:$F$75,COLUMNS('2019_LMD'!$A$2:E$2),)/1000</f>
        <v>0.27021033062817751</v>
      </c>
      <c r="U52" s="19">
        <f>VLOOKUP($Q52,'2019_LMD'!$A$2:$F$75,COLUMNS('2019_LMD'!$A$2:F$2),)/1000</f>
        <v>0.94943033905834251</v>
      </c>
      <c r="V52" s="9"/>
      <c r="W52" s="9"/>
      <c r="AG52" s="57"/>
      <c r="AH52" s="57"/>
      <c r="AI52" s="57"/>
    </row>
    <row r="53" spans="6:35" x14ac:dyDescent="0.25">
      <c r="F53" t="str">
        <f>Sets!E51</f>
        <v>aammo</v>
      </c>
      <c r="L53" s="9"/>
      <c r="Q53" t="str">
        <f t="shared" si="0"/>
        <v>aammo</v>
      </c>
      <c r="R53" s="130">
        <f>R54</f>
        <v>0.10332416225741273</v>
      </c>
      <c r="S53" s="130">
        <f t="shared" ref="S53:U53" si="3">S54</f>
        <v>0.26782005830792249</v>
      </c>
      <c r="T53" s="130">
        <f t="shared" si="3"/>
        <v>0.27021033062817751</v>
      </c>
      <c r="U53" s="130">
        <f t="shared" si="3"/>
        <v>0.94943033905834251</v>
      </c>
      <c r="V53" s="9"/>
      <c r="W53" s="9"/>
      <c r="AG53" s="57"/>
      <c r="AH53" s="57"/>
      <c r="AI53" s="57"/>
    </row>
    <row r="54" spans="6:35" x14ac:dyDescent="0.25">
      <c r="F54" t="str">
        <f>Sets!E52</f>
        <v>abchm</v>
      </c>
      <c r="Q54" t="str">
        <f t="shared" ref="Q54:Q59" si="4">F54</f>
        <v>abchm</v>
      </c>
      <c r="R54" s="19">
        <f>VLOOKUP($Q54,'2019_LMD'!$A$2:$F$75,COLUMNS('2019_LMD'!$A$2:C$2),)/1000</f>
        <v>0.10332416225741273</v>
      </c>
      <c r="S54" s="19">
        <f>VLOOKUP($Q54,'2019_LMD'!$A$2:$F$75,COLUMNS('2019_LMD'!$A$2:D$2),)/1000</f>
        <v>0.26782005830792249</v>
      </c>
      <c r="T54" s="19">
        <f>VLOOKUP($Q54,'2019_LMD'!$A$2:$F$75,COLUMNS('2019_LMD'!$A$2:E$2),)/1000</f>
        <v>0.27021033062817751</v>
      </c>
      <c r="U54" s="19">
        <f>VLOOKUP($Q54,'2019_LMD'!$A$2:$F$75,COLUMNS('2019_LMD'!$A$2:F$2),)/1000</f>
        <v>0.94943033905834251</v>
      </c>
      <c r="V54" s="9"/>
      <c r="W54" s="9"/>
      <c r="AG54" s="57"/>
      <c r="AH54" s="57"/>
      <c r="AI54" s="57"/>
    </row>
    <row r="55" spans="6:35" x14ac:dyDescent="0.25">
      <c r="F55" t="str">
        <f>Sets!E53</f>
        <v>aochm</v>
      </c>
      <c r="Q55" t="str">
        <f t="shared" si="4"/>
        <v>aochm</v>
      </c>
      <c r="R55" s="19">
        <f>VLOOKUP($Q55,'2019_LMD'!$A$2:$F$75,COLUMNS('2019_LMD'!$A$2:C$2),)/1000</f>
        <v>0.10332416225741273</v>
      </c>
      <c r="S55" s="19">
        <f>VLOOKUP($Q55,'2019_LMD'!$A$2:$F$75,COLUMNS('2019_LMD'!$A$2:D$2),)/1000</f>
        <v>0.26782005830792249</v>
      </c>
      <c r="T55" s="19">
        <f>VLOOKUP($Q55,'2019_LMD'!$A$2:$F$75,COLUMNS('2019_LMD'!$A$2:E$2),)/1000</f>
        <v>0.27021033062817751</v>
      </c>
      <c r="U55" s="19">
        <f>VLOOKUP($Q55,'2019_LMD'!$A$2:$F$75,COLUMNS('2019_LMD'!$A$2:F$2),)/1000</f>
        <v>0.94943033905834251</v>
      </c>
      <c r="V55" s="9"/>
      <c r="W55" s="9"/>
      <c r="AG55" s="57"/>
      <c r="AH55" s="57"/>
      <c r="AI55" s="57"/>
    </row>
    <row r="56" spans="6:35" x14ac:dyDescent="0.25">
      <c r="F56" t="str">
        <f>Sets!E54</f>
        <v>arubb</v>
      </c>
      <c r="Q56" t="str">
        <f t="shared" si="4"/>
        <v>arubb</v>
      </c>
      <c r="R56" s="19">
        <f>VLOOKUP($Q56,'2019_LMD'!$A$2:$F$75,COLUMNS('2019_LMD'!$A$2:C$2),)/1000</f>
        <v>0.10332416225741273</v>
      </c>
      <c r="S56" s="19">
        <f>VLOOKUP($Q56,'2019_LMD'!$A$2:$F$75,COLUMNS('2019_LMD'!$A$2:D$2),)/1000</f>
        <v>0.26782005830792249</v>
      </c>
      <c r="T56" s="19">
        <f>VLOOKUP($Q56,'2019_LMD'!$A$2:$F$75,COLUMNS('2019_LMD'!$A$2:E$2),)/1000</f>
        <v>0.27021033062817751</v>
      </c>
      <c r="U56" s="19">
        <f>VLOOKUP($Q56,'2019_LMD'!$A$2:$F$75,COLUMNS('2019_LMD'!$A$2:F$2),)/1000</f>
        <v>0.94943033905834251</v>
      </c>
      <c r="V56" s="9"/>
      <c r="W56" s="9"/>
      <c r="AG56" s="57"/>
      <c r="AH56" s="57"/>
      <c r="AI56" s="57"/>
    </row>
    <row r="57" spans="6:35" x14ac:dyDescent="0.25">
      <c r="F57" t="str">
        <f>Sets!E55</f>
        <v>aplas</v>
      </c>
      <c r="Q57" t="str">
        <f t="shared" si="4"/>
        <v>aplas</v>
      </c>
      <c r="R57" s="19">
        <f>VLOOKUP($Q57,'2019_LMD'!$A$2:$F$75,COLUMNS('2019_LMD'!$A$2:C$2),)/1000</f>
        <v>0.10332416225741273</v>
      </c>
      <c r="S57" s="19">
        <f>VLOOKUP($Q57,'2019_LMD'!$A$2:$F$75,COLUMNS('2019_LMD'!$A$2:D$2),)/1000</f>
        <v>0.26782005830792249</v>
      </c>
      <c r="T57" s="19">
        <f>VLOOKUP($Q57,'2019_LMD'!$A$2:$F$75,COLUMNS('2019_LMD'!$A$2:E$2),)/1000</f>
        <v>0.27021033062817751</v>
      </c>
      <c r="U57" s="19">
        <f>VLOOKUP($Q57,'2019_LMD'!$A$2:$F$75,COLUMNS('2019_LMD'!$A$2:F$2),)/1000</f>
        <v>0.94943033905834251</v>
      </c>
      <c r="V57" s="9"/>
      <c r="W57" s="9"/>
      <c r="AG57" s="57"/>
      <c r="AH57" s="57"/>
      <c r="AI57" s="57"/>
    </row>
    <row r="58" spans="6:35" x14ac:dyDescent="0.25">
      <c r="F58" t="str">
        <f>Sets!E56</f>
        <v>anmet</v>
      </c>
      <c r="Q58" t="str">
        <f t="shared" si="4"/>
        <v>anmet</v>
      </c>
      <c r="R58" s="19">
        <f>VLOOKUP($Q58,'2019_LMD'!$A$2:$F$75,COLUMNS('2019_LMD'!$A$2:C$2),)/1000</f>
        <v>3.9536671832320729E-2</v>
      </c>
      <c r="S58" s="19">
        <f>VLOOKUP($Q58,'2019_LMD'!$A$2:$F$75,COLUMNS('2019_LMD'!$A$2:D$2),)/1000</f>
        <v>5.0109572819173005E-2</v>
      </c>
      <c r="T58" s="19">
        <f>VLOOKUP($Q58,'2019_LMD'!$A$2:$F$75,COLUMNS('2019_LMD'!$A$2:E$2),)/1000</f>
        <v>0.14363122111635135</v>
      </c>
      <c r="U58" s="19">
        <f>VLOOKUP($Q58,'2019_LMD'!$A$2:$F$75,COLUMNS('2019_LMD'!$A$2:F$2),)/1000</f>
        <v>0.16499866677253466</v>
      </c>
      <c r="V58" s="9"/>
      <c r="W58" s="9"/>
      <c r="AG58" s="58"/>
      <c r="AH58" s="58"/>
      <c r="AI58" s="58"/>
    </row>
    <row r="59" spans="6:35" x14ac:dyDescent="0.25">
      <c r="F59" t="str">
        <f>Sets!E57</f>
        <v>airon</v>
      </c>
      <c r="Q59" t="str">
        <f t="shared" si="4"/>
        <v>airon</v>
      </c>
      <c r="R59" s="19">
        <f>VLOOKUP($Q59,'2019_LMD'!$A$2:$F$75,COLUMNS('2019_LMD'!$A$2:C$2),)/1000</f>
        <v>9.4024804484542257E-2</v>
      </c>
      <c r="S59" s="19">
        <f>VLOOKUP($Q59,'2019_LMD'!$A$2:$F$75,COLUMNS('2019_LMD'!$A$2:D$2),)/1000</f>
        <v>0.14981720477966248</v>
      </c>
      <c r="T59" s="19">
        <f>VLOOKUP($Q59,'2019_LMD'!$A$2:$F$75,COLUMNS('2019_LMD'!$A$2:E$2),)/1000</f>
        <v>0.20647841195321848</v>
      </c>
      <c r="U59" s="19">
        <f>VLOOKUP($Q59,'2019_LMD'!$A$2:$F$75,COLUMNS('2019_LMD'!$A$2:F$2),)/1000</f>
        <v>0.55421375856260624</v>
      </c>
      <c r="V59" s="9"/>
      <c r="W59" s="9"/>
      <c r="AG59" s="57"/>
      <c r="AH59" s="57"/>
      <c r="AI59" s="57"/>
    </row>
    <row r="60" spans="6:35" x14ac:dyDescent="0.25">
      <c r="F60" s="70" t="str">
        <f>Sets!E58</f>
        <v>anfrm</v>
      </c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 t="str">
        <f t="shared" ref="Q60" si="5">F60</f>
        <v>anfrm</v>
      </c>
      <c r="R60" s="19">
        <f>VLOOKUP($Q60,'2019_LMD'!$A$2:$F$75,COLUMNS('2019_LMD'!$A$2:C$2),)/1000</f>
        <v>9.4024804484542257E-2</v>
      </c>
      <c r="S60" s="19">
        <f>VLOOKUP($Q60,'2019_LMD'!$A$2:$F$75,COLUMNS('2019_LMD'!$A$2:D$2),)/1000</f>
        <v>0.14981720477966248</v>
      </c>
      <c r="T60" s="19">
        <f>VLOOKUP($Q60,'2019_LMD'!$A$2:$F$75,COLUMNS('2019_LMD'!$A$2:E$2),)/1000</f>
        <v>0.20647841195321848</v>
      </c>
      <c r="U60" s="19">
        <f>VLOOKUP($Q60,'2019_LMD'!$A$2:$F$75,COLUMNS('2019_LMD'!$A$2:F$2),)/1000</f>
        <v>0.55421375856260624</v>
      </c>
      <c r="V60" s="9"/>
      <c r="W60" s="9"/>
      <c r="AG60" s="57"/>
      <c r="AH60" s="57"/>
      <c r="AI60" s="57"/>
    </row>
    <row r="61" spans="6:35" x14ac:dyDescent="0.25">
      <c r="F61" s="70" t="str">
        <f>Sets!E59</f>
        <v>ametp</v>
      </c>
      <c r="Q61" s="70" t="str">
        <f t="shared" ref="Q61:Q82" si="6">F61</f>
        <v>ametp</v>
      </c>
      <c r="R61" s="19">
        <f>VLOOKUP($Q61,'2019_LMD'!$A$2:$F$75,COLUMNS('2019_LMD'!$A$2:C$2),)/1000</f>
        <v>9.4024804484542257E-2</v>
      </c>
      <c r="S61" s="19">
        <f>VLOOKUP($Q61,'2019_LMD'!$A$2:$F$75,COLUMNS('2019_LMD'!$A$2:D$2),)/1000</f>
        <v>0.14981720477966248</v>
      </c>
      <c r="T61" s="19">
        <f>VLOOKUP($Q61,'2019_LMD'!$A$2:$F$75,COLUMNS('2019_LMD'!$A$2:E$2),)/1000</f>
        <v>0.20647841195321848</v>
      </c>
      <c r="U61" s="19">
        <f>VLOOKUP($Q61,'2019_LMD'!$A$2:$F$75,COLUMNS('2019_LMD'!$A$2:F$2),)/1000</f>
        <v>0.55421375856260624</v>
      </c>
      <c r="V61" s="9"/>
      <c r="W61" s="9"/>
      <c r="AG61" s="57"/>
      <c r="AH61" s="57"/>
      <c r="AI61" s="57"/>
    </row>
    <row r="62" spans="6:35" x14ac:dyDescent="0.25">
      <c r="F62" s="70" t="str">
        <f>Sets!E60</f>
        <v>amach</v>
      </c>
      <c r="Q62" s="70" t="str">
        <f t="shared" si="6"/>
        <v>amach</v>
      </c>
      <c r="R62" s="19">
        <f>VLOOKUP($Q62,'2019_LMD'!$A$2:$F$75,COLUMNS('2019_LMD'!$A$2:C$2),)/1000</f>
        <v>0.25371619373958521</v>
      </c>
      <c r="S62" s="19">
        <f>VLOOKUP($Q62,'2019_LMD'!$A$2:$F$75,COLUMNS('2019_LMD'!$A$2:D$2),)/1000</f>
        <v>0.31882000560642632</v>
      </c>
      <c r="T62" s="19">
        <f>VLOOKUP($Q62,'2019_LMD'!$A$2:$F$75,COLUMNS('2019_LMD'!$A$2:E$2),)/1000</f>
        <v>0.33897196892551074</v>
      </c>
      <c r="U62" s="19">
        <f>VLOOKUP($Q62,'2019_LMD'!$A$2:$F$75,COLUMNS('2019_LMD'!$A$2:F$2),)/1000</f>
        <v>0.65109605592679987</v>
      </c>
      <c r="V62" s="9"/>
      <c r="W62" s="9"/>
      <c r="AG62" s="58"/>
      <c r="AH62" s="58"/>
      <c r="AI62" s="58"/>
    </row>
    <row r="63" spans="6:35" x14ac:dyDescent="0.25">
      <c r="F63" s="70" t="str">
        <f>Sets!E61</f>
        <v>afcel</v>
      </c>
      <c r="Q63" s="70" t="str">
        <f t="shared" si="6"/>
        <v>afcel</v>
      </c>
      <c r="R63" s="130">
        <f>R65</f>
        <v>5.642660169919482E-2</v>
      </c>
      <c r="S63" s="130">
        <f t="shared" ref="S63:U63" si="7">S65</f>
        <v>0.20563622981685373</v>
      </c>
      <c r="T63" s="130">
        <f t="shared" si="7"/>
        <v>0.2695458537433722</v>
      </c>
      <c r="U63" s="130">
        <f t="shared" si="7"/>
        <v>0.51595192119983357</v>
      </c>
      <c r="V63" s="9"/>
      <c r="W63" s="9"/>
      <c r="AG63" s="57"/>
      <c r="AH63" s="57"/>
      <c r="AI63" s="57"/>
    </row>
    <row r="64" spans="6:35" x14ac:dyDescent="0.25">
      <c r="F64" s="70" t="str">
        <f>Sets!E62</f>
        <v>aelct</v>
      </c>
      <c r="Q64" s="70" t="str">
        <f t="shared" si="6"/>
        <v>aelct</v>
      </c>
      <c r="R64" s="130">
        <f>R65</f>
        <v>5.642660169919482E-2</v>
      </c>
      <c r="S64" s="130">
        <f t="shared" ref="S64:U64" si="8">S65</f>
        <v>0.20563622981685373</v>
      </c>
      <c r="T64" s="130">
        <f t="shared" si="8"/>
        <v>0.2695458537433722</v>
      </c>
      <c r="U64" s="130">
        <f t="shared" si="8"/>
        <v>0.51595192119983357</v>
      </c>
      <c r="V64" s="9"/>
      <c r="W64" s="9"/>
      <c r="AG64" s="57"/>
      <c r="AH64" s="57"/>
      <c r="AI64" s="57"/>
    </row>
    <row r="65" spans="6:35" x14ac:dyDescent="0.25">
      <c r="F65" s="70" t="str">
        <f>Sets!E63</f>
        <v>aemch</v>
      </c>
      <c r="Q65" s="70" t="str">
        <f t="shared" si="6"/>
        <v>aemch</v>
      </c>
      <c r="R65" s="19">
        <f>VLOOKUP($Q65,'2019_LMD'!$A$2:$F$75,COLUMNS('2019_LMD'!$A$2:C$2),)/1000</f>
        <v>5.642660169919482E-2</v>
      </c>
      <c r="S65" s="19">
        <f>VLOOKUP($Q65,'2019_LMD'!$A$2:$F$75,COLUMNS('2019_LMD'!$A$2:D$2),)/1000</f>
        <v>0.20563622981685373</v>
      </c>
      <c r="T65" s="19">
        <f>VLOOKUP($Q65,'2019_LMD'!$A$2:$F$75,COLUMNS('2019_LMD'!$A$2:E$2),)/1000</f>
        <v>0.2695458537433722</v>
      </c>
      <c r="U65" s="19">
        <f>VLOOKUP($Q65,'2019_LMD'!$A$2:$F$75,COLUMNS('2019_LMD'!$A$2:F$2),)/1000</f>
        <v>0.51595192119983357</v>
      </c>
      <c r="V65" s="9"/>
      <c r="W65" s="9"/>
      <c r="AG65" s="57"/>
      <c r="AH65" s="57"/>
      <c r="AI65" s="57"/>
    </row>
    <row r="66" spans="6:35" x14ac:dyDescent="0.25">
      <c r="F66" s="70" t="str">
        <f>Sets!E64</f>
        <v>asequ</v>
      </c>
      <c r="Q66" s="70" t="str">
        <f t="shared" si="6"/>
        <v>asequ</v>
      </c>
      <c r="R66" s="19">
        <f>VLOOKUP($Q66,'2019_LMD'!$A$2:$F$75,COLUMNS('2019_LMD'!$A$2:C$2),)/1000</f>
        <v>5.642660169919482E-2</v>
      </c>
      <c r="S66" s="19">
        <f>VLOOKUP($Q66,'2019_LMD'!$A$2:$F$75,COLUMNS('2019_LMD'!$A$2:D$2),)/1000</f>
        <v>0.20563622981685373</v>
      </c>
      <c r="T66" s="19">
        <f>VLOOKUP($Q66,'2019_LMD'!$A$2:$F$75,COLUMNS('2019_LMD'!$A$2:E$2),)/1000</f>
        <v>0.2695458537433722</v>
      </c>
      <c r="U66" s="19">
        <f>VLOOKUP($Q66,'2019_LMD'!$A$2:$F$75,COLUMNS('2019_LMD'!$A$2:F$2),)/1000</f>
        <v>0.51595192119983357</v>
      </c>
      <c r="V66" s="9"/>
      <c r="W66" s="9"/>
      <c r="AG66" s="57"/>
      <c r="AH66" s="57"/>
      <c r="AI66" s="57"/>
    </row>
    <row r="67" spans="6:35" x14ac:dyDescent="0.25">
      <c r="F67" s="70" t="str">
        <f>Sets!E65</f>
        <v>avehi</v>
      </c>
      <c r="Q67" s="70" t="str">
        <f t="shared" si="6"/>
        <v>avehi</v>
      </c>
      <c r="R67" s="19">
        <f>VLOOKUP($Q67,'2019_LMD'!$A$2:$F$75,COLUMNS('2019_LMD'!$A$2:C$2),)/1000</f>
        <v>5.642660169919482E-2</v>
      </c>
      <c r="S67" s="19">
        <f>VLOOKUP($Q67,'2019_LMD'!$A$2:$F$75,COLUMNS('2019_LMD'!$A$2:D$2),)/1000</f>
        <v>0.20563622981685373</v>
      </c>
      <c r="T67" s="19">
        <f>VLOOKUP($Q67,'2019_LMD'!$A$2:$F$75,COLUMNS('2019_LMD'!$A$2:E$2),)/1000</f>
        <v>0.2695458537433722</v>
      </c>
      <c r="U67" s="19">
        <f>VLOOKUP($Q67,'2019_LMD'!$A$2:$F$75,COLUMNS('2019_LMD'!$A$2:F$2),)/1000</f>
        <v>0.51595192119983357</v>
      </c>
      <c r="V67" s="9"/>
      <c r="W67" s="9"/>
      <c r="AG67" s="57"/>
      <c r="AH67" s="57"/>
      <c r="AI67" s="57"/>
    </row>
    <row r="68" spans="6:35" x14ac:dyDescent="0.25">
      <c r="F68" s="70" t="str">
        <f>Sets!E66</f>
        <v>atequ</v>
      </c>
      <c r="Q68" s="70" t="str">
        <f t="shared" si="6"/>
        <v>atequ</v>
      </c>
      <c r="R68" s="19">
        <f>VLOOKUP($Q68,'2019_LMD'!$A$2:$F$75,COLUMNS('2019_LMD'!$A$2:C$2),)/1000</f>
        <v>5.642660169919482E-2</v>
      </c>
      <c r="S68" s="19">
        <f>VLOOKUP($Q68,'2019_LMD'!$A$2:$F$75,COLUMNS('2019_LMD'!$A$2:D$2),)/1000</f>
        <v>0.20563622981685373</v>
      </c>
      <c r="T68" s="19">
        <f>VLOOKUP($Q68,'2019_LMD'!$A$2:$F$75,COLUMNS('2019_LMD'!$A$2:E$2),)/1000</f>
        <v>0.2695458537433722</v>
      </c>
      <c r="U68" s="19">
        <f>VLOOKUP($Q68,'2019_LMD'!$A$2:$F$75,COLUMNS('2019_LMD'!$A$2:F$2),)/1000</f>
        <v>0.51595192119983357</v>
      </c>
      <c r="AG68" s="57"/>
      <c r="AH68" s="57"/>
      <c r="AI68" s="57"/>
    </row>
    <row r="69" spans="6:35" x14ac:dyDescent="0.25">
      <c r="F69" s="70" t="str">
        <f>Sets!E67</f>
        <v>afurn</v>
      </c>
      <c r="Q69" s="70" t="str">
        <f t="shared" si="6"/>
        <v>afurn</v>
      </c>
      <c r="R69" s="19">
        <f>VLOOKUP($Q69,'2019_LMD'!$A$2:$F$75,COLUMNS('2019_LMD'!$A$2:C$2),)/1000</f>
        <v>4.9484920131186647E-2</v>
      </c>
      <c r="S69" s="19">
        <f>VLOOKUP($Q69,'2019_LMD'!$A$2:$F$75,COLUMNS('2019_LMD'!$A$2:D$2),)/1000</f>
        <v>0.10086320634977838</v>
      </c>
      <c r="T69" s="19">
        <f>VLOOKUP($Q69,'2019_LMD'!$A$2:$F$75,COLUMNS('2019_LMD'!$A$2:E$2),)/1000</f>
        <v>9.5296292706519625E-2</v>
      </c>
      <c r="U69" s="19">
        <f>VLOOKUP($Q69,'2019_LMD'!$A$2:$F$75,COLUMNS('2019_LMD'!$A$2:F$2),)/1000</f>
        <v>1.9063064118430519</v>
      </c>
      <c r="AG69" s="57"/>
      <c r="AH69" s="57"/>
      <c r="AI69" s="57"/>
    </row>
    <row r="70" spans="6:35" x14ac:dyDescent="0.25">
      <c r="F70" s="70" t="str">
        <f>Sets!E68</f>
        <v>aoman</v>
      </c>
      <c r="Q70" s="70" t="str">
        <f t="shared" si="6"/>
        <v>aoman</v>
      </c>
      <c r="R70" s="19">
        <f>VLOOKUP($Q70,'2019_LMD'!$A$2:$F$75,COLUMNS('2019_LMD'!$A$2:C$2),)/1000</f>
        <v>4.9484920131186647E-2</v>
      </c>
      <c r="S70" s="19">
        <f>VLOOKUP($Q70,'2019_LMD'!$A$2:$F$75,COLUMNS('2019_LMD'!$A$2:D$2),)/1000</f>
        <v>0.10086320634977838</v>
      </c>
      <c r="T70" s="19">
        <f>VLOOKUP($Q70,'2019_LMD'!$A$2:$F$75,COLUMNS('2019_LMD'!$A$2:E$2),)/1000</f>
        <v>9.5296292706519625E-2</v>
      </c>
      <c r="U70" s="19">
        <f>VLOOKUP($Q70,'2019_LMD'!$A$2:$F$75,COLUMNS('2019_LMD'!$A$2:F$2),)/1000</f>
        <v>1.9063064118430519</v>
      </c>
      <c r="AG70" s="57"/>
      <c r="AH70" s="57"/>
      <c r="AI70" s="57"/>
    </row>
    <row r="71" spans="6:35" x14ac:dyDescent="0.25">
      <c r="F71" s="70" t="str">
        <f>Sets!E69</f>
        <v>aelec</v>
      </c>
      <c r="Q71" s="70" t="str">
        <f t="shared" si="6"/>
        <v>aelec</v>
      </c>
      <c r="R71" s="19">
        <f>VLOOKUP($Q71,'2019_LMD'!$A$2:$F$75,COLUMNS('2019_LMD'!$A$2:C$2),)/1000</f>
        <v>0.1232422186913517</v>
      </c>
      <c r="S71" s="19">
        <f>VLOOKUP($Q71,'2019_LMD'!$A$2:$F$75,COLUMNS('2019_LMD'!$A$2:D$2),)/1000</f>
        <v>0.31944839885258841</v>
      </c>
      <c r="T71" s="19">
        <f>VLOOKUP($Q71,'2019_LMD'!$A$2:$F$75,COLUMNS('2019_LMD'!$A$2:E$2),)/1000</f>
        <v>0.32229944992901394</v>
      </c>
      <c r="U71" s="19">
        <f>VLOOKUP($Q71,'2019_LMD'!$A$2:$F$75,COLUMNS('2019_LMD'!$A$2:F$2),)/1000</f>
        <v>1.1324543932611257</v>
      </c>
      <c r="AG71" s="57"/>
      <c r="AH71" s="57"/>
      <c r="AI71" s="57"/>
    </row>
    <row r="72" spans="6:35" x14ac:dyDescent="0.25">
      <c r="F72" s="70" t="str">
        <f>Sets!E70</f>
        <v>awatr</v>
      </c>
      <c r="Q72" s="70" t="str">
        <f t="shared" si="6"/>
        <v>awatr</v>
      </c>
      <c r="R72" s="19">
        <f>VLOOKUP($Q72,'2019_LMD'!$A$2:$F$75,COLUMNS('2019_LMD'!$A$2:C$2),)/1000</f>
        <v>0.18643338924228484</v>
      </c>
      <c r="S72" s="19">
        <f>VLOOKUP($Q72,'2019_LMD'!$A$2:$F$75,COLUMNS('2019_LMD'!$A$2:D$2),)/1000</f>
        <v>0.25521051728919397</v>
      </c>
      <c r="T72" s="19">
        <f>VLOOKUP($Q72,'2019_LMD'!$A$2:$F$75,COLUMNS('2019_LMD'!$A$2:E$2),)/1000</f>
        <v>0.20613769722078201</v>
      </c>
      <c r="U72" s="19">
        <f>VLOOKUP($Q72,'2019_LMD'!$A$2:$F$75,COLUMNS('2019_LMD'!$A$2:F$2),)/1000</f>
        <v>0.34822175518632026</v>
      </c>
      <c r="AG72" s="57"/>
      <c r="AH72" s="57"/>
      <c r="AI72" s="57"/>
    </row>
    <row r="73" spans="6:35" x14ac:dyDescent="0.25">
      <c r="F73" s="70" t="str">
        <f>Sets!E71</f>
        <v>acons</v>
      </c>
      <c r="Q73" s="70" t="str">
        <f t="shared" si="6"/>
        <v>acons</v>
      </c>
      <c r="R73" s="19">
        <f>VLOOKUP($Q73,'2019_LMD'!$A$2:$F$75,COLUMNS('2019_LMD'!$A$2:C$2),)/1000</f>
        <v>2.0194641865041905E-2</v>
      </c>
      <c r="S73" s="19">
        <f>VLOOKUP($Q73,'2019_LMD'!$A$2:$F$75,COLUMNS('2019_LMD'!$A$2:D$2),)/1000</f>
        <v>3.7753940607414875E-2</v>
      </c>
      <c r="T73" s="19">
        <f>VLOOKUP($Q73,'2019_LMD'!$A$2:$F$75,COLUMNS('2019_LMD'!$A$2:E$2),)/1000</f>
        <v>7.1490194378582089E-2</v>
      </c>
      <c r="U73" s="19">
        <f>VLOOKUP($Q73,'2019_LMD'!$A$2:$F$75,COLUMNS('2019_LMD'!$A$2:F$2),)/1000</f>
        <v>0.14826622746181087</v>
      </c>
      <c r="AG73" s="57"/>
      <c r="AH73" s="57"/>
      <c r="AI73" s="57"/>
    </row>
    <row r="74" spans="6:35" x14ac:dyDescent="0.25">
      <c r="F74" s="70" t="str">
        <f>Sets!E72</f>
        <v>atrad</v>
      </c>
      <c r="Q74" s="70" t="str">
        <f t="shared" si="6"/>
        <v>atrad</v>
      </c>
      <c r="R74" s="19">
        <f>VLOOKUP($Q74,'2019_LMD'!$A$2:$F$75,COLUMNS('2019_LMD'!$A$2:C$2),)/1000</f>
        <v>3.4085321062660483E-2</v>
      </c>
      <c r="S74" s="19">
        <f>VLOOKUP($Q74,'2019_LMD'!$A$2:$F$75,COLUMNS('2019_LMD'!$A$2:D$2),)/1000</f>
        <v>4.658962002953642E-2</v>
      </c>
      <c r="T74" s="19">
        <f>VLOOKUP($Q74,'2019_LMD'!$A$2:$F$75,COLUMNS('2019_LMD'!$A$2:E$2),)/1000</f>
        <v>8.1391485933950208E-2</v>
      </c>
      <c r="U74" s="19">
        <f>VLOOKUP($Q74,'2019_LMD'!$A$2:$F$75,COLUMNS('2019_LMD'!$A$2:F$2),)/1000</f>
        <v>0.17143744412565098</v>
      </c>
      <c r="AG74" s="57"/>
      <c r="AH74" s="57"/>
      <c r="AI74" s="57"/>
    </row>
    <row r="75" spans="6:35" x14ac:dyDescent="0.25">
      <c r="F75" s="70" t="str">
        <f>Sets!E73</f>
        <v>ahotl</v>
      </c>
      <c r="Q75" s="70" t="str">
        <f t="shared" si="6"/>
        <v>ahotl</v>
      </c>
      <c r="R75" s="19">
        <f>VLOOKUP($Q75,'2019_LMD'!$A$2:$F$75,COLUMNS('2019_LMD'!$A$2:C$2),)/1000</f>
        <v>1.4983231346631012E-2</v>
      </c>
      <c r="S75" s="19">
        <f>VLOOKUP($Q75,'2019_LMD'!$A$2:$F$75,COLUMNS('2019_LMD'!$A$2:D$2),)/1000</f>
        <v>2.047987325602418E-2</v>
      </c>
      <c r="T75" s="19">
        <f>VLOOKUP($Q75,'2019_LMD'!$A$2:$F$75,COLUMNS('2019_LMD'!$A$2:E$2),)/1000</f>
        <v>3.5778083508515822E-2</v>
      </c>
      <c r="U75" s="19">
        <f>VLOOKUP($Q75,'2019_LMD'!$A$2:$F$75,COLUMNS('2019_LMD'!$A$2:F$2),)/1000</f>
        <v>7.536050143367086E-2</v>
      </c>
      <c r="AG75" s="57"/>
      <c r="AH75" s="57"/>
      <c r="AI75" s="57"/>
    </row>
    <row r="76" spans="6:35" x14ac:dyDescent="0.25">
      <c r="F76" s="70" t="str">
        <f>Sets!E74</f>
        <v>altrp-p</v>
      </c>
      <c r="Q76" s="70" t="str">
        <f t="shared" si="6"/>
        <v>altrp-p</v>
      </c>
      <c r="R76" s="19">
        <f>VLOOKUP($Q76,'2019_LMD'!$A$2:$F$75,COLUMNS('2019_LMD'!$A$2:C$2),)/1000</f>
        <v>6.0049705563467108E-2</v>
      </c>
      <c r="S76" s="19">
        <f>VLOOKUP($Q76,'2019_LMD'!$A$2:$F$75,COLUMNS('2019_LMD'!$A$2:D$2),)/1000</f>
        <v>7.6662811657101523E-2</v>
      </c>
      <c r="T76" s="19">
        <f>VLOOKUP($Q76,'2019_LMD'!$A$2:$F$75,COLUMNS('2019_LMD'!$A$2:E$2),)/1000</f>
        <v>0.14984584982169102</v>
      </c>
      <c r="U76" s="19">
        <f>VLOOKUP($Q76,'2019_LMD'!$A$2:$F$75,COLUMNS('2019_LMD'!$A$2:F$2),)/1000</f>
        <v>0.45645972085122966</v>
      </c>
      <c r="AG76" s="57"/>
      <c r="AH76" s="57"/>
      <c r="AI76" s="57"/>
    </row>
    <row r="77" spans="6:35" x14ac:dyDescent="0.25">
      <c r="F77" s="70" t="str">
        <f>Sets!E75</f>
        <v>altrp-f</v>
      </c>
      <c r="Q77" s="70" t="str">
        <f t="shared" si="6"/>
        <v>altrp-f</v>
      </c>
      <c r="R77" s="19">
        <f>VLOOKUP($Q77,'2019_LMD'!$A$2:$F$75,COLUMNS('2019_LMD'!$A$2:C$2),)/1000</f>
        <v>6.0049705563467108E-2</v>
      </c>
      <c r="S77" s="19">
        <f>VLOOKUP($Q77,'2019_LMD'!$A$2:$F$75,COLUMNS('2019_LMD'!$A$2:D$2),)/1000</f>
        <v>7.6662811657101523E-2</v>
      </c>
      <c r="T77" s="19">
        <f>VLOOKUP($Q77,'2019_LMD'!$A$2:$F$75,COLUMNS('2019_LMD'!$A$2:E$2),)/1000</f>
        <v>0.14984584982169102</v>
      </c>
      <c r="U77" s="19">
        <f>VLOOKUP($Q77,'2019_LMD'!$A$2:$F$75,COLUMNS('2019_LMD'!$A$2:F$2),)/1000</f>
        <v>0.45645972085122966</v>
      </c>
      <c r="AG77" s="57"/>
      <c r="AH77" s="57"/>
      <c r="AI77" s="57"/>
    </row>
    <row r="78" spans="6:35" x14ac:dyDescent="0.25">
      <c r="F78" s="70" t="str">
        <f>Sets!E76</f>
        <v>aotrp-p</v>
      </c>
      <c r="Q78" s="70" t="str">
        <f t="shared" si="6"/>
        <v>aotrp-p</v>
      </c>
      <c r="R78" s="19">
        <f>VLOOKUP($Q78,'2019_LMD'!$A$2:$F$75,COLUMNS('2019_LMD'!$A$2:C$2),)/1000</f>
        <v>6.0049705563467108E-2</v>
      </c>
      <c r="S78" s="19">
        <f>VLOOKUP($Q78,'2019_LMD'!$A$2:$F$75,COLUMNS('2019_LMD'!$A$2:D$2),)/1000</f>
        <v>7.6662811657101523E-2</v>
      </c>
      <c r="T78" s="19">
        <f>VLOOKUP($Q78,'2019_LMD'!$A$2:$F$75,COLUMNS('2019_LMD'!$A$2:E$2),)/1000</f>
        <v>0.14984584982169102</v>
      </c>
      <c r="U78" s="19">
        <f>VLOOKUP($Q78,'2019_LMD'!$A$2:$F$75,COLUMNS('2019_LMD'!$A$2:F$2),)/1000</f>
        <v>0.45645972085122966</v>
      </c>
      <c r="AG78" s="57"/>
      <c r="AH78" s="57"/>
      <c r="AI78" s="57"/>
    </row>
    <row r="79" spans="6:35" x14ac:dyDescent="0.25">
      <c r="F79" s="70" t="str">
        <f>Sets!E77</f>
        <v>aotrp-f</v>
      </c>
      <c r="Q79" s="70" t="str">
        <f t="shared" si="6"/>
        <v>aotrp-f</v>
      </c>
      <c r="R79" s="19">
        <f>VLOOKUP($Q79,'2019_LMD'!$A$2:$F$75,COLUMNS('2019_LMD'!$A$2:C$2),)/1000</f>
        <v>6.0049705563467108E-2</v>
      </c>
      <c r="S79" s="19">
        <f>VLOOKUP($Q79,'2019_LMD'!$A$2:$F$75,COLUMNS('2019_LMD'!$A$2:D$2),)/1000</f>
        <v>7.6662811657101523E-2</v>
      </c>
      <c r="T79" s="19">
        <f>VLOOKUP($Q79,'2019_LMD'!$A$2:$F$75,COLUMNS('2019_LMD'!$A$2:E$2),)/1000</f>
        <v>0.14984584982169102</v>
      </c>
      <c r="U79" s="19">
        <f>VLOOKUP($Q79,'2019_LMD'!$A$2:$F$75,COLUMNS('2019_LMD'!$A$2:F$2),)/1000</f>
        <v>0.45645972085122966</v>
      </c>
      <c r="AG79" s="57"/>
      <c r="AH79" s="57"/>
      <c r="AI79" s="57"/>
    </row>
    <row r="80" spans="6:35" x14ac:dyDescent="0.25">
      <c r="F80" s="70" t="str">
        <f>Sets!E78</f>
        <v>aprtr</v>
      </c>
      <c r="Q80" s="70" t="str">
        <f t="shared" si="6"/>
        <v>aprtr</v>
      </c>
      <c r="R80" s="19">
        <f>VLOOKUP($Q80,'2019_LMD'!$A$2:$F$75,COLUMNS('2019_LMD'!$A$2:C$2),)/1000</f>
        <v>6.0049705563467108E-2</v>
      </c>
      <c r="S80" s="19">
        <f>VLOOKUP($Q80,'2019_LMD'!$A$2:$F$75,COLUMNS('2019_LMD'!$A$2:D$2),)/1000</f>
        <v>7.6662811657101523E-2</v>
      </c>
      <c r="T80" s="19">
        <f>VLOOKUP($Q80,'2019_LMD'!$A$2:$F$75,COLUMNS('2019_LMD'!$A$2:E$2),)/1000</f>
        <v>0.14984584982169102</v>
      </c>
      <c r="U80" s="19">
        <f>VLOOKUP($Q80,'2019_LMD'!$A$2:$F$75,COLUMNS('2019_LMD'!$A$2:F$2),)/1000</f>
        <v>0.45645972085122966</v>
      </c>
      <c r="AG80" s="57"/>
      <c r="AH80" s="57"/>
      <c r="AI80" s="57"/>
    </row>
    <row r="81" spans="6:35" x14ac:dyDescent="0.25">
      <c r="F81" s="70" t="str">
        <f>Sets!E79</f>
        <v>atrps</v>
      </c>
      <c r="Q81" s="70" t="str">
        <f t="shared" si="6"/>
        <v>atrps</v>
      </c>
      <c r="R81" s="19">
        <f>VLOOKUP($Q81,'2019_LMD'!$A$2:$F$75,COLUMNS('2019_LMD'!$A$2:C$2),)/1000</f>
        <v>6.0049705563467108E-2</v>
      </c>
      <c r="S81" s="19">
        <f>VLOOKUP($Q81,'2019_LMD'!$A$2:$F$75,COLUMNS('2019_LMD'!$A$2:D$2),)/1000</f>
        <v>7.6662811657101523E-2</v>
      </c>
      <c r="T81" s="19">
        <f>VLOOKUP($Q81,'2019_LMD'!$A$2:$F$75,COLUMNS('2019_LMD'!$A$2:E$2),)/1000</f>
        <v>0.14984584982169102</v>
      </c>
      <c r="U81" s="19">
        <f>VLOOKUP($Q81,'2019_LMD'!$A$2:$F$75,COLUMNS('2019_LMD'!$A$2:F$2),)/1000</f>
        <v>0.45645972085122966</v>
      </c>
      <c r="AG81" s="57"/>
      <c r="AH81" s="57"/>
      <c r="AI81" s="57"/>
    </row>
    <row r="82" spans="6:35" x14ac:dyDescent="0.25">
      <c r="F82" s="70" t="str">
        <f>Sets!E80</f>
        <v>acomm</v>
      </c>
      <c r="Q82" s="70" t="str">
        <f t="shared" si="6"/>
        <v>acomm</v>
      </c>
      <c r="R82" s="19">
        <f>VLOOKUP($Q82,'2019_LMD'!$A$2:$F$75,COLUMNS('2019_LMD'!$A$2:C$2),)/1000</f>
        <v>6.0049705563467108E-2</v>
      </c>
      <c r="S82" s="19">
        <f>VLOOKUP($Q82,'2019_LMD'!$A$2:$F$75,COLUMNS('2019_LMD'!$A$2:D$2),)/1000</f>
        <v>7.6662811657101523E-2</v>
      </c>
      <c r="T82" s="19">
        <f>VLOOKUP($Q82,'2019_LMD'!$A$2:$F$75,COLUMNS('2019_LMD'!$A$2:E$2),)/1000</f>
        <v>0.14984584982169102</v>
      </c>
      <c r="U82" s="19">
        <f>VLOOKUP($Q82,'2019_LMD'!$A$2:$F$75,COLUMNS('2019_LMD'!$A$2:F$2),)/1000</f>
        <v>0.45645972085122966</v>
      </c>
      <c r="AG82" s="58"/>
      <c r="AH82" s="58"/>
      <c r="AI82" s="58"/>
    </row>
    <row r="83" spans="6:35" x14ac:dyDescent="0.25">
      <c r="F83" s="124" t="str">
        <f>Sets!E81</f>
        <v>afsrv</v>
      </c>
      <c r="G83" s="124"/>
      <c r="H83" s="124"/>
      <c r="I83" s="124"/>
      <c r="J83" s="124"/>
      <c r="K83" s="124"/>
      <c r="L83" s="124"/>
      <c r="M83" s="124"/>
      <c r="N83" s="124"/>
      <c r="O83" s="124"/>
      <c r="P83" s="124"/>
      <c r="Q83" s="124" t="str">
        <f t="shared" ref="Q83:Q86" si="9">F83</f>
        <v>afsrv</v>
      </c>
      <c r="R83" s="19">
        <f>VLOOKUP($Q83,'2019_LMD'!$A$2:$F$75,COLUMNS('2019_LMD'!$A$2:C$2),)/1000</f>
        <v>5.5467056826550523E-2</v>
      </c>
      <c r="S83" s="19">
        <f>VLOOKUP($Q83,'2019_LMD'!$A$2:$F$75,COLUMNS('2019_LMD'!$A$2:D$2),)/1000</f>
        <v>8.3386395668688981E-2</v>
      </c>
      <c r="T83" s="19">
        <f>VLOOKUP($Q83,'2019_LMD'!$A$2:$F$75,COLUMNS('2019_LMD'!$A$2:E$2),)/1000</f>
        <v>0.10212772899634577</v>
      </c>
      <c r="U83" s="19">
        <f>VLOOKUP($Q83,'2019_LMD'!$A$2:$F$75,COLUMNS('2019_LMD'!$A$2:F$2),)/1000</f>
        <v>0.23084431902919963</v>
      </c>
    </row>
    <row r="84" spans="6:35" x14ac:dyDescent="0.25">
      <c r="F84" s="124" t="str">
        <f>Sets!E82</f>
        <v>absrv</v>
      </c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 t="str">
        <f t="shared" si="9"/>
        <v>absrv</v>
      </c>
      <c r="R84" s="19">
        <f>VLOOKUP($Q84,'2019_LMD'!$A$2:$F$75,COLUMNS('2019_LMD'!$A$2:C$2),)/1000</f>
        <v>5.5467056826550523E-2</v>
      </c>
      <c r="S84" s="19">
        <f>VLOOKUP($Q84,'2019_LMD'!$A$2:$F$75,COLUMNS('2019_LMD'!$A$2:D$2),)/1000</f>
        <v>8.3386395668688981E-2</v>
      </c>
      <c r="T84" s="19">
        <f>VLOOKUP($Q84,'2019_LMD'!$A$2:$F$75,COLUMNS('2019_LMD'!$A$2:E$2),)/1000</f>
        <v>0.10212772899634577</v>
      </c>
      <c r="U84" s="19">
        <f>VLOOKUP($Q84,'2019_LMD'!$A$2:$F$75,COLUMNS('2019_LMD'!$A$2:F$2),)/1000</f>
        <v>0.23084431902919963</v>
      </c>
    </row>
    <row r="85" spans="6:35" x14ac:dyDescent="0.25">
      <c r="F85" s="124" t="str">
        <f>Sets!E83</f>
        <v>agsrv</v>
      </c>
      <c r="G85" s="124"/>
      <c r="H85" s="124"/>
      <c r="I85" s="124"/>
      <c r="J85" s="124"/>
      <c r="K85" s="124"/>
      <c r="L85" s="124"/>
      <c r="M85" s="124"/>
      <c r="N85" s="124"/>
      <c r="O85" s="124"/>
      <c r="P85" s="124"/>
      <c r="Q85" s="124" t="str">
        <f t="shared" si="9"/>
        <v>agsrv</v>
      </c>
      <c r="R85" s="19">
        <f>VLOOKUP($Q85,'2019_LMD'!$A$2:$F$75,COLUMNS('2019_LMD'!$A$2:C$2),)/1000</f>
        <v>0.69702675020658722</v>
      </c>
      <c r="S85" s="19">
        <f>VLOOKUP($Q85,'2019_LMD'!$A$2:$F$75,COLUMNS('2019_LMD'!$A$2:D$2),)/1000</f>
        <v>0.69702675020658722</v>
      </c>
      <c r="T85" s="19">
        <f>VLOOKUP($Q85,'2019_LMD'!$A$2:$F$75,COLUMNS('2019_LMD'!$A$2:E$2),)/1000</f>
        <v>1.0756728852926041</v>
      </c>
      <c r="U85" s="19">
        <f>VLOOKUP($Q85,'2019_LMD'!$A$2:$F$75,COLUMNS('2019_LMD'!$A$2:F$2),)/1000</f>
        <v>2.0160671768139959</v>
      </c>
    </row>
    <row r="86" spans="6:35" x14ac:dyDescent="0.25">
      <c r="F86" s="124" t="str">
        <f>Sets!E84</f>
        <v>aosrv</v>
      </c>
      <c r="G86" s="124"/>
      <c r="H86" s="124"/>
      <c r="I86" s="124"/>
      <c r="J86" s="124"/>
      <c r="K86" s="124"/>
      <c r="L86" s="124"/>
      <c r="M86" s="124"/>
      <c r="N86" s="124"/>
      <c r="O86" s="124"/>
      <c r="P86" s="124"/>
      <c r="Q86" s="124" t="str">
        <f t="shared" si="9"/>
        <v>aosrv</v>
      </c>
      <c r="R86" s="19">
        <f>VLOOKUP($Q86,'2019_LMD'!$A$2:$F$75,COLUMNS('2019_LMD'!$A$2:C$2),)/1000</f>
        <v>2.4039058686645937E-2</v>
      </c>
      <c r="S86" s="19">
        <f>VLOOKUP($Q86,'2019_LMD'!$A$2:$F$75,COLUMNS('2019_LMD'!$A$2:D$2),)/1000</f>
        <v>4.2433948995298773E-2</v>
      </c>
      <c r="T86" s="19">
        <f>VLOOKUP($Q86,'2019_LMD'!$A$2:$F$75,COLUMNS('2019_LMD'!$A$2:E$2),)/1000</f>
        <v>5.9186419720716449E-2</v>
      </c>
      <c r="U86" s="19">
        <f>VLOOKUP($Q86,'2019_LMD'!$A$2:$F$75,COLUMNS('2019_LMD'!$A$2:F$2),)/1000</f>
        <v>0.17118551213044192</v>
      </c>
    </row>
    <row r="87" spans="6:35" x14ac:dyDescent="0.25">
      <c r="F87" s="124"/>
      <c r="G87" s="124"/>
      <c r="H87" s="124"/>
      <c r="I87" s="124"/>
      <c r="J87" s="124"/>
      <c r="K87" s="124"/>
      <c r="L87" s="124"/>
      <c r="M87" s="124"/>
      <c r="N87" s="124"/>
      <c r="O87" s="124"/>
      <c r="P87" s="124"/>
      <c r="Q87" s="124"/>
      <c r="R87" s="30"/>
      <c r="S87" s="30"/>
      <c r="T87" s="30"/>
      <c r="U87" s="30"/>
    </row>
    <row r="88" spans="6:35" x14ac:dyDescent="0.25"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30"/>
      <c r="S88" s="30"/>
      <c r="T88" s="30"/>
      <c r="U88" s="30"/>
    </row>
    <row r="89" spans="6:35" x14ac:dyDescent="0.25"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30"/>
      <c r="S89" s="30"/>
      <c r="T89" s="30"/>
      <c r="U89" s="30"/>
    </row>
    <row r="90" spans="6:35" x14ac:dyDescent="0.25">
      <c r="F90" s="70"/>
      <c r="Q90" s="70"/>
      <c r="R90" s="30"/>
      <c r="S90" s="30"/>
      <c r="T90" s="30"/>
      <c r="U90" s="30"/>
    </row>
    <row r="91" spans="6:35" x14ac:dyDescent="0.25">
      <c r="F91" s="70"/>
      <c r="Q91" s="70"/>
      <c r="R91" s="30"/>
      <c r="S91" s="30"/>
      <c r="T91" s="30"/>
      <c r="U91" s="30"/>
    </row>
    <row r="92" spans="6:35" x14ac:dyDescent="0.25">
      <c r="F92" s="70"/>
    </row>
    <row r="93" spans="6:35" x14ac:dyDescent="0.25">
      <c r="F93" s="70"/>
    </row>
    <row r="94" spans="6:35" x14ac:dyDescent="0.25">
      <c r="F94" s="70"/>
    </row>
    <row r="95" spans="6:35" x14ac:dyDescent="0.25">
      <c r="F95" s="70"/>
    </row>
    <row r="96" spans="6:35" x14ac:dyDescent="0.25">
      <c r="F96" s="70"/>
    </row>
    <row r="97" spans="6:6" x14ac:dyDescent="0.25">
      <c r="F97" s="70"/>
    </row>
    <row r="98" spans="6:6" x14ac:dyDescent="0.25">
      <c r="F98" s="70"/>
    </row>
    <row r="99" spans="6:6" x14ac:dyDescent="0.25">
      <c r="F99" s="70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CDF-769B-4D79-B62D-C5A6F52B7628}">
  <sheetPr>
    <tabColor rgb="FFFFC000"/>
  </sheetPr>
  <dimension ref="A2:R43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8" sqref="C8"/>
    </sheetView>
  </sheetViews>
  <sheetFormatPr defaultColWidth="8.85546875" defaultRowHeight="15" x14ac:dyDescent="0.25"/>
  <cols>
    <col min="3" max="3" width="11.7109375" bestFit="1" customWidth="1"/>
    <col min="4" max="4" width="9" bestFit="1" customWidth="1"/>
    <col min="5" max="5" width="11.7109375" bestFit="1" customWidth="1"/>
    <col min="6" max="6" width="9" bestFit="1" customWidth="1"/>
    <col min="7" max="7" width="9.5703125" bestFit="1" customWidth="1"/>
    <col min="8" max="9" width="9" bestFit="1" customWidth="1"/>
  </cols>
  <sheetData>
    <row r="2" spans="1:18" x14ac:dyDescent="0.25">
      <c r="C2" s="9"/>
      <c r="D2" s="9"/>
      <c r="E2" s="9"/>
      <c r="F2" s="9"/>
      <c r="G2" s="9"/>
      <c r="H2" s="10"/>
      <c r="I2" s="9"/>
    </row>
    <row r="3" spans="1:18" x14ac:dyDescent="0.25">
      <c r="I3" s="9"/>
    </row>
    <row r="4" spans="1:18" x14ac:dyDescent="0.25">
      <c r="B4" s="3" t="s">
        <v>557</v>
      </c>
    </row>
    <row r="5" spans="1:18" x14ac:dyDescent="0.25">
      <c r="B5" t="s">
        <v>709</v>
      </c>
      <c r="H5" t="s">
        <v>702</v>
      </c>
    </row>
    <row r="6" spans="1:18" x14ac:dyDescent="0.25">
      <c r="C6" t="s">
        <v>345</v>
      </c>
      <c r="D6" t="s">
        <v>346</v>
      </c>
      <c r="E6" t="s">
        <v>555</v>
      </c>
      <c r="F6" t="s">
        <v>556</v>
      </c>
      <c r="G6" t="s">
        <v>558</v>
      </c>
      <c r="H6" t="s">
        <v>400</v>
      </c>
      <c r="I6" t="s">
        <v>559</v>
      </c>
    </row>
    <row r="7" spans="1:18" x14ac:dyDescent="0.25">
      <c r="A7" s="68"/>
      <c r="B7" t="s">
        <v>26</v>
      </c>
      <c r="C7" s="60">
        <f>SUM(C8:C9)</f>
        <v>5218.8506282185281</v>
      </c>
      <c r="D7" s="60">
        <f>SUM(D8:D9)</f>
        <v>115.350709268657</v>
      </c>
      <c r="E7" s="60">
        <f t="shared" ref="E7:F7" si="0">SUM(E8:E9)</f>
        <v>1686.4770711609285</v>
      </c>
      <c r="F7" s="60">
        <f t="shared" si="0"/>
        <v>0</v>
      </c>
      <c r="G7" s="60">
        <f>C7+D7-E7-F7</f>
        <v>3647.7242663262564</v>
      </c>
      <c r="H7" s="60">
        <v>2.2706410778077796E-2</v>
      </c>
      <c r="I7" s="60">
        <v>83.569355419960871</v>
      </c>
      <c r="M7" t="s">
        <v>701</v>
      </c>
      <c r="N7" t="s">
        <v>700</v>
      </c>
      <c r="P7" t="s">
        <v>703</v>
      </c>
      <c r="R7" t="s">
        <v>710</v>
      </c>
    </row>
    <row r="8" spans="1:18" x14ac:dyDescent="0.25">
      <c r="A8" s="11"/>
      <c r="B8" s="29" t="s">
        <v>550</v>
      </c>
      <c r="C8" s="61">
        <f>[3]Energy!$D$7</f>
        <v>3085.9394658342826</v>
      </c>
      <c r="D8" s="61"/>
      <c r="E8" s="61"/>
      <c r="F8" s="61">
        <v>0</v>
      </c>
      <c r="G8" s="61">
        <f>C8+D8-E8-F8</f>
        <v>3085.9394658342826</v>
      </c>
      <c r="H8" s="61">
        <v>2.1000000000000001E-2</v>
      </c>
      <c r="I8" s="61">
        <v>69.927270000000007</v>
      </c>
      <c r="L8" s="29" t="s">
        <v>549</v>
      </c>
      <c r="P8" s="55">
        <v>1.93</v>
      </c>
    </row>
    <row r="9" spans="1:18" x14ac:dyDescent="0.25">
      <c r="A9" s="18"/>
      <c r="B9" s="29" t="s">
        <v>551</v>
      </c>
      <c r="C9" s="61">
        <f>[3]Energy!$C$7</f>
        <v>2132.9111623842455</v>
      </c>
      <c r="D9" s="61">
        <f>[3]Energy!$C$8</f>
        <v>115.350709268657</v>
      </c>
      <c r="E9" s="61">
        <f>[3]Energy!$C$9</f>
        <v>1686.4770711609285</v>
      </c>
      <c r="F9" s="61">
        <v>0</v>
      </c>
      <c r="G9" s="61">
        <f>C9+D9-E9-F9</f>
        <v>561.78480049197378</v>
      </c>
      <c r="H9" s="61">
        <v>2.5000000000000001E-2</v>
      </c>
      <c r="I9" s="61">
        <v>8.76400000000001</v>
      </c>
      <c r="L9" s="29" t="s">
        <v>550</v>
      </c>
      <c r="M9">
        <v>21</v>
      </c>
      <c r="N9">
        <v>96.25</v>
      </c>
      <c r="O9" s="28">
        <f>(N9*M9)/1000</f>
        <v>2.0212500000000002</v>
      </c>
      <c r="P9" s="55">
        <v>1.93</v>
      </c>
      <c r="R9">
        <f>M9/1000</f>
        <v>2.1000000000000001E-2</v>
      </c>
    </row>
    <row r="10" spans="1:18" x14ac:dyDescent="0.25">
      <c r="A10" s="11"/>
      <c r="B10" t="s">
        <v>326</v>
      </c>
      <c r="C10" s="60">
        <f>[3]Energy!$E$7</f>
        <v>0</v>
      </c>
      <c r="D10" s="60">
        <f>[3]Energy!$E$8</f>
        <v>785.07569275868104</v>
      </c>
      <c r="E10" s="60"/>
      <c r="F10" s="60">
        <v>0</v>
      </c>
      <c r="G10" s="60">
        <f>C10+D10-E10-F10</f>
        <v>785.07569275868104</v>
      </c>
      <c r="H10" s="60">
        <v>4.2659999999999997E-2</v>
      </c>
      <c r="I10" s="60">
        <v>38.929809599999999</v>
      </c>
      <c r="L10" s="29" t="s">
        <v>551</v>
      </c>
      <c r="M10">
        <v>25</v>
      </c>
      <c r="N10">
        <v>96.25</v>
      </c>
      <c r="O10" s="28">
        <f>(N10*M10)/1000</f>
        <v>2.40625</v>
      </c>
      <c r="P10" s="55">
        <v>1.93</v>
      </c>
      <c r="R10">
        <f t="shared" ref="R10:R13" si="1">M10/1000</f>
        <v>2.5000000000000001E-2</v>
      </c>
    </row>
    <row r="11" spans="1:18" x14ac:dyDescent="0.25">
      <c r="A11" s="11"/>
      <c r="B11" t="s">
        <v>411</v>
      </c>
      <c r="C11" s="60">
        <f>[3]Energy!$F$7</f>
        <v>60.506365003498999</v>
      </c>
      <c r="D11" s="60">
        <f>[3]Energy!$F$8</f>
        <v>101.12370918104182</v>
      </c>
      <c r="E11" s="62">
        <f>[3]Energy!$F$9</f>
        <v>0</v>
      </c>
      <c r="F11" s="60">
        <v>0</v>
      </c>
      <c r="G11" s="60">
        <f t="shared" ref="G11:G28" si="2">C11+D11-E11-F11</f>
        <v>161.63007418454083</v>
      </c>
      <c r="H11" s="60">
        <v>5.6000000000000001E-2</v>
      </c>
      <c r="I11" s="60">
        <v>6.9529599999999983</v>
      </c>
      <c r="L11" t="s">
        <v>326</v>
      </c>
      <c r="M11">
        <v>42.66</v>
      </c>
      <c r="N11">
        <v>73.3</v>
      </c>
      <c r="O11" s="28">
        <f>(N11*M11)/1000</f>
        <v>3.1269779999999998</v>
      </c>
      <c r="P11" s="55">
        <v>2.33</v>
      </c>
      <c r="R11">
        <f t="shared" si="1"/>
        <v>4.2659999999999997E-2</v>
      </c>
    </row>
    <row r="12" spans="1:18" x14ac:dyDescent="0.25">
      <c r="A12" s="11"/>
      <c r="B12" t="s">
        <v>17</v>
      </c>
      <c r="C12" s="60">
        <f>[3]Energy!$G$7</f>
        <v>2355.2851199333941</v>
      </c>
      <c r="D12" s="60">
        <f>[3]Energy!$G$8</f>
        <v>32.633593199995502</v>
      </c>
      <c r="E12" s="60">
        <f>[3]Energy!$G$9</f>
        <v>57.195</v>
      </c>
      <c r="F12" s="60">
        <v>0</v>
      </c>
      <c r="G12" s="60">
        <f t="shared" si="2"/>
        <v>2330.7237131333895</v>
      </c>
      <c r="H12" s="60"/>
      <c r="I12" s="60"/>
      <c r="L12" t="s">
        <v>411</v>
      </c>
      <c r="O12" s="28"/>
    </row>
    <row r="13" spans="1:18" x14ac:dyDescent="0.25">
      <c r="A13" s="11"/>
      <c r="B13" t="s">
        <v>543</v>
      </c>
      <c r="C13" s="60"/>
      <c r="D13" s="60"/>
      <c r="E13" s="60"/>
      <c r="F13" s="60"/>
      <c r="G13" s="60"/>
      <c r="H13" s="60"/>
      <c r="I13" s="60"/>
      <c r="L13" s="27" t="s">
        <v>30</v>
      </c>
      <c r="M13" s="31">
        <v>36</v>
      </c>
      <c r="N13" s="31">
        <v>74</v>
      </c>
      <c r="O13" s="28">
        <f>(N13*M13)/1000</f>
        <v>2.6640000000000001</v>
      </c>
      <c r="R13">
        <f t="shared" si="1"/>
        <v>3.5999999999999997E-2</v>
      </c>
    </row>
    <row r="14" spans="1:18" x14ac:dyDescent="0.25">
      <c r="A14" s="11"/>
      <c r="B14" t="s">
        <v>544</v>
      </c>
      <c r="C14" s="60"/>
      <c r="D14" s="60"/>
      <c r="E14" s="60"/>
      <c r="F14" s="60"/>
      <c r="G14" s="60"/>
      <c r="H14" s="60"/>
      <c r="I14" s="60"/>
    </row>
    <row r="15" spans="1:18" x14ac:dyDescent="0.25">
      <c r="A15" s="11"/>
      <c r="B15" t="s">
        <v>323</v>
      </c>
      <c r="C15" s="60"/>
      <c r="D15" s="60"/>
      <c r="E15" s="60"/>
      <c r="F15" s="60"/>
      <c r="G15" s="60"/>
      <c r="H15" s="60"/>
      <c r="I15" s="60"/>
    </row>
    <row r="16" spans="1:18" x14ac:dyDescent="0.25">
      <c r="A16" s="11"/>
      <c r="B16" t="s">
        <v>409</v>
      </c>
      <c r="C16" s="60"/>
      <c r="D16" s="60"/>
      <c r="E16" s="60"/>
      <c r="F16" s="60"/>
      <c r="G16" s="60"/>
      <c r="H16" s="60"/>
      <c r="I16" s="60"/>
    </row>
    <row r="17" spans="1:14" x14ac:dyDescent="0.25">
      <c r="A17" s="11"/>
      <c r="B17" t="s">
        <v>545</v>
      </c>
      <c r="C17" s="60"/>
      <c r="D17" s="60"/>
      <c r="E17" s="60"/>
      <c r="F17" s="60"/>
      <c r="G17" s="60"/>
      <c r="H17" s="60"/>
      <c r="I17" s="60"/>
    </row>
    <row r="18" spans="1:14" x14ac:dyDescent="0.25">
      <c r="A18" s="11"/>
      <c r="B18" t="s">
        <v>546</v>
      </c>
      <c r="C18" s="60"/>
      <c r="D18" s="60"/>
      <c r="E18" s="60"/>
      <c r="F18" s="60"/>
      <c r="G18" s="60"/>
      <c r="H18" s="60"/>
      <c r="I18" s="60"/>
    </row>
    <row r="19" spans="1:14" x14ac:dyDescent="0.25">
      <c r="A19" s="11"/>
      <c r="B19" t="s">
        <v>547</v>
      </c>
      <c r="C19" s="60"/>
      <c r="D19" s="60"/>
      <c r="E19" s="60"/>
      <c r="F19" s="60"/>
      <c r="G19" s="60"/>
      <c r="H19" s="60"/>
      <c r="I19" s="60"/>
      <c r="K19" s="67"/>
      <c r="L19" s="67"/>
      <c r="M19" s="67"/>
      <c r="N19" s="67"/>
    </row>
    <row r="20" spans="1:14" x14ac:dyDescent="0.25">
      <c r="A20" s="11"/>
      <c r="B20" t="s">
        <v>554</v>
      </c>
      <c r="C20" s="60"/>
      <c r="D20" s="60"/>
      <c r="E20" s="60"/>
      <c r="F20" s="60"/>
      <c r="G20" s="60"/>
      <c r="H20" s="60"/>
      <c r="I20" s="60"/>
      <c r="K20" s="67"/>
      <c r="L20" s="67"/>
      <c r="M20" s="67"/>
      <c r="N20" s="67"/>
    </row>
    <row r="21" spans="1:14" x14ac:dyDescent="0.25">
      <c r="A21" s="11"/>
      <c r="B21" t="s">
        <v>410</v>
      </c>
      <c r="C21" s="60"/>
      <c r="D21" s="60"/>
      <c r="E21" s="60"/>
      <c r="F21" s="60"/>
      <c r="G21" s="60"/>
      <c r="H21" s="60"/>
      <c r="I21" s="60"/>
      <c r="K21" s="67" t="s">
        <v>711</v>
      </c>
      <c r="L21" s="67"/>
      <c r="M21" s="67"/>
      <c r="N21" s="67"/>
    </row>
    <row r="22" spans="1:14" x14ac:dyDescent="0.25">
      <c r="A22" s="11"/>
      <c r="B22" t="s">
        <v>325</v>
      </c>
      <c r="C22" s="60"/>
      <c r="D22" s="60"/>
      <c r="E22" s="60"/>
      <c r="F22" s="60"/>
      <c r="G22" s="60"/>
      <c r="H22" s="60"/>
      <c r="I22" s="60"/>
      <c r="K22" s="67"/>
      <c r="L22" s="67"/>
      <c r="M22" s="67"/>
      <c r="N22" s="67"/>
    </row>
    <row r="23" spans="1:14" x14ac:dyDescent="0.25">
      <c r="A23" s="11"/>
      <c r="B23" t="s">
        <v>548</v>
      </c>
      <c r="C23" s="60"/>
      <c r="D23" s="60"/>
      <c r="E23" s="60"/>
      <c r="F23" s="60"/>
      <c r="G23" s="60"/>
      <c r="H23" s="60"/>
      <c r="I23" s="60"/>
      <c r="K23" s="67"/>
      <c r="L23" s="67"/>
      <c r="M23" s="67"/>
      <c r="N23" s="67"/>
    </row>
    <row r="24" spans="1:14" x14ac:dyDescent="0.25">
      <c r="A24" s="11"/>
      <c r="B24" s="27" t="s">
        <v>30</v>
      </c>
      <c r="C24" s="60">
        <f>SUM(C25:C27)</f>
        <v>958.16006463076076</v>
      </c>
      <c r="D24" s="60">
        <f t="shared" ref="D24:E24" si="3">SUM(D25:D27)</f>
        <v>219.52006118848186</v>
      </c>
      <c r="E24" s="60">
        <f t="shared" si="3"/>
        <v>132.0147416400975</v>
      </c>
      <c r="F24" s="60">
        <v>0</v>
      </c>
      <c r="G24" s="60">
        <f t="shared" si="2"/>
        <v>1045.6653841791451</v>
      </c>
      <c r="H24" s="60"/>
      <c r="I24" s="60"/>
    </row>
    <row r="25" spans="1:14" x14ac:dyDescent="0.25">
      <c r="A25" s="11"/>
      <c r="B25" s="27" t="s">
        <v>706</v>
      </c>
      <c r="C25" s="60">
        <f>[3]Petroleum!$D$8</f>
        <v>368.45478199236504</v>
      </c>
      <c r="D25" s="60">
        <f>[3]Petroleum!$D$9</f>
        <v>7.2541000254600752</v>
      </c>
      <c r="E25" s="60">
        <f>[3]Petroleum!$D$10</f>
        <v>0</v>
      </c>
      <c r="F25" s="60">
        <v>0</v>
      </c>
      <c r="G25" s="60">
        <f t="shared" si="2"/>
        <v>375.70888201782509</v>
      </c>
      <c r="H25" s="60"/>
      <c r="I25" s="60"/>
    </row>
    <row r="26" spans="1:14" x14ac:dyDescent="0.25">
      <c r="A26" s="11"/>
      <c r="B26" s="27" t="s">
        <v>707</v>
      </c>
      <c r="C26" s="60">
        <f>[3]Petroleum!$C$8</f>
        <v>319.59764076577454</v>
      </c>
      <c r="D26" s="60">
        <f>[3]Petroleum!$C$9</f>
        <v>208.56856831786538</v>
      </c>
      <c r="E26" s="60">
        <f>[3]Petroleum!$C$10</f>
        <v>0</v>
      </c>
      <c r="F26" s="60">
        <v>0</v>
      </c>
      <c r="G26" s="60">
        <f t="shared" si="2"/>
        <v>528.16620908363996</v>
      </c>
      <c r="H26" s="60"/>
      <c r="I26" s="60"/>
      <c r="J26" s="9"/>
      <c r="K26" s="9"/>
    </row>
    <row r="27" spans="1:14" x14ac:dyDescent="0.25">
      <c r="A27" s="11"/>
      <c r="B27" s="27" t="s">
        <v>564</v>
      </c>
      <c r="C27" s="60">
        <f>[3]Petroleum!$E$8</f>
        <v>270.10764187262123</v>
      </c>
      <c r="D27" s="60">
        <f>[3]Petroleum!$E$9</f>
        <v>3.697392845156398</v>
      </c>
      <c r="E27" s="60">
        <f>[3]Petroleum!$E$10</f>
        <v>132.0147416400975</v>
      </c>
      <c r="F27" s="60">
        <v>0</v>
      </c>
      <c r="G27" s="60">
        <f t="shared" si="2"/>
        <v>141.79029307768013</v>
      </c>
      <c r="H27" s="60"/>
      <c r="I27" s="60"/>
    </row>
    <row r="28" spans="1:14" x14ac:dyDescent="0.25">
      <c r="A28" s="11"/>
      <c r="B28" s="9" t="s">
        <v>584</v>
      </c>
      <c r="C28" s="64">
        <f>1.8411*0.6/1000</f>
        <v>1.1046599999999999E-3</v>
      </c>
      <c r="D28" s="69">
        <v>0</v>
      </c>
      <c r="E28" s="69">
        <f>C28</f>
        <v>1.1046599999999999E-3</v>
      </c>
      <c r="F28" s="60">
        <v>0</v>
      </c>
      <c r="G28" s="60">
        <f t="shared" si="2"/>
        <v>0</v>
      </c>
      <c r="H28" s="60"/>
      <c r="I28" s="60"/>
    </row>
    <row r="29" spans="1:14" x14ac:dyDescent="0.25">
      <c r="A29" s="11"/>
      <c r="C29" s="9"/>
      <c r="D29" s="30"/>
      <c r="E29" s="30"/>
      <c r="F29" s="30"/>
      <c r="G29" s="30"/>
      <c r="H29" s="10"/>
      <c r="I29" s="9"/>
    </row>
    <row r="33" spans="3:7" x14ac:dyDescent="0.25">
      <c r="C33" s="30"/>
      <c r="D33" s="30"/>
      <c r="E33" s="10"/>
      <c r="F33" s="66"/>
      <c r="G33" s="30"/>
    </row>
    <row r="34" spans="3:7" x14ac:dyDescent="0.25">
      <c r="C34" s="30"/>
      <c r="D34" s="59"/>
      <c r="E34" s="9"/>
      <c r="F34" s="30"/>
    </row>
    <row r="35" spans="3:7" x14ac:dyDescent="0.25">
      <c r="C35" s="30"/>
      <c r="D35" s="59"/>
      <c r="E35" s="9"/>
      <c r="F35" s="30"/>
      <c r="G35" s="30"/>
    </row>
    <row r="36" spans="3:7" x14ac:dyDescent="0.25">
      <c r="C36" s="31"/>
      <c r="D36" s="59"/>
      <c r="E36" s="9"/>
      <c r="F36" s="32"/>
      <c r="G36" s="22"/>
    </row>
    <row r="37" spans="3:7" x14ac:dyDescent="0.25">
      <c r="D37" s="32"/>
    </row>
    <row r="43" spans="3:7" x14ac:dyDescent="0.25">
      <c r="C43" s="9"/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73FDF-1F0F-4E84-AB12-51C584802E6A}">
  <sheetPr>
    <tabColor rgb="FFFFC000"/>
  </sheetPr>
  <dimension ref="A2:R43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8" sqref="C8"/>
    </sheetView>
  </sheetViews>
  <sheetFormatPr defaultColWidth="8.85546875" defaultRowHeight="15" x14ac:dyDescent="0.25"/>
  <cols>
    <col min="1" max="2" width="8.85546875" style="131"/>
    <col min="3" max="3" width="11.7109375" style="131" bestFit="1" customWidth="1"/>
    <col min="4" max="4" width="9" style="131" bestFit="1" customWidth="1"/>
    <col min="5" max="5" width="11.7109375" style="131" bestFit="1" customWidth="1"/>
    <col min="6" max="6" width="9" style="131" bestFit="1" customWidth="1"/>
    <col min="7" max="7" width="9.5703125" style="131" bestFit="1" customWidth="1"/>
    <col min="8" max="9" width="9" style="131" bestFit="1" customWidth="1"/>
    <col min="10" max="16384" width="8.85546875" style="131"/>
  </cols>
  <sheetData>
    <row r="2" spans="1:18" x14ac:dyDescent="0.25">
      <c r="C2" s="71"/>
      <c r="D2" s="71"/>
      <c r="E2" s="71"/>
      <c r="F2" s="71"/>
      <c r="G2" s="71"/>
      <c r="H2" s="10"/>
      <c r="I2" s="71"/>
    </row>
    <row r="3" spans="1:18" x14ac:dyDescent="0.25">
      <c r="I3" s="71"/>
    </row>
    <row r="4" spans="1:18" x14ac:dyDescent="0.25">
      <c r="B4" s="3" t="s">
        <v>557</v>
      </c>
    </row>
    <row r="5" spans="1:18" x14ac:dyDescent="0.25">
      <c r="B5" s="131" t="s">
        <v>709</v>
      </c>
      <c r="H5" s="131" t="s">
        <v>702</v>
      </c>
    </row>
    <row r="6" spans="1:18" x14ac:dyDescent="0.25">
      <c r="C6" s="131" t="s">
        <v>345</v>
      </c>
      <c r="D6" s="131" t="s">
        <v>346</v>
      </c>
      <c r="E6" s="131" t="s">
        <v>555</v>
      </c>
      <c r="F6" s="131" t="s">
        <v>556</v>
      </c>
      <c r="G6" s="131" t="s">
        <v>558</v>
      </c>
      <c r="H6" s="131" t="s">
        <v>400</v>
      </c>
      <c r="I6" s="131" t="s">
        <v>559</v>
      </c>
    </row>
    <row r="7" spans="1:18" x14ac:dyDescent="0.25">
      <c r="A7" s="68"/>
      <c r="B7" s="131" t="s">
        <v>26</v>
      </c>
      <c r="C7" s="60">
        <f>SUM(C8:C9)</f>
        <v>5218.8506282185281</v>
      </c>
      <c r="D7" s="60">
        <f>SUM(D8:D9)</f>
        <v>115.350709268657</v>
      </c>
      <c r="E7" s="60">
        <f t="shared" ref="E7:F7" si="0">SUM(E8:E9)</f>
        <v>1686.4770711609285</v>
      </c>
      <c r="F7" s="60">
        <f t="shared" si="0"/>
        <v>0</v>
      </c>
      <c r="G7" s="60">
        <f>C7+D7-E7-F7</f>
        <v>3647.7242663262564</v>
      </c>
      <c r="H7" s="60">
        <v>2.2706410778077796E-2</v>
      </c>
      <c r="I7" s="60">
        <v>83.569355419960871</v>
      </c>
      <c r="M7" s="131" t="s">
        <v>701</v>
      </c>
      <c r="N7" s="131" t="s">
        <v>700</v>
      </c>
      <c r="P7" s="131" t="s">
        <v>703</v>
      </c>
      <c r="R7" s="131" t="s">
        <v>710</v>
      </c>
    </row>
    <row r="8" spans="1:18" x14ac:dyDescent="0.25">
      <c r="A8" s="11"/>
      <c r="B8" s="29" t="s">
        <v>550</v>
      </c>
      <c r="C8" s="61">
        <f>[3]Energy!$D$7</f>
        <v>3085.9394658342826</v>
      </c>
      <c r="D8" s="61"/>
      <c r="E8" s="61"/>
      <c r="F8" s="61">
        <v>0</v>
      </c>
      <c r="G8" s="61">
        <f>C8+D8-E8-F8</f>
        <v>3085.9394658342826</v>
      </c>
      <c r="H8" s="61">
        <v>2.1000000000000001E-2</v>
      </c>
      <c r="I8" s="61">
        <v>69.927270000000007</v>
      </c>
      <c r="L8" s="29" t="s">
        <v>549</v>
      </c>
      <c r="P8" s="55">
        <v>1.93</v>
      </c>
    </row>
    <row r="9" spans="1:18" x14ac:dyDescent="0.25">
      <c r="A9" s="18"/>
      <c r="B9" s="29" t="s">
        <v>551</v>
      </c>
      <c r="C9" s="61">
        <f>[3]Energy!$C$7</f>
        <v>2132.9111623842455</v>
      </c>
      <c r="D9" s="61">
        <f>[3]Energy!$C$8</f>
        <v>115.350709268657</v>
      </c>
      <c r="E9" s="61">
        <f>[3]Energy!$C$9</f>
        <v>1686.4770711609285</v>
      </c>
      <c r="F9" s="61">
        <v>0</v>
      </c>
      <c r="G9" s="61">
        <f>C9+D9-E9-F9</f>
        <v>561.78480049197378</v>
      </c>
      <c r="H9" s="61">
        <v>2.5000000000000001E-2</v>
      </c>
      <c r="I9" s="61">
        <v>8.76400000000001</v>
      </c>
      <c r="L9" s="29" t="s">
        <v>550</v>
      </c>
      <c r="M9" s="131">
        <v>21</v>
      </c>
      <c r="N9" s="131">
        <v>96.25</v>
      </c>
      <c r="O9" s="28">
        <f>(N9*M9)/1000</f>
        <v>2.0212500000000002</v>
      </c>
      <c r="P9" s="55">
        <v>1.93</v>
      </c>
      <c r="R9" s="131">
        <f>M9/1000</f>
        <v>2.1000000000000001E-2</v>
      </c>
    </row>
    <row r="10" spans="1:18" x14ac:dyDescent="0.25">
      <c r="A10" s="11"/>
      <c r="B10" s="131" t="s">
        <v>326</v>
      </c>
      <c r="C10" s="60">
        <f>[3]Energy!$E$7</f>
        <v>0</v>
      </c>
      <c r="D10" s="60">
        <f>[3]Energy!$E$8</f>
        <v>785.07569275868104</v>
      </c>
      <c r="E10" s="60"/>
      <c r="F10" s="60">
        <v>0</v>
      </c>
      <c r="G10" s="60">
        <f>C10+D10-E10-F10</f>
        <v>785.07569275868104</v>
      </c>
      <c r="H10" s="60">
        <v>4.2659999999999997E-2</v>
      </c>
      <c r="I10" s="60">
        <v>38.929809599999999</v>
      </c>
      <c r="L10" s="29" t="s">
        <v>551</v>
      </c>
      <c r="M10" s="131">
        <v>25</v>
      </c>
      <c r="N10" s="131">
        <v>96.25</v>
      </c>
      <c r="O10" s="28">
        <f>(N10*M10)/1000</f>
        <v>2.40625</v>
      </c>
      <c r="P10" s="55">
        <v>1.93</v>
      </c>
      <c r="R10" s="131">
        <f t="shared" ref="R10:R13" si="1">M10/1000</f>
        <v>2.5000000000000001E-2</v>
      </c>
    </row>
    <row r="11" spans="1:18" x14ac:dyDescent="0.25">
      <c r="A11" s="11"/>
      <c r="B11" s="131" t="s">
        <v>411</v>
      </c>
      <c r="C11" s="60">
        <f>[3]Energy!$F$7</f>
        <v>60.506365003498999</v>
      </c>
      <c r="D11" s="60">
        <f>[3]Energy!$F$8</f>
        <v>101.12370918104182</v>
      </c>
      <c r="E11" s="62">
        <f>[3]Energy!$F$9</f>
        <v>0</v>
      </c>
      <c r="F11" s="60">
        <v>0</v>
      </c>
      <c r="G11" s="60">
        <f t="shared" ref="G11:G28" si="2">C11+D11-E11-F11</f>
        <v>161.63007418454083</v>
      </c>
      <c r="H11" s="60">
        <v>5.6000000000000001E-2</v>
      </c>
      <c r="I11" s="60">
        <v>6.9529599999999983</v>
      </c>
      <c r="L11" s="131" t="s">
        <v>326</v>
      </c>
      <c r="M11" s="131">
        <v>42.66</v>
      </c>
      <c r="N11" s="131">
        <v>73.3</v>
      </c>
      <c r="O11" s="28">
        <f>(N11*M11)/1000</f>
        <v>3.1269779999999998</v>
      </c>
      <c r="P11" s="55">
        <v>2.33</v>
      </c>
      <c r="R11" s="131">
        <f t="shared" si="1"/>
        <v>4.2659999999999997E-2</v>
      </c>
    </row>
    <row r="12" spans="1:18" x14ac:dyDescent="0.25">
      <c r="A12" s="11"/>
      <c r="B12" s="131" t="s">
        <v>17</v>
      </c>
      <c r="C12" s="60">
        <f>[3]Energy!$G$7</f>
        <v>2355.2851199333941</v>
      </c>
      <c r="D12" s="60">
        <f>[3]Energy!$G$8</f>
        <v>32.633593199995502</v>
      </c>
      <c r="E12" s="60">
        <f>[3]Energy!$G$9</f>
        <v>57.195</v>
      </c>
      <c r="F12" s="60">
        <v>0</v>
      </c>
      <c r="G12" s="60">
        <f t="shared" si="2"/>
        <v>2330.7237131333895</v>
      </c>
      <c r="H12" s="60"/>
      <c r="I12" s="60"/>
      <c r="L12" s="131" t="s">
        <v>411</v>
      </c>
      <c r="O12" s="28"/>
    </row>
    <row r="13" spans="1:18" x14ac:dyDescent="0.25">
      <c r="A13" s="11"/>
      <c r="B13" s="131" t="s">
        <v>543</v>
      </c>
      <c r="C13" s="60"/>
      <c r="D13" s="60"/>
      <c r="E13" s="60"/>
      <c r="F13" s="60"/>
      <c r="G13" s="60"/>
      <c r="H13" s="60"/>
      <c r="I13" s="60"/>
      <c r="L13" s="27" t="s">
        <v>30</v>
      </c>
      <c r="M13" s="31">
        <v>36</v>
      </c>
      <c r="N13" s="31">
        <v>74</v>
      </c>
      <c r="O13" s="28">
        <f>(N13*M13)/1000</f>
        <v>2.6640000000000001</v>
      </c>
      <c r="R13" s="131">
        <f t="shared" si="1"/>
        <v>3.5999999999999997E-2</v>
      </c>
    </row>
    <row r="14" spans="1:18" x14ac:dyDescent="0.25">
      <c r="A14" s="11"/>
      <c r="B14" s="131" t="s">
        <v>544</v>
      </c>
      <c r="C14" s="60"/>
      <c r="D14" s="60"/>
      <c r="E14" s="60"/>
      <c r="F14" s="60"/>
      <c r="G14" s="60"/>
      <c r="H14" s="60"/>
      <c r="I14" s="60"/>
    </row>
    <row r="15" spans="1:18" x14ac:dyDescent="0.25">
      <c r="A15" s="11"/>
      <c r="B15" s="131" t="s">
        <v>323</v>
      </c>
      <c r="C15" s="60"/>
      <c r="D15" s="60"/>
      <c r="E15" s="60"/>
      <c r="F15" s="60"/>
      <c r="G15" s="60"/>
      <c r="H15" s="60"/>
      <c r="I15" s="60"/>
    </row>
    <row r="16" spans="1:18" x14ac:dyDescent="0.25">
      <c r="A16" s="11"/>
      <c r="B16" s="131" t="s">
        <v>409</v>
      </c>
      <c r="C16" s="60"/>
      <c r="D16" s="60"/>
      <c r="E16" s="60"/>
      <c r="F16" s="60"/>
      <c r="G16" s="60"/>
      <c r="H16" s="60"/>
      <c r="I16" s="60"/>
    </row>
    <row r="17" spans="1:14" x14ac:dyDescent="0.25">
      <c r="A17" s="11"/>
      <c r="B17" s="131" t="s">
        <v>545</v>
      </c>
      <c r="C17" s="60"/>
      <c r="D17" s="60"/>
      <c r="E17" s="60"/>
      <c r="F17" s="60"/>
      <c r="G17" s="60"/>
      <c r="H17" s="60"/>
      <c r="I17" s="60"/>
    </row>
    <row r="18" spans="1:14" x14ac:dyDescent="0.25">
      <c r="A18" s="11"/>
      <c r="B18" s="131" t="s">
        <v>546</v>
      </c>
      <c r="C18" s="60"/>
      <c r="D18" s="60"/>
      <c r="E18" s="60"/>
      <c r="F18" s="60"/>
      <c r="G18" s="60"/>
      <c r="H18" s="60"/>
      <c r="I18" s="60"/>
    </row>
    <row r="19" spans="1:14" x14ac:dyDescent="0.25">
      <c r="A19" s="11"/>
      <c r="B19" s="131" t="s">
        <v>547</v>
      </c>
      <c r="C19" s="60"/>
      <c r="D19" s="60"/>
      <c r="E19" s="60"/>
      <c r="F19" s="60"/>
      <c r="G19" s="60"/>
      <c r="H19" s="60"/>
      <c r="I19" s="60"/>
      <c r="K19" s="67"/>
      <c r="L19" s="67"/>
      <c r="M19" s="67"/>
      <c r="N19" s="67"/>
    </row>
    <row r="20" spans="1:14" x14ac:dyDescent="0.25">
      <c r="A20" s="11"/>
      <c r="B20" s="131" t="s">
        <v>554</v>
      </c>
      <c r="C20" s="60"/>
      <c r="D20" s="60"/>
      <c r="E20" s="60"/>
      <c r="F20" s="60"/>
      <c r="G20" s="60"/>
      <c r="H20" s="60"/>
      <c r="I20" s="60"/>
      <c r="K20" s="67"/>
      <c r="L20" s="67"/>
      <c r="M20" s="67"/>
      <c r="N20" s="67"/>
    </row>
    <row r="21" spans="1:14" x14ac:dyDescent="0.25">
      <c r="A21" s="11"/>
      <c r="B21" s="131" t="s">
        <v>410</v>
      </c>
      <c r="C21" s="60"/>
      <c r="D21" s="60"/>
      <c r="E21" s="60"/>
      <c r="F21" s="60"/>
      <c r="G21" s="60"/>
      <c r="H21" s="60"/>
      <c r="I21" s="60"/>
      <c r="K21" s="67" t="s">
        <v>711</v>
      </c>
      <c r="L21" s="67"/>
      <c r="M21" s="67"/>
      <c r="N21" s="67"/>
    </row>
    <row r="22" spans="1:14" x14ac:dyDescent="0.25">
      <c r="A22" s="11"/>
      <c r="B22" s="131" t="s">
        <v>325</v>
      </c>
      <c r="C22" s="60"/>
      <c r="D22" s="60"/>
      <c r="E22" s="60"/>
      <c r="F22" s="60"/>
      <c r="G22" s="60"/>
      <c r="H22" s="60"/>
      <c r="I22" s="60"/>
      <c r="K22" s="67"/>
      <c r="L22" s="67"/>
      <c r="M22" s="67"/>
      <c r="N22" s="67"/>
    </row>
    <row r="23" spans="1:14" x14ac:dyDescent="0.25">
      <c r="A23" s="11"/>
      <c r="B23" s="131" t="s">
        <v>548</v>
      </c>
      <c r="C23" s="60"/>
      <c r="D23" s="60"/>
      <c r="E23" s="60"/>
      <c r="F23" s="60"/>
      <c r="G23" s="60"/>
      <c r="H23" s="60"/>
      <c r="I23" s="60"/>
      <c r="K23" s="67"/>
      <c r="L23" s="67"/>
      <c r="M23" s="67"/>
      <c r="N23" s="67"/>
    </row>
    <row r="24" spans="1:14" x14ac:dyDescent="0.25">
      <c r="A24" s="11"/>
      <c r="B24" s="27" t="s">
        <v>30</v>
      </c>
      <c r="C24" s="60">
        <f>SUM(C25:C27)</f>
        <v>958.16006463076076</v>
      </c>
      <c r="D24" s="60">
        <f t="shared" ref="D24:E24" si="3">SUM(D25:D27)</f>
        <v>219.52006118848186</v>
      </c>
      <c r="E24" s="60">
        <f t="shared" si="3"/>
        <v>132.0147416400975</v>
      </c>
      <c r="F24" s="60">
        <v>0</v>
      </c>
      <c r="G24" s="60">
        <f t="shared" si="2"/>
        <v>1045.6653841791451</v>
      </c>
      <c r="H24" s="60"/>
      <c r="I24" s="60"/>
    </row>
    <row r="25" spans="1:14" x14ac:dyDescent="0.25">
      <c r="A25" s="11"/>
      <c r="B25" s="27" t="s">
        <v>706</v>
      </c>
      <c r="C25" s="60">
        <f>[3]Petroleum!$D$8</f>
        <v>368.45478199236504</v>
      </c>
      <c r="D25" s="60">
        <f>[3]Petroleum!$D$9</f>
        <v>7.2541000254600752</v>
      </c>
      <c r="E25" s="60">
        <f>[3]Petroleum!$D$10</f>
        <v>0</v>
      </c>
      <c r="F25" s="60">
        <v>0</v>
      </c>
      <c r="G25" s="60">
        <f t="shared" si="2"/>
        <v>375.70888201782509</v>
      </c>
      <c r="H25" s="60"/>
      <c r="I25" s="60"/>
    </row>
    <row r="26" spans="1:14" x14ac:dyDescent="0.25">
      <c r="A26" s="11"/>
      <c r="B26" s="27" t="s">
        <v>707</v>
      </c>
      <c r="C26" s="60">
        <f>[3]Petroleum!$C$8</f>
        <v>319.59764076577454</v>
      </c>
      <c r="D26" s="60">
        <f>[3]Petroleum!$C$9</f>
        <v>208.56856831786538</v>
      </c>
      <c r="E26" s="60">
        <f>[3]Petroleum!$C$10</f>
        <v>0</v>
      </c>
      <c r="F26" s="60">
        <v>0</v>
      </c>
      <c r="G26" s="60">
        <f t="shared" si="2"/>
        <v>528.16620908363996</v>
      </c>
      <c r="H26" s="60"/>
      <c r="I26" s="60"/>
      <c r="J26" s="71"/>
      <c r="K26" s="71"/>
    </row>
    <row r="27" spans="1:14" x14ac:dyDescent="0.25">
      <c r="A27" s="11"/>
      <c r="B27" s="27" t="s">
        <v>564</v>
      </c>
      <c r="C27" s="60">
        <f>[3]Petroleum!$E$8</f>
        <v>270.10764187262123</v>
      </c>
      <c r="D27" s="60">
        <f>[3]Petroleum!$E$9</f>
        <v>3.697392845156398</v>
      </c>
      <c r="E27" s="60">
        <f>[3]Petroleum!$E$10</f>
        <v>132.0147416400975</v>
      </c>
      <c r="F27" s="60">
        <v>0</v>
      </c>
      <c r="G27" s="60">
        <f t="shared" si="2"/>
        <v>141.79029307768013</v>
      </c>
      <c r="H27" s="60"/>
      <c r="I27" s="60"/>
    </row>
    <row r="28" spans="1:14" x14ac:dyDescent="0.25">
      <c r="A28" s="11"/>
      <c r="B28" s="71" t="s">
        <v>584</v>
      </c>
      <c r="C28" s="131">
        <f>1.8411*0.6/1000</f>
        <v>1.1046599999999999E-3</v>
      </c>
      <c r="D28" s="69">
        <v>0</v>
      </c>
      <c r="E28" s="69">
        <f>C28</f>
        <v>1.1046599999999999E-3</v>
      </c>
      <c r="F28" s="60">
        <v>0</v>
      </c>
      <c r="G28" s="60">
        <f t="shared" si="2"/>
        <v>0</v>
      </c>
      <c r="H28" s="60"/>
      <c r="I28" s="60"/>
    </row>
    <row r="29" spans="1:14" x14ac:dyDescent="0.25">
      <c r="A29" s="11"/>
      <c r="C29" s="71"/>
      <c r="D29" s="30"/>
      <c r="E29" s="30"/>
      <c r="F29" s="30"/>
      <c r="G29" s="30"/>
      <c r="H29" s="10"/>
      <c r="I29" s="71"/>
    </row>
    <row r="33" spans="3:7" x14ac:dyDescent="0.25">
      <c r="C33" s="30"/>
      <c r="D33" s="30"/>
      <c r="E33" s="10"/>
      <c r="F33" s="66"/>
      <c r="G33" s="30"/>
    </row>
    <row r="34" spans="3:7" x14ac:dyDescent="0.25">
      <c r="C34" s="30"/>
      <c r="D34" s="59"/>
      <c r="E34" s="71"/>
      <c r="F34" s="30"/>
    </row>
    <row r="35" spans="3:7" x14ac:dyDescent="0.25">
      <c r="C35" s="30"/>
      <c r="D35" s="59"/>
      <c r="E35" s="71"/>
      <c r="F35" s="30"/>
      <c r="G35" s="30"/>
    </row>
    <row r="36" spans="3:7" x14ac:dyDescent="0.25">
      <c r="C36" s="31"/>
      <c r="D36" s="59"/>
      <c r="E36" s="71"/>
      <c r="F36" s="32"/>
      <c r="G36" s="22"/>
    </row>
    <row r="37" spans="3:7" x14ac:dyDescent="0.25">
      <c r="D37" s="32"/>
    </row>
    <row r="43" spans="3:7" x14ac:dyDescent="0.25">
      <c r="C43" s="71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E43"/>
  <sheetViews>
    <sheetView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7" sqref="C7"/>
    </sheetView>
  </sheetViews>
  <sheetFormatPr defaultRowHeight="15" x14ac:dyDescent="0.25"/>
  <sheetData>
    <row r="2" spans="1:5" x14ac:dyDescent="0.25">
      <c r="C2" s="9"/>
      <c r="D2" s="9"/>
      <c r="E2" s="9"/>
    </row>
    <row r="4" spans="1:5" x14ac:dyDescent="0.25">
      <c r="B4" s="3"/>
    </row>
    <row r="6" spans="1:5" x14ac:dyDescent="0.25">
      <c r="C6" t="s">
        <v>30</v>
      </c>
      <c r="D6" t="s">
        <v>564</v>
      </c>
      <c r="E6" t="s">
        <v>565</v>
      </c>
    </row>
    <row r="7" spans="1:5" x14ac:dyDescent="0.25">
      <c r="A7" s="11"/>
      <c r="B7" s="27" t="s">
        <v>318</v>
      </c>
      <c r="C7" s="31">
        <v>0.21767256423325113</v>
      </c>
      <c r="D7" s="31">
        <v>0.40212365654732896</v>
      </c>
      <c r="E7" s="31">
        <v>0.38020377921941995</v>
      </c>
    </row>
    <row r="8" spans="1:5" x14ac:dyDescent="0.25">
      <c r="A8" s="11"/>
      <c r="B8" s="27" t="s">
        <v>319</v>
      </c>
      <c r="C8" s="31">
        <v>0.30510079536718043</v>
      </c>
      <c r="D8" s="31">
        <v>0.16198649765043382</v>
      </c>
      <c r="E8" s="31">
        <v>0.53291270698238569</v>
      </c>
    </row>
    <row r="9" spans="1:5" x14ac:dyDescent="0.25">
      <c r="A9" s="11"/>
      <c r="B9" t="s">
        <v>320</v>
      </c>
      <c r="C9" s="31">
        <v>0.34261979180798346</v>
      </c>
      <c r="D9" s="31">
        <v>5.8933912768905007E-2</v>
      </c>
      <c r="E9" s="31">
        <v>0.59844629542311145</v>
      </c>
    </row>
    <row r="10" spans="1:5" x14ac:dyDescent="0.25">
      <c r="A10" s="11"/>
      <c r="B10" t="s">
        <v>321</v>
      </c>
      <c r="C10" s="31">
        <v>0.33333333333333331</v>
      </c>
      <c r="D10" s="31">
        <v>0.33333333333333331</v>
      </c>
      <c r="E10" s="31">
        <v>0.33333333333333331</v>
      </c>
    </row>
    <row r="11" spans="1:5" x14ac:dyDescent="0.25">
      <c r="A11" s="11"/>
      <c r="C11" s="9"/>
      <c r="D11" s="9"/>
      <c r="E11" s="9"/>
    </row>
    <row r="12" spans="1:5" x14ac:dyDescent="0.25">
      <c r="A12" s="11"/>
      <c r="C12" s="9"/>
      <c r="D12" s="9"/>
      <c r="E12" s="9"/>
    </row>
    <row r="13" spans="1:5" x14ac:dyDescent="0.25">
      <c r="A13" s="11"/>
      <c r="C13" s="37"/>
      <c r="D13" s="37"/>
      <c r="E13" s="37"/>
    </row>
    <row r="14" spans="1:5" x14ac:dyDescent="0.25">
      <c r="A14" s="11"/>
      <c r="C14" s="37"/>
      <c r="D14" s="37"/>
      <c r="E14" s="37"/>
    </row>
    <row r="15" spans="1:5" x14ac:dyDescent="0.25">
      <c r="A15" s="11"/>
      <c r="C15" s="37"/>
      <c r="D15" s="37"/>
      <c r="E15" s="37"/>
    </row>
    <row r="16" spans="1:5" x14ac:dyDescent="0.25">
      <c r="A16" s="11"/>
      <c r="C16" s="37"/>
      <c r="D16" s="37"/>
      <c r="E16" s="37"/>
    </row>
    <row r="17" spans="1:5" x14ac:dyDescent="0.25">
      <c r="A17" s="11"/>
      <c r="C17" s="9"/>
      <c r="D17" s="9"/>
      <c r="E17" s="9"/>
    </row>
    <row r="18" spans="1:5" x14ac:dyDescent="0.25">
      <c r="A18" s="11"/>
      <c r="C18" s="9"/>
      <c r="D18" s="9"/>
      <c r="E18" s="9"/>
    </row>
    <row r="19" spans="1:5" x14ac:dyDescent="0.25">
      <c r="A19" s="11"/>
      <c r="C19" s="9"/>
      <c r="D19" s="9"/>
      <c r="E19" s="9"/>
    </row>
    <row r="20" spans="1:5" x14ac:dyDescent="0.25">
      <c r="A20" s="11"/>
      <c r="C20" s="9"/>
      <c r="D20" s="9"/>
      <c r="E20" s="9"/>
    </row>
    <row r="21" spans="1:5" x14ac:dyDescent="0.25">
      <c r="A21" s="11"/>
      <c r="C21" s="9"/>
      <c r="D21" s="9"/>
      <c r="E21" s="9"/>
    </row>
    <row r="22" spans="1:5" x14ac:dyDescent="0.25">
      <c r="A22" s="11"/>
      <c r="C22" s="9"/>
      <c r="D22" s="9"/>
      <c r="E22" s="9"/>
    </row>
    <row r="23" spans="1:5" x14ac:dyDescent="0.25">
      <c r="A23" s="11"/>
      <c r="C23" s="9"/>
      <c r="D23" s="9"/>
      <c r="E23" s="9"/>
    </row>
    <row r="24" spans="1:5" x14ac:dyDescent="0.25">
      <c r="A24" s="11"/>
      <c r="C24" s="9"/>
      <c r="D24" s="9"/>
      <c r="E24" s="9"/>
    </row>
    <row r="25" spans="1:5" x14ac:dyDescent="0.25">
      <c r="A25" s="11"/>
      <c r="B25" s="27"/>
      <c r="C25" s="9"/>
      <c r="D25" s="9"/>
      <c r="E25" s="9"/>
    </row>
    <row r="26" spans="1:5" x14ac:dyDescent="0.25">
      <c r="A26" s="11"/>
      <c r="C26" s="9"/>
      <c r="D26" s="9"/>
      <c r="E26" s="9"/>
    </row>
    <row r="27" spans="1:5" x14ac:dyDescent="0.25">
      <c r="A27" s="11"/>
      <c r="C27" s="9"/>
      <c r="D27" s="9"/>
      <c r="E27" s="9"/>
    </row>
    <row r="28" spans="1:5" x14ac:dyDescent="0.25">
      <c r="A28" s="11"/>
      <c r="C28" s="9"/>
      <c r="D28" s="9"/>
      <c r="E28" s="9"/>
    </row>
    <row r="29" spans="1:5" x14ac:dyDescent="0.25">
      <c r="A29" s="11"/>
      <c r="C29" s="30"/>
      <c r="D29" s="30"/>
      <c r="E29" s="30"/>
    </row>
    <row r="30" spans="1:5" x14ac:dyDescent="0.25">
      <c r="C30" s="30"/>
      <c r="D30" s="30"/>
      <c r="E30" s="30"/>
    </row>
    <row r="31" spans="1:5" x14ac:dyDescent="0.25">
      <c r="C31" s="30"/>
      <c r="D31" s="30"/>
      <c r="E31" s="30"/>
    </row>
    <row r="32" spans="1:5" x14ac:dyDescent="0.25">
      <c r="C32" s="30"/>
      <c r="D32" s="30"/>
      <c r="E32" s="30"/>
    </row>
    <row r="35" spans="3:5" x14ac:dyDescent="0.25">
      <c r="C35" s="30"/>
      <c r="D35" s="30"/>
      <c r="E35" s="30"/>
    </row>
    <row r="36" spans="3:5" x14ac:dyDescent="0.25">
      <c r="C36" s="22"/>
      <c r="D36" s="22"/>
      <c r="E36" s="22"/>
    </row>
    <row r="43" spans="3:5" x14ac:dyDescent="0.25">
      <c r="C43" s="9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zoomScale="80" zoomScaleNormal="80" workbookViewId="0">
      <pane xSplit="1" ySplit="7" topLeftCell="B8" activePane="bottomRight" state="frozen"/>
      <selection activeCell="D21" sqref="D21"/>
      <selection pane="topRight" activeCell="D21" sqref="D21"/>
      <selection pane="bottomLeft" activeCell="D21" sqref="D21"/>
      <selection pane="bottomRight" activeCell="E16" sqref="E16"/>
    </sheetView>
  </sheetViews>
  <sheetFormatPr defaultRowHeight="15" x14ac:dyDescent="0.25"/>
  <sheetData>
    <row r="1" spans="1:2" ht="18.75" x14ac:dyDescent="0.3">
      <c r="A1" s="2" t="s">
        <v>282</v>
      </c>
    </row>
    <row r="4" spans="1:2" x14ac:dyDescent="0.25">
      <c r="A4" s="3" t="s">
        <v>283</v>
      </c>
    </row>
    <row r="5" spans="1:2" x14ac:dyDescent="0.25">
      <c r="A5" s="5" t="s">
        <v>284</v>
      </c>
    </row>
    <row r="6" spans="1:2" x14ac:dyDescent="0.25">
      <c r="B6" s="5" t="s">
        <v>285</v>
      </c>
    </row>
    <row r="7" spans="1:2" x14ac:dyDescent="0.25">
      <c r="B7" t="s">
        <v>281</v>
      </c>
    </row>
    <row r="8" spans="1:2" x14ac:dyDescent="0.25">
      <c r="A8" t="s">
        <v>391</v>
      </c>
      <c r="B8">
        <v>1</v>
      </c>
    </row>
    <row r="9" spans="1:2" x14ac:dyDescent="0.25">
      <c r="A9" t="s">
        <v>392</v>
      </c>
      <c r="B9">
        <v>1</v>
      </c>
    </row>
    <row r="10" spans="1:2" x14ac:dyDescent="0.25">
      <c r="A10" t="s">
        <v>393</v>
      </c>
      <c r="B10">
        <v>1</v>
      </c>
    </row>
    <row r="11" spans="1:2" x14ac:dyDescent="0.25">
      <c r="A11" t="s">
        <v>394</v>
      </c>
      <c r="B1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21"/>
  <sheetViews>
    <sheetView zoomScale="80" zoomScaleNormal="80" workbookViewId="0">
      <pane ySplit="7" topLeftCell="A8" activePane="bottomLeft" state="frozen"/>
      <selection activeCell="D21" sqref="D21"/>
      <selection pane="bottomLeft" activeCell="A7" sqref="A7"/>
    </sheetView>
  </sheetViews>
  <sheetFormatPr defaultRowHeight="15" x14ac:dyDescent="0.25"/>
  <cols>
    <col min="11" max="11" width="9.28515625" bestFit="1" customWidth="1"/>
  </cols>
  <sheetData>
    <row r="1" spans="1:12" ht="18.75" x14ac:dyDescent="0.3">
      <c r="A1" s="2" t="s">
        <v>416</v>
      </c>
    </row>
    <row r="3" spans="1:12" x14ac:dyDescent="0.25">
      <c r="L3">
        <v>52325.432882070083</v>
      </c>
    </row>
    <row r="4" spans="1:12" x14ac:dyDescent="0.25">
      <c r="C4">
        <v>58.4</v>
      </c>
    </row>
    <row r="5" spans="1:12" x14ac:dyDescent="0.25">
      <c r="A5" s="85" t="s">
        <v>857</v>
      </c>
      <c r="B5" s="84"/>
      <c r="C5" s="84"/>
    </row>
    <row r="6" spans="1:12" x14ac:dyDescent="0.25">
      <c r="A6" s="3" t="s">
        <v>519</v>
      </c>
    </row>
    <row r="7" spans="1:12" x14ac:dyDescent="0.25">
      <c r="B7" t="s">
        <v>518</v>
      </c>
    </row>
    <row r="8" spans="1:12" x14ac:dyDescent="0.25">
      <c r="A8" t="s">
        <v>46</v>
      </c>
      <c r="B8">
        <f>C4/10*1000</f>
        <v>5840</v>
      </c>
      <c r="C8" s="10"/>
      <c r="I8" s="22"/>
    </row>
    <row r="9" spans="1:12" x14ac:dyDescent="0.25">
      <c r="A9" t="s">
        <v>47</v>
      </c>
      <c r="B9">
        <f>B8</f>
        <v>5840</v>
      </c>
      <c r="C9" s="10"/>
      <c r="I9" s="22"/>
    </row>
    <row r="10" spans="1:12" x14ac:dyDescent="0.25">
      <c r="A10" t="s">
        <v>48</v>
      </c>
      <c r="B10" s="70">
        <f t="shared" ref="B10:B17" si="0">B9</f>
        <v>5840</v>
      </c>
      <c r="C10" s="10"/>
      <c r="I10" s="22"/>
    </row>
    <row r="11" spans="1:12" x14ac:dyDescent="0.25">
      <c r="A11" t="s">
        <v>49</v>
      </c>
      <c r="B11" s="70">
        <f t="shared" si="0"/>
        <v>5840</v>
      </c>
      <c r="C11" s="10"/>
      <c r="I11" s="22"/>
    </row>
    <row r="12" spans="1:12" x14ac:dyDescent="0.25">
      <c r="A12" t="s">
        <v>50</v>
      </c>
      <c r="B12" s="70">
        <f t="shared" si="0"/>
        <v>5840</v>
      </c>
      <c r="C12" s="10"/>
      <c r="I12" s="22"/>
    </row>
    <row r="13" spans="1:12" x14ac:dyDescent="0.25">
      <c r="A13" t="s">
        <v>51</v>
      </c>
      <c r="B13" s="70">
        <f t="shared" si="0"/>
        <v>5840</v>
      </c>
      <c r="C13" s="10"/>
      <c r="I13" s="22"/>
    </row>
    <row r="14" spans="1:12" x14ac:dyDescent="0.25">
      <c r="A14" t="s">
        <v>52</v>
      </c>
      <c r="B14" s="70">
        <f t="shared" si="0"/>
        <v>5840</v>
      </c>
      <c r="C14" s="10"/>
      <c r="I14" s="22"/>
    </row>
    <row r="15" spans="1:12" x14ac:dyDescent="0.25">
      <c r="A15" t="s">
        <v>53</v>
      </c>
      <c r="B15" s="70">
        <f t="shared" si="0"/>
        <v>5840</v>
      </c>
      <c r="C15" s="10"/>
      <c r="I15" s="22"/>
    </row>
    <row r="16" spans="1:12" x14ac:dyDescent="0.25">
      <c r="A16" t="s">
        <v>54</v>
      </c>
      <c r="B16" s="70">
        <f t="shared" si="0"/>
        <v>5840</v>
      </c>
      <c r="C16" s="10"/>
      <c r="I16" s="22"/>
    </row>
    <row r="17" spans="1:3" x14ac:dyDescent="0.25">
      <c r="A17" t="s">
        <v>720</v>
      </c>
      <c r="B17" s="70">
        <f t="shared" si="0"/>
        <v>5840</v>
      </c>
      <c r="C17" s="10"/>
    </row>
    <row r="18" spans="1:3" x14ac:dyDescent="0.25">
      <c r="C18" s="10"/>
    </row>
    <row r="19" spans="1:3" x14ac:dyDescent="0.25">
      <c r="C19" s="10"/>
    </row>
    <row r="20" spans="1:3" x14ac:dyDescent="0.25">
      <c r="C20" s="10"/>
    </row>
    <row r="21" spans="1:3" x14ac:dyDescent="0.25">
      <c r="C21" s="1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64"/>
  <sheetViews>
    <sheetView zoomScale="85" zoomScaleNormal="85" workbookViewId="0">
      <pane xSplit="1" ySplit="7" topLeftCell="L8" activePane="bottomRight" state="frozen"/>
      <selection pane="topRight" activeCell="B1" sqref="B1"/>
      <selection pane="bottomLeft" activeCell="A8" sqref="A8"/>
      <selection pane="bottomRight" activeCell="AC32" sqref="AC32"/>
    </sheetView>
  </sheetViews>
  <sheetFormatPr defaultRowHeight="15" x14ac:dyDescent="0.25"/>
  <cols>
    <col min="2" max="2" width="32.7109375" customWidth="1"/>
    <col min="13" max="16" width="9.28515625" bestFit="1" customWidth="1"/>
    <col min="17" max="17" width="9.5703125" bestFit="1" customWidth="1"/>
  </cols>
  <sheetData>
    <row r="1" spans="1:30" x14ac:dyDescent="0.25">
      <c r="A1" s="44" t="s">
        <v>697</v>
      </c>
    </row>
    <row r="4" spans="1:30" x14ac:dyDescent="0.25">
      <c r="A4" s="23" t="s">
        <v>618</v>
      </c>
    </row>
    <row r="5" spans="1:30" x14ac:dyDescent="0.25">
      <c r="A5" s="39" t="s">
        <v>638</v>
      </c>
      <c r="M5" s="135" t="s">
        <v>639</v>
      </c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</row>
    <row r="6" spans="1:30" x14ac:dyDescent="0.25">
      <c r="B6" s="5" t="s">
        <v>640</v>
      </c>
      <c r="C6" s="5">
        <v>0.125</v>
      </c>
      <c r="D6" s="5">
        <v>0.375</v>
      </c>
      <c r="E6" s="5">
        <v>0.625</v>
      </c>
      <c r="F6" s="5">
        <v>0.85</v>
      </c>
      <c r="G6" s="5">
        <v>0.95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 t="s">
        <v>52</v>
      </c>
      <c r="T6" t="s">
        <v>53</v>
      </c>
      <c r="U6" t="s">
        <v>54</v>
      </c>
      <c r="V6" t="s">
        <v>395</v>
      </c>
      <c r="W6" t="s">
        <v>396</v>
      </c>
      <c r="X6" t="s">
        <v>397</v>
      </c>
      <c r="Y6" t="s">
        <v>398</v>
      </c>
      <c r="Z6" t="s">
        <v>399</v>
      </c>
      <c r="AA6" s="70" t="s">
        <v>720</v>
      </c>
    </row>
    <row r="7" spans="1:30" x14ac:dyDescent="0.25">
      <c r="C7" s="40" t="s">
        <v>641</v>
      </c>
      <c r="D7" s="40" t="s">
        <v>642</v>
      </c>
      <c r="E7" s="40" t="s">
        <v>643</v>
      </c>
      <c r="F7" s="40" t="s">
        <v>644</v>
      </c>
      <c r="G7" s="40" t="s">
        <v>645</v>
      </c>
      <c r="I7" s="40" t="s">
        <v>646</v>
      </c>
      <c r="J7" s="40" t="s">
        <v>647</v>
      </c>
      <c r="K7" s="40"/>
      <c r="L7" s="40"/>
      <c r="M7">
        <v>0.05</v>
      </c>
      <c r="N7">
        <f>M7+0.1</f>
        <v>0.15000000000000002</v>
      </c>
      <c r="O7">
        <f t="shared" ref="O7:U7" si="0">N7+0.1</f>
        <v>0.25</v>
      </c>
      <c r="P7">
        <f t="shared" si="0"/>
        <v>0.35</v>
      </c>
      <c r="Q7">
        <f t="shared" si="0"/>
        <v>0.44999999999999996</v>
      </c>
      <c r="R7">
        <f t="shared" si="0"/>
        <v>0.54999999999999993</v>
      </c>
      <c r="S7">
        <f t="shared" si="0"/>
        <v>0.64999999999999991</v>
      </c>
      <c r="T7">
        <f t="shared" si="0"/>
        <v>0.74999999999999989</v>
      </c>
      <c r="U7">
        <f t="shared" si="0"/>
        <v>0.84999999999999987</v>
      </c>
      <c r="V7">
        <v>0.91</v>
      </c>
      <c r="W7">
        <f>V7+0.02</f>
        <v>0.93</v>
      </c>
      <c r="X7">
        <f t="shared" ref="X7:Z7" si="1">W7+0.02</f>
        <v>0.95000000000000007</v>
      </c>
      <c r="Y7">
        <f t="shared" si="1"/>
        <v>0.97000000000000008</v>
      </c>
      <c r="Z7">
        <f t="shared" si="1"/>
        <v>0.9900000000000001</v>
      </c>
      <c r="AC7" s="43" t="s">
        <v>696</v>
      </c>
      <c r="AD7" s="43"/>
    </row>
    <row r="8" spans="1:30" x14ac:dyDescent="0.25">
      <c r="A8" s="41" t="s">
        <v>476</v>
      </c>
      <c r="B8" s="41" t="s">
        <v>648</v>
      </c>
      <c r="C8" s="41">
        <v>0.78600000000000003</v>
      </c>
      <c r="D8" s="41">
        <v>2.1789999999999998</v>
      </c>
      <c r="E8" s="41">
        <v>1.0389999999999999</v>
      </c>
      <c r="F8" s="41">
        <v>1.966</v>
      </c>
      <c r="G8" s="41">
        <v>1.456</v>
      </c>
      <c r="H8" s="41"/>
      <c r="I8" s="41">
        <f t="shared" ref="I8:I39" si="2">SLOPE($C8:$G8,$C$6:$G$6)</f>
        <v>0.59650569723277269</v>
      </c>
      <c r="J8" s="41">
        <f t="shared" ref="J8:J22" si="3">INTERCEPT($C8:$G8,$C$6:$G$6)</f>
        <v>1.1362441671188281</v>
      </c>
      <c r="K8" s="41"/>
      <c r="L8" s="41" t="s">
        <v>476</v>
      </c>
      <c r="M8" s="31">
        <f>$J8+($M$7*$I8)</f>
        <v>1.1660694519804669</v>
      </c>
      <c r="N8" s="31">
        <f>$J8+($N$7*$I8)</f>
        <v>1.2257200217037441</v>
      </c>
      <c r="O8" s="31">
        <f>$J8+($O$7*$I8)</f>
        <v>1.2853705914270213</v>
      </c>
      <c r="P8" s="31">
        <f>$J8+($P$7*$I8)</f>
        <v>1.3450211611502985</v>
      </c>
      <c r="Q8" s="31">
        <f>$J8+($Q$7*$I8)</f>
        <v>1.4046717308735759</v>
      </c>
      <c r="R8" s="31">
        <f>$J8+($R$7*$I8)</f>
        <v>1.4643223005968531</v>
      </c>
      <c r="S8" s="31">
        <f>$J8+($S$7*$I8)</f>
        <v>1.5239728703201303</v>
      </c>
      <c r="T8" s="31">
        <f>$J8+($T$7*$I8)</f>
        <v>1.5836234400434077</v>
      </c>
      <c r="U8" s="31">
        <f>$J8+($U$7*$I8)</f>
        <v>1.6432740097666847</v>
      </c>
      <c r="V8" s="31">
        <f>$J8+($V$7*$I8)</f>
        <v>1.6790643516006512</v>
      </c>
      <c r="W8" s="31">
        <f>$J8+($W$7*$I8)</f>
        <v>1.6909944655453066</v>
      </c>
      <c r="X8" s="31">
        <f>$J8+($X$7*$I8)</f>
        <v>1.7029245794899621</v>
      </c>
      <c r="Y8" s="31">
        <f>$J8+($Y$7*$I8)</f>
        <v>1.7148546934346176</v>
      </c>
      <c r="Z8" s="31">
        <f>$J8+($Z$7*$I8)</f>
        <v>1.7267848073792731</v>
      </c>
      <c r="AA8" s="32">
        <f>AVERAGE(V8:Z8)</f>
        <v>1.7029245794899619</v>
      </c>
      <c r="AC8" s="43" t="s">
        <v>750</v>
      </c>
      <c r="AD8" s="43" t="s">
        <v>476</v>
      </c>
    </row>
    <row r="9" spans="1:30" x14ac:dyDescent="0.25">
      <c r="A9" s="41" t="s">
        <v>649</v>
      </c>
      <c r="B9" s="41" t="s">
        <v>650</v>
      </c>
      <c r="C9" s="41">
        <v>0.65900000000000003</v>
      </c>
      <c r="D9" s="41">
        <v>0.89500000000000002</v>
      </c>
      <c r="E9" s="41">
        <v>0.77600000000000002</v>
      </c>
      <c r="F9" s="41">
        <v>1.198</v>
      </c>
      <c r="G9" s="41">
        <v>0.96199999999999997</v>
      </c>
      <c r="H9" s="41"/>
      <c r="I9" s="41">
        <f t="shared" si="2"/>
        <v>0.45263157894736838</v>
      </c>
      <c r="J9" s="41">
        <f t="shared" si="3"/>
        <v>0.63321052631578956</v>
      </c>
      <c r="K9" s="41"/>
      <c r="L9" s="41" t="s">
        <v>649</v>
      </c>
      <c r="M9" s="31">
        <f t="shared" ref="M9:M39" si="4">$J9+($M$7*$I9)</f>
        <v>0.655842105263158</v>
      </c>
      <c r="N9" s="31">
        <f t="shared" ref="N9:N39" si="5">$J9+($N$7*$I9)</f>
        <v>0.70110526315789479</v>
      </c>
      <c r="O9" s="31">
        <f t="shared" ref="O9:O39" si="6">$J9+($O$7*$I9)</f>
        <v>0.74636842105263168</v>
      </c>
      <c r="P9" s="31">
        <f t="shared" ref="P9:P39" si="7">$J9+($P$7*$I9)</f>
        <v>0.79163157894736846</v>
      </c>
      <c r="Q9" s="31">
        <f t="shared" ref="Q9:Q39" si="8">$J9+($Q$7*$I9)</f>
        <v>0.83689473684210536</v>
      </c>
      <c r="R9" s="31">
        <f t="shared" ref="R9:R39" si="9">$J9+($R$7*$I9)</f>
        <v>0.88215789473684214</v>
      </c>
      <c r="S9" s="31">
        <f t="shared" ref="S9:S39" si="10">$J9+($S$7*$I9)</f>
        <v>0.92742105263157892</v>
      </c>
      <c r="T9" s="31">
        <f t="shared" ref="T9:T39" si="11">$J9+($T$7*$I9)</f>
        <v>0.97268421052631582</v>
      </c>
      <c r="U9" s="31">
        <f t="shared" ref="U9:U39" si="12">$J9+($U$7*$I9)</f>
        <v>1.0179473684210527</v>
      </c>
      <c r="V9" s="31">
        <f t="shared" ref="V9:V39" si="13">$J9+($V$7*$I9)</f>
        <v>1.0451052631578948</v>
      </c>
      <c r="W9" s="31">
        <f t="shared" ref="W9:W39" si="14">$J9+($W$7*$I9)</f>
        <v>1.0541578947368422</v>
      </c>
      <c r="X9" s="31">
        <f t="shared" ref="X9:X39" si="15">$J9+($X$7*$I9)</f>
        <v>1.0632105263157896</v>
      </c>
      <c r="Y9" s="31">
        <f t="shared" ref="Y9:Y39" si="16">$J9+($Y$7*$I9)</f>
        <v>1.0722631578947368</v>
      </c>
      <c r="Z9" s="31">
        <f t="shared" ref="Z9:Z39" si="17">$J9+($Z$7*$I9)</f>
        <v>1.0813157894736842</v>
      </c>
      <c r="AA9" s="32">
        <f t="shared" ref="AA9:AA39" si="18">AVERAGE(V9:Z9)</f>
        <v>1.0632105263157896</v>
      </c>
      <c r="AC9" s="43" t="s">
        <v>413</v>
      </c>
      <c r="AD9" s="43" t="s">
        <v>476</v>
      </c>
    </row>
    <row r="10" spans="1:30" x14ac:dyDescent="0.25">
      <c r="A10" s="41" t="s">
        <v>651</v>
      </c>
      <c r="B10" s="41" t="s">
        <v>652</v>
      </c>
      <c r="C10" s="41">
        <v>1.0269999999999999</v>
      </c>
      <c r="D10" s="41">
        <v>0.746</v>
      </c>
      <c r="E10" s="41">
        <v>0.83299999999999996</v>
      </c>
      <c r="F10" s="41">
        <v>0.54600000000000004</v>
      </c>
      <c r="G10" s="41">
        <v>9.2999999999999999E-2</v>
      </c>
      <c r="H10" s="41"/>
      <c r="I10" s="41">
        <f t="shared" si="2"/>
        <v>-0.90531741725447634</v>
      </c>
      <c r="J10" s="41">
        <f t="shared" si="3"/>
        <v>1.1786106890938686</v>
      </c>
      <c r="K10" s="41"/>
      <c r="L10" s="41" t="s">
        <v>651</v>
      </c>
      <c r="M10" s="31">
        <f t="shared" si="4"/>
        <v>1.1333448182311447</v>
      </c>
      <c r="N10" s="31">
        <f t="shared" si="5"/>
        <v>1.0428130765056971</v>
      </c>
      <c r="O10" s="31">
        <f t="shared" si="6"/>
        <v>0.95228133478024946</v>
      </c>
      <c r="P10" s="31">
        <f t="shared" si="7"/>
        <v>0.86174959305480181</v>
      </c>
      <c r="Q10" s="31">
        <f t="shared" si="8"/>
        <v>0.77121785132935428</v>
      </c>
      <c r="R10" s="31">
        <f t="shared" si="9"/>
        <v>0.68068610960390663</v>
      </c>
      <c r="S10" s="31">
        <f t="shared" si="10"/>
        <v>0.59015436787845899</v>
      </c>
      <c r="T10" s="31">
        <f t="shared" si="11"/>
        <v>0.49962262615301145</v>
      </c>
      <c r="U10" s="31">
        <f t="shared" si="12"/>
        <v>0.40909088442756381</v>
      </c>
      <c r="V10" s="31">
        <f t="shared" si="13"/>
        <v>0.35477183939229506</v>
      </c>
      <c r="W10" s="31">
        <f t="shared" si="14"/>
        <v>0.33666549104720556</v>
      </c>
      <c r="X10" s="31">
        <f t="shared" si="15"/>
        <v>0.31855914270211594</v>
      </c>
      <c r="Y10" s="31">
        <f t="shared" si="16"/>
        <v>0.30045279435702643</v>
      </c>
      <c r="Z10" s="31">
        <f t="shared" si="17"/>
        <v>0.28234644601193692</v>
      </c>
      <c r="AA10" s="32">
        <f t="shared" si="18"/>
        <v>0.31855914270211599</v>
      </c>
      <c r="AC10" s="43" t="s">
        <v>405</v>
      </c>
      <c r="AD10" s="43" t="s">
        <v>476</v>
      </c>
    </row>
    <row r="11" spans="1:30" x14ac:dyDescent="0.25">
      <c r="A11" s="41" t="s">
        <v>653</v>
      </c>
      <c r="B11" s="41" t="s">
        <v>654</v>
      </c>
      <c r="C11" s="41">
        <v>0.90400000000000003</v>
      </c>
      <c r="D11" s="41">
        <v>0.84699999999999998</v>
      </c>
      <c r="E11" s="41">
        <v>0.83099999999999996</v>
      </c>
      <c r="F11" s="41">
        <v>0.42799999999999999</v>
      </c>
      <c r="G11" s="41">
        <v>0.11700000000000001</v>
      </c>
      <c r="H11" s="41"/>
      <c r="I11" s="41">
        <f t="shared" si="2"/>
        <v>-0.8775800325556159</v>
      </c>
      <c r="J11" s="41">
        <f t="shared" si="3"/>
        <v>1.1387843190450351</v>
      </c>
      <c r="K11" s="41"/>
      <c r="L11" s="41" t="s">
        <v>653</v>
      </c>
      <c r="M11" s="31">
        <f t="shared" si="4"/>
        <v>1.0949053174172543</v>
      </c>
      <c r="N11" s="31">
        <f t="shared" si="5"/>
        <v>1.0071473141616927</v>
      </c>
      <c r="O11" s="31">
        <f t="shared" si="6"/>
        <v>0.91938931090613107</v>
      </c>
      <c r="P11" s="31">
        <f t="shared" si="7"/>
        <v>0.83163130765056947</v>
      </c>
      <c r="Q11" s="31">
        <f t="shared" si="8"/>
        <v>0.74387330439500798</v>
      </c>
      <c r="R11" s="31">
        <f t="shared" si="9"/>
        <v>0.65611530113944638</v>
      </c>
      <c r="S11" s="31">
        <f t="shared" si="10"/>
        <v>0.56835729788388478</v>
      </c>
      <c r="T11" s="31">
        <f t="shared" si="11"/>
        <v>0.48059929462832329</v>
      </c>
      <c r="U11" s="31">
        <f t="shared" si="12"/>
        <v>0.39284129137276169</v>
      </c>
      <c r="V11" s="31">
        <f t="shared" si="13"/>
        <v>0.34018648941942453</v>
      </c>
      <c r="W11" s="31">
        <f t="shared" si="14"/>
        <v>0.32263488876831226</v>
      </c>
      <c r="X11" s="31">
        <f t="shared" si="15"/>
        <v>0.30508328811719987</v>
      </c>
      <c r="Y11" s="31">
        <f t="shared" si="16"/>
        <v>0.28753168746608759</v>
      </c>
      <c r="Z11" s="31">
        <f t="shared" si="17"/>
        <v>0.26998008681497521</v>
      </c>
      <c r="AA11" s="32">
        <f t="shared" si="18"/>
        <v>0.30508328811719992</v>
      </c>
      <c r="AC11" s="43" t="s">
        <v>406</v>
      </c>
      <c r="AD11" s="43" t="s">
        <v>476</v>
      </c>
    </row>
    <row r="12" spans="1:30" x14ac:dyDescent="0.25">
      <c r="A12" s="41" t="s">
        <v>655</v>
      </c>
      <c r="B12" s="41" t="s">
        <v>656</v>
      </c>
      <c r="C12" s="41">
        <v>1.02</v>
      </c>
      <c r="D12" s="41">
        <v>0.76800000000000002</v>
      </c>
      <c r="E12" s="41">
        <v>0.73799999999999999</v>
      </c>
      <c r="F12" s="41">
        <v>0.153</v>
      </c>
      <c r="G12" s="41">
        <v>-1E-3</v>
      </c>
      <c r="H12" s="41"/>
      <c r="I12" s="41">
        <f t="shared" si="2"/>
        <v>-1.2171025501899078</v>
      </c>
      <c r="J12" s="41">
        <f t="shared" si="3"/>
        <v>1.2476049918610959</v>
      </c>
      <c r="K12" s="41"/>
      <c r="L12" s="41" t="s">
        <v>655</v>
      </c>
      <c r="M12" s="31">
        <f t="shared" si="4"/>
        <v>1.1867498643516006</v>
      </c>
      <c r="N12" s="31">
        <f t="shared" si="5"/>
        <v>1.0650396093326098</v>
      </c>
      <c r="O12" s="31">
        <f t="shared" si="6"/>
        <v>0.94332935431361897</v>
      </c>
      <c r="P12" s="31">
        <f t="shared" si="7"/>
        <v>0.82161909929462817</v>
      </c>
      <c r="Q12" s="31">
        <f t="shared" si="8"/>
        <v>0.69990884427563738</v>
      </c>
      <c r="R12" s="31">
        <f t="shared" si="9"/>
        <v>0.57819858925664669</v>
      </c>
      <c r="S12" s="31">
        <f t="shared" si="10"/>
        <v>0.45648833423765589</v>
      </c>
      <c r="T12" s="31">
        <f t="shared" si="11"/>
        <v>0.3347780792186652</v>
      </c>
      <c r="U12" s="31">
        <f t="shared" si="12"/>
        <v>0.2130678241996744</v>
      </c>
      <c r="V12" s="31">
        <f t="shared" si="13"/>
        <v>0.1400416711882797</v>
      </c>
      <c r="W12" s="31">
        <f t="shared" si="14"/>
        <v>0.11569962018448154</v>
      </c>
      <c r="X12" s="31">
        <f t="shared" si="15"/>
        <v>9.1357569180683385E-2</v>
      </c>
      <c r="Y12" s="31">
        <f t="shared" si="16"/>
        <v>6.7015518176885225E-2</v>
      </c>
      <c r="Z12" s="31">
        <f t="shared" si="17"/>
        <v>4.2673467173087065E-2</v>
      </c>
      <c r="AA12" s="32">
        <f t="shared" si="18"/>
        <v>9.1357569180683385E-2</v>
      </c>
      <c r="AC12" s="43" t="s">
        <v>26</v>
      </c>
      <c r="AD12" s="43" t="s">
        <v>649</v>
      </c>
    </row>
    <row r="13" spans="1:30" x14ac:dyDescent="0.25">
      <c r="A13" s="41" t="s">
        <v>626</v>
      </c>
      <c r="B13" s="41" t="s">
        <v>657</v>
      </c>
      <c r="C13" s="41">
        <v>1.2250000000000001</v>
      </c>
      <c r="D13" s="41">
        <v>1.2809999999999999</v>
      </c>
      <c r="E13" s="41">
        <v>0.9</v>
      </c>
      <c r="F13" s="41">
        <v>0.83799999999999997</v>
      </c>
      <c r="G13" s="41">
        <v>0.59</v>
      </c>
      <c r="H13" s="41"/>
      <c r="I13" s="41">
        <f t="shared" si="2"/>
        <v>-0.77935973955507343</v>
      </c>
      <c r="J13" s="41">
        <f t="shared" si="3"/>
        <v>1.4227254476397178</v>
      </c>
      <c r="K13" s="41"/>
      <c r="L13" s="41" t="s">
        <v>626</v>
      </c>
      <c r="M13" s="31">
        <f t="shared" si="4"/>
        <v>1.383757460661964</v>
      </c>
      <c r="N13" s="31">
        <f t="shared" si="5"/>
        <v>1.3058214867064568</v>
      </c>
      <c r="O13" s="31">
        <f t="shared" si="6"/>
        <v>1.2278855127509494</v>
      </c>
      <c r="P13" s="31">
        <f t="shared" si="7"/>
        <v>1.1499495387954421</v>
      </c>
      <c r="Q13" s="31">
        <f t="shared" si="8"/>
        <v>1.0720135648399347</v>
      </c>
      <c r="R13" s="31">
        <f t="shared" si="9"/>
        <v>0.99407759088442749</v>
      </c>
      <c r="S13" s="31">
        <f t="shared" si="10"/>
        <v>0.91614161692892004</v>
      </c>
      <c r="T13" s="31">
        <f t="shared" si="11"/>
        <v>0.83820564297341282</v>
      </c>
      <c r="U13" s="31">
        <f t="shared" si="12"/>
        <v>0.76026966901790549</v>
      </c>
      <c r="V13" s="31">
        <f t="shared" si="13"/>
        <v>0.71350808464460092</v>
      </c>
      <c r="W13" s="31">
        <f t="shared" si="14"/>
        <v>0.69792088985349943</v>
      </c>
      <c r="X13" s="31">
        <f t="shared" si="15"/>
        <v>0.68233369506239794</v>
      </c>
      <c r="Y13" s="31">
        <f t="shared" si="16"/>
        <v>0.66674650027129645</v>
      </c>
      <c r="Z13" s="31">
        <f t="shared" si="17"/>
        <v>0.65115930548019496</v>
      </c>
      <c r="AA13" s="32">
        <f t="shared" si="18"/>
        <v>0.68233369506239794</v>
      </c>
      <c r="AC13" s="43" t="s">
        <v>549</v>
      </c>
      <c r="AD13" s="43" t="s">
        <v>649</v>
      </c>
    </row>
    <row r="14" spans="1:30" x14ac:dyDescent="0.25">
      <c r="A14" s="41" t="s">
        <v>628</v>
      </c>
      <c r="B14" s="41" t="s">
        <v>658</v>
      </c>
      <c r="C14" s="41">
        <v>0.34799999999999998</v>
      </c>
      <c r="D14" s="41">
        <v>0.76200000000000001</v>
      </c>
      <c r="E14" s="41">
        <v>0.155</v>
      </c>
      <c r="F14" s="41">
        <v>0.23200000000000001</v>
      </c>
      <c r="G14" s="41">
        <v>0.115</v>
      </c>
      <c r="H14" s="41"/>
      <c r="I14" s="41">
        <f t="shared" si="2"/>
        <v>-0.45674443841562673</v>
      </c>
      <c r="J14" s="41">
        <f t="shared" si="3"/>
        <v>0.58959549647314158</v>
      </c>
      <c r="K14" s="41"/>
      <c r="L14" s="41" t="s">
        <v>628</v>
      </c>
      <c r="M14" s="31">
        <f t="shared" si="4"/>
        <v>0.56675827455236027</v>
      </c>
      <c r="N14" s="31">
        <f t="shared" si="5"/>
        <v>0.52108383071079756</v>
      </c>
      <c r="O14" s="31">
        <f t="shared" si="6"/>
        <v>0.4754093868692349</v>
      </c>
      <c r="P14" s="31">
        <f t="shared" si="7"/>
        <v>0.42973494302767223</v>
      </c>
      <c r="Q14" s="31">
        <f t="shared" si="8"/>
        <v>0.38406049918610957</v>
      </c>
      <c r="R14" s="31">
        <f t="shared" si="9"/>
        <v>0.33838605534454691</v>
      </c>
      <c r="S14" s="31">
        <f t="shared" si="10"/>
        <v>0.29271161150298425</v>
      </c>
      <c r="T14" s="31">
        <f t="shared" si="11"/>
        <v>0.24703716766142159</v>
      </c>
      <c r="U14" s="31">
        <f t="shared" si="12"/>
        <v>0.20136272381985892</v>
      </c>
      <c r="V14" s="31">
        <f t="shared" si="13"/>
        <v>0.17395805751492122</v>
      </c>
      <c r="W14" s="31">
        <f t="shared" si="14"/>
        <v>0.16482316874660868</v>
      </c>
      <c r="X14" s="31">
        <f t="shared" si="15"/>
        <v>0.15568827997829615</v>
      </c>
      <c r="Y14" s="31">
        <f t="shared" si="16"/>
        <v>0.14655339120998362</v>
      </c>
      <c r="Z14" s="31">
        <f t="shared" si="17"/>
        <v>0.13741850244167109</v>
      </c>
      <c r="AA14" s="32">
        <f t="shared" si="18"/>
        <v>0.15568827997829615</v>
      </c>
      <c r="AC14" s="43" t="s">
        <v>550</v>
      </c>
      <c r="AD14" s="43" t="s">
        <v>649</v>
      </c>
    </row>
    <row r="15" spans="1:30" x14ac:dyDescent="0.25">
      <c r="A15" s="41" t="s">
        <v>482</v>
      </c>
      <c r="B15" s="41" t="s">
        <v>659</v>
      </c>
      <c r="C15" s="41">
        <v>1.2010000000000001</v>
      </c>
      <c r="D15" s="41">
        <v>1.39</v>
      </c>
      <c r="E15" s="41">
        <v>1.4790000000000001</v>
      </c>
      <c r="F15" s="41">
        <v>1.0569999999999999</v>
      </c>
      <c r="G15" s="41">
        <v>0.91900000000000004</v>
      </c>
      <c r="H15" s="41"/>
      <c r="I15" s="41">
        <f t="shared" si="2"/>
        <v>-0.36822571893651657</v>
      </c>
      <c r="J15" s="41">
        <f t="shared" si="3"/>
        <v>1.4246120455778624</v>
      </c>
      <c r="K15" s="41"/>
      <c r="L15" s="41" t="s">
        <v>482</v>
      </c>
      <c r="M15" s="31">
        <f t="shared" si="4"/>
        <v>1.4062007596310366</v>
      </c>
      <c r="N15" s="31">
        <f t="shared" si="5"/>
        <v>1.369378187737385</v>
      </c>
      <c r="O15" s="31">
        <f t="shared" si="6"/>
        <v>1.3325556158437333</v>
      </c>
      <c r="P15" s="31">
        <f t="shared" si="7"/>
        <v>1.2957330439500816</v>
      </c>
      <c r="Q15" s="31">
        <f t="shared" si="8"/>
        <v>1.2589104720564299</v>
      </c>
      <c r="R15" s="31">
        <f t="shared" si="9"/>
        <v>1.2220879001627782</v>
      </c>
      <c r="S15" s="31">
        <f t="shared" si="10"/>
        <v>1.1852653282691266</v>
      </c>
      <c r="T15" s="31">
        <f t="shared" si="11"/>
        <v>1.1484427563754749</v>
      </c>
      <c r="U15" s="31">
        <f t="shared" si="12"/>
        <v>1.1116201844818234</v>
      </c>
      <c r="V15" s="31">
        <f t="shared" si="13"/>
        <v>1.0895266413456324</v>
      </c>
      <c r="W15" s="31">
        <f t="shared" si="14"/>
        <v>1.0821621269669019</v>
      </c>
      <c r="X15" s="31">
        <f t="shared" si="15"/>
        <v>1.0747976125881715</v>
      </c>
      <c r="Y15" s="31">
        <f t="shared" si="16"/>
        <v>1.0674330982094413</v>
      </c>
      <c r="Z15" s="31">
        <f t="shared" si="17"/>
        <v>1.0600685838307109</v>
      </c>
      <c r="AA15" s="32">
        <f t="shared" si="18"/>
        <v>1.0747976125881717</v>
      </c>
      <c r="AC15" s="43" t="s">
        <v>551</v>
      </c>
      <c r="AD15" s="43" t="s">
        <v>649</v>
      </c>
    </row>
    <row r="16" spans="1:30" x14ac:dyDescent="0.25">
      <c r="A16" s="41" t="s">
        <v>483</v>
      </c>
      <c r="B16" s="41" t="s">
        <v>660</v>
      </c>
      <c r="C16" s="41">
        <v>1.109</v>
      </c>
      <c r="D16" s="41">
        <v>1.008</v>
      </c>
      <c r="E16" s="41">
        <v>1.24</v>
      </c>
      <c r="F16" s="41">
        <v>1.099</v>
      </c>
      <c r="G16" s="41">
        <v>0.40100000000000002</v>
      </c>
      <c r="H16" s="41"/>
      <c r="I16" s="41">
        <f t="shared" si="2"/>
        <v>-0.50921323928377649</v>
      </c>
      <c r="J16" s="41">
        <f t="shared" si="3"/>
        <v>1.2692897449810092</v>
      </c>
      <c r="K16" s="41"/>
      <c r="L16" s="41" t="s">
        <v>483</v>
      </c>
      <c r="M16" s="31">
        <f t="shared" si="4"/>
        <v>1.2438290830168204</v>
      </c>
      <c r="N16" s="31">
        <f t="shared" si="5"/>
        <v>1.1929077590884427</v>
      </c>
      <c r="O16" s="31">
        <f t="shared" si="6"/>
        <v>1.141986435160065</v>
      </c>
      <c r="P16" s="31">
        <f t="shared" si="7"/>
        <v>1.0910651112316874</v>
      </c>
      <c r="Q16" s="31">
        <f t="shared" si="8"/>
        <v>1.0401437873033097</v>
      </c>
      <c r="R16" s="31">
        <f t="shared" si="9"/>
        <v>0.98922246337493225</v>
      </c>
      <c r="S16" s="31">
        <f t="shared" si="10"/>
        <v>0.93830113944655458</v>
      </c>
      <c r="T16" s="31">
        <f t="shared" si="11"/>
        <v>0.88737981551817691</v>
      </c>
      <c r="U16" s="31">
        <f t="shared" si="12"/>
        <v>0.83645849158979924</v>
      </c>
      <c r="V16" s="31">
        <f t="shared" si="13"/>
        <v>0.80590569723277261</v>
      </c>
      <c r="W16" s="31">
        <f t="shared" si="14"/>
        <v>0.79572143244709703</v>
      </c>
      <c r="X16" s="31">
        <f t="shared" si="15"/>
        <v>0.78553716766142156</v>
      </c>
      <c r="Y16" s="31">
        <f t="shared" si="16"/>
        <v>0.77535290287574599</v>
      </c>
      <c r="Z16" s="31">
        <f t="shared" si="17"/>
        <v>0.76516863809007041</v>
      </c>
      <c r="AA16" s="32">
        <f t="shared" si="18"/>
        <v>0.78553716766142156</v>
      </c>
      <c r="AC16" s="43" t="s">
        <v>587</v>
      </c>
      <c r="AD16" s="43" t="s">
        <v>649</v>
      </c>
    </row>
    <row r="17" spans="1:30" x14ac:dyDescent="0.25">
      <c r="A17" s="41" t="s">
        <v>484</v>
      </c>
      <c r="B17" s="41" t="s">
        <v>661</v>
      </c>
      <c r="C17" s="41">
        <v>0.77</v>
      </c>
      <c r="D17" s="41">
        <v>0.88200000000000001</v>
      </c>
      <c r="E17" s="41">
        <v>1.046</v>
      </c>
      <c r="F17" s="41">
        <v>1.0920000000000001</v>
      </c>
      <c r="G17" s="41">
        <v>0.78500000000000003</v>
      </c>
      <c r="H17" s="41"/>
      <c r="I17" s="41">
        <f t="shared" si="2"/>
        <v>0.16999457406402613</v>
      </c>
      <c r="J17" s="41">
        <f t="shared" si="3"/>
        <v>0.8155531741725448</v>
      </c>
      <c r="K17" s="41"/>
      <c r="L17" s="41" t="s">
        <v>484</v>
      </c>
      <c r="M17" s="31">
        <f t="shared" si="4"/>
        <v>0.82405290287574606</v>
      </c>
      <c r="N17" s="31">
        <f t="shared" si="5"/>
        <v>0.84105236028214869</v>
      </c>
      <c r="O17" s="31">
        <f t="shared" si="6"/>
        <v>0.85805181768855132</v>
      </c>
      <c r="P17" s="31">
        <f t="shared" si="7"/>
        <v>0.87505127509495395</v>
      </c>
      <c r="Q17" s="31">
        <f t="shared" si="8"/>
        <v>0.89205073250135658</v>
      </c>
      <c r="R17" s="31">
        <f t="shared" si="9"/>
        <v>0.90905018990775921</v>
      </c>
      <c r="S17" s="31">
        <f t="shared" si="10"/>
        <v>0.92604964731416173</v>
      </c>
      <c r="T17" s="31">
        <f t="shared" si="11"/>
        <v>0.94304910472056436</v>
      </c>
      <c r="U17" s="31">
        <f t="shared" si="12"/>
        <v>0.96004856212696699</v>
      </c>
      <c r="V17" s="31">
        <f t="shared" si="13"/>
        <v>0.97024823657080861</v>
      </c>
      <c r="W17" s="31">
        <f t="shared" si="14"/>
        <v>0.97364812805208911</v>
      </c>
      <c r="X17" s="31">
        <f t="shared" si="15"/>
        <v>0.97704801953336962</v>
      </c>
      <c r="Y17" s="31">
        <f t="shared" si="16"/>
        <v>0.98044791101465012</v>
      </c>
      <c r="Z17" s="31">
        <f t="shared" si="17"/>
        <v>0.98384780249593073</v>
      </c>
      <c r="AA17" s="32">
        <f t="shared" si="18"/>
        <v>0.97704801953336973</v>
      </c>
      <c r="AC17" s="43" t="s">
        <v>326</v>
      </c>
      <c r="AD17" s="43" t="s">
        <v>649</v>
      </c>
    </row>
    <row r="18" spans="1:30" x14ac:dyDescent="0.25">
      <c r="A18" s="41" t="s">
        <v>487</v>
      </c>
      <c r="B18" s="41" t="s">
        <v>662</v>
      </c>
      <c r="C18" s="41">
        <v>1.155</v>
      </c>
      <c r="D18" s="41">
        <v>1.254</v>
      </c>
      <c r="E18" s="41">
        <v>0.70499999999999996</v>
      </c>
      <c r="F18" s="41">
        <v>0.93200000000000005</v>
      </c>
      <c r="G18" s="41">
        <v>0.72299999999999998</v>
      </c>
      <c r="H18" s="41"/>
      <c r="I18" s="41">
        <f t="shared" si="2"/>
        <v>-0.55467173087357569</v>
      </c>
      <c r="J18" s="41">
        <f t="shared" si="3"/>
        <v>1.2782829625610417</v>
      </c>
      <c r="K18" s="41"/>
      <c r="L18" s="41" t="s">
        <v>487</v>
      </c>
      <c r="M18" s="31">
        <f t="shared" si="4"/>
        <v>1.2505493760173629</v>
      </c>
      <c r="N18" s="31">
        <f t="shared" si="5"/>
        <v>1.1950822029300052</v>
      </c>
      <c r="O18" s="31">
        <f t="shared" si="6"/>
        <v>1.1396150298426477</v>
      </c>
      <c r="P18" s="31">
        <f t="shared" si="7"/>
        <v>1.0841478567552902</v>
      </c>
      <c r="Q18" s="31">
        <f t="shared" si="8"/>
        <v>1.0286806836679325</v>
      </c>
      <c r="R18" s="31">
        <f t="shared" si="9"/>
        <v>0.97321351058057504</v>
      </c>
      <c r="S18" s="31">
        <f t="shared" si="10"/>
        <v>0.91774633749321755</v>
      </c>
      <c r="T18" s="31">
        <f t="shared" si="11"/>
        <v>0.86227916440586005</v>
      </c>
      <c r="U18" s="31">
        <f t="shared" si="12"/>
        <v>0.80681199131850234</v>
      </c>
      <c r="V18" s="31">
        <f t="shared" si="13"/>
        <v>0.7735316874660878</v>
      </c>
      <c r="W18" s="31">
        <f t="shared" si="14"/>
        <v>0.76243825284861622</v>
      </c>
      <c r="X18" s="31">
        <f t="shared" si="15"/>
        <v>0.75134481823114474</v>
      </c>
      <c r="Y18" s="31">
        <f t="shared" si="16"/>
        <v>0.74025138361367326</v>
      </c>
      <c r="Z18" s="31">
        <f t="shared" si="17"/>
        <v>0.72915794899620168</v>
      </c>
      <c r="AA18" s="32">
        <f t="shared" si="18"/>
        <v>0.75134481823114463</v>
      </c>
      <c r="AC18" s="43" t="s">
        <v>584</v>
      </c>
      <c r="AD18" s="43" t="s">
        <v>665</v>
      </c>
    </row>
    <row r="19" spans="1:30" x14ac:dyDescent="0.25">
      <c r="A19" s="41" t="s">
        <v>663</v>
      </c>
      <c r="B19" s="41" t="s">
        <v>664</v>
      </c>
      <c r="C19" s="41">
        <v>0.86499999999999999</v>
      </c>
      <c r="D19" s="41">
        <v>7.1479999999999997</v>
      </c>
      <c r="E19" s="41">
        <v>2.5369999999999999</v>
      </c>
      <c r="F19" s="41">
        <v>1.2729999999999999</v>
      </c>
      <c r="G19" s="41">
        <v>0.91500000000000004</v>
      </c>
      <c r="H19" s="41"/>
      <c r="I19" s="41">
        <f t="shared" si="2"/>
        <v>-2.444232230059685</v>
      </c>
      <c r="J19" s="41">
        <f t="shared" si="3"/>
        <v>3.9774758545849158</v>
      </c>
      <c r="K19" s="41"/>
      <c r="L19" s="41" t="s">
        <v>663</v>
      </c>
      <c r="M19" s="31">
        <f t="shared" si="4"/>
        <v>3.8552642430819315</v>
      </c>
      <c r="N19" s="31">
        <f t="shared" si="5"/>
        <v>3.6108410200759629</v>
      </c>
      <c r="O19" s="31">
        <f t="shared" si="6"/>
        <v>3.3664177970699947</v>
      </c>
      <c r="P19" s="31">
        <f t="shared" si="7"/>
        <v>3.121994574064026</v>
      </c>
      <c r="Q19" s="31">
        <f t="shared" si="8"/>
        <v>2.8775713510580578</v>
      </c>
      <c r="R19" s="31">
        <f t="shared" si="9"/>
        <v>2.6331481280520892</v>
      </c>
      <c r="S19" s="31">
        <f t="shared" si="10"/>
        <v>2.3887249050461206</v>
      </c>
      <c r="T19" s="31">
        <f t="shared" si="11"/>
        <v>2.1443016820401524</v>
      </c>
      <c r="U19" s="31">
        <f t="shared" si="12"/>
        <v>1.8998784590341837</v>
      </c>
      <c r="V19" s="31">
        <f t="shared" si="13"/>
        <v>1.7532245252306025</v>
      </c>
      <c r="W19" s="31">
        <f t="shared" si="14"/>
        <v>1.7043398806294086</v>
      </c>
      <c r="X19" s="31">
        <f t="shared" si="15"/>
        <v>1.6554552360282146</v>
      </c>
      <c r="Y19" s="31">
        <f t="shared" si="16"/>
        <v>1.6065705914270212</v>
      </c>
      <c r="Z19" s="31">
        <f t="shared" si="17"/>
        <v>1.5576859468258273</v>
      </c>
      <c r="AA19" s="32">
        <f t="shared" si="18"/>
        <v>1.6554552360282149</v>
      </c>
      <c r="AC19" s="43" t="s">
        <v>563</v>
      </c>
      <c r="AD19" s="43" t="s">
        <v>649</v>
      </c>
    </row>
    <row r="20" spans="1:30" x14ac:dyDescent="0.25">
      <c r="A20" s="41" t="s">
        <v>665</v>
      </c>
      <c r="B20" s="41" t="s">
        <v>429</v>
      </c>
      <c r="C20" s="41">
        <v>0.86699999999999999</v>
      </c>
      <c r="D20" s="41">
        <v>0.83099999999999996</v>
      </c>
      <c r="E20" s="41">
        <v>0.93300000000000005</v>
      </c>
      <c r="F20" s="41">
        <v>0.76200000000000001</v>
      </c>
      <c r="G20" s="41">
        <v>0.29199999999999998</v>
      </c>
      <c r="H20" s="41"/>
      <c r="I20" s="41">
        <f t="shared" si="2"/>
        <v>-0.49376017362995112</v>
      </c>
      <c r="J20" s="41">
        <f t="shared" si="3"/>
        <v>1.0258497015735215</v>
      </c>
      <c r="K20" s="41"/>
      <c r="L20" s="41" t="s">
        <v>665</v>
      </c>
      <c r="M20" s="31">
        <f t="shared" si="4"/>
        <v>1.0011616928920239</v>
      </c>
      <c r="N20" s="31">
        <f t="shared" si="5"/>
        <v>0.95178567552902882</v>
      </c>
      <c r="O20" s="31">
        <f t="shared" si="6"/>
        <v>0.90240965816603369</v>
      </c>
      <c r="P20" s="31">
        <f t="shared" si="7"/>
        <v>0.85303364080303856</v>
      </c>
      <c r="Q20" s="31">
        <f t="shared" si="8"/>
        <v>0.80365762344004354</v>
      </c>
      <c r="R20" s="31">
        <f t="shared" si="9"/>
        <v>0.75428160607704842</v>
      </c>
      <c r="S20" s="31">
        <f t="shared" si="10"/>
        <v>0.7049055887140534</v>
      </c>
      <c r="T20" s="31">
        <f t="shared" si="11"/>
        <v>0.65552957135105827</v>
      </c>
      <c r="U20" s="31">
        <f t="shared" si="12"/>
        <v>0.60615355398806314</v>
      </c>
      <c r="V20" s="31">
        <f t="shared" si="13"/>
        <v>0.57652794357026593</v>
      </c>
      <c r="W20" s="31">
        <f t="shared" si="14"/>
        <v>0.56665274009766697</v>
      </c>
      <c r="X20" s="31">
        <f t="shared" si="15"/>
        <v>0.5567775366250679</v>
      </c>
      <c r="Y20" s="31">
        <f t="shared" si="16"/>
        <v>0.54690233315246894</v>
      </c>
      <c r="Z20" s="31">
        <f t="shared" si="17"/>
        <v>0.53702712967986987</v>
      </c>
      <c r="AA20" s="32">
        <f t="shared" si="18"/>
        <v>0.5567775366250679</v>
      </c>
      <c r="AC20" s="43" t="s">
        <v>762</v>
      </c>
      <c r="AD20" s="43" t="s">
        <v>651</v>
      </c>
    </row>
    <row r="21" spans="1:30" x14ac:dyDescent="0.25">
      <c r="A21" s="41" t="s">
        <v>494</v>
      </c>
      <c r="B21" s="41" t="s">
        <v>666</v>
      </c>
      <c r="C21" s="41">
        <v>0.97699999999999998</v>
      </c>
      <c r="D21" s="41">
        <v>1.1870000000000001</v>
      </c>
      <c r="E21" s="41">
        <v>1.9059999999999999</v>
      </c>
      <c r="F21" s="41">
        <v>1.4330000000000001</v>
      </c>
      <c r="G21" s="41">
        <v>0.86799999999999999</v>
      </c>
      <c r="H21" s="41"/>
      <c r="I21" s="41">
        <f t="shared" si="2"/>
        <v>0.16085729788388503</v>
      </c>
      <c r="J21" s="41">
        <f t="shared" si="3"/>
        <v>1.1800984807379273</v>
      </c>
      <c r="K21" s="41"/>
      <c r="L21" s="41" t="s">
        <v>494</v>
      </c>
      <c r="M21" s="31">
        <f t="shared" si="4"/>
        <v>1.1881413456321215</v>
      </c>
      <c r="N21" s="31">
        <f t="shared" si="5"/>
        <v>1.20422707542051</v>
      </c>
      <c r="O21" s="31">
        <f t="shared" si="6"/>
        <v>1.2203128052088985</v>
      </c>
      <c r="P21" s="31">
        <f t="shared" si="7"/>
        <v>1.236398534997287</v>
      </c>
      <c r="Q21" s="31">
        <f t="shared" si="8"/>
        <v>1.2524842647856755</v>
      </c>
      <c r="R21" s="31">
        <f t="shared" si="9"/>
        <v>1.2685699945740641</v>
      </c>
      <c r="S21" s="31">
        <f t="shared" si="10"/>
        <v>1.2846557243624526</v>
      </c>
      <c r="T21" s="31">
        <f t="shared" si="11"/>
        <v>1.3007414541508411</v>
      </c>
      <c r="U21" s="31">
        <f t="shared" si="12"/>
        <v>1.3168271839392296</v>
      </c>
      <c r="V21" s="31">
        <f t="shared" si="13"/>
        <v>1.3264786218122628</v>
      </c>
      <c r="W21" s="31">
        <f t="shared" si="14"/>
        <v>1.3296957677699404</v>
      </c>
      <c r="X21" s="31">
        <f t="shared" si="15"/>
        <v>1.3329129137276181</v>
      </c>
      <c r="Y21" s="31">
        <f t="shared" si="16"/>
        <v>1.3361300596852959</v>
      </c>
      <c r="Z21" s="31">
        <f t="shared" si="17"/>
        <v>1.3393472056429736</v>
      </c>
      <c r="AA21" s="32">
        <f t="shared" si="18"/>
        <v>1.3329129137276181</v>
      </c>
      <c r="AC21" s="43" t="s">
        <v>369</v>
      </c>
      <c r="AD21" s="43" t="s">
        <v>626</v>
      </c>
    </row>
    <row r="22" spans="1:30" x14ac:dyDescent="0.25">
      <c r="A22" s="41" t="s">
        <v>505</v>
      </c>
      <c r="B22" s="41" t="s">
        <v>667</v>
      </c>
      <c r="C22" s="41">
        <v>2</v>
      </c>
      <c r="D22" s="41">
        <v>1.5229999999999999</v>
      </c>
      <c r="E22" s="41">
        <v>0.998</v>
      </c>
      <c r="F22" s="41">
        <v>1.0049999999999999</v>
      </c>
      <c r="G22" s="41">
        <v>0.55900000000000005</v>
      </c>
      <c r="H22" s="41"/>
      <c r="I22" s="41">
        <f t="shared" si="2"/>
        <v>-1.5833966359196963</v>
      </c>
      <c r="J22" s="41">
        <f t="shared" si="3"/>
        <v>2.1432870320130224</v>
      </c>
      <c r="K22" s="41"/>
      <c r="L22" s="41" t="s">
        <v>505</v>
      </c>
      <c r="M22" s="31">
        <f t="shared" si="4"/>
        <v>2.0641172002170376</v>
      </c>
      <c r="N22" s="31">
        <f t="shared" si="5"/>
        <v>1.905777536625068</v>
      </c>
      <c r="O22" s="31">
        <f t="shared" si="6"/>
        <v>1.7474378730330984</v>
      </c>
      <c r="P22" s="31">
        <f t="shared" si="7"/>
        <v>1.5890982094411288</v>
      </c>
      <c r="Q22" s="31">
        <f t="shared" si="8"/>
        <v>1.4307585458491592</v>
      </c>
      <c r="R22" s="31">
        <f t="shared" si="9"/>
        <v>1.2724188822571896</v>
      </c>
      <c r="S22" s="31">
        <f t="shared" si="10"/>
        <v>1.11407921866522</v>
      </c>
      <c r="T22" s="31">
        <f t="shared" si="11"/>
        <v>0.95573955507325037</v>
      </c>
      <c r="U22" s="31">
        <f t="shared" si="12"/>
        <v>0.79739989148128076</v>
      </c>
      <c r="V22" s="31">
        <f t="shared" si="13"/>
        <v>0.70239609332609865</v>
      </c>
      <c r="W22" s="31">
        <f t="shared" si="14"/>
        <v>0.6707281606077049</v>
      </c>
      <c r="X22" s="31">
        <f t="shared" si="15"/>
        <v>0.63906022788931094</v>
      </c>
      <c r="Y22" s="31">
        <f t="shared" si="16"/>
        <v>0.60739229517091697</v>
      </c>
      <c r="Z22" s="31">
        <f t="shared" si="17"/>
        <v>0.57572436245252301</v>
      </c>
      <c r="AA22" s="32">
        <f t="shared" si="18"/>
        <v>0.63906022788931094</v>
      </c>
      <c r="AC22" s="43" t="s">
        <v>29</v>
      </c>
      <c r="AD22" s="43" t="s">
        <v>482</v>
      </c>
    </row>
    <row r="23" spans="1:30" x14ac:dyDescent="0.25">
      <c r="A23" s="41" t="s">
        <v>668</v>
      </c>
      <c r="B23" s="41" t="s">
        <v>669</v>
      </c>
      <c r="C23" s="41">
        <v>-0.68500000000000005</v>
      </c>
      <c r="D23" s="41">
        <v>0.24199999999999999</v>
      </c>
      <c r="E23" s="41">
        <v>0.83599999999999997</v>
      </c>
      <c r="F23" s="41">
        <v>1.425</v>
      </c>
      <c r="G23" s="41">
        <v>0.71899999999999997</v>
      </c>
      <c r="H23" s="41"/>
      <c r="I23" s="41">
        <f t="shared" si="2"/>
        <v>2.0353336950623988</v>
      </c>
      <c r="J23" s="42">
        <v>0</v>
      </c>
      <c r="K23" s="41"/>
      <c r="L23" s="41" t="s">
        <v>668</v>
      </c>
      <c r="M23" s="31">
        <f t="shared" si="4"/>
        <v>0.10176668475311995</v>
      </c>
      <c r="N23" s="31">
        <f t="shared" si="5"/>
        <v>0.30530005425935985</v>
      </c>
      <c r="O23" s="31">
        <f t="shared" si="6"/>
        <v>0.5088334237655997</v>
      </c>
      <c r="P23" s="31">
        <f t="shared" si="7"/>
        <v>0.71236679327183949</v>
      </c>
      <c r="Q23" s="31">
        <f t="shared" si="8"/>
        <v>0.9159001627780794</v>
      </c>
      <c r="R23" s="31">
        <f t="shared" si="9"/>
        <v>1.1194335322843192</v>
      </c>
      <c r="S23" s="31">
        <f t="shared" si="10"/>
        <v>1.322966901790559</v>
      </c>
      <c r="T23" s="31">
        <f t="shared" si="11"/>
        <v>1.5265002712967988</v>
      </c>
      <c r="U23" s="31">
        <f t="shared" si="12"/>
        <v>1.7300336408030388</v>
      </c>
      <c r="V23" s="31">
        <f t="shared" si="13"/>
        <v>1.8521536625067829</v>
      </c>
      <c r="W23" s="31">
        <f t="shared" si="14"/>
        <v>1.892860336408031</v>
      </c>
      <c r="X23" s="31">
        <f t="shared" si="15"/>
        <v>1.933567010309279</v>
      </c>
      <c r="Y23" s="31">
        <f t="shared" si="16"/>
        <v>1.9742736842105271</v>
      </c>
      <c r="Z23" s="31">
        <f t="shared" si="17"/>
        <v>2.0149803581117749</v>
      </c>
      <c r="AA23" s="32">
        <f t="shared" si="18"/>
        <v>1.9335670103092788</v>
      </c>
      <c r="AC23" s="43" t="s">
        <v>370</v>
      </c>
      <c r="AD23" s="43" t="s">
        <v>483</v>
      </c>
    </row>
    <row r="24" spans="1:30" x14ac:dyDescent="0.25">
      <c r="A24" s="41" t="s">
        <v>670</v>
      </c>
      <c r="B24" s="41" t="s">
        <v>671</v>
      </c>
      <c r="C24" s="41">
        <v>1.5249999999999999</v>
      </c>
      <c r="D24" s="41">
        <v>1.155</v>
      </c>
      <c r="E24" s="41">
        <v>0.85599999999999998</v>
      </c>
      <c r="F24" s="41">
        <v>0.875</v>
      </c>
      <c r="G24" s="41">
        <v>0.64900000000000002</v>
      </c>
      <c r="H24" s="41"/>
      <c r="I24" s="41">
        <f t="shared" si="2"/>
        <v>-0.9572436245252306</v>
      </c>
      <c r="J24" s="41">
        <f t="shared" ref="J24:J39" si="19">INTERCEPT($C24:$G24,$C$6:$G$6)</f>
        <v>1.57198752034726</v>
      </c>
      <c r="K24" s="41"/>
      <c r="L24" s="41" t="s">
        <v>670</v>
      </c>
      <c r="M24" s="31">
        <f t="shared" si="4"/>
        <v>1.5241253391209983</v>
      </c>
      <c r="N24" s="31">
        <f t="shared" si="5"/>
        <v>1.4284009766684753</v>
      </c>
      <c r="O24" s="31">
        <f t="shared" si="6"/>
        <v>1.3326766142159523</v>
      </c>
      <c r="P24" s="31">
        <f t="shared" si="7"/>
        <v>1.2369522517634293</v>
      </c>
      <c r="Q24" s="31">
        <f t="shared" si="8"/>
        <v>1.1412278893109062</v>
      </c>
      <c r="R24" s="31">
        <f t="shared" si="9"/>
        <v>1.0455035268583832</v>
      </c>
      <c r="S24" s="31">
        <f t="shared" si="10"/>
        <v>0.94977916440586019</v>
      </c>
      <c r="T24" s="31">
        <f t="shared" si="11"/>
        <v>0.85405480195333716</v>
      </c>
      <c r="U24" s="31">
        <f t="shared" si="12"/>
        <v>0.75833043950081414</v>
      </c>
      <c r="V24" s="31">
        <f t="shared" si="13"/>
        <v>0.70089582202930012</v>
      </c>
      <c r="W24" s="31">
        <f t="shared" si="14"/>
        <v>0.68175094953879545</v>
      </c>
      <c r="X24" s="31">
        <f t="shared" si="15"/>
        <v>0.66260607704829089</v>
      </c>
      <c r="Y24" s="31">
        <f t="shared" si="16"/>
        <v>0.64346120455778621</v>
      </c>
      <c r="Z24" s="31">
        <f t="shared" si="17"/>
        <v>0.62431633206728154</v>
      </c>
      <c r="AA24" s="32">
        <f t="shared" si="18"/>
        <v>0.66260607704829089</v>
      </c>
      <c r="AC24" s="43" t="s">
        <v>371</v>
      </c>
      <c r="AD24" s="43" t="s">
        <v>484</v>
      </c>
    </row>
    <row r="25" spans="1:30" x14ac:dyDescent="0.25">
      <c r="A25" s="41" t="s">
        <v>672</v>
      </c>
      <c r="B25" s="41" t="s">
        <v>673</v>
      </c>
      <c r="C25" s="41">
        <v>1.35</v>
      </c>
      <c r="D25" s="41">
        <v>1.0329999999999999</v>
      </c>
      <c r="E25" s="41">
        <v>1.3140000000000001</v>
      </c>
      <c r="F25" s="41">
        <v>0.94599999999999995</v>
      </c>
      <c r="G25" s="41">
        <v>0.83199999999999996</v>
      </c>
      <c r="H25" s="41"/>
      <c r="I25" s="41">
        <f t="shared" si="2"/>
        <v>-0.50135648399348898</v>
      </c>
      <c r="J25" s="41">
        <f t="shared" si="19"/>
        <v>1.3882935431361911</v>
      </c>
      <c r="K25" s="41"/>
      <c r="L25" s="41" t="s">
        <v>672</v>
      </c>
      <c r="M25" s="31">
        <f t="shared" si="4"/>
        <v>1.3632257189365167</v>
      </c>
      <c r="N25" s="31">
        <f t="shared" si="5"/>
        <v>1.3130900705371678</v>
      </c>
      <c r="O25" s="31">
        <f t="shared" si="6"/>
        <v>1.2629544221378188</v>
      </c>
      <c r="P25" s="31">
        <f t="shared" si="7"/>
        <v>1.2128187737384699</v>
      </c>
      <c r="Q25" s="31">
        <f t="shared" si="8"/>
        <v>1.1626831253391212</v>
      </c>
      <c r="R25" s="31">
        <f t="shared" si="9"/>
        <v>1.1125474769397723</v>
      </c>
      <c r="S25" s="31">
        <f t="shared" si="10"/>
        <v>1.0624118285404234</v>
      </c>
      <c r="T25" s="31">
        <f t="shared" si="11"/>
        <v>1.0122761801410745</v>
      </c>
      <c r="U25" s="31">
        <f t="shared" si="12"/>
        <v>0.96214053174172554</v>
      </c>
      <c r="V25" s="31">
        <f t="shared" si="13"/>
        <v>0.93205914270211609</v>
      </c>
      <c r="W25" s="31">
        <f t="shared" si="14"/>
        <v>0.92203201302224636</v>
      </c>
      <c r="X25" s="31">
        <f t="shared" si="15"/>
        <v>0.91200488334237662</v>
      </c>
      <c r="Y25" s="31">
        <f t="shared" si="16"/>
        <v>0.90197775366250676</v>
      </c>
      <c r="Z25" s="31">
        <f t="shared" si="17"/>
        <v>0.89195062398263691</v>
      </c>
      <c r="AA25" s="32">
        <f t="shared" si="18"/>
        <v>0.91200488334237662</v>
      </c>
      <c r="AC25" s="43" t="s">
        <v>372</v>
      </c>
      <c r="AD25" s="43" t="s">
        <v>484</v>
      </c>
    </row>
    <row r="26" spans="1:30" x14ac:dyDescent="0.25">
      <c r="A26" s="41" t="s">
        <v>674</v>
      </c>
      <c r="B26" s="41" t="s">
        <v>675</v>
      </c>
      <c r="C26" s="41">
        <v>1.931</v>
      </c>
      <c r="D26" s="41">
        <v>2.0539999999999998</v>
      </c>
      <c r="E26" s="41">
        <v>2.7210000000000001</v>
      </c>
      <c r="F26" s="41">
        <v>2.254</v>
      </c>
      <c r="G26" s="41">
        <v>0.49099999999999999</v>
      </c>
      <c r="H26" s="41"/>
      <c r="I26" s="41">
        <f t="shared" si="2"/>
        <v>-0.94245252306022786</v>
      </c>
      <c r="J26" s="41">
        <f t="shared" si="19"/>
        <v>2.4415347259902331</v>
      </c>
      <c r="K26" s="41"/>
      <c r="L26" s="41" t="s">
        <v>674</v>
      </c>
      <c r="M26" s="31">
        <f t="shared" si="4"/>
        <v>2.3944120998372216</v>
      </c>
      <c r="N26" s="31">
        <f t="shared" si="5"/>
        <v>2.3001668475311989</v>
      </c>
      <c r="O26" s="31">
        <f t="shared" si="6"/>
        <v>2.2059215952251763</v>
      </c>
      <c r="P26" s="31">
        <f t="shared" si="7"/>
        <v>2.1116763429191536</v>
      </c>
      <c r="Q26" s="31">
        <f t="shared" si="8"/>
        <v>2.0174310906131305</v>
      </c>
      <c r="R26" s="31">
        <f t="shared" si="9"/>
        <v>1.9231858383071079</v>
      </c>
      <c r="S26" s="31">
        <f t="shared" si="10"/>
        <v>1.8289405860010852</v>
      </c>
      <c r="T26" s="31">
        <f t="shared" si="11"/>
        <v>1.7346953336950623</v>
      </c>
      <c r="U26" s="31">
        <f t="shared" si="12"/>
        <v>1.6404500813890395</v>
      </c>
      <c r="V26" s="31">
        <f t="shared" si="13"/>
        <v>1.5839029300054257</v>
      </c>
      <c r="W26" s="31">
        <f t="shared" si="14"/>
        <v>1.5650538795442213</v>
      </c>
      <c r="X26" s="31">
        <f t="shared" si="15"/>
        <v>1.5462048290830166</v>
      </c>
      <c r="Y26" s="31">
        <f t="shared" si="16"/>
        <v>1.5273557786218119</v>
      </c>
      <c r="Z26" s="31">
        <f t="shared" si="17"/>
        <v>1.5085067281606075</v>
      </c>
      <c r="AA26" s="32">
        <f t="shared" si="18"/>
        <v>1.5462048290830168</v>
      </c>
      <c r="AC26" s="43" t="s">
        <v>373</v>
      </c>
      <c r="AD26" s="43" t="s">
        <v>487</v>
      </c>
    </row>
    <row r="27" spans="1:30" x14ac:dyDescent="0.25">
      <c r="A27" s="41" t="s">
        <v>508</v>
      </c>
      <c r="B27" s="41" t="s">
        <v>76</v>
      </c>
      <c r="C27" s="41">
        <v>0.68600000000000005</v>
      </c>
      <c r="D27" s="41">
        <v>1.234</v>
      </c>
      <c r="E27" s="41">
        <v>0.44600000000000001</v>
      </c>
      <c r="F27" s="41">
        <v>1.3109999999999999</v>
      </c>
      <c r="G27" s="41">
        <v>1.141</v>
      </c>
      <c r="H27" s="41"/>
      <c r="I27" s="41">
        <f t="shared" si="2"/>
        <v>0.4493109061313077</v>
      </c>
      <c r="J27" s="41">
        <f t="shared" si="19"/>
        <v>0.7007531199131849</v>
      </c>
      <c r="K27" s="41"/>
      <c r="L27" s="41" t="s">
        <v>508</v>
      </c>
      <c r="M27" s="31">
        <f t="shared" si="4"/>
        <v>0.72321866521975031</v>
      </c>
      <c r="N27" s="31">
        <f t="shared" si="5"/>
        <v>0.76814975583288103</v>
      </c>
      <c r="O27" s="31">
        <f t="shared" si="6"/>
        <v>0.81308084644601186</v>
      </c>
      <c r="P27" s="31">
        <f t="shared" si="7"/>
        <v>0.85801193705914258</v>
      </c>
      <c r="Q27" s="31">
        <f t="shared" si="8"/>
        <v>0.9029430276722733</v>
      </c>
      <c r="R27" s="31">
        <f t="shared" si="9"/>
        <v>0.94787411828540413</v>
      </c>
      <c r="S27" s="31">
        <f t="shared" si="10"/>
        <v>0.99280520889853485</v>
      </c>
      <c r="T27" s="31">
        <f t="shared" si="11"/>
        <v>1.0377362995116657</v>
      </c>
      <c r="U27" s="31">
        <f t="shared" si="12"/>
        <v>1.0826673901247963</v>
      </c>
      <c r="V27" s="31">
        <f t="shared" si="13"/>
        <v>1.1096260444926749</v>
      </c>
      <c r="W27" s="31">
        <f t="shared" si="14"/>
        <v>1.118612262615301</v>
      </c>
      <c r="X27" s="31">
        <f t="shared" si="15"/>
        <v>1.1275984807379271</v>
      </c>
      <c r="Y27" s="31">
        <f t="shared" si="16"/>
        <v>1.1365846988605535</v>
      </c>
      <c r="Z27" s="31">
        <f t="shared" si="17"/>
        <v>1.1455709169831796</v>
      </c>
      <c r="AA27" s="32">
        <f t="shared" si="18"/>
        <v>1.1275984807379271</v>
      </c>
      <c r="AC27" s="43" t="s">
        <v>374</v>
      </c>
      <c r="AD27" s="43" t="s">
        <v>487</v>
      </c>
    </row>
    <row r="28" spans="1:30" x14ac:dyDescent="0.25">
      <c r="A28" s="41" t="s">
        <v>676</v>
      </c>
      <c r="B28" s="41" t="s">
        <v>677</v>
      </c>
      <c r="C28" s="41">
        <v>1.595</v>
      </c>
      <c r="D28" s="41">
        <v>0.995</v>
      </c>
      <c r="E28" s="41">
        <v>1.6379999999999999</v>
      </c>
      <c r="F28" s="41">
        <v>1.1240000000000001</v>
      </c>
      <c r="G28" s="41">
        <v>0.93500000000000005</v>
      </c>
      <c r="H28" s="41"/>
      <c r="I28" s="41">
        <f t="shared" si="2"/>
        <v>-0.51653825284861621</v>
      </c>
      <c r="J28" s="41">
        <f t="shared" si="19"/>
        <v>1.5595748779164404</v>
      </c>
      <c r="K28" s="41"/>
      <c r="L28" s="41" t="s">
        <v>676</v>
      </c>
      <c r="M28" s="31">
        <f t="shared" si="4"/>
        <v>1.5337479652740096</v>
      </c>
      <c r="N28" s="31">
        <f t="shared" si="5"/>
        <v>1.4820941399891481</v>
      </c>
      <c r="O28" s="31">
        <f t="shared" si="6"/>
        <v>1.4304403147042863</v>
      </c>
      <c r="P28" s="31">
        <f t="shared" si="7"/>
        <v>1.3787864894194248</v>
      </c>
      <c r="Q28" s="31">
        <f t="shared" si="8"/>
        <v>1.3271326641345631</v>
      </c>
      <c r="R28" s="31">
        <f t="shared" si="9"/>
        <v>1.2754788388497016</v>
      </c>
      <c r="S28" s="31">
        <f t="shared" si="10"/>
        <v>1.2238250135648401</v>
      </c>
      <c r="T28" s="31">
        <f t="shared" si="11"/>
        <v>1.1721711882799783</v>
      </c>
      <c r="U28" s="31">
        <f t="shared" si="12"/>
        <v>1.1205173629951166</v>
      </c>
      <c r="V28" s="31">
        <f t="shared" si="13"/>
        <v>1.0895250678241997</v>
      </c>
      <c r="W28" s="31">
        <f t="shared" si="14"/>
        <v>1.0791943027672273</v>
      </c>
      <c r="X28" s="31">
        <f t="shared" si="15"/>
        <v>1.0688635377102549</v>
      </c>
      <c r="Y28" s="31">
        <f t="shared" si="16"/>
        <v>1.0585327726532827</v>
      </c>
      <c r="Z28" s="31">
        <f t="shared" si="17"/>
        <v>1.0482020075963103</v>
      </c>
      <c r="AA28" s="32">
        <f t="shared" si="18"/>
        <v>1.0688635377102549</v>
      </c>
      <c r="AC28" s="43" t="s">
        <v>375</v>
      </c>
      <c r="AD28" s="43" t="s">
        <v>487</v>
      </c>
    </row>
    <row r="29" spans="1:30" x14ac:dyDescent="0.25">
      <c r="A29" s="41" t="s">
        <v>678</v>
      </c>
      <c r="B29" s="41" t="s">
        <v>679</v>
      </c>
      <c r="C29" s="41">
        <v>1.115</v>
      </c>
      <c r="D29" s="41">
        <v>1.206</v>
      </c>
      <c r="E29" s="41">
        <v>0.48299999999999998</v>
      </c>
      <c r="F29" s="41">
        <v>0.27900000000000003</v>
      </c>
      <c r="G29" s="41">
        <v>-0.03</v>
      </c>
      <c r="H29" s="41"/>
      <c r="I29" s="41">
        <f t="shared" si="2"/>
        <v>-1.4842213781877374</v>
      </c>
      <c r="J29" s="41">
        <f t="shared" si="19"/>
        <v>1.4788695062398265</v>
      </c>
      <c r="K29" s="41"/>
      <c r="L29" s="41" t="s">
        <v>678</v>
      </c>
      <c r="M29" s="31">
        <f t="shared" si="4"/>
        <v>1.4046584373304396</v>
      </c>
      <c r="N29" s="31">
        <f t="shared" si="5"/>
        <v>1.2562362995116658</v>
      </c>
      <c r="O29" s="31">
        <f t="shared" si="6"/>
        <v>1.1078141616928923</v>
      </c>
      <c r="P29" s="31">
        <f t="shared" si="7"/>
        <v>0.95939202387411848</v>
      </c>
      <c r="Q29" s="31">
        <f t="shared" si="8"/>
        <v>0.8109698860553447</v>
      </c>
      <c r="R29" s="31">
        <f t="shared" si="9"/>
        <v>0.66254774823657103</v>
      </c>
      <c r="S29" s="31">
        <f t="shared" si="10"/>
        <v>0.51412561041779736</v>
      </c>
      <c r="T29" s="31">
        <f t="shared" si="11"/>
        <v>0.36570347259902358</v>
      </c>
      <c r="U29" s="31">
        <f t="shared" si="12"/>
        <v>0.21728133478025002</v>
      </c>
      <c r="V29" s="31">
        <f t="shared" si="13"/>
        <v>0.12822805208898536</v>
      </c>
      <c r="W29" s="31">
        <f t="shared" si="14"/>
        <v>9.8543624525230689E-2</v>
      </c>
      <c r="X29" s="31">
        <f t="shared" si="15"/>
        <v>6.8859196961475799E-2</v>
      </c>
      <c r="Y29" s="31">
        <f t="shared" si="16"/>
        <v>3.9174769397721132E-2</v>
      </c>
      <c r="Z29" s="31">
        <f t="shared" si="17"/>
        <v>9.4903418339662426E-3</v>
      </c>
      <c r="AA29" s="32">
        <f t="shared" si="18"/>
        <v>6.8859196961475841E-2</v>
      </c>
      <c r="AC29" s="43" t="s">
        <v>706</v>
      </c>
      <c r="AD29" s="43" t="s">
        <v>663</v>
      </c>
    </row>
    <row r="30" spans="1:30" x14ac:dyDescent="0.25">
      <c r="A30" s="41" t="s">
        <v>680</v>
      </c>
      <c r="B30" s="41" t="s">
        <v>681</v>
      </c>
      <c r="C30" s="41">
        <v>2.52</v>
      </c>
      <c r="D30" s="41">
        <v>0.223</v>
      </c>
      <c r="E30" s="41">
        <v>1.1020000000000001</v>
      </c>
      <c r="F30" s="41">
        <v>1.2070000000000001</v>
      </c>
      <c r="G30" s="41">
        <v>0.58699999999999997</v>
      </c>
      <c r="H30" s="41"/>
      <c r="I30" s="41">
        <f t="shared" si="2"/>
        <v>-1.3626478567552904</v>
      </c>
      <c r="J30" s="41">
        <f t="shared" si="19"/>
        <v>1.9249489962018447</v>
      </c>
      <c r="K30" s="41"/>
      <c r="L30" s="41" t="s">
        <v>680</v>
      </c>
      <c r="M30" s="31">
        <f t="shared" si="4"/>
        <v>1.8568166033640801</v>
      </c>
      <c r="N30" s="31">
        <f t="shared" si="5"/>
        <v>1.720551817688551</v>
      </c>
      <c r="O30" s="31">
        <f t="shared" si="6"/>
        <v>1.584287032013022</v>
      </c>
      <c r="P30" s="31">
        <f t="shared" si="7"/>
        <v>1.448022246337493</v>
      </c>
      <c r="Q30" s="31">
        <f t="shared" si="8"/>
        <v>1.3117574606619642</v>
      </c>
      <c r="R30" s="31">
        <f t="shared" si="9"/>
        <v>1.1754926749864349</v>
      </c>
      <c r="S30" s="31">
        <f t="shared" si="10"/>
        <v>1.0392278893109061</v>
      </c>
      <c r="T30" s="31">
        <f t="shared" si="11"/>
        <v>0.90296310363537691</v>
      </c>
      <c r="U30" s="31">
        <f t="shared" si="12"/>
        <v>0.76669831795984789</v>
      </c>
      <c r="V30" s="31">
        <f t="shared" si="13"/>
        <v>0.68493944655453043</v>
      </c>
      <c r="W30" s="31">
        <f t="shared" si="14"/>
        <v>0.65768648941942454</v>
      </c>
      <c r="X30" s="31">
        <f t="shared" si="15"/>
        <v>0.63043353228431864</v>
      </c>
      <c r="Y30" s="31">
        <f t="shared" si="16"/>
        <v>0.60318057514921275</v>
      </c>
      <c r="Z30" s="31">
        <f t="shared" si="17"/>
        <v>0.57592761801410708</v>
      </c>
      <c r="AA30" s="32">
        <f t="shared" si="18"/>
        <v>0.63043353228431864</v>
      </c>
      <c r="AC30" s="43" t="s">
        <v>707</v>
      </c>
      <c r="AD30" s="43" t="s">
        <v>663</v>
      </c>
    </row>
    <row r="31" spans="1:30" x14ac:dyDescent="0.25">
      <c r="A31" s="41" t="s">
        <v>682</v>
      </c>
      <c r="B31" s="41" t="s">
        <v>447</v>
      </c>
      <c r="C31" s="41">
        <v>1.0900000000000001</v>
      </c>
      <c r="D31" s="41">
        <v>1.099</v>
      </c>
      <c r="E31" s="41">
        <v>1.111</v>
      </c>
      <c r="F31" s="41">
        <v>1.546</v>
      </c>
      <c r="G31" s="41">
        <v>0.85399999999999998</v>
      </c>
      <c r="H31" s="41"/>
      <c r="I31" s="41">
        <f t="shared" si="2"/>
        <v>7.303309820944108E-2</v>
      </c>
      <c r="J31" s="41">
        <f t="shared" si="19"/>
        <v>1.097275637547477</v>
      </c>
      <c r="K31" s="41"/>
      <c r="L31" s="41" t="s">
        <v>682</v>
      </c>
      <c r="M31" s="31">
        <f t="shared" si="4"/>
        <v>1.1009272924579492</v>
      </c>
      <c r="N31" s="31">
        <f t="shared" si="5"/>
        <v>1.1082306022788933</v>
      </c>
      <c r="O31" s="31">
        <f t="shared" si="6"/>
        <v>1.1155339120998373</v>
      </c>
      <c r="P31" s="31">
        <f t="shared" si="7"/>
        <v>1.1228372219207814</v>
      </c>
      <c r="Q31" s="31">
        <f t="shared" si="8"/>
        <v>1.1301405317417255</v>
      </c>
      <c r="R31" s="31">
        <f t="shared" si="9"/>
        <v>1.1374438415626695</v>
      </c>
      <c r="S31" s="31">
        <f t="shared" si="10"/>
        <v>1.1447471513836138</v>
      </c>
      <c r="T31" s="31">
        <f t="shared" si="11"/>
        <v>1.1520504612045579</v>
      </c>
      <c r="U31" s="31">
        <f t="shared" si="12"/>
        <v>1.159353771025502</v>
      </c>
      <c r="V31" s="31">
        <f t="shared" si="13"/>
        <v>1.1637357569180684</v>
      </c>
      <c r="W31" s="31">
        <f t="shared" si="14"/>
        <v>1.1651964188822572</v>
      </c>
      <c r="X31" s="31">
        <f t="shared" si="15"/>
        <v>1.166657080846446</v>
      </c>
      <c r="Y31" s="31">
        <f t="shared" si="16"/>
        <v>1.1681177428106349</v>
      </c>
      <c r="Z31" s="31">
        <f t="shared" si="17"/>
        <v>1.1695784047748237</v>
      </c>
      <c r="AA31" s="32">
        <f t="shared" si="18"/>
        <v>1.166657080846446</v>
      </c>
      <c r="AC31" s="43" t="s">
        <v>564</v>
      </c>
      <c r="AD31" s="43" t="s">
        <v>663</v>
      </c>
    </row>
    <row r="32" spans="1:30" x14ac:dyDescent="0.25">
      <c r="A32" s="41" t="s">
        <v>635</v>
      </c>
      <c r="B32" s="41" t="s">
        <v>683</v>
      </c>
      <c r="C32" s="41">
        <v>1.34</v>
      </c>
      <c r="D32" s="41">
        <v>1.575</v>
      </c>
      <c r="E32" s="41">
        <v>-2.3E-2</v>
      </c>
      <c r="F32" s="41">
        <v>1.417</v>
      </c>
      <c r="G32" s="41">
        <v>0.80500000000000005</v>
      </c>
      <c r="H32" s="41"/>
      <c r="I32" s="41">
        <f t="shared" si="2"/>
        <v>-0.60497015735214332</v>
      </c>
      <c r="J32" s="41">
        <f t="shared" si="19"/>
        <v>1.3767075420510038</v>
      </c>
      <c r="K32" s="41"/>
      <c r="L32" s="41" t="s">
        <v>635</v>
      </c>
      <c r="M32" s="31">
        <f t="shared" si="4"/>
        <v>1.3464590341833966</v>
      </c>
      <c r="N32" s="31">
        <f t="shared" si="5"/>
        <v>1.2859620184481821</v>
      </c>
      <c r="O32" s="31">
        <f t="shared" si="6"/>
        <v>1.2254650027129679</v>
      </c>
      <c r="P32" s="31">
        <f t="shared" si="7"/>
        <v>1.1649679869777536</v>
      </c>
      <c r="Q32" s="31">
        <f t="shared" si="8"/>
        <v>1.1044709712425393</v>
      </c>
      <c r="R32" s="31">
        <f t="shared" si="9"/>
        <v>1.0439739555073251</v>
      </c>
      <c r="S32" s="31">
        <f t="shared" si="10"/>
        <v>0.98347693977211059</v>
      </c>
      <c r="T32" s="31">
        <f t="shared" si="11"/>
        <v>0.92297992403689633</v>
      </c>
      <c r="U32" s="31">
        <f t="shared" si="12"/>
        <v>0.86248290830168206</v>
      </c>
      <c r="V32" s="31">
        <f t="shared" si="13"/>
        <v>0.82618469886055335</v>
      </c>
      <c r="W32" s="31">
        <f t="shared" si="14"/>
        <v>0.8140852957135104</v>
      </c>
      <c r="X32" s="31">
        <f t="shared" si="15"/>
        <v>0.80198589256646757</v>
      </c>
      <c r="Y32" s="31">
        <f t="shared" si="16"/>
        <v>0.78988648941942474</v>
      </c>
      <c r="Z32" s="31">
        <f t="shared" si="17"/>
        <v>0.7777870862723818</v>
      </c>
      <c r="AA32" s="32">
        <f t="shared" si="18"/>
        <v>0.80198589256646746</v>
      </c>
      <c r="AC32" s="43" t="s">
        <v>376</v>
      </c>
      <c r="AD32" s="43" t="s">
        <v>665</v>
      </c>
    </row>
    <row r="33" spans="1:30" x14ac:dyDescent="0.25">
      <c r="A33" s="41" t="s">
        <v>684</v>
      </c>
      <c r="B33" s="41" t="s">
        <v>685</v>
      </c>
      <c r="C33" s="41">
        <v>0.104</v>
      </c>
      <c r="D33" s="41">
        <v>6.9539999999999997</v>
      </c>
      <c r="E33" s="41">
        <v>3.8919999999999999</v>
      </c>
      <c r="F33" s="41">
        <v>2.9430000000000001</v>
      </c>
      <c r="G33" s="41">
        <v>2.1560000000000001</v>
      </c>
      <c r="H33" s="41"/>
      <c r="I33" s="41">
        <f t="shared" si="2"/>
        <v>0.46518719479110177</v>
      </c>
      <c r="J33" s="41">
        <f t="shared" si="19"/>
        <v>2.9376654910472055</v>
      </c>
      <c r="K33" s="41"/>
      <c r="L33" s="41" t="s">
        <v>684</v>
      </c>
      <c r="M33" s="31">
        <f t="shared" si="4"/>
        <v>2.9609248507867605</v>
      </c>
      <c r="N33" s="31">
        <f t="shared" si="5"/>
        <v>3.0074435702658708</v>
      </c>
      <c r="O33" s="31">
        <f t="shared" si="6"/>
        <v>3.0539622897449812</v>
      </c>
      <c r="P33" s="31">
        <f t="shared" si="7"/>
        <v>3.1004810092240911</v>
      </c>
      <c r="Q33" s="31">
        <f t="shared" si="8"/>
        <v>3.1469997287032014</v>
      </c>
      <c r="R33" s="31">
        <f t="shared" si="9"/>
        <v>3.1935184481823113</v>
      </c>
      <c r="S33" s="31">
        <f t="shared" si="10"/>
        <v>3.2400371676614217</v>
      </c>
      <c r="T33" s="31">
        <f t="shared" si="11"/>
        <v>3.2865558871405316</v>
      </c>
      <c r="U33" s="31">
        <f t="shared" si="12"/>
        <v>3.3330746066196419</v>
      </c>
      <c r="V33" s="31">
        <f t="shared" si="13"/>
        <v>3.3609858383071081</v>
      </c>
      <c r="W33" s="31">
        <f t="shared" si="14"/>
        <v>3.37028958220293</v>
      </c>
      <c r="X33" s="31">
        <f t="shared" si="15"/>
        <v>3.3795933260987523</v>
      </c>
      <c r="Y33" s="31">
        <f t="shared" si="16"/>
        <v>3.3888970699945742</v>
      </c>
      <c r="Z33" s="31">
        <f t="shared" si="17"/>
        <v>3.3982008138903965</v>
      </c>
      <c r="AA33" s="32">
        <f t="shared" si="18"/>
        <v>3.3795933260987523</v>
      </c>
      <c r="AC33" s="43" t="s">
        <v>377</v>
      </c>
      <c r="AD33" s="43" t="s">
        <v>665</v>
      </c>
    </row>
    <row r="34" spans="1:30" x14ac:dyDescent="0.25">
      <c r="A34" s="41" t="s">
        <v>686</v>
      </c>
      <c r="B34" s="41" t="s">
        <v>687</v>
      </c>
      <c r="C34" s="41">
        <v>1.9079999999999999</v>
      </c>
      <c r="D34" s="41">
        <v>1.224</v>
      </c>
      <c r="E34" s="41">
        <v>1.3029999999999999</v>
      </c>
      <c r="F34" s="41">
        <v>1.9730000000000001</v>
      </c>
      <c r="G34" s="41">
        <v>1.4</v>
      </c>
      <c r="H34" s="41"/>
      <c r="I34" s="41">
        <f t="shared" si="2"/>
        <v>-0.10581660336408026</v>
      </c>
      <c r="J34" s="41">
        <f t="shared" si="19"/>
        <v>1.6235027129679869</v>
      </c>
      <c r="K34" s="41"/>
      <c r="L34" s="41" t="s">
        <v>686</v>
      </c>
      <c r="M34" s="31">
        <f t="shared" si="4"/>
        <v>1.6182118827997829</v>
      </c>
      <c r="N34" s="31">
        <f t="shared" si="5"/>
        <v>1.6076302224633747</v>
      </c>
      <c r="O34" s="31">
        <f t="shared" si="6"/>
        <v>1.5970485621269668</v>
      </c>
      <c r="P34" s="31">
        <f t="shared" si="7"/>
        <v>1.5864669017905588</v>
      </c>
      <c r="Q34" s="31">
        <f t="shared" si="8"/>
        <v>1.5758852414541507</v>
      </c>
      <c r="R34" s="31">
        <f t="shared" si="9"/>
        <v>1.5653035811177427</v>
      </c>
      <c r="S34" s="31">
        <f t="shared" si="10"/>
        <v>1.5547219207813348</v>
      </c>
      <c r="T34" s="31">
        <f t="shared" si="11"/>
        <v>1.5441402604449266</v>
      </c>
      <c r="U34" s="31">
        <f t="shared" si="12"/>
        <v>1.5335586001085186</v>
      </c>
      <c r="V34" s="31">
        <f t="shared" si="13"/>
        <v>1.5272096039066738</v>
      </c>
      <c r="W34" s="31">
        <f t="shared" si="14"/>
        <v>1.5250932718393921</v>
      </c>
      <c r="X34" s="31">
        <f t="shared" si="15"/>
        <v>1.5229769397721107</v>
      </c>
      <c r="Y34" s="31">
        <f t="shared" si="16"/>
        <v>1.520860607704829</v>
      </c>
      <c r="Z34" s="31">
        <f t="shared" si="17"/>
        <v>1.5187442756375473</v>
      </c>
      <c r="AA34" s="32">
        <f t="shared" si="18"/>
        <v>1.5229769397721105</v>
      </c>
      <c r="AC34" s="43" t="s">
        <v>378</v>
      </c>
      <c r="AD34" s="43" t="s">
        <v>665</v>
      </c>
    </row>
    <row r="35" spans="1:30" x14ac:dyDescent="0.25">
      <c r="A35" s="41" t="s">
        <v>688</v>
      </c>
      <c r="B35" s="41" t="s">
        <v>689</v>
      </c>
      <c r="C35" s="41">
        <v>0.98699999999999999</v>
      </c>
      <c r="D35" s="41">
        <v>-0.12</v>
      </c>
      <c r="E35" s="41">
        <v>0.72299999999999998</v>
      </c>
      <c r="F35" s="41">
        <v>0.92100000000000004</v>
      </c>
      <c r="G35" s="41">
        <v>2.347</v>
      </c>
      <c r="H35" s="41"/>
      <c r="I35" s="41">
        <f t="shared" si="2"/>
        <v>1.5210417797069997</v>
      </c>
      <c r="J35" s="41">
        <f t="shared" si="19"/>
        <v>8.1790558871405294E-2</v>
      </c>
      <c r="K35" s="41"/>
      <c r="L35" s="41" t="s">
        <v>688</v>
      </c>
      <c r="M35" s="31">
        <f t="shared" si="4"/>
        <v>0.15784264785675528</v>
      </c>
      <c r="N35" s="31">
        <f t="shared" si="5"/>
        <v>0.30994682582745525</v>
      </c>
      <c r="O35" s="31">
        <f t="shared" si="6"/>
        <v>0.46205100379815522</v>
      </c>
      <c r="P35" s="31">
        <f t="shared" si="7"/>
        <v>0.6141551817688552</v>
      </c>
      <c r="Q35" s="31">
        <f t="shared" si="8"/>
        <v>0.76625935973955506</v>
      </c>
      <c r="R35" s="31">
        <f t="shared" si="9"/>
        <v>0.91836353771025503</v>
      </c>
      <c r="S35" s="31">
        <f t="shared" si="10"/>
        <v>1.070467715680955</v>
      </c>
      <c r="T35" s="31">
        <f t="shared" si="11"/>
        <v>1.2225718936516548</v>
      </c>
      <c r="U35" s="31">
        <f t="shared" si="12"/>
        <v>1.3746760716223547</v>
      </c>
      <c r="V35" s="31">
        <f t="shared" si="13"/>
        <v>1.4659385784047751</v>
      </c>
      <c r="W35" s="31">
        <f t="shared" si="14"/>
        <v>1.4963594139989151</v>
      </c>
      <c r="X35" s="31">
        <f t="shared" si="15"/>
        <v>1.5267802495930551</v>
      </c>
      <c r="Y35" s="31">
        <f t="shared" si="16"/>
        <v>1.5572010851871951</v>
      </c>
      <c r="Z35" s="31">
        <f t="shared" si="17"/>
        <v>1.5876219207813351</v>
      </c>
      <c r="AA35" s="32">
        <f t="shared" si="18"/>
        <v>1.5267802495930551</v>
      </c>
      <c r="AC35" s="43" t="s">
        <v>379</v>
      </c>
      <c r="AD35" s="43" t="s">
        <v>665</v>
      </c>
    </row>
    <row r="36" spans="1:30" x14ac:dyDescent="0.25">
      <c r="A36" s="41" t="s">
        <v>690</v>
      </c>
      <c r="B36" s="41" t="s">
        <v>691</v>
      </c>
      <c r="C36" s="41">
        <v>1.34</v>
      </c>
      <c r="D36" s="41">
        <v>1.575</v>
      </c>
      <c r="E36" s="41">
        <v>-2.3E-2</v>
      </c>
      <c r="F36" s="41">
        <v>1.417</v>
      </c>
      <c r="G36" s="41">
        <v>0.80500000000000005</v>
      </c>
      <c r="H36" s="41"/>
      <c r="I36" s="41">
        <f t="shared" si="2"/>
        <v>-0.60497015735214332</v>
      </c>
      <c r="J36" s="41">
        <f t="shared" si="19"/>
        <v>1.3767075420510038</v>
      </c>
      <c r="K36" s="41"/>
      <c r="L36" s="41" t="s">
        <v>690</v>
      </c>
      <c r="M36" s="31">
        <f t="shared" si="4"/>
        <v>1.3464590341833966</v>
      </c>
      <c r="N36" s="31">
        <f t="shared" si="5"/>
        <v>1.2859620184481821</v>
      </c>
      <c r="O36" s="31">
        <f t="shared" si="6"/>
        <v>1.2254650027129679</v>
      </c>
      <c r="P36" s="31">
        <f t="shared" si="7"/>
        <v>1.1649679869777536</v>
      </c>
      <c r="Q36" s="31">
        <f t="shared" si="8"/>
        <v>1.1044709712425393</v>
      </c>
      <c r="R36" s="31">
        <f t="shared" si="9"/>
        <v>1.0439739555073251</v>
      </c>
      <c r="S36" s="31">
        <f t="shared" si="10"/>
        <v>0.98347693977211059</v>
      </c>
      <c r="T36" s="31">
        <f t="shared" si="11"/>
        <v>0.92297992403689633</v>
      </c>
      <c r="U36" s="31">
        <f t="shared" si="12"/>
        <v>0.86248290830168206</v>
      </c>
      <c r="V36" s="31">
        <f t="shared" si="13"/>
        <v>0.82618469886055335</v>
      </c>
      <c r="W36" s="31">
        <f t="shared" si="14"/>
        <v>0.8140852957135104</v>
      </c>
      <c r="X36" s="31">
        <f t="shared" si="15"/>
        <v>0.80198589256646757</v>
      </c>
      <c r="Y36" s="31">
        <f t="shared" si="16"/>
        <v>0.78988648941942474</v>
      </c>
      <c r="Z36" s="31">
        <f t="shared" si="17"/>
        <v>0.7777870862723818</v>
      </c>
      <c r="AA36" s="32">
        <f t="shared" si="18"/>
        <v>0.80198589256646746</v>
      </c>
      <c r="AC36" s="43" t="s">
        <v>380</v>
      </c>
      <c r="AD36" s="43" t="s">
        <v>494</v>
      </c>
    </row>
    <row r="37" spans="1:30" x14ac:dyDescent="0.25">
      <c r="A37" s="41" t="s">
        <v>514</v>
      </c>
      <c r="B37" s="41" t="s">
        <v>692</v>
      </c>
      <c r="C37" s="41">
        <v>2.3039999999999998</v>
      </c>
      <c r="D37" s="41">
        <v>0.65100000000000002</v>
      </c>
      <c r="E37" s="41">
        <v>1.292</v>
      </c>
      <c r="F37" s="41">
        <v>1.7310000000000001</v>
      </c>
      <c r="G37" s="41">
        <v>2.0449999999999999</v>
      </c>
      <c r="H37" s="41"/>
      <c r="I37" s="41">
        <f t="shared" si="2"/>
        <v>0.13080846446011948</v>
      </c>
      <c r="J37" s="41">
        <f t="shared" si="19"/>
        <v>1.5280770482908301</v>
      </c>
      <c r="K37" s="41"/>
      <c r="L37" s="41" t="s">
        <v>514</v>
      </c>
      <c r="M37" s="31">
        <f t="shared" si="4"/>
        <v>1.5346174715138361</v>
      </c>
      <c r="N37" s="31">
        <f t="shared" si="5"/>
        <v>1.547698317959848</v>
      </c>
      <c r="O37" s="31">
        <f t="shared" si="6"/>
        <v>1.56077916440586</v>
      </c>
      <c r="P37" s="31">
        <f t="shared" si="7"/>
        <v>1.5738600108518719</v>
      </c>
      <c r="Q37" s="31">
        <f t="shared" si="8"/>
        <v>1.5869408572978838</v>
      </c>
      <c r="R37" s="31">
        <f t="shared" si="9"/>
        <v>1.6000217037438957</v>
      </c>
      <c r="S37" s="31">
        <f t="shared" si="10"/>
        <v>1.6131025501899079</v>
      </c>
      <c r="T37" s="31">
        <f t="shared" si="11"/>
        <v>1.6261833966359198</v>
      </c>
      <c r="U37" s="31">
        <f t="shared" si="12"/>
        <v>1.6392642430819317</v>
      </c>
      <c r="V37" s="31">
        <f t="shared" si="13"/>
        <v>1.6471127509495389</v>
      </c>
      <c r="W37" s="31">
        <f t="shared" si="14"/>
        <v>1.6497289202387413</v>
      </c>
      <c r="X37" s="31">
        <f t="shared" si="15"/>
        <v>1.6523450895279437</v>
      </c>
      <c r="Y37" s="31">
        <f t="shared" si="16"/>
        <v>1.6549612588171461</v>
      </c>
      <c r="Z37" s="31">
        <f t="shared" si="17"/>
        <v>1.6575774281063484</v>
      </c>
      <c r="AA37" s="32">
        <f t="shared" si="18"/>
        <v>1.6523450895279435</v>
      </c>
      <c r="AC37" s="43" t="s">
        <v>31</v>
      </c>
      <c r="AD37" s="43" t="s">
        <v>494</v>
      </c>
    </row>
    <row r="38" spans="1:30" x14ac:dyDescent="0.25">
      <c r="A38" s="41" t="s">
        <v>693</v>
      </c>
      <c r="B38" s="41" t="s">
        <v>694</v>
      </c>
      <c r="C38" s="41">
        <v>1.6020000000000001</v>
      </c>
      <c r="D38" s="41">
        <v>0.96899999999999997</v>
      </c>
      <c r="E38" s="41">
        <v>1.194</v>
      </c>
      <c r="F38" s="41">
        <v>1.3959999999999999</v>
      </c>
      <c r="G38" s="41">
        <v>1.387</v>
      </c>
      <c r="H38" s="41"/>
      <c r="I38" s="41">
        <f t="shared" si="2"/>
        <v>-3.5713510580575258E-2</v>
      </c>
      <c r="J38" s="41">
        <f t="shared" si="19"/>
        <v>1.3304924036896366</v>
      </c>
      <c r="K38" s="41"/>
      <c r="L38" s="41" t="s">
        <v>693</v>
      </c>
      <c r="M38" s="31">
        <f t="shared" si="4"/>
        <v>1.3287067281606078</v>
      </c>
      <c r="N38" s="31">
        <f t="shared" si="5"/>
        <v>1.3251353771025502</v>
      </c>
      <c r="O38" s="31">
        <f t="shared" si="6"/>
        <v>1.3215640260444927</v>
      </c>
      <c r="P38" s="31">
        <f t="shared" si="7"/>
        <v>1.3179926749864352</v>
      </c>
      <c r="Q38" s="31">
        <f t="shared" si="8"/>
        <v>1.3144213239283777</v>
      </c>
      <c r="R38" s="31">
        <f t="shared" si="9"/>
        <v>1.3108499728703202</v>
      </c>
      <c r="S38" s="31">
        <f t="shared" si="10"/>
        <v>1.3072786218122627</v>
      </c>
      <c r="T38" s="31">
        <f t="shared" si="11"/>
        <v>1.3037072707542052</v>
      </c>
      <c r="U38" s="31">
        <f t="shared" si="12"/>
        <v>1.3001359196961477</v>
      </c>
      <c r="V38" s="31">
        <f t="shared" si="13"/>
        <v>1.297993109061313</v>
      </c>
      <c r="W38" s="31">
        <f t="shared" si="14"/>
        <v>1.2972788388497016</v>
      </c>
      <c r="X38" s="31">
        <f t="shared" si="15"/>
        <v>1.2965645686380902</v>
      </c>
      <c r="Y38" s="31">
        <f t="shared" si="16"/>
        <v>1.2958502984264786</v>
      </c>
      <c r="Z38" s="31">
        <f t="shared" si="17"/>
        <v>1.2951360282148672</v>
      </c>
      <c r="AA38" s="32">
        <f t="shared" si="18"/>
        <v>1.2965645686380902</v>
      </c>
      <c r="AC38" s="43" t="s">
        <v>381</v>
      </c>
      <c r="AD38" s="43" t="s">
        <v>670</v>
      </c>
    </row>
    <row r="39" spans="1:30" x14ac:dyDescent="0.25">
      <c r="A39" s="41" t="s">
        <v>512</v>
      </c>
      <c r="B39" s="41" t="s">
        <v>695</v>
      </c>
      <c r="C39" s="41">
        <v>0.92600000000000005</v>
      </c>
      <c r="D39" s="41">
        <v>1.0489999999999999</v>
      </c>
      <c r="E39" s="41">
        <v>1.083</v>
      </c>
      <c r="F39" s="41">
        <v>1.1930000000000001</v>
      </c>
      <c r="G39" s="41">
        <v>1.2050000000000001</v>
      </c>
      <c r="H39" s="41"/>
      <c r="I39" s="41">
        <f t="shared" si="2"/>
        <v>0.33215409658166045</v>
      </c>
      <c r="J39" s="41">
        <f t="shared" si="19"/>
        <v>0.89688985349972861</v>
      </c>
      <c r="K39" s="41"/>
      <c r="L39" s="41" t="s">
        <v>512</v>
      </c>
      <c r="M39" s="31">
        <f t="shared" si="4"/>
        <v>0.91349755832881163</v>
      </c>
      <c r="N39" s="31">
        <f t="shared" si="5"/>
        <v>0.94671296798697768</v>
      </c>
      <c r="O39" s="31">
        <f t="shared" si="6"/>
        <v>0.97992837764514373</v>
      </c>
      <c r="P39" s="31">
        <f t="shared" si="7"/>
        <v>1.0131437873033098</v>
      </c>
      <c r="Q39" s="31">
        <f t="shared" si="8"/>
        <v>1.0463591969614758</v>
      </c>
      <c r="R39" s="31">
        <f t="shared" si="9"/>
        <v>1.0795746066196419</v>
      </c>
      <c r="S39" s="31">
        <f t="shared" si="10"/>
        <v>1.1127900162778079</v>
      </c>
      <c r="T39" s="31">
        <f t="shared" si="11"/>
        <v>1.146005425935974</v>
      </c>
      <c r="U39" s="31">
        <f t="shared" si="12"/>
        <v>1.17922083559414</v>
      </c>
      <c r="V39" s="31">
        <f t="shared" si="13"/>
        <v>1.1991500813890397</v>
      </c>
      <c r="W39" s="31">
        <f t="shared" si="14"/>
        <v>1.2057931633206729</v>
      </c>
      <c r="X39" s="31">
        <f t="shared" si="15"/>
        <v>1.2124362452523061</v>
      </c>
      <c r="Y39" s="31">
        <f t="shared" si="16"/>
        <v>1.2190793271839393</v>
      </c>
      <c r="Z39" s="31">
        <f t="shared" si="17"/>
        <v>1.2257224091155725</v>
      </c>
      <c r="AA39" s="32">
        <f t="shared" si="18"/>
        <v>1.2124362452523061</v>
      </c>
      <c r="AC39" s="43" t="s">
        <v>382</v>
      </c>
      <c r="AD39" s="43" t="s">
        <v>670</v>
      </c>
    </row>
    <row r="40" spans="1:30" x14ac:dyDescent="0.25">
      <c r="AC40" s="43" t="s">
        <v>383</v>
      </c>
      <c r="AD40" s="43" t="s">
        <v>670</v>
      </c>
    </row>
    <row r="41" spans="1:30" x14ac:dyDescent="0.25">
      <c r="AC41" s="43" t="s">
        <v>32</v>
      </c>
      <c r="AD41" s="43" t="s">
        <v>670</v>
      </c>
    </row>
    <row r="42" spans="1:30" x14ac:dyDescent="0.25">
      <c r="AC42" s="43" t="s">
        <v>384</v>
      </c>
      <c r="AD42" s="43" t="s">
        <v>672</v>
      </c>
    </row>
    <row r="43" spans="1:30" x14ac:dyDescent="0.25">
      <c r="AC43" s="43" t="s">
        <v>385</v>
      </c>
      <c r="AD43" s="43" t="s">
        <v>672</v>
      </c>
    </row>
    <row r="44" spans="1:30" x14ac:dyDescent="0.25">
      <c r="AC44" s="43" t="s">
        <v>33</v>
      </c>
      <c r="AD44" s="43" t="s">
        <v>674</v>
      </c>
    </row>
    <row r="45" spans="1:30" x14ac:dyDescent="0.25">
      <c r="AC45" s="43" t="s">
        <v>386</v>
      </c>
      <c r="AD45" s="43" t="s">
        <v>674</v>
      </c>
    </row>
    <row r="46" spans="1:30" x14ac:dyDescent="0.25">
      <c r="AC46" s="43" t="s">
        <v>387</v>
      </c>
      <c r="AD46" s="43" t="s">
        <v>505</v>
      </c>
    </row>
    <row r="47" spans="1:30" x14ac:dyDescent="0.25">
      <c r="AC47" s="43" t="s">
        <v>34</v>
      </c>
      <c r="AD47" s="43" t="s">
        <v>505</v>
      </c>
    </row>
    <row r="48" spans="1:30" x14ac:dyDescent="0.25">
      <c r="AC48" s="43" t="s">
        <v>35</v>
      </c>
      <c r="AD48" s="43" t="s">
        <v>649</v>
      </c>
    </row>
    <row r="49" spans="29:30" x14ac:dyDescent="0.25">
      <c r="AC49" s="43" t="s">
        <v>36</v>
      </c>
      <c r="AD49" s="43" t="s">
        <v>649</v>
      </c>
    </row>
    <row r="50" spans="29:30" x14ac:dyDescent="0.25">
      <c r="AC50" s="43" t="s">
        <v>37</v>
      </c>
      <c r="AD50" s="43" t="s">
        <v>508</v>
      </c>
    </row>
    <row r="51" spans="29:30" x14ac:dyDescent="0.25">
      <c r="AC51" s="43" t="s">
        <v>38</v>
      </c>
      <c r="AD51" s="43" t="s">
        <v>676</v>
      </c>
    </row>
    <row r="52" spans="29:30" x14ac:dyDescent="0.25">
      <c r="AC52" s="43" t="s">
        <v>388</v>
      </c>
      <c r="AD52" s="43" t="s">
        <v>676</v>
      </c>
    </row>
    <row r="53" spans="29:30" x14ac:dyDescent="0.25">
      <c r="AC53" s="43" t="s">
        <v>566</v>
      </c>
      <c r="AD53" s="43" t="s">
        <v>678</v>
      </c>
    </row>
    <row r="54" spans="29:30" x14ac:dyDescent="0.25">
      <c r="AC54" s="43" t="s">
        <v>567</v>
      </c>
      <c r="AD54" s="43" t="s">
        <v>678</v>
      </c>
    </row>
    <row r="55" spans="29:30" x14ac:dyDescent="0.25">
      <c r="AC55" s="43" t="s">
        <v>568</v>
      </c>
      <c r="AD55" s="43" t="s">
        <v>678</v>
      </c>
    </row>
    <row r="56" spans="29:30" x14ac:dyDescent="0.25">
      <c r="AC56" s="43" t="s">
        <v>569</v>
      </c>
      <c r="AD56" s="43" t="s">
        <v>678</v>
      </c>
    </row>
    <row r="57" spans="29:30" x14ac:dyDescent="0.25">
      <c r="AC57" s="43" t="s">
        <v>570</v>
      </c>
      <c r="AD57" s="43" t="s">
        <v>678</v>
      </c>
    </row>
    <row r="58" spans="29:30" x14ac:dyDescent="0.25">
      <c r="AC58" s="43" t="s">
        <v>708</v>
      </c>
      <c r="AD58" s="43" t="s">
        <v>678</v>
      </c>
    </row>
    <row r="59" spans="29:30" x14ac:dyDescent="0.25">
      <c r="AC59" s="43" t="s">
        <v>40</v>
      </c>
      <c r="AD59" s="43" t="s">
        <v>635</v>
      </c>
    </row>
    <row r="60" spans="29:30" x14ac:dyDescent="0.25">
      <c r="AC60" s="43" t="s">
        <v>41</v>
      </c>
      <c r="AD60" s="43" t="s">
        <v>682</v>
      </c>
    </row>
    <row r="61" spans="29:30" x14ac:dyDescent="0.25">
      <c r="AC61" s="43" t="s">
        <v>389</v>
      </c>
      <c r="AD61" s="43" t="s">
        <v>512</v>
      </c>
    </row>
    <row r="62" spans="29:30" x14ac:dyDescent="0.25">
      <c r="AC62" s="43" t="s">
        <v>42</v>
      </c>
      <c r="AD62" s="43" t="s">
        <v>514</v>
      </c>
    </row>
    <row r="63" spans="29:30" x14ac:dyDescent="0.25">
      <c r="AC63" s="43" t="s">
        <v>390</v>
      </c>
      <c r="AD63" s="43" t="s">
        <v>512</v>
      </c>
    </row>
    <row r="64" spans="29:30" x14ac:dyDescent="0.25">
      <c r="AC64" s="43" t="s">
        <v>552</v>
      </c>
      <c r="AD64" s="43" t="s">
        <v>672</v>
      </c>
    </row>
  </sheetData>
  <mergeCells count="1">
    <mergeCell ref="M5:Z5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03"/>
  <sheetViews>
    <sheetView workbookViewId="0">
      <selection activeCell="O18" sqref="O18"/>
    </sheetView>
  </sheetViews>
  <sheetFormatPr defaultColWidth="9.28515625" defaultRowHeight="12" x14ac:dyDescent="0.2"/>
  <cols>
    <col min="1" max="3" width="9.28515625" style="45"/>
    <col min="4" max="4" width="9.28515625" style="46"/>
    <col min="5" max="9" width="9.28515625" style="46" customWidth="1"/>
    <col min="10" max="11" width="8.42578125" style="46" customWidth="1"/>
    <col min="12" max="16384" width="9.28515625" style="46"/>
  </cols>
  <sheetData>
    <row r="1" spans="1:15" x14ac:dyDescent="0.2">
      <c r="E1" s="54" t="s">
        <v>699</v>
      </c>
    </row>
    <row r="5" spans="1:15" x14ac:dyDescent="0.2">
      <c r="A5" s="136" t="s">
        <v>698</v>
      </c>
      <c r="B5" s="136"/>
      <c r="C5" s="136"/>
      <c r="E5" s="47" t="s">
        <v>618</v>
      </c>
      <c r="J5" s="47" t="s">
        <v>618</v>
      </c>
    </row>
    <row r="6" spans="1:15" x14ac:dyDescent="0.2">
      <c r="A6" s="48" t="s">
        <v>517</v>
      </c>
      <c r="E6" s="47" t="s">
        <v>619</v>
      </c>
      <c r="F6" s="49"/>
      <c r="G6" s="49"/>
      <c r="H6" s="49"/>
      <c r="I6" s="49"/>
      <c r="J6" s="47" t="s">
        <v>620</v>
      </c>
    </row>
    <row r="7" spans="1:15" x14ac:dyDescent="0.2">
      <c r="B7" s="45" t="s">
        <v>207</v>
      </c>
      <c r="C7" s="45" t="s">
        <v>208</v>
      </c>
      <c r="E7" s="49"/>
      <c r="F7" s="49" t="s">
        <v>207</v>
      </c>
      <c r="G7" s="49" t="s">
        <v>208</v>
      </c>
      <c r="H7" s="49"/>
      <c r="I7" s="49"/>
      <c r="K7" s="49" t="s">
        <v>212</v>
      </c>
      <c r="N7" s="46" t="s">
        <v>696</v>
      </c>
    </row>
    <row r="8" spans="1:15" x14ac:dyDescent="0.2">
      <c r="A8" s="50" t="s">
        <v>476</v>
      </c>
      <c r="B8" s="50">
        <v>4.32</v>
      </c>
      <c r="C8" s="50">
        <v>3.6</v>
      </c>
      <c r="E8" s="51" t="s">
        <v>476</v>
      </c>
      <c r="F8" s="51">
        <v>0.99299999999999999</v>
      </c>
      <c r="G8" s="51">
        <v>3.6</v>
      </c>
      <c r="H8" s="51"/>
      <c r="I8" s="46" t="s">
        <v>723</v>
      </c>
      <c r="J8" s="51" t="s">
        <v>621</v>
      </c>
      <c r="K8" s="51">
        <v>0.80900000000000005</v>
      </c>
      <c r="L8" s="52"/>
      <c r="N8" s="46" t="s">
        <v>750</v>
      </c>
      <c r="O8" s="46" t="s">
        <v>476</v>
      </c>
    </row>
    <row r="9" spans="1:15" x14ac:dyDescent="0.2">
      <c r="A9" s="50" t="s">
        <v>477</v>
      </c>
      <c r="B9" s="50">
        <v>1.236</v>
      </c>
      <c r="C9" s="50">
        <v>3.6</v>
      </c>
      <c r="E9" s="51" t="s">
        <v>478</v>
      </c>
      <c r="F9" s="51">
        <v>0.42899999999999999</v>
      </c>
      <c r="G9" s="51">
        <v>3.6</v>
      </c>
      <c r="H9" s="51"/>
      <c r="I9" s="46" t="s">
        <v>8</v>
      </c>
      <c r="J9" s="51" t="s">
        <v>622</v>
      </c>
      <c r="K9" s="51">
        <v>0.77100000000000002</v>
      </c>
      <c r="L9" s="52"/>
      <c r="N9" s="46" t="s">
        <v>413</v>
      </c>
      <c r="O9" s="46" t="s">
        <v>476</v>
      </c>
    </row>
    <row r="10" spans="1:15" x14ac:dyDescent="0.2">
      <c r="A10" s="50" t="s">
        <v>478</v>
      </c>
      <c r="B10" s="50">
        <v>0.6</v>
      </c>
      <c r="C10" s="50">
        <v>3.6</v>
      </c>
      <c r="E10" s="51" t="s">
        <v>477</v>
      </c>
      <c r="F10" s="51">
        <v>0.52700000000000002</v>
      </c>
      <c r="G10" s="51">
        <v>3.6</v>
      </c>
      <c r="H10" s="51"/>
      <c r="I10" s="46" t="s">
        <v>735</v>
      </c>
      <c r="J10" s="51" t="s">
        <v>623</v>
      </c>
      <c r="K10" s="51">
        <v>0.78400000000000003</v>
      </c>
      <c r="L10" s="52"/>
      <c r="N10" s="46" t="s">
        <v>405</v>
      </c>
      <c r="O10" s="46" t="s">
        <v>476</v>
      </c>
    </row>
    <row r="11" spans="1:15" x14ac:dyDescent="0.2">
      <c r="A11" s="50" t="s">
        <v>479</v>
      </c>
      <c r="B11" s="50">
        <v>1.236</v>
      </c>
      <c r="C11" s="50">
        <v>3.6</v>
      </c>
      <c r="E11" s="51" t="s">
        <v>479</v>
      </c>
      <c r="F11" s="51">
        <v>0.38600000000000001</v>
      </c>
      <c r="G11" s="51">
        <v>3.6</v>
      </c>
      <c r="H11" s="51"/>
      <c r="I11" s="46" t="s">
        <v>17</v>
      </c>
      <c r="J11" s="51" t="s">
        <v>624</v>
      </c>
      <c r="K11" s="51">
        <v>0.72099999999999997</v>
      </c>
      <c r="L11" s="52"/>
      <c r="N11" s="46" t="s">
        <v>406</v>
      </c>
      <c r="O11" s="46" t="s">
        <v>476</v>
      </c>
    </row>
    <row r="12" spans="1:15" x14ac:dyDescent="0.2">
      <c r="A12" s="50" t="s">
        <v>480</v>
      </c>
      <c r="B12" s="50">
        <v>0.88800000000000001</v>
      </c>
      <c r="C12" s="50">
        <v>3.6</v>
      </c>
      <c r="E12" s="51" t="s">
        <v>480</v>
      </c>
      <c r="F12" s="51">
        <v>0.88800000000000001</v>
      </c>
      <c r="G12" s="51">
        <v>3.6</v>
      </c>
      <c r="H12" s="51"/>
      <c r="I12" s="46" t="s">
        <v>19</v>
      </c>
      <c r="J12" s="51" t="s">
        <v>625</v>
      </c>
      <c r="K12" s="51">
        <v>0.71499999999999997</v>
      </c>
      <c r="L12" s="52"/>
      <c r="N12" s="46" t="s">
        <v>26</v>
      </c>
      <c r="O12" s="46" t="s">
        <v>477</v>
      </c>
    </row>
    <row r="13" spans="1:15" x14ac:dyDescent="0.2">
      <c r="A13" s="50" t="s">
        <v>481</v>
      </c>
      <c r="B13" s="50">
        <v>2.7959999999999998</v>
      </c>
      <c r="C13" s="50">
        <v>3.6</v>
      </c>
      <c r="E13" s="51" t="s">
        <v>626</v>
      </c>
      <c r="F13" s="51">
        <v>1.3320000000000001</v>
      </c>
      <c r="G13" s="51">
        <v>3.6</v>
      </c>
      <c r="H13" s="51"/>
      <c r="I13" s="46" t="s">
        <v>20</v>
      </c>
      <c r="J13" s="51" t="s">
        <v>627</v>
      </c>
      <c r="K13" s="51">
        <v>0.71699999999999997</v>
      </c>
      <c r="L13" s="52"/>
      <c r="N13" s="46" t="s">
        <v>549</v>
      </c>
      <c r="O13" s="46" t="s">
        <v>477</v>
      </c>
    </row>
    <row r="14" spans="1:15" x14ac:dyDescent="0.2">
      <c r="A14" s="50" t="s">
        <v>482</v>
      </c>
      <c r="B14" s="50">
        <v>3.3719999999999999</v>
      </c>
      <c r="C14" s="50">
        <v>3.6</v>
      </c>
      <c r="E14" s="51" t="s">
        <v>628</v>
      </c>
      <c r="F14" s="51">
        <v>0.89800000000000002</v>
      </c>
      <c r="G14" s="51">
        <v>3.6</v>
      </c>
      <c r="H14" s="51"/>
      <c r="I14" s="46" t="s">
        <v>704</v>
      </c>
      <c r="J14" s="51" t="s">
        <v>629</v>
      </c>
      <c r="K14" s="51">
        <v>0.754</v>
      </c>
      <c r="L14" s="52"/>
      <c r="N14" s="46" t="s">
        <v>550</v>
      </c>
      <c r="O14" s="46" t="s">
        <v>477</v>
      </c>
    </row>
    <row r="15" spans="1:15" x14ac:dyDescent="0.2">
      <c r="A15" s="50" t="s">
        <v>483</v>
      </c>
      <c r="B15" s="50">
        <v>2.976</v>
      </c>
      <c r="C15" s="50">
        <v>3.6</v>
      </c>
      <c r="E15" s="51" t="s">
        <v>482</v>
      </c>
      <c r="F15" s="51">
        <v>0.91100000000000003</v>
      </c>
      <c r="G15" s="51">
        <v>3.6</v>
      </c>
      <c r="H15" s="51"/>
      <c r="I15" s="46" t="s">
        <v>23</v>
      </c>
      <c r="J15" s="51" t="s">
        <v>630</v>
      </c>
      <c r="K15" s="51">
        <v>0.90400000000000003</v>
      </c>
      <c r="L15" s="52"/>
      <c r="N15" s="46" t="s">
        <v>551</v>
      </c>
      <c r="O15" s="46" t="s">
        <v>477</v>
      </c>
    </row>
    <row r="16" spans="1:15" x14ac:dyDescent="0.2">
      <c r="A16" s="50" t="s">
        <v>484</v>
      </c>
      <c r="B16" s="50">
        <v>5.2919999999999998</v>
      </c>
      <c r="C16" s="50">
        <v>3.6</v>
      </c>
      <c r="E16" s="51" t="s">
        <v>483</v>
      </c>
      <c r="F16" s="51">
        <v>1.3029999999999999</v>
      </c>
      <c r="G16" s="51">
        <v>3.6</v>
      </c>
      <c r="H16" s="51"/>
      <c r="I16" s="46" t="s">
        <v>24</v>
      </c>
      <c r="J16" s="51" t="s">
        <v>631</v>
      </c>
      <c r="K16" s="51">
        <v>0.69699999999999995</v>
      </c>
      <c r="L16" s="52"/>
      <c r="N16" s="46" t="s">
        <v>587</v>
      </c>
      <c r="O16" s="46" t="s">
        <v>478</v>
      </c>
    </row>
    <row r="17" spans="1:15" x14ac:dyDescent="0.2">
      <c r="A17" s="50" t="s">
        <v>485</v>
      </c>
      <c r="B17" s="50">
        <v>8.16</v>
      </c>
      <c r="C17" s="50">
        <v>3.6</v>
      </c>
      <c r="E17" s="51" t="s">
        <v>484</v>
      </c>
      <c r="F17" s="51">
        <v>1.2829999999999999</v>
      </c>
      <c r="G17" s="51">
        <v>3.6</v>
      </c>
      <c r="H17" s="51"/>
      <c r="I17" s="51"/>
      <c r="L17" s="52"/>
      <c r="N17" s="46" t="s">
        <v>326</v>
      </c>
      <c r="O17" s="46" t="s">
        <v>479</v>
      </c>
    </row>
    <row r="18" spans="1:15" x14ac:dyDescent="0.2">
      <c r="A18" s="50" t="s">
        <v>486</v>
      </c>
      <c r="B18" s="50">
        <v>0.82799999999999996</v>
      </c>
      <c r="C18" s="50">
        <v>3.6</v>
      </c>
      <c r="E18" s="51" t="s">
        <v>485</v>
      </c>
      <c r="F18" s="51">
        <v>1.008</v>
      </c>
      <c r="G18" s="51">
        <v>3.6</v>
      </c>
      <c r="H18" s="51"/>
      <c r="L18" s="52"/>
      <c r="N18" s="46" t="s">
        <v>411</v>
      </c>
      <c r="O18" s="46" t="s">
        <v>479</v>
      </c>
    </row>
    <row r="19" spans="1:15" x14ac:dyDescent="0.2">
      <c r="A19" s="50" t="s">
        <v>487</v>
      </c>
      <c r="B19" s="50">
        <v>4.4039999999999999</v>
      </c>
      <c r="C19" s="50">
        <v>3.6</v>
      </c>
      <c r="E19" s="51" t="s">
        <v>486</v>
      </c>
      <c r="F19" s="51">
        <v>1.0649999999999999</v>
      </c>
      <c r="G19" s="51">
        <v>3.6</v>
      </c>
      <c r="H19" s="51"/>
      <c r="I19" s="51"/>
      <c r="L19" s="52"/>
      <c r="N19" s="46" t="s">
        <v>584</v>
      </c>
      <c r="O19" s="46" t="s">
        <v>479</v>
      </c>
    </row>
    <row r="20" spans="1:15" x14ac:dyDescent="0.2">
      <c r="A20" s="50" t="s">
        <v>488</v>
      </c>
      <c r="B20" s="50">
        <v>3.8279999999999998</v>
      </c>
      <c r="C20" s="50">
        <v>3.6</v>
      </c>
      <c r="E20" s="51" t="s">
        <v>487</v>
      </c>
      <c r="F20" s="51">
        <v>0.84299999999999997</v>
      </c>
      <c r="G20" s="51">
        <v>3.6</v>
      </c>
      <c r="H20" s="51"/>
      <c r="I20" s="51"/>
      <c r="L20" s="52"/>
      <c r="N20" s="46" t="s">
        <v>563</v>
      </c>
      <c r="O20" s="46" t="s">
        <v>479</v>
      </c>
    </row>
    <row r="21" spans="1:15" x14ac:dyDescent="0.2">
      <c r="A21" s="50" t="s">
        <v>489</v>
      </c>
      <c r="B21" s="50">
        <v>1.8359999999999999</v>
      </c>
      <c r="C21" s="50">
        <v>3.6</v>
      </c>
      <c r="E21" s="51" t="s">
        <v>488</v>
      </c>
      <c r="F21" s="51">
        <v>0.41299999999999998</v>
      </c>
      <c r="G21" s="51">
        <v>3.6</v>
      </c>
      <c r="H21" s="51"/>
      <c r="I21" s="51"/>
      <c r="L21" s="52"/>
      <c r="N21" s="46" t="s">
        <v>762</v>
      </c>
      <c r="O21" s="46" t="s">
        <v>480</v>
      </c>
    </row>
    <row r="22" spans="1:15" x14ac:dyDescent="0.2">
      <c r="A22" s="50" t="s">
        <v>490</v>
      </c>
      <c r="B22" s="50">
        <v>1.8359999999999999</v>
      </c>
      <c r="C22" s="50">
        <v>3.6</v>
      </c>
      <c r="E22" s="51" t="s">
        <v>489</v>
      </c>
      <c r="F22" s="51">
        <v>0.93700000000000006</v>
      </c>
      <c r="G22" s="51">
        <v>3.6</v>
      </c>
      <c r="H22" s="51"/>
      <c r="I22" s="51"/>
      <c r="L22" s="52"/>
      <c r="N22" s="46" t="s">
        <v>369</v>
      </c>
      <c r="O22" s="46" t="s">
        <v>626</v>
      </c>
    </row>
    <row r="23" spans="1:15" x14ac:dyDescent="0.2">
      <c r="A23" s="50" t="s">
        <v>491</v>
      </c>
      <c r="B23" s="50">
        <v>1.8359999999999999</v>
      </c>
      <c r="C23" s="50">
        <v>3.6</v>
      </c>
      <c r="E23" s="51" t="s">
        <v>490</v>
      </c>
      <c r="F23" s="51">
        <v>0.27700000000000002</v>
      </c>
      <c r="G23" s="51">
        <v>3.6</v>
      </c>
      <c r="H23" s="51"/>
      <c r="I23" s="52"/>
      <c r="L23" s="52"/>
      <c r="N23" s="46" t="s">
        <v>29</v>
      </c>
      <c r="O23" s="46" t="s">
        <v>482</v>
      </c>
    </row>
    <row r="24" spans="1:15" x14ac:dyDescent="0.2">
      <c r="A24" s="50" t="s">
        <v>492</v>
      </c>
      <c r="B24" s="50">
        <v>1.8</v>
      </c>
      <c r="C24" s="50">
        <v>3.6</v>
      </c>
      <c r="E24" s="51" t="s">
        <v>491</v>
      </c>
      <c r="F24" s="51">
        <v>0.73499999999999999</v>
      </c>
      <c r="G24" s="51">
        <v>3.6</v>
      </c>
      <c r="H24" s="51"/>
      <c r="I24" s="51"/>
      <c r="L24" s="52"/>
      <c r="N24" s="46" t="s">
        <v>370</v>
      </c>
      <c r="O24" s="46" t="s">
        <v>483</v>
      </c>
    </row>
    <row r="25" spans="1:15" x14ac:dyDescent="0.2">
      <c r="A25" s="50" t="s">
        <v>493</v>
      </c>
      <c r="B25" s="50">
        <v>1.8</v>
      </c>
      <c r="C25" s="50">
        <v>3.6</v>
      </c>
      <c r="E25" s="51" t="s">
        <v>492</v>
      </c>
      <c r="F25" s="51">
        <v>1.1399999999999999</v>
      </c>
      <c r="G25" s="51">
        <v>3.6</v>
      </c>
      <c r="H25" s="51"/>
      <c r="I25" s="51"/>
      <c r="L25" s="52"/>
      <c r="N25" s="46" t="s">
        <v>371</v>
      </c>
      <c r="O25" s="46" t="s">
        <v>484</v>
      </c>
    </row>
    <row r="26" spans="1:15" x14ac:dyDescent="0.2">
      <c r="A26" s="50" t="s">
        <v>494</v>
      </c>
      <c r="B26" s="50">
        <v>0.68399999999999994</v>
      </c>
      <c r="C26" s="50">
        <v>3.6</v>
      </c>
      <c r="E26" s="51" t="s">
        <v>493</v>
      </c>
      <c r="F26" s="51">
        <v>0.77</v>
      </c>
      <c r="G26" s="51">
        <v>3.6</v>
      </c>
      <c r="H26" s="51"/>
      <c r="I26" s="51"/>
      <c r="L26" s="52"/>
      <c r="N26" s="46" t="s">
        <v>372</v>
      </c>
      <c r="O26" s="46" t="s">
        <v>485</v>
      </c>
    </row>
    <row r="27" spans="1:15" x14ac:dyDescent="0.2">
      <c r="A27" s="50" t="s">
        <v>495</v>
      </c>
      <c r="B27" s="50">
        <v>0.68399999999999994</v>
      </c>
      <c r="C27" s="50">
        <v>3.6</v>
      </c>
      <c r="E27" s="51" t="s">
        <v>494</v>
      </c>
      <c r="F27" s="51">
        <v>0.76900000000000002</v>
      </c>
      <c r="G27" s="51">
        <v>3.6</v>
      </c>
      <c r="H27" s="51"/>
      <c r="I27" s="51"/>
      <c r="L27" s="52"/>
      <c r="N27" s="46" t="s">
        <v>373</v>
      </c>
      <c r="O27" s="46" t="s">
        <v>486</v>
      </c>
    </row>
    <row r="28" spans="1:15" x14ac:dyDescent="0.2">
      <c r="A28" s="50" t="s">
        <v>496</v>
      </c>
      <c r="B28" s="50">
        <v>1.008</v>
      </c>
      <c r="C28" s="50">
        <v>3.6</v>
      </c>
      <c r="E28" s="51" t="s">
        <v>495</v>
      </c>
      <c r="F28" s="51">
        <v>0.51700000000000002</v>
      </c>
      <c r="G28" s="51">
        <v>3.6</v>
      </c>
      <c r="H28" s="51"/>
      <c r="I28" s="51"/>
      <c r="L28" s="52"/>
      <c r="N28" s="46" t="s">
        <v>374</v>
      </c>
      <c r="O28" s="46" t="s">
        <v>487</v>
      </c>
    </row>
    <row r="29" spans="1:15" x14ac:dyDescent="0.2">
      <c r="A29" s="50" t="s">
        <v>497</v>
      </c>
      <c r="B29" s="50">
        <v>1.008</v>
      </c>
      <c r="C29" s="50">
        <v>3.6</v>
      </c>
      <c r="E29" s="51" t="s">
        <v>496</v>
      </c>
      <c r="F29" s="51">
        <v>1.274</v>
      </c>
      <c r="G29" s="51">
        <v>3.6</v>
      </c>
      <c r="H29" s="51"/>
      <c r="I29" s="51"/>
      <c r="L29" s="52"/>
      <c r="N29" s="46" t="s">
        <v>375</v>
      </c>
      <c r="O29" s="46" t="s">
        <v>488</v>
      </c>
    </row>
    <row r="30" spans="1:15" x14ac:dyDescent="0.2">
      <c r="A30" s="50" t="s">
        <v>498</v>
      </c>
      <c r="B30" s="50">
        <v>2.1240000000000001</v>
      </c>
      <c r="C30" s="50">
        <v>3.6</v>
      </c>
      <c r="E30" s="51" t="s">
        <v>497</v>
      </c>
      <c r="F30" s="51">
        <v>1.379</v>
      </c>
      <c r="G30" s="51">
        <v>3.6</v>
      </c>
      <c r="H30" s="51"/>
      <c r="I30" s="51"/>
      <c r="L30" s="52"/>
      <c r="N30" s="46" t="s">
        <v>706</v>
      </c>
      <c r="O30" s="46" t="s">
        <v>489</v>
      </c>
    </row>
    <row r="31" spans="1:15" x14ac:dyDescent="0.2">
      <c r="A31" s="50" t="s">
        <v>499</v>
      </c>
      <c r="B31" s="50">
        <v>0.58799999999999997</v>
      </c>
      <c r="C31" s="50">
        <v>3.6</v>
      </c>
      <c r="E31" s="51" t="s">
        <v>498</v>
      </c>
      <c r="F31" s="51">
        <v>0.65</v>
      </c>
      <c r="G31" s="51">
        <v>3.6</v>
      </c>
      <c r="H31" s="51"/>
      <c r="I31" s="51"/>
      <c r="L31" s="52"/>
      <c r="N31" s="46" t="s">
        <v>707</v>
      </c>
      <c r="O31" s="46" t="s">
        <v>489</v>
      </c>
    </row>
    <row r="32" spans="1:15" x14ac:dyDescent="0.2">
      <c r="A32" s="50" t="s">
        <v>500</v>
      </c>
      <c r="B32" s="50">
        <v>0.9</v>
      </c>
      <c r="C32" s="50">
        <v>3.6</v>
      </c>
      <c r="E32" s="51" t="s">
        <v>499</v>
      </c>
      <c r="F32" s="51">
        <v>0.32</v>
      </c>
      <c r="G32" s="51">
        <v>3.6</v>
      </c>
      <c r="H32" s="51"/>
      <c r="I32" s="51"/>
      <c r="L32" s="52"/>
      <c r="N32" s="46" t="s">
        <v>564</v>
      </c>
      <c r="O32" s="46" t="s">
        <v>489</v>
      </c>
    </row>
    <row r="33" spans="1:15" x14ac:dyDescent="0.2">
      <c r="A33" s="50" t="s">
        <v>501</v>
      </c>
      <c r="B33" s="50">
        <v>0.9</v>
      </c>
      <c r="C33" s="50">
        <v>3.6</v>
      </c>
      <c r="E33" s="51" t="s">
        <v>500</v>
      </c>
      <c r="F33" s="51">
        <v>0.88600000000000001</v>
      </c>
      <c r="G33" s="51">
        <v>3.6</v>
      </c>
      <c r="H33" s="51"/>
      <c r="I33" s="51"/>
      <c r="L33" s="52"/>
      <c r="N33" s="46" t="s">
        <v>376</v>
      </c>
      <c r="O33" s="46" t="s">
        <v>490</v>
      </c>
    </row>
    <row r="34" spans="1:15" x14ac:dyDescent="0.2">
      <c r="A34" s="50" t="s">
        <v>502</v>
      </c>
      <c r="B34" s="50">
        <v>1.1399999999999999</v>
      </c>
      <c r="C34" s="50">
        <v>3.6</v>
      </c>
      <c r="E34" s="51" t="s">
        <v>501</v>
      </c>
      <c r="F34" s="51">
        <v>0.63200000000000001</v>
      </c>
      <c r="G34" s="51">
        <v>3.6</v>
      </c>
      <c r="H34" s="51"/>
      <c r="I34" s="51"/>
      <c r="L34" s="52"/>
      <c r="N34" s="46" t="s">
        <v>377</v>
      </c>
      <c r="O34" s="46" t="s">
        <v>491</v>
      </c>
    </row>
    <row r="35" spans="1:15" x14ac:dyDescent="0.2">
      <c r="A35" s="50" t="s">
        <v>503</v>
      </c>
      <c r="B35" s="50">
        <v>5.1119999999999992</v>
      </c>
      <c r="C35" s="50">
        <v>3.6</v>
      </c>
      <c r="E35" s="51" t="s">
        <v>502</v>
      </c>
      <c r="F35" s="51">
        <v>0.82599999999999996</v>
      </c>
      <c r="G35" s="51">
        <v>3.6</v>
      </c>
      <c r="H35" s="51"/>
      <c r="I35" s="51"/>
      <c r="L35" s="52"/>
      <c r="N35" s="46" t="s">
        <v>378</v>
      </c>
      <c r="O35" s="46" t="s">
        <v>492</v>
      </c>
    </row>
    <row r="36" spans="1:15" x14ac:dyDescent="0.2">
      <c r="A36" s="50" t="s">
        <v>504</v>
      </c>
      <c r="B36" s="50">
        <v>5.1119999999999992</v>
      </c>
      <c r="C36" s="50">
        <v>3.6</v>
      </c>
      <c r="E36" s="51" t="s">
        <v>503</v>
      </c>
      <c r="F36" s="51">
        <v>0.224</v>
      </c>
      <c r="G36" s="51">
        <v>3.6</v>
      </c>
      <c r="H36" s="51"/>
      <c r="I36" s="51"/>
      <c r="L36" s="52"/>
      <c r="N36" s="46" t="s">
        <v>379</v>
      </c>
      <c r="O36" s="46" t="s">
        <v>493</v>
      </c>
    </row>
    <row r="37" spans="1:15" x14ac:dyDescent="0.2">
      <c r="A37" s="50" t="s">
        <v>505</v>
      </c>
      <c r="B37" s="50">
        <v>2.76</v>
      </c>
      <c r="C37" s="50">
        <v>3.6</v>
      </c>
      <c r="E37" s="51" t="s">
        <v>504</v>
      </c>
      <c r="F37" s="51">
        <v>0.29499999999999998</v>
      </c>
      <c r="G37" s="51">
        <v>3.6</v>
      </c>
      <c r="H37" s="51"/>
      <c r="I37" s="51"/>
      <c r="L37" s="52"/>
      <c r="N37" s="46" t="s">
        <v>380</v>
      </c>
      <c r="O37" s="46" t="s">
        <v>494</v>
      </c>
    </row>
    <row r="38" spans="1:15" x14ac:dyDescent="0.2">
      <c r="A38" s="50" t="s">
        <v>506</v>
      </c>
      <c r="B38" s="50">
        <v>1.1399999999999999</v>
      </c>
      <c r="C38" s="50">
        <v>3.6</v>
      </c>
      <c r="E38" s="51" t="s">
        <v>505</v>
      </c>
      <c r="F38" s="51">
        <v>0.90900000000000003</v>
      </c>
      <c r="G38" s="51">
        <v>3.6</v>
      </c>
      <c r="H38" s="51"/>
      <c r="I38" s="51"/>
      <c r="L38" s="52"/>
      <c r="N38" s="46" t="s">
        <v>31</v>
      </c>
      <c r="O38" s="46" t="s">
        <v>495</v>
      </c>
    </row>
    <row r="39" spans="1:15" x14ac:dyDescent="0.2">
      <c r="A39" s="50" t="s">
        <v>507</v>
      </c>
      <c r="B39" s="50">
        <v>0.6</v>
      </c>
      <c r="C39" s="50">
        <v>3.6</v>
      </c>
      <c r="E39" s="51" t="s">
        <v>506</v>
      </c>
      <c r="F39" s="51">
        <v>1.119</v>
      </c>
      <c r="G39" s="51">
        <v>3.6</v>
      </c>
      <c r="H39" s="51"/>
      <c r="I39" s="51"/>
      <c r="L39" s="52"/>
      <c r="N39" s="46" t="s">
        <v>381</v>
      </c>
      <c r="O39" s="46" t="s">
        <v>496</v>
      </c>
    </row>
    <row r="40" spans="1:15" x14ac:dyDescent="0.2">
      <c r="A40" s="50" t="s">
        <v>508</v>
      </c>
      <c r="B40" s="50">
        <v>0.6</v>
      </c>
      <c r="C40" s="50">
        <v>3.6</v>
      </c>
      <c r="E40" s="51" t="s">
        <v>507</v>
      </c>
      <c r="F40" s="51">
        <v>0.96499999999999997</v>
      </c>
      <c r="G40" s="51">
        <v>3.6</v>
      </c>
      <c r="H40" s="51"/>
      <c r="I40" s="51"/>
      <c r="L40" s="52"/>
      <c r="N40" s="46" t="s">
        <v>382</v>
      </c>
      <c r="O40" s="46" t="s">
        <v>497</v>
      </c>
    </row>
    <row r="41" spans="1:15" x14ac:dyDescent="0.2">
      <c r="A41" s="50" t="s">
        <v>509</v>
      </c>
      <c r="B41" s="50">
        <v>0.6</v>
      </c>
      <c r="C41" s="50">
        <v>3.6</v>
      </c>
      <c r="E41" s="51" t="s">
        <v>508</v>
      </c>
      <c r="F41" s="51">
        <v>1.258</v>
      </c>
      <c r="G41" s="51">
        <v>3.6</v>
      </c>
      <c r="H41" s="51"/>
      <c r="I41" s="51"/>
      <c r="L41" s="52"/>
      <c r="N41" s="46" t="s">
        <v>383</v>
      </c>
      <c r="O41" s="46" t="s">
        <v>498</v>
      </c>
    </row>
    <row r="42" spans="1:15" x14ac:dyDescent="0.2">
      <c r="A42" s="50" t="s">
        <v>510</v>
      </c>
      <c r="B42" s="50">
        <v>2.1360000000000001</v>
      </c>
      <c r="C42" s="50">
        <v>3.6</v>
      </c>
      <c r="E42" s="51" t="s">
        <v>632</v>
      </c>
      <c r="F42" s="51">
        <v>0.84799999999999998</v>
      </c>
      <c r="G42" s="51">
        <v>3.6</v>
      </c>
      <c r="H42" s="51"/>
      <c r="I42" s="51"/>
      <c r="L42" s="52"/>
      <c r="N42" s="46" t="s">
        <v>32</v>
      </c>
      <c r="O42" s="46" t="s">
        <v>499</v>
      </c>
    </row>
    <row r="43" spans="1:15" x14ac:dyDescent="0.2">
      <c r="A43" s="50" t="s">
        <v>511</v>
      </c>
      <c r="B43" s="50">
        <v>0.6</v>
      </c>
      <c r="C43" s="50">
        <v>3.6</v>
      </c>
      <c r="E43" s="51" t="s">
        <v>633</v>
      </c>
      <c r="F43" s="51">
        <v>0.83</v>
      </c>
      <c r="G43" s="51">
        <v>3.6</v>
      </c>
      <c r="H43" s="51"/>
      <c r="I43" s="51"/>
      <c r="L43" s="52"/>
      <c r="N43" s="46" t="s">
        <v>384</v>
      </c>
      <c r="O43" s="46" t="s">
        <v>500</v>
      </c>
    </row>
    <row r="44" spans="1:15" x14ac:dyDescent="0.2">
      <c r="A44" s="50" t="s">
        <v>512</v>
      </c>
      <c r="B44" s="50">
        <v>0.6</v>
      </c>
      <c r="C44" s="50">
        <v>3.6</v>
      </c>
      <c r="E44" s="51" t="s">
        <v>634</v>
      </c>
      <c r="F44" s="51">
        <v>0.98899999999999999</v>
      </c>
      <c r="G44" s="51">
        <v>3.6</v>
      </c>
      <c r="H44" s="51"/>
      <c r="I44" s="51"/>
      <c r="L44" s="52"/>
      <c r="N44" s="46" t="s">
        <v>385</v>
      </c>
      <c r="O44" s="46" t="s">
        <v>502</v>
      </c>
    </row>
    <row r="45" spans="1:15" x14ac:dyDescent="0.2">
      <c r="A45" s="50" t="s">
        <v>513</v>
      </c>
      <c r="B45" s="50">
        <v>0.6</v>
      </c>
      <c r="C45" s="50">
        <v>3.6</v>
      </c>
      <c r="E45" s="51" t="s">
        <v>635</v>
      </c>
      <c r="F45" s="51">
        <v>0.63700000000000001</v>
      </c>
      <c r="G45" s="51">
        <v>3.6</v>
      </c>
      <c r="H45" s="51"/>
      <c r="I45" s="51"/>
      <c r="L45" s="52"/>
      <c r="N45" s="46" t="s">
        <v>33</v>
      </c>
      <c r="O45" s="46" t="s">
        <v>503</v>
      </c>
    </row>
    <row r="46" spans="1:15" x14ac:dyDescent="0.2">
      <c r="A46" s="50" t="s">
        <v>514</v>
      </c>
      <c r="B46" s="50">
        <v>0.6</v>
      </c>
      <c r="C46" s="50">
        <v>3.6</v>
      </c>
      <c r="E46" s="51" t="s">
        <v>636</v>
      </c>
      <c r="F46" s="51">
        <v>0.80400000000000005</v>
      </c>
      <c r="G46" s="51">
        <v>3.6</v>
      </c>
      <c r="H46" s="51"/>
      <c r="I46" s="51"/>
      <c r="L46" s="52"/>
      <c r="N46" s="46" t="s">
        <v>386</v>
      </c>
      <c r="O46" s="46" t="s">
        <v>504</v>
      </c>
    </row>
    <row r="47" spans="1:15" x14ac:dyDescent="0.2">
      <c r="E47" s="51" t="s">
        <v>637</v>
      </c>
      <c r="F47" s="51">
        <v>0.84899999999999998</v>
      </c>
      <c r="G47" s="51">
        <v>3.6</v>
      </c>
      <c r="H47" s="51"/>
      <c r="L47" s="52"/>
      <c r="N47" s="46" t="s">
        <v>387</v>
      </c>
      <c r="O47" s="46" t="s">
        <v>505</v>
      </c>
    </row>
    <row r="48" spans="1:15" x14ac:dyDescent="0.2">
      <c r="E48" s="51" t="s">
        <v>514</v>
      </c>
      <c r="F48" s="51">
        <v>0.91200000000000003</v>
      </c>
      <c r="G48" s="51">
        <v>3.6</v>
      </c>
      <c r="H48" s="51"/>
      <c r="L48" s="52"/>
      <c r="N48" s="46" t="s">
        <v>34</v>
      </c>
      <c r="O48" s="46" t="s">
        <v>506</v>
      </c>
    </row>
    <row r="49" spans="2:15" x14ac:dyDescent="0.2">
      <c r="N49" s="46" t="s">
        <v>35</v>
      </c>
      <c r="O49" s="46" t="s">
        <v>507</v>
      </c>
    </row>
    <row r="50" spans="2:15" x14ac:dyDescent="0.2">
      <c r="B50" s="50">
        <f>MAX(B8:B48)</f>
        <v>8.16</v>
      </c>
      <c r="F50" s="53">
        <f>MAX(F8:F48)</f>
        <v>1.379</v>
      </c>
      <c r="N50" s="46" t="s">
        <v>36</v>
      </c>
      <c r="O50" s="46" t="s">
        <v>507</v>
      </c>
    </row>
    <row r="51" spans="2:15" x14ac:dyDescent="0.2">
      <c r="N51" s="46" t="s">
        <v>37</v>
      </c>
      <c r="O51" s="46" t="s">
        <v>508</v>
      </c>
    </row>
    <row r="52" spans="2:15" x14ac:dyDescent="0.2">
      <c r="N52" s="46" t="s">
        <v>38</v>
      </c>
      <c r="O52" s="46" t="s">
        <v>632</v>
      </c>
    </row>
    <row r="53" spans="2:15" x14ac:dyDescent="0.2">
      <c r="N53" s="46" t="s">
        <v>388</v>
      </c>
      <c r="O53" s="46" t="s">
        <v>633</v>
      </c>
    </row>
    <row r="54" spans="2:15" x14ac:dyDescent="0.2">
      <c r="N54" s="46" t="s">
        <v>566</v>
      </c>
      <c r="O54" s="46" t="s">
        <v>634</v>
      </c>
    </row>
    <row r="55" spans="2:15" x14ac:dyDescent="0.2">
      <c r="N55" s="46" t="s">
        <v>567</v>
      </c>
      <c r="O55" s="46" t="s">
        <v>634</v>
      </c>
    </row>
    <row r="56" spans="2:15" x14ac:dyDescent="0.2">
      <c r="N56" s="46" t="s">
        <v>568</v>
      </c>
      <c r="O56" s="46" t="s">
        <v>634</v>
      </c>
    </row>
    <row r="57" spans="2:15" x14ac:dyDescent="0.2">
      <c r="N57" s="46" t="s">
        <v>569</v>
      </c>
      <c r="O57" s="46" t="s">
        <v>634</v>
      </c>
    </row>
    <row r="58" spans="2:15" x14ac:dyDescent="0.2">
      <c r="N58" s="46" t="s">
        <v>570</v>
      </c>
      <c r="O58" s="46" t="s">
        <v>634</v>
      </c>
    </row>
    <row r="59" spans="2:15" x14ac:dyDescent="0.2">
      <c r="N59" s="46" t="s">
        <v>708</v>
      </c>
      <c r="O59" s="46" t="s">
        <v>634</v>
      </c>
    </row>
    <row r="60" spans="2:15" x14ac:dyDescent="0.2">
      <c r="N60" s="46" t="s">
        <v>40</v>
      </c>
      <c r="O60" s="46" t="s">
        <v>635</v>
      </c>
    </row>
    <row r="61" spans="2:15" x14ac:dyDescent="0.2">
      <c r="N61" s="46" t="s">
        <v>41</v>
      </c>
      <c r="O61" s="46" t="s">
        <v>636</v>
      </c>
    </row>
    <row r="62" spans="2:15" x14ac:dyDescent="0.2">
      <c r="N62" s="46" t="s">
        <v>389</v>
      </c>
      <c r="O62" s="46" t="s">
        <v>637</v>
      </c>
    </row>
    <row r="63" spans="2:15" x14ac:dyDescent="0.2">
      <c r="N63" s="46" t="s">
        <v>42</v>
      </c>
      <c r="O63" s="46" t="s">
        <v>514</v>
      </c>
    </row>
    <row r="64" spans="2:15" x14ac:dyDescent="0.2">
      <c r="N64" s="46" t="s">
        <v>390</v>
      </c>
      <c r="O64" s="46" t="s">
        <v>514</v>
      </c>
    </row>
    <row r="65" spans="9:15" x14ac:dyDescent="0.2">
      <c r="M65" s="52"/>
      <c r="N65" s="46" t="s">
        <v>552</v>
      </c>
      <c r="O65" s="46" t="str">
        <f>O43</f>
        <v>emch</v>
      </c>
    </row>
    <row r="66" spans="9:15" x14ac:dyDescent="0.2">
      <c r="M66" s="52"/>
      <c r="N66" s="52"/>
    </row>
    <row r="67" spans="9:15" x14ac:dyDescent="0.2">
      <c r="J67" s="51"/>
      <c r="L67" s="52"/>
      <c r="M67" s="52"/>
      <c r="N67" s="52"/>
    </row>
    <row r="68" spans="9:15" x14ac:dyDescent="0.2">
      <c r="J68" s="51"/>
      <c r="N68" s="52"/>
    </row>
    <row r="69" spans="9:15" x14ac:dyDescent="0.2">
      <c r="J69" s="51"/>
      <c r="N69" s="52"/>
    </row>
    <row r="70" spans="9:15" x14ac:dyDescent="0.2">
      <c r="J70" s="51"/>
      <c r="L70" s="52"/>
      <c r="N70" s="52"/>
    </row>
    <row r="71" spans="9:15" x14ac:dyDescent="0.2">
      <c r="I71" s="51"/>
      <c r="L71" s="52"/>
    </row>
    <row r="72" spans="9:15" x14ac:dyDescent="0.2">
      <c r="L72" s="52"/>
    </row>
    <row r="73" spans="9:15" x14ac:dyDescent="0.2">
      <c r="L73" s="52"/>
    </row>
    <row r="74" spans="9:15" x14ac:dyDescent="0.2">
      <c r="L74" s="52"/>
    </row>
    <row r="75" spans="9:15" x14ac:dyDescent="0.2">
      <c r="L75" s="52"/>
    </row>
    <row r="102" spans="10:12" x14ac:dyDescent="0.2">
      <c r="J102" s="51"/>
      <c r="K102" s="51"/>
      <c r="L102" s="52"/>
    </row>
    <row r="103" spans="10:12" x14ac:dyDescent="0.2">
      <c r="J103" s="51"/>
      <c r="K103" s="51"/>
      <c r="L103" s="52"/>
    </row>
  </sheetData>
  <mergeCells count="1">
    <mergeCell ref="A5:C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2C2DB-90FC-4AF6-B838-0C966EAD71D7}">
  <sheetPr>
    <tabColor rgb="FF00B0F0"/>
  </sheetPr>
  <dimension ref="A1:AI78"/>
  <sheetViews>
    <sheetView zoomScaleNormal="100" workbookViewId="0">
      <pane xSplit="7" ySplit="5" topLeftCell="Y6" activePane="bottomRight" state="frozen"/>
      <selection pane="topRight" activeCell="C1" sqref="C1"/>
      <selection pane="bottomLeft" activeCell="A5" sqref="A5"/>
      <selection pane="bottomRight" activeCell="AF54" sqref="AF54"/>
    </sheetView>
  </sheetViews>
  <sheetFormatPr defaultColWidth="8.28515625" defaultRowHeight="12" outlineLevelRow="1" x14ac:dyDescent="0.2"/>
  <cols>
    <col min="1" max="1" width="8.28515625" style="72"/>
    <col min="2" max="2" width="10.7109375" style="72" bestFit="1" customWidth="1"/>
    <col min="3" max="4" width="9.5703125" style="72" bestFit="1" customWidth="1"/>
    <col min="5" max="5" width="10.7109375" style="72" bestFit="1" customWidth="1"/>
    <col min="6" max="12" width="8.28515625" style="72"/>
    <col min="13" max="13" width="8.28515625" style="73"/>
    <col min="14" max="17" width="11.28515625" style="73" bestFit="1" customWidth="1"/>
    <col min="18" max="19" width="9.42578125" style="73" customWidth="1"/>
    <col min="20" max="20" width="8.28515625" style="73" customWidth="1"/>
    <col min="21" max="25" width="8.42578125" style="73" customWidth="1"/>
    <col min="26" max="27" width="8.28515625" style="73" customWidth="1"/>
    <col min="28" max="28" width="8.5703125" style="73" bestFit="1" customWidth="1"/>
    <col min="29" max="29" width="8.42578125" style="73" bestFit="1" customWidth="1"/>
    <col min="30" max="33" width="8.85546875" style="73" bestFit="1" customWidth="1"/>
    <col min="34" max="34" width="9.7109375" style="73" customWidth="1"/>
    <col min="35" max="16384" width="8.28515625" style="73"/>
  </cols>
  <sheetData>
    <row r="1" spans="1:34" x14ac:dyDescent="0.2">
      <c r="AC1" s="74">
        <v>2019</v>
      </c>
    </row>
    <row r="2" spans="1:34" x14ac:dyDescent="0.2">
      <c r="B2" s="72" t="s">
        <v>855</v>
      </c>
      <c r="H2" s="72" t="s">
        <v>856</v>
      </c>
      <c r="M2" s="73" t="s">
        <v>854</v>
      </c>
      <c r="R2" s="80" t="e">
        <f>SUM(N4:Q4)</f>
        <v>#DIV/0!</v>
      </c>
      <c r="S2" s="80"/>
      <c r="AB2" s="78">
        <f>SUM(AD2:AG2)</f>
        <v>16349854.756098444</v>
      </c>
      <c r="AD2" s="78">
        <f>SUM(AD5:AD66)</f>
        <v>1881196.8496146984</v>
      </c>
      <c r="AE2" s="78">
        <f t="shared" ref="AE2:AG2" si="0">SUM(AE5:AE66)</f>
        <v>5415947.8154472988</v>
      </c>
      <c r="AF2" s="78">
        <f t="shared" si="0"/>
        <v>5469794.1152835563</v>
      </c>
      <c r="AG2" s="78">
        <f t="shared" si="0"/>
        <v>3582915.9757528901</v>
      </c>
    </row>
    <row r="3" spans="1:34" x14ac:dyDescent="0.2">
      <c r="A3" s="73"/>
      <c r="B3" s="72" t="s">
        <v>391</v>
      </c>
      <c r="C3" s="72" t="s">
        <v>392</v>
      </c>
      <c r="D3" s="72" t="s">
        <v>393</v>
      </c>
      <c r="E3" s="72" t="s">
        <v>394</v>
      </c>
      <c r="G3" s="73"/>
      <c r="H3" s="72" t="s">
        <v>391</v>
      </c>
      <c r="I3" s="72" t="s">
        <v>392</v>
      </c>
      <c r="J3" s="72" t="s">
        <v>393</v>
      </c>
      <c r="K3" s="72" t="s">
        <v>394</v>
      </c>
      <c r="N3" s="73" t="s">
        <v>788</v>
      </c>
      <c r="O3" s="73" t="s">
        <v>789</v>
      </c>
      <c r="P3" s="73" t="s">
        <v>790</v>
      </c>
      <c r="Q3" s="73" t="s">
        <v>791</v>
      </c>
      <c r="U3" s="73" t="s">
        <v>788</v>
      </c>
      <c r="V3" s="73" t="s">
        <v>789</v>
      </c>
      <c r="W3" s="73" t="s">
        <v>790</v>
      </c>
      <c r="X3" s="73" t="s">
        <v>791</v>
      </c>
      <c r="AC3" s="75" t="s">
        <v>787</v>
      </c>
      <c r="AD3" s="76" t="s">
        <v>788</v>
      </c>
      <c r="AE3" s="76" t="s">
        <v>789</v>
      </c>
      <c r="AF3" s="76" t="s">
        <v>790</v>
      </c>
      <c r="AG3" s="76" t="s">
        <v>791</v>
      </c>
      <c r="AH3" s="76" t="s">
        <v>63</v>
      </c>
    </row>
    <row r="4" spans="1:34" x14ac:dyDescent="0.2">
      <c r="A4" s="73" t="s">
        <v>63</v>
      </c>
      <c r="B4" s="81" t="e">
        <f>H4*1000000000/N4</f>
        <v>#DIV/0!</v>
      </c>
      <c r="C4" s="81" t="e">
        <f t="shared" ref="C4:E19" si="1">I4*1000000000/O4</f>
        <v>#DIV/0!</v>
      </c>
      <c r="D4" s="81">
        <f t="shared" si="1"/>
        <v>123543.02646125478</v>
      </c>
      <c r="E4" s="81">
        <f t="shared" si="1"/>
        <v>326311.24055809411</v>
      </c>
      <c r="G4" s="73" t="s">
        <v>63</v>
      </c>
      <c r="H4" s="72">
        <f>SUM(H5:H78)</f>
        <v>180.69708626793098</v>
      </c>
      <c r="I4" s="72">
        <f t="shared" ref="I4:K4" si="2">SUM(I5:I78)</f>
        <v>391.72292941651943</v>
      </c>
      <c r="J4" s="72">
        <f t="shared" si="2"/>
        <v>675.75491912209202</v>
      </c>
      <c r="K4" s="72">
        <f t="shared" si="2"/>
        <v>1169.1457568633398</v>
      </c>
      <c r="M4" s="73" t="s">
        <v>63</v>
      </c>
      <c r="N4" s="80" t="e">
        <f>SUM(N5:N78)</f>
        <v>#DIV/0!</v>
      </c>
      <c r="O4" s="80" t="e">
        <f t="shared" ref="O4:Q4" si="3">SUM(O5:O78)</f>
        <v>#DIV/0!</v>
      </c>
      <c r="P4" s="80">
        <f t="shared" si="3"/>
        <v>5469794.1152835563</v>
      </c>
      <c r="Q4" s="80">
        <f t="shared" si="3"/>
        <v>3582915.9757528901</v>
      </c>
      <c r="U4" s="80"/>
      <c r="V4" s="80"/>
      <c r="W4" s="80"/>
      <c r="X4" s="80"/>
      <c r="AC4" s="75"/>
      <c r="AD4" s="76"/>
      <c r="AE4" s="76"/>
      <c r="AF4" s="76"/>
      <c r="AG4" s="76"/>
      <c r="AH4" s="76"/>
    </row>
    <row r="5" spans="1:34" x14ac:dyDescent="0.2">
      <c r="A5" s="73" t="s">
        <v>723</v>
      </c>
      <c r="B5" s="81" t="e">
        <f t="shared" ref="B5:B68" si="4">H5*1000000000/N5</f>
        <v>#DIV/0!</v>
      </c>
      <c r="C5" s="81" t="e">
        <f t="shared" si="1"/>
        <v>#DIV/0!</v>
      </c>
      <c r="D5" s="81">
        <f t="shared" si="1"/>
        <v>22204.131991792045</v>
      </c>
      <c r="E5" s="81">
        <f t="shared" si="1"/>
        <v>168166.32121842023</v>
      </c>
      <c r="G5" s="73" t="s">
        <v>723</v>
      </c>
      <c r="H5" s="72">
        <v>0.12537114512098985</v>
      </c>
      <c r="I5" s="72">
        <v>0.11089826087565675</v>
      </c>
      <c r="J5" s="72">
        <v>0.11057339559842554</v>
      </c>
      <c r="K5" s="72">
        <v>0.19852204421180625</v>
      </c>
      <c r="M5" s="73" t="s">
        <v>723</v>
      </c>
      <c r="N5" s="77" t="e">
        <f t="shared" ref="N5:N16" si="5">(U5/U$17)*AD$5</f>
        <v>#DIV/0!</v>
      </c>
      <c r="O5" s="77" t="e">
        <f t="shared" ref="O5:O16" si="6">(V5/V$17)*AE$5</f>
        <v>#DIV/0!</v>
      </c>
      <c r="P5" s="77">
        <f t="shared" ref="P5:P16" si="7">(W5/W$17)*AF$5</f>
        <v>4979.8567059185189</v>
      </c>
      <c r="Q5" s="77">
        <f t="shared" ref="Q5:Q16" si="8">(X5/X$17)*AG$5</f>
        <v>1180.5101210126311</v>
      </c>
      <c r="R5" s="80" t="e">
        <f>SUM(N5:Q5)</f>
        <v>#DIV/0!</v>
      </c>
      <c r="S5" s="80"/>
      <c r="T5" s="73" t="s">
        <v>723</v>
      </c>
      <c r="U5" s="73">
        <f t="array" ref="U5:X16">TRANSPOSE(SAM!B159:M162)</f>
        <v>0</v>
      </c>
      <c r="V5" s="73">
        <v>0</v>
      </c>
      <c r="W5" s="73">
        <v>278.70781043427638</v>
      </c>
      <c r="X5" s="73">
        <v>7.6162000683765525</v>
      </c>
      <c r="Y5" s="73">
        <f>SUM(U5:X5)</f>
        <v>286.32401050265292</v>
      </c>
      <c r="AC5" s="75" t="s">
        <v>792</v>
      </c>
      <c r="AD5" s="78">
        <v>147173.29273850907</v>
      </c>
      <c r="AE5" s="78">
        <v>249257.41940670981</v>
      </c>
      <c r="AF5" s="78">
        <v>71634.289922489261</v>
      </c>
      <c r="AG5" s="78">
        <v>34695.177255242619</v>
      </c>
      <c r="AH5" s="79">
        <f>SUM(AD5:AG5)</f>
        <v>502760.17932295072</v>
      </c>
    </row>
    <row r="6" spans="1:34" x14ac:dyDescent="0.2">
      <c r="A6" s="73" t="s">
        <v>724</v>
      </c>
      <c r="B6" s="81" t="e">
        <f t="shared" si="4"/>
        <v>#DIV/0!</v>
      </c>
      <c r="C6" s="81" t="e">
        <f t="shared" si="1"/>
        <v>#DIV/0!</v>
      </c>
      <c r="D6" s="81">
        <f t="shared" si="1"/>
        <v>33624.533366559481</v>
      </c>
      <c r="E6" s="81">
        <f t="shared" si="1"/>
        <v>224814.44111665335</v>
      </c>
      <c r="G6" s="73" t="s">
        <v>724</v>
      </c>
      <c r="H6" s="72">
        <v>0.67351201321841869</v>
      </c>
      <c r="I6" s="72">
        <v>0.59696954680328485</v>
      </c>
      <c r="J6" s="72">
        <v>0.59439397358369639</v>
      </c>
      <c r="K6" s="72">
        <v>1.0449893078558159</v>
      </c>
      <c r="M6" s="73" t="s">
        <v>724</v>
      </c>
      <c r="N6" s="77" t="e">
        <f t="shared" si="5"/>
        <v>#DIV/0!</v>
      </c>
      <c r="O6" s="77" t="e">
        <f t="shared" si="6"/>
        <v>#DIV/0!</v>
      </c>
      <c r="P6" s="77">
        <f t="shared" si="7"/>
        <v>17677.389515086546</v>
      </c>
      <c r="Q6" s="77">
        <f t="shared" si="8"/>
        <v>4648.2303479498642</v>
      </c>
      <c r="R6" s="80" t="e">
        <f t="shared" ref="R6:R69" si="9">SUM(N6:Q6)</f>
        <v>#DIV/0!</v>
      </c>
      <c r="S6" s="80"/>
      <c r="T6" s="73" t="s">
        <v>724</v>
      </c>
      <c r="U6" s="73">
        <v>0</v>
      </c>
      <c r="V6" s="73">
        <v>0</v>
      </c>
      <c r="W6" s="73">
        <v>989.35106307137585</v>
      </c>
      <c r="X6" s="73">
        <v>29.98860548820906</v>
      </c>
      <c r="Y6" s="73">
        <f t="shared" ref="Y6:Y16" si="10">SUM(U6:X6)</f>
        <v>1019.3396685595849</v>
      </c>
      <c r="AB6" s="73" t="s">
        <v>402</v>
      </c>
      <c r="AC6" s="75" t="s">
        <v>793</v>
      </c>
      <c r="AD6" s="78">
        <v>11157.388984346882</v>
      </c>
      <c r="AE6" s="78">
        <v>23965.157017644262</v>
      </c>
      <c r="AF6" s="78">
        <v>4790.2898395881248</v>
      </c>
      <c r="AG6" s="78">
        <v>2268.6281475558039</v>
      </c>
      <c r="AH6" s="79">
        <f t="shared" ref="AH6:AH67" si="11">SUM(AD6:AG6)</f>
        <v>42181.463989135074</v>
      </c>
    </row>
    <row r="7" spans="1:34" x14ac:dyDescent="0.2">
      <c r="A7" s="73" t="s">
        <v>725</v>
      </c>
      <c r="B7" s="81" t="e">
        <f t="shared" si="4"/>
        <v>#DIV/0!</v>
      </c>
      <c r="C7" s="81" t="e">
        <f t="shared" si="1"/>
        <v>#DIV/0!</v>
      </c>
      <c r="D7" s="81">
        <f t="shared" si="1"/>
        <v>27285.724554384899</v>
      </c>
      <c r="E7" s="81">
        <f t="shared" si="1"/>
        <v>214084.87949637021</v>
      </c>
      <c r="G7" s="73" t="s">
        <v>725</v>
      </c>
      <c r="H7" s="72">
        <v>2.7121918072032881E-2</v>
      </c>
      <c r="I7" s="72">
        <v>2.4033109812936885E-2</v>
      </c>
      <c r="J7" s="72">
        <v>2.3970293246281176E-2</v>
      </c>
      <c r="K7" s="72">
        <v>4.265402916075374E-2</v>
      </c>
      <c r="M7" s="73" t="s">
        <v>725</v>
      </c>
      <c r="N7" s="77" t="e">
        <f t="shared" si="5"/>
        <v>#DIV/0!</v>
      </c>
      <c r="O7" s="77" t="e">
        <f t="shared" si="6"/>
        <v>#DIV/0!</v>
      </c>
      <c r="P7" s="77">
        <f t="shared" si="7"/>
        <v>878.49209202799341</v>
      </c>
      <c r="Q7" s="77">
        <f t="shared" si="8"/>
        <v>199.23886853240813</v>
      </c>
      <c r="R7" s="80" t="e">
        <f t="shared" si="9"/>
        <v>#DIV/0!</v>
      </c>
      <c r="S7" s="80"/>
      <c r="T7" s="73" t="s">
        <v>725</v>
      </c>
      <c r="U7" s="73">
        <v>0</v>
      </c>
      <c r="V7" s="73">
        <v>0</v>
      </c>
      <c r="W7" s="73">
        <v>49.166596934798434</v>
      </c>
      <c r="X7" s="73">
        <v>1.2854130236834775</v>
      </c>
      <c r="Y7" s="73">
        <f t="shared" si="10"/>
        <v>50.452009958481909</v>
      </c>
      <c r="AB7" s="73" t="s">
        <v>403</v>
      </c>
      <c r="AC7" s="75" t="s">
        <v>794</v>
      </c>
      <c r="AD7" s="78">
        <v>0</v>
      </c>
      <c r="AE7" s="78">
        <v>3369.7368544533424</v>
      </c>
      <c r="AF7" s="78">
        <v>1314.5046646094784</v>
      </c>
      <c r="AG7" s="78">
        <v>1083.5582124798832</v>
      </c>
      <c r="AH7" s="79">
        <f t="shared" si="11"/>
        <v>5767.7997315427037</v>
      </c>
    </row>
    <row r="8" spans="1:34" x14ac:dyDescent="0.2">
      <c r="A8" s="73" t="s">
        <v>726</v>
      </c>
      <c r="B8" s="81" t="e">
        <f t="shared" si="4"/>
        <v>#DIV/0!</v>
      </c>
      <c r="C8" s="81" t="e">
        <f t="shared" si="1"/>
        <v>#DIV/0!</v>
      </c>
      <c r="D8" s="81">
        <f t="shared" si="1"/>
        <v>130562.32601022595</v>
      </c>
      <c r="E8" s="81">
        <f t="shared" si="1"/>
        <v>463197.6958560975</v>
      </c>
      <c r="G8" s="73" t="s">
        <v>726</v>
      </c>
      <c r="H8" s="72">
        <v>0.94988425790306996</v>
      </c>
      <c r="I8" s="72">
        <v>0.83478300457040744</v>
      </c>
      <c r="J8" s="72">
        <v>0.8316976369805601</v>
      </c>
      <c r="K8" s="72">
        <v>1.5524518362408624</v>
      </c>
      <c r="M8" s="73" t="s">
        <v>726</v>
      </c>
      <c r="N8" s="77" t="e">
        <f t="shared" si="5"/>
        <v>#DIV/0!</v>
      </c>
      <c r="O8" s="77" t="e">
        <f t="shared" si="6"/>
        <v>#DIV/0!</v>
      </c>
      <c r="P8" s="77">
        <f t="shared" si="7"/>
        <v>6370.1196386116735</v>
      </c>
      <c r="Q8" s="77">
        <f t="shared" si="8"/>
        <v>3351.5966295375647</v>
      </c>
      <c r="R8" s="80" t="e">
        <f t="shared" si="9"/>
        <v>#DIV/0!</v>
      </c>
      <c r="S8" s="80"/>
      <c r="T8" s="73" t="s">
        <v>726</v>
      </c>
      <c r="U8" s="73">
        <v>0</v>
      </c>
      <c r="V8" s="73">
        <v>0</v>
      </c>
      <c r="W8" s="73">
        <v>356.51670349706905</v>
      </c>
      <c r="X8" s="73">
        <v>21.623220355923998</v>
      </c>
      <c r="Y8" s="73">
        <f t="shared" si="10"/>
        <v>378.13992385299304</v>
      </c>
      <c r="AB8" s="73" t="s">
        <v>8</v>
      </c>
      <c r="AC8" s="75" t="s">
        <v>795</v>
      </c>
      <c r="AD8" s="78">
        <v>3172.6467161810865</v>
      </c>
      <c r="AE8" s="78">
        <v>17307.43737552653</v>
      </c>
      <c r="AF8" s="78">
        <v>26399.295983264081</v>
      </c>
      <c r="AG8" s="78">
        <v>20647.358158979736</v>
      </c>
      <c r="AH8" s="79">
        <f t="shared" si="11"/>
        <v>67526.73823395143</v>
      </c>
    </row>
    <row r="9" spans="1:34" x14ac:dyDescent="0.2">
      <c r="A9" s="73" t="s">
        <v>727</v>
      </c>
      <c r="B9" s="81" t="e">
        <f t="shared" si="4"/>
        <v>#DIV/0!</v>
      </c>
      <c r="C9" s="81" t="e">
        <f t="shared" si="1"/>
        <v>#DIV/0!</v>
      </c>
      <c r="D9" s="81">
        <f t="shared" si="1"/>
        <v>89624.511883201354</v>
      </c>
      <c r="E9" s="81">
        <f t="shared" si="1"/>
        <v>216257.20293603805</v>
      </c>
      <c r="G9" s="73" t="s">
        <v>727</v>
      </c>
      <c r="H9" s="72">
        <v>1.7812786870011128</v>
      </c>
      <c r="I9" s="72">
        <v>1.5726649197173361</v>
      </c>
      <c r="J9" s="72">
        <v>1.5661863947162706</v>
      </c>
      <c r="K9" s="72">
        <v>2.8429136758971016</v>
      </c>
      <c r="M9" s="73" t="s">
        <v>727</v>
      </c>
      <c r="N9" s="77" t="e">
        <f t="shared" si="5"/>
        <v>#DIV/0!</v>
      </c>
      <c r="O9" s="77" t="e">
        <f t="shared" si="6"/>
        <v>#DIV/0!</v>
      </c>
      <c r="P9" s="77">
        <f t="shared" si="7"/>
        <v>17474.978237620133</v>
      </c>
      <c r="Q9" s="77">
        <f t="shared" si="8"/>
        <v>13145.983751292411</v>
      </c>
      <c r="R9" s="80" t="e">
        <f t="shared" si="9"/>
        <v>#DIV/0!</v>
      </c>
      <c r="S9" s="80"/>
      <c r="T9" s="73" t="s">
        <v>727</v>
      </c>
      <c r="U9" s="73">
        <v>0</v>
      </c>
      <c r="V9" s="73">
        <v>0</v>
      </c>
      <c r="W9" s="73">
        <v>978.02270418851447</v>
      </c>
      <c r="X9" s="73">
        <v>84.812862307005204</v>
      </c>
      <c r="Y9" s="73">
        <f t="shared" si="10"/>
        <v>1062.8355664955197</v>
      </c>
      <c r="AC9" s="75" t="s">
        <v>796</v>
      </c>
      <c r="AD9" s="78">
        <v>3801.2434836739135</v>
      </c>
      <c r="AE9" s="78">
        <v>7074.6751622781248</v>
      </c>
      <c r="AF9" s="78">
        <v>13010.374999962816</v>
      </c>
      <c r="AG9" s="78">
        <v>16967.87231515516</v>
      </c>
      <c r="AH9" s="79">
        <f t="shared" si="11"/>
        <v>40854.165961070015</v>
      </c>
    </row>
    <row r="10" spans="1:34" x14ac:dyDescent="0.2">
      <c r="A10" s="73" t="s">
        <v>728</v>
      </c>
      <c r="B10" s="81" t="e">
        <f t="shared" si="4"/>
        <v>#DIV/0!</v>
      </c>
      <c r="C10" s="81" t="e">
        <f t="shared" si="1"/>
        <v>#DIV/0!</v>
      </c>
      <c r="D10" s="81">
        <f t="shared" si="1"/>
        <v>133039.81656142083</v>
      </c>
      <c r="E10" s="81">
        <f t="shared" si="1"/>
        <v>338142.5181551752</v>
      </c>
      <c r="G10" s="73" t="s">
        <v>728</v>
      </c>
      <c r="H10" s="72">
        <v>0.95753481331135371</v>
      </c>
      <c r="I10" s="72">
        <v>0.84503387002058328</v>
      </c>
      <c r="J10" s="72">
        <v>0.84072448249687015</v>
      </c>
      <c r="K10" s="72">
        <v>1.5109445812615689</v>
      </c>
      <c r="M10" s="73" t="s">
        <v>728</v>
      </c>
      <c r="N10" s="77" t="e">
        <f t="shared" si="5"/>
        <v>#DIV/0!</v>
      </c>
      <c r="O10" s="77" t="e">
        <f t="shared" si="6"/>
        <v>#DIV/0!</v>
      </c>
      <c r="P10" s="77">
        <f t="shared" si="7"/>
        <v>6319.3448715312288</v>
      </c>
      <c r="Q10" s="77">
        <f t="shared" si="8"/>
        <v>4468.3661478151926</v>
      </c>
      <c r="R10" s="80" t="e">
        <f t="shared" si="9"/>
        <v>#DIV/0!</v>
      </c>
      <c r="S10" s="80"/>
      <c r="T10" s="73" t="s">
        <v>728</v>
      </c>
      <c r="U10" s="73">
        <v>0</v>
      </c>
      <c r="V10" s="73">
        <v>0</v>
      </c>
      <c r="W10" s="73">
        <v>353.67499037277724</v>
      </c>
      <c r="X10" s="73">
        <v>28.828190419349585</v>
      </c>
      <c r="Y10" s="73">
        <f t="shared" si="10"/>
        <v>382.50318079212684</v>
      </c>
      <c r="AB10" s="73" t="s">
        <v>585</v>
      </c>
      <c r="AC10" s="75" t="s">
        <v>797</v>
      </c>
      <c r="AD10" s="78">
        <v>4197.0942325076385</v>
      </c>
      <c r="AE10" s="78">
        <v>21648.093287924519</v>
      </c>
      <c r="AF10" s="78">
        <v>29383.517060502436</v>
      </c>
      <c r="AG10" s="78">
        <v>11620.882212638826</v>
      </c>
      <c r="AH10" s="79">
        <f t="shared" si="11"/>
        <v>66849.586793573428</v>
      </c>
    </row>
    <row r="11" spans="1:34" x14ac:dyDescent="0.2">
      <c r="A11" s="73" t="s">
        <v>729</v>
      </c>
      <c r="B11" s="81" t="e">
        <f t="shared" si="4"/>
        <v>#DIV/0!</v>
      </c>
      <c r="C11" s="81" t="e">
        <f t="shared" si="1"/>
        <v>#DIV/0!</v>
      </c>
      <c r="D11" s="81">
        <f t="shared" si="1"/>
        <v>40373.269133315567</v>
      </c>
      <c r="E11" s="81">
        <f t="shared" si="1"/>
        <v>276987.75175668119</v>
      </c>
      <c r="G11" s="73" t="s">
        <v>729</v>
      </c>
      <c r="H11" s="72">
        <v>0.2865578941387304</v>
      </c>
      <c r="I11" s="72">
        <v>0.25391950862121965</v>
      </c>
      <c r="J11" s="72">
        <v>0.25307799858045243</v>
      </c>
      <c r="K11" s="72">
        <v>0.44843665417633738</v>
      </c>
      <c r="M11" s="73" t="s">
        <v>729</v>
      </c>
      <c r="N11" s="77" t="e">
        <f t="shared" si="5"/>
        <v>#DIV/0!</v>
      </c>
      <c r="O11" s="77" t="e">
        <f t="shared" si="6"/>
        <v>#DIV/0!</v>
      </c>
      <c r="P11" s="77">
        <f t="shared" si="7"/>
        <v>6268.4544505120421</v>
      </c>
      <c r="Q11" s="77">
        <f t="shared" si="8"/>
        <v>1618.9764757911203</v>
      </c>
      <c r="R11" s="80" t="e">
        <f t="shared" si="9"/>
        <v>#DIV/0!</v>
      </c>
      <c r="S11" s="80"/>
      <c r="T11" s="73" t="s">
        <v>729</v>
      </c>
      <c r="U11" s="73">
        <v>0</v>
      </c>
      <c r="V11" s="73">
        <v>0</v>
      </c>
      <c r="W11" s="73">
        <v>350.8268044405437</v>
      </c>
      <c r="X11" s="73">
        <v>10.44501739217908</v>
      </c>
      <c r="Y11" s="73">
        <f t="shared" si="10"/>
        <v>361.27182183272276</v>
      </c>
      <c r="AB11" s="73" t="s">
        <v>586</v>
      </c>
      <c r="AC11" s="75" t="s">
        <v>798</v>
      </c>
      <c r="AD11" s="78">
        <v>26847.324553516592</v>
      </c>
      <c r="AE11" s="78">
        <v>74893.031849826119</v>
      </c>
      <c r="AF11" s="78">
        <v>97529.484556654745</v>
      </c>
      <c r="AG11" s="78">
        <v>35380.877804408869</v>
      </c>
      <c r="AH11" s="79">
        <f t="shared" si="11"/>
        <v>234650.71876440631</v>
      </c>
    </row>
    <row r="12" spans="1:34" x14ac:dyDescent="0.2">
      <c r="A12" s="73" t="s">
        <v>730</v>
      </c>
      <c r="B12" s="81" t="e">
        <f t="shared" si="4"/>
        <v>#DIV/0!</v>
      </c>
      <c r="C12" s="81" t="e">
        <f t="shared" si="1"/>
        <v>#DIV/0!</v>
      </c>
      <c r="D12" s="81">
        <f t="shared" si="1"/>
        <v>87141.734269310982</v>
      </c>
      <c r="E12" s="81">
        <f t="shared" si="1"/>
        <v>281638.39575952874</v>
      </c>
      <c r="G12" s="73" t="s">
        <v>730</v>
      </c>
      <c r="H12" s="72">
        <v>0.36827494142966538</v>
      </c>
      <c r="I12" s="72">
        <v>0.32574692745781836</v>
      </c>
      <c r="J12" s="72">
        <v>0.32460293652299288</v>
      </c>
      <c r="K12" s="72">
        <v>0.58093607493648203</v>
      </c>
      <c r="M12" s="73" t="s">
        <v>730</v>
      </c>
      <c r="N12" s="77" t="e">
        <f t="shared" si="5"/>
        <v>#DIV/0!</v>
      </c>
      <c r="O12" s="77" t="e">
        <f t="shared" si="6"/>
        <v>#DIV/0!</v>
      </c>
      <c r="P12" s="77">
        <f t="shared" si="7"/>
        <v>3724.9997288303853</v>
      </c>
      <c r="Q12" s="77">
        <f t="shared" si="8"/>
        <v>2062.7019741743688</v>
      </c>
      <c r="R12" s="80" t="e">
        <f t="shared" si="9"/>
        <v>#DIV/0!</v>
      </c>
      <c r="S12" s="80"/>
      <c r="T12" s="73" t="s">
        <v>730</v>
      </c>
      <c r="U12" s="73">
        <v>0</v>
      </c>
      <c r="V12" s="73">
        <v>0</v>
      </c>
      <c r="W12" s="73">
        <v>208.47718711598947</v>
      </c>
      <c r="X12" s="73">
        <v>13.307764700290265</v>
      </c>
      <c r="Y12" s="73">
        <f t="shared" si="10"/>
        <v>221.78495181627974</v>
      </c>
      <c r="AC12" s="75" t="s">
        <v>799</v>
      </c>
      <c r="AD12" s="78">
        <v>19467.826897055835</v>
      </c>
      <c r="AE12" s="78">
        <v>94612.00114613965</v>
      </c>
      <c r="AF12" s="78">
        <v>100813.97938222013</v>
      </c>
      <c r="AG12" s="78">
        <v>27091.753588951593</v>
      </c>
      <c r="AH12" s="79">
        <f t="shared" si="11"/>
        <v>241985.56101436721</v>
      </c>
    </row>
    <row r="13" spans="1:34" outlineLevel="1" x14ac:dyDescent="0.2">
      <c r="A13" s="73" t="s">
        <v>731</v>
      </c>
      <c r="B13" s="81" t="e">
        <f t="shared" si="4"/>
        <v>#DIV/0!</v>
      </c>
      <c r="C13" s="81" t="e">
        <f t="shared" si="1"/>
        <v>#DIV/0!</v>
      </c>
      <c r="D13" s="81">
        <f t="shared" si="1"/>
        <v>57145.822848187636</v>
      </c>
      <c r="E13" s="81">
        <f t="shared" si="1"/>
        <v>302899.52600940596</v>
      </c>
      <c r="G13" s="73" t="s">
        <v>731</v>
      </c>
      <c r="H13" s="72">
        <v>3.5357965524438935E-2</v>
      </c>
      <c r="I13" s="72">
        <v>3.1250941267693851E-2</v>
      </c>
      <c r="J13" s="72">
        <v>3.1166125596197771E-2</v>
      </c>
      <c r="K13" s="72">
        <v>5.6309727616991469E-2</v>
      </c>
      <c r="M13" s="73" t="s">
        <v>731</v>
      </c>
      <c r="N13" s="77" t="e">
        <f t="shared" si="5"/>
        <v>#DIV/0!</v>
      </c>
      <c r="O13" s="77" t="e">
        <f t="shared" si="6"/>
        <v>#DIV/0!</v>
      </c>
      <c r="P13" s="77">
        <f t="shared" si="7"/>
        <v>545.37889285439167</v>
      </c>
      <c r="Q13" s="77">
        <f t="shared" si="8"/>
        <v>185.90232992059182</v>
      </c>
      <c r="R13" s="80" t="e">
        <f t="shared" si="9"/>
        <v>#DIV/0!</v>
      </c>
      <c r="S13" s="80"/>
      <c r="T13" s="73" t="s">
        <v>731</v>
      </c>
      <c r="U13" s="73">
        <v>0</v>
      </c>
      <c r="V13" s="73">
        <v>0</v>
      </c>
      <c r="W13" s="73">
        <v>30.523239133339914</v>
      </c>
      <c r="X13" s="73">
        <v>1.199370774253127</v>
      </c>
      <c r="Y13" s="73">
        <f t="shared" si="10"/>
        <v>31.722609907593039</v>
      </c>
      <c r="AB13" s="73" t="s">
        <v>347</v>
      </c>
      <c r="AC13" s="75" t="s">
        <v>800</v>
      </c>
      <c r="AD13" s="78">
        <v>4964.0417546848994</v>
      </c>
      <c r="AE13" s="78">
        <v>17716.170711036539</v>
      </c>
      <c r="AF13" s="78">
        <v>21622.526103148197</v>
      </c>
      <c r="AG13" s="78">
        <v>18107.328410282636</v>
      </c>
      <c r="AH13" s="79">
        <f t="shared" si="11"/>
        <v>62410.066979152274</v>
      </c>
    </row>
    <row r="14" spans="1:34" outlineLevel="1" x14ac:dyDescent="0.2">
      <c r="A14" s="73" t="s">
        <v>732</v>
      </c>
      <c r="B14" s="81" t="e">
        <f t="shared" si="4"/>
        <v>#DIV/0!</v>
      </c>
      <c r="C14" s="81" t="e">
        <f t="shared" si="1"/>
        <v>#DIV/0!</v>
      </c>
      <c r="D14" s="81">
        <f t="shared" si="1"/>
        <v>76358.11512012771</v>
      </c>
      <c r="E14" s="81">
        <f t="shared" si="1"/>
        <v>276485.38063948782</v>
      </c>
      <c r="G14" s="73" t="s">
        <v>732</v>
      </c>
      <c r="H14" s="72">
        <v>0.36255323843409676</v>
      </c>
      <c r="I14" s="72">
        <v>0.32082401226709234</v>
      </c>
      <c r="J14" s="72">
        <v>0.31969051023127676</v>
      </c>
      <c r="K14" s="72">
        <v>0.57049916700293701</v>
      </c>
      <c r="M14" s="73" t="s">
        <v>732</v>
      </c>
      <c r="N14" s="77" t="e">
        <f t="shared" si="5"/>
        <v>#DIV/0!</v>
      </c>
      <c r="O14" s="77" t="e">
        <f t="shared" si="6"/>
        <v>#DIV/0!</v>
      </c>
      <c r="P14" s="77">
        <f t="shared" si="7"/>
        <v>4186.7260569270857</v>
      </c>
      <c r="Q14" s="77">
        <f t="shared" si="8"/>
        <v>2063.3972244153365</v>
      </c>
      <c r="R14" s="80" t="e">
        <f t="shared" si="9"/>
        <v>#DIV/0!</v>
      </c>
      <c r="S14" s="80"/>
      <c r="T14" s="73" t="s">
        <v>732</v>
      </c>
      <c r="U14" s="73">
        <v>0</v>
      </c>
      <c r="V14" s="73">
        <v>0</v>
      </c>
      <c r="W14" s="73">
        <v>234.31864029891875</v>
      </c>
      <c r="X14" s="73">
        <v>13.312250189095945</v>
      </c>
      <c r="Y14" s="73">
        <f t="shared" si="10"/>
        <v>247.6308904880147</v>
      </c>
      <c r="AB14" s="73" t="s">
        <v>11</v>
      </c>
      <c r="AC14" s="75" t="s">
        <v>801</v>
      </c>
      <c r="AD14" s="78">
        <v>1955.5906835775695</v>
      </c>
      <c r="AE14" s="78">
        <v>16151.334562685646</v>
      </c>
      <c r="AF14" s="78">
        <v>18240.552427768365</v>
      </c>
      <c r="AG14" s="78">
        <v>3696.1315146409447</v>
      </c>
      <c r="AH14" s="79">
        <f t="shared" si="11"/>
        <v>40043.609188672526</v>
      </c>
    </row>
    <row r="15" spans="1:34" outlineLevel="1" x14ac:dyDescent="0.2">
      <c r="A15" s="73" t="s">
        <v>733</v>
      </c>
      <c r="B15" s="81" t="e">
        <f t="shared" si="4"/>
        <v>#DIV/0!</v>
      </c>
      <c r="C15" s="81" t="e">
        <f t="shared" si="1"/>
        <v>#DIV/0!</v>
      </c>
      <c r="D15" s="81">
        <f t="shared" si="1"/>
        <v>37816.758423508705</v>
      </c>
      <c r="E15" s="81">
        <f t="shared" si="1"/>
        <v>354199.28605437226</v>
      </c>
      <c r="G15" s="73" t="s">
        <v>733</v>
      </c>
      <c r="H15" s="72">
        <v>0.10894224992295289</v>
      </c>
      <c r="I15" s="72">
        <v>9.6412785361564182E-2</v>
      </c>
      <c r="J15" s="72">
        <v>9.6141095202372392E-2</v>
      </c>
      <c r="K15" s="72">
        <v>0.17223176747638172</v>
      </c>
      <c r="M15" s="73" t="s">
        <v>733</v>
      </c>
      <c r="N15" s="77" t="e">
        <f t="shared" si="5"/>
        <v>#DIV/0!</v>
      </c>
      <c r="O15" s="77" t="e">
        <f t="shared" si="6"/>
        <v>#DIV/0!</v>
      </c>
      <c r="P15" s="77">
        <f t="shared" si="7"/>
        <v>2542.2881074493812</v>
      </c>
      <c r="Q15" s="77">
        <f t="shared" si="8"/>
        <v>486.25667599438032</v>
      </c>
      <c r="R15" s="80" t="e">
        <f t="shared" si="9"/>
        <v>#DIV/0!</v>
      </c>
      <c r="S15" s="80"/>
      <c r="T15" s="73" t="s">
        <v>733</v>
      </c>
      <c r="U15" s="73">
        <v>0</v>
      </c>
      <c r="V15" s="73">
        <v>0</v>
      </c>
      <c r="W15" s="73">
        <v>142.28432538595035</v>
      </c>
      <c r="X15" s="73">
        <v>3.1371422091495389</v>
      </c>
      <c r="Y15" s="73">
        <f t="shared" si="10"/>
        <v>145.4214675950999</v>
      </c>
      <c r="AB15" s="73" t="s">
        <v>348</v>
      </c>
      <c r="AC15" s="75" t="s">
        <v>802</v>
      </c>
      <c r="AD15" s="78">
        <v>6955.9057306657178</v>
      </c>
      <c r="AE15" s="78">
        <v>47019.478355776933</v>
      </c>
      <c r="AF15" s="78">
        <v>36619.576492509485</v>
      </c>
      <c r="AG15" s="78">
        <v>7728.2759617329957</v>
      </c>
      <c r="AH15" s="79">
        <f t="shared" si="11"/>
        <v>98323.236540685131</v>
      </c>
    </row>
    <row r="16" spans="1:34" outlineLevel="1" x14ac:dyDescent="0.2">
      <c r="A16" s="73" t="s">
        <v>734</v>
      </c>
      <c r="B16" s="81" t="e">
        <f t="shared" si="4"/>
        <v>#DIV/0!</v>
      </c>
      <c r="C16" s="81" t="e">
        <f t="shared" si="1"/>
        <v>#DIV/0!</v>
      </c>
      <c r="D16" s="81">
        <f t="shared" si="1"/>
        <v>1123315.7664311959</v>
      </c>
      <c r="E16" s="81">
        <f t="shared" si="1"/>
        <v>1053960.3192222926</v>
      </c>
      <c r="G16" s="73" t="s">
        <v>734</v>
      </c>
      <c r="H16" s="72">
        <v>0.85094452524095432</v>
      </c>
      <c r="I16" s="72">
        <v>0.75135516751131304</v>
      </c>
      <c r="J16" s="72">
        <v>0.74842218806523675</v>
      </c>
      <c r="K16" s="72">
        <v>1.3533026603007154</v>
      </c>
      <c r="M16" s="73" t="s">
        <v>734</v>
      </c>
      <c r="N16" s="77" t="e">
        <f t="shared" si="5"/>
        <v>#DIV/0!</v>
      </c>
      <c r="O16" s="77" t="e">
        <f t="shared" si="6"/>
        <v>#DIV/0!</v>
      </c>
      <c r="P16" s="77">
        <f t="shared" si="7"/>
        <v>666.26162511988423</v>
      </c>
      <c r="Q16" s="77">
        <f t="shared" si="8"/>
        <v>1284.0167088067458</v>
      </c>
      <c r="R16" s="80" t="e">
        <f t="shared" si="9"/>
        <v>#DIV/0!</v>
      </c>
      <c r="S16" s="80"/>
      <c r="T16" s="73" t="s">
        <v>734</v>
      </c>
      <c r="U16" s="73">
        <v>0</v>
      </c>
      <c r="V16" s="73">
        <v>0</v>
      </c>
      <c r="W16" s="73">
        <v>37.288687140907456</v>
      </c>
      <c r="X16" s="73">
        <v>8.2839850089738771</v>
      </c>
      <c r="Y16" s="73">
        <f t="shared" si="10"/>
        <v>45.572672149881335</v>
      </c>
      <c r="AB16" s="73" t="s">
        <v>349</v>
      </c>
      <c r="AC16" s="75" t="s">
        <v>803</v>
      </c>
      <c r="AD16" s="78">
        <v>573.33540491341557</v>
      </c>
      <c r="AE16" s="78">
        <v>3697.5244825689842</v>
      </c>
      <c r="AF16" s="78">
        <v>4260.8812841632553</v>
      </c>
      <c r="AG16" s="78">
        <v>286.60758692469784</v>
      </c>
      <c r="AH16" s="79">
        <f t="shared" si="11"/>
        <v>8818.3487585703533</v>
      </c>
    </row>
    <row r="17" spans="1:35" outlineLevel="1" x14ac:dyDescent="0.2">
      <c r="A17" s="73" t="s">
        <v>402</v>
      </c>
      <c r="B17" s="81">
        <f t="shared" si="4"/>
        <v>45101.863350083528</v>
      </c>
      <c r="C17" s="81">
        <f t="shared" si="1"/>
        <v>63181.821122335612</v>
      </c>
      <c r="D17" s="81">
        <f t="shared" si="1"/>
        <v>126697.74225171491</v>
      </c>
      <c r="E17" s="81">
        <f t="shared" si="1"/>
        <v>287688.27392160567</v>
      </c>
      <c r="G17" s="73" t="s">
        <v>402</v>
      </c>
      <c r="H17" s="72">
        <v>0.50321903331574036</v>
      </c>
      <c r="I17" s="72">
        <v>1.5141622638574859</v>
      </c>
      <c r="J17" s="72">
        <v>0.60691890740714505</v>
      </c>
      <c r="K17" s="72">
        <v>0.65265771594029887</v>
      </c>
      <c r="M17" s="73" t="s">
        <v>402</v>
      </c>
      <c r="N17" s="77">
        <f t="shared" ref="N17:Q21" si="12">SUMIF($AB$5:$AB$66,$M17,AD$5:AD$66)</f>
        <v>11157.388984346882</v>
      </c>
      <c r="O17" s="77">
        <f t="shared" si="12"/>
        <v>23965.157017644262</v>
      </c>
      <c r="P17" s="77">
        <f t="shared" si="12"/>
        <v>4790.2898395881248</v>
      </c>
      <c r="Q17" s="77">
        <f t="shared" si="12"/>
        <v>2268.6281475558039</v>
      </c>
      <c r="R17" s="80">
        <f t="shared" si="9"/>
        <v>42181.463989135074</v>
      </c>
      <c r="S17" s="80"/>
      <c r="U17" s="73">
        <f>SUM(U5:U16)</f>
        <v>0</v>
      </c>
      <c r="V17" s="73">
        <f t="shared" ref="V17:X17" si="13">SUM(V5:V16)</f>
        <v>0</v>
      </c>
      <c r="W17" s="73">
        <f t="shared" si="13"/>
        <v>4009.1587520144608</v>
      </c>
      <c r="X17" s="73">
        <f t="shared" si="13"/>
        <v>223.84002193648973</v>
      </c>
      <c r="AB17" s="73" t="s">
        <v>350</v>
      </c>
      <c r="AC17" s="75" t="s">
        <v>804</v>
      </c>
      <c r="AD17" s="78">
        <v>1951.3118289680183</v>
      </c>
      <c r="AE17" s="78">
        <v>11514.130585689518</v>
      </c>
      <c r="AF17" s="78">
        <v>10531.895469885687</v>
      </c>
      <c r="AG17" s="78">
        <v>2273.4162274891173</v>
      </c>
      <c r="AH17" s="79">
        <f t="shared" si="11"/>
        <v>26270.75411203234</v>
      </c>
    </row>
    <row r="18" spans="1:35" outlineLevel="1" x14ac:dyDescent="0.2">
      <c r="A18" s="73" t="s">
        <v>403</v>
      </c>
      <c r="B18" s="81"/>
      <c r="C18" s="81">
        <f t="shared" si="1"/>
        <v>510477.51229316695</v>
      </c>
      <c r="D18" s="81">
        <f t="shared" si="1"/>
        <v>41459.568999407027</v>
      </c>
      <c r="E18" s="81"/>
      <c r="G18" s="73" t="s">
        <v>403</v>
      </c>
      <c r="I18" s="72">
        <v>1.7201748865439439</v>
      </c>
      <c r="J18" s="72">
        <v>5.449879684241906E-2</v>
      </c>
      <c r="M18" s="73" t="s">
        <v>403</v>
      </c>
      <c r="N18" s="77">
        <f t="shared" si="12"/>
        <v>0</v>
      </c>
      <c r="O18" s="77">
        <f t="shared" si="12"/>
        <v>3369.7368544533424</v>
      </c>
      <c r="P18" s="77">
        <f t="shared" si="12"/>
        <v>1314.5046646094784</v>
      </c>
      <c r="Q18" s="77">
        <f t="shared" si="12"/>
        <v>1083.5582124798832</v>
      </c>
      <c r="R18" s="80">
        <f t="shared" si="9"/>
        <v>5767.7997315427037</v>
      </c>
      <c r="S18" s="80"/>
      <c r="AB18" s="73" t="s">
        <v>351</v>
      </c>
      <c r="AC18" s="75" t="s">
        <v>805</v>
      </c>
      <c r="AD18" s="78">
        <v>5522.464964943696</v>
      </c>
      <c r="AE18" s="78">
        <v>21927.536650874528</v>
      </c>
      <c r="AF18" s="78">
        <v>18823.372421250468</v>
      </c>
      <c r="AG18" s="78">
        <v>6285.8217337213673</v>
      </c>
      <c r="AH18" s="79">
        <f t="shared" si="11"/>
        <v>52559.195770790058</v>
      </c>
    </row>
    <row r="19" spans="1:35" outlineLevel="1" x14ac:dyDescent="0.2">
      <c r="A19" s="73" t="s">
        <v>8</v>
      </c>
      <c r="B19" s="81">
        <f t="shared" si="4"/>
        <v>162780.2809416533</v>
      </c>
      <c r="C19" s="81">
        <f t="shared" si="1"/>
        <v>353200.72367205116</v>
      </c>
      <c r="D19" s="81">
        <f t="shared" si="1"/>
        <v>293134.61680448806</v>
      </c>
      <c r="E19" s="81">
        <f t="shared" si="1"/>
        <v>462275.03797119303</v>
      </c>
      <c r="G19" s="73" t="s">
        <v>8</v>
      </c>
      <c r="H19" s="72">
        <v>0.51644432378857108</v>
      </c>
      <c r="I19" s="72">
        <v>6.1129994059446764</v>
      </c>
      <c r="J19" s="72">
        <v>7.738547511962377</v>
      </c>
      <c r="K19" s="72">
        <v>9.5447582769471797</v>
      </c>
      <c r="M19" s="73" t="s">
        <v>8</v>
      </c>
      <c r="N19" s="77">
        <f t="shared" si="12"/>
        <v>3172.6467161810865</v>
      </c>
      <c r="O19" s="77">
        <f t="shared" si="12"/>
        <v>17307.43737552653</v>
      </c>
      <c r="P19" s="77">
        <f t="shared" si="12"/>
        <v>26399.295983264081</v>
      </c>
      <c r="Q19" s="77">
        <f t="shared" si="12"/>
        <v>20647.358158979736</v>
      </c>
      <c r="R19" s="80">
        <f t="shared" si="9"/>
        <v>67526.73823395143</v>
      </c>
      <c r="S19" s="80"/>
      <c r="AB19" s="73" t="s">
        <v>352</v>
      </c>
      <c r="AC19" s="75" t="s">
        <v>806</v>
      </c>
      <c r="AD19" s="78">
        <v>857.23590952716609</v>
      </c>
      <c r="AE19" s="78">
        <v>6173.9871948814589</v>
      </c>
      <c r="AF19" s="78">
        <v>16203.289658222287</v>
      </c>
      <c r="AG19" s="78">
        <v>11502.503865514647</v>
      </c>
      <c r="AH19" s="79">
        <f t="shared" si="11"/>
        <v>34737.01662814556</v>
      </c>
    </row>
    <row r="20" spans="1:35" outlineLevel="1" x14ac:dyDescent="0.2">
      <c r="A20" s="73" t="s">
        <v>585</v>
      </c>
      <c r="B20" s="81">
        <f t="shared" si="4"/>
        <v>672295.75125366752</v>
      </c>
      <c r="C20" s="81">
        <f t="shared" ref="C20:C78" si="14">I20*1000000000/O20</f>
        <v>630085.01748492057</v>
      </c>
      <c r="D20" s="81">
        <f t="shared" ref="D20:D78" si="15">J20*1000000000/P20</f>
        <v>582918.22879246599</v>
      </c>
      <c r="E20" s="81">
        <f t="shared" ref="E20:E78" si="16">K20*1000000000/Q20</f>
        <v>1248135.3742693919</v>
      </c>
      <c r="G20" s="73" t="s">
        <v>585</v>
      </c>
      <c r="H20" s="72">
        <v>2.821688620126158</v>
      </c>
      <c r="I20" s="72">
        <v>13.640139237837113</v>
      </c>
      <c r="J20" s="72">
        <v>17.128187720601286</v>
      </c>
      <c r="K20" s="72">
        <v>14.504434169812479</v>
      </c>
      <c r="M20" s="73" t="s">
        <v>585</v>
      </c>
      <c r="N20" s="77">
        <f t="shared" si="12"/>
        <v>4197.0942325076385</v>
      </c>
      <c r="O20" s="77">
        <f t="shared" si="12"/>
        <v>21648.093287924519</v>
      </c>
      <c r="P20" s="77">
        <f t="shared" si="12"/>
        <v>29383.517060502436</v>
      </c>
      <c r="Q20" s="77">
        <f t="shared" si="12"/>
        <v>11620.882212638826</v>
      </c>
      <c r="R20" s="80">
        <f t="shared" si="9"/>
        <v>66849.586793573428</v>
      </c>
      <c r="S20" s="80"/>
      <c r="AB20" s="73" t="s">
        <v>353</v>
      </c>
      <c r="AC20" s="75" t="s">
        <v>807</v>
      </c>
      <c r="AD20" s="78">
        <v>2188.6446637232584</v>
      </c>
      <c r="AE20" s="78">
        <v>17225.204907414391</v>
      </c>
      <c r="AF20" s="78">
        <v>22921.502270909186</v>
      </c>
      <c r="AG20" s="78">
        <v>16208.786374361598</v>
      </c>
      <c r="AH20" s="79">
        <f t="shared" si="11"/>
        <v>58544.138216408428</v>
      </c>
    </row>
    <row r="21" spans="1:35" outlineLevel="1" x14ac:dyDescent="0.2">
      <c r="A21" s="82" t="s">
        <v>327</v>
      </c>
      <c r="B21" s="83">
        <f>B24</f>
        <v>1120329.7998752119</v>
      </c>
      <c r="C21" s="83">
        <f t="shared" ref="C21:E21" si="17">C24</f>
        <v>438956.17385604663</v>
      </c>
      <c r="D21" s="83">
        <f t="shared" si="17"/>
        <v>362876.45131669875</v>
      </c>
      <c r="E21" s="83">
        <f t="shared" si="17"/>
        <v>674518.06233204436</v>
      </c>
      <c r="G21" s="73" t="s">
        <v>327</v>
      </c>
      <c r="H21" s="73"/>
      <c r="I21" s="73"/>
      <c r="J21" s="73"/>
      <c r="K21" s="73"/>
      <c r="M21" s="73" t="s">
        <v>327</v>
      </c>
      <c r="N21" s="77">
        <f t="shared" si="12"/>
        <v>0</v>
      </c>
      <c r="O21" s="77">
        <f t="shared" si="12"/>
        <v>0</v>
      </c>
      <c r="P21" s="77">
        <f t="shared" si="12"/>
        <v>0</v>
      </c>
      <c r="Q21" s="77">
        <f t="shared" si="12"/>
        <v>0</v>
      </c>
      <c r="R21" s="80">
        <f t="shared" si="9"/>
        <v>0</v>
      </c>
      <c r="S21" s="80"/>
      <c r="T21" s="73" t="s">
        <v>408</v>
      </c>
      <c r="U21" s="73">
        <v>0.29110384449490634</v>
      </c>
      <c r="V21" s="73">
        <v>0.21227753204013733</v>
      </c>
      <c r="W21" s="73">
        <v>0.32271931915689356</v>
      </c>
      <c r="X21" s="73">
        <v>0.78234324221971974</v>
      </c>
      <c r="AB21" s="73" t="s">
        <v>12</v>
      </c>
      <c r="AC21" s="75" t="s">
        <v>808</v>
      </c>
      <c r="AD21" s="78">
        <v>2806.5663971061617</v>
      </c>
      <c r="AE21" s="78">
        <v>7956.4309788303071</v>
      </c>
      <c r="AF21" s="78">
        <v>17333.572764399883</v>
      </c>
      <c r="AG21" s="78">
        <v>27307.805726452352</v>
      </c>
      <c r="AH21" s="79">
        <f t="shared" si="11"/>
        <v>55404.375866788701</v>
      </c>
    </row>
    <row r="22" spans="1:35" outlineLevel="1" x14ac:dyDescent="0.2">
      <c r="A22" s="73" t="s">
        <v>408</v>
      </c>
      <c r="B22" s="81">
        <f t="shared" si="4"/>
        <v>1120329.7998752119</v>
      </c>
      <c r="C22" s="81">
        <f t="shared" si="14"/>
        <v>438956.17385604669</v>
      </c>
      <c r="D22" s="81">
        <f t="shared" si="15"/>
        <v>362876.45131669875</v>
      </c>
      <c r="E22" s="81">
        <f t="shared" si="16"/>
        <v>674518.06233204436</v>
      </c>
      <c r="G22" s="73" t="s">
        <v>408</v>
      </c>
      <c r="H22" s="72">
        <v>0.29110384449490634</v>
      </c>
      <c r="I22" s="72">
        <v>0.21227753204013733</v>
      </c>
      <c r="J22" s="72">
        <v>0.32271931915689356</v>
      </c>
      <c r="K22" s="72">
        <v>0.78234324221971974</v>
      </c>
      <c r="M22" s="73" t="s">
        <v>408</v>
      </c>
      <c r="N22" s="77">
        <f>AD$9*(U$21/U$23)</f>
        <v>259.83763399610632</v>
      </c>
      <c r="O22" s="77">
        <f t="shared" ref="O22:Q22" si="18">AE$9*(V$21/V$23)</f>
        <v>483.59618723520356</v>
      </c>
      <c r="P22" s="77">
        <f t="shared" si="18"/>
        <v>889.33662679378926</v>
      </c>
      <c r="Q22" s="77">
        <f t="shared" si="18"/>
        <v>1159.8551408910921</v>
      </c>
      <c r="R22" s="80">
        <f t="shared" si="9"/>
        <v>2792.6255889161912</v>
      </c>
      <c r="S22" s="80"/>
      <c r="T22" s="73" t="s">
        <v>561</v>
      </c>
      <c r="U22" s="73">
        <v>3.9675425068464421</v>
      </c>
      <c r="V22" s="73">
        <v>2.8931948084678742</v>
      </c>
      <c r="W22" s="73">
        <v>4.3984393911291075</v>
      </c>
      <c r="X22" s="73">
        <v>10.66279311369628</v>
      </c>
      <c r="AB22" s="73" t="s">
        <v>354</v>
      </c>
      <c r="AC22" s="75" t="s">
        <v>809</v>
      </c>
      <c r="AD22" s="78">
        <v>167.24960496815442</v>
      </c>
      <c r="AE22" s="78">
        <v>6748.8597841355513</v>
      </c>
      <c r="AF22" s="78">
        <v>2997.3163212457248</v>
      </c>
      <c r="AG22" s="78">
        <v>5297.8967593263997</v>
      </c>
      <c r="AH22" s="79">
        <f t="shared" si="11"/>
        <v>15211.32246967583</v>
      </c>
    </row>
    <row r="23" spans="1:35" outlineLevel="1" x14ac:dyDescent="0.2">
      <c r="A23" s="73" t="s">
        <v>586</v>
      </c>
      <c r="B23" s="81">
        <f t="shared" si="4"/>
        <v>303652.77584597381</v>
      </c>
      <c r="C23" s="81">
        <f t="shared" si="14"/>
        <v>283990.13772192789</v>
      </c>
      <c r="D23" s="81">
        <f t="shared" si="15"/>
        <v>264205.02690433391</v>
      </c>
      <c r="E23" s="81">
        <f t="shared" si="16"/>
        <v>597575.7450380004</v>
      </c>
      <c r="G23" s="73" t="s">
        <v>586</v>
      </c>
      <c r="H23" s="72">
        <v>8.1522646247130819</v>
      </c>
      <c r="I23" s="72">
        <v>21.268882429444851</v>
      </c>
      <c r="J23" s="72">
        <v>25.767780091256782</v>
      </c>
      <c r="K23" s="72">
        <v>21.142754414068079</v>
      </c>
      <c r="M23" s="73" t="s">
        <v>586</v>
      </c>
      <c r="N23" s="77">
        <f>SUMIF($AB$5:$AB$66,$M23,AD$5:AD$66)</f>
        <v>26847.324553516592</v>
      </c>
      <c r="O23" s="77">
        <f>SUMIF($AB$5:$AB$66,$M23,AE$5:AE$66)</f>
        <v>74893.031849826119</v>
      </c>
      <c r="P23" s="77">
        <f>SUMIF($AB$5:$AB$66,$M23,AF$5:AF$66)</f>
        <v>97529.484556654745</v>
      </c>
      <c r="Q23" s="77">
        <f>SUMIF($AB$5:$AB$66,$M23,AG$5:AG$66)</f>
        <v>35380.877804408869</v>
      </c>
      <c r="R23" s="80">
        <f t="shared" si="9"/>
        <v>234650.71876440631</v>
      </c>
      <c r="S23" s="80"/>
      <c r="U23" s="73">
        <f>SUM(U21:U22)</f>
        <v>4.2586463513413486</v>
      </c>
      <c r="V23" s="73">
        <f t="shared" ref="V23:X23" si="19">SUM(V21:V22)</f>
        <v>3.1054723405080118</v>
      </c>
      <c r="W23" s="73">
        <f t="shared" si="19"/>
        <v>4.7211587102860015</v>
      </c>
      <c r="X23" s="73">
        <f t="shared" si="19"/>
        <v>11.445136355915999</v>
      </c>
      <c r="AB23" s="73" t="s">
        <v>355</v>
      </c>
      <c r="AC23" s="75" t="s">
        <v>810</v>
      </c>
      <c r="AD23" s="78">
        <v>4183.8044085095007</v>
      </c>
      <c r="AE23" s="78">
        <v>23725.5833029809</v>
      </c>
      <c r="AF23" s="78">
        <v>37320.910062721618</v>
      </c>
      <c r="AG23" s="78">
        <v>27187.478786533058</v>
      </c>
      <c r="AH23" s="79">
        <f t="shared" si="11"/>
        <v>92417.776560745086</v>
      </c>
    </row>
    <row r="24" spans="1:35" outlineLevel="1" x14ac:dyDescent="0.2">
      <c r="A24" s="73" t="s">
        <v>561</v>
      </c>
      <c r="B24" s="81">
        <f t="shared" si="4"/>
        <v>1120329.7998752119</v>
      </c>
      <c r="C24" s="81">
        <f t="shared" si="14"/>
        <v>438956.17385604663</v>
      </c>
      <c r="D24" s="81">
        <f t="shared" si="15"/>
        <v>362876.45131669875</v>
      </c>
      <c r="E24" s="81">
        <f t="shared" si="16"/>
        <v>674518.06233204436</v>
      </c>
      <c r="G24" s="73" t="s">
        <v>561</v>
      </c>
      <c r="H24" s="72">
        <v>3.9675425068464421</v>
      </c>
      <c r="I24" s="72">
        <v>2.8931948084678742</v>
      </c>
      <c r="J24" s="72">
        <v>4.3984393911291075</v>
      </c>
      <c r="K24" s="72">
        <v>10.66279311369628</v>
      </c>
      <c r="M24" s="73" t="s">
        <v>561</v>
      </c>
      <c r="N24" s="77">
        <f>AD$9*(U$22/U$23)</f>
        <v>3541.4058496778071</v>
      </c>
      <c r="O24" s="77">
        <f t="shared" ref="O24:Q24" si="20">AE$9*(V$22/V$23)</f>
        <v>6591.0789750429212</v>
      </c>
      <c r="P24" s="77">
        <f t="shared" si="20"/>
        <v>12121.038373169025</v>
      </c>
      <c r="Q24" s="77">
        <f t="shared" si="20"/>
        <v>15808.017174264069</v>
      </c>
      <c r="R24" s="80">
        <f t="shared" si="9"/>
        <v>38061.540372153824</v>
      </c>
      <c r="S24" s="80"/>
      <c r="AB24" s="73" t="s">
        <v>356</v>
      </c>
      <c r="AC24" s="75" t="s">
        <v>811</v>
      </c>
      <c r="AD24" s="78">
        <v>449.85259293805484</v>
      </c>
      <c r="AE24" s="78">
        <v>5745.7302125509696</v>
      </c>
      <c r="AF24" s="78">
        <v>7981.9818273322608</v>
      </c>
      <c r="AG24" s="78">
        <v>2023.7390055892718</v>
      </c>
      <c r="AH24" s="79">
        <f t="shared" si="11"/>
        <v>16201.303638410558</v>
      </c>
    </row>
    <row r="25" spans="1:35" outlineLevel="1" x14ac:dyDescent="0.2">
      <c r="A25" s="73" t="s">
        <v>735</v>
      </c>
      <c r="B25" s="81">
        <f t="shared" si="4"/>
        <v>138560.68551081041</v>
      </c>
      <c r="C25" s="81">
        <f t="shared" si="14"/>
        <v>74090.942957040344</v>
      </c>
      <c r="D25" s="81">
        <f t="shared" si="15"/>
        <v>163705.21615808993</v>
      </c>
      <c r="E25" s="81">
        <f t="shared" si="16"/>
        <v>1136051.611151862</v>
      </c>
      <c r="G25" s="73" t="s">
        <v>735</v>
      </c>
      <c r="H25" s="72">
        <v>0.21760575711973745</v>
      </c>
      <c r="I25" s="72">
        <v>0.56773487682668367</v>
      </c>
      <c r="J25" s="72">
        <v>1.3514112397545703</v>
      </c>
      <c r="K25" s="72">
        <v>2.5598188203333283</v>
      </c>
      <c r="M25" s="73" t="s">
        <v>735</v>
      </c>
      <c r="N25" s="77">
        <f>AD$12*(U25/U$38)</f>
        <v>1570.4725789824417</v>
      </c>
      <c r="O25" s="77">
        <f t="shared" ref="O25" si="21">AE$12*(V25/V$38)</f>
        <v>7662.6758166091849</v>
      </c>
      <c r="P25" s="77">
        <f t="shared" ref="P25" si="22">AF$12*(W25/W$38)</f>
        <v>8255.1507610454755</v>
      </c>
      <c r="Q25" s="77">
        <f t="shared" ref="Q25" si="23">AG$12*(X25/X$38)</f>
        <v>2253.2592667492322</v>
      </c>
      <c r="R25" s="80">
        <f t="shared" si="9"/>
        <v>19741.558423386334</v>
      </c>
      <c r="S25" s="80"/>
      <c r="T25" s="73" t="s">
        <v>735</v>
      </c>
      <c r="U25" s="73">
        <v>0.21760575711973745</v>
      </c>
      <c r="V25" s="73">
        <v>0.56773487682668367</v>
      </c>
      <c r="W25" s="73">
        <v>1.3514112397545703</v>
      </c>
      <c r="X25" s="73">
        <v>2.5598188203333283</v>
      </c>
      <c r="AB25" s="73" t="s">
        <v>357</v>
      </c>
      <c r="AC25" s="75" t="s">
        <v>812</v>
      </c>
      <c r="AD25" s="78">
        <v>1242.8007853614095</v>
      </c>
      <c r="AE25" s="78">
        <v>13761.641209134756</v>
      </c>
      <c r="AF25" s="78">
        <v>26185.474715993001</v>
      </c>
      <c r="AG25" s="78">
        <v>6630.0652414451797</v>
      </c>
      <c r="AH25" s="79">
        <f t="shared" si="11"/>
        <v>47819.981951934344</v>
      </c>
    </row>
    <row r="26" spans="1:35" outlineLevel="1" x14ac:dyDescent="0.2">
      <c r="A26" s="73" t="s">
        <v>736</v>
      </c>
      <c r="B26" s="81">
        <f t="shared" si="4"/>
        <v>138560.68551081041</v>
      </c>
      <c r="C26" s="81">
        <f t="shared" si="14"/>
        <v>74090.942957040344</v>
      </c>
      <c r="D26" s="81">
        <f t="shared" si="15"/>
        <v>163705.21615808993</v>
      </c>
      <c r="E26" s="81">
        <f t="shared" si="16"/>
        <v>1136051.6111518617</v>
      </c>
      <c r="G26" s="73" t="s">
        <v>736</v>
      </c>
      <c r="H26" s="72">
        <v>0.15343344469129802</v>
      </c>
      <c r="I26" s="72">
        <v>0.40101527732738584</v>
      </c>
      <c r="J26" s="72">
        <v>0.95914592455531711</v>
      </c>
      <c r="K26" s="72">
        <v>1.8293682257820225</v>
      </c>
      <c r="M26" s="73" t="s">
        <v>736</v>
      </c>
      <c r="N26" s="77">
        <f t="shared" ref="N26:N37" si="24">AD$12*(U26/U$38)</f>
        <v>1107.3375115434692</v>
      </c>
      <c r="O26" s="77">
        <f t="shared" ref="O26:O37" si="25">AE$12*(V26/V$38)</f>
        <v>5412.4736617254803</v>
      </c>
      <c r="P26" s="77">
        <f t="shared" ref="P26:P37" si="26">AF$12*(W26/W$38)</f>
        <v>5858.9820597351709</v>
      </c>
      <c r="Q26" s="77">
        <f t="shared" ref="Q26:Q37" si="27">AG$12*(X26/X$38)</f>
        <v>1610.2861945921588</v>
      </c>
      <c r="R26" s="80">
        <f t="shared" si="9"/>
        <v>13989.07942759628</v>
      </c>
      <c r="S26" s="80"/>
      <c r="T26" s="73" t="s">
        <v>736</v>
      </c>
      <c r="U26" s="73">
        <v>0.15343344469129802</v>
      </c>
      <c r="V26" s="73">
        <v>0.40101527732738584</v>
      </c>
      <c r="W26" s="73">
        <v>0.95914592455531711</v>
      </c>
      <c r="X26" s="73">
        <v>1.8293682257820225</v>
      </c>
      <c r="AB26" s="73" t="s">
        <v>13</v>
      </c>
      <c r="AC26" s="75" t="s">
        <v>813</v>
      </c>
      <c r="AD26" s="78">
        <v>1285.7476425983082</v>
      </c>
      <c r="AE26" s="78">
        <v>2964.2734751040098</v>
      </c>
      <c r="AF26" s="78">
        <v>8828.08970643473</v>
      </c>
      <c r="AG26" s="78">
        <v>3645.1996238932679</v>
      </c>
      <c r="AH26" s="79">
        <f t="shared" si="11"/>
        <v>16723.310448030315</v>
      </c>
      <c r="AI26" s="78"/>
    </row>
    <row r="27" spans="1:35" outlineLevel="1" x14ac:dyDescent="0.2">
      <c r="A27" s="73" t="s">
        <v>737</v>
      </c>
      <c r="B27" s="81">
        <f t="shared" si="4"/>
        <v>138560.68551081041</v>
      </c>
      <c r="C27" s="81">
        <f t="shared" si="14"/>
        <v>74090.942957040344</v>
      </c>
      <c r="D27" s="81">
        <f t="shared" si="15"/>
        <v>163705.21615808996</v>
      </c>
      <c r="E27" s="81">
        <f t="shared" si="16"/>
        <v>1136051.611151862</v>
      </c>
      <c r="G27" s="73" t="s">
        <v>737</v>
      </c>
      <c r="H27" s="72">
        <v>0.2748611688239912</v>
      </c>
      <c r="I27" s="72">
        <v>0.7162894133704486</v>
      </c>
      <c r="J27" s="72">
        <v>1.7003333763566157</v>
      </c>
      <c r="K27" s="72">
        <v>3.2077294106016243</v>
      </c>
      <c r="M27" s="73" t="s">
        <v>737</v>
      </c>
      <c r="N27" s="77">
        <f t="shared" si="24"/>
        <v>1983.6879978668028</v>
      </c>
      <c r="O27" s="77">
        <f t="shared" si="25"/>
        <v>9667.7054547108401</v>
      </c>
      <c r="P27" s="77">
        <f t="shared" si="26"/>
        <v>10386.55588539467</v>
      </c>
      <c r="Q27" s="77">
        <f t="shared" si="27"/>
        <v>2823.5771853263368</v>
      </c>
      <c r="R27" s="80">
        <f t="shared" si="9"/>
        <v>24861.526523298649</v>
      </c>
      <c r="S27" s="80"/>
      <c r="T27" s="73" t="s">
        <v>737</v>
      </c>
      <c r="U27" s="73">
        <v>0.2748611688239912</v>
      </c>
      <c r="V27" s="73">
        <v>0.7162894133704486</v>
      </c>
      <c r="W27" s="73">
        <v>1.7003333763566157</v>
      </c>
      <c r="X27" s="73">
        <v>3.2077294106016243</v>
      </c>
      <c r="AB27" s="73" t="s">
        <v>13</v>
      </c>
      <c r="AC27" s="75" t="s">
        <v>814</v>
      </c>
      <c r="AD27" s="78">
        <v>11654.619302510093</v>
      </c>
      <c r="AE27" s="78">
        <v>22774.44169441855</v>
      </c>
      <c r="AF27" s="78">
        <v>21842.018771893014</v>
      </c>
      <c r="AG27" s="78">
        <v>7908.7964684475437</v>
      </c>
      <c r="AH27" s="79">
        <f t="shared" si="11"/>
        <v>64179.8762372692</v>
      </c>
    </row>
    <row r="28" spans="1:35" outlineLevel="1" x14ac:dyDescent="0.2">
      <c r="A28" s="73" t="s">
        <v>738</v>
      </c>
      <c r="B28" s="81">
        <f t="shared" si="4"/>
        <v>138560.68551081044</v>
      </c>
      <c r="C28" s="81">
        <f t="shared" si="14"/>
        <v>74090.942957040344</v>
      </c>
      <c r="D28" s="81">
        <f t="shared" si="15"/>
        <v>163705.21615808993</v>
      </c>
      <c r="E28" s="81">
        <f t="shared" si="16"/>
        <v>1136051.611151862</v>
      </c>
      <c r="G28" s="73" t="s">
        <v>738</v>
      </c>
      <c r="H28" s="72">
        <v>3.5039697542312523E-2</v>
      </c>
      <c r="I28" s="72">
        <v>9.0922739394698304E-2</v>
      </c>
      <c r="J28" s="72">
        <v>0.21439428429725213</v>
      </c>
      <c r="K28" s="72">
        <v>0.40012403374352018</v>
      </c>
      <c r="M28" s="73" t="s">
        <v>738</v>
      </c>
      <c r="N28" s="77">
        <f t="shared" si="24"/>
        <v>252.88340204970152</v>
      </c>
      <c r="O28" s="77">
        <f t="shared" si="25"/>
        <v>1227.1775167906478</v>
      </c>
      <c r="P28" s="77">
        <f t="shared" si="26"/>
        <v>1309.6362432960707</v>
      </c>
      <c r="Q28" s="77">
        <f t="shared" si="27"/>
        <v>352.20585914915227</v>
      </c>
      <c r="R28" s="80">
        <f t="shared" si="9"/>
        <v>3141.9030212855723</v>
      </c>
      <c r="S28" s="80"/>
      <c r="T28" s="73" t="s">
        <v>738</v>
      </c>
      <c r="U28" s="73">
        <v>3.5039697542312523E-2</v>
      </c>
      <c r="V28" s="73">
        <v>9.0922739394698304E-2</v>
      </c>
      <c r="W28" s="73">
        <v>0.21439428429725213</v>
      </c>
      <c r="X28" s="73">
        <v>0.40012403374352018</v>
      </c>
      <c r="AB28" s="73" t="s">
        <v>359</v>
      </c>
      <c r="AC28" s="75" t="s">
        <v>815</v>
      </c>
      <c r="AD28" s="78">
        <v>6864.6378163049512</v>
      </c>
      <c r="AE28" s="78">
        <v>27911.01225107404</v>
      </c>
      <c r="AF28" s="78">
        <v>37955.771502415104</v>
      </c>
      <c r="AG28" s="78">
        <v>10173.17272732375</v>
      </c>
      <c r="AH28" s="79">
        <f t="shared" si="11"/>
        <v>82904.594297117845</v>
      </c>
    </row>
    <row r="29" spans="1:35" outlineLevel="1" x14ac:dyDescent="0.2">
      <c r="A29" s="73" t="s">
        <v>739</v>
      </c>
      <c r="B29" s="81">
        <f t="shared" si="4"/>
        <v>138560.68551081041</v>
      </c>
      <c r="C29" s="81">
        <f t="shared" si="14"/>
        <v>74090.942957040344</v>
      </c>
      <c r="D29" s="81">
        <f t="shared" si="15"/>
        <v>163705.21615808996</v>
      </c>
      <c r="E29" s="81">
        <f t="shared" si="16"/>
        <v>1136051.611151862</v>
      </c>
      <c r="G29" s="73" t="s">
        <v>739</v>
      </c>
      <c r="H29" s="72">
        <v>0.2669633667394698</v>
      </c>
      <c r="I29" s="72">
        <v>0.69469695539214626</v>
      </c>
      <c r="J29" s="72">
        <v>1.6419857121010761</v>
      </c>
      <c r="K29" s="72">
        <v>3.0790238115369624</v>
      </c>
      <c r="M29" s="73" t="s">
        <v>739</v>
      </c>
      <c r="N29" s="77">
        <f t="shared" si="24"/>
        <v>1926.6891308692429</v>
      </c>
      <c r="O29" s="77">
        <f t="shared" si="25"/>
        <v>9376.2736397476783</v>
      </c>
      <c r="P29" s="77">
        <f t="shared" si="26"/>
        <v>10030.136794880209</v>
      </c>
      <c r="Q29" s="77">
        <f t="shared" si="27"/>
        <v>2710.285150174725</v>
      </c>
      <c r="R29" s="80">
        <f t="shared" si="9"/>
        <v>24043.384715671855</v>
      </c>
      <c r="S29" s="80"/>
      <c r="T29" s="73" t="s">
        <v>739</v>
      </c>
      <c r="U29" s="73">
        <v>0.2669633667394698</v>
      </c>
      <c r="V29" s="73">
        <v>0.69469695539214626</v>
      </c>
      <c r="W29" s="73">
        <v>1.6419857121010761</v>
      </c>
      <c r="X29" s="73">
        <v>3.0790238115369624</v>
      </c>
      <c r="AB29" s="73" t="s">
        <v>360</v>
      </c>
      <c r="AC29" s="75" t="s">
        <v>816</v>
      </c>
      <c r="AD29" s="78">
        <v>569.4775900411139</v>
      </c>
      <c r="AE29" s="78">
        <v>4700.09705800551</v>
      </c>
      <c r="AF29" s="78">
        <v>11908.594115386113</v>
      </c>
      <c r="AG29" s="78">
        <v>5617.3846929027541</v>
      </c>
      <c r="AH29" s="79">
        <f t="shared" si="11"/>
        <v>22795.553456335492</v>
      </c>
    </row>
    <row r="30" spans="1:35" outlineLevel="1" x14ac:dyDescent="0.2">
      <c r="A30" s="73" t="s">
        <v>740</v>
      </c>
      <c r="B30" s="81">
        <f t="shared" si="4"/>
        <v>138560.68551081041</v>
      </c>
      <c r="C30" s="81">
        <f t="shared" si="14"/>
        <v>74090.942957040344</v>
      </c>
      <c r="D30" s="81">
        <f t="shared" si="15"/>
        <v>163705.21615808993</v>
      </c>
      <c r="E30" s="81">
        <f t="shared" si="16"/>
        <v>1136051.611151862</v>
      </c>
      <c r="G30" s="73" t="s">
        <v>740</v>
      </c>
      <c r="H30" s="72">
        <v>0.22444128011144734</v>
      </c>
      <c r="I30" s="72">
        <v>0.58019957874304851</v>
      </c>
      <c r="J30" s="72">
        <v>1.3529878554130486</v>
      </c>
      <c r="K30" s="72">
        <v>2.4848467129312817</v>
      </c>
      <c r="M30" s="73" t="s">
        <v>740</v>
      </c>
      <c r="N30" s="77">
        <f t="shared" si="24"/>
        <v>1619.8049200177823</v>
      </c>
      <c r="O30" s="77">
        <f t="shared" si="25"/>
        <v>7830.9109802997345</v>
      </c>
      <c r="P30" s="77">
        <f t="shared" si="26"/>
        <v>8264.7815821975382</v>
      </c>
      <c r="Q30" s="77">
        <f t="shared" si="27"/>
        <v>2187.2656915752741</v>
      </c>
      <c r="R30" s="80">
        <f t="shared" si="9"/>
        <v>19902.763174090331</v>
      </c>
      <c r="S30" s="80"/>
      <c r="T30" s="73" t="s">
        <v>740</v>
      </c>
      <c r="U30" s="73">
        <v>0.22444128011144734</v>
      </c>
      <c r="V30" s="73">
        <v>0.58019957874304851</v>
      </c>
      <c r="W30" s="73">
        <v>1.3529878554130486</v>
      </c>
      <c r="X30" s="73">
        <v>2.4848467129312817</v>
      </c>
      <c r="AB30" s="73" t="s">
        <v>361</v>
      </c>
      <c r="AC30" s="75" t="s">
        <v>817</v>
      </c>
      <c r="AD30" s="78">
        <v>8435.830164676574</v>
      </c>
      <c r="AE30" s="78">
        <v>40092.362646334419</v>
      </c>
      <c r="AF30" s="78">
        <v>44928.878215104713</v>
      </c>
      <c r="AG30" s="78">
        <v>21723.32703283539</v>
      </c>
      <c r="AH30" s="79">
        <f t="shared" si="11"/>
        <v>115180.3980589511</v>
      </c>
    </row>
    <row r="31" spans="1:35" outlineLevel="1" x14ac:dyDescent="0.2">
      <c r="A31" s="73" t="s">
        <v>741</v>
      </c>
      <c r="B31" s="81">
        <f t="shared" si="4"/>
        <v>138560.68551081041</v>
      </c>
      <c r="C31" s="81">
        <f t="shared" si="14"/>
        <v>74090.942957040344</v>
      </c>
      <c r="D31" s="81">
        <f t="shared" si="15"/>
        <v>163705.21615808996</v>
      </c>
      <c r="E31" s="81">
        <f t="shared" si="16"/>
        <v>1136051.611151862</v>
      </c>
      <c r="G31" s="73" t="s">
        <v>741</v>
      </c>
      <c r="H31" s="72">
        <v>0.17051733707442254</v>
      </c>
      <c r="I31" s="72">
        <v>0.44152393885108976</v>
      </c>
      <c r="J31" s="72">
        <v>1.0345933271434609</v>
      </c>
      <c r="K31" s="72">
        <v>1.9135281039859278</v>
      </c>
      <c r="M31" s="73" t="s">
        <v>741</v>
      </c>
      <c r="N31" s="77">
        <f t="shared" si="24"/>
        <v>1230.6328916157022</v>
      </c>
      <c r="O31" s="77">
        <f t="shared" si="25"/>
        <v>5959.2160826876725</v>
      </c>
      <c r="P31" s="77">
        <f t="shared" si="26"/>
        <v>6319.8556003515196</v>
      </c>
      <c r="Q31" s="77">
        <f t="shared" si="27"/>
        <v>1684.3672287439206</v>
      </c>
      <c r="R31" s="80">
        <f t="shared" si="9"/>
        <v>15194.071803398814</v>
      </c>
      <c r="S31" s="80"/>
      <c r="T31" s="73" t="s">
        <v>741</v>
      </c>
      <c r="U31" s="73">
        <v>0.17051733707442254</v>
      </c>
      <c r="V31" s="73">
        <v>0.44152393885108976</v>
      </c>
      <c r="W31" s="73">
        <v>1.0345933271434609</v>
      </c>
      <c r="X31" s="73">
        <v>1.9135281039859278</v>
      </c>
      <c r="AB31" s="73" t="s">
        <v>14</v>
      </c>
      <c r="AC31" s="75" t="s">
        <v>818</v>
      </c>
      <c r="AD31" s="78">
        <v>3030.8905626344026</v>
      </c>
      <c r="AE31" s="78">
        <v>15194.171347297954</v>
      </c>
      <c r="AF31" s="78">
        <v>26418.869099959746</v>
      </c>
      <c r="AG31" s="78">
        <v>25044.683303213373</v>
      </c>
      <c r="AH31" s="79">
        <f t="shared" si="11"/>
        <v>69688.614313105471</v>
      </c>
    </row>
    <row r="32" spans="1:35" outlineLevel="1" x14ac:dyDescent="0.2">
      <c r="A32" s="73" t="s">
        <v>742</v>
      </c>
      <c r="B32" s="81">
        <f t="shared" si="4"/>
        <v>138560.68551081041</v>
      </c>
      <c r="C32" s="81">
        <f t="shared" si="14"/>
        <v>74090.942957040344</v>
      </c>
      <c r="D32" s="81">
        <f t="shared" si="15"/>
        <v>163705.21615808996</v>
      </c>
      <c r="E32" s="81">
        <f t="shared" si="16"/>
        <v>1136051.6111518617</v>
      </c>
      <c r="G32" s="73" t="s">
        <v>742</v>
      </c>
      <c r="H32" s="72">
        <v>4.6695162888672495E-2</v>
      </c>
      <c r="I32" s="72">
        <v>0.12130234751231916</v>
      </c>
      <c r="J32" s="72">
        <v>0.28677498097250936</v>
      </c>
      <c r="K32" s="72">
        <v>0.53727046164560355</v>
      </c>
      <c r="M32" s="73" t="s">
        <v>742</v>
      </c>
      <c r="N32" s="77">
        <f t="shared" si="24"/>
        <v>337.00152908834571</v>
      </c>
      <c r="O32" s="77">
        <f t="shared" si="25"/>
        <v>1637.2088499758074</v>
      </c>
      <c r="P32" s="77">
        <f t="shared" si="26"/>
        <v>1751.7766855734828</v>
      </c>
      <c r="Q32" s="77">
        <f t="shared" si="27"/>
        <v>472.92786381496876</v>
      </c>
      <c r="R32" s="80">
        <f t="shared" si="9"/>
        <v>4198.9149284526047</v>
      </c>
      <c r="S32" s="80"/>
      <c r="T32" s="73" t="s">
        <v>742</v>
      </c>
      <c r="U32" s="73">
        <v>4.6695162888672495E-2</v>
      </c>
      <c r="V32" s="73">
        <v>0.12130234751231916</v>
      </c>
      <c r="W32" s="73">
        <v>0.28677498097250936</v>
      </c>
      <c r="X32" s="73">
        <v>0.53727046164560355</v>
      </c>
      <c r="AB32" s="73" t="s">
        <v>362</v>
      </c>
      <c r="AC32" s="75" t="s">
        <v>819</v>
      </c>
      <c r="AD32" s="78">
        <v>1077.02088794217</v>
      </c>
      <c r="AE32" s="78">
        <v>11800.736410808762</v>
      </c>
      <c r="AF32" s="78">
        <v>16761.731151211483</v>
      </c>
      <c r="AG32" s="78">
        <v>13790.505966834742</v>
      </c>
      <c r="AH32" s="79">
        <f t="shared" si="11"/>
        <v>43429.994416797155</v>
      </c>
    </row>
    <row r="33" spans="1:34" outlineLevel="1" x14ac:dyDescent="0.2">
      <c r="A33" s="73" t="s">
        <v>743</v>
      </c>
      <c r="B33" s="81">
        <f t="shared" si="4"/>
        <v>138560.68551081044</v>
      </c>
      <c r="C33" s="81">
        <f t="shared" si="14"/>
        <v>74090.942957040344</v>
      </c>
      <c r="D33" s="81">
        <f t="shared" si="15"/>
        <v>163705.21615808996</v>
      </c>
      <c r="E33" s="81">
        <f t="shared" si="16"/>
        <v>1136051.611151862</v>
      </c>
      <c r="G33" s="73" t="s">
        <v>743</v>
      </c>
      <c r="H33" s="72">
        <v>0.71521373265565713</v>
      </c>
      <c r="I33" s="72">
        <v>1.8581191006672895</v>
      </c>
      <c r="J33" s="72">
        <v>4.3433377990461288</v>
      </c>
      <c r="K33" s="72">
        <v>8.0295670425656454</v>
      </c>
      <c r="M33" s="73" t="s">
        <v>743</v>
      </c>
      <c r="N33" s="77">
        <f t="shared" si="24"/>
        <v>5161.7363902248926</v>
      </c>
      <c r="O33" s="77">
        <f t="shared" si="25"/>
        <v>25078.896643880889</v>
      </c>
      <c r="P33" s="77">
        <f t="shared" si="26"/>
        <v>26531.456363930225</v>
      </c>
      <c r="Q33" s="77">
        <f t="shared" si="27"/>
        <v>7067.9597332944504</v>
      </c>
      <c r="R33" s="80">
        <f t="shared" si="9"/>
        <v>63840.049131330466</v>
      </c>
      <c r="S33" s="80"/>
      <c r="T33" s="73" t="s">
        <v>743</v>
      </c>
      <c r="U33" s="73">
        <v>0.71521373265565713</v>
      </c>
      <c r="V33" s="73">
        <v>1.8581191006672895</v>
      </c>
      <c r="W33" s="73">
        <v>4.3433377990461288</v>
      </c>
      <c r="X33" s="73">
        <v>8.0295670425656454</v>
      </c>
      <c r="AB33" s="73" t="s">
        <v>363</v>
      </c>
      <c r="AC33" s="75" t="s">
        <v>820</v>
      </c>
      <c r="AD33" s="78">
        <v>1288.4574256956776</v>
      </c>
      <c r="AE33" s="78">
        <v>3195.2391890053445</v>
      </c>
      <c r="AF33" s="78">
        <v>6936.1064985169378</v>
      </c>
      <c r="AG33" s="78">
        <v>3916.2635498111986</v>
      </c>
      <c r="AH33" s="79">
        <f t="shared" si="11"/>
        <v>15336.06666302916</v>
      </c>
    </row>
    <row r="34" spans="1:34" outlineLevel="1" x14ac:dyDescent="0.2">
      <c r="A34" s="73" t="s">
        <v>744</v>
      </c>
      <c r="B34" s="81">
        <f t="shared" si="4"/>
        <v>138560.68551081041</v>
      </c>
      <c r="C34" s="81">
        <f t="shared" si="14"/>
        <v>74090.94295704033</v>
      </c>
      <c r="D34" s="81">
        <f t="shared" si="15"/>
        <v>163705.21615808993</v>
      </c>
      <c r="E34" s="81">
        <f t="shared" si="16"/>
        <v>1136051.6111518622</v>
      </c>
      <c r="G34" s="73" t="s">
        <v>744</v>
      </c>
      <c r="H34" s="72">
        <v>0.24914525442407506</v>
      </c>
      <c r="I34" s="72">
        <v>0.64622025186753707</v>
      </c>
      <c r="J34" s="72">
        <v>1.5162081306530468</v>
      </c>
      <c r="K34" s="72">
        <v>2.8122280359206675</v>
      </c>
      <c r="M34" s="73" t="s">
        <v>744</v>
      </c>
      <c r="N34" s="77">
        <f t="shared" si="24"/>
        <v>1798.09484563092</v>
      </c>
      <c r="O34" s="77">
        <f t="shared" si="25"/>
        <v>8721.9871427770959</v>
      </c>
      <c r="P34" s="77">
        <f t="shared" si="26"/>
        <v>9261.8193007903083</v>
      </c>
      <c r="Q34" s="77">
        <f t="shared" si="27"/>
        <v>2475.4403834428804</v>
      </c>
      <c r="R34" s="80">
        <f t="shared" si="9"/>
        <v>22257.341672641203</v>
      </c>
      <c r="S34" s="80"/>
      <c r="T34" s="73" t="s">
        <v>744</v>
      </c>
      <c r="U34" s="73">
        <v>0.24914525442407506</v>
      </c>
      <c r="V34" s="73">
        <v>0.64622025186753707</v>
      </c>
      <c r="W34" s="73">
        <v>1.5162081306530468</v>
      </c>
      <c r="X34" s="73">
        <v>2.8122280359206675</v>
      </c>
      <c r="AB34" s="73" t="s">
        <v>363</v>
      </c>
      <c r="AC34" s="75" t="s">
        <v>821</v>
      </c>
      <c r="AD34" s="78">
        <v>0</v>
      </c>
      <c r="AE34" s="78">
        <v>529.44029711493931</v>
      </c>
      <c r="AF34" s="78">
        <v>3758.2954526811777</v>
      </c>
      <c r="AG34" s="78">
        <v>1727.3617062758519</v>
      </c>
      <c r="AH34" s="79">
        <f t="shared" si="11"/>
        <v>6015.0974560719687</v>
      </c>
    </row>
    <row r="35" spans="1:34" outlineLevel="1" x14ac:dyDescent="0.2">
      <c r="A35" s="73" t="s">
        <v>745</v>
      </c>
      <c r="B35" s="81">
        <f t="shared" si="4"/>
        <v>138560.68551081041</v>
      </c>
      <c r="C35" s="81">
        <f t="shared" si="14"/>
        <v>74090.942957040344</v>
      </c>
      <c r="D35" s="81">
        <f t="shared" si="15"/>
        <v>163705.21615808996</v>
      </c>
      <c r="E35" s="81">
        <f t="shared" si="16"/>
        <v>1136051.611151862</v>
      </c>
      <c r="G35" s="73" t="s">
        <v>745</v>
      </c>
      <c r="H35" s="72">
        <v>7.4655242353341159E-2</v>
      </c>
      <c r="I35" s="72">
        <v>0.19331695557096742</v>
      </c>
      <c r="J35" s="72">
        <v>0.45345211516640749</v>
      </c>
      <c r="K35" s="72">
        <v>0.83976431774231552</v>
      </c>
      <c r="M35" s="73" t="s">
        <v>745</v>
      </c>
      <c r="N35" s="77">
        <f t="shared" si="24"/>
        <v>538.7909425976145</v>
      </c>
      <c r="O35" s="77">
        <f t="shared" si="25"/>
        <v>2609.1847107824919</v>
      </c>
      <c r="P35" s="77">
        <f t="shared" si="26"/>
        <v>2769.9307682933527</v>
      </c>
      <c r="Q35" s="77">
        <f t="shared" si="27"/>
        <v>739.1955695488731</v>
      </c>
      <c r="R35" s="80">
        <f t="shared" si="9"/>
        <v>6657.1019912223319</v>
      </c>
      <c r="S35" s="80"/>
      <c r="T35" s="73" t="s">
        <v>745</v>
      </c>
      <c r="U35" s="73">
        <v>7.4655242353341159E-2</v>
      </c>
      <c r="V35" s="73">
        <v>0.19331695557096742</v>
      </c>
      <c r="W35" s="73">
        <v>0.45345211516640749</v>
      </c>
      <c r="X35" s="73">
        <v>0.83976431774231552</v>
      </c>
      <c r="AB35" s="73" t="s">
        <v>15</v>
      </c>
      <c r="AC35" s="75" t="s">
        <v>822</v>
      </c>
      <c r="AD35" s="78">
        <v>1965.4432755755265</v>
      </c>
      <c r="AE35" s="78">
        <v>16029.906683321255</v>
      </c>
      <c r="AF35" s="78">
        <v>40499.838593522029</v>
      </c>
      <c r="AG35" s="78">
        <v>24043.603868163082</v>
      </c>
      <c r="AH35" s="79">
        <f t="shared" si="11"/>
        <v>82538.792420581885</v>
      </c>
    </row>
    <row r="36" spans="1:34" outlineLevel="1" x14ac:dyDescent="0.2">
      <c r="A36" s="73" t="s">
        <v>746</v>
      </c>
      <c r="B36" s="81">
        <f t="shared" si="4"/>
        <v>138560.68551081041</v>
      </c>
      <c r="C36" s="81">
        <f t="shared" si="14"/>
        <v>74090.942957040344</v>
      </c>
      <c r="D36" s="81">
        <f t="shared" si="15"/>
        <v>163705.21615808993</v>
      </c>
      <c r="E36" s="81">
        <f t="shared" si="16"/>
        <v>1136051.611151862</v>
      </c>
      <c r="G36" s="73" t="s">
        <v>746</v>
      </c>
      <c r="H36" s="72">
        <v>5.0489287730387019E-3</v>
      </c>
      <c r="I36" s="72">
        <v>1.3096497529426774E-2</v>
      </c>
      <c r="J36" s="72">
        <v>3.0874997042869501E-2</v>
      </c>
      <c r="K36" s="72">
        <v>5.7593459788043838E-2</v>
      </c>
      <c r="M36" s="73" t="s">
        <v>746</v>
      </c>
      <c r="N36" s="77">
        <f t="shared" si="24"/>
        <v>36.438393433358037</v>
      </c>
      <c r="O36" s="77">
        <f t="shared" si="25"/>
        <v>176.762462545799</v>
      </c>
      <c r="P36" s="77">
        <f t="shared" si="26"/>
        <v>188.60118063100415</v>
      </c>
      <c r="Q36" s="77">
        <f t="shared" si="27"/>
        <v>50.696164877270725</v>
      </c>
      <c r="R36" s="80">
        <f t="shared" si="9"/>
        <v>452.49820148743191</v>
      </c>
      <c r="S36" s="80"/>
      <c r="T36" s="73" t="s">
        <v>746</v>
      </c>
      <c r="U36" s="73">
        <v>5.0489287730387019E-3</v>
      </c>
      <c r="V36" s="73">
        <v>1.3096497529426774E-2</v>
      </c>
      <c r="W36" s="73">
        <v>3.0874997042869501E-2</v>
      </c>
      <c r="X36" s="73">
        <v>5.7593459788043838E-2</v>
      </c>
      <c r="AB36" s="73" t="s">
        <v>364</v>
      </c>
      <c r="AC36" s="75" t="s">
        <v>823</v>
      </c>
      <c r="AD36" s="78">
        <v>559.79519735583835</v>
      </c>
      <c r="AE36" s="78">
        <v>3853.6760883637871</v>
      </c>
      <c r="AF36" s="78">
        <v>6957.2650877027627</v>
      </c>
      <c r="AG36" s="78">
        <v>3961.8093392110409</v>
      </c>
      <c r="AH36" s="79">
        <f t="shared" si="11"/>
        <v>15332.545712633428</v>
      </c>
    </row>
    <row r="37" spans="1:34" outlineLevel="1" x14ac:dyDescent="0.2">
      <c r="A37" s="73" t="s">
        <v>747</v>
      </c>
      <c r="B37" s="81">
        <f t="shared" si="4"/>
        <v>138560.68551081041</v>
      </c>
      <c r="C37" s="81">
        <f t="shared" si="14"/>
        <v>74090.942957040344</v>
      </c>
      <c r="D37" s="81">
        <f t="shared" si="15"/>
        <v>163705.21615808996</v>
      </c>
      <c r="E37" s="81">
        <f t="shared" si="16"/>
        <v>1136051.611151862</v>
      </c>
      <c r="G37" s="73" t="s">
        <v>747</v>
      </c>
      <c r="H37" s="72">
        <v>0.26385506706438583</v>
      </c>
      <c r="I37" s="72">
        <v>0.68545444691702695</v>
      </c>
      <c r="J37" s="72">
        <v>1.618274544021266</v>
      </c>
      <c r="K37" s="72">
        <v>3.026767877080752</v>
      </c>
      <c r="M37" s="73" t="s">
        <v>747</v>
      </c>
      <c r="N37" s="77">
        <f t="shared" si="24"/>
        <v>1904.2563631355595</v>
      </c>
      <c r="O37" s="77">
        <f t="shared" si="25"/>
        <v>9251.5281836063205</v>
      </c>
      <c r="P37" s="77">
        <f t="shared" si="26"/>
        <v>9885.2961561010979</v>
      </c>
      <c r="Q37" s="77">
        <f t="shared" si="27"/>
        <v>2664.2872976623489</v>
      </c>
      <c r="R37" s="80">
        <f t="shared" si="9"/>
        <v>23705.368000505325</v>
      </c>
      <c r="S37" s="80"/>
      <c r="T37" s="73" t="s">
        <v>747</v>
      </c>
      <c r="U37" s="73">
        <v>0.26385506706438583</v>
      </c>
      <c r="V37" s="73">
        <v>0.68545444691702695</v>
      </c>
      <c r="W37" s="73">
        <v>1.618274544021266</v>
      </c>
      <c r="X37" s="73">
        <v>3.026767877080752</v>
      </c>
      <c r="AB37" s="73" t="s">
        <v>365</v>
      </c>
      <c r="AC37" s="75" t="s">
        <v>824</v>
      </c>
      <c r="AD37" s="78">
        <v>3405.3080063350276</v>
      </c>
      <c r="AE37" s="78">
        <v>16071.697385074567</v>
      </c>
      <c r="AF37" s="78">
        <v>6484.2855260914093</v>
      </c>
      <c r="AG37" s="78">
        <v>2914.3879104759162</v>
      </c>
      <c r="AH37" s="79">
        <f t="shared" si="11"/>
        <v>28875.678827976924</v>
      </c>
    </row>
    <row r="38" spans="1:34" outlineLevel="1" x14ac:dyDescent="0.2">
      <c r="A38" s="73" t="s">
        <v>347</v>
      </c>
      <c r="B38" s="81">
        <f t="shared" si="4"/>
        <v>134946.0044937825</v>
      </c>
      <c r="C38" s="81">
        <f t="shared" si="14"/>
        <v>181556.0858749247</v>
      </c>
      <c r="D38" s="81">
        <f t="shared" si="15"/>
        <v>189107.70153007915</v>
      </c>
      <c r="E38" s="81">
        <f t="shared" si="16"/>
        <v>762048.46360922023</v>
      </c>
      <c r="G38" s="73" t="s">
        <v>347</v>
      </c>
      <c r="H38" s="72">
        <v>0.66987760093503235</v>
      </c>
      <c r="I38" s="72">
        <v>3.2164786109877754</v>
      </c>
      <c r="J38" s="72">
        <v>4.0889862126404948</v>
      </c>
      <c r="K38" s="72">
        <v>13.798661795123467</v>
      </c>
      <c r="M38" s="73" t="s">
        <v>347</v>
      </c>
      <c r="N38" s="77">
        <f t="shared" ref="N38:N67" si="28">SUMIF($AB$5:$AB$66,$M38,AD$5:AD$66)</f>
        <v>4964.0417546848994</v>
      </c>
      <c r="O38" s="77">
        <f t="shared" ref="O38:O67" si="29">SUMIF($AB$5:$AB$66,$M38,AE$5:AE$66)</f>
        <v>17716.170711036539</v>
      </c>
      <c r="P38" s="77">
        <f t="shared" ref="P38:P67" si="30">SUMIF($AB$5:$AB$66,$M38,AF$5:AF$66)</f>
        <v>21622.526103148197</v>
      </c>
      <c r="Q38" s="77">
        <f t="shared" ref="Q38:Q67" si="31">SUMIF($AB$5:$AB$66,$M38,AG$5:AG$66)</f>
        <v>18107.328410282636</v>
      </c>
      <c r="R38" s="80">
        <f t="shared" si="9"/>
        <v>62410.066979152274</v>
      </c>
      <c r="S38" s="80"/>
      <c r="U38" s="73">
        <f>SUM(U25:U37)</f>
        <v>2.6974754402618495</v>
      </c>
      <c r="V38" s="73">
        <f t="shared" ref="V38:X38" si="32">SUM(V25:V37)</f>
        <v>7.0098923799700685</v>
      </c>
      <c r="W38" s="73">
        <f t="shared" si="32"/>
        <v>16.503774286523569</v>
      </c>
      <c r="X38" s="73">
        <f t="shared" si="32"/>
        <v>30.777630313657696</v>
      </c>
      <c r="AB38" s="73" t="s">
        <v>16</v>
      </c>
      <c r="AC38" s="75" t="s">
        <v>825</v>
      </c>
      <c r="AD38" s="78">
        <v>2701.2780244424839</v>
      </c>
      <c r="AE38" s="78">
        <v>16362.357422598534</v>
      </c>
      <c r="AF38" s="78">
        <v>9302.7170663231027</v>
      </c>
      <c r="AG38" s="78">
        <v>4279.3271002902911</v>
      </c>
      <c r="AH38" s="79">
        <f t="shared" si="11"/>
        <v>32645.679613654414</v>
      </c>
    </row>
    <row r="39" spans="1:34" outlineLevel="1" x14ac:dyDescent="0.2">
      <c r="A39" s="73" t="s">
        <v>11</v>
      </c>
      <c r="B39" s="81">
        <f t="shared" si="4"/>
        <v>57759.012914227918</v>
      </c>
      <c r="C39" s="81">
        <f t="shared" si="14"/>
        <v>145972.52219584215</v>
      </c>
      <c r="D39" s="81">
        <f t="shared" si="15"/>
        <v>119955.47322350167</v>
      </c>
      <c r="E39" s="81">
        <f t="shared" si="16"/>
        <v>328909.51064009516</v>
      </c>
      <c r="G39" s="73" t="s">
        <v>11</v>
      </c>
      <c r="H39" s="72">
        <v>0.11295298754770064</v>
      </c>
      <c r="I39" s="72">
        <v>2.3576510429441027</v>
      </c>
      <c r="J39" s="72">
        <v>2.1880540983310466</v>
      </c>
      <c r="K39" s="72">
        <v>1.2156928077419868</v>
      </c>
      <c r="M39" s="73" t="s">
        <v>11</v>
      </c>
      <c r="N39" s="77">
        <f t="shared" si="28"/>
        <v>1955.5906835775695</v>
      </c>
      <c r="O39" s="77">
        <f t="shared" si="29"/>
        <v>16151.334562685646</v>
      </c>
      <c r="P39" s="77">
        <f t="shared" si="30"/>
        <v>18240.552427768365</v>
      </c>
      <c r="Q39" s="77">
        <f t="shared" si="31"/>
        <v>3696.1315146409447</v>
      </c>
      <c r="R39" s="80">
        <f t="shared" si="9"/>
        <v>40043.609188672526</v>
      </c>
      <c r="S39" s="80"/>
      <c r="AB39" s="73" t="s">
        <v>17</v>
      </c>
      <c r="AC39" s="75" t="s">
        <v>826</v>
      </c>
      <c r="AD39" s="78">
        <v>5880.8593561618864</v>
      </c>
      <c r="AE39" s="78">
        <v>9202.0759596965454</v>
      </c>
      <c r="AF39" s="78">
        <v>32185.541009331268</v>
      </c>
      <c r="AG39" s="78">
        <v>56663.043331588909</v>
      </c>
      <c r="AH39" s="79">
        <f t="shared" si="11"/>
        <v>103931.5196567786</v>
      </c>
    </row>
    <row r="40" spans="1:34" outlineLevel="1" x14ac:dyDescent="0.2">
      <c r="A40" s="73" t="s">
        <v>348</v>
      </c>
      <c r="B40" s="81">
        <f t="shared" si="4"/>
        <v>19919.394303885772</v>
      </c>
      <c r="C40" s="81">
        <f t="shared" si="14"/>
        <v>45975.681214156197</v>
      </c>
      <c r="D40" s="81">
        <f t="shared" si="15"/>
        <v>32578.913847360749</v>
      </c>
      <c r="E40" s="81">
        <f t="shared" si="16"/>
        <v>400345.38200912252</v>
      </c>
      <c r="G40" s="73" t="s">
        <v>348</v>
      </c>
      <c r="H40" s="72">
        <v>0.13855742898978909</v>
      </c>
      <c r="I40" s="72">
        <v>2.1617525477411172</v>
      </c>
      <c r="J40" s="72">
        <v>1.1930260276763034</v>
      </c>
      <c r="K40" s="72">
        <v>3.0939795921719151</v>
      </c>
      <c r="M40" s="73" t="s">
        <v>348</v>
      </c>
      <c r="N40" s="77">
        <f t="shared" si="28"/>
        <v>6955.9057306657178</v>
      </c>
      <c r="O40" s="77">
        <f t="shared" si="29"/>
        <v>47019.478355776933</v>
      </c>
      <c r="P40" s="77">
        <f t="shared" si="30"/>
        <v>36619.576492509485</v>
      </c>
      <c r="Q40" s="77">
        <f t="shared" si="31"/>
        <v>7728.2759617329957</v>
      </c>
      <c r="R40" s="80">
        <f t="shared" si="9"/>
        <v>98323.236540685131</v>
      </c>
      <c r="S40" s="80"/>
      <c r="AB40" s="73" t="s">
        <v>18</v>
      </c>
      <c r="AC40" s="75" t="s">
        <v>827</v>
      </c>
      <c r="AD40" s="78">
        <v>3218.1660877267259</v>
      </c>
      <c r="AE40" s="78">
        <v>9739.2859534465042</v>
      </c>
      <c r="AF40" s="78">
        <v>14032.958439581173</v>
      </c>
      <c r="AG40" s="78">
        <v>12017.104672421045</v>
      </c>
      <c r="AH40" s="79">
        <f t="shared" si="11"/>
        <v>39007.515153175445</v>
      </c>
    </row>
    <row r="41" spans="1:34" outlineLevel="1" x14ac:dyDescent="0.2">
      <c r="A41" s="73" t="s">
        <v>349</v>
      </c>
      <c r="B41" s="81">
        <f t="shared" si="4"/>
        <v>49706.691890562928</v>
      </c>
      <c r="C41" s="81">
        <f t="shared" si="14"/>
        <v>111689.11046131236</v>
      </c>
      <c r="D41" s="81">
        <f t="shared" si="15"/>
        <v>94249.279991368152</v>
      </c>
      <c r="E41" s="81">
        <f t="shared" si="16"/>
        <v>24394.746630441143</v>
      </c>
      <c r="G41" s="73" t="s">
        <v>349</v>
      </c>
      <c r="H41" s="72">
        <v>2.8498606321982287E-2</v>
      </c>
      <c r="I41" s="72">
        <v>0.41297322036705408</v>
      </c>
      <c r="J41" s="72">
        <v>0.40158499316108293</v>
      </c>
      <c r="K41" s="72">
        <v>6.9917194653901392E-3</v>
      </c>
      <c r="M41" s="73" t="s">
        <v>349</v>
      </c>
      <c r="N41" s="77">
        <f t="shared" si="28"/>
        <v>573.33540491341557</v>
      </c>
      <c r="O41" s="77">
        <f t="shared" si="29"/>
        <v>3697.5244825689842</v>
      </c>
      <c r="P41" s="77">
        <f t="shared" si="30"/>
        <v>4260.8812841632553</v>
      </c>
      <c r="Q41" s="77">
        <f t="shared" si="31"/>
        <v>286.60758692469784</v>
      </c>
      <c r="R41" s="80">
        <f t="shared" si="9"/>
        <v>8818.3487585703533</v>
      </c>
      <c r="S41" s="80"/>
      <c r="AB41" s="73" t="s">
        <v>19</v>
      </c>
      <c r="AC41" s="75" t="s">
        <v>828</v>
      </c>
      <c r="AD41" s="78">
        <v>94600.810421967763</v>
      </c>
      <c r="AE41" s="78">
        <v>289049.77632321109</v>
      </c>
      <c r="AF41" s="78">
        <v>240848.6480566689</v>
      </c>
      <c r="AG41" s="78">
        <v>137152.33802547632</v>
      </c>
      <c r="AH41" s="79">
        <f t="shared" si="11"/>
        <v>761651.57282732404</v>
      </c>
    </row>
    <row r="42" spans="1:34" outlineLevel="1" x14ac:dyDescent="0.2">
      <c r="A42" s="73" t="s">
        <v>350</v>
      </c>
      <c r="B42" s="81">
        <f t="shared" si="4"/>
        <v>77193.206244443121</v>
      </c>
      <c r="C42" s="81">
        <f t="shared" si="14"/>
        <v>21924.977619789988</v>
      </c>
      <c r="D42" s="81">
        <f t="shared" si="15"/>
        <v>26943.989521511248</v>
      </c>
      <c r="E42" s="81">
        <f t="shared" si="16"/>
        <v>418681.24404144409</v>
      </c>
      <c r="G42" s="73" t="s">
        <v>350</v>
      </c>
      <c r="H42" s="72">
        <v>0.15062801646074975</v>
      </c>
      <c r="I42" s="72">
        <v>0.25244705540258205</v>
      </c>
      <c r="J42" s="72">
        <v>0.28377128118225176</v>
      </c>
      <c r="K42" s="72">
        <v>0.95183673434915028</v>
      </c>
      <c r="M42" s="73" t="s">
        <v>350</v>
      </c>
      <c r="N42" s="77">
        <f t="shared" si="28"/>
        <v>1951.3118289680183</v>
      </c>
      <c r="O42" s="77">
        <f t="shared" si="29"/>
        <v>11514.130585689518</v>
      </c>
      <c r="P42" s="77">
        <f t="shared" si="30"/>
        <v>10531.895469885687</v>
      </c>
      <c r="Q42" s="77">
        <f t="shared" si="31"/>
        <v>2273.4162274891173</v>
      </c>
      <c r="R42" s="80">
        <f t="shared" si="9"/>
        <v>26270.75411203234</v>
      </c>
      <c r="S42" s="80"/>
      <c r="AB42" s="73" t="s">
        <v>20</v>
      </c>
      <c r="AC42" s="75" t="s">
        <v>829</v>
      </c>
      <c r="AD42" s="78">
        <v>6105.1005752603014</v>
      </c>
      <c r="AE42" s="78">
        <v>32538.942674845723</v>
      </c>
      <c r="AF42" s="78">
        <v>60279.682302978239</v>
      </c>
      <c r="AG42" s="78">
        <v>21619.292983838564</v>
      </c>
      <c r="AH42" s="79">
        <f t="shared" si="11"/>
        <v>120543.01853692283</v>
      </c>
    </row>
    <row r="43" spans="1:34" outlineLevel="1" x14ac:dyDescent="0.2">
      <c r="A43" s="73" t="s">
        <v>351</v>
      </c>
      <c r="B43" s="81">
        <f t="shared" si="4"/>
        <v>262321.9676031539</v>
      </c>
      <c r="C43" s="81">
        <f t="shared" si="14"/>
        <v>227900.72144275755</v>
      </c>
      <c r="D43" s="81">
        <f t="shared" si="15"/>
        <v>185377.75329457756</v>
      </c>
      <c r="E43" s="81">
        <f t="shared" si="16"/>
        <v>354795.2252162894</v>
      </c>
      <c r="G43" s="73" t="s">
        <v>351</v>
      </c>
      <c r="H43" s="72">
        <v>1.4486638756235124</v>
      </c>
      <c r="I43" s="72">
        <v>4.9973014221968128</v>
      </c>
      <c r="J43" s="72">
        <v>3.4894344888785245</v>
      </c>
      <c r="K43" s="72">
        <v>2.2301795376851192</v>
      </c>
      <c r="M43" s="73" t="s">
        <v>351</v>
      </c>
      <c r="N43" s="77">
        <f t="shared" si="28"/>
        <v>5522.464964943696</v>
      </c>
      <c r="O43" s="77">
        <f t="shared" si="29"/>
        <v>21927.536650874528</v>
      </c>
      <c r="P43" s="77">
        <f t="shared" si="30"/>
        <v>18823.372421250468</v>
      </c>
      <c r="Q43" s="77">
        <f t="shared" si="31"/>
        <v>6285.8217337213673</v>
      </c>
      <c r="R43" s="80">
        <f t="shared" si="9"/>
        <v>52559.195770790058</v>
      </c>
      <c r="S43" s="80"/>
      <c r="AB43" s="73" t="s">
        <v>20</v>
      </c>
      <c r="AC43" s="75" t="s">
        <v>830</v>
      </c>
      <c r="AD43" s="78">
        <v>32618.480233186128</v>
      </c>
      <c r="AE43" s="78">
        <v>290196.24350300676</v>
      </c>
      <c r="AF43" s="78">
        <v>627459.96261895075</v>
      </c>
      <c r="AG43" s="78">
        <v>149473.7067748757</v>
      </c>
      <c r="AH43" s="79">
        <f t="shared" si="11"/>
        <v>1099748.3931300193</v>
      </c>
    </row>
    <row r="44" spans="1:34" outlineLevel="1" x14ac:dyDescent="0.2">
      <c r="A44" s="73" t="s">
        <v>352</v>
      </c>
      <c r="B44" s="81">
        <f t="shared" si="4"/>
        <v>236002.08055380412</v>
      </c>
      <c r="C44" s="81">
        <f t="shared" si="14"/>
        <v>180907.9292969224</v>
      </c>
      <c r="D44" s="81">
        <f t="shared" si="15"/>
        <v>353299.95792300929</v>
      </c>
      <c r="E44" s="81">
        <f t="shared" si="16"/>
        <v>603861.67733998457</v>
      </c>
      <c r="G44" s="73" t="s">
        <v>352</v>
      </c>
      <c r="H44" s="72">
        <v>0.2023094581738438</v>
      </c>
      <c r="I44" s="72">
        <v>1.1169232389317192</v>
      </c>
      <c r="J44" s="72">
        <v>5.7246215544642656</v>
      </c>
      <c r="K44" s="72">
        <v>6.9459212778393313</v>
      </c>
      <c r="M44" s="73" t="s">
        <v>352</v>
      </c>
      <c r="N44" s="77">
        <f t="shared" si="28"/>
        <v>857.23590952716609</v>
      </c>
      <c r="O44" s="77">
        <f t="shared" si="29"/>
        <v>6173.9871948814589</v>
      </c>
      <c r="P44" s="77">
        <f t="shared" si="30"/>
        <v>16203.289658222287</v>
      </c>
      <c r="Q44" s="77">
        <f t="shared" si="31"/>
        <v>11502.503865514647</v>
      </c>
      <c r="R44" s="80">
        <f t="shared" si="9"/>
        <v>34737.01662814556</v>
      </c>
      <c r="S44" s="80"/>
      <c r="AB44" s="73" t="s">
        <v>20</v>
      </c>
      <c r="AC44" s="75" t="s">
        <v>831</v>
      </c>
      <c r="AD44" s="78">
        <v>11114.359978706816</v>
      </c>
      <c r="AE44" s="78">
        <v>116560.143445886</v>
      </c>
      <c r="AF44" s="78">
        <v>180588.56675056243</v>
      </c>
      <c r="AG44" s="78">
        <v>53150.049558766637</v>
      </c>
      <c r="AH44" s="79">
        <f t="shared" si="11"/>
        <v>361413.11973392189</v>
      </c>
    </row>
    <row r="45" spans="1:34" outlineLevel="1" x14ac:dyDescent="0.2">
      <c r="A45" s="73" t="s">
        <v>353</v>
      </c>
      <c r="B45" s="81">
        <f t="shared" si="4"/>
        <v>100536.5798905464</v>
      </c>
      <c r="C45" s="81">
        <f t="shared" si="14"/>
        <v>150034.95368156256</v>
      </c>
      <c r="D45" s="81">
        <f t="shared" si="15"/>
        <v>271253.18041469454</v>
      </c>
      <c r="E45" s="81">
        <f t="shared" si="16"/>
        <v>450511.62312395754</v>
      </c>
      <c r="G45" s="73" t="s">
        <v>353</v>
      </c>
      <c r="H45" s="72">
        <v>0.22003884908643145</v>
      </c>
      <c r="I45" s="72">
        <v>2.584382820439342</v>
      </c>
      <c r="J45" s="72">
        <v>6.2175303908667603</v>
      </c>
      <c r="K45" s="72">
        <v>7.3022466583831305</v>
      </c>
      <c r="M45" s="73" t="s">
        <v>353</v>
      </c>
      <c r="N45" s="77">
        <f t="shared" si="28"/>
        <v>2188.6446637232584</v>
      </c>
      <c r="O45" s="77">
        <f t="shared" si="29"/>
        <v>17225.204907414391</v>
      </c>
      <c r="P45" s="77">
        <f t="shared" si="30"/>
        <v>22921.502270909186</v>
      </c>
      <c r="Q45" s="77">
        <f t="shared" si="31"/>
        <v>16208.786374361598</v>
      </c>
      <c r="R45" s="80">
        <f t="shared" si="9"/>
        <v>58544.138216408428</v>
      </c>
      <c r="S45" s="80"/>
      <c r="AB45" s="73" t="s">
        <v>366</v>
      </c>
      <c r="AC45" s="75" t="s">
        <v>832</v>
      </c>
      <c r="AD45" s="78">
        <v>20663.467972877821</v>
      </c>
      <c r="AE45" s="78">
        <v>123211.06067465781</v>
      </c>
      <c r="AF45" s="78">
        <v>199729.07585239329</v>
      </c>
      <c r="AG45" s="78">
        <v>59194.325156393541</v>
      </c>
      <c r="AH45" s="79">
        <f t="shared" si="11"/>
        <v>402797.92965632241</v>
      </c>
    </row>
    <row r="46" spans="1:34" outlineLevel="1" x14ac:dyDescent="0.2">
      <c r="A46" s="73" t="s">
        <v>12</v>
      </c>
      <c r="B46" s="81">
        <f t="shared" si="4"/>
        <v>100740.93364521948</v>
      </c>
      <c r="C46" s="81">
        <f t="shared" si="14"/>
        <v>147144.2920415994</v>
      </c>
      <c r="D46" s="81">
        <f t="shared" si="15"/>
        <v>133948.24900375036</v>
      </c>
      <c r="E46" s="81">
        <f t="shared" si="16"/>
        <v>215302.0495815851</v>
      </c>
      <c r="G46" s="73" t="s">
        <v>12</v>
      </c>
      <c r="H46" s="72">
        <v>0.28273611918177455</v>
      </c>
      <c r="I46" s="72">
        <v>1.1707434035578352</v>
      </c>
      <c r="J46" s="72">
        <v>2.3218017207704609</v>
      </c>
      <c r="K46" s="72">
        <v>5.879426542480938</v>
      </c>
      <c r="M46" s="73" t="s">
        <v>12</v>
      </c>
      <c r="N46" s="77">
        <f t="shared" si="28"/>
        <v>2806.5663971061617</v>
      </c>
      <c r="O46" s="77">
        <f t="shared" si="29"/>
        <v>7956.4309788303071</v>
      </c>
      <c r="P46" s="77">
        <f t="shared" si="30"/>
        <v>17333.572764399883</v>
      </c>
      <c r="Q46" s="77">
        <f t="shared" si="31"/>
        <v>27307.805726452352</v>
      </c>
      <c r="R46" s="80">
        <f t="shared" si="9"/>
        <v>55404.375866788701</v>
      </c>
      <c r="S46" s="80"/>
      <c r="AC46" s="75" t="s">
        <v>833</v>
      </c>
      <c r="AD46" s="78">
        <v>25270.479987279927</v>
      </c>
      <c r="AE46" s="78">
        <v>103839.621349546</v>
      </c>
      <c r="AF46" s="78">
        <v>160944.6479560791</v>
      </c>
      <c r="AG46" s="78">
        <v>74752.304564038175</v>
      </c>
      <c r="AH46" s="79">
        <f t="shared" si="11"/>
        <v>364807.05385694321</v>
      </c>
    </row>
    <row r="47" spans="1:34" outlineLevel="1" x14ac:dyDescent="0.2">
      <c r="A47" s="82" t="s">
        <v>574</v>
      </c>
      <c r="B47" s="83">
        <f>B46</f>
        <v>100740.93364521948</v>
      </c>
      <c r="C47" s="83">
        <f t="shared" ref="C47:E47" si="33">C46</f>
        <v>147144.2920415994</v>
      </c>
      <c r="D47" s="83">
        <f t="shared" si="33"/>
        <v>133948.24900375036</v>
      </c>
      <c r="E47" s="83">
        <f t="shared" si="33"/>
        <v>215302.0495815851</v>
      </c>
      <c r="G47" s="73" t="s">
        <v>574</v>
      </c>
      <c r="I47" s="72">
        <v>3.5359046378824438E-5</v>
      </c>
      <c r="J47" s="72">
        <v>1.031602395571359E-5</v>
      </c>
      <c r="K47" s="72">
        <v>8.0346681386619321E-5</v>
      </c>
      <c r="M47" s="73" t="s">
        <v>574</v>
      </c>
      <c r="N47" s="77">
        <f t="shared" si="28"/>
        <v>0</v>
      </c>
      <c r="O47" s="77">
        <f t="shared" si="29"/>
        <v>0</v>
      </c>
      <c r="P47" s="77">
        <f t="shared" si="30"/>
        <v>0</v>
      </c>
      <c r="Q47" s="77">
        <f t="shared" si="31"/>
        <v>0</v>
      </c>
      <c r="R47" s="80">
        <f t="shared" si="9"/>
        <v>0</v>
      </c>
      <c r="S47" s="80"/>
      <c r="AC47" s="75" t="s">
        <v>834</v>
      </c>
      <c r="AD47" s="78">
        <v>340.42831833429074</v>
      </c>
      <c r="AE47" s="78">
        <v>1622.3893350583048</v>
      </c>
      <c r="AF47" s="78">
        <v>1863.696325735719</v>
      </c>
      <c r="AG47" s="78">
        <v>0</v>
      </c>
      <c r="AH47" s="79">
        <f t="shared" si="11"/>
        <v>3826.5139791283145</v>
      </c>
    </row>
    <row r="48" spans="1:34" outlineLevel="1" x14ac:dyDescent="0.2">
      <c r="A48" s="73" t="s">
        <v>354</v>
      </c>
      <c r="B48" s="81"/>
      <c r="C48" s="81">
        <f t="shared" si="14"/>
        <v>811832.7195870243</v>
      </c>
      <c r="D48" s="81">
        <f t="shared" si="15"/>
        <v>533305.63899332285</v>
      </c>
      <c r="E48" s="81">
        <f t="shared" si="16"/>
        <v>2349962.1374120964</v>
      </c>
      <c r="G48" s="73" t="s">
        <v>354</v>
      </c>
      <c r="I48" s="72">
        <v>5.4789451926662629</v>
      </c>
      <c r="J48" s="72">
        <v>1.598485695967067</v>
      </c>
      <c r="K48" s="72">
        <v>12.449856792335286</v>
      </c>
      <c r="M48" s="73" t="s">
        <v>354</v>
      </c>
      <c r="N48" s="77">
        <f t="shared" si="28"/>
        <v>167.24960496815442</v>
      </c>
      <c r="O48" s="77">
        <f t="shared" si="29"/>
        <v>6748.8597841355513</v>
      </c>
      <c r="P48" s="77">
        <f t="shared" si="30"/>
        <v>2997.3163212457248</v>
      </c>
      <c r="Q48" s="77">
        <f t="shared" si="31"/>
        <v>5297.8967593263997</v>
      </c>
      <c r="R48" s="80">
        <f t="shared" si="9"/>
        <v>15211.32246967583</v>
      </c>
      <c r="S48" s="80"/>
      <c r="AC48" s="75" t="s">
        <v>835</v>
      </c>
      <c r="AD48" s="78">
        <v>344.97284485951326</v>
      </c>
      <c r="AE48" s="78">
        <v>3633.4465391790427</v>
      </c>
      <c r="AF48" s="78">
        <v>12771.016329348948</v>
      </c>
      <c r="AG48" s="78">
        <v>13643.298270116609</v>
      </c>
      <c r="AH48" s="79">
        <f t="shared" si="11"/>
        <v>30392.733983504113</v>
      </c>
    </row>
    <row r="49" spans="1:34" outlineLevel="1" x14ac:dyDescent="0.2">
      <c r="A49" s="73" t="s">
        <v>355</v>
      </c>
      <c r="B49" s="81">
        <f t="shared" si="4"/>
        <v>491323.27339341585</v>
      </c>
      <c r="C49" s="81">
        <f t="shared" si="14"/>
        <v>241473.70839463282</v>
      </c>
      <c r="D49" s="81">
        <f t="shared" si="15"/>
        <v>280191.70368504</v>
      </c>
      <c r="E49" s="81">
        <f t="shared" si="16"/>
        <v>505741.27643929044</v>
      </c>
      <c r="G49" s="73" t="s">
        <v>355</v>
      </c>
      <c r="H49" s="72">
        <v>2.055600477226692</v>
      </c>
      <c r="I49" s="72">
        <v>5.7291045839965795</v>
      </c>
      <c r="J49" s="72">
        <v>10.457009373550123</v>
      </c>
      <c r="K49" s="72">
        <v>13.74983022466736</v>
      </c>
      <c r="M49" s="73" t="s">
        <v>355</v>
      </c>
      <c r="N49" s="77">
        <f t="shared" si="28"/>
        <v>4183.8044085095007</v>
      </c>
      <c r="O49" s="77">
        <f t="shared" si="29"/>
        <v>23725.5833029809</v>
      </c>
      <c r="P49" s="77">
        <f t="shared" si="30"/>
        <v>37320.910062721618</v>
      </c>
      <c r="Q49" s="77">
        <f t="shared" si="31"/>
        <v>27187.478786533058</v>
      </c>
      <c r="R49" s="80">
        <f t="shared" si="9"/>
        <v>92417.776560745086</v>
      </c>
      <c r="S49" s="80"/>
      <c r="AB49" s="73" t="s">
        <v>562</v>
      </c>
      <c r="AC49" s="75" t="s">
        <v>836</v>
      </c>
      <c r="AD49" s="78">
        <v>3097.3052628991536</v>
      </c>
      <c r="AE49" s="78">
        <v>27756.13135171575</v>
      </c>
      <c r="AF49" s="78">
        <v>45053.059740437348</v>
      </c>
      <c r="AG49" s="78">
        <v>23022.624230632049</v>
      </c>
      <c r="AH49" s="79">
        <f t="shared" si="11"/>
        <v>98929.120585684301</v>
      </c>
    </row>
    <row r="50" spans="1:34" outlineLevel="1" x14ac:dyDescent="0.2">
      <c r="A50" s="73" t="s">
        <v>356</v>
      </c>
      <c r="B50" s="81">
        <f t="shared" si="4"/>
        <v>237952.89939576434</v>
      </c>
      <c r="C50" s="81">
        <f t="shared" si="14"/>
        <v>303549.11745134788</v>
      </c>
      <c r="D50" s="81">
        <f t="shared" si="15"/>
        <v>204019.06553924966</v>
      </c>
      <c r="E50" s="81">
        <f t="shared" si="16"/>
        <v>495108.52047789498</v>
      </c>
      <c r="G50" s="73" t="s">
        <v>356</v>
      </c>
      <c r="H50" s="72">
        <v>0.10704372879031269</v>
      </c>
      <c r="I50" s="72">
        <v>1.7441113351333923</v>
      </c>
      <c r="J50" s="72">
        <v>1.6284764735636004</v>
      </c>
      <c r="K50" s="72">
        <v>1.0019704248907109</v>
      </c>
      <c r="M50" s="73" t="s">
        <v>356</v>
      </c>
      <c r="N50" s="77">
        <f t="shared" si="28"/>
        <v>449.85259293805484</v>
      </c>
      <c r="O50" s="77">
        <f t="shared" si="29"/>
        <v>5745.7302125509696</v>
      </c>
      <c r="P50" s="77">
        <f t="shared" si="30"/>
        <v>7981.9818273322608</v>
      </c>
      <c r="Q50" s="77">
        <f t="shared" si="31"/>
        <v>2023.7390055892718</v>
      </c>
      <c r="R50" s="80">
        <f t="shared" si="9"/>
        <v>16201.303638410558</v>
      </c>
      <c r="S50" s="80"/>
      <c r="AB50" s="73" t="s">
        <v>22</v>
      </c>
      <c r="AC50" s="75" t="s">
        <v>837</v>
      </c>
      <c r="AD50" s="78">
        <v>2466.0833989762459</v>
      </c>
      <c r="AE50" s="78">
        <v>23621.531558000268</v>
      </c>
      <c r="AF50" s="78">
        <v>63803.082860223934</v>
      </c>
      <c r="AG50" s="78">
        <v>47850.185608820117</v>
      </c>
      <c r="AH50" s="79">
        <f t="shared" si="11"/>
        <v>137740.88342602056</v>
      </c>
    </row>
    <row r="51" spans="1:34" outlineLevel="1" x14ac:dyDescent="0.2">
      <c r="A51" s="73" t="s">
        <v>357</v>
      </c>
      <c r="B51" s="81">
        <f t="shared" si="4"/>
        <v>155144.09281701982</v>
      </c>
      <c r="C51" s="81">
        <f t="shared" si="14"/>
        <v>235698.19279003827</v>
      </c>
      <c r="D51" s="81">
        <f t="shared" si="15"/>
        <v>186358.19836757664</v>
      </c>
      <c r="E51" s="81">
        <f t="shared" si="16"/>
        <v>868272.87745922804</v>
      </c>
      <c r="G51" s="73" t="s">
        <v>357</v>
      </c>
      <c r="H51" s="72">
        <v>0.19281320039717564</v>
      </c>
      <c r="I51" s="72">
        <v>3.2435939628179788</v>
      </c>
      <c r="J51" s="72">
        <v>4.8798778914721863</v>
      </c>
      <c r="K51" s="72">
        <v>5.7567058249320171</v>
      </c>
      <c r="M51" s="73" t="s">
        <v>357</v>
      </c>
      <c r="N51" s="77">
        <f t="shared" si="28"/>
        <v>1242.8007853614095</v>
      </c>
      <c r="O51" s="77">
        <f t="shared" si="29"/>
        <v>13761.641209134756</v>
      </c>
      <c r="P51" s="77">
        <f t="shared" si="30"/>
        <v>26185.474715993001</v>
      </c>
      <c r="Q51" s="77">
        <f t="shared" si="31"/>
        <v>6630.0652414451797</v>
      </c>
      <c r="R51" s="80">
        <f t="shared" si="9"/>
        <v>47819.981951934344</v>
      </c>
      <c r="S51" s="80"/>
      <c r="AB51" s="73" t="s">
        <v>23</v>
      </c>
      <c r="AC51" s="75" t="s">
        <v>838</v>
      </c>
      <c r="AD51" s="78">
        <v>4917.4557839242043</v>
      </c>
      <c r="AE51" s="78">
        <v>12032.873089255081</v>
      </c>
      <c r="AF51" s="78">
        <v>90408.785509139605</v>
      </c>
      <c r="AG51" s="78">
        <v>136449.48216354713</v>
      </c>
      <c r="AH51" s="79">
        <f t="shared" si="11"/>
        <v>243808.59654586602</v>
      </c>
    </row>
    <row r="52" spans="1:34" outlineLevel="1" x14ac:dyDescent="0.2">
      <c r="A52" s="73" t="s">
        <v>13</v>
      </c>
      <c r="B52" s="81">
        <f t="shared" si="4"/>
        <v>83092.851956003491</v>
      </c>
      <c r="C52" s="81">
        <f t="shared" si="14"/>
        <v>110929.77565175976</v>
      </c>
      <c r="D52" s="81">
        <f t="shared" si="15"/>
        <v>172974.37815799363</v>
      </c>
      <c r="E52" s="81">
        <f t="shared" si="16"/>
        <v>179029.3842895047</v>
      </c>
      <c r="G52" s="73" t="s">
        <v>13</v>
      </c>
      <c r="H52" s="72">
        <v>1.0752519948262533</v>
      </c>
      <c r="I52" s="72">
        <v>2.8551898993196834</v>
      </c>
      <c r="J52" s="72">
        <v>5.3051429420769498</v>
      </c>
      <c r="K52" s="72">
        <v>2.0685048064951186</v>
      </c>
      <c r="M52" s="73" t="s">
        <v>13</v>
      </c>
      <c r="N52" s="77">
        <f t="shared" si="28"/>
        <v>12940.366945108401</v>
      </c>
      <c r="O52" s="77">
        <f t="shared" si="29"/>
        <v>25738.715169522562</v>
      </c>
      <c r="P52" s="77">
        <f t="shared" si="30"/>
        <v>30670.108478327744</v>
      </c>
      <c r="Q52" s="77">
        <f t="shared" si="31"/>
        <v>11553.996092340811</v>
      </c>
      <c r="R52" s="80">
        <f t="shared" si="9"/>
        <v>80903.186685299515</v>
      </c>
      <c r="S52" s="80"/>
      <c r="AB52" s="73" t="s">
        <v>23</v>
      </c>
      <c r="AC52" s="75" t="s">
        <v>839</v>
      </c>
      <c r="AD52" s="78">
        <v>2044.9304905674246</v>
      </c>
      <c r="AE52" s="78">
        <v>10055.098318370403</v>
      </c>
      <c r="AF52" s="78">
        <v>69495.94434522721</v>
      </c>
      <c r="AG52" s="78">
        <v>60663.760828282553</v>
      </c>
      <c r="AH52" s="79">
        <f t="shared" si="11"/>
        <v>142259.73398244759</v>
      </c>
    </row>
    <row r="53" spans="1:34" outlineLevel="1" x14ac:dyDescent="0.2">
      <c r="A53" s="73" t="s">
        <v>359</v>
      </c>
      <c r="B53" s="81">
        <f t="shared" si="4"/>
        <v>257395.86916991981</v>
      </c>
      <c r="C53" s="81">
        <f t="shared" si="14"/>
        <v>170321.98181206605</v>
      </c>
      <c r="D53" s="81">
        <f t="shared" si="15"/>
        <v>186764.15282426431</v>
      </c>
      <c r="E53" s="81">
        <f t="shared" si="16"/>
        <v>260422.53263982391</v>
      </c>
      <c r="G53" s="73" t="s">
        <v>359</v>
      </c>
      <c r="H53" s="72">
        <v>1.7669294172645134</v>
      </c>
      <c r="I53" s="72">
        <v>4.7538589209837854</v>
      </c>
      <c r="J53" s="72">
        <v>7.088777509439911</v>
      </c>
      <c r="K53" s="72">
        <v>2.6493234066320359</v>
      </c>
      <c r="M53" s="73" t="s">
        <v>359</v>
      </c>
      <c r="N53" s="77">
        <f t="shared" si="28"/>
        <v>6864.6378163049512</v>
      </c>
      <c r="O53" s="77">
        <f t="shared" si="29"/>
        <v>27911.01225107404</v>
      </c>
      <c r="P53" s="77">
        <f t="shared" si="30"/>
        <v>37955.771502415104</v>
      </c>
      <c r="Q53" s="77">
        <f t="shared" si="31"/>
        <v>10173.17272732375</v>
      </c>
      <c r="R53" s="80">
        <f t="shared" si="9"/>
        <v>82904.594297117845</v>
      </c>
      <c r="S53" s="80"/>
      <c r="AB53" s="73" t="s">
        <v>23</v>
      </c>
      <c r="AC53" s="75" t="s">
        <v>840</v>
      </c>
      <c r="AD53" s="78">
        <v>184.27041700910317</v>
      </c>
      <c r="AE53" s="78">
        <v>883.58039014803251</v>
      </c>
      <c r="AF53" s="78">
        <v>3185.458851292015</v>
      </c>
      <c r="AG53" s="78">
        <v>6248.5862636320117</v>
      </c>
      <c r="AH53" s="79">
        <f t="shared" si="11"/>
        <v>10501.895922081163</v>
      </c>
    </row>
    <row r="54" spans="1:34" outlineLevel="1" x14ac:dyDescent="0.2">
      <c r="A54" s="73" t="s">
        <v>360</v>
      </c>
      <c r="B54" s="81">
        <f t="shared" si="4"/>
        <v>170726.04077277682</v>
      </c>
      <c r="C54" s="81">
        <f t="shared" si="14"/>
        <v>439638.92961134302</v>
      </c>
      <c r="D54" s="81">
        <f t="shared" si="15"/>
        <v>398947.87667694519</v>
      </c>
      <c r="E54" s="81">
        <f t="shared" si="16"/>
        <v>356006.74691858835</v>
      </c>
      <c r="G54" s="73" t="s">
        <v>360</v>
      </c>
      <c r="H54" s="72">
        <v>9.7224654256541893E-2</v>
      </c>
      <c r="I54" s="72">
        <v>2.0663456396509647</v>
      </c>
      <c r="J54" s="72">
        <v>4.7509083365408546</v>
      </c>
      <c r="K54" s="72">
        <v>1.999826850710583</v>
      </c>
      <c r="M54" s="73" t="s">
        <v>360</v>
      </c>
      <c r="N54" s="77">
        <f t="shared" si="28"/>
        <v>569.4775900411139</v>
      </c>
      <c r="O54" s="77">
        <f t="shared" si="29"/>
        <v>4700.09705800551</v>
      </c>
      <c r="P54" s="77">
        <f t="shared" si="30"/>
        <v>11908.594115386113</v>
      </c>
      <c r="Q54" s="77">
        <f t="shared" si="31"/>
        <v>5617.3846929027541</v>
      </c>
      <c r="R54" s="80">
        <f t="shared" si="9"/>
        <v>22795.553456335492</v>
      </c>
      <c r="S54" s="80"/>
      <c r="AB54" s="73" t="s">
        <v>367</v>
      </c>
      <c r="AC54" s="75" t="s">
        <v>841</v>
      </c>
      <c r="AD54" s="78">
        <v>1679.1679254857718</v>
      </c>
      <c r="AE54" s="78">
        <v>5709.8722741284955</v>
      </c>
      <c r="AF54" s="78">
        <v>23295.684677669225</v>
      </c>
      <c r="AG54" s="78">
        <v>25426.045372195305</v>
      </c>
      <c r="AH54" s="79">
        <f t="shared" si="11"/>
        <v>56110.770249478795</v>
      </c>
    </row>
    <row r="55" spans="1:34" outlineLevel="1" x14ac:dyDescent="0.2">
      <c r="A55" s="73" t="s">
        <v>361</v>
      </c>
      <c r="B55" s="81">
        <f t="shared" si="4"/>
        <v>208210.64887937909</v>
      </c>
      <c r="C55" s="81">
        <f t="shared" si="14"/>
        <v>285944.61164153181</v>
      </c>
      <c r="D55" s="81">
        <f t="shared" si="15"/>
        <v>202043.71569368913</v>
      </c>
      <c r="E55" s="81">
        <f t="shared" si="16"/>
        <v>402364.21171544661</v>
      </c>
      <c r="G55" s="73" t="s">
        <v>361</v>
      </c>
      <c r="H55" s="72">
        <v>1.7564296724235489</v>
      </c>
      <c r="I55" s="72">
        <v>11.464195066697553</v>
      </c>
      <c r="J55" s="72">
        <v>9.0775974965290001</v>
      </c>
      <c r="K55" s="72">
        <v>8.7406893574036637</v>
      </c>
      <c r="M55" s="73" t="s">
        <v>361</v>
      </c>
      <c r="N55" s="77">
        <f t="shared" si="28"/>
        <v>8435.830164676574</v>
      </c>
      <c r="O55" s="77">
        <f t="shared" si="29"/>
        <v>40092.362646334419</v>
      </c>
      <c r="P55" s="77">
        <f t="shared" si="30"/>
        <v>44928.878215104713</v>
      </c>
      <c r="Q55" s="77">
        <f t="shared" si="31"/>
        <v>21723.32703283539</v>
      </c>
      <c r="R55" s="80">
        <f t="shared" si="9"/>
        <v>115180.3980589511</v>
      </c>
      <c r="S55" s="80"/>
      <c r="AB55" s="73" t="s">
        <v>367</v>
      </c>
      <c r="AC55" s="75" t="s">
        <v>842</v>
      </c>
      <c r="AD55" s="78">
        <v>975.77009588229623</v>
      </c>
      <c r="AE55" s="78">
        <v>9591.8807999585079</v>
      </c>
      <c r="AF55" s="78">
        <v>19238.559553152958</v>
      </c>
      <c r="AG55" s="78">
        <v>4768.0175010116718</v>
      </c>
      <c r="AH55" s="79">
        <f t="shared" si="11"/>
        <v>34574.227950005436</v>
      </c>
    </row>
    <row r="56" spans="1:34" outlineLevel="1" x14ac:dyDescent="0.2">
      <c r="A56" s="73" t="s">
        <v>14</v>
      </c>
      <c r="B56" s="81">
        <f t="shared" si="4"/>
        <v>394238.25598526362</v>
      </c>
      <c r="C56" s="81">
        <f t="shared" si="14"/>
        <v>465540.95617016818</v>
      </c>
      <c r="D56" s="81">
        <f t="shared" si="15"/>
        <v>485047.99163490755</v>
      </c>
      <c r="E56" s="81">
        <f t="shared" si="16"/>
        <v>340660.67605719191</v>
      </c>
      <c r="G56" s="73" t="s">
        <v>14</v>
      </c>
      <c r="H56" s="72">
        <v>1.1948930094951813</v>
      </c>
      <c r="I56" s="72">
        <v>7.0735090572344621</v>
      </c>
      <c r="J56" s="72">
        <v>12.814419398200993</v>
      </c>
      <c r="K56" s="72">
        <v>8.5317387457109337</v>
      </c>
      <c r="M56" s="73" t="s">
        <v>14</v>
      </c>
      <c r="N56" s="77">
        <f t="shared" si="28"/>
        <v>3030.8905626344026</v>
      </c>
      <c r="O56" s="77">
        <f t="shared" si="29"/>
        <v>15194.171347297954</v>
      </c>
      <c r="P56" s="77">
        <f t="shared" si="30"/>
        <v>26418.869099959746</v>
      </c>
      <c r="Q56" s="77">
        <f t="shared" si="31"/>
        <v>25044.683303213373</v>
      </c>
      <c r="R56" s="80">
        <f t="shared" si="9"/>
        <v>69688.614313105471</v>
      </c>
      <c r="S56" s="80"/>
      <c r="AB56" s="73" t="s">
        <v>367</v>
      </c>
      <c r="AC56" s="75" t="s">
        <v>843</v>
      </c>
      <c r="AD56" s="78">
        <v>4582.8679437901983</v>
      </c>
      <c r="AE56" s="78">
        <v>8846.74378178808</v>
      </c>
      <c r="AF56" s="78">
        <v>31343.32864432683</v>
      </c>
      <c r="AG56" s="78">
        <v>80944.256824586526</v>
      </c>
      <c r="AH56" s="79">
        <f t="shared" si="11"/>
        <v>125717.19719449163</v>
      </c>
    </row>
    <row r="57" spans="1:34" outlineLevel="1" x14ac:dyDescent="0.2">
      <c r="A57" s="73" t="s">
        <v>362</v>
      </c>
      <c r="B57" s="81">
        <f t="shared" si="4"/>
        <v>205219.52174519375</v>
      </c>
      <c r="C57" s="81">
        <f t="shared" si="14"/>
        <v>82239.711068264864</v>
      </c>
      <c r="D57" s="81">
        <f t="shared" si="15"/>
        <v>176113.97810800254</v>
      </c>
      <c r="E57" s="81">
        <f t="shared" si="16"/>
        <v>343616.88202430523</v>
      </c>
      <c r="G57" s="73" t="s">
        <v>362</v>
      </c>
      <c r="H57" s="72">
        <v>0.22102571153307604</v>
      </c>
      <c r="I57" s="72">
        <v>0.97048915281766546</v>
      </c>
      <c r="J57" s="72">
        <v>2.9519751530166838</v>
      </c>
      <c r="K57" s="72">
        <v>4.7386506618613309</v>
      </c>
      <c r="M57" s="73" t="s">
        <v>362</v>
      </c>
      <c r="N57" s="77">
        <f t="shared" si="28"/>
        <v>1077.02088794217</v>
      </c>
      <c r="O57" s="77">
        <f t="shared" si="29"/>
        <v>11800.736410808762</v>
      </c>
      <c r="P57" s="77">
        <f t="shared" si="30"/>
        <v>16761.731151211483</v>
      </c>
      <c r="Q57" s="77">
        <f t="shared" si="31"/>
        <v>13790.505966834742</v>
      </c>
      <c r="R57" s="80">
        <f t="shared" si="9"/>
        <v>43429.994416797155</v>
      </c>
      <c r="S57" s="80"/>
      <c r="AB57" s="73" t="s">
        <v>367</v>
      </c>
      <c r="AC57" s="75" t="s">
        <v>844</v>
      </c>
      <c r="AD57" s="78">
        <v>2774.4590853398386</v>
      </c>
      <c r="AE57" s="78">
        <v>2287.3182726617852</v>
      </c>
      <c r="AF57" s="78">
        <v>4805.1957890568874</v>
      </c>
      <c r="AG57" s="78">
        <v>17711.857957560813</v>
      </c>
      <c r="AH57" s="79">
        <f t="shared" si="11"/>
        <v>27578.831104619323</v>
      </c>
    </row>
    <row r="58" spans="1:34" x14ac:dyDescent="0.2">
      <c r="A58" s="73" t="s">
        <v>363</v>
      </c>
      <c r="B58" s="81">
        <f t="shared" si="4"/>
        <v>2599.7048358007814</v>
      </c>
      <c r="C58" s="81">
        <f t="shared" si="14"/>
        <v>22046.045543033677</v>
      </c>
      <c r="D58" s="81">
        <f t="shared" si="15"/>
        <v>374303.44409075688</v>
      </c>
      <c r="E58" s="81">
        <f t="shared" si="16"/>
        <v>321946.69668218738</v>
      </c>
      <c r="G58" s="73" t="s">
        <v>363</v>
      </c>
      <c r="H58" s="72">
        <v>3.3496090003044786E-3</v>
      </c>
      <c r="I58" s="72">
        <v>8.2114453584211045E-2</v>
      </c>
      <c r="J58" s="72">
        <v>4.0029514828243649</v>
      </c>
      <c r="K58" s="72">
        <v>1.8169465085093899</v>
      </c>
      <c r="M58" s="73" t="s">
        <v>363</v>
      </c>
      <c r="N58" s="77">
        <f t="shared" si="28"/>
        <v>1288.4574256956776</v>
      </c>
      <c r="O58" s="77">
        <f t="shared" si="29"/>
        <v>3724.6794861202839</v>
      </c>
      <c r="P58" s="77">
        <f t="shared" si="30"/>
        <v>10694.401951198115</v>
      </c>
      <c r="Q58" s="77">
        <f t="shared" si="31"/>
        <v>5643.6252560870507</v>
      </c>
      <c r="R58" s="80">
        <f t="shared" si="9"/>
        <v>21351.164119101129</v>
      </c>
      <c r="S58" s="80"/>
      <c r="AB58" s="73" t="s">
        <v>367</v>
      </c>
      <c r="AC58" s="75" t="s">
        <v>845</v>
      </c>
      <c r="AD58" s="78">
        <v>74344.009981678129</v>
      </c>
      <c r="AE58" s="78">
        <v>448450.46235395723</v>
      </c>
      <c r="AF58" s="78">
        <v>594014.94308751565</v>
      </c>
      <c r="AG58" s="78">
        <v>370307.89872067788</v>
      </c>
      <c r="AH58" s="79">
        <f t="shared" si="11"/>
        <v>1487117.314143829</v>
      </c>
    </row>
    <row r="59" spans="1:34" x14ac:dyDescent="0.2">
      <c r="A59" s="73" t="s">
        <v>15</v>
      </c>
      <c r="B59" s="81">
        <f t="shared" si="4"/>
        <v>424921.66936938238</v>
      </c>
      <c r="C59" s="81">
        <f t="shared" si="14"/>
        <v>411745.89407144097</v>
      </c>
      <c r="D59" s="81">
        <f t="shared" si="15"/>
        <v>282624.44324825326</v>
      </c>
      <c r="E59" s="81">
        <f t="shared" si="16"/>
        <v>574060.30806028086</v>
      </c>
      <c r="G59" s="73" t="s">
        <v>15</v>
      </c>
      <c r="H59" s="72">
        <v>0.83515943770837975</v>
      </c>
      <c r="I59" s="72">
        <v>6.6002482592058778</v>
      </c>
      <c r="J59" s="72">
        <v>11.446244334138285</v>
      </c>
      <c r="K59" s="72">
        <v>13.802478643437059</v>
      </c>
      <c r="M59" s="73" t="s">
        <v>15</v>
      </c>
      <c r="N59" s="77">
        <f t="shared" si="28"/>
        <v>1965.4432755755265</v>
      </c>
      <c r="O59" s="77">
        <f t="shared" si="29"/>
        <v>16029.906683321255</v>
      </c>
      <c r="P59" s="77">
        <f t="shared" si="30"/>
        <v>40499.838593522029</v>
      </c>
      <c r="Q59" s="77">
        <f t="shared" si="31"/>
        <v>24043.603868163082</v>
      </c>
      <c r="R59" s="80">
        <f t="shared" si="9"/>
        <v>82538.792420581885</v>
      </c>
      <c r="S59" s="80"/>
      <c r="AB59" s="73" t="s">
        <v>24</v>
      </c>
      <c r="AC59" s="75" t="s">
        <v>846</v>
      </c>
      <c r="AD59" s="78">
        <v>26543.977797099531</v>
      </c>
      <c r="AE59" s="78">
        <v>88475.171747985165</v>
      </c>
      <c r="AF59" s="78">
        <v>342491.50160294102</v>
      </c>
      <c r="AG59" s="78">
        <v>365717.47250096122</v>
      </c>
      <c r="AH59" s="79">
        <f t="shared" si="11"/>
        <v>823228.12364898692</v>
      </c>
    </row>
    <row r="60" spans="1:34" x14ac:dyDescent="0.2">
      <c r="A60" s="73" t="s">
        <v>364</v>
      </c>
      <c r="B60" s="81">
        <f t="shared" si="4"/>
        <v>207749.60020744405</v>
      </c>
      <c r="C60" s="81">
        <f t="shared" si="14"/>
        <v>333833.25092764088</v>
      </c>
      <c r="D60" s="81">
        <f t="shared" si="15"/>
        <v>582331.56067326583</v>
      </c>
      <c r="E60" s="81">
        <f t="shared" si="16"/>
        <v>233853.9731352457</v>
      </c>
      <c r="G60" s="73" t="s">
        <v>364</v>
      </c>
      <c r="H60" s="72">
        <v>0.11629722844872266</v>
      </c>
      <c r="I60" s="72">
        <v>1.2864852166005976</v>
      </c>
      <c r="J60" s="72">
        <v>4.0514350365395755</v>
      </c>
      <c r="K60" s="72">
        <v>0.92648485477882436</v>
      </c>
      <c r="M60" s="73" t="s">
        <v>364</v>
      </c>
      <c r="N60" s="77">
        <f t="shared" si="28"/>
        <v>559.79519735583835</v>
      </c>
      <c r="O60" s="77">
        <f t="shared" si="29"/>
        <v>3853.6760883637871</v>
      </c>
      <c r="P60" s="77">
        <f t="shared" si="30"/>
        <v>6957.2650877027627</v>
      </c>
      <c r="Q60" s="77">
        <f t="shared" si="31"/>
        <v>3961.8093392110409</v>
      </c>
      <c r="R60" s="80">
        <f t="shared" si="9"/>
        <v>15332.545712633428</v>
      </c>
      <c r="S60" s="80"/>
      <c r="AB60" s="73" t="s">
        <v>368</v>
      </c>
      <c r="AC60" s="75" t="s">
        <v>847</v>
      </c>
      <c r="AD60" s="78">
        <v>51641.911504501695</v>
      </c>
      <c r="AE60" s="78">
        <v>82410.817473124989</v>
      </c>
      <c r="AF60" s="78">
        <v>116386.22914089818</v>
      </c>
      <c r="AG60" s="78">
        <v>619343.07661469781</v>
      </c>
      <c r="AH60" s="79">
        <f t="shared" si="11"/>
        <v>869782.03473322268</v>
      </c>
    </row>
    <row r="61" spans="1:34" x14ac:dyDescent="0.2">
      <c r="A61" s="73" t="s">
        <v>365</v>
      </c>
      <c r="B61" s="81">
        <f t="shared" si="4"/>
        <v>173910.1161722354</v>
      </c>
      <c r="C61" s="81">
        <f t="shared" si="14"/>
        <v>151470.09570860976</v>
      </c>
      <c r="D61" s="81">
        <f t="shared" si="15"/>
        <v>204985.13584359639</v>
      </c>
      <c r="E61" s="81">
        <f t="shared" si="16"/>
        <v>158576.11694319063</v>
      </c>
      <c r="G61" s="73" t="s">
        <v>365</v>
      </c>
      <c r="H61" s="72">
        <v>0.59221751098396802</v>
      </c>
      <c r="I61" s="72">
        <v>2.434381541117058</v>
      </c>
      <c r="J61" s="72">
        <v>1.3291821494145133</v>
      </c>
      <c r="K61" s="72">
        <v>0.46215231810944984</v>
      </c>
      <c r="M61" s="73" t="s">
        <v>365</v>
      </c>
      <c r="N61" s="77">
        <f t="shared" si="28"/>
        <v>3405.3080063350276</v>
      </c>
      <c r="O61" s="77">
        <f t="shared" si="29"/>
        <v>16071.697385074567</v>
      </c>
      <c r="P61" s="77">
        <f t="shared" si="30"/>
        <v>6484.2855260914093</v>
      </c>
      <c r="Q61" s="77">
        <f t="shared" si="31"/>
        <v>2914.3879104759162</v>
      </c>
      <c r="R61" s="80">
        <f t="shared" si="9"/>
        <v>28875.678827976924</v>
      </c>
      <c r="S61" s="80"/>
      <c r="AB61" s="73" t="s">
        <v>368</v>
      </c>
      <c r="AC61" s="75" t="s">
        <v>848</v>
      </c>
      <c r="AD61" s="78">
        <v>44735.845699256955</v>
      </c>
      <c r="AE61" s="78">
        <v>126109.42788722737</v>
      </c>
      <c r="AF61" s="78">
        <v>274773.70160099183</v>
      </c>
      <c r="AG61" s="78">
        <v>382858.18652800343</v>
      </c>
      <c r="AH61" s="79">
        <f t="shared" si="11"/>
        <v>828477.16171547957</v>
      </c>
    </row>
    <row r="62" spans="1:34" x14ac:dyDescent="0.2">
      <c r="A62" s="73" t="s">
        <v>16</v>
      </c>
      <c r="B62" s="81">
        <f t="shared" si="4"/>
        <v>130229.31067672514</v>
      </c>
      <c r="C62" s="81">
        <f t="shared" si="14"/>
        <v>223826.46587651572</v>
      </c>
      <c r="D62" s="81">
        <f t="shared" si="15"/>
        <v>152509.63049189735</v>
      </c>
      <c r="E62" s="81">
        <f t="shared" si="16"/>
        <v>239321.04131972772</v>
      </c>
      <c r="G62" s="73" t="s">
        <v>16</v>
      </c>
      <c r="H62" s="72">
        <v>0.35178557506933056</v>
      </c>
      <c r="I62" s="72">
        <v>3.6623286353086049</v>
      </c>
      <c r="J62" s="72">
        <v>1.4187539423556037</v>
      </c>
      <c r="K62" s="72">
        <v>1.0241330177892034</v>
      </c>
      <c r="M62" s="73" t="s">
        <v>16</v>
      </c>
      <c r="N62" s="77">
        <f t="shared" si="28"/>
        <v>2701.2780244424839</v>
      </c>
      <c r="O62" s="77">
        <f t="shared" si="29"/>
        <v>16362.357422598534</v>
      </c>
      <c r="P62" s="77">
        <f t="shared" si="30"/>
        <v>9302.7170663231027</v>
      </c>
      <c r="Q62" s="77">
        <f t="shared" si="31"/>
        <v>4279.3271002902911</v>
      </c>
      <c r="R62" s="80">
        <f t="shared" si="9"/>
        <v>32645.679613654414</v>
      </c>
      <c r="S62" s="80"/>
      <c r="AB62" s="73" t="s">
        <v>368</v>
      </c>
      <c r="AC62" s="75" t="s">
        <v>849</v>
      </c>
      <c r="AD62" s="78">
        <v>67452.348027500804</v>
      </c>
      <c r="AE62" s="78">
        <v>156204.17029795054</v>
      </c>
      <c r="AF62" s="78">
        <v>80422.378436074971</v>
      </c>
      <c r="AG62" s="78">
        <v>7493.1417328957004</v>
      </c>
      <c r="AH62" s="79">
        <f t="shared" si="11"/>
        <v>311572.03849442204</v>
      </c>
    </row>
    <row r="63" spans="1:34" x14ac:dyDescent="0.2">
      <c r="A63" s="73" t="s">
        <v>17</v>
      </c>
      <c r="B63" s="81">
        <f t="shared" si="4"/>
        <v>1123646.1078695462</v>
      </c>
      <c r="C63" s="81">
        <f t="shared" si="14"/>
        <v>282750.93849553599</v>
      </c>
      <c r="D63" s="81">
        <f t="shared" si="15"/>
        <v>208964.08458084476</v>
      </c>
      <c r="E63" s="81">
        <f t="shared" si="16"/>
        <v>460631.19922763517</v>
      </c>
      <c r="G63" s="73" t="s">
        <v>17</v>
      </c>
      <c r="H63" s="72">
        <v>6.6080047264795096</v>
      </c>
      <c r="I63" s="72">
        <v>2.6018956137114082</v>
      </c>
      <c r="J63" s="72">
        <v>6.725622113754147</v>
      </c>
      <c r="K63" s="72">
        <v>26.100765601717256</v>
      </c>
      <c r="M63" s="73" t="s">
        <v>17</v>
      </c>
      <c r="N63" s="77">
        <f t="shared" si="28"/>
        <v>5880.8593561618864</v>
      </c>
      <c r="O63" s="77">
        <f t="shared" si="29"/>
        <v>9202.0759596965454</v>
      </c>
      <c r="P63" s="77">
        <f t="shared" si="30"/>
        <v>32185.541009331268</v>
      </c>
      <c r="Q63" s="77">
        <f t="shared" si="31"/>
        <v>56663.043331588909</v>
      </c>
      <c r="R63" s="80">
        <f t="shared" si="9"/>
        <v>103931.5196567786</v>
      </c>
      <c r="S63" s="80"/>
      <c r="AB63" s="73" t="s">
        <v>368</v>
      </c>
      <c r="AC63" s="75" t="s">
        <v>850</v>
      </c>
      <c r="AD63" s="78">
        <v>3010.4496249131294</v>
      </c>
      <c r="AE63" s="78">
        <v>2702.2322026808397</v>
      </c>
      <c r="AF63" s="78">
        <v>11434.093069657865</v>
      </c>
      <c r="AG63" s="78">
        <v>24085.64380261326</v>
      </c>
      <c r="AH63" s="79">
        <f t="shared" si="11"/>
        <v>41232.418699865098</v>
      </c>
    </row>
    <row r="64" spans="1:34" x14ac:dyDescent="0.2">
      <c r="A64" s="73" t="s">
        <v>18</v>
      </c>
      <c r="B64" s="81">
        <f t="shared" si="4"/>
        <v>136074.34858188909</v>
      </c>
      <c r="C64" s="81">
        <f t="shared" si="14"/>
        <v>269707.24815356283</v>
      </c>
      <c r="D64" s="81">
        <f t="shared" si="15"/>
        <v>165788.79702128112</v>
      </c>
      <c r="E64" s="81">
        <f t="shared" si="16"/>
        <v>494867.08004968369</v>
      </c>
      <c r="G64" s="73" t="s">
        <v>18</v>
      </c>
      <c r="H64" s="72">
        <v>0.43790985401574073</v>
      </c>
      <c r="I64" s="72">
        <v>2.6267560134847048</v>
      </c>
      <c r="J64" s="72">
        <v>2.326507298347797</v>
      </c>
      <c r="K64" s="72">
        <v>5.9468694998924132</v>
      </c>
      <c r="M64" s="73" t="s">
        <v>18</v>
      </c>
      <c r="N64" s="77">
        <f t="shared" si="28"/>
        <v>3218.1660877267259</v>
      </c>
      <c r="O64" s="77">
        <f t="shared" si="29"/>
        <v>9739.2859534465042</v>
      </c>
      <c r="P64" s="77">
        <f t="shared" si="30"/>
        <v>14032.958439581173</v>
      </c>
      <c r="Q64" s="77">
        <f t="shared" si="31"/>
        <v>12017.104672421045</v>
      </c>
      <c r="R64" s="80">
        <f t="shared" si="9"/>
        <v>39007.515153175445</v>
      </c>
      <c r="S64" s="80"/>
      <c r="AB64" s="73" t="s">
        <v>368</v>
      </c>
      <c r="AC64" s="75" t="s">
        <v>851</v>
      </c>
      <c r="AD64" s="78">
        <v>7220.5199863636999</v>
      </c>
      <c r="AE64" s="78">
        <v>23198.773697760415</v>
      </c>
      <c r="AF64" s="78">
        <v>54663.956426394565</v>
      </c>
      <c r="AG64" s="78">
        <v>57910.236944310687</v>
      </c>
      <c r="AH64" s="79">
        <f t="shared" si="11"/>
        <v>142993.48705482937</v>
      </c>
    </row>
    <row r="65" spans="1:34" x14ac:dyDescent="0.2">
      <c r="A65" s="73" t="s">
        <v>19</v>
      </c>
      <c r="B65" s="81">
        <f t="shared" si="4"/>
        <v>73203.855625793003</v>
      </c>
      <c r="C65" s="81">
        <f t="shared" si="14"/>
        <v>68294.478869803614</v>
      </c>
      <c r="D65" s="81">
        <f t="shared" si="15"/>
        <v>89376.355734606725</v>
      </c>
      <c r="E65" s="81">
        <f t="shared" si="16"/>
        <v>173633.98580024767</v>
      </c>
      <c r="G65" s="73" t="s">
        <v>19</v>
      </c>
      <c r="H65" s="72">
        <v>6.9251440682127416</v>
      </c>
      <c r="I65" s="72">
        <v>19.740503841427003</v>
      </c>
      <c r="J65" s="72">
        <v>21.526174446911938</v>
      </c>
      <c r="K65" s="72">
        <v>23.814307113186324</v>
      </c>
      <c r="M65" s="73" t="s">
        <v>19</v>
      </c>
      <c r="N65" s="77">
        <f t="shared" si="28"/>
        <v>94600.810421967763</v>
      </c>
      <c r="O65" s="77">
        <f t="shared" si="29"/>
        <v>289049.77632321109</v>
      </c>
      <c r="P65" s="77">
        <f t="shared" si="30"/>
        <v>240848.6480566689</v>
      </c>
      <c r="Q65" s="77">
        <f t="shared" si="31"/>
        <v>137152.33802547632</v>
      </c>
      <c r="R65" s="80">
        <f t="shared" si="9"/>
        <v>761651.57282732404</v>
      </c>
      <c r="S65" s="80"/>
      <c r="AB65" s="73" t="s">
        <v>368</v>
      </c>
      <c r="AC65" s="75" t="s">
        <v>852</v>
      </c>
      <c r="AD65" s="78">
        <v>3931.5927033491898</v>
      </c>
      <c r="AE65" s="78">
        <v>25958.272993660295</v>
      </c>
      <c r="AF65" s="78">
        <v>26258.669095214627</v>
      </c>
      <c r="AG65" s="78">
        <v>24257.369921323188</v>
      </c>
      <c r="AH65" s="79">
        <f t="shared" si="11"/>
        <v>80405.904713547294</v>
      </c>
    </row>
    <row r="66" spans="1:34" x14ac:dyDescent="0.2">
      <c r="A66" s="73" t="s">
        <v>20</v>
      </c>
      <c r="B66" s="81">
        <f t="shared" si="4"/>
        <v>118187.8769651809</v>
      </c>
      <c r="C66" s="81">
        <f t="shared" si="14"/>
        <v>95563.582504751117</v>
      </c>
      <c r="D66" s="81">
        <f t="shared" si="15"/>
        <v>98494.173406828326</v>
      </c>
      <c r="E66" s="81">
        <f t="shared" si="16"/>
        <v>536179.29068066098</v>
      </c>
      <c r="G66" s="73" t="s">
        <v>20</v>
      </c>
      <c r="H66" s="72">
        <v>5.8902404139500391</v>
      </c>
      <c r="I66" s="72">
        <v>41.980635476449976</v>
      </c>
      <c r="J66" s="72">
        <v>85.525269454511502</v>
      </c>
      <c r="K66" s="72">
        <v>120.23447912311539</v>
      </c>
      <c r="M66" s="73" t="s">
        <v>20</v>
      </c>
      <c r="N66" s="77">
        <f t="shared" si="28"/>
        <v>49837.940787153246</v>
      </c>
      <c r="O66" s="77">
        <f t="shared" si="29"/>
        <v>439295.32962373854</v>
      </c>
      <c r="P66" s="77">
        <f t="shared" si="30"/>
        <v>868328.21167249139</v>
      </c>
      <c r="Q66" s="77">
        <f t="shared" si="31"/>
        <v>224243.04931748088</v>
      </c>
      <c r="R66" s="80">
        <f t="shared" si="9"/>
        <v>1581704.531400864</v>
      </c>
      <c r="S66" s="80"/>
      <c r="AB66" s="73" t="s">
        <v>368</v>
      </c>
      <c r="AC66" s="75" t="s">
        <v>853</v>
      </c>
      <c r="AD66" s="78">
        <v>1086962.6298780097</v>
      </c>
      <c r="AE66" s="78">
        <v>2509089.8942108075</v>
      </c>
      <c r="AF66" s="78">
        <v>1259514.6981956277</v>
      </c>
      <c r="AG66" s="78">
        <v>337154.88072051812</v>
      </c>
      <c r="AH66" s="79">
        <f t="shared" si="11"/>
        <v>5192722.1030049631</v>
      </c>
    </row>
    <row r="67" spans="1:34" x14ac:dyDescent="0.2">
      <c r="A67" s="73" t="s">
        <v>366</v>
      </c>
      <c r="B67" s="81">
        <f t="shared" si="4"/>
        <v>81034.765054449817</v>
      </c>
      <c r="C67" s="81">
        <f t="shared" si="14"/>
        <v>34995.089028556918</v>
      </c>
      <c r="D67" s="81">
        <f t="shared" si="15"/>
        <v>36411.290784731587</v>
      </c>
      <c r="E67" s="81">
        <f t="shared" si="16"/>
        <v>69273.552510617577</v>
      </c>
      <c r="G67" s="73" t="s">
        <v>366</v>
      </c>
      <c r="H67" s="72">
        <v>1.6744592723923026</v>
      </c>
      <c r="I67" s="72">
        <v>4.3117820376125779</v>
      </c>
      <c r="J67" s="72">
        <v>7.2723934590272039</v>
      </c>
      <c r="K67" s="72">
        <v>4.1006011920519985</v>
      </c>
      <c r="M67" s="73" t="s">
        <v>366</v>
      </c>
      <c r="N67" s="77">
        <f t="shared" si="28"/>
        <v>20663.467972877821</v>
      </c>
      <c r="O67" s="77">
        <f t="shared" si="29"/>
        <v>123211.06067465781</v>
      </c>
      <c r="P67" s="77">
        <f t="shared" si="30"/>
        <v>199729.07585239329</v>
      </c>
      <c r="Q67" s="77">
        <f t="shared" si="31"/>
        <v>59194.325156393541</v>
      </c>
      <c r="R67" s="80">
        <f t="shared" si="9"/>
        <v>402797.92965632241</v>
      </c>
      <c r="S67" s="80"/>
      <c r="AC67" s="75" t="s">
        <v>63</v>
      </c>
      <c r="AD67" s="79">
        <f>SUM(AD5:AD66)</f>
        <v>1881196.8496146984</v>
      </c>
      <c r="AE67" s="79">
        <f t="shared" ref="AE67:AG67" si="34">SUM(AE5:AE66)</f>
        <v>5415947.8154472988</v>
      </c>
      <c r="AF67" s="79">
        <f t="shared" si="34"/>
        <v>5469794.1152835563</v>
      </c>
      <c r="AG67" s="79">
        <f t="shared" si="34"/>
        <v>3582915.9757528901</v>
      </c>
      <c r="AH67" s="79">
        <f t="shared" si="11"/>
        <v>16349854.756098444</v>
      </c>
    </row>
    <row r="68" spans="1:34" x14ac:dyDescent="0.2">
      <c r="A68" s="73" t="s">
        <v>704</v>
      </c>
      <c r="B68" s="81">
        <f t="shared" si="4"/>
        <v>398965.37900340441</v>
      </c>
      <c r="C68" s="81">
        <f t="shared" si="14"/>
        <v>155377.50777553377</v>
      </c>
      <c r="D68" s="81">
        <f t="shared" si="15"/>
        <v>171406.7850119145</v>
      </c>
      <c r="E68" s="81">
        <f t="shared" si="16"/>
        <v>453621.02953000384</v>
      </c>
      <c r="G68" s="73" t="s">
        <v>704</v>
      </c>
      <c r="H68" s="72">
        <v>2.1562773982486227</v>
      </c>
      <c r="I68" s="72">
        <v>3.3174405905049564</v>
      </c>
      <c r="J68" s="72">
        <v>5.6842766386449775</v>
      </c>
      <c r="K68" s="72">
        <v>6.7356036181341761</v>
      </c>
      <c r="M68" s="73" t="s">
        <v>704</v>
      </c>
      <c r="N68" s="77">
        <f t="shared" ref="N68:Q69" si="35">AD$46*(U68/U$70)</f>
        <v>5404.6729659473112</v>
      </c>
      <c r="O68" s="77">
        <f t="shared" si="35"/>
        <v>21350.841817449531</v>
      </c>
      <c r="P68" s="77">
        <f t="shared" si="35"/>
        <v>33162.494928365079</v>
      </c>
      <c r="Q68" s="77">
        <f t="shared" si="35"/>
        <v>14848.525927276622</v>
      </c>
      <c r="R68" s="80">
        <f t="shared" si="9"/>
        <v>74766.535639038542</v>
      </c>
      <c r="S68" s="80"/>
      <c r="T68" s="73" t="s">
        <v>704</v>
      </c>
      <c r="U68" s="73">
        <v>2.1562773982486227</v>
      </c>
      <c r="V68" s="73">
        <v>3.3174405905049564</v>
      </c>
      <c r="W68" s="73">
        <v>5.6842766386449775</v>
      </c>
      <c r="X68" s="73">
        <v>6.7356036181341761</v>
      </c>
    </row>
    <row r="69" spans="1:34" x14ac:dyDescent="0.2">
      <c r="A69" s="73" t="s">
        <v>705</v>
      </c>
      <c r="B69" s="81">
        <f t="shared" ref="B69:B78" si="36">H69*1000000000/N69</f>
        <v>398965.37900340441</v>
      </c>
      <c r="C69" s="81">
        <f t="shared" si="14"/>
        <v>155377.50777553377</v>
      </c>
      <c r="D69" s="81">
        <f t="shared" si="15"/>
        <v>171406.78501191447</v>
      </c>
      <c r="E69" s="81">
        <f t="shared" si="16"/>
        <v>453621.02953000384</v>
      </c>
      <c r="G69" s="73" t="s">
        <v>705</v>
      </c>
      <c r="H69" s="72">
        <v>7.9257692274744596</v>
      </c>
      <c r="I69" s="72">
        <v>12.816900983142613</v>
      </c>
      <c r="J69" s="72">
        <v>21.902728032380935</v>
      </c>
      <c r="K69" s="72">
        <v>27.173613737945224</v>
      </c>
      <c r="M69" s="73" t="s">
        <v>705</v>
      </c>
      <c r="N69" s="77">
        <f t="shared" si="35"/>
        <v>19865.807021332617</v>
      </c>
      <c r="O69" s="77">
        <f t="shared" si="35"/>
        <v>82488.77953209648</v>
      </c>
      <c r="P69" s="77">
        <f t="shared" si="35"/>
        <v>127782.15302771403</v>
      </c>
      <c r="Q69" s="77">
        <f t="shared" si="35"/>
        <v>59903.778636761548</v>
      </c>
      <c r="R69" s="80">
        <f t="shared" si="9"/>
        <v>290040.51821790467</v>
      </c>
      <c r="S69" s="80"/>
      <c r="T69" s="73" t="s">
        <v>705</v>
      </c>
      <c r="U69" s="73">
        <v>7.9257692274744596</v>
      </c>
      <c r="V69" s="73">
        <v>12.816900983142613</v>
      </c>
      <c r="W69" s="73">
        <v>21.902728032380935</v>
      </c>
      <c r="X69" s="73">
        <v>27.173613737945224</v>
      </c>
    </row>
    <row r="70" spans="1:34" x14ac:dyDescent="0.2">
      <c r="A70" s="73" t="s">
        <v>748</v>
      </c>
      <c r="B70" s="81">
        <f t="shared" si="36"/>
        <v>106141.42031342896</v>
      </c>
      <c r="C70" s="81">
        <f t="shared" si="14"/>
        <v>356247.89136136096</v>
      </c>
      <c r="D70" s="81">
        <f t="shared" si="15"/>
        <v>105546.48740715977</v>
      </c>
      <c r="E70" s="81">
        <f t="shared" si="16"/>
        <v>192263.76367262192</v>
      </c>
      <c r="G70" s="73" t="s">
        <v>748</v>
      </c>
      <c r="H70" s="72">
        <v>3.7865158608740283E-2</v>
      </c>
      <c r="I70" s="72">
        <v>0.97455004472271689</v>
      </c>
      <c r="J70" s="72">
        <v>0.80396664791669148</v>
      </c>
      <c r="K70" s="72">
        <v>1.3652961382889686</v>
      </c>
      <c r="M70" s="73" t="s">
        <v>748</v>
      </c>
      <c r="N70" s="77">
        <f>SUM(AD$47:AD$48)*(U71/U$73)</f>
        <v>356.74252800581382</v>
      </c>
      <c r="O70" s="77">
        <f t="shared" ref="O70:Q71" si="37">SUM(AE$47:AE$48)*(V71/V$73)</f>
        <v>2735.5952648549983</v>
      </c>
      <c r="P70" s="77">
        <f t="shared" si="37"/>
        <v>7617.1805208001088</v>
      </c>
      <c r="Q70" s="77">
        <f t="shared" si="37"/>
        <v>7101.1620297506161</v>
      </c>
      <c r="R70" s="80">
        <f t="shared" ref="R70:R78" si="38">SUM(N70:Q70)</f>
        <v>17810.680343411535</v>
      </c>
      <c r="S70" s="80"/>
      <c r="U70" s="73">
        <f>SUM(U68:U69)</f>
        <v>10.082046625723082</v>
      </c>
      <c r="V70" s="73">
        <f t="shared" ref="V70:X70" si="39">SUM(V68:V69)</f>
        <v>16.134341573647568</v>
      </c>
      <c r="W70" s="73">
        <f t="shared" si="39"/>
        <v>27.587004671025912</v>
      </c>
      <c r="X70" s="73">
        <f t="shared" si="39"/>
        <v>33.909217356079402</v>
      </c>
    </row>
    <row r="71" spans="1:34" x14ac:dyDescent="0.2">
      <c r="A71" s="73" t="s">
        <v>749</v>
      </c>
      <c r="B71" s="81">
        <f t="shared" si="36"/>
        <v>106141.42031342894</v>
      </c>
      <c r="C71" s="81">
        <f t="shared" si="14"/>
        <v>356247.89136136085</v>
      </c>
      <c r="D71" s="81">
        <f t="shared" si="15"/>
        <v>105546.48740715979</v>
      </c>
      <c r="E71" s="81">
        <f t="shared" si="16"/>
        <v>192263.76367262189</v>
      </c>
      <c r="G71" s="73" t="s">
        <v>749</v>
      </c>
      <c r="H71" s="72">
        <v>3.4884294337126372E-2</v>
      </c>
      <c r="I71" s="72">
        <v>0.89783040281573312</v>
      </c>
      <c r="J71" s="72">
        <v>0.74067586704060429</v>
      </c>
      <c r="K71" s="72">
        <v>1.2578157360318225</v>
      </c>
      <c r="M71" s="73" t="s">
        <v>749</v>
      </c>
      <c r="N71" s="77">
        <f>SUM(AD$47:AD$48)*(U72/U$73)</f>
        <v>328.65863518799017</v>
      </c>
      <c r="O71" s="77">
        <f t="shared" si="37"/>
        <v>2520.2406093823492</v>
      </c>
      <c r="P71" s="77">
        <f t="shared" si="37"/>
        <v>7017.5321342845582</v>
      </c>
      <c r="Q71" s="77">
        <f t="shared" si="37"/>
        <v>6542.1362403659932</v>
      </c>
      <c r="R71" s="80">
        <f t="shared" si="38"/>
        <v>16408.567619220892</v>
      </c>
      <c r="S71" s="80"/>
      <c r="T71" s="73" t="s">
        <v>748</v>
      </c>
      <c r="U71" s="73">
        <v>3.7865158608740283E-2</v>
      </c>
      <c r="V71" s="73">
        <v>0.97455004472271689</v>
      </c>
      <c r="W71" s="73">
        <v>0.80396664791669148</v>
      </c>
      <c r="X71" s="73">
        <v>1.3652961382889686</v>
      </c>
    </row>
    <row r="72" spans="1:34" x14ac:dyDescent="0.2">
      <c r="A72" s="82" t="s">
        <v>721</v>
      </c>
      <c r="B72" s="83">
        <f>B68</f>
        <v>398965.37900340441</v>
      </c>
      <c r="C72" s="83">
        <f t="shared" ref="C72:E72" si="40">C68</f>
        <v>155377.50777553377</v>
      </c>
      <c r="D72" s="83">
        <f t="shared" si="40"/>
        <v>171406.7850119145</v>
      </c>
      <c r="E72" s="83">
        <f t="shared" si="40"/>
        <v>453621.02953000384</v>
      </c>
      <c r="G72" s="73" t="s">
        <v>721</v>
      </c>
      <c r="H72" s="72">
        <v>1E-10</v>
      </c>
      <c r="I72" s="72">
        <v>1E-10</v>
      </c>
      <c r="J72" s="72">
        <v>1E-10</v>
      </c>
      <c r="K72" s="72">
        <v>1E-10</v>
      </c>
      <c r="M72" s="73" t="s">
        <v>721</v>
      </c>
      <c r="N72" s="77">
        <f t="shared" ref="N72:Q78" si="41">SUMIF($AB$5:$AB$66,$M72,AD$5:AD$66)</f>
        <v>0</v>
      </c>
      <c r="O72" s="77">
        <f t="shared" si="41"/>
        <v>0</v>
      </c>
      <c r="P72" s="77">
        <f t="shared" si="41"/>
        <v>0</v>
      </c>
      <c r="Q72" s="77">
        <f t="shared" si="41"/>
        <v>0</v>
      </c>
      <c r="R72" s="80">
        <f t="shared" si="38"/>
        <v>0</v>
      </c>
      <c r="S72" s="80"/>
      <c r="T72" s="73" t="s">
        <v>749</v>
      </c>
      <c r="U72" s="73">
        <v>3.4884294337126372E-2</v>
      </c>
      <c r="V72" s="73">
        <v>0.89783040281573312</v>
      </c>
      <c r="W72" s="73">
        <v>0.74067586704060429</v>
      </c>
      <c r="X72" s="73">
        <v>1.2578157360318225</v>
      </c>
    </row>
    <row r="73" spans="1:34" x14ac:dyDescent="0.2">
      <c r="A73" s="73" t="s">
        <v>562</v>
      </c>
      <c r="B73" s="81">
        <f t="shared" si="36"/>
        <v>170580.84286101913</v>
      </c>
      <c r="C73" s="81">
        <f t="shared" si="14"/>
        <v>222227.13804423483</v>
      </c>
      <c r="D73" s="81">
        <f t="shared" si="15"/>
        <v>253175.13272835079</v>
      </c>
      <c r="E73" s="81">
        <f t="shared" si="16"/>
        <v>407821.89566057245</v>
      </c>
      <c r="G73" s="73" t="s">
        <v>562</v>
      </c>
      <c r="H73" s="72">
        <v>0.52834094234320805</v>
      </c>
      <c r="I73" s="72">
        <v>6.1681656334716504</v>
      </c>
      <c r="J73" s="72">
        <v>11.406314379603542</v>
      </c>
      <c r="K73" s="72">
        <v>9.3891302568173902</v>
      </c>
      <c r="M73" s="73" t="s">
        <v>562</v>
      </c>
      <c r="N73" s="77">
        <f t="shared" si="41"/>
        <v>3097.3052628991536</v>
      </c>
      <c r="O73" s="77">
        <f t="shared" si="41"/>
        <v>27756.13135171575</v>
      </c>
      <c r="P73" s="77">
        <f t="shared" si="41"/>
        <v>45053.059740437348</v>
      </c>
      <c r="Q73" s="77">
        <f t="shared" si="41"/>
        <v>23022.624230632049</v>
      </c>
      <c r="R73" s="80">
        <f t="shared" si="38"/>
        <v>98929.120585684301</v>
      </c>
      <c r="S73" s="80"/>
      <c r="U73" s="73">
        <f>SUM(U71:U72)</f>
        <v>7.2749452945866655E-2</v>
      </c>
      <c r="V73" s="73">
        <f t="shared" ref="V73" si="42">SUM(V71:V72)</f>
        <v>1.87238044753845</v>
      </c>
      <c r="W73" s="73">
        <f t="shared" ref="W73" si="43">SUM(W71:W72)</f>
        <v>1.5446425149572958</v>
      </c>
      <c r="X73" s="73">
        <f t="shared" ref="X73" si="44">SUM(X71:X72)</f>
        <v>2.6231118743207911</v>
      </c>
    </row>
    <row r="74" spans="1:34" x14ac:dyDescent="0.2">
      <c r="A74" s="73" t="s">
        <v>22</v>
      </c>
      <c r="B74" s="81">
        <f t="shared" si="36"/>
        <v>114242.04975779647</v>
      </c>
      <c r="C74" s="81">
        <f t="shared" si="14"/>
        <v>149740.29286635565</v>
      </c>
      <c r="D74" s="81">
        <f t="shared" si="15"/>
        <v>183907.1369483271</v>
      </c>
      <c r="E74" s="81">
        <f t="shared" si="16"/>
        <v>382150.39780494507</v>
      </c>
      <c r="G74" s="73" t="s">
        <v>22</v>
      </c>
      <c r="H74" s="72">
        <v>0.28173042237272011</v>
      </c>
      <c r="I74" s="72">
        <v>3.537095053446822</v>
      </c>
      <c r="J74" s="72">
        <v>11.733842297300665</v>
      </c>
      <c r="K74" s="72">
        <v>18.285967465451066</v>
      </c>
      <c r="M74" s="73" t="s">
        <v>22</v>
      </c>
      <c r="N74" s="77">
        <f t="shared" si="41"/>
        <v>2466.0833989762459</v>
      </c>
      <c r="O74" s="77">
        <f t="shared" si="41"/>
        <v>23621.531558000268</v>
      </c>
      <c r="P74" s="77">
        <f t="shared" si="41"/>
        <v>63803.082860223934</v>
      </c>
      <c r="Q74" s="77">
        <f t="shared" si="41"/>
        <v>47850.185608820117</v>
      </c>
      <c r="R74" s="80">
        <f t="shared" si="38"/>
        <v>137740.88342602056</v>
      </c>
      <c r="S74" s="80"/>
    </row>
    <row r="75" spans="1:34" x14ac:dyDescent="0.2">
      <c r="A75" s="73" t="s">
        <v>23</v>
      </c>
      <c r="B75" s="81">
        <f t="shared" si="36"/>
        <v>392016.15495317493</v>
      </c>
      <c r="C75" s="81">
        <f t="shared" si="14"/>
        <v>499402.48841419269</v>
      </c>
      <c r="D75" s="81">
        <f t="shared" si="15"/>
        <v>302935.53633618401</v>
      </c>
      <c r="E75" s="81">
        <f t="shared" si="16"/>
        <v>861880.07060509839</v>
      </c>
      <c r="G75" s="73" t="s">
        <v>23</v>
      </c>
      <c r="H75" s="72">
        <v>2.8016048769724953</v>
      </c>
      <c r="I75" s="72">
        <v>11.472050130543616</v>
      </c>
      <c r="J75" s="72">
        <v>49.405813786718205</v>
      </c>
      <c r="K75" s="72">
        <v>175.27350775707933</v>
      </c>
      <c r="M75" s="73" t="s">
        <v>23</v>
      </c>
      <c r="N75" s="77">
        <f t="shared" si="41"/>
        <v>7146.6566915007315</v>
      </c>
      <c r="O75" s="77">
        <f t="shared" si="41"/>
        <v>22971.551797773514</v>
      </c>
      <c r="P75" s="77">
        <f t="shared" si="41"/>
        <v>163090.1887056588</v>
      </c>
      <c r="Q75" s="77">
        <f t="shared" si="41"/>
        <v>203361.82925546172</v>
      </c>
      <c r="R75" s="80">
        <f t="shared" si="38"/>
        <v>396570.22645039478</v>
      </c>
      <c r="S75" s="80"/>
    </row>
    <row r="76" spans="1:34" x14ac:dyDescent="0.2">
      <c r="A76" s="73" t="s">
        <v>367</v>
      </c>
      <c r="B76" s="81">
        <f t="shared" si="36"/>
        <v>123387.17632272253</v>
      </c>
      <c r="C76" s="81">
        <f t="shared" si="14"/>
        <v>44240.263654914932</v>
      </c>
      <c r="D76" s="81">
        <f t="shared" si="15"/>
        <v>54870.507812018121</v>
      </c>
      <c r="E76" s="81">
        <f t="shared" si="16"/>
        <v>163312.51049606604</v>
      </c>
      <c r="G76" s="73" t="s">
        <v>367</v>
      </c>
      <c r="H76" s="72">
        <v>10.408482581323204</v>
      </c>
      <c r="I76" s="72">
        <v>21.009094121926633</v>
      </c>
      <c r="J76" s="72">
        <v>36.911265047799553</v>
      </c>
      <c r="K76" s="72">
        <v>81.518758587356885</v>
      </c>
      <c r="M76" s="73" t="s">
        <v>367</v>
      </c>
      <c r="N76" s="77">
        <f t="shared" si="41"/>
        <v>84356.275032176229</v>
      </c>
      <c r="O76" s="77">
        <f t="shared" si="41"/>
        <v>474886.27748249413</v>
      </c>
      <c r="P76" s="77">
        <f t="shared" si="41"/>
        <v>672697.71175172157</v>
      </c>
      <c r="Q76" s="77">
        <f t="shared" si="41"/>
        <v>499158.0763760322</v>
      </c>
      <c r="R76" s="80">
        <f t="shared" si="38"/>
        <v>1731098.3406424243</v>
      </c>
      <c r="S76" s="80"/>
    </row>
    <row r="77" spans="1:34" x14ac:dyDescent="0.2">
      <c r="A77" s="73" t="s">
        <v>24</v>
      </c>
      <c r="B77" s="81">
        <f t="shared" si="36"/>
        <v>2378023.1372891804</v>
      </c>
      <c r="C77" s="81">
        <f t="shared" si="14"/>
        <v>574438.72242504137</v>
      </c>
      <c r="D77" s="81">
        <f t="shared" si="15"/>
        <v>530558.60833043407</v>
      </c>
      <c r="E77" s="81">
        <f t="shared" si="16"/>
        <v>1060161.9313956224</v>
      </c>
      <c r="G77" s="73" t="s">
        <v>24</v>
      </c>
      <c r="H77" s="72">
        <v>63.12219335719297</v>
      </c>
      <c r="I77" s="72">
        <v>50.823564625248714</v>
      </c>
      <c r="J77" s="72">
        <v>181.71181445545699</v>
      </c>
      <c r="K77" s="72">
        <v>387.71974199174446</v>
      </c>
      <c r="M77" s="73" t="s">
        <v>24</v>
      </c>
      <c r="N77" s="77">
        <f t="shared" si="41"/>
        <v>26543.977797099531</v>
      </c>
      <c r="O77" s="77">
        <f t="shared" si="41"/>
        <v>88475.171747985165</v>
      </c>
      <c r="P77" s="77">
        <f t="shared" si="41"/>
        <v>342491.50160294102</v>
      </c>
      <c r="Q77" s="77">
        <f t="shared" si="41"/>
        <v>365717.47250096122</v>
      </c>
      <c r="R77" s="80">
        <f t="shared" si="38"/>
        <v>823228.12364898692</v>
      </c>
      <c r="S77" s="80"/>
    </row>
    <row r="78" spans="1:34" x14ac:dyDescent="0.2">
      <c r="A78" s="73" t="s">
        <v>368</v>
      </c>
      <c r="B78" s="81">
        <f t="shared" si="36"/>
        <v>25903.54262164676</v>
      </c>
      <c r="C78" s="81">
        <f t="shared" si="14"/>
        <v>24470.761360987304</v>
      </c>
      <c r="D78" s="81">
        <f t="shared" si="15"/>
        <v>24736.950106800534</v>
      </c>
      <c r="E78" s="81">
        <f t="shared" si="16"/>
        <v>41733.756089687369</v>
      </c>
      <c r="G78" s="73" t="s">
        <v>368</v>
      </c>
      <c r="H78" s="72">
        <v>32.766823461297726</v>
      </c>
      <c r="I78" s="72">
        <v>71.593460210767873</v>
      </c>
      <c r="J78" s="72">
        <v>45.106683841252263</v>
      </c>
      <c r="K78" s="72">
        <v>60.643426821762979</v>
      </c>
      <c r="M78" s="73" t="s">
        <v>368</v>
      </c>
      <c r="N78" s="77">
        <f t="shared" si="41"/>
        <v>1264955.2974238952</v>
      </c>
      <c r="O78" s="77">
        <f t="shared" si="41"/>
        <v>2925673.5887632119</v>
      </c>
      <c r="P78" s="77">
        <f t="shared" si="41"/>
        <v>1823453.7259648596</v>
      </c>
      <c r="Q78" s="77">
        <f t="shared" si="41"/>
        <v>1453102.536264362</v>
      </c>
      <c r="R78" s="80">
        <f t="shared" si="38"/>
        <v>7467185.1484163292</v>
      </c>
      <c r="S78" s="80"/>
    </row>
  </sheetData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640F-1A5F-4859-A37B-07B48D5EBFAD}">
  <dimension ref="A1:O32"/>
  <sheetViews>
    <sheetView workbookViewId="0">
      <selection activeCell="C12" sqref="C12"/>
    </sheetView>
  </sheetViews>
  <sheetFormatPr defaultRowHeight="12.75" x14ac:dyDescent="0.2"/>
  <cols>
    <col min="1" max="1" width="9.140625" style="125"/>
    <col min="2" max="2" width="7.42578125" style="125" bestFit="1" customWidth="1"/>
    <col min="3" max="6" width="10.140625" style="125" bestFit="1" customWidth="1"/>
    <col min="7" max="7" width="9.140625" style="125"/>
    <col min="8" max="8" width="11.140625" style="125" bestFit="1" customWidth="1"/>
    <col min="9" max="9" width="9.28515625" style="125" bestFit="1" customWidth="1"/>
    <col min="10" max="10" width="9.140625" style="125"/>
    <col min="11" max="11" width="11.42578125" style="125" bestFit="1" customWidth="1"/>
    <col min="12" max="14" width="12.42578125" style="125" bestFit="1" customWidth="1"/>
    <col min="15" max="15" width="13.5703125" style="125" bestFit="1" customWidth="1"/>
    <col min="16" max="16384" width="9.140625" style="125"/>
  </cols>
  <sheetData>
    <row r="1" spans="1:14" x14ac:dyDescent="0.2">
      <c r="A1" s="125" t="s">
        <v>1350</v>
      </c>
    </row>
    <row r="2" spans="1:14" x14ac:dyDescent="0.2">
      <c r="B2" s="125" t="s">
        <v>860</v>
      </c>
      <c r="C2" s="125" t="s">
        <v>861</v>
      </c>
      <c r="D2" s="125" t="s">
        <v>862</v>
      </c>
      <c r="E2" s="125" t="s">
        <v>863</v>
      </c>
      <c r="F2" s="125" t="s">
        <v>864</v>
      </c>
    </row>
    <row r="3" spans="1:14" x14ac:dyDescent="0.2">
      <c r="B3" s="125" t="s">
        <v>865</v>
      </c>
      <c r="C3" s="126">
        <v>64930.07</v>
      </c>
      <c r="D3" s="126">
        <v>201051.4</v>
      </c>
      <c r="E3" s="126">
        <v>213479.4</v>
      </c>
      <c r="F3" s="126">
        <v>66753.2</v>
      </c>
      <c r="H3" s="126">
        <f t="shared" ref="H3:H30" si="0">SUM(C3:F3)</f>
        <v>546214.06999999995</v>
      </c>
      <c r="K3" s="127">
        <f>C3*$I$32</f>
        <v>68942.753201727304</v>
      </c>
      <c r="L3" s="127">
        <f t="shared" ref="L3:N18" si="1">D3*$I$32</f>
        <v>213476.39161734705</v>
      </c>
      <c r="M3" s="127">
        <f t="shared" si="1"/>
        <v>226672.44295059014</v>
      </c>
      <c r="N3" s="127">
        <f t="shared" si="1"/>
        <v>70878.552772629744</v>
      </c>
    </row>
    <row r="4" spans="1:14" x14ac:dyDescent="0.2">
      <c r="B4" s="125" t="s">
        <v>866</v>
      </c>
      <c r="C4" s="126">
        <v>24556.75</v>
      </c>
      <c r="D4" s="126">
        <v>28252.5</v>
      </c>
      <c r="E4" s="126">
        <v>6987.2</v>
      </c>
      <c r="F4" s="126">
        <v>133.80000000000001</v>
      </c>
      <c r="H4" s="126">
        <f t="shared" si="0"/>
        <v>59930.25</v>
      </c>
      <c r="K4" s="127">
        <f t="shared" ref="K4:K30" si="2">C4*$I$32</f>
        <v>26074.3589940149</v>
      </c>
      <c r="L4" s="127">
        <f t="shared" si="1"/>
        <v>29998.506621536071</v>
      </c>
      <c r="M4" s="127">
        <f t="shared" si="1"/>
        <v>7419.0094846826596</v>
      </c>
      <c r="N4" s="127">
        <f t="shared" si="1"/>
        <v>142.06885004730648</v>
      </c>
    </row>
    <row r="5" spans="1:14" x14ac:dyDescent="0.2">
      <c r="B5" s="125" t="s">
        <v>867</v>
      </c>
      <c r="C5" s="126">
        <v>2497.75</v>
      </c>
      <c r="D5" s="126">
        <v>3329.25</v>
      </c>
      <c r="E5" s="126">
        <v>898</v>
      </c>
      <c r="F5" s="126">
        <v>449</v>
      </c>
      <c r="H5" s="126">
        <f t="shared" si="0"/>
        <v>7174</v>
      </c>
      <c r="K5" s="127">
        <f t="shared" si="2"/>
        <v>2652.1111375609848</v>
      </c>
      <c r="L5" s="127">
        <f t="shared" si="1"/>
        <v>3534.9978999999635</v>
      </c>
      <c r="M5" s="127">
        <f t="shared" si="1"/>
        <v>953.49646743259507</v>
      </c>
      <c r="N5" s="127">
        <f t="shared" si="1"/>
        <v>476.74823371629753</v>
      </c>
    </row>
    <row r="6" spans="1:14" x14ac:dyDescent="0.2">
      <c r="B6" s="125" t="s">
        <v>868</v>
      </c>
      <c r="C6" s="126">
        <v>103301.4</v>
      </c>
      <c r="D6" s="126">
        <v>76961.919999999998</v>
      </c>
      <c r="E6" s="126">
        <v>30584.48</v>
      </c>
      <c r="F6" s="126">
        <v>14722.6</v>
      </c>
      <c r="H6" s="126">
        <f t="shared" si="0"/>
        <v>225570.40000000002</v>
      </c>
      <c r="K6" s="127">
        <f t="shared" si="2"/>
        <v>109685.43427710632</v>
      </c>
      <c r="L6" s="127">
        <f t="shared" si="1"/>
        <v>81718.172435222703</v>
      </c>
      <c r="M6" s="127">
        <f t="shared" si="1"/>
        <v>32474.603160649058</v>
      </c>
      <c r="N6" s="127">
        <f t="shared" si="1"/>
        <v>15632.457785549137</v>
      </c>
    </row>
    <row r="7" spans="1:14" x14ac:dyDescent="0.2">
      <c r="B7" s="125" t="s">
        <v>869</v>
      </c>
      <c r="C7" s="126">
        <v>44395.4</v>
      </c>
      <c r="D7" s="126">
        <v>92617.58</v>
      </c>
      <c r="E7" s="126">
        <v>86878.05</v>
      </c>
      <c r="F7" s="126">
        <v>12306.88</v>
      </c>
      <c r="H7" s="126">
        <f t="shared" si="0"/>
        <v>236197.91000000003</v>
      </c>
      <c r="K7" s="127">
        <f t="shared" si="2"/>
        <v>47139.039053738343</v>
      </c>
      <c r="L7" s="127">
        <f t="shared" si="1"/>
        <v>98341.353398837164</v>
      </c>
      <c r="M7" s="127">
        <f t="shared" si="1"/>
        <v>92247.120013844513</v>
      </c>
      <c r="N7" s="127">
        <f t="shared" si="1"/>
        <v>13067.446108147946</v>
      </c>
    </row>
    <row r="8" spans="1:14" x14ac:dyDescent="0.2">
      <c r="B8" s="125" t="s">
        <v>870</v>
      </c>
      <c r="C8" s="126">
        <v>18015.05</v>
      </c>
      <c r="D8" s="126">
        <v>46343.78</v>
      </c>
      <c r="E8" s="126">
        <v>67299.899999999994</v>
      </c>
      <c r="F8" s="126">
        <v>44160.25</v>
      </c>
      <c r="H8" s="126">
        <f t="shared" si="0"/>
        <v>175818.97999999998</v>
      </c>
      <c r="K8" s="127">
        <f t="shared" si="2"/>
        <v>19128.381442785714</v>
      </c>
      <c r="L8" s="127">
        <f t="shared" si="1"/>
        <v>49207.829084046047</v>
      </c>
      <c r="M8" s="127">
        <f t="shared" si="1"/>
        <v>71459.038873682512</v>
      </c>
      <c r="N8" s="127">
        <f t="shared" si="1"/>
        <v>46889.356766080462</v>
      </c>
    </row>
    <row r="9" spans="1:14" x14ac:dyDescent="0.2">
      <c r="B9" s="125" t="s">
        <v>19</v>
      </c>
      <c r="C9" s="126">
        <v>289296.8</v>
      </c>
      <c r="D9" s="126">
        <v>479577.1</v>
      </c>
      <c r="E9" s="126">
        <v>329428.7</v>
      </c>
      <c r="F9" s="126">
        <v>151949.5</v>
      </c>
      <c r="H9" s="126">
        <f t="shared" si="0"/>
        <v>1250252.0999999999</v>
      </c>
      <c r="K9" s="127">
        <f t="shared" si="2"/>
        <v>307175.36396386859</v>
      </c>
      <c r="L9" s="127">
        <f t="shared" si="1"/>
        <v>509215.00079239241</v>
      </c>
      <c r="M9" s="127">
        <f t="shared" si="1"/>
        <v>349787.41839745227</v>
      </c>
      <c r="N9" s="127">
        <f t="shared" si="1"/>
        <v>161339.99051018831</v>
      </c>
    </row>
    <row r="10" spans="1:14" x14ac:dyDescent="0.2">
      <c r="B10" s="125" t="s">
        <v>871</v>
      </c>
      <c r="C10" s="126">
        <v>238071.4</v>
      </c>
      <c r="D10" s="126">
        <v>225335.5</v>
      </c>
      <c r="E10" s="126">
        <v>59859.98</v>
      </c>
      <c r="F10" s="126">
        <v>21350.83</v>
      </c>
      <c r="H10" s="126">
        <f t="shared" si="0"/>
        <v>544617.71</v>
      </c>
      <c r="K10" s="127">
        <f t="shared" si="2"/>
        <v>252784.23039725202</v>
      </c>
      <c r="L10" s="127">
        <f t="shared" si="1"/>
        <v>239261.25082088812</v>
      </c>
      <c r="M10" s="127">
        <f t="shared" si="1"/>
        <v>63559.331259004226</v>
      </c>
      <c r="N10" s="127">
        <f t="shared" si="1"/>
        <v>22670.312897276031</v>
      </c>
    </row>
    <row r="11" spans="1:14" x14ac:dyDescent="0.2">
      <c r="B11" s="125" t="s">
        <v>17</v>
      </c>
      <c r="C11" s="126">
        <v>4437.8</v>
      </c>
      <c r="D11" s="126">
        <v>15200.5</v>
      </c>
      <c r="E11" s="126">
        <v>28755.200000000001</v>
      </c>
      <c r="F11" s="126">
        <v>51134.25</v>
      </c>
      <c r="H11" s="126">
        <f t="shared" si="0"/>
        <v>99527.75</v>
      </c>
      <c r="K11" s="127">
        <f t="shared" si="2"/>
        <v>4712.0563732431747</v>
      </c>
      <c r="L11" s="127">
        <f t="shared" si="1"/>
        <v>16139.892041435593</v>
      </c>
      <c r="M11" s="127">
        <f t="shared" si="1"/>
        <v>30532.273519284809</v>
      </c>
      <c r="N11" s="127">
        <f t="shared" si="1"/>
        <v>54294.35048977191</v>
      </c>
    </row>
    <row r="12" spans="1:14" x14ac:dyDescent="0.2">
      <c r="B12" s="125" t="s">
        <v>872</v>
      </c>
      <c r="C12" s="126">
        <v>6410.5</v>
      </c>
      <c r="D12" s="126">
        <v>34361.9</v>
      </c>
      <c r="E12" s="126">
        <v>70336.88</v>
      </c>
      <c r="F12" s="126">
        <v>39661.4</v>
      </c>
      <c r="H12" s="126">
        <f t="shared" si="0"/>
        <v>150770.68</v>
      </c>
      <c r="K12" s="127">
        <f t="shared" si="2"/>
        <v>6806.6693813771171</v>
      </c>
      <c r="L12" s="127">
        <f t="shared" si="1"/>
        <v>36485.468000302993</v>
      </c>
      <c r="M12" s="127">
        <f t="shared" si="1"/>
        <v>74683.704465735354</v>
      </c>
      <c r="N12" s="127">
        <f t="shared" si="1"/>
        <v>42112.477498252927</v>
      </c>
    </row>
    <row r="13" spans="1:14" x14ac:dyDescent="0.2">
      <c r="B13" s="125" t="s">
        <v>873</v>
      </c>
      <c r="C13" s="126">
        <v>156534.6</v>
      </c>
      <c r="D13" s="126">
        <v>699563</v>
      </c>
      <c r="E13" s="126">
        <v>841625.4</v>
      </c>
      <c r="F13" s="126">
        <v>737084.4</v>
      </c>
      <c r="H13" s="126">
        <f t="shared" si="0"/>
        <v>2434807.4</v>
      </c>
      <c r="K13" s="127">
        <f t="shared" si="2"/>
        <v>166208.45003449253</v>
      </c>
      <c r="L13" s="127">
        <f t="shared" si="1"/>
        <v>742796.04593156849</v>
      </c>
      <c r="M13" s="127">
        <f t="shared" si="1"/>
        <v>893637.91291931493</v>
      </c>
      <c r="N13" s="127">
        <f t="shared" si="1"/>
        <v>782636.27126912458</v>
      </c>
    </row>
    <row r="14" spans="1:14" x14ac:dyDescent="0.2">
      <c r="B14" s="125" t="s">
        <v>874</v>
      </c>
      <c r="C14" s="126">
        <v>18139.5</v>
      </c>
      <c r="D14" s="126">
        <v>74575.42</v>
      </c>
      <c r="E14" s="126">
        <v>163905.4</v>
      </c>
      <c r="F14" s="126">
        <v>237556.9</v>
      </c>
      <c r="H14" s="126">
        <f t="shared" si="0"/>
        <v>494177.22</v>
      </c>
      <c r="K14" s="127">
        <f t="shared" si="2"/>
        <v>19260.52246213091</v>
      </c>
      <c r="L14" s="127">
        <f t="shared" si="1"/>
        <v>79184.186556015702</v>
      </c>
      <c r="M14" s="127">
        <f t="shared" si="1"/>
        <v>174034.76602798048</v>
      </c>
      <c r="N14" s="127">
        <f t="shared" si="1"/>
        <v>252237.9342586172</v>
      </c>
    </row>
    <row r="15" spans="1:14" x14ac:dyDescent="0.2">
      <c r="B15" s="125" t="s">
        <v>14</v>
      </c>
      <c r="C15" s="126">
        <v>8100</v>
      </c>
      <c r="D15" s="126">
        <v>22575</v>
      </c>
      <c r="E15" s="126">
        <v>35835.5</v>
      </c>
      <c r="F15" s="126">
        <v>25508</v>
      </c>
      <c r="H15" s="126">
        <f t="shared" si="0"/>
        <v>92018.5</v>
      </c>
      <c r="K15" s="127">
        <f t="shared" si="2"/>
        <v>8600.5806082450108</v>
      </c>
      <c r="L15" s="127">
        <f t="shared" si="1"/>
        <v>23970.136695201374</v>
      </c>
      <c r="M15" s="127">
        <f t="shared" si="1"/>
        <v>38050.136590958529</v>
      </c>
      <c r="N15" s="127">
        <f t="shared" si="1"/>
        <v>27084.396315446142</v>
      </c>
    </row>
    <row r="16" spans="1:14" x14ac:dyDescent="0.2">
      <c r="B16" s="125" t="s">
        <v>875</v>
      </c>
      <c r="C16" s="126">
        <v>31421.35</v>
      </c>
      <c r="D16" s="126">
        <v>86554.87</v>
      </c>
      <c r="E16" s="126">
        <v>110316.6</v>
      </c>
      <c r="F16" s="126">
        <v>41076.550000000003</v>
      </c>
      <c r="H16" s="126">
        <f t="shared" si="0"/>
        <v>269369.37</v>
      </c>
      <c r="K16" s="127">
        <f t="shared" si="2"/>
        <v>33363.191789491284</v>
      </c>
      <c r="L16" s="127">
        <f t="shared" si="1"/>
        <v>91903.967465576279</v>
      </c>
      <c r="M16" s="127">
        <f t="shared" si="1"/>
        <v>117134.17416389157</v>
      </c>
      <c r="N16" s="127">
        <f t="shared" si="1"/>
        <v>43615.08387451934</v>
      </c>
    </row>
    <row r="17" spans="2:15" x14ac:dyDescent="0.2">
      <c r="B17" s="125" t="s">
        <v>561</v>
      </c>
      <c r="C17" s="126">
        <v>63602.65</v>
      </c>
      <c r="D17" s="126">
        <v>120564.7</v>
      </c>
      <c r="E17" s="126">
        <v>161806.29999999999</v>
      </c>
      <c r="F17" s="126">
        <v>63984.43</v>
      </c>
      <c r="H17" s="126">
        <f t="shared" si="0"/>
        <v>409958.08</v>
      </c>
      <c r="K17" s="127">
        <f t="shared" si="2"/>
        <v>67533.298546048711</v>
      </c>
      <c r="L17" s="127">
        <f t="shared" si="1"/>
        <v>128015.60751344165</v>
      </c>
      <c r="M17" s="127">
        <f t="shared" si="1"/>
        <v>171805.94149035489</v>
      </c>
      <c r="N17" s="127">
        <f t="shared" si="1"/>
        <v>67938.672578717335</v>
      </c>
    </row>
    <row r="18" spans="2:15" x14ac:dyDescent="0.2">
      <c r="B18" s="125" t="s">
        <v>876</v>
      </c>
      <c r="C18" s="126">
        <v>36373.620000000003</v>
      </c>
      <c r="D18" s="126">
        <v>44692.53</v>
      </c>
      <c r="E18" s="126">
        <v>33813.25</v>
      </c>
      <c r="F18" s="126">
        <v>10989.5</v>
      </c>
      <c r="H18" s="126">
        <f t="shared" si="0"/>
        <v>125868.9</v>
      </c>
      <c r="K18" s="127">
        <f t="shared" si="2"/>
        <v>38621.512447367029</v>
      </c>
      <c r="L18" s="127">
        <f t="shared" si="1"/>
        <v>47454.531710050418</v>
      </c>
      <c r="M18" s="127">
        <f t="shared" si="1"/>
        <v>35902.911389103785</v>
      </c>
      <c r="N18" s="127">
        <f t="shared" si="1"/>
        <v>11668.651925223277</v>
      </c>
    </row>
    <row r="19" spans="2:15" x14ac:dyDescent="0.2">
      <c r="B19" s="125" t="s">
        <v>16</v>
      </c>
      <c r="C19" s="126">
        <v>19266.3</v>
      </c>
      <c r="D19" s="126">
        <v>38165.15</v>
      </c>
      <c r="E19" s="126">
        <v>31852.33</v>
      </c>
      <c r="F19" s="126">
        <v>13501.38</v>
      </c>
      <c r="H19" s="126">
        <f t="shared" si="0"/>
        <v>102785.16</v>
      </c>
      <c r="K19" s="127">
        <f t="shared" si="2"/>
        <v>20456.958786744552</v>
      </c>
      <c r="L19" s="127">
        <f t="shared" ref="L19:L30" si="3">D19*$I$32</f>
        <v>40523.759135896558</v>
      </c>
      <c r="M19" s="127">
        <f t="shared" ref="M19:M30" si="4">E19*$I$32</f>
        <v>33820.806385854426</v>
      </c>
      <c r="N19" s="127">
        <f t="shared" ref="N19:N30" si="5">F19*$I$32</f>
        <v>14335.766297845312</v>
      </c>
    </row>
    <row r="20" spans="2:15" x14ac:dyDescent="0.2">
      <c r="B20" s="125" t="s">
        <v>368</v>
      </c>
      <c r="C20" s="126">
        <v>658214.19999999995</v>
      </c>
      <c r="D20" s="126">
        <v>1067174</v>
      </c>
      <c r="E20" s="126">
        <v>948191</v>
      </c>
      <c r="F20" s="126">
        <v>1250519</v>
      </c>
      <c r="H20" s="126">
        <f t="shared" si="0"/>
        <v>3924098.2</v>
      </c>
      <c r="K20" s="127">
        <f t="shared" si="2"/>
        <v>698891.88698660536</v>
      </c>
      <c r="L20" s="127">
        <f t="shared" si="3"/>
        <v>1133125.4333362051</v>
      </c>
      <c r="M20" s="127">
        <f t="shared" si="4"/>
        <v>1006789.2750015365</v>
      </c>
      <c r="N20" s="127">
        <f t="shared" si="5"/>
        <v>1327801.1681039436</v>
      </c>
    </row>
    <row r="21" spans="2:15" x14ac:dyDescent="0.2">
      <c r="B21" s="125" t="s">
        <v>877</v>
      </c>
      <c r="C21" s="126">
        <v>4531.7250000000004</v>
      </c>
      <c r="D21" s="126">
        <v>13640.2</v>
      </c>
      <c r="E21" s="126">
        <v>16712.05</v>
      </c>
      <c r="F21" s="126">
        <v>4665</v>
      </c>
      <c r="H21" s="126">
        <f t="shared" si="0"/>
        <v>39548.975000000006</v>
      </c>
      <c r="K21" s="127">
        <f t="shared" si="2"/>
        <v>4811.7859452961884</v>
      </c>
      <c r="L21" s="127">
        <f t="shared" si="3"/>
        <v>14483.165384269581</v>
      </c>
      <c r="M21" s="127">
        <f t="shared" si="4"/>
        <v>17744.855944940868</v>
      </c>
      <c r="N21" s="127">
        <f t="shared" si="5"/>
        <v>4953.2973503040712</v>
      </c>
    </row>
    <row r="22" spans="2:15" x14ac:dyDescent="0.2">
      <c r="B22" s="125" t="s">
        <v>12</v>
      </c>
      <c r="C22" s="126">
        <v>611</v>
      </c>
      <c r="D22" s="126">
        <v>8662.6</v>
      </c>
      <c r="E22" s="126">
        <v>8534</v>
      </c>
      <c r="F22" s="126">
        <v>20833</v>
      </c>
      <c r="H22" s="126">
        <f t="shared" si="0"/>
        <v>38640.6</v>
      </c>
      <c r="K22" s="127">
        <f t="shared" si="2"/>
        <v>648.75984588119775</v>
      </c>
      <c r="L22" s="127">
        <f t="shared" si="3"/>
        <v>9197.9493304917578</v>
      </c>
      <c r="M22" s="127">
        <f t="shared" si="4"/>
        <v>9061.4018408349293</v>
      </c>
      <c r="N22" s="127">
        <f t="shared" si="5"/>
        <v>22120.48096439115</v>
      </c>
    </row>
    <row r="23" spans="2:15" x14ac:dyDescent="0.2">
      <c r="B23" s="125" t="s">
        <v>878</v>
      </c>
      <c r="C23" s="126">
        <v>12699.77</v>
      </c>
      <c r="D23" s="126">
        <v>15360.92</v>
      </c>
      <c r="E23" s="126">
        <v>20640.650000000001</v>
      </c>
      <c r="F23" s="126">
        <v>19949.669999999998</v>
      </c>
      <c r="H23" s="126">
        <f t="shared" si="0"/>
        <v>68651.010000000009</v>
      </c>
      <c r="K23" s="127">
        <f t="shared" si="2"/>
        <v>13484.616739650834</v>
      </c>
      <c r="L23" s="127">
        <f t="shared" si="3"/>
        <v>16310.226009481847</v>
      </c>
      <c r="M23" s="127">
        <f t="shared" si="4"/>
        <v>21916.243719947212</v>
      </c>
      <c r="N23" s="127">
        <f t="shared" si="5"/>
        <v>21182.561104060154</v>
      </c>
    </row>
    <row r="24" spans="2:15" x14ac:dyDescent="0.2">
      <c r="B24" s="125" t="s">
        <v>879</v>
      </c>
      <c r="C24" s="126">
        <v>2756</v>
      </c>
      <c r="D24" s="126">
        <v>8606.4</v>
      </c>
      <c r="E24" s="126">
        <v>8343.9249999999993</v>
      </c>
      <c r="F24" s="126">
        <v>1503</v>
      </c>
      <c r="H24" s="126">
        <f t="shared" si="0"/>
        <v>21209.324999999997</v>
      </c>
      <c r="K24" s="127">
        <f t="shared" si="2"/>
        <v>2926.321006953488</v>
      </c>
      <c r="L24" s="127">
        <f t="shared" si="3"/>
        <v>9138.2761662715875</v>
      </c>
      <c r="M24" s="127">
        <f t="shared" si="4"/>
        <v>8859.5801915618213</v>
      </c>
      <c r="N24" s="127">
        <f t="shared" si="5"/>
        <v>1595.885512863241</v>
      </c>
    </row>
    <row r="25" spans="2:15" x14ac:dyDescent="0.2">
      <c r="B25" s="125" t="s">
        <v>880</v>
      </c>
      <c r="C25" s="126">
        <v>15438.5</v>
      </c>
      <c r="D25" s="126">
        <v>45296.45</v>
      </c>
      <c r="E25" s="126">
        <v>39667.9</v>
      </c>
      <c r="F25" s="126">
        <v>8434</v>
      </c>
      <c r="H25" s="126">
        <f t="shared" si="0"/>
        <v>108836.85</v>
      </c>
      <c r="K25" s="127">
        <f t="shared" si="2"/>
        <v>16392.600459307483</v>
      </c>
      <c r="L25" s="127">
        <f t="shared" si="3"/>
        <v>48095.774011399968</v>
      </c>
      <c r="M25" s="127">
        <f t="shared" si="4"/>
        <v>42119.379198741022</v>
      </c>
      <c r="N25" s="127">
        <f t="shared" si="5"/>
        <v>8955.2218333257315</v>
      </c>
    </row>
    <row r="26" spans="2:15" x14ac:dyDescent="0.2">
      <c r="B26" s="125" t="s">
        <v>881</v>
      </c>
      <c r="C26" s="126">
        <v>12793.28</v>
      </c>
      <c r="D26" s="126">
        <v>31412.95</v>
      </c>
      <c r="E26" s="126">
        <v>65345.25</v>
      </c>
      <c r="F26" s="126">
        <v>21431.35</v>
      </c>
      <c r="H26" s="126">
        <f t="shared" si="0"/>
        <v>130982.83000000002</v>
      </c>
      <c r="K26" s="127">
        <f t="shared" si="2"/>
        <v>13583.905664672684</v>
      </c>
      <c r="L26" s="127">
        <f t="shared" si="3"/>
        <v>33354.272668860511</v>
      </c>
      <c r="M26" s="127">
        <f t="shared" si="4"/>
        <v>69383.591356903999</v>
      </c>
      <c r="N26" s="127">
        <f t="shared" si="5"/>
        <v>22755.809039322434</v>
      </c>
    </row>
    <row r="27" spans="2:15" x14ac:dyDescent="0.2">
      <c r="B27" s="125" t="s">
        <v>882</v>
      </c>
      <c r="C27" s="126">
        <v>114645.2</v>
      </c>
      <c r="D27" s="126">
        <v>304578</v>
      </c>
      <c r="E27" s="126">
        <v>385964</v>
      </c>
      <c r="F27" s="126">
        <v>168231.9</v>
      </c>
      <c r="H27" s="126">
        <f t="shared" si="0"/>
        <v>973419.1</v>
      </c>
      <c r="K27" s="127">
        <f t="shared" si="2"/>
        <v>121730.28196893468</v>
      </c>
      <c r="L27" s="127">
        <f t="shared" si="3"/>
        <v>323400.94327136409</v>
      </c>
      <c r="M27" s="127">
        <f t="shared" si="4"/>
        <v>409816.6041827997</v>
      </c>
      <c r="N27" s="127">
        <f t="shared" si="5"/>
        <v>178628.64405286592</v>
      </c>
    </row>
    <row r="28" spans="2:15" x14ac:dyDescent="0.2">
      <c r="B28" s="125" t="s">
        <v>18</v>
      </c>
      <c r="C28" s="126">
        <v>3761.25</v>
      </c>
      <c r="D28" s="126">
        <v>9684.2000000000007</v>
      </c>
      <c r="E28" s="126">
        <v>13545.6</v>
      </c>
      <c r="F28" s="126">
        <v>11627.7</v>
      </c>
      <c r="H28" s="126">
        <f t="shared" si="0"/>
        <v>38618.75</v>
      </c>
      <c r="K28" s="127">
        <f t="shared" si="2"/>
        <v>3993.6955324396972</v>
      </c>
      <c r="L28" s="127">
        <f t="shared" si="3"/>
        <v>10282.684287205722</v>
      </c>
      <c r="M28" s="127">
        <f t="shared" si="4"/>
        <v>14382.71909716588</v>
      </c>
      <c r="N28" s="127">
        <f t="shared" si="5"/>
        <v>12346.292733146978</v>
      </c>
    </row>
    <row r="29" spans="2:15" x14ac:dyDescent="0.2">
      <c r="B29" s="125" t="s">
        <v>883</v>
      </c>
      <c r="C29" s="126">
        <v>20732.05</v>
      </c>
      <c r="D29" s="126">
        <v>49880.58</v>
      </c>
      <c r="E29" s="126">
        <v>67517.649999999994</v>
      </c>
      <c r="F29" s="126">
        <v>29528.13</v>
      </c>
      <c r="H29" s="126">
        <f t="shared" si="0"/>
        <v>167658.41</v>
      </c>
      <c r="K29" s="127">
        <f t="shared" si="2"/>
        <v>22013.292246810615</v>
      </c>
      <c r="L29" s="127">
        <f t="shared" si="3"/>
        <v>52963.203589631354</v>
      </c>
      <c r="M29" s="127">
        <f t="shared" si="4"/>
        <v>71690.245840033793</v>
      </c>
      <c r="N29" s="127">
        <f t="shared" si="5"/>
        <v>31352.97065132565</v>
      </c>
    </row>
    <row r="30" spans="2:15" x14ac:dyDescent="0.2">
      <c r="B30" s="125" t="s">
        <v>884</v>
      </c>
      <c r="C30" s="126">
        <v>419733.9</v>
      </c>
      <c r="D30" s="126">
        <v>865618.8</v>
      </c>
      <c r="E30" s="126">
        <v>1091903</v>
      </c>
      <c r="F30" s="126">
        <v>284264</v>
      </c>
      <c r="H30" s="126">
        <f t="shared" si="0"/>
        <v>2661519.7000000002</v>
      </c>
      <c r="K30" s="127">
        <f t="shared" si="2"/>
        <v>445673.48653864826</v>
      </c>
      <c r="L30" s="127">
        <f t="shared" si="3"/>
        <v>919114.10684102681</v>
      </c>
      <c r="M30" s="127">
        <f t="shared" si="4"/>
        <v>1159382.6873931547</v>
      </c>
      <c r="N30" s="127">
        <f t="shared" si="5"/>
        <v>301831.53654594568</v>
      </c>
    </row>
    <row r="31" spans="2:15" x14ac:dyDescent="0.2">
      <c r="C31" s="128">
        <f>SUM(C3:C30)</f>
        <v>2395267.8150000004</v>
      </c>
      <c r="D31" s="128">
        <f t="shared" ref="D31:F31" si="6">SUM(D3:D30)</f>
        <v>4709637.2</v>
      </c>
      <c r="E31" s="128">
        <f t="shared" si="6"/>
        <v>4940027.5949999988</v>
      </c>
      <c r="F31" s="128">
        <f t="shared" si="6"/>
        <v>3353309.62</v>
      </c>
      <c r="H31" s="128">
        <f>SUM(H3:H30)</f>
        <v>15398242.229999997</v>
      </c>
      <c r="O31" s="128">
        <f>SUM(K3:N30)</f>
        <v>16349854.756098451</v>
      </c>
    </row>
    <row r="32" spans="2:15" x14ac:dyDescent="0.2">
      <c r="H32" s="128">
        <v>16349854.756098444</v>
      </c>
      <c r="I32" s="125">
        <f>H32/H31</f>
        <v>1.0618000750919767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1A75-3A9D-4A0C-BAB4-C311B1D065AF}">
  <dimension ref="A1:BD129"/>
  <sheetViews>
    <sheetView workbookViewId="0">
      <selection activeCell="K13" sqref="K13"/>
    </sheetView>
  </sheetViews>
  <sheetFormatPr defaultRowHeight="12" x14ac:dyDescent="0.2"/>
  <cols>
    <col min="1" max="20" width="9.140625" style="96"/>
    <col min="21" max="21" width="12" style="96" bestFit="1" customWidth="1"/>
    <col min="22" max="22" width="9.140625" style="96"/>
    <col min="23" max="23" width="11.28515625" style="96" bestFit="1" customWidth="1"/>
    <col min="24" max="34" width="9.140625" style="96"/>
    <col min="35" max="35" width="11.5703125" style="96" bestFit="1" customWidth="1"/>
    <col min="36" max="38" width="13" style="96" bestFit="1" customWidth="1"/>
    <col min="39" max="39" width="9.140625" style="96"/>
    <col min="40" max="40" width="13" style="96" bestFit="1" customWidth="1"/>
    <col min="41" max="48" width="13" style="96" customWidth="1"/>
    <col min="49" max="50" width="9.140625" style="96"/>
    <col min="51" max="53" width="10.5703125" style="96" bestFit="1" customWidth="1"/>
    <col min="54" max="54" width="11.5703125" style="96" bestFit="1" customWidth="1"/>
    <col min="55" max="55" width="9.140625" style="96"/>
    <col min="56" max="56" width="11.28515625" style="96" bestFit="1" customWidth="1"/>
    <col min="57" max="16384" width="9.140625" style="96"/>
  </cols>
  <sheetData>
    <row r="1" spans="1:56" x14ac:dyDescent="0.2">
      <c r="C1" s="96" t="s">
        <v>391</v>
      </c>
      <c r="D1" s="96" t="s">
        <v>392</v>
      </c>
      <c r="E1" s="96" t="s">
        <v>393</v>
      </c>
      <c r="F1" s="96" t="s">
        <v>394</v>
      </c>
      <c r="Q1" s="111" t="s">
        <v>890</v>
      </c>
    </row>
    <row r="2" spans="1:56" x14ac:dyDescent="0.2">
      <c r="A2" s="96" t="s">
        <v>723</v>
      </c>
      <c r="B2" s="96" t="s">
        <v>871</v>
      </c>
      <c r="C2" s="104">
        <f>VLOOKUP($B2,$W$69:$AA$96,2,)</f>
        <v>28.988513291539853</v>
      </c>
      <c r="D2" s="104">
        <f>VLOOKUP($B2,$W$69:$AA$96,3,)</f>
        <v>34.173074736228479</v>
      </c>
      <c r="E2" s="104">
        <f>VLOOKUP($B2,$W$69:$AA$96,4,)</f>
        <v>34.789608873149177</v>
      </c>
      <c r="F2" s="104">
        <f>VLOOKUP($B2,$W$69:$AA$96,5,)</f>
        <v>97.753994050166639</v>
      </c>
      <c r="J2" s="96" t="s">
        <v>887</v>
      </c>
      <c r="Q2" s="96" t="s">
        <v>889</v>
      </c>
      <c r="W2" s="96" t="s">
        <v>888</v>
      </c>
      <c r="AH2" s="96" t="s">
        <v>854</v>
      </c>
    </row>
    <row r="3" spans="1:56" x14ac:dyDescent="0.2">
      <c r="A3" s="96" t="s">
        <v>724</v>
      </c>
      <c r="B3" s="96" t="s">
        <v>871</v>
      </c>
      <c r="C3" s="104">
        <f t="shared" ref="C3:C66" si="0">VLOOKUP($B3,$W$69:$AA$96,2,)</f>
        <v>28.988513291539853</v>
      </c>
      <c r="D3" s="104">
        <f t="shared" ref="D3:D66" si="1">VLOOKUP($B3,$W$69:$AA$96,3,)</f>
        <v>34.173074736228479</v>
      </c>
      <c r="E3" s="104">
        <f t="shared" ref="E3:E66" si="2">VLOOKUP($B3,$W$69:$AA$96,4,)</f>
        <v>34.789608873149177</v>
      </c>
      <c r="F3" s="104">
        <f t="shared" ref="F3:F66" si="3">VLOOKUP($B3,$W$69:$AA$96,5,)</f>
        <v>97.753994050166639</v>
      </c>
      <c r="L3" s="96" t="s">
        <v>391</v>
      </c>
      <c r="M3" s="96" t="s">
        <v>392</v>
      </c>
      <c r="N3" s="96" t="s">
        <v>393</v>
      </c>
      <c r="O3" s="96" t="s">
        <v>394</v>
      </c>
      <c r="R3" s="96" t="s">
        <v>391</v>
      </c>
      <c r="S3" s="96" t="s">
        <v>392</v>
      </c>
      <c r="T3" s="96" t="s">
        <v>393</v>
      </c>
      <c r="U3" s="96" t="s">
        <v>394</v>
      </c>
      <c r="X3" s="96" t="s">
        <v>391</v>
      </c>
      <c r="Y3" s="96" t="s">
        <v>392</v>
      </c>
      <c r="Z3" s="96" t="s">
        <v>393</v>
      </c>
      <c r="AA3" s="96" t="s">
        <v>394</v>
      </c>
      <c r="AH3" s="96" t="s">
        <v>860</v>
      </c>
      <c r="AI3" s="96" t="s">
        <v>861</v>
      </c>
      <c r="AJ3" s="96" t="s">
        <v>862</v>
      </c>
      <c r="AK3" s="96" t="s">
        <v>863</v>
      </c>
      <c r="AL3" s="96" t="s">
        <v>864</v>
      </c>
      <c r="AP3" s="96" t="s">
        <v>860</v>
      </c>
      <c r="AQ3" s="96" t="s">
        <v>861</v>
      </c>
      <c r="AR3" s="96" t="s">
        <v>862</v>
      </c>
      <c r="AS3" s="96" t="s">
        <v>863</v>
      </c>
      <c r="AT3" s="96" t="s">
        <v>864</v>
      </c>
      <c r="AX3" s="96" t="s">
        <v>860</v>
      </c>
      <c r="AY3" s="96" t="s">
        <v>861</v>
      </c>
      <c r="AZ3" s="96" t="s">
        <v>862</v>
      </c>
      <c r="BA3" s="96" t="s">
        <v>863</v>
      </c>
      <c r="BB3" s="96" t="s">
        <v>864</v>
      </c>
    </row>
    <row r="4" spans="1:56" x14ac:dyDescent="0.2">
      <c r="A4" s="96" t="s">
        <v>725</v>
      </c>
      <c r="B4" s="96" t="s">
        <v>871</v>
      </c>
      <c r="C4" s="104">
        <f t="shared" si="0"/>
        <v>28.988513291539853</v>
      </c>
      <c r="D4" s="104">
        <f t="shared" si="1"/>
        <v>34.173074736228479</v>
      </c>
      <c r="E4" s="104">
        <f t="shared" si="2"/>
        <v>34.789608873149177</v>
      </c>
      <c r="F4" s="104">
        <f t="shared" si="3"/>
        <v>97.753994050166639</v>
      </c>
      <c r="J4" s="96" t="s">
        <v>871</v>
      </c>
      <c r="K4" s="96" t="s">
        <v>723</v>
      </c>
      <c r="L4" s="103">
        <v>0.12537114512099001</v>
      </c>
      <c r="M4" s="103">
        <v>0.110898260875657</v>
      </c>
      <c r="N4" s="103">
        <v>0.11057339559842599</v>
      </c>
      <c r="O4" s="103">
        <v>0.198522044211806</v>
      </c>
      <c r="Q4" s="96" t="s">
        <v>865</v>
      </c>
      <c r="R4" s="103">
        <f t="shared" ref="R4:R31" si="4">SUMIF($J$4:$J$76,$Q4,L$4:L$76)</f>
        <v>1.6744592723923</v>
      </c>
      <c r="S4" s="103">
        <f t="shared" ref="S4:S31" si="5">SUMIF($J$4:$J$76,$Q4,M$4:M$76)</f>
        <v>4.3117820376125797</v>
      </c>
      <c r="T4" s="103">
        <f t="shared" ref="T4:T31" si="6">SUMIF($J$4:$J$76,$Q4,N$4:N$76)</f>
        <v>7.2723934590272004</v>
      </c>
      <c r="U4" s="103">
        <f t="shared" ref="U4:U31" si="7">SUMIF($J$4:$J$76,$Q4,O$4:O$76)</f>
        <v>4.1006011920520002</v>
      </c>
      <c r="W4" s="96" t="s">
        <v>865</v>
      </c>
      <c r="X4" s="105">
        <f>VLOOKUP(INDEX($AG$40:$AG$72,MATCH($W4,$AH$40:$AH$72,0)),$AH$40:$AL$72,COLUMNS($AH$40:AI$40),)*$U$33</f>
        <v>40.706985354225736</v>
      </c>
      <c r="Y4" s="105">
        <f>VLOOKUP(INDEX($AG$40:$AG$72,MATCH($W4,$AH$40:$AH$72,0)),$AH$40:$AL$72,COLUMNS($AH$40:AJ$40),)*$U$33</f>
        <v>55.640461086308179</v>
      </c>
      <c r="Z4" s="105">
        <f>VLOOKUP(INDEX($AG$40:$AG$72,MATCH($W4,$AH$40:$AH$72,0)),$AH$40:$AL$72,COLUMNS($AH$40:AK$40),)*$U$33</f>
        <v>97.203192535026517</v>
      </c>
      <c r="AA4" s="105">
        <f>VLOOKUP(INDEX($AG$40:$AG$72,MATCH($W4,$AH$40:$AH$72,0)),$AH$40:$AL$72,COLUMNS($AH$40:AL$40),)*$U$33</f>
        <v>204.74213853991657</v>
      </c>
      <c r="AH4" s="96" t="s">
        <v>865</v>
      </c>
      <c r="AI4" s="97">
        <f>Sheet2!K3</f>
        <v>68942.753201727304</v>
      </c>
      <c r="AJ4" s="97">
        <f>Sheet2!L3</f>
        <v>213476.39161734705</v>
      </c>
      <c r="AK4" s="97">
        <f>Sheet2!M3</f>
        <v>226672.44295059014</v>
      </c>
      <c r="AL4" s="97">
        <f>Sheet2!N3</f>
        <v>70878.552772629744</v>
      </c>
      <c r="AN4" s="97">
        <f t="shared" ref="AN4:AN31" si="8">SUM(AI4:AL4)</f>
        <v>579970.14054229425</v>
      </c>
      <c r="AO4" s="97"/>
      <c r="AP4" s="96" t="s">
        <v>865</v>
      </c>
      <c r="AQ4" s="113">
        <f t="shared" ref="AQ4:AQ31" si="9">AI4/SUM($AI$4:$AL$31)</f>
        <v>4.2167196118981943E-3</v>
      </c>
      <c r="AR4" s="113">
        <f t="shared" ref="AR4:AR31" si="10">AJ4/SUM($AI$4:$AL$31)</f>
        <v>1.305677602657118E-2</v>
      </c>
      <c r="AS4" s="113">
        <f t="shared" ref="AS4:AS31" si="11">AK4/SUM($AI$4:$AL$31)</f>
        <v>1.3863881137295237E-2</v>
      </c>
      <c r="AT4" s="113">
        <f t="shared" ref="AT4:AT31" si="12">AL4/SUM($AI$4:$AL$31)</f>
        <v>4.3351181909547076E-3</v>
      </c>
      <c r="AU4" s="97"/>
      <c r="AV4" s="97"/>
      <c r="AX4" s="96" t="s">
        <v>865</v>
      </c>
      <c r="AY4" s="97">
        <v>2456.6149999999998</v>
      </c>
      <c r="AZ4" s="97">
        <v>5489.9380000000001</v>
      </c>
      <c r="BA4" s="97">
        <v>9431.7659999999996</v>
      </c>
      <c r="BB4" s="97">
        <v>4322.4139999999998</v>
      </c>
      <c r="BD4" s="97">
        <f t="shared" ref="BD4:BD31" si="13">SUM(AY4:BB4)</f>
        <v>21700.733</v>
      </c>
    </row>
    <row r="5" spans="1:56" x14ac:dyDescent="0.2">
      <c r="A5" s="96" t="s">
        <v>726</v>
      </c>
      <c r="B5" s="96" t="s">
        <v>871</v>
      </c>
      <c r="C5" s="104">
        <f t="shared" si="0"/>
        <v>28.988513291539853</v>
      </c>
      <c r="D5" s="104">
        <f t="shared" si="1"/>
        <v>34.173074736228479</v>
      </c>
      <c r="E5" s="104">
        <f t="shared" si="2"/>
        <v>34.789608873149177</v>
      </c>
      <c r="F5" s="104">
        <f t="shared" si="3"/>
        <v>97.753994050166639</v>
      </c>
      <c r="J5" s="96" t="s">
        <v>871</v>
      </c>
      <c r="K5" s="96" t="s">
        <v>724</v>
      </c>
      <c r="L5" s="103">
        <v>0.67351201321841903</v>
      </c>
      <c r="M5" s="103">
        <v>0.59696954680328496</v>
      </c>
      <c r="N5" s="103">
        <v>0.59439397358369594</v>
      </c>
      <c r="O5" s="103">
        <v>1.0449893078558199</v>
      </c>
      <c r="Q5" s="96" t="s">
        <v>866</v>
      </c>
      <c r="R5" s="103">
        <f t="shared" si="4"/>
        <v>0.50321903331574003</v>
      </c>
      <c r="S5" s="103">
        <f t="shared" si="5"/>
        <v>1.5141622638574901</v>
      </c>
      <c r="T5" s="103">
        <f t="shared" si="6"/>
        <v>0.60691890740714505</v>
      </c>
      <c r="U5" s="103">
        <f t="shared" si="7"/>
        <v>0.65265771594029898</v>
      </c>
      <c r="W5" s="96" t="s">
        <v>866</v>
      </c>
      <c r="X5" s="105">
        <f>VLOOKUP(INDEX($AG$40:$AG$72,MATCH($W5,$AH$40:$AH$72,0)),$AH$40:$AL$72,COLUMNS($AH$40:AI$40),)*$U$33</f>
        <v>36.310403582009947</v>
      </c>
      <c r="Y5" s="105">
        <f>VLOOKUP(INDEX($AG$40:$AG$72,MATCH($W5,$AH$40:$AH$72,0)),$AH$40:$AL$72,COLUMNS($AH$40:AJ$40),)*$U$33</f>
        <v>42.804476477680431</v>
      </c>
      <c r="Z5" s="105">
        <f>VLOOKUP(INDEX($AG$40:$AG$72,MATCH($W5,$AH$40:$AH$72,0)),$AH$40:$AL$72,COLUMNS($AH$40:AK$40),)*$U$33</f>
        <v>43.576734202957091</v>
      </c>
      <c r="AA5" s="105">
        <f>VLOOKUP(INDEX($AG$40:$AG$72,MATCH($W5,$AH$40:$AH$72,0)),$AH$40:$AL$72,COLUMNS($AH$40:AL$40),)*$U$33</f>
        <v>122.44460210903085</v>
      </c>
      <c r="AH5" s="96" t="s">
        <v>866</v>
      </c>
      <c r="AI5" s="97">
        <f>Sheet2!K4</f>
        <v>26074.3589940149</v>
      </c>
      <c r="AJ5" s="97">
        <f>Sheet2!L4</f>
        <v>29998.506621536071</v>
      </c>
      <c r="AK5" s="97">
        <f>Sheet2!M4</f>
        <v>7419.0094846826596</v>
      </c>
      <c r="AL5" s="97">
        <f>Sheet2!N4</f>
        <v>142.06885004730648</v>
      </c>
      <c r="AN5" s="97">
        <f t="shared" si="8"/>
        <v>63633.943950280933</v>
      </c>
      <c r="AO5" s="97"/>
      <c r="AP5" s="96" t="s">
        <v>866</v>
      </c>
      <c r="AQ5" s="113">
        <f t="shared" si="9"/>
        <v>1.5947761850477133E-3</v>
      </c>
      <c r="AR5" s="113">
        <f t="shared" si="10"/>
        <v>1.8347873463736251E-3</v>
      </c>
      <c r="AS5" s="113">
        <f t="shared" si="11"/>
        <v>4.5376607898705581E-4</v>
      </c>
      <c r="AT5" s="113">
        <f t="shared" si="12"/>
        <v>8.6893034933117799E-6</v>
      </c>
      <c r="AU5" s="97"/>
      <c r="AV5" s="97"/>
      <c r="AX5" s="96" t="s">
        <v>866</v>
      </c>
      <c r="AY5" s="97">
        <v>806.76790000000005</v>
      </c>
      <c r="AZ5" s="97">
        <v>986.45820000000003</v>
      </c>
      <c r="BA5" s="97">
        <v>193.4819</v>
      </c>
      <c r="BB5" s="97">
        <v>0</v>
      </c>
      <c r="BD5" s="97">
        <f t="shared" si="13"/>
        <v>1986.7080000000001</v>
      </c>
    </row>
    <row r="6" spans="1:56" x14ac:dyDescent="0.2">
      <c r="A6" s="96" t="s">
        <v>727</v>
      </c>
      <c r="B6" s="96" t="s">
        <v>871</v>
      </c>
      <c r="C6" s="104">
        <f t="shared" si="0"/>
        <v>28.988513291539853</v>
      </c>
      <c r="D6" s="104">
        <f t="shared" si="1"/>
        <v>34.173074736228479</v>
      </c>
      <c r="E6" s="104">
        <f t="shared" si="2"/>
        <v>34.789608873149177</v>
      </c>
      <c r="F6" s="104">
        <f t="shared" si="3"/>
        <v>97.753994050166639</v>
      </c>
      <c r="J6" s="96" t="s">
        <v>871</v>
      </c>
      <c r="K6" s="96" t="s">
        <v>725</v>
      </c>
      <c r="L6" s="103">
        <v>2.7121918072032899E-2</v>
      </c>
      <c r="M6" s="103">
        <v>2.4033109812936899E-2</v>
      </c>
      <c r="N6" s="103">
        <v>2.39702932462812E-2</v>
      </c>
      <c r="O6" s="103">
        <v>4.2654029160753698E-2</v>
      </c>
      <c r="Q6" s="96" t="s">
        <v>867</v>
      </c>
      <c r="R6" s="103">
        <f t="shared" si="4"/>
        <v>0</v>
      </c>
      <c r="S6" s="103">
        <f t="shared" si="5"/>
        <v>1.7201748865439399</v>
      </c>
      <c r="T6" s="103">
        <f t="shared" si="6"/>
        <v>5.4498796842419102E-2</v>
      </c>
      <c r="U6" s="103">
        <f t="shared" si="7"/>
        <v>0</v>
      </c>
      <c r="W6" s="96" t="s">
        <v>867</v>
      </c>
      <c r="X6" s="105">
        <f>VLOOKUP(INDEX($AG$40:$AG$72,MATCH($W6,$AH$40:$AH$72,0)),$AH$40:$AL$72,COLUMNS($AH$40:AI$40),)*$U$33</f>
        <v>36.310403582009947</v>
      </c>
      <c r="Y6" s="105">
        <f>VLOOKUP(INDEX($AG$40:$AG$72,MATCH($W6,$AH$40:$AH$72,0)),$AH$40:$AL$72,COLUMNS($AH$40:AJ$40),)*$U$33</f>
        <v>42.804476477680431</v>
      </c>
      <c r="Z6" s="105">
        <f>VLOOKUP(INDEX($AG$40:$AG$72,MATCH($W6,$AH$40:$AH$72,0)),$AH$40:$AL$72,COLUMNS($AH$40:AK$40),)*$U$33</f>
        <v>43.576734202957091</v>
      </c>
      <c r="AA6" s="105">
        <f>VLOOKUP(INDEX($AG$40:$AG$72,MATCH($W6,$AH$40:$AH$72,0)),$AH$40:$AL$72,COLUMNS($AH$40:AL$40),)*$U$33</f>
        <v>122.44460210903085</v>
      </c>
      <c r="AH6" s="96" t="s">
        <v>867</v>
      </c>
      <c r="AI6" s="97">
        <f>Sheet2!K5</f>
        <v>2652.1111375609848</v>
      </c>
      <c r="AJ6" s="97">
        <f>Sheet2!L5</f>
        <v>3534.9978999999635</v>
      </c>
      <c r="AK6" s="97">
        <f>Sheet2!M5</f>
        <v>953.49646743259507</v>
      </c>
      <c r="AL6" s="97">
        <f>Sheet2!N5</f>
        <v>476.74823371629753</v>
      </c>
      <c r="AN6" s="97">
        <f t="shared" si="8"/>
        <v>7617.3537387098404</v>
      </c>
      <c r="AO6" s="97"/>
      <c r="AP6" s="96" t="s">
        <v>867</v>
      </c>
      <c r="AQ6" s="113">
        <f t="shared" si="9"/>
        <v>1.6221007324678248E-4</v>
      </c>
      <c r="AR6" s="113">
        <f t="shared" si="10"/>
        <v>2.162097433117208E-4</v>
      </c>
      <c r="AS6" s="113">
        <f t="shared" si="11"/>
        <v>5.8318344820582792E-5</v>
      </c>
      <c r="AT6" s="113">
        <f t="shared" si="12"/>
        <v>2.9159172410291396E-5</v>
      </c>
      <c r="AU6" s="97"/>
      <c r="AV6" s="97"/>
      <c r="AX6" s="96" t="s">
        <v>867</v>
      </c>
      <c r="AY6" s="97">
        <v>17.28</v>
      </c>
      <c r="AZ6" s="97">
        <v>449.28</v>
      </c>
      <c r="BA6" s="97">
        <v>0</v>
      </c>
      <c r="BB6" s="97">
        <v>0</v>
      </c>
      <c r="BD6" s="97">
        <f t="shared" si="13"/>
        <v>466.55999999999995</v>
      </c>
    </row>
    <row r="7" spans="1:56" x14ac:dyDescent="0.2">
      <c r="A7" s="96" t="s">
        <v>728</v>
      </c>
      <c r="B7" s="96" t="s">
        <v>871</v>
      </c>
      <c r="C7" s="104">
        <f t="shared" si="0"/>
        <v>28.988513291539853</v>
      </c>
      <c r="D7" s="104">
        <f t="shared" si="1"/>
        <v>34.173074736228479</v>
      </c>
      <c r="E7" s="104">
        <f t="shared" si="2"/>
        <v>34.789608873149177</v>
      </c>
      <c r="F7" s="104">
        <f t="shared" si="3"/>
        <v>97.753994050166639</v>
      </c>
      <c r="J7" s="96" t="s">
        <v>871</v>
      </c>
      <c r="K7" s="96" t="s">
        <v>726</v>
      </c>
      <c r="L7" s="103">
        <v>0.94988425790306996</v>
      </c>
      <c r="M7" s="103">
        <v>0.83478300457040699</v>
      </c>
      <c r="N7" s="103">
        <v>0.83169763698055998</v>
      </c>
      <c r="O7" s="103">
        <v>1.5524518362408599</v>
      </c>
      <c r="Q7" s="96" t="s">
        <v>868</v>
      </c>
      <c r="R7" s="103">
        <f t="shared" si="4"/>
        <v>0.85094452524095399</v>
      </c>
      <c r="S7" s="103">
        <f t="shared" si="5"/>
        <v>0.75135516751131304</v>
      </c>
      <c r="T7" s="103">
        <f t="shared" si="6"/>
        <v>0.74842218806523697</v>
      </c>
      <c r="U7" s="103">
        <f t="shared" si="7"/>
        <v>1.3533026603007201</v>
      </c>
      <c r="W7" s="96" t="s">
        <v>868</v>
      </c>
      <c r="X7" s="105">
        <f>VLOOKUP(INDEX($AG$40:$AG$72,MATCH($W7,$AH$40:$AH$72,0)),$AH$40:$AL$72,COLUMNS($AH$40:AI$40),)*$U$33</f>
        <v>36.310403582009947</v>
      </c>
      <c r="Y7" s="105">
        <f>VLOOKUP(INDEX($AG$40:$AG$72,MATCH($W7,$AH$40:$AH$72,0)),$AH$40:$AL$72,COLUMNS($AH$40:AJ$40),)*$U$33</f>
        <v>42.804476477680431</v>
      </c>
      <c r="Z7" s="105">
        <f>VLOOKUP(INDEX($AG$40:$AG$72,MATCH($W7,$AH$40:$AH$72,0)),$AH$40:$AL$72,COLUMNS($AH$40:AK$40),)*$U$33</f>
        <v>43.576734202957091</v>
      </c>
      <c r="AA7" s="105">
        <f>VLOOKUP(INDEX($AG$40:$AG$72,MATCH($W7,$AH$40:$AH$72,0)),$AH$40:$AL$72,COLUMNS($AH$40:AL$40),)*$U$33</f>
        <v>122.44460210903085</v>
      </c>
      <c r="AH7" s="96" t="s">
        <v>868</v>
      </c>
      <c r="AI7" s="97">
        <f>Sheet2!K6</f>
        <v>109685.43427710632</v>
      </c>
      <c r="AJ7" s="97">
        <f>Sheet2!L6</f>
        <v>81718.172435222703</v>
      </c>
      <c r="AK7" s="97">
        <f>Sheet2!M6</f>
        <v>32474.603160649058</v>
      </c>
      <c r="AL7" s="97">
        <f>Sheet2!N6</f>
        <v>15632.457785549137</v>
      </c>
      <c r="AN7" s="97">
        <f t="shared" si="8"/>
        <v>239510.66765852724</v>
      </c>
      <c r="AO7" s="97"/>
      <c r="AP7" s="96" t="s">
        <v>868</v>
      </c>
      <c r="AQ7" s="113">
        <f t="shared" si="9"/>
        <v>6.7086488481614163E-3</v>
      </c>
      <c r="AR7" s="113">
        <f t="shared" si="10"/>
        <v>4.9980977601493401E-3</v>
      </c>
      <c r="AS7" s="113">
        <f t="shared" si="11"/>
        <v>1.98623190512051E-3</v>
      </c>
      <c r="AT7" s="113">
        <f t="shared" si="12"/>
        <v>9.5612211966092679E-4</v>
      </c>
      <c r="AU7" s="97"/>
      <c r="AV7" s="97"/>
      <c r="AX7" s="96" t="s">
        <v>868</v>
      </c>
      <c r="AY7" s="97">
        <v>2412.4459999999999</v>
      </c>
      <c r="AZ7" s="97">
        <v>2775.5549999999998</v>
      </c>
      <c r="BA7" s="97">
        <v>756.52790000000005</v>
      </c>
      <c r="BB7" s="97">
        <v>3438.3890000000001</v>
      </c>
      <c r="BD7" s="97">
        <f t="shared" si="13"/>
        <v>9382.9179000000004</v>
      </c>
    </row>
    <row r="8" spans="1:56" x14ac:dyDescent="0.2">
      <c r="A8" s="96" t="s">
        <v>729</v>
      </c>
      <c r="B8" s="96" t="s">
        <v>871</v>
      </c>
      <c r="C8" s="104">
        <f t="shared" si="0"/>
        <v>28.988513291539853</v>
      </c>
      <c r="D8" s="104">
        <f t="shared" si="1"/>
        <v>34.173074736228479</v>
      </c>
      <c r="E8" s="104">
        <f t="shared" si="2"/>
        <v>34.789608873149177</v>
      </c>
      <c r="F8" s="104">
        <f t="shared" si="3"/>
        <v>97.753994050166639</v>
      </c>
      <c r="J8" s="96" t="s">
        <v>871</v>
      </c>
      <c r="K8" s="96" t="s">
        <v>727</v>
      </c>
      <c r="L8" s="103">
        <v>1.7812786870011099</v>
      </c>
      <c r="M8" s="103">
        <v>1.5726649197173399</v>
      </c>
      <c r="N8" s="103">
        <v>1.56618639471627</v>
      </c>
      <c r="O8" s="103">
        <v>2.8429136758970999</v>
      </c>
      <c r="Q8" s="96" t="s">
        <v>869</v>
      </c>
      <c r="R8" s="103">
        <f t="shared" si="4"/>
        <v>0.43063703932022235</v>
      </c>
      <c r="S8" s="103">
        <f t="shared" si="5"/>
        <v>5.184823866454856</v>
      </c>
      <c r="T8" s="103">
        <f t="shared" si="6"/>
        <v>4.0664364003506854</v>
      </c>
      <c r="U8" s="103">
        <f t="shared" si="7"/>
        <v>5.2685008537284501</v>
      </c>
      <c r="W8" s="96" t="s">
        <v>869</v>
      </c>
      <c r="X8" s="105">
        <f>VLOOKUP(INDEX($AG$40:$AG$72,MATCH($W8,$AH$40:$AH$72,0)),$AH$40:$AL$72,COLUMNS($AH$40:AI$40),)*$U$33</f>
        <v>10.883670320132998</v>
      </c>
      <c r="Y8" s="105">
        <f>VLOOKUP(INDEX($AG$40:$AG$72,MATCH($W8,$AH$40:$AH$72,0)),$AH$40:$AL$72,COLUMNS($AH$40:AJ$40),)*$U$33</f>
        <v>21.408558126111636</v>
      </c>
      <c r="Z8" s="105">
        <f>VLOOKUP(INDEX($AG$40:$AG$72,MATCH($W8,$AH$40:$AH$72,0)),$AH$40:$AL$72,COLUMNS($AH$40:AK$40),)*$U$33</f>
        <v>44.074543861744949</v>
      </c>
      <c r="AA8" s="105">
        <f>VLOOKUP(INDEX($AG$40:$AG$72,MATCH($W8,$AH$40:$AH$72,0)),$AH$40:$AL$72,COLUMNS($AH$40:AL$40),)*$U$33</f>
        <v>452.6122683854972</v>
      </c>
      <c r="AH8" s="96" t="s">
        <v>869</v>
      </c>
      <c r="AI8" s="97">
        <f>Sheet2!K7</f>
        <v>47139.039053738343</v>
      </c>
      <c r="AJ8" s="97">
        <f>Sheet2!L7</f>
        <v>98341.353398837164</v>
      </c>
      <c r="AK8" s="97">
        <f>Sheet2!M7</f>
        <v>92247.120013844513</v>
      </c>
      <c r="AL8" s="97">
        <f>Sheet2!N7</f>
        <v>13067.446108147946</v>
      </c>
      <c r="AN8" s="97">
        <f t="shared" si="8"/>
        <v>250794.95857456795</v>
      </c>
      <c r="AO8" s="97"/>
      <c r="AP8" s="96" t="s">
        <v>869</v>
      </c>
      <c r="AQ8" s="113">
        <f t="shared" si="9"/>
        <v>2.8831472668682644E-3</v>
      </c>
      <c r="AR8" s="113">
        <f t="shared" si="10"/>
        <v>6.014815107892999E-3</v>
      </c>
      <c r="AS8" s="113">
        <f t="shared" si="11"/>
        <v>5.6420758098439123E-3</v>
      </c>
      <c r="AT8" s="113">
        <f t="shared" si="12"/>
        <v>7.9923927784580624E-4</v>
      </c>
      <c r="AU8" s="97"/>
      <c r="AV8" s="97"/>
      <c r="AX8" s="96" t="s">
        <v>869</v>
      </c>
      <c r="AY8" s="97">
        <v>214.9177</v>
      </c>
      <c r="AZ8" s="97">
        <v>881.94129999999996</v>
      </c>
      <c r="BA8" s="97">
        <v>1703.165</v>
      </c>
      <c r="BB8" s="97">
        <v>2477.6109999999999</v>
      </c>
      <c r="BD8" s="97">
        <f t="shared" si="13"/>
        <v>5277.6350000000002</v>
      </c>
    </row>
    <row r="9" spans="1:56" x14ac:dyDescent="0.2">
      <c r="A9" s="96" t="s">
        <v>730</v>
      </c>
      <c r="B9" s="96" t="s">
        <v>871</v>
      </c>
      <c r="C9" s="104">
        <f t="shared" si="0"/>
        <v>28.988513291539853</v>
      </c>
      <c r="D9" s="104">
        <f t="shared" si="1"/>
        <v>34.173074736228479</v>
      </c>
      <c r="E9" s="104">
        <f t="shared" si="2"/>
        <v>34.789608873149177</v>
      </c>
      <c r="F9" s="104">
        <f t="shared" si="3"/>
        <v>97.753994050166639</v>
      </c>
      <c r="J9" s="96" t="s">
        <v>871</v>
      </c>
      <c r="K9" s="96" t="s">
        <v>728</v>
      </c>
      <c r="L9" s="103">
        <v>0.95753481331135404</v>
      </c>
      <c r="M9" s="103">
        <v>0.84503387002058294</v>
      </c>
      <c r="N9" s="103">
        <v>0.84072448249687004</v>
      </c>
      <c r="O9" s="103">
        <v>1.5109445812615701</v>
      </c>
      <c r="Q9" s="96" t="s">
        <v>870</v>
      </c>
      <c r="R9" s="103">
        <f t="shared" si="4"/>
        <v>2.3554574064141787</v>
      </c>
      <c r="S9" s="103">
        <f t="shared" si="5"/>
        <v>16.195755074614208</v>
      </c>
      <c r="T9" s="103">
        <f t="shared" si="6"/>
        <v>18.56384943455296</v>
      </c>
      <c r="U9" s="103">
        <f t="shared" si="7"/>
        <v>32.95836326682543</v>
      </c>
      <c r="W9" s="96" t="s">
        <v>870</v>
      </c>
      <c r="X9" s="105">
        <f>VLOOKUP(INDEX($AG$40:$AG$72,MATCH($W9,$AH$40:$AH$72,0)),$AH$40:$AL$72,COLUMNS($AH$40:AI$40),)*$U$33</f>
        <v>54.408641115346775</v>
      </c>
      <c r="Y9" s="105">
        <f>VLOOKUP(INDEX($AG$40:$AG$72,MATCH($W9,$AH$40:$AH$72,0)),$AH$40:$AL$72,COLUMNS($AH$40:AJ$40),)*$U$33</f>
        <v>141.02921444128708</v>
      </c>
      <c r="Z9" s="105">
        <f>VLOOKUP(INDEX($AG$40:$AG$72,MATCH($W9,$AH$40:$AH$72,0)),$AH$40:$AL$72,COLUMNS($AH$40:AK$40),)*$U$33</f>
        <v>142.2878887532714</v>
      </c>
      <c r="AA9" s="105">
        <f>VLOOKUP(INDEX($AG$40:$AG$72,MATCH($W9,$AH$40:$AH$72,0)),$AH$40:$AL$72,COLUMNS($AH$40:AL$40),)*$U$33</f>
        <v>499.95290020501812</v>
      </c>
      <c r="AH9" s="96" t="s">
        <v>870</v>
      </c>
      <c r="AI9" s="97">
        <f>Sheet2!K8</f>
        <v>19128.381442785714</v>
      </c>
      <c r="AJ9" s="97">
        <f>Sheet2!L8</f>
        <v>49207.829084046047</v>
      </c>
      <c r="AK9" s="97">
        <f>Sheet2!M8</f>
        <v>71459.038873682512</v>
      </c>
      <c r="AL9" s="97">
        <f>Sheet2!N8</f>
        <v>46889.356766080462</v>
      </c>
      <c r="AN9" s="97">
        <f t="shared" si="8"/>
        <v>186684.60616659475</v>
      </c>
      <c r="AO9" s="97"/>
      <c r="AP9" s="96" t="s">
        <v>870</v>
      </c>
      <c r="AQ9" s="113">
        <f t="shared" si="9"/>
        <v>1.1699419797995992E-3</v>
      </c>
      <c r="AR9" s="113">
        <f t="shared" si="10"/>
        <v>3.009679891235221E-3</v>
      </c>
      <c r="AS9" s="113">
        <f t="shared" si="11"/>
        <v>4.3706222434195313E-3</v>
      </c>
      <c r="AT9" s="113">
        <f t="shared" si="12"/>
        <v>2.8678760432774403E-3</v>
      </c>
      <c r="AU9" s="97"/>
      <c r="AV9" s="97"/>
      <c r="AX9" s="96" t="s">
        <v>870</v>
      </c>
      <c r="AY9" s="97">
        <v>435.97559999999999</v>
      </c>
      <c r="AZ9" s="97">
        <v>2907.096</v>
      </c>
      <c r="BA9" s="97">
        <v>4259.3289999999997</v>
      </c>
      <c r="BB9" s="97">
        <v>9820.18</v>
      </c>
      <c r="BD9" s="97">
        <f t="shared" si="13"/>
        <v>17422.580600000001</v>
      </c>
    </row>
    <row r="10" spans="1:56" x14ac:dyDescent="0.2">
      <c r="A10" s="96" t="s">
        <v>731</v>
      </c>
      <c r="B10" s="96" t="s">
        <v>871</v>
      </c>
      <c r="C10" s="104">
        <f t="shared" si="0"/>
        <v>28.988513291539853</v>
      </c>
      <c r="D10" s="104">
        <f t="shared" si="1"/>
        <v>34.173074736228479</v>
      </c>
      <c r="E10" s="104">
        <f t="shared" si="2"/>
        <v>34.789608873149177</v>
      </c>
      <c r="F10" s="104">
        <f t="shared" si="3"/>
        <v>97.753994050166639</v>
      </c>
      <c r="J10" s="96" t="s">
        <v>871</v>
      </c>
      <c r="K10" s="96" t="s">
        <v>729</v>
      </c>
      <c r="L10" s="103">
        <v>0.28655789413873001</v>
      </c>
      <c r="M10" s="103">
        <v>0.25391950862121998</v>
      </c>
      <c r="N10" s="103">
        <v>0.25307799858045199</v>
      </c>
      <c r="O10" s="103">
        <v>0.44843665417633699</v>
      </c>
      <c r="Q10" s="96" t="s">
        <v>19</v>
      </c>
      <c r="R10" s="103">
        <f t="shared" si="4"/>
        <v>6.9251440682127399</v>
      </c>
      <c r="S10" s="103">
        <f t="shared" si="5"/>
        <v>19.740503841427</v>
      </c>
      <c r="T10" s="103">
        <f t="shared" si="6"/>
        <v>21.526174446911899</v>
      </c>
      <c r="U10" s="103">
        <f t="shared" si="7"/>
        <v>23.814307113186299</v>
      </c>
      <c r="W10" s="96" t="s">
        <v>19</v>
      </c>
      <c r="X10" s="105">
        <f>VLOOKUP(INDEX($AG$40:$AG$72,MATCH($W10,$AH$40:$AH$72,0)),$AH$40:$AL$72,COLUMNS($AH$40:AI$40),)*$U$33</f>
        <v>28.493950246090492</v>
      </c>
      <c r="Y10" s="105">
        <f>VLOOKUP(INDEX($AG$40:$AG$72,MATCH($W10,$AH$40:$AH$72,0)),$AH$40:$AL$72,COLUMNS($AH$40:AJ$40),)*$U$33</f>
        <v>53.269521314152932</v>
      </c>
      <c r="Z10" s="105">
        <f>VLOOKUP(INDEX($AG$40:$AG$72,MATCH($W10,$AH$40:$AH$72,0)),$AH$40:$AL$72,COLUMNS($AH$40:AK$40),)*$U$33</f>
        <v>100.87022366229168</v>
      </c>
      <c r="AA10" s="105">
        <f>VLOOKUP(INDEX($AG$40:$AG$72,MATCH($W10,$AH$40:$AH$72,0)),$AH$40:$AL$72,COLUMNS($AH$40:AL$40),)*$U$33</f>
        <v>209.19858528343397</v>
      </c>
      <c r="AH10" s="96" t="s">
        <v>19</v>
      </c>
      <c r="AI10" s="97">
        <f>Sheet2!K9</f>
        <v>307175.36396386859</v>
      </c>
      <c r="AJ10" s="97">
        <f>Sheet2!L9</f>
        <v>509215.00079239241</v>
      </c>
      <c r="AK10" s="97">
        <f>Sheet2!M9</f>
        <v>349787.41839745227</v>
      </c>
      <c r="AL10" s="97">
        <f>Sheet2!N9</f>
        <v>161339.99051018831</v>
      </c>
      <c r="AN10" s="97">
        <f t="shared" si="8"/>
        <v>1327517.7736639015</v>
      </c>
      <c r="AO10" s="97"/>
      <c r="AP10" s="96" t="s">
        <v>19</v>
      </c>
      <c r="AQ10" s="113">
        <f t="shared" si="9"/>
        <v>1.8787650933063671E-2</v>
      </c>
      <c r="AR10" s="113">
        <f t="shared" si="10"/>
        <v>3.1144925039927746E-2</v>
      </c>
      <c r="AS10" s="113">
        <f t="shared" si="11"/>
        <v>2.1393915946989226E-2</v>
      </c>
      <c r="AT10" s="113">
        <f t="shared" si="12"/>
        <v>9.8679769892150836E-3</v>
      </c>
      <c r="AU10" s="97"/>
      <c r="AV10" s="97"/>
      <c r="AX10" s="96" t="s">
        <v>19</v>
      </c>
      <c r="AY10" s="97">
        <v>3666.529</v>
      </c>
      <c r="AZ10" s="97">
        <v>11363.08</v>
      </c>
      <c r="BA10" s="97">
        <v>14780.3</v>
      </c>
      <c r="BB10" s="97">
        <v>14138.94</v>
      </c>
      <c r="BD10" s="97">
        <f t="shared" si="13"/>
        <v>43948.849000000002</v>
      </c>
    </row>
    <row r="11" spans="1:56" x14ac:dyDescent="0.2">
      <c r="A11" s="96" t="s">
        <v>732</v>
      </c>
      <c r="B11" s="96" t="s">
        <v>871</v>
      </c>
      <c r="C11" s="104">
        <f t="shared" si="0"/>
        <v>28.988513291539853</v>
      </c>
      <c r="D11" s="104">
        <f t="shared" si="1"/>
        <v>34.173074736228479</v>
      </c>
      <c r="E11" s="104">
        <f t="shared" si="2"/>
        <v>34.789608873149177</v>
      </c>
      <c r="F11" s="104">
        <f t="shared" si="3"/>
        <v>97.753994050166639</v>
      </c>
      <c r="J11" s="96" t="s">
        <v>871</v>
      </c>
      <c r="K11" s="96" t="s">
        <v>730</v>
      </c>
      <c r="L11" s="103">
        <v>0.36827494142966499</v>
      </c>
      <c r="M11" s="103">
        <v>0.32574692745781803</v>
      </c>
      <c r="N11" s="103">
        <v>0.32460293652299299</v>
      </c>
      <c r="O11" s="103">
        <v>0.58093607493648203</v>
      </c>
      <c r="Q11" s="96" t="s">
        <v>871</v>
      </c>
      <c r="R11" s="103">
        <f t="shared" si="4"/>
        <v>5.6763891240768602</v>
      </c>
      <c r="S11" s="103">
        <f t="shared" si="5"/>
        <v>5.0125368867755968</v>
      </c>
      <c r="T11" s="103">
        <f t="shared" si="6"/>
        <v>4.9922248427553964</v>
      </c>
      <c r="U11" s="103">
        <f t="shared" si="7"/>
        <v>9.0208888658370388</v>
      </c>
      <c r="W11" s="96" t="s">
        <v>871</v>
      </c>
      <c r="X11" s="105">
        <f>VLOOKUP(INDEX($AG$40:$AG$72,MATCH($W11,$AH$40:$AH$72,0)),$AH$40:$AL$72,COLUMNS($AH$40:AI$40),)*$U$33</f>
        <v>36.310403582009947</v>
      </c>
      <c r="Y11" s="105">
        <f>VLOOKUP(INDEX($AG$40:$AG$72,MATCH($W11,$AH$40:$AH$72,0)),$AH$40:$AL$72,COLUMNS($AH$40:AJ$40),)*$U$33</f>
        <v>42.804476477680431</v>
      </c>
      <c r="Z11" s="105">
        <f>VLOOKUP(INDEX($AG$40:$AG$72,MATCH($W11,$AH$40:$AH$72,0)),$AH$40:$AL$72,COLUMNS($AH$40:AK$40),)*$U$33</f>
        <v>43.576734202957091</v>
      </c>
      <c r="AA11" s="105">
        <f>VLOOKUP(INDEX($AG$40:$AG$72,MATCH($W11,$AH$40:$AH$72,0)),$AH$40:$AL$72,COLUMNS($AH$40:AL$40),)*$U$33</f>
        <v>122.44460210903085</v>
      </c>
      <c r="AH11" s="96" t="s">
        <v>871</v>
      </c>
      <c r="AI11" s="97">
        <f>Sheet2!K10</f>
        <v>252784.23039725202</v>
      </c>
      <c r="AJ11" s="97">
        <f>Sheet2!L10</f>
        <v>239261.25082088812</v>
      </c>
      <c r="AK11" s="97">
        <f>Sheet2!M10</f>
        <v>63559.331259004226</v>
      </c>
      <c r="AL11" s="97">
        <f>Sheet2!N10</f>
        <v>22670.312897276031</v>
      </c>
      <c r="AN11" s="97">
        <f t="shared" si="8"/>
        <v>578275.12537442031</v>
      </c>
      <c r="AO11" s="97"/>
      <c r="AP11" s="96" t="s">
        <v>871</v>
      </c>
      <c r="AQ11" s="113">
        <f t="shared" si="9"/>
        <v>1.5460946544675828E-2</v>
      </c>
      <c r="AR11" s="113">
        <f t="shared" si="10"/>
        <v>1.4633845645120751E-2</v>
      </c>
      <c r="AS11" s="113">
        <f t="shared" si="11"/>
        <v>3.8874554060057795E-3</v>
      </c>
      <c r="AT11" s="113">
        <f t="shared" si="12"/>
        <v>1.3865757974895812E-3</v>
      </c>
      <c r="AU11" s="97"/>
      <c r="AV11" s="97"/>
      <c r="AX11" s="96" t="s">
        <v>871</v>
      </c>
      <c r="AY11" s="97">
        <v>3845.0070000000001</v>
      </c>
      <c r="AZ11" s="97">
        <v>4290.201</v>
      </c>
      <c r="BA11" s="97">
        <v>1160.2460000000001</v>
      </c>
      <c r="BB11" s="97">
        <v>1162.8219999999999</v>
      </c>
      <c r="BD11" s="97">
        <f t="shared" si="13"/>
        <v>10458.276000000002</v>
      </c>
    </row>
    <row r="12" spans="1:56" x14ac:dyDescent="0.2">
      <c r="A12" s="96" t="s">
        <v>733</v>
      </c>
      <c r="B12" s="96" t="s">
        <v>871</v>
      </c>
      <c r="C12" s="104">
        <f t="shared" si="0"/>
        <v>28.988513291539853</v>
      </c>
      <c r="D12" s="104">
        <f t="shared" si="1"/>
        <v>34.173074736228479</v>
      </c>
      <c r="E12" s="104">
        <f t="shared" si="2"/>
        <v>34.789608873149177</v>
      </c>
      <c r="F12" s="104">
        <f t="shared" si="3"/>
        <v>97.753994050166639</v>
      </c>
      <c r="J12" s="96" t="s">
        <v>871</v>
      </c>
      <c r="K12" s="96" t="s">
        <v>731</v>
      </c>
      <c r="L12" s="103">
        <v>3.53579655244389E-2</v>
      </c>
      <c r="M12" s="103">
        <v>3.1250941267693899E-2</v>
      </c>
      <c r="N12" s="103">
        <v>3.1166125596197799E-2</v>
      </c>
      <c r="O12" s="103">
        <v>5.6309727616991503E-2</v>
      </c>
      <c r="Q12" s="96" t="s">
        <v>17</v>
      </c>
      <c r="R12" s="103">
        <f t="shared" si="4"/>
        <v>6.6080047264795096</v>
      </c>
      <c r="S12" s="103">
        <f t="shared" si="5"/>
        <v>2.60189561371141</v>
      </c>
      <c r="T12" s="103">
        <f t="shared" si="6"/>
        <v>6.7256221137541496</v>
      </c>
      <c r="U12" s="103">
        <f t="shared" si="7"/>
        <v>26.100765601717299</v>
      </c>
      <c r="W12" s="96" t="s">
        <v>17</v>
      </c>
      <c r="X12" s="105">
        <f>VLOOKUP(INDEX($AG$40:$AG$72,MATCH($W12,$AH$40:$AH$72,0)),$AH$40:$AL$72,COLUMNS($AH$40:AI$40),)*$U$33</f>
        <v>54.408641115346775</v>
      </c>
      <c r="Y12" s="105">
        <f>VLOOKUP(INDEX($AG$40:$AG$72,MATCH($W12,$AH$40:$AH$72,0)),$AH$40:$AL$72,COLUMNS($AH$40:AJ$40),)*$U$33</f>
        <v>141.02921444128708</v>
      </c>
      <c r="Z12" s="105">
        <f>VLOOKUP(INDEX($AG$40:$AG$72,MATCH($W12,$AH$40:$AH$72,0)),$AH$40:$AL$72,COLUMNS($AH$40:AK$40),)*$U$33</f>
        <v>142.2878887532714</v>
      </c>
      <c r="AA12" s="105">
        <f>VLOOKUP(INDEX($AG$40:$AG$72,MATCH($W12,$AH$40:$AH$72,0)),$AH$40:$AL$72,COLUMNS($AH$40:AL$40),)*$U$33</f>
        <v>499.95290020501812</v>
      </c>
      <c r="AH12" s="96" t="s">
        <v>17</v>
      </c>
      <c r="AI12" s="97">
        <f>Sheet2!K11</f>
        <v>4712.0563732431747</v>
      </c>
      <c r="AJ12" s="97">
        <f>Sheet2!L11</f>
        <v>16139.892041435593</v>
      </c>
      <c r="AK12" s="97">
        <f>Sheet2!M11</f>
        <v>30532.273519284809</v>
      </c>
      <c r="AL12" s="97">
        <f>Sheet2!N11</f>
        <v>54294.35048977191</v>
      </c>
      <c r="AN12" s="97">
        <f t="shared" si="8"/>
        <v>105678.57242373549</v>
      </c>
      <c r="AO12" s="97"/>
      <c r="AP12" s="96" t="s">
        <v>17</v>
      </c>
      <c r="AQ12" s="113">
        <f t="shared" si="9"/>
        <v>2.882017267759269E-4</v>
      </c>
      <c r="AR12" s="113">
        <f t="shared" si="10"/>
        <v>9.8715812967179145E-4</v>
      </c>
      <c r="AS12" s="113">
        <f t="shared" si="11"/>
        <v>1.8674339298271965E-3</v>
      </c>
      <c r="AT12" s="113">
        <f t="shared" si="12"/>
        <v>3.3207848815611199E-3</v>
      </c>
      <c r="AU12" s="97"/>
      <c r="AV12" s="97"/>
      <c r="AX12" s="96" t="s">
        <v>17</v>
      </c>
      <c r="AY12" s="97">
        <v>140.07599999999999</v>
      </c>
      <c r="AZ12" s="97">
        <v>5306.4290000000001</v>
      </c>
      <c r="BA12" s="97">
        <v>2666.9969999999998</v>
      </c>
      <c r="BB12" s="97">
        <v>12272.8</v>
      </c>
      <c r="BD12" s="97">
        <f t="shared" si="13"/>
        <v>20386.302</v>
      </c>
    </row>
    <row r="13" spans="1:56" x14ac:dyDescent="0.2">
      <c r="A13" s="96" t="s">
        <v>734</v>
      </c>
      <c r="B13" s="96" t="s">
        <v>868</v>
      </c>
      <c r="C13" s="104">
        <f t="shared" si="0"/>
        <v>10.493262133760567</v>
      </c>
      <c r="D13" s="104">
        <f t="shared" si="1"/>
        <v>12.369969702050499</v>
      </c>
      <c r="E13" s="104">
        <f t="shared" si="2"/>
        <v>12.593142730900128</v>
      </c>
      <c r="F13" s="104">
        <f t="shared" si="3"/>
        <v>35.384991078167211</v>
      </c>
      <c r="J13" s="96" t="s">
        <v>871</v>
      </c>
      <c r="K13" s="96" t="s">
        <v>732</v>
      </c>
      <c r="L13" s="103">
        <v>0.36255323843409698</v>
      </c>
      <c r="M13" s="103">
        <v>0.32082401226709201</v>
      </c>
      <c r="N13" s="103">
        <v>0.31969051023127698</v>
      </c>
      <c r="O13" s="103">
        <v>0.57049916700293701</v>
      </c>
      <c r="Q13" s="96" t="s">
        <v>872</v>
      </c>
      <c r="R13" s="103">
        <f t="shared" si="4"/>
        <v>0.95480627515740746</v>
      </c>
      <c r="S13" s="103">
        <f t="shared" si="5"/>
        <v>7.9688479293906909</v>
      </c>
      <c r="T13" s="103">
        <f t="shared" si="6"/>
        <v>19.500630853502241</v>
      </c>
      <c r="U13" s="103">
        <f t="shared" si="7"/>
        <v>16.545910006725315</v>
      </c>
      <c r="W13" s="96" t="s">
        <v>872</v>
      </c>
      <c r="X13" s="105">
        <f>VLOOKUP(INDEX($AG$40:$AG$72,MATCH($W13,$AH$40:$AH$72,0)),$AH$40:$AL$72,COLUMNS($AH$40:AI$40),)*$U$33</f>
        <v>28.220439974051928</v>
      </c>
      <c r="Y13" s="105">
        <f>VLOOKUP(INDEX($AG$40:$AG$72,MATCH($W13,$AH$40:$AH$72,0)),$AH$40:$AL$72,COLUMNS($AH$40:AJ$40),)*$U$33</f>
        <v>102.84413211649562</v>
      </c>
      <c r="Z13" s="105">
        <f>VLOOKUP(INDEX($AG$40:$AG$72,MATCH($W13,$AH$40:$AH$72,0)),$AH$40:$AL$72,COLUMNS($AH$40:AK$40),)*$U$33</f>
        <v>134.80702996026713</v>
      </c>
      <c r="AA13" s="105">
        <f>VLOOKUP(INDEX($AG$40:$AG$72,MATCH($W13,$AH$40:$AH$72,0)),$AH$40:$AL$72,COLUMNS($AH$40:AL$40),)*$U$33</f>
        <v>258.04123911868402</v>
      </c>
      <c r="AH13" s="96" t="s">
        <v>872</v>
      </c>
      <c r="AI13" s="97">
        <f>Sheet2!K12</f>
        <v>6806.6693813771171</v>
      </c>
      <c r="AJ13" s="97">
        <f>Sheet2!L12</f>
        <v>36485.468000302993</v>
      </c>
      <c r="AK13" s="97">
        <f>Sheet2!M12</f>
        <v>74683.704465735354</v>
      </c>
      <c r="AL13" s="97">
        <f>Sheet2!N12</f>
        <v>42112.477498252927</v>
      </c>
      <c r="AN13" s="97">
        <f t="shared" si="8"/>
        <v>160088.31934566839</v>
      </c>
      <c r="AO13" s="97"/>
      <c r="AP13" s="96" t="s">
        <v>872</v>
      </c>
      <c r="AQ13" s="113">
        <f t="shared" si="9"/>
        <v>4.1631375219637644E-4</v>
      </c>
      <c r="AR13" s="113">
        <f t="shared" si="10"/>
        <v>2.2315469185861738E-3</v>
      </c>
      <c r="AS13" s="113">
        <f t="shared" si="11"/>
        <v>4.5678512488240017E-3</v>
      </c>
      <c r="AT13" s="113">
        <f t="shared" si="12"/>
        <v>2.5757095782483995E-3</v>
      </c>
      <c r="AU13" s="97"/>
      <c r="AV13" s="97"/>
      <c r="AX13" s="96" t="s">
        <v>872</v>
      </c>
      <c r="AY13" s="97">
        <v>80.466390000000004</v>
      </c>
      <c r="AZ13" s="97">
        <v>1571.866</v>
      </c>
      <c r="BA13" s="97">
        <v>4217.4939999999997</v>
      </c>
      <c r="BB13" s="97">
        <v>4552.1440000000002</v>
      </c>
      <c r="BD13" s="97">
        <f t="shared" si="13"/>
        <v>10421.97039</v>
      </c>
    </row>
    <row r="14" spans="1:56" x14ac:dyDescent="0.2">
      <c r="A14" s="96" t="s">
        <v>402</v>
      </c>
      <c r="B14" s="96" t="s">
        <v>866</v>
      </c>
      <c r="C14" s="104">
        <f t="shared" si="0"/>
        <v>39.081651830702135</v>
      </c>
      <c r="D14" s="104">
        <f t="shared" si="1"/>
        <v>46.071359210257086</v>
      </c>
      <c r="E14" s="104">
        <f t="shared" si="2"/>
        <v>46.902556458579213</v>
      </c>
      <c r="F14" s="104">
        <f t="shared" si="3"/>
        <v>131.78970311816926</v>
      </c>
      <c r="J14" s="96" t="s">
        <v>871</v>
      </c>
      <c r="K14" s="96" t="s">
        <v>733</v>
      </c>
      <c r="L14" s="103">
        <v>0.108942249922953</v>
      </c>
      <c r="M14" s="103">
        <v>9.6412785361564196E-2</v>
      </c>
      <c r="N14" s="103">
        <v>9.6141095202372406E-2</v>
      </c>
      <c r="O14" s="103">
        <v>0.172231767476382</v>
      </c>
      <c r="Q14" s="96" t="s">
        <v>873</v>
      </c>
      <c r="R14" s="103">
        <f t="shared" si="4"/>
        <v>13.2100874582957</v>
      </c>
      <c r="S14" s="103">
        <f t="shared" si="5"/>
        <v>32.481144252470202</v>
      </c>
      <c r="T14" s="103">
        <f t="shared" si="6"/>
        <v>86.317078834517801</v>
      </c>
      <c r="U14" s="103">
        <f t="shared" si="7"/>
        <v>256.79226634443592</v>
      </c>
      <c r="W14" s="96" t="s">
        <v>873</v>
      </c>
      <c r="X14" s="105">
        <f>VLOOKUP(INDEX($AG$40:$AG$72,MATCH($W14,$AH$40:$AH$72,0)),$AH$40:$AL$72,COLUMNS($AH$40:AI$40),)*$U$33</f>
        <v>83.242513254880635</v>
      </c>
      <c r="Y14" s="105">
        <f>VLOOKUP(INDEX($AG$40:$AG$72,MATCH($W14,$AH$40:$AH$72,0)),$AH$40:$AL$72,COLUMNS($AH$40:AJ$40),)*$U$33</f>
        <v>125.14262598128265</v>
      </c>
      <c r="Z14" s="105">
        <f>VLOOKUP(INDEX($AG$40:$AG$72,MATCH($W14,$AH$40:$AH$72,0)),$AH$40:$AL$72,COLUMNS($AH$40:AK$40),)*$U$33</f>
        <v>153.26879270435353</v>
      </c>
      <c r="AA14" s="105">
        <f>VLOOKUP(INDEX($AG$40:$AG$72,MATCH($W14,$AH$40:$AH$72,0)),$AH$40:$AL$72,COLUMNS($AH$40:AL$40),)*$U$33</f>
        <v>346.44097570729321</v>
      </c>
      <c r="AH14" s="96" t="s">
        <v>873</v>
      </c>
      <c r="AI14" s="97">
        <f>Sheet2!K13</f>
        <v>166208.45003449253</v>
      </c>
      <c r="AJ14" s="97">
        <f>Sheet2!L13</f>
        <v>742796.04593156849</v>
      </c>
      <c r="AK14" s="97">
        <f>Sheet2!M13</f>
        <v>893637.91291931493</v>
      </c>
      <c r="AL14" s="97">
        <f>Sheet2!N13</f>
        <v>782636.27126912458</v>
      </c>
      <c r="AN14" s="97">
        <f t="shared" si="8"/>
        <v>2585278.6801545005</v>
      </c>
      <c r="AO14" s="97"/>
      <c r="AP14" s="96" t="s">
        <v>873</v>
      </c>
      <c r="AQ14" s="113">
        <f t="shared" si="9"/>
        <v>1.0165744742930957E-2</v>
      </c>
      <c r="AR14" s="113">
        <f t="shared" si="10"/>
        <v>4.5431354407262092E-2</v>
      </c>
      <c r="AS14" s="113">
        <f t="shared" si="11"/>
        <v>5.4657238626905261E-2</v>
      </c>
      <c r="AT14" s="113">
        <f t="shared" si="12"/>
        <v>4.7868087083599527E-2</v>
      </c>
      <c r="AU14" s="97"/>
      <c r="AV14" s="97"/>
      <c r="AX14" s="96" t="s">
        <v>873</v>
      </c>
      <c r="AY14" s="97">
        <v>5795.8130000000001</v>
      </c>
      <c r="AZ14" s="97">
        <v>38939.550000000003</v>
      </c>
      <c r="BA14" s="97">
        <v>57376.15</v>
      </c>
      <c r="BB14" s="97">
        <v>113580.9</v>
      </c>
      <c r="BD14" s="97">
        <f t="shared" si="13"/>
        <v>215692.413</v>
      </c>
    </row>
    <row r="15" spans="1:56" x14ac:dyDescent="0.2">
      <c r="A15" s="96" t="s">
        <v>403</v>
      </c>
      <c r="B15" s="96" t="s">
        <v>867</v>
      </c>
      <c r="C15" s="104">
        <f t="shared" si="0"/>
        <v>197.52399214949938</v>
      </c>
      <c r="D15" s="104">
        <f t="shared" si="1"/>
        <v>232.85092540061385</v>
      </c>
      <c r="E15" s="104">
        <f t="shared" si="2"/>
        <v>237.05190952133327</v>
      </c>
      <c r="F15" s="104">
        <f t="shared" si="3"/>
        <v>666.08311227131765</v>
      </c>
      <c r="J15" s="96" t="s">
        <v>868</v>
      </c>
      <c r="K15" s="96" t="s">
        <v>734</v>
      </c>
      <c r="L15" s="103">
        <v>0.85094452524095399</v>
      </c>
      <c r="M15" s="103">
        <v>0.75135516751131304</v>
      </c>
      <c r="N15" s="103">
        <v>0.74842218806523697</v>
      </c>
      <c r="O15" s="103">
        <v>1.3533026603007201</v>
      </c>
      <c r="Q15" s="96" t="s">
        <v>874</v>
      </c>
      <c r="R15" s="103">
        <f t="shared" si="4"/>
        <v>63.122193357192998</v>
      </c>
      <c r="S15" s="103">
        <f t="shared" si="5"/>
        <v>50.8235646252487</v>
      </c>
      <c r="T15" s="103">
        <f t="shared" si="6"/>
        <v>181.71181445545699</v>
      </c>
      <c r="U15" s="103">
        <f t="shared" si="7"/>
        <v>387.719741991744</v>
      </c>
      <c r="W15" s="96" t="s">
        <v>874</v>
      </c>
      <c r="X15" s="105">
        <f>VLOOKUP(INDEX($AG$40:$AG$72,MATCH($W15,$AH$40:$AH$72,0)),$AH$40:$AL$72,COLUMNS($AH$40:AI$40),)*$U$33</f>
        <v>143.80035095448287</v>
      </c>
      <c r="Y15" s="105">
        <f>VLOOKUP(INDEX($AG$40:$AG$72,MATCH($W15,$AH$40:$AH$72,0)),$AH$40:$AL$72,COLUMNS($AH$40:AJ$40),)*$U$33</f>
        <v>143.80035095448287</v>
      </c>
      <c r="Z15" s="105">
        <f>VLOOKUP(INDEX($AG$40:$AG$72,MATCH($W15,$AH$40:$AH$72,0)),$AH$40:$AL$72,COLUMNS($AH$40:AK$40),)*$U$33</f>
        <v>221.91707616881627</v>
      </c>
      <c r="AA15" s="105">
        <f>VLOOKUP(INDEX($AG$40:$AG$72,MATCH($W15,$AH$40:$AH$72,0)),$AH$40:$AL$72,COLUMNS($AH$40:AL$40),)*$U$33</f>
        <v>415.92545406290532</v>
      </c>
      <c r="AH15" s="96" t="s">
        <v>874</v>
      </c>
      <c r="AI15" s="97">
        <f>Sheet2!K14</f>
        <v>19260.52246213091</v>
      </c>
      <c r="AJ15" s="97">
        <f>Sheet2!L14</f>
        <v>79184.186556015702</v>
      </c>
      <c r="AK15" s="97">
        <f>Sheet2!M14</f>
        <v>174034.76602798048</v>
      </c>
      <c r="AL15" s="97">
        <f>Sheet2!N14</f>
        <v>252237.9342586172</v>
      </c>
      <c r="AN15" s="97">
        <f t="shared" si="8"/>
        <v>524717.40930474433</v>
      </c>
      <c r="AO15" s="97"/>
      <c r="AP15" s="96" t="s">
        <v>874</v>
      </c>
      <c r="AQ15" s="113">
        <f t="shared" si="9"/>
        <v>1.1780240711280194E-3</v>
      </c>
      <c r="AR15" s="113">
        <f t="shared" si="10"/>
        <v>4.8431125375276024E-3</v>
      </c>
      <c r="AS15" s="113">
        <f t="shared" si="11"/>
        <v>1.0644422756297942E-2</v>
      </c>
      <c r="AT15" s="113">
        <f t="shared" si="12"/>
        <v>1.5427533639987423E-2</v>
      </c>
      <c r="AU15" s="97"/>
      <c r="AV15" s="97"/>
      <c r="AX15" s="96" t="s">
        <v>874</v>
      </c>
      <c r="AY15" s="97">
        <v>1160.23</v>
      </c>
      <c r="AZ15" s="97">
        <v>7912.6949999999997</v>
      </c>
      <c r="BA15" s="97">
        <v>16178.67</v>
      </c>
      <c r="BB15" s="97">
        <v>43948.29</v>
      </c>
      <c r="BD15" s="97">
        <f t="shared" si="13"/>
        <v>69199.885000000009</v>
      </c>
    </row>
    <row r="16" spans="1:56" x14ac:dyDescent="0.2">
      <c r="A16" s="96" t="s">
        <v>8</v>
      </c>
      <c r="B16" s="96" t="s">
        <v>561</v>
      </c>
      <c r="C16" s="104">
        <f t="shared" si="0"/>
        <v>266.12419379691306</v>
      </c>
      <c r="D16" s="104">
        <f t="shared" si="1"/>
        <v>322.8722374847265</v>
      </c>
      <c r="E16" s="104">
        <f t="shared" si="2"/>
        <v>337.46611732413999</v>
      </c>
      <c r="F16" s="104">
        <f t="shared" si="3"/>
        <v>751.06279325885839</v>
      </c>
      <c r="J16" s="96" t="s">
        <v>866</v>
      </c>
      <c r="K16" s="96" t="s">
        <v>402</v>
      </c>
      <c r="L16" s="103">
        <v>0.50321903331574003</v>
      </c>
      <c r="M16" s="103">
        <v>1.5141622638574901</v>
      </c>
      <c r="N16" s="103">
        <v>0.60691890740714505</v>
      </c>
      <c r="O16" s="103">
        <v>0.65265771594029898</v>
      </c>
      <c r="Q16" s="96" t="s">
        <v>14</v>
      </c>
      <c r="R16" s="103">
        <f t="shared" si="4"/>
        <v>1.415918721028256</v>
      </c>
      <c r="S16" s="103">
        <f t="shared" si="5"/>
        <v>8.043998210052127</v>
      </c>
      <c r="T16" s="103">
        <f t="shared" si="6"/>
        <v>15.76639455121768</v>
      </c>
      <c r="U16" s="103">
        <f t="shared" si="7"/>
        <v>13.27038940757226</v>
      </c>
      <c r="W16" s="96" t="s">
        <v>14</v>
      </c>
      <c r="X16" s="105">
        <f>VLOOKUP(INDEX($AG$40:$AG$72,MATCH($W16,$AH$40:$AH$72,0)),$AH$40:$AL$72,COLUMNS($AH$40:AI$40),)*$U$33</f>
        <v>109.01353279795978</v>
      </c>
      <c r="Y16" s="105">
        <f>VLOOKUP(INDEX($AG$40:$AG$72,MATCH($W16,$AH$40:$AH$72,0)),$AH$40:$AL$72,COLUMNS($AH$40:AJ$40),)*$U$33</f>
        <v>136.9865069531005</v>
      </c>
      <c r="Z16" s="105">
        <f>VLOOKUP(INDEX($AG$40:$AG$72,MATCH($W16,$AH$40:$AH$72,0)),$AH$40:$AL$72,COLUMNS($AH$40:AK$40),)*$U$33</f>
        <v>145.64514510247747</v>
      </c>
      <c r="AA16" s="105">
        <f>VLOOKUP(INDEX($AG$40:$AG$72,MATCH($W16,$AH$40:$AH$72,0)),$AH$40:$AL$72,COLUMNS($AH$40:AL$40),)*$U$33</f>
        <v>279.75463529241932</v>
      </c>
      <c r="AH16" s="96" t="s">
        <v>14</v>
      </c>
      <c r="AI16" s="97">
        <f>Sheet2!K15</f>
        <v>8600.5806082450108</v>
      </c>
      <c r="AJ16" s="97">
        <f>Sheet2!L15</f>
        <v>23970.136695201374</v>
      </c>
      <c r="AK16" s="97">
        <f>Sheet2!M15</f>
        <v>38050.136590958529</v>
      </c>
      <c r="AL16" s="97">
        <f>Sheet2!N15</f>
        <v>27084.396315446142</v>
      </c>
      <c r="AN16" s="97">
        <f t="shared" si="8"/>
        <v>97705.250209851059</v>
      </c>
      <c r="AO16" s="97"/>
      <c r="AP16" s="96" t="s">
        <v>14</v>
      </c>
      <c r="AQ16" s="113">
        <f t="shared" si="9"/>
        <v>5.2603406798075794E-4</v>
      </c>
      <c r="AR16" s="113">
        <f t="shared" si="10"/>
        <v>1.4660764302056309E-3</v>
      </c>
      <c r="AS16" s="113">
        <f t="shared" si="11"/>
        <v>2.3272461534721545E-3</v>
      </c>
      <c r="AT16" s="113">
        <f t="shared" si="12"/>
        <v>1.6565527167966881E-3</v>
      </c>
      <c r="AU16" s="97"/>
      <c r="AV16" s="97"/>
      <c r="AX16" s="96" t="s">
        <v>14</v>
      </c>
      <c r="AY16" s="97">
        <v>392.75729999999999</v>
      </c>
      <c r="AZ16" s="97">
        <v>1375.5119999999999</v>
      </c>
      <c r="BA16" s="97">
        <v>2321.498</v>
      </c>
      <c r="BB16" s="97">
        <v>3174.0410000000002</v>
      </c>
      <c r="BD16" s="97">
        <f t="shared" si="13"/>
        <v>7263.8083000000006</v>
      </c>
    </row>
    <row r="17" spans="1:56" x14ac:dyDescent="0.2">
      <c r="A17" s="96" t="s">
        <v>585</v>
      </c>
      <c r="B17" s="96" t="s">
        <v>561</v>
      </c>
      <c r="C17" s="104">
        <f t="shared" si="0"/>
        <v>266.12419379691306</v>
      </c>
      <c r="D17" s="104">
        <f t="shared" si="1"/>
        <v>322.8722374847265</v>
      </c>
      <c r="E17" s="104">
        <f t="shared" si="2"/>
        <v>337.46611732413999</v>
      </c>
      <c r="F17" s="104">
        <f t="shared" si="3"/>
        <v>751.06279325885839</v>
      </c>
      <c r="J17" s="96" t="s">
        <v>867</v>
      </c>
      <c r="K17" s="96" t="s">
        <v>403</v>
      </c>
      <c r="L17" s="103"/>
      <c r="M17" s="103">
        <v>1.7201748865439399</v>
      </c>
      <c r="N17" s="103">
        <v>5.4498796842419102E-2</v>
      </c>
      <c r="O17" s="103"/>
      <c r="Q17" s="96" t="s">
        <v>875</v>
      </c>
      <c r="R17" s="103">
        <f t="shared" si="4"/>
        <v>3.6205837439446018</v>
      </c>
      <c r="S17" s="103">
        <f t="shared" si="5"/>
        <v>18.284399627332348</v>
      </c>
      <c r="T17" s="103">
        <f t="shared" si="6"/>
        <v>20.917283342509769</v>
      </c>
      <c r="U17" s="103">
        <f t="shared" si="7"/>
        <v>13.389839614746279</v>
      </c>
      <c r="W17" s="96" t="s">
        <v>875</v>
      </c>
      <c r="X17" s="105">
        <f>VLOOKUP(INDEX($AG$40:$AG$72,MATCH($W17,$AH$40:$AH$72,0)),$AH$40:$AL$72,COLUMNS($AH$40:AI$40),)*$U$33</f>
        <v>57.637231749856184</v>
      </c>
      <c r="Y17" s="105">
        <f>VLOOKUP(INDEX($AG$40:$AG$72,MATCH($W17,$AH$40:$AH$72,0)),$AH$40:$AL$72,COLUMNS($AH$40:AJ$40),)*$U$33</f>
        <v>91.837988915155634</v>
      </c>
      <c r="Z17" s="105">
        <f>VLOOKUP(INDEX($AG$40:$AG$72,MATCH($W17,$AH$40:$AH$72,0)),$AH$40:$AL$72,COLUMNS($AH$40:AK$40),)*$U$33</f>
        <v>126.5713249427329</v>
      </c>
      <c r="AA17" s="105">
        <f>VLOOKUP(INDEX($AG$40:$AG$72,MATCH($W17,$AH$40:$AH$72,0)),$AH$40:$AL$72,COLUMNS($AH$40:AL$40),)*$U$33</f>
        <v>339.73319079310915</v>
      </c>
      <c r="AH17" s="96" t="s">
        <v>875</v>
      </c>
      <c r="AI17" s="97">
        <f>Sheet2!K16</f>
        <v>33363.191789491284</v>
      </c>
      <c r="AJ17" s="97">
        <f>Sheet2!L16</f>
        <v>91903.967465576279</v>
      </c>
      <c r="AK17" s="97">
        <f>Sheet2!M16</f>
        <v>117134.17416389157</v>
      </c>
      <c r="AL17" s="97">
        <f>Sheet2!N16</f>
        <v>43615.08387451934</v>
      </c>
      <c r="AN17" s="97">
        <f t="shared" si="8"/>
        <v>286016.41729347844</v>
      </c>
      <c r="AO17" s="97"/>
      <c r="AP17" s="96" t="s">
        <v>875</v>
      </c>
      <c r="AQ17" s="113">
        <f t="shared" si="9"/>
        <v>2.0405803162897767E-3</v>
      </c>
      <c r="AR17" s="113">
        <f t="shared" si="10"/>
        <v>5.6210876999562547E-3</v>
      </c>
      <c r="AS17" s="113">
        <f t="shared" si="11"/>
        <v>7.1642333165192699E-3</v>
      </c>
      <c r="AT17" s="113">
        <f t="shared" si="12"/>
        <v>2.6676129253228402E-3</v>
      </c>
      <c r="AU17" s="97"/>
      <c r="AV17" s="97"/>
      <c r="AX17" s="96" t="s">
        <v>875</v>
      </c>
      <c r="AY17" s="97">
        <v>805.5394</v>
      </c>
      <c r="AZ17" s="97">
        <v>3535.6779999999999</v>
      </c>
      <c r="BA17" s="97">
        <v>6210.6210000000001</v>
      </c>
      <c r="BB17" s="97">
        <v>6207.1289999999999</v>
      </c>
      <c r="BD17" s="97">
        <f t="shared" si="13"/>
        <v>16758.967400000001</v>
      </c>
    </row>
    <row r="18" spans="1:56" x14ac:dyDescent="0.2">
      <c r="A18" s="96" t="s">
        <v>327</v>
      </c>
      <c r="B18" s="96" t="s">
        <v>561</v>
      </c>
      <c r="C18" s="104">
        <f t="shared" si="0"/>
        <v>266.12419379691306</v>
      </c>
      <c r="D18" s="104">
        <f t="shared" si="1"/>
        <v>322.8722374847265</v>
      </c>
      <c r="E18" s="104">
        <f t="shared" si="2"/>
        <v>337.46611732413999</v>
      </c>
      <c r="F18" s="104">
        <f t="shared" si="3"/>
        <v>751.06279325885839</v>
      </c>
      <c r="J18" s="96" t="s">
        <v>561</v>
      </c>
      <c r="K18" s="96" t="s">
        <v>8</v>
      </c>
      <c r="L18" s="103">
        <v>0.51644432378857097</v>
      </c>
      <c r="M18" s="103">
        <v>6.1129994059446799</v>
      </c>
      <c r="N18" s="103">
        <v>7.7385475119623797</v>
      </c>
      <c r="O18" s="103">
        <v>9.5447582769471797</v>
      </c>
      <c r="Q18" s="96" t="s">
        <v>561</v>
      </c>
      <c r="R18" s="103">
        <f t="shared" si="4"/>
        <v>15.749043919969157</v>
      </c>
      <c r="S18" s="103">
        <f t="shared" si="5"/>
        <v>44.127493413734683</v>
      </c>
      <c r="T18" s="103">
        <f t="shared" si="6"/>
        <v>55.355674034106478</v>
      </c>
      <c r="U18" s="103">
        <f t="shared" si="7"/>
        <v>56.637083216743804</v>
      </c>
      <c r="W18" s="96" t="s">
        <v>561</v>
      </c>
      <c r="X18" s="105">
        <f>VLOOKUP(INDEX($AG$40:$AG$72,MATCH($W18,$AH$40:$AH$72,0)),$AH$40:$AL$72,COLUMNS($AH$40:AI$40),)*$U$33</f>
        <v>179.00057323281885</v>
      </c>
      <c r="Y18" s="105">
        <f>VLOOKUP(INDEX($AG$40:$AG$72,MATCH($W18,$AH$40:$AH$72,0)),$AH$40:$AL$72,COLUMNS($AH$40:AJ$40),)*$U$33</f>
        <v>217.17046754055497</v>
      </c>
      <c r="Z18" s="105">
        <f>VLOOKUP(INDEX($AG$40:$AG$72,MATCH($W18,$AH$40:$AH$72,0)),$AH$40:$AL$72,COLUMNS($AH$40:AK$40),)*$U$33</f>
        <v>226.98660946915925</v>
      </c>
      <c r="AA18" s="105">
        <f>VLOOKUP(INDEX($AG$40:$AG$72,MATCH($W18,$AH$40:$AH$72,0)),$AH$40:$AL$72,COLUMNS($AH$40:AL$40),)*$U$33</f>
        <v>505.18018902773366</v>
      </c>
      <c r="AH18" s="96" t="s">
        <v>561</v>
      </c>
      <c r="AI18" s="97">
        <f>Sheet2!K17</f>
        <v>67533.298546048711</v>
      </c>
      <c r="AJ18" s="97">
        <f>Sheet2!L17</f>
        <v>128015.60751344165</v>
      </c>
      <c r="AK18" s="97">
        <f>Sheet2!M17</f>
        <v>171805.94149035489</v>
      </c>
      <c r="AL18" s="97">
        <f>Sheet2!N17</f>
        <v>67938.672578717335</v>
      </c>
      <c r="AN18" s="97">
        <f t="shared" si="8"/>
        <v>435293.52012856258</v>
      </c>
      <c r="AO18" s="97"/>
      <c r="AP18" s="96" t="s">
        <v>561</v>
      </c>
      <c r="AQ18" s="113">
        <f t="shared" si="9"/>
        <v>4.130513668377328E-3</v>
      </c>
      <c r="AR18" s="113">
        <f t="shared" si="10"/>
        <v>7.8297703204789747E-3</v>
      </c>
      <c r="AS18" s="113">
        <f t="shared" si="11"/>
        <v>1.050810200171789E-2</v>
      </c>
      <c r="AT18" s="113">
        <f t="shared" si="12"/>
        <v>4.1553074074481547E-3</v>
      </c>
      <c r="AU18" s="97"/>
      <c r="AV18" s="97"/>
      <c r="AX18" s="96" t="s">
        <v>561</v>
      </c>
      <c r="AY18" s="97">
        <v>5063.9390000000003</v>
      </c>
      <c r="AZ18" s="97">
        <v>11646.08</v>
      </c>
      <c r="BA18" s="97">
        <v>16336.33</v>
      </c>
      <c r="BB18" s="97">
        <v>14377.37</v>
      </c>
      <c r="BD18" s="97">
        <f t="shared" si="13"/>
        <v>47423.719000000005</v>
      </c>
    </row>
    <row r="19" spans="1:56" x14ac:dyDescent="0.2">
      <c r="A19" s="96" t="s">
        <v>408</v>
      </c>
      <c r="B19" s="96" t="s">
        <v>561</v>
      </c>
      <c r="C19" s="104">
        <f t="shared" si="0"/>
        <v>266.12419379691306</v>
      </c>
      <c r="D19" s="104">
        <f t="shared" si="1"/>
        <v>322.8722374847265</v>
      </c>
      <c r="E19" s="104">
        <f t="shared" si="2"/>
        <v>337.46611732413999</v>
      </c>
      <c r="F19" s="104">
        <f t="shared" si="3"/>
        <v>751.06279325885839</v>
      </c>
      <c r="J19" s="96" t="s">
        <v>561</v>
      </c>
      <c r="K19" s="96" t="s">
        <v>585</v>
      </c>
      <c r="L19" s="103">
        <v>2.8216886201261602</v>
      </c>
      <c r="M19" s="103">
        <v>13.640139237837101</v>
      </c>
      <c r="N19" s="103">
        <v>17.1281877206013</v>
      </c>
      <c r="O19" s="103">
        <v>14.5044341698125</v>
      </c>
      <c r="Q19" s="96" t="s">
        <v>876</v>
      </c>
      <c r="R19" s="103">
        <f t="shared" si="4"/>
        <v>1.07525199482625</v>
      </c>
      <c r="S19" s="103">
        <f t="shared" si="5"/>
        <v>2.8551898993196798</v>
      </c>
      <c r="T19" s="103">
        <f t="shared" si="6"/>
        <v>5.3051429420769498</v>
      </c>
      <c r="U19" s="103">
        <f t="shared" si="7"/>
        <v>2.0685048064951199</v>
      </c>
      <c r="W19" s="96" t="s">
        <v>876</v>
      </c>
      <c r="X19" s="105">
        <f>VLOOKUP(INDEX($AG$40:$AG$72,MATCH($W19,$AH$40:$AH$72,0)),$AH$40:$AL$72,COLUMNS($AH$40:AI$40),)*$U$33</f>
        <v>45.59880896777004</v>
      </c>
      <c r="Y19" s="105">
        <f>VLOOKUP(INDEX($AG$40:$AG$72,MATCH($W19,$AH$40:$AH$72,0)),$AH$40:$AL$72,COLUMNS($AH$40:AJ$40),)*$U$33</f>
        <v>57.792847312204081</v>
      </c>
      <c r="Z19" s="105">
        <f>VLOOKUP(INDEX($AG$40:$AG$72,MATCH($W19,$AH$40:$AH$72,0)),$AH$40:$AL$72,COLUMNS($AH$40:AK$40),)*$U$33</f>
        <v>165.65412084428368</v>
      </c>
      <c r="AA19" s="105">
        <f>VLOOKUP(INDEX($AG$40:$AG$72,MATCH($W19,$AH$40:$AH$72,0)),$AH$40:$AL$72,COLUMNS($AH$40:AL$40),)*$U$33</f>
        <v>190.29782572510291</v>
      </c>
      <c r="AH19" s="96" t="s">
        <v>876</v>
      </c>
      <c r="AI19" s="97">
        <f>Sheet2!K18</f>
        <v>38621.512447367029</v>
      </c>
      <c r="AJ19" s="97">
        <f>Sheet2!L18</f>
        <v>47454.531710050418</v>
      </c>
      <c r="AK19" s="97">
        <f>Sheet2!M18</f>
        <v>35902.911389103785</v>
      </c>
      <c r="AL19" s="97">
        <f>Sheet2!N18</f>
        <v>11668.651925223277</v>
      </c>
      <c r="AN19" s="97">
        <f t="shared" si="8"/>
        <v>133647.6074717445</v>
      </c>
      <c r="AO19" s="97"/>
      <c r="AP19" s="96" t="s">
        <v>876</v>
      </c>
      <c r="AQ19" s="113">
        <f t="shared" si="9"/>
        <v>2.3621929994797849E-3</v>
      </c>
      <c r="AR19" s="113">
        <f t="shared" si="10"/>
        <v>2.9024436252163039E-3</v>
      </c>
      <c r="AS19" s="113">
        <f t="shared" si="11"/>
        <v>2.1959162282901685E-3</v>
      </c>
      <c r="AT19" s="113">
        <f t="shared" si="12"/>
        <v>7.136853567993258E-4</v>
      </c>
      <c r="AU19" s="97"/>
      <c r="AV19" s="97"/>
      <c r="AX19" s="96" t="s">
        <v>876</v>
      </c>
      <c r="AY19" s="97">
        <v>737.73239999999998</v>
      </c>
      <c r="AZ19" s="97">
        <v>1148.8620000000001</v>
      </c>
      <c r="BA19" s="97">
        <v>2491.4259999999999</v>
      </c>
      <c r="BB19" s="97">
        <v>930.18769999999995</v>
      </c>
      <c r="BD19" s="97">
        <f t="shared" si="13"/>
        <v>5308.2080999999998</v>
      </c>
    </row>
    <row r="20" spans="1:56" x14ac:dyDescent="0.2">
      <c r="A20" s="96" t="s">
        <v>586</v>
      </c>
      <c r="B20" s="96" t="s">
        <v>561</v>
      </c>
      <c r="C20" s="104">
        <f t="shared" si="0"/>
        <v>266.12419379691306</v>
      </c>
      <c r="D20" s="104">
        <f t="shared" si="1"/>
        <v>322.8722374847265</v>
      </c>
      <c r="E20" s="104">
        <f t="shared" si="2"/>
        <v>337.46611732413999</v>
      </c>
      <c r="F20" s="104">
        <f t="shared" si="3"/>
        <v>751.06279325885839</v>
      </c>
      <c r="J20" s="96" t="s">
        <v>561</v>
      </c>
      <c r="K20" s="96" t="s">
        <v>408</v>
      </c>
      <c r="L20" s="103">
        <v>0.29110384449490601</v>
      </c>
      <c r="M20" s="103">
        <v>0.212277532040137</v>
      </c>
      <c r="N20" s="103">
        <v>0.322719319156894</v>
      </c>
      <c r="O20" s="103">
        <v>0.78234324221971996</v>
      </c>
      <c r="Q20" s="96" t="s">
        <v>16</v>
      </c>
      <c r="R20" s="103">
        <f t="shared" si="4"/>
        <v>0.94400308605329908</v>
      </c>
      <c r="S20" s="103">
        <f t="shared" si="5"/>
        <v>6.0967101764256704</v>
      </c>
      <c r="T20" s="103">
        <f t="shared" si="6"/>
        <v>2.7479360917701099</v>
      </c>
      <c r="U20" s="103">
        <f t="shared" si="7"/>
        <v>1.4862853358986501</v>
      </c>
      <c r="W20" s="96" t="s">
        <v>16</v>
      </c>
      <c r="X20" s="105">
        <f>VLOOKUP(INDEX($AG$40:$AG$72,MATCH($W20,$AH$40:$AH$72,0)),$AH$40:$AL$72,COLUMNS($AH$40:AI$40),)*$U$33</f>
        <v>25.640860719439118</v>
      </c>
      <c r="Y20" s="105">
        <f>VLOOKUP(INDEX($AG$40:$AG$72,MATCH($W20,$AH$40:$AH$72,0)),$AH$40:$AL$72,COLUMNS($AH$40:AJ$40),)*$U$33</f>
        <v>52.262778617698807</v>
      </c>
      <c r="Z20" s="105">
        <f>VLOOKUP(INDEX($AG$40:$AG$72,MATCH($W20,$AH$40:$AH$72,0)),$AH$40:$AL$72,COLUMNS($AH$40:AK$40),)*$U$33</f>
        <v>49.378254261884308</v>
      </c>
      <c r="AA20" s="105">
        <f>VLOOKUP(INDEX($AG$40:$AG$72,MATCH($W20,$AH$40:$AH$72,0)),$AH$40:$AL$72,COLUMNS($AH$40:AL$40),)*$U$33</f>
        <v>987.76227313412289</v>
      </c>
      <c r="AH20" s="96" t="s">
        <v>16</v>
      </c>
      <c r="AI20" s="97">
        <f>Sheet2!K19</f>
        <v>20456.958786744552</v>
      </c>
      <c r="AJ20" s="97">
        <f>Sheet2!L19</f>
        <v>40523.759135896558</v>
      </c>
      <c r="AK20" s="97">
        <f>Sheet2!M19</f>
        <v>33820.806385854426</v>
      </c>
      <c r="AL20" s="97">
        <f>Sheet2!N19</f>
        <v>14335.766297845312</v>
      </c>
      <c r="AN20" s="97">
        <f t="shared" si="8"/>
        <v>109137.29060634086</v>
      </c>
      <c r="AO20" s="97"/>
      <c r="AP20" s="96" t="s">
        <v>16</v>
      </c>
      <c r="AQ20" s="113">
        <f t="shared" si="9"/>
        <v>1.2512012548071207E-3</v>
      </c>
      <c r="AR20" s="113">
        <f t="shared" si="10"/>
        <v>2.4785393962463982E-3</v>
      </c>
      <c r="AS20" s="113">
        <f t="shared" si="11"/>
        <v>2.0685692252550049E-3</v>
      </c>
      <c r="AT20" s="113">
        <f t="shared" si="12"/>
        <v>8.7681306725358589E-4</v>
      </c>
      <c r="AU20" s="97"/>
      <c r="AV20" s="97"/>
      <c r="AX20" s="96" t="s">
        <v>16</v>
      </c>
      <c r="AY20" s="97">
        <v>219.7302</v>
      </c>
      <c r="AZ20" s="97">
        <v>887.1934</v>
      </c>
      <c r="BA20" s="97">
        <v>699.57740000000001</v>
      </c>
      <c r="BB20" s="97">
        <v>5931.84</v>
      </c>
      <c r="BD20" s="97">
        <f t="shared" si="13"/>
        <v>7738.3410000000003</v>
      </c>
    </row>
    <row r="21" spans="1:56" x14ac:dyDescent="0.2">
      <c r="A21" s="96" t="s">
        <v>561</v>
      </c>
      <c r="B21" s="96" t="s">
        <v>561</v>
      </c>
      <c r="C21" s="104">
        <f t="shared" si="0"/>
        <v>266.12419379691306</v>
      </c>
      <c r="D21" s="104">
        <f t="shared" si="1"/>
        <v>322.8722374847265</v>
      </c>
      <c r="E21" s="104">
        <f t="shared" si="2"/>
        <v>337.46611732413999</v>
      </c>
      <c r="F21" s="104">
        <f t="shared" si="3"/>
        <v>751.06279325885839</v>
      </c>
      <c r="J21" s="96" t="s">
        <v>561</v>
      </c>
      <c r="K21" s="96" t="s">
        <v>586</v>
      </c>
      <c r="L21" s="103">
        <v>8.1522646247130801</v>
      </c>
      <c r="M21" s="103">
        <v>21.268882429444901</v>
      </c>
      <c r="N21" s="103">
        <v>25.7677800912568</v>
      </c>
      <c r="O21" s="103">
        <v>21.142754414068101</v>
      </c>
      <c r="Q21" s="96" t="s">
        <v>368</v>
      </c>
      <c r="R21" s="103">
        <f t="shared" si="4"/>
        <v>32.766823461297697</v>
      </c>
      <c r="S21" s="103">
        <f t="shared" si="5"/>
        <v>71.593460210767901</v>
      </c>
      <c r="T21" s="103">
        <f t="shared" si="6"/>
        <v>45.106683841252298</v>
      </c>
      <c r="U21" s="103">
        <f t="shared" si="7"/>
        <v>60.643426821763001</v>
      </c>
      <c r="W21" s="96" t="s">
        <v>368</v>
      </c>
      <c r="X21" s="105">
        <f>VLOOKUP(INDEX($AG$40:$AG$72,MATCH($W21,$AH$40:$AH$72,0)),$AH$40:$AL$72,COLUMNS($AH$40:AI$40),)*$U$33</f>
        <v>50.832759083104726</v>
      </c>
      <c r="Y21" s="105">
        <f>VLOOKUP(INDEX($AG$40:$AG$72,MATCH($W21,$AH$40:$AH$72,0)),$AH$40:$AL$72,COLUMNS($AH$40:AJ$40),)*$U$33</f>
        <v>89.730414752930486</v>
      </c>
      <c r="Z21" s="105">
        <f>VLOOKUP(INDEX($AG$40:$AG$72,MATCH($W21,$AH$40:$AH$72,0)),$AH$40:$AL$72,COLUMNS($AH$40:AK$40),)*$U$33</f>
        <v>125.15502598801949</v>
      </c>
      <c r="AA21" s="105">
        <f>VLOOKUP(INDEX($AG$40:$AG$72,MATCH($W21,$AH$40:$AH$72,0)),$AH$40:$AL$72,COLUMNS($AH$40:AL$40),)*$U$33</f>
        <v>361.98721464408482</v>
      </c>
      <c r="AH21" s="96" t="s">
        <v>368</v>
      </c>
      <c r="AI21" s="97">
        <f>Sheet2!K20</f>
        <v>698891.88698660536</v>
      </c>
      <c r="AJ21" s="97">
        <f>Sheet2!L20</f>
        <v>1133125.4333362051</v>
      </c>
      <c r="AK21" s="97">
        <f>Sheet2!M20</f>
        <v>1006789.2750015365</v>
      </c>
      <c r="AL21" s="97">
        <f>Sheet2!N20</f>
        <v>1327801.1681039436</v>
      </c>
      <c r="AN21" s="97">
        <f t="shared" si="8"/>
        <v>4166607.7634282904</v>
      </c>
      <c r="AO21" s="97"/>
      <c r="AP21" s="96" t="s">
        <v>368</v>
      </c>
      <c r="AQ21" s="113">
        <f t="shared" si="9"/>
        <v>4.2746060892432124E-2</v>
      </c>
      <c r="AR21" s="113">
        <f t="shared" si="10"/>
        <v>6.9304923513987329E-2</v>
      </c>
      <c r="AS21" s="113">
        <f t="shared" si="11"/>
        <v>6.157787271021517E-2</v>
      </c>
      <c r="AT21" s="113">
        <f t="shared" si="12"/>
        <v>8.1211802056448082E-2</v>
      </c>
      <c r="AU21" s="97"/>
      <c r="AV21" s="97"/>
      <c r="AX21" s="96" t="s">
        <v>368</v>
      </c>
      <c r="AY21" s="97">
        <v>14882.29</v>
      </c>
      <c r="AZ21" s="97">
        <v>42592.56</v>
      </c>
      <c r="BA21" s="97">
        <v>52784.08</v>
      </c>
      <c r="BB21" s="97">
        <v>201345.7</v>
      </c>
      <c r="BD21" s="97">
        <f t="shared" si="13"/>
        <v>311604.63</v>
      </c>
    </row>
    <row r="22" spans="1:56" x14ac:dyDescent="0.2">
      <c r="A22" s="96" t="s">
        <v>735</v>
      </c>
      <c r="B22" s="96" t="s">
        <v>880</v>
      </c>
      <c r="C22" s="104">
        <f t="shared" si="0"/>
        <v>17.677570238879895</v>
      </c>
      <c r="D22" s="104">
        <f t="shared" si="1"/>
        <v>22.050954658103137</v>
      </c>
      <c r="E22" s="104">
        <f t="shared" si="2"/>
        <v>37.889690674400953</v>
      </c>
      <c r="F22" s="104">
        <f t="shared" si="3"/>
        <v>61.181464946621247</v>
      </c>
      <c r="J22" s="96" t="s">
        <v>561</v>
      </c>
      <c r="K22" s="96" t="s">
        <v>561</v>
      </c>
      <c r="L22" s="103">
        <v>3.9675425068464398</v>
      </c>
      <c r="M22" s="103">
        <v>2.8931948084678698</v>
      </c>
      <c r="N22" s="103">
        <v>4.3984393911291102</v>
      </c>
      <c r="O22" s="103">
        <v>10.662793113696299</v>
      </c>
      <c r="Q22" s="96" t="s">
        <v>877</v>
      </c>
      <c r="R22" s="103">
        <f t="shared" si="4"/>
        <v>0.26696336673947002</v>
      </c>
      <c r="S22" s="103">
        <f t="shared" si="5"/>
        <v>0.69469695539214604</v>
      </c>
      <c r="T22" s="103">
        <f t="shared" si="6"/>
        <v>1.6419857121010799</v>
      </c>
      <c r="U22" s="103">
        <f t="shared" si="7"/>
        <v>3.0790238115369601</v>
      </c>
      <c r="W22" s="96" t="s">
        <v>877</v>
      </c>
      <c r="X22" s="105">
        <f>VLOOKUP(INDEX($AG$40:$AG$72,MATCH($W22,$AH$40:$AH$72,0)),$AH$40:$AL$72,COLUMNS($AH$40:AI$40),)*$U$33</f>
        <v>38.26264895689814</v>
      </c>
      <c r="Y22" s="105">
        <f>VLOOKUP(INDEX($AG$40:$AG$72,MATCH($W22,$AH$40:$AH$72,0)),$AH$40:$AL$72,COLUMNS($AH$40:AJ$40),)*$U$33</f>
        <v>45.314563085338079</v>
      </c>
      <c r="Z22" s="105">
        <f>VLOOKUP(INDEX($AG$40:$AG$72,MATCH($W22,$AH$40:$AH$72,0)),$AH$40:$AL$72,COLUMNS($AH$40:AK$40),)*$U$33</f>
        <v>119.53835883499805</v>
      </c>
      <c r="AA22" s="105">
        <f>VLOOKUP(INDEX($AG$40:$AG$72,MATCH($W22,$AH$40:$AH$72,0)),$AH$40:$AL$72,COLUMNS($AH$40:AL$40),)*$U$33</f>
        <v>183.93480819495028</v>
      </c>
      <c r="AH22" s="96" t="s">
        <v>877</v>
      </c>
      <c r="AI22" s="97">
        <f>Sheet2!K21</f>
        <v>4811.7859452961884</v>
      </c>
      <c r="AJ22" s="97">
        <f>Sheet2!L21</f>
        <v>14483.165384269581</v>
      </c>
      <c r="AK22" s="97">
        <f>Sheet2!M21</f>
        <v>17744.855944940868</v>
      </c>
      <c r="AL22" s="97">
        <f>Sheet2!N21</f>
        <v>4953.2973503040712</v>
      </c>
      <c r="AN22" s="97">
        <f t="shared" si="8"/>
        <v>41993.104624810709</v>
      </c>
      <c r="AO22" s="97"/>
      <c r="AP22" s="96" t="s">
        <v>877</v>
      </c>
      <c r="AQ22" s="113">
        <f t="shared" si="9"/>
        <v>2.9430144897779018E-4</v>
      </c>
      <c r="AR22" s="113">
        <f t="shared" si="10"/>
        <v>8.858283819840907E-4</v>
      </c>
      <c r="AS22" s="113">
        <f t="shared" si="11"/>
        <v>1.0853219315799785E-3</v>
      </c>
      <c r="AT22" s="113">
        <f t="shared" si="12"/>
        <v>3.0295665767039948E-4</v>
      </c>
      <c r="AU22" s="97"/>
      <c r="AV22" s="97"/>
      <c r="AX22" s="96" t="s">
        <v>877</v>
      </c>
      <c r="AY22" s="97">
        <v>220.7364</v>
      </c>
      <c r="AZ22" s="97">
        <v>347.7552</v>
      </c>
      <c r="BA22" s="97">
        <v>470.23360000000002</v>
      </c>
      <c r="BB22" s="97">
        <v>1021.17</v>
      </c>
      <c r="BD22" s="97">
        <f t="shared" si="13"/>
        <v>2059.8951999999999</v>
      </c>
    </row>
    <row r="23" spans="1:56" x14ac:dyDescent="0.2">
      <c r="A23" s="96" t="s">
        <v>736</v>
      </c>
      <c r="B23" s="96" t="s">
        <v>881</v>
      </c>
      <c r="C23" s="104">
        <f t="shared" si="0"/>
        <v>132.23645383427672</v>
      </c>
      <c r="D23" s="104">
        <f t="shared" si="1"/>
        <v>209.9900200307319</v>
      </c>
      <c r="E23" s="104">
        <f t="shared" si="2"/>
        <v>316.73890579116073</v>
      </c>
      <c r="F23" s="104">
        <f t="shared" si="3"/>
        <v>371.07063664899454</v>
      </c>
      <c r="J23" s="96" t="s">
        <v>880</v>
      </c>
      <c r="K23" s="96" t="s">
        <v>735</v>
      </c>
      <c r="L23" s="103">
        <v>0.21760575711973701</v>
      </c>
      <c r="M23" s="103">
        <v>0.567734876826684</v>
      </c>
      <c r="N23" s="103">
        <v>1.3514112397545699</v>
      </c>
      <c r="O23" s="103">
        <v>2.5598188203333301</v>
      </c>
      <c r="Q23" s="96" t="s">
        <v>12</v>
      </c>
      <c r="R23" s="103">
        <f t="shared" si="4"/>
        <v>0.28273611918177499</v>
      </c>
      <c r="S23" s="103">
        <f t="shared" si="5"/>
        <v>1.1707787626042188</v>
      </c>
      <c r="T23" s="103">
        <f t="shared" si="6"/>
        <v>2.3218120367944155</v>
      </c>
      <c r="U23" s="103">
        <f t="shared" si="7"/>
        <v>5.8795068891623261</v>
      </c>
      <c r="W23" s="96" t="s">
        <v>12</v>
      </c>
      <c r="X23" s="105">
        <f>VLOOKUP(INDEX($AG$40:$AG$72,MATCH($W23,$AH$40:$AH$72,0)),$AH$40:$AL$72,COLUMNS($AH$40:AI$40),)*$U$33</f>
        <v>54.408641115346775</v>
      </c>
      <c r="Y23" s="105">
        <f>VLOOKUP(INDEX($AG$40:$AG$72,MATCH($W23,$AH$40:$AH$72,0)),$AH$40:$AL$72,COLUMNS($AH$40:AJ$40),)*$U$33</f>
        <v>141.02921444128708</v>
      </c>
      <c r="Z23" s="105">
        <f>VLOOKUP(INDEX($AG$40:$AG$72,MATCH($W23,$AH$40:$AH$72,0)),$AH$40:$AL$72,COLUMNS($AH$40:AK$40),)*$U$33</f>
        <v>142.2878887532714</v>
      </c>
      <c r="AA23" s="105">
        <f>VLOOKUP(INDEX($AG$40:$AG$72,MATCH($W23,$AH$40:$AH$72,0)),$AH$40:$AL$72,COLUMNS($AH$40:AL$40),)*$U$33</f>
        <v>499.95290020501812</v>
      </c>
      <c r="AH23" s="96" t="s">
        <v>12</v>
      </c>
      <c r="AI23" s="97">
        <f>Sheet2!K22</f>
        <v>648.75984588119775</v>
      </c>
      <c r="AJ23" s="97">
        <f>Sheet2!L22</f>
        <v>9197.9493304917578</v>
      </c>
      <c r="AK23" s="97">
        <f>Sheet2!M22</f>
        <v>9061.4018408349293</v>
      </c>
      <c r="AL23" s="97">
        <f>Sheet2!N22</f>
        <v>22120.48096439115</v>
      </c>
      <c r="AN23" s="97">
        <f t="shared" si="8"/>
        <v>41028.591981599035</v>
      </c>
      <c r="AO23" s="97"/>
      <c r="AP23" s="96" t="s">
        <v>12</v>
      </c>
      <c r="AQ23" s="113">
        <f t="shared" si="9"/>
        <v>3.9679853769906556E-5</v>
      </c>
      <c r="AR23" s="113">
        <f t="shared" si="10"/>
        <v>5.6257070583828569E-4</v>
      </c>
      <c r="AS23" s="113">
        <f t="shared" si="11"/>
        <v>5.5421910322812201E-4</v>
      </c>
      <c r="AT23" s="113">
        <f t="shared" si="12"/>
        <v>1.3529466343510036E-3</v>
      </c>
      <c r="AU23" s="97"/>
      <c r="AV23" s="97"/>
      <c r="AX23" s="96" t="s">
        <v>12</v>
      </c>
      <c r="AY23" s="97">
        <v>1.0584</v>
      </c>
      <c r="AZ23" s="97">
        <v>892.15729999999996</v>
      </c>
      <c r="BA23" s="97">
        <v>400.87889999999999</v>
      </c>
      <c r="BB23" s="97">
        <v>1720.425</v>
      </c>
      <c r="BD23" s="97">
        <f t="shared" si="13"/>
        <v>3014.5195999999996</v>
      </c>
    </row>
    <row r="24" spans="1:56" x14ac:dyDescent="0.2">
      <c r="A24" s="96" t="s">
        <v>737</v>
      </c>
      <c r="B24" s="96" t="s">
        <v>881</v>
      </c>
      <c r="C24" s="104">
        <f t="shared" si="0"/>
        <v>132.23645383427672</v>
      </c>
      <c r="D24" s="104">
        <f t="shared" si="1"/>
        <v>209.9900200307319</v>
      </c>
      <c r="E24" s="104">
        <f t="shared" si="2"/>
        <v>316.73890579116073</v>
      </c>
      <c r="F24" s="104">
        <f t="shared" si="3"/>
        <v>371.07063664899454</v>
      </c>
      <c r="J24" s="96" t="s">
        <v>881</v>
      </c>
      <c r="K24" s="96" t="s">
        <v>736</v>
      </c>
      <c r="L24" s="103">
        <v>0.15343344469129799</v>
      </c>
      <c r="M24" s="103">
        <v>0.40101527732738601</v>
      </c>
      <c r="N24" s="103">
        <v>0.959145924555317</v>
      </c>
      <c r="O24" s="103">
        <v>1.8293682257820201</v>
      </c>
      <c r="Q24" s="96" t="s">
        <v>878</v>
      </c>
      <c r="R24" s="103">
        <f t="shared" si="4"/>
        <v>0.66987760093503201</v>
      </c>
      <c r="S24" s="103">
        <f t="shared" si="5"/>
        <v>3.2164786109877799</v>
      </c>
      <c r="T24" s="103">
        <f t="shared" si="6"/>
        <v>4.0889862126404903</v>
      </c>
      <c r="U24" s="103">
        <f t="shared" si="7"/>
        <v>13.7986617951235</v>
      </c>
      <c r="W24" s="96" t="s">
        <v>878</v>
      </c>
      <c r="X24" s="105">
        <f>VLOOKUP(INDEX($AG$40:$AG$72,MATCH($W24,$AH$40:$AH$72,0)),$AH$40:$AL$72,COLUMNS($AH$40:AI$40),)*$U$33</f>
        <v>38.26264895689814</v>
      </c>
      <c r="Y24" s="105">
        <f>VLOOKUP(INDEX($AG$40:$AG$72,MATCH($W24,$AH$40:$AH$72,0)),$AH$40:$AL$72,COLUMNS($AH$40:AJ$40),)*$U$33</f>
        <v>45.314563085338079</v>
      </c>
      <c r="Z24" s="105">
        <f>VLOOKUP(INDEX($AG$40:$AG$72,MATCH($W24,$AH$40:$AH$72,0)),$AH$40:$AL$72,COLUMNS($AH$40:AK$40),)*$U$33</f>
        <v>119.53835883499805</v>
      </c>
      <c r="AA24" s="105">
        <f>VLOOKUP(INDEX($AG$40:$AG$72,MATCH($W24,$AH$40:$AH$72,0)),$AH$40:$AL$72,COLUMNS($AH$40:AL$40),)*$U$33</f>
        <v>183.93480819495028</v>
      </c>
      <c r="AH24" s="96" t="s">
        <v>878</v>
      </c>
      <c r="AI24" s="97">
        <f>Sheet2!K23</f>
        <v>13484.616739650834</v>
      </c>
      <c r="AJ24" s="97">
        <f>Sheet2!L23</f>
        <v>16310.226009481847</v>
      </c>
      <c r="AK24" s="97">
        <f>Sheet2!M23</f>
        <v>21916.243719947212</v>
      </c>
      <c r="AL24" s="97">
        <f>Sheet2!N23</f>
        <v>21182.561104060154</v>
      </c>
      <c r="AN24" s="97">
        <f t="shared" si="8"/>
        <v>72893.647573140042</v>
      </c>
      <c r="AO24" s="97"/>
      <c r="AP24" s="96" t="s">
        <v>878</v>
      </c>
      <c r="AQ24" s="113">
        <f t="shared" si="9"/>
        <v>8.2475452784197415E-4</v>
      </c>
      <c r="AR24" s="113">
        <f t="shared" si="10"/>
        <v>9.9757620191691159E-4</v>
      </c>
      <c r="AS24" s="113">
        <f t="shared" si="11"/>
        <v>1.340454948798399E-3</v>
      </c>
      <c r="AT24" s="113">
        <f t="shared" si="12"/>
        <v>1.2955809956757638E-3</v>
      </c>
      <c r="AU24" s="97"/>
      <c r="AV24" s="97"/>
      <c r="AX24" s="96" t="s">
        <v>878</v>
      </c>
      <c r="AY24" s="97">
        <v>216.13730000000001</v>
      </c>
      <c r="AZ24" s="97">
        <v>309.60919999999999</v>
      </c>
      <c r="BA24" s="97">
        <v>1097.462</v>
      </c>
      <c r="BB24" s="97">
        <v>1632.144</v>
      </c>
      <c r="BD24" s="97">
        <f t="shared" si="13"/>
        <v>3255.3525</v>
      </c>
    </row>
    <row r="25" spans="1:56" x14ac:dyDescent="0.2">
      <c r="A25" s="96" t="s">
        <v>738</v>
      </c>
      <c r="B25" s="96" t="s">
        <v>881</v>
      </c>
      <c r="C25" s="104">
        <f t="shared" si="0"/>
        <v>132.23645383427672</v>
      </c>
      <c r="D25" s="104">
        <f t="shared" si="1"/>
        <v>209.9900200307319</v>
      </c>
      <c r="E25" s="104">
        <f t="shared" si="2"/>
        <v>316.73890579116073</v>
      </c>
      <c r="F25" s="104">
        <f t="shared" si="3"/>
        <v>371.07063664899454</v>
      </c>
      <c r="J25" s="96" t="s">
        <v>881</v>
      </c>
      <c r="K25" s="96" t="s">
        <v>737</v>
      </c>
      <c r="L25" s="103">
        <v>0.27486116882399098</v>
      </c>
      <c r="M25" s="103">
        <v>0.71628941337044905</v>
      </c>
      <c r="N25" s="103">
        <v>1.70033337635662</v>
      </c>
      <c r="O25" s="103">
        <v>3.2077294106016199</v>
      </c>
      <c r="Q25" s="96" t="s">
        <v>879</v>
      </c>
      <c r="R25" s="103">
        <f t="shared" si="4"/>
        <v>0.22444128011144701</v>
      </c>
      <c r="S25" s="103">
        <f t="shared" si="5"/>
        <v>0.58019957874304895</v>
      </c>
      <c r="T25" s="103">
        <f t="shared" si="6"/>
        <v>1.3529878554130499</v>
      </c>
      <c r="U25" s="103">
        <f t="shared" si="7"/>
        <v>2.4848467129312799</v>
      </c>
      <c r="W25" s="96" t="s">
        <v>879</v>
      </c>
      <c r="X25" s="105">
        <f>VLOOKUP(INDEX($AG$40:$AG$72,MATCH($W25,$AH$40:$AH$72,0)),$AH$40:$AL$72,COLUMNS($AH$40:AI$40),)*$U$33</f>
        <v>134.93896297726513</v>
      </c>
      <c r="Y25" s="105">
        <f>VLOOKUP(INDEX($AG$40:$AG$72,MATCH($W25,$AH$40:$AH$72,0)),$AH$40:$AL$72,COLUMNS($AH$40:AJ$40),)*$U$33</f>
        <v>45.754963393451455</v>
      </c>
      <c r="Z25" s="105">
        <f>VLOOKUP(INDEX($AG$40:$AG$72,MATCH($W25,$AH$40:$AH$72,0)),$AH$40:$AL$72,COLUMNS($AH$40:AK$40),)*$U$33</f>
        <v>99.744457172074775</v>
      </c>
      <c r="AA25" s="105">
        <f>VLOOKUP(INDEX($AG$40:$AG$72,MATCH($W25,$AH$40:$AH$72,0)),$AH$40:$AL$72,COLUMNS($AH$40:AL$40),)*$U$33</f>
        <v>266.47968891677976</v>
      </c>
      <c r="AH25" s="96" t="s">
        <v>879</v>
      </c>
      <c r="AI25" s="97">
        <f>Sheet2!K24</f>
        <v>2926.321006953488</v>
      </c>
      <c r="AJ25" s="97">
        <f>Sheet2!L24</f>
        <v>9138.2761662715875</v>
      </c>
      <c r="AK25" s="97">
        <f>Sheet2!M24</f>
        <v>8859.5801915618213</v>
      </c>
      <c r="AL25" s="97">
        <f>Sheet2!N24</f>
        <v>1595.885512863241</v>
      </c>
      <c r="AN25" s="97">
        <f t="shared" si="8"/>
        <v>22520.06287765014</v>
      </c>
      <c r="AO25" s="97"/>
      <c r="AP25" s="96" t="s">
        <v>879</v>
      </c>
      <c r="AQ25" s="113">
        <f t="shared" si="9"/>
        <v>1.7898146806851468E-4</v>
      </c>
      <c r="AR25" s="113">
        <f t="shared" si="10"/>
        <v>5.5892093860118459E-4</v>
      </c>
      <c r="AS25" s="113">
        <f t="shared" si="11"/>
        <v>5.4187516181189454E-4</v>
      </c>
      <c r="AT25" s="113">
        <f t="shared" si="12"/>
        <v>9.7608543725318422E-5</v>
      </c>
      <c r="AU25" s="97"/>
      <c r="AV25" s="97"/>
      <c r="AX25" s="96" t="s">
        <v>879</v>
      </c>
      <c r="AY25" s="97">
        <v>165.4152</v>
      </c>
      <c r="AZ25" s="97">
        <v>175.1534</v>
      </c>
      <c r="BA25" s="97">
        <v>370.18430000000001</v>
      </c>
      <c r="BB25" s="97">
        <v>178.14840000000001</v>
      </c>
      <c r="BD25" s="97">
        <f t="shared" si="13"/>
        <v>888.90129999999999</v>
      </c>
    </row>
    <row r="26" spans="1:56" x14ac:dyDescent="0.2">
      <c r="A26" s="96" t="s">
        <v>739</v>
      </c>
      <c r="B26" s="96" t="s">
        <v>877</v>
      </c>
      <c r="C26" s="104">
        <f t="shared" si="0"/>
        <v>48.094466643923973</v>
      </c>
      <c r="D26" s="104">
        <f t="shared" si="1"/>
        <v>56.958412504236037</v>
      </c>
      <c r="E26" s="104">
        <f t="shared" si="2"/>
        <v>150.25445881009114</v>
      </c>
      <c r="F26" s="104">
        <f t="shared" si="3"/>
        <v>231.19796298875315</v>
      </c>
      <c r="J26" s="96" t="s">
        <v>881</v>
      </c>
      <c r="K26" s="96" t="s">
        <v>738</v>
      </c>
      <c r="L26" s="103">
        <v>3.5039697542312502E-2</v>
      </c>
      <c r="M26" s="103">
        <v>9.0922739394698304E-2</v>
      </c>
      <c r="N26" s="103">
        <v>0.21439428429725199</v>
      </c>
      <c r="O26" s="103">
        <v>0.40012403374352001</v>
      </c>
      <c r="Q26" s="96" t="s">
        <v>880</v>
      </c>
      <c r="R26" s="103">
        <f t="shared" si="4"/>
        <v>0.21760575711973701</v>
      </c>
      <c r="S26" s="103">
        <f t="shared" si="5"/>
        <v>0.567734876826684</v>
      </c>
      <c r="T26" s="103">
        <f t="shared" si="6"/>
        <v>1.3514112397545699</v>
      </c>
      <c r="U26" s="103">
        <f t="shared" si="7"/>
        <v>2.5598188203333301</v>
      </c>
      <c r="W26" s="96" t="s">
        <v>880</v>
      </c>
      <c r="X26" s="105">
        <f>VLOOKUP(INDEX($AG$40:$AG$72,MATCH($W26,$AH$40:$AH$72,0)),$AH$40:$AL$72,COLUMNS($AH$40:AI$40),)*$U$33</f>
        <v>35.900373777617112</v>
      </c>
      <c r="Y26" s="105">
        <f>VLOOKUP(INDEX($AG$40:$AG$72,MATCH($W26,$AH$40:$AH$72,0)),$AH$40:$AL$72,COLUMNS($AH$40:AJ$40),)*$U$33</f>
        <v>44.782031901537529</v>
      </c>
      <c r="Z26" s="105">
        <f>VLOOKUP(INDEX($AG$40:$AG$72,MATCH($W26,$AH$40:$AH$72,0)),$AH$40:$AL$72,COLUMNS($AH$40:AK$40),)*$U$33</f>
        <v>76.94802165387847</v>
      </c>
      <c r="AA26" s="105">
        <f>VLOOKUP(INDEX($AG$40:$AG$72,MATCH($W26,$AH$40:$AH$72,0)),$AH$40:$AL$72,COLUMNS($AH$40:AL$40),)*$U$33</f>
        <v>124.24996366384428</v>
      </c>
      <c r="AH26" s="96" t="s">
        <v>880</v>
      </c>
      <c r="AI26" s="97">
        <f>Sheet2!K25</f>
        <v>16392.600459307483</v>
      </c>
      <c r="AJ26" s="97">
        <f>Sheet2!L25</f>
        <v>48095.774011399968</v>
      </c>
      <c r="AK26" s="97">
        <f>Sheet2!M25</f>
        <v>42119.379198741022</v>
      </c>
      <c r="AL26" s="97">
        <f>Sheet2!N25</f>
        <v>8955.2218333257315</v>
      </c>
      <c r="AN26" s="97">
        <f t="shared" si="8"/>
        <v>115562.97550277421</v>
      </c>
      <c r="AO26" s="97"/>
      <c r="AP26" s="96" t="s">
        <v>880</v>
      </c>
      <c r="AQ26" s="113">
        <f t="shared" si="9"/>
        <v>1.0026144393235719E-3</v>
      </c>
      <c r="AR26" s="113">
        <f t="shared" si="10"/>
        <v>2.941663686245309E-3</v>
      </c>
      <c r="AS26" s="113">
        <f t="shared" si="11"/>
        <v>2.5761317043523344E-3</v>
      </c>
      <c r="AT26" s="113">
        <f t="shared" si="12"/>
        <v>5.4772485547527317E-4</v>
      </c>
      <c r="AU26" s="97"/>
      <c r="AV26" s="97"/>
      <c r="AX26" s="96" t="s">
        <v>880</v>
      </c>
      <c r="AY26" s="97">
        <v>246.52610000000001</v>
      </c>
      <c r="AZ26" s="97">
        <v>902.24980000000005</v>
      </c>
      <c r="BA26" s="97">
        <v>1357.674</v>
      </c>
      <c r="BB26" s="97">
        <v>466.1103</v>
      </c>
      <c r="BD26" s="97">
        <f t="shared" si="13"/>
        <v>2972.5601999999999</v>
      </c>
    </row>
    <row r="27" spans="1:56" x14ac:dyDescent="0.2">
      <c r="A27" s="96" t="s">
        <v>740</v>
      </c>
      <c r="B27" s="96" t="s">
        <v>879</v>
      </c>
      <c r="C27" s="104">
        <f t="shared" si="0"/>
        <v>223.09876670107604</v>
      </c>
      <c r="D27" s="104">
        <f t="shared" si="1"/>
        <v>75.648098060837697</v>
      </c>
      <c r="E27" s="104">
        <f t="shared" si="2"/>
        <v>164.91060024010559</v>
      </c>
      <c r="F27" s="104">
        <f t="shared" si="3"/>
        <v>440.57912286043336</v>
      </c>
      <c r="J27" s="96" t="s">
        <v>877</v>
      </c>
      <c r="K27" s="96" t="s">
        <v>739</v>
      </c>
      <c r="L27" s="103">
        <v>0.26696336673947002</v>
      </c>
      <c r="M27" s="103">
        <v>0.69469695539214604</v>
      </c>
      <c r="N27" s="103">
        <v>1.6419857121010799</v>
      </c>
      <c r="O27" s="103">
        <v>3.0790238115369601</v>
      </c>
      <c r="Q27" s="96" t="s">
        <v>881</v>
      </c>
      <c r="R27" s="103">
        <f t="shared" si="4"/>
        <v>1.9884650362911949</v>
      </c>
      <c r="S27" s="103">
        <f t="shared" si="5"/>
        <v>5.167260969008189</v>
      </c>
      <c r="T27" s="103">
        <f t="shared" si="6"/>
        <v>12.157389479254887</v>
      </c>
      <c r="U27" s="103">
        <f t="shared" si="7"/>
        <v>22.653940968856126</v>
      </c>
      <c r="W27" s="96" t="s">
        <v>881</v>
      </c>
      <c r="X27" s="105">
        <f>VLOOKUP(INDEX($AG$40:$AG$72,MATCH($W27,$AH$40:$AH$72,0)),$AH$40:$AL$72,COLUMNS($AH$40:AI$40),)*$U$33</f>
        <v>36.617283003937715</v>
      </c>
      <c r="Y27" s="105">
        <f>VLOOKUP(INDEX($AG$40:$AG$72,MATCH($W27,$AH$40:$AH$72,0)),$AH$40:$AL$72,COLUMNS($AH$40:AJ$40),)*$U$33</f>
        <v>58.147838727619764</v>
      </c>
      <c r="Z27" s="105">
        <f>VLOOKUP(INDEX($AG$40:$AG$72,MATCH($W27,$AH$40:$AH$72,0)),$AH$40:$AL$72,COLUMNS($AH$40:AK$40),)*$U$33</f>
        <v>87.707419666952504</v>
      </c>
      <c r="AA27" s="105">
        <f>VLOOKUP(INDEX($AG$40:$AG$72,MATCH($W27,$AH$40:$AH$72,0)),$AH$40:$AL$72,COLUMNS($AH$40:AL$40),)*$U$33</f>
        <v>102.75229048153409</v>
      </c>
      <c r="AH27" s="96" t="s">
        <v>881</v>
      </c>
      <c r="AI27" s="97">
        <f>Sheet2!K26</f>
        <v>13583.905664672684</v>
      </c>
      <c r="AJ27" s="97">
        <f>Sheet2!L26</f>
        <v>33354.272668860511</v>
      </c>
      <c r="AK27" s="97">
        <f>Sheet2!M26</f>
        <v>69383.591356903999</v>
      </c>
      <c r="AL27" s="97">
        <f>Sheet2!N26</f>
        <v>22755.809039322434</v>
      </c>
      <c r="AN27" s="97">
        <f t="shared" si="8"/>
        <v>139077.57872975961</v>
      </c>
      <c r="AO27" s="97"/>
      <c r="AP27" s="96" t="s">
        <v>881</v>
      </c>
      <c r="AQ27" s="113">
        <f t="shared" si="9"/>
        <v>8.3082729891566307E-4</v>
      </c>
      <c r="AR27" s="113">
        <f t="shared" si="10"/>
        <v>2.0400347994785372E-3</v>
      </c>
      <c r="AS27" s="113">
        <f t="shared" si="11"/>
        <v>4.2436824297184721E-3</v>
      </c>
      <c r="AT27" s="113">
        <f t="shared" si="12"/>
        <v>1.3918049657801748E-3</v>
      </c>
      <c r="AU27" s="97"/>
      <c r="AV27" s="97"/>
      <c r="AX27" s="96" t="s">
        <v>881</v>
      </c>
      <c r="AY27" s="97">
        <v>208.36600000000001</v>
      </c>
      <c r="AZ27" s="97">
        <v>812.45839999999998</v>
      </c>
      <c r="BA27" s="97">
        <v>2549.2310000000002</v>
      </c>
      <c r="BB27" s="97">
        <v>979.48969999999997</v>
      </c>
      <c r="BD27" s="97">
        <f t="shared" si="13"/>
        <v>4549.5451000000003</v>
      </c>
    </row>
    <row r="28" spans="1:56" x14ac:dyDescent="0.2">
      <c r="A28" s="96" t="s">
        <v>741</v>
      </c>
      <c r="B28" s="96" t="s">
        <v>881</v>
      </c>
      <c r="C28" s="104">
        <f t="shared" si="0"/>
        <v>132.23645383427672</v>
      </c>
      <c r="D28" s="104">
        <f t="shared" si="1"/>
        <v>209.9900200307319</v>
      </c>
      <c r="E28" s="104">
        <f t="shared" si="2"/>
        <v>316.73890579116073</v>
      </c>
      <c r="F28" s="104">
        <f t="shared" si="3"/>
        <v>371.07063664899454</v>
      </c>
      <c r="J28" s="96" t="s">
        <v>879</v>
      </c>
      <c r="K28" s="96" t="s">
        <v>740</v>
      </c>
      <c r="L28" s="103">
        <v>0.22444128011144701</v>
      </c>
      <c r="M28" s="103">
        <v>0.58019957874304895</v>
      </c>
      <c r="N28" s="103">
        <v>1.3529878554130499</v>
      </c>
      <c r="O28" s="103">
        <v>2.4848467129312799</v>
      </c>
      <c r="Q28" s="96" t="s">
        <v>882</v>
      </c>
      <c r="R28" s="103">
        <f t="shared" si="4"/>
        <v>10.964867443484875</v>
      </c>
      <c r="S28" s="103">
        <f t="shared" si="5"/>
        <v>27.711982708204481</v>
      </c>
      <c r="T28" s="103">
        <f t="shared" si="6"/>
        <v>52.271803862987369</v>
      </c>
      <c r="U28" s="103">
        <f t="shared" si="7"/>
        <v>64.207426952768657</v>
      </c>
      <c r="W28" s="96" t="s">
        <v>882</v>
      </c>
      <c r="X28" s="105">
        <f>VLOOKUP(INDEX($AG$40:$AG$72,MATCH($W28,$AH$40:$AH$72,0)),$AH$40:$AL$72,COLUMNS($AH$40:AI$40),)*$U$33</f>
        <v>48.148913762835946</v>
      </c>
      <c r="Y28" s="105">
        <f>VLOOKUP(INDEX($AG$40:$AG$72,MATCH($W28,$AH$40:$AH$72,0)),$AH$40:$AL$72,COLUMNS($AH$40:AJ$40),)*$U$33</f>
        <v>61.469595440281026</v>
      </c>
      <c r="Z28" s="105">
        <f>VLOOKUP(INDEX($AG$40:$AG$72,MATCH($W28,$AH$40:$AH$72,0)),$AH$40:$AL$72,COLUMNS($AH$40:AK$40),)*$U$33</f>
        <v>120.14904707830674</v>
      </c>
      <c r="AA28" s="105">
        <f>VLOOKUP(INDEX($AG$40:$AG$72,MATCH($W28,$AH$40:$AH$72,0)),$AH$40:$AL$72,COLUMNS($AH$40:AL$40),)*$U$33</f>
        <v>365.99746042460151</v>
      </c>
      <c r="AH28" s="96" t="s">
        <v>882</v>
      </c>
      <c r="AI28" s="97">
        <f>Sheet2!K27</f>
        <v>121730.28196893468</v>
      </c>
      <c r="AJ28" s="97">
        <f>Sheet2!L27</f>
        <v>323400.94327136409</v>
      </c>
      <c r="AK28" s="97">
        <f>Sheet2!M27</f>
        <v>409816.6041827997</v>
      </c>
      <c r="AL28" s="97">
        <f>Sheet2!N27</f>
        <v>178628.64405286592</v>
      </c>
      <c r="AN28" s="97">
        <f t="shared" si="8"/>
        <v>1033576.4734759644</v>
      </c>
      <c r="AO28" s="97"/>
      <c r="AP28" s="96" t="s">
        <v>882</v>
      </c>
      <c r="AQ28" s="113">
        <f t="shared" si="9"/>
        <v>7.4453433247490845E-3</v>
      </c>
      <c r="AR28" s="113">
        <f t="shared" si="10"/>
        <v>1.9780049920672012E-2</v>
      </c>
      <c r="AS28" s="113">
        <f t="shared" si="11"/>
        <v>2.5065458396805587E-2</v>
      </c>
      <c r="AT28" s="113">
        <f t="shared" si="12"/>
        <v>1.0925396385324948E-2</v>
      </c>
      <c r="AU28" s="97"/>
      <c r="AV28" s="97"/>
      <c r="AX28" s="96" t="s">
        <v>882</v>
      </c>
      <c r="AY28" s="97">
        <v>2455.2809999999999</v>
      </c>
      <c r="AZ28" s="97">
        <v>8327.5589999999993</v>
      </c>
      <c r="BA28" s="97">
        <v>20626.52</v>
      </c>
      <c r="BB28" s="97">
        <v>27387.05</v>
      </c>
      <c r="BD28" s="97">
        <f t="shared" si="13"/>
        <v>58796.41</v>
      </c>
    </row>
    <row r="29" spans="1:56" x14ac:dyDescent="0.2">
      <c r="A29" s="96" t="s">
        <v>742</v>
      </c>
      <c r="B29" s="96" t="s">
        <v>881</v>
      </c>
      <c r="C29" s="104">
        <f t="shared" si="0"/>
        <v>132.23645383427672</v>
      </c>
      <c r="D29" s="104">
        <f t="shared" si="1"/>
        <v>209.9900200307319</v>
      </c>
      <c r="E29" s="104">
        <f t="shared" si="2"/>
        <v>316.73890579116073</v>
      </c>
      <c r="F29" s="104">
        <f t="shared" si="3"/>
        <v>371.07063664899454</v>
      </c>
      <c r="J29" s="96" t="s">
        <v>881</v>
      </c>
      <c r="K29" s="96" t="s">
        <v>741</v>
      </c>
      <c r="L29" s="103">
        <v>0.17051733707442299</v>
      </c>
      <c r="M29" s="103">
        <v>0.44152393885108998</v>
      </c>
      <c r="N29" s="103">
        <v>1.03459332714346</v>
      </c>
      <c r="O29" s="103">
        <v>1.91352810398593</v>
      </c>
      <c r="Q29" s="96" t="s">
        <v>18</v>
      </c>
      <c r="R29" s="103">
        <f t="shared" si="4"/>
        <v>0.43790985401574101</v>
      </c>
      <c r="S29" s="103">
        <f t="shared" si="5"/>
        <v>2.6267560134846999</v>
      </c>
      <c r="T29" s="103">
        <f t="shared" si="6"/>
        <v>2.3265072983478001</v>
      </c>
      <c r="U29" s="103">
        <f t="shared" si="7"/>
        <v>5.9468694998924096</v>
      </c>
      <c r="W29" s="96" t="s">
        <v>18</v>
      </c>
      <c r="X29" s="105">
        <f>VLOOKUP(INDEX($AG$40:$AG$72,MATCH($W29,$AH$40:$AH$72,0)),$AH$40:$AL$72,COLUMNS($AH$40:AI$40),)*$U$33</f>
        <v>163.18456953667632</v>
      </c>
      <c r="Y29" s="105">
        <f>VLOOKUP(INDEX($AG$40:$AG$72,MATCH($W29,$AH$40:$AH$72,0)),$AH$40:$AL$72,COLUMNS($AH$40:AJ$40),)*$U$33</f>
        <v>223.38497719926562</v>
      </c>
      <c r="Z29" s="105">
        <f>VLOOKUP(INDEX($AG$40:$AG$72,MATCH($W29,$AH$40:$AH$72,0)),$AH$40:$AL$72,COLUMNS($AH$40:AK$40),)*$U$33</f>
        <v>180.43168942521967</v>
      </c>
      <c r="AA29" s="105">
        <f>VLOOKUP(INDEX($AG$40:$AG$72,MATCH($W29,$AH$40:$AH$72,0)),$AH$40:$AL$72,COLUMNS($AH$40:AL$40),)*$U$33</f>
        <v>304.79742633192041</v>
      </c>
      <c r="AH29" s="96" t="s">
        <v>18</v>
      </c>
      <c r="AI29" s="97">
        <f>Sheet2!K28</f>
        <v>3993.6955324396972</v>
      </c>
      <c r="AJ29" s="97">
        <f>Sheet2!L28</f>
        <v>10282.684287205722</v>
      </c>
      <c r="AK29" s="97">
        <f>Sheet2!M28</f>
        <v>14382.71909716588</v>
      </c>
      <c r="AL29" s="97">
        <f>Sheet2!N28</f>
        <v>12346.292733146978</v>
      </c>
      <c r="AN29" s="97">
        <f t="shared" si="8"/>
        <v>41005.391649958277</v>
      </c>
      <c r="AO29" s="97"/>
      <c r="AP29" s="96" t="s">
        <v>18</v>
      </c>
      <c r="AQ29" s="113">
        <f t="shared" si="9"/>
        <v>2.4426489360402786E-4</v>
      </c>
      <c r="AR29" s="113">
        <f t="shared" si="10"/>
        <v>6.2891594088138969E-4</v>
      </c>
      <c r="AS29" s="113">
        <f t="shared" si="11"/>
        <v>8.7968482360989571E-4</v>
      </c>
      <c r="AT29" s="113">
        <f t="shared" si="12"/>
        <v>7.5513164595800738E-4</v>
      </c>
      <c r="AU29" s="97"/>
      <c r="AV29" s="97"/>
      <c r="AX29" s="98" t="s">
        <v>18</v>
      </c>
      <c r="AY29" s="97">
        <v>273.00470000000001</v>
      </c>
      <c r="AZ29" s="97">
        <v>962.22479999999996</v>
      </c>
      <c r="BA29" s="97">
        <v>1087.1010000000001</v>
      </c>
      <c r="BB29" s="97">
        <v>1576.3910000000001</v>
      </c>
      <c r="BD29" s="97">
        <f t="shared" si="13"/>
        <v>3898.7215000000001</v>
      </c>
    </row>
    <row r="30" spans="1:56" x14ac:dyDescent="0.2">
      <c r="A30" s="96" t="s">
        <v>743</v>
      </c>
      <c r="B30" s="96" t="s">
        <v>881</v>
      </c>
      <c r="C30" s="104">
        <f t="shared" si="0"/>
        <v>132.23645383427672</v>
      </c>
      <c r="D30" s="104">
        <f t="shared" si="1"/>
        <v>209.9900200307319</v>
      </c>
      <c r="E30" s="104">
        <f t="shared" si="2"/>
        <v>316.73890579116073</v>
      </c>
      <c r="F30" s="104">
        <f t="shared" si="3"/>
        <v>371.07063664899454</v>
      </c>
      <c r="J30" s="96" t="s">
        <v>881</v>
      </c>
      <c r="K30" s="96" t="s">
        <v>742</v>
      </c>
      <c r="L30" s="103">
        <v>4.6695162888672502E-2</v>
      </c>
      <c r="M30" s="103">
        <v>0.121302347512319</v>
      </c>
      <c r="N30" s="103">
        <v>0.28677498097250897</v>
      </c>
      <c r="O30" s="103">
        <v>0.53727046164560399</v>
      </c>
      <c r="Q30" s="96" t="s">
        <v>883</v>
      </c>
      <c r="R30" s="103">
        <f t="shared" si="4"/>
        <v>1.8710121828837849</v>
      </c>
      <c r="S30" s="103">
        <f t="shared" si="5"/>
        <v>8.6986074815678691</v>
      </c>
      <c r="T30" s="103">
        <f t="shared" si="6"/>
        <v>15.431586434209549</v>
      </c>
      <c r="U30" s="103">
        <f t="shared" si="7"/>
        <v>16.478347473907579</v>
      </c>
      <c r="W30" s="96" t="s">
        <v>883</v>
      </c>
      <c r="X30" s="105">
        <f>VLOOKUP(INDEX($AG$40:$AG$72,MATCH($W30,$AH$40:$AH$72,0)),$AH$40:$AL$72,COLUMNS($AH$40:AI$40),)*$U$33</f>
        <v>24.083701202212797</v>
      </c>
      <c r="Y30" s="105">
        <f>VLOOKUP(INDEX($AG$40:$AG$72,MATCH($W30,$AH$40:$AH$72,0)),$AH$40:$AL$72,COLUMNS($AH$40:AJ$40),)*$U$33</f>
        <v>109.49205298311664</v>
      </c>
      <c r="Z30" s="105">
        <f>VLOOKUP(INDEX($AG$40:$AG$72,MATCH($W30,$AH$40:$AH$72,0)),$AH$40:$AL$72,COLUMNS($AH$40:AK$40),)*$U$33</f>
        <v>112.82459475891541</v>
      </c>
      <c r="AA30" s="105">
        <f>VLOOKUP(INDEX($AG$40:$AG$72,MATCH($W30,$AH$40:$AH$72,0)),$AH$40:$AL$72,COLUMNS($AH$40:AL$40),)*$U$33</f>
        <v>197.3610734648507</v>
      </c>
      <c r="AH30" s="96" t="s">
        <v>883</v>
      </c>
      <c r="AI30" s="97">
        <f>Sheet2!K29</f>
        <v>22013.292246810615</v>
      </c>
      <c r="AJ30" s="97">
        <f>Sheet2!L29</f>
        <v>52963.203589631354</v>
      </c>
      <c r="AK30" s="97">
        <f>Sheet2!M29</f>
        <v>71690.245840033793</v>
      </c>
      <c r="AL30" s="97">
        <f>Sheet2!N29</f>
        <v>31352.97065132565</v>
      </c>
      <c r="AN30" s="97">
        <f t="shared" si="8"/>
        <v>178019.71232780142</v>
      </c>
      <c r="AO30" s="97"/>
      <c r="AP30" s="96" t="s">
        <v>883</v>
      </c>
      <c r="AQ30" s="113">
        <f t="shared" si="9"/>
        <v>1.3463906912445029E-3</v>
      </c>
      <c r="AR30" s="113">
        <f t="shared" si="10"/>
        <v>3.2393684457579799E-3</v>
      </c>
      <c r="AS30" s="113">
        <f t="shared" si="11"/>
        <v>4.3847634679013599E-3</v>
      </c>
      <c r="AT30" s="113">
        <f t="shared" si="12"/>
        <v>1.9176299189832911E-3</v>
      </c>
      <c r="AU30" s="97"/>
      <c r="AV30" s="97"/>
      <c r="AX30" s="96" t="s">
        <v>883</v>
      </c>
      <c r="AY30" s="97">
        <v>222.08760000000001</v>
      </c>
      <c r="AZ30" s="97">
        <v>2429.2539999999999</v>
      </c>
      <c r="BA30" s="97">
        <v>3388.2849999999999</v>
      </c>
      <c r="BB30" s="97">
        <v>2592.127</v>
      </c>
      <c r="BD30" s="97">
        <f t="shared" si="13"/>
        <v>8631.7536</v>
      </c>
    </row>
    <row r="31" spans="1:56" x14ac:dyDescent="0.2">
      <c r="A31" s="96" t="s">
        <v>744</v>
      </c>
      <c r="B31" s="96" t="s">
        <v>881</v>
      </c>
      <c r="C31" s="104">
        <f t="shared" si="0"/>
        <v>132.23645383427672</v>
      </c>
      <c r="D31" s="104">
        <f t="shared" si="1"/>
        <v>209.9900200307319</v>
      </c>
      <c r="E31" s="104">
        <f t="shared" si="2"/>
        <v>316.73890579116073</v>
      </c>
      <c r="F31" s="104">
        <f t="shared" si="3"/>
        <v>371.07063664899454</v>
      </c>
      <c r="J31" s="96" t="s">
        <v>881</v>
      </c>
      <c r="K31" s="96" t="s">
        <v>743</v>
      </c>
      <c r="L31" s="103">
        <v>0.71521373265565702</v>
      </c>
      <c r="M31" s="103">
        <v>1.8581191006672899</v>
      </c>
      <c r="N31" s="103">
        <v>4.3433377990461297</v>
      </c>
      <c r="O31" s="103">
        <v>8.0295670425656507</v>
      </c>
      <c r="Q31" s="96" t="s">
        <v>884</v>
      </c>
      <c r="R31" s="103">
        <f t="shared" si="4"/>
        <v>5.8902404139500399</v>
      </c>
      <c r="S31" s="103">
        <f t="shared" si="5"/>
        <v>41.980635476449997</v>
      </c>
      <c r="T31" s="103">
        <f t="shared" si="6"/>
        <v>85.525269454511502</v>
      </c>
      <c r="U31" s="103">
        <f t="shared" si="7"/>
        <v>120.23447912311499</v>
      </c>
      <c r="W31" s="96" t="s">
        <v>884</v>
      </c>
      <c r="X31" s="105">
        <f>VLOOKUP(INDEX($AG$40:$AG$72,MATCH($W31,$AH$40:$AH$72,0)),$AH$40:$AL$72,COLUMNS($AH$40:AI$40),)*$U$33</f>
        <v>40.706985354225736</v>
      </c>
      <c r="Y31" s="105">
        <f>VLOOKUP(INDEX($AG$40:$AG$72,MATCH($W31,$AH$40:$AH$72,0)),$AH$40:$AL$72,COLUMNS($AH$40:AJ$40),)*$U$33</f>
        <v>55.640461086308179</v>
      </c>
      <c r="Z31" s="105">
        <f>VLOOKUP(INDEX($AG$40:$AG$72,MATCH($W31,$AH$40:$AH$72,0)),$AH$40:$AL$72,COLUMNS($AH$40:AK$40),)*$U$33</f>
        <v>97.203192535026517</v>
      </c>
      <c r="AA31" s="105">
        <f>VLOOKUP(INDEX($AG$40:$AG$72,MATCH($W31,$AH$40:$AH$72,0)),$AH$40:$AL$72,COLUMNS($AH$40:AL$40),)*$U$33</f>
        <v>204.74213853991657</v>
      </c>
      <c r="AH31" s="96" t="s">
        <v>884</v>
      </c>
      <c r="AI31" s="97">
        <f>Sheet2!K30</f>
        <v>445673.48653864826</v>
      </c>
      <c r="AJ31" s="97">
        <f>Sheet2!L30</f>
        <v>919114.10684102681</v>
      </c>
      <c r="AK31" s="97">
        <f>Sheet2!M30</f>
        <v>1159382.6873931547</v>
      </c>
      <c r="AL31" s="97">
        <f>Sheet2!N30</f>
        <v>301831.53654594568</v>
      </c>
      <c r="AN31" s="97">
        <f t="shared" si="8"/>
        <v>2826001.8173187752</v>
      </c>
      <c r="AO31" s="97"/>
      <c r="AP31" s="96" t="s">
        <v>884</v>
      </c>
      <c r="AQ31" s="113">
        <f t="shared" si="9"/>
        <v>2.7258559368694896E-2</v>
      </c>
      <c r="AR31" s="113">
        <f t="shared" si="10"/>
        <v>5.6215429467237302E-2</v>
      </c>
      <c r="AS31" s="113">
        <f t="shared" si="11"/>
        <v>7.0910886040789337E-2</v>
      </c>
      <c r="AT31" s="113">
        <f t="shared" si="12"/>
        <v>1.8460808432158294E-2</v>
      </c>
      <c r="AU31" s="97"/>
      <c r="AV31" s="97"/>
      <c r="AX31" s="96" t="s">
        <v>884</v>
      </c>
      <c r="AY31" s="97">
        <v>7599.7939999999999</v>
      </c>
      <c r="AZ31" s="97">
        <v>21422.799999999999</v>
      </c>
      <c r="BA31" s="97">
        <v>47208.85</v>
      </c>
      <c r="BB31" s="97">
        <v>25887.37</v>
      </c>
      <c r="BD31" s="97">
        <f t="shared" si="13"/>
        <v>102118.81399999998</v>
      </c>
    </row>
    <row r="32" spans="1:56" x14ac:dyDescent="0.2">
      <c r="A32" s="96" t="s">
        <v>745</v>
      </c>
      <c r="B32" s="96" t="s">
        <v>881</v>
      </c>
      <c r="C32" s="104">
        <f t="shared" si="0"/>
        <v>132.23645383427672</v>
      </c>
      <c r="D32" s="104">
        <f t="shared" si="1"/>
        <v>209.9900200307319</v>
      </c>
      <c r="E32" s="104">
        <f t="shared" si="2"/>
        <v>316.73890579116073</v>
      </c>
      <c r="F32" s="104">
        <f t="shared" si="3"/>
        <v>371.07063664899454</v>
      </c>
      <c r="J32" s="96" t="s">
        <v>881</v>
      </c>
      <c r="K32" s="96" t="s">
        <v>744</v>
      </c>
      <c r="L32" s="103">
        <v>0.24914525442407501</v>
      </c>
      <c r="M32" s="103">
        <v>0.64622025186753695</v>
      </c>
      <c r="N32" s="103">
        <v>1.5162081306530499</v>
      </c>
      <c r="O32" s="103">
        <v>2.8122280359206702</v>
      </c>
      <c r="U32" s="109">
        <f>SUM(R4:U31)</f>
        <v>2417.3206916698805</v>
      </c>
      <c r="AI32" s="99">
        <f>SUM(AI4:AI31)</f>
        <v>2543295.5458323951</v>
      </c>
      <c r="AJ32" s="99">
        <f t="shared" ref="AJ32:AL32" si="14">SUM(AJ4:AJ31)</f>
        <v>5000693.1326159667</v>
      </c>
      <c r="AK32" s="99">
        <f t="shared" si="14"/>
        <v>5245321.6713274373</v>
      </c>
      <c r="AL32" s="99">
        <f t="shared" si="14"/>
        <v>3560544.4063226487</v>
      </c>
      <c r="AN32" s="99">
        <f>SUM(AN4:AN31)</f>
        <v>16349854.756098447</v>
      </c>
      <c r="AO32" s="99"/>
      <c r="AP32" s="99"/>
      <c r="AQ32" s="99"/>
      <c r="AR32" s="99"/>
      <c r="AS32" s="99"/>
      <c r="AT32" s="99"/>
      <c r="AU32" s="99"/>
      <c r="AV32" s="99"/>
      <c r="AY32" s="99">
        <f>SUM(AY4:AY31)</f>
        <v>54742.518590000014</v>
      </c>
      <c r="AZ32" s="99">
        <f t="shared" ref="AZ32:BB32" si="15">SUM(AZ4:AZ31)</f>
        <v>180641.196</v>
      </c>
      <c r="BA32" s="99">
        <f t="shared" si="15"/>
        <v>272124.07899999997</v>
      </c>
      <c r="BB32" s="99">
        <f t="shared" si="15"/>
        <v>505121.18309999991</v>
      </c>
      <c r="BD32" s="99">
        <f>SUM(BD4:BD31)</f>
        <v>1012628.97669</v>
      </c>
    </row>
    <row r="33" spans="1:56" x14ac:dyDescent="0.2">
      <c r="A33" s="96" t="s">
        <v>746</v>
      </c>
      <c r="B33" s="96" t="s">
        <v>881</v>
      </c>
      <c r="C33" s="104">
        <f t="shared" si="0"/>
        <v>132.23645383427672</v>
      </c>
      <c r="D33" s="104">
        <f t="shared" si="1"/>
        <v>209.9900200307319</v>
      </c>
      <c r="E33" s="104">
        <f t="shared" si="2"/>
        <v>316.73890579116073</v>
      </c>
      <c r="F33" s="104">
        <f t="shared" si="3"/>
        <v>371.07063664899454</v>
      </c>
      <c r="J33" s="96" t="s">
        <v>881</v>
      </c>
      <c r="K33" s="96" t="s">
        <v>745</v>
      </c>
      <c r="L33" s="103">
        <v>7.46552423533412E-2</v>
      </c>
      <c r="M33" s="103">
        <v>0.19331695557096701</v>
      </c>
      <c r="N33" s="103">
        <v>0.45345211516640799</v>
      </c>
      <c r="O33" s="103">
        <v>0.83976431774231597</v>
      </c>
      <c r="U33" s="103">
        <f>U32/(BD32/1000)</f>
        <v>2.3871731377581384</v>
      </c>
      <c r="W33" s="96" t="s">
        <v>854</v>
      </c>
      <c r="AN33" s="99"/>
      <c r="AO33" s="99"/>
      <c r="AP33" s="99"/>
      <c r="AQ33" s="99"/>
      <c r="AR33" s="99"/>
      <c r="AS33" s="99"/>
      <c r="AT33" s="99"/>
      <c r="AU33" s="99"/>
      <c r="AV33" s="99"/>
      <c r="BD33" s="99"/>
    </row>
    <row r="34" spans="1:56" x14ac:dyDescent="0.2">
      <c r="A34" s="96" t="s">
        <v>747</v>
      </c>
      <c r="B34" s="96" t="s">
        <v>881</v>
      </c>
      <c r="C34" s="104">
        <f t="shared" si="0"/>
        <v>132.23645383427672</v>
      </c>
      <c r="D34" s="104">
        <f t="shared" si="1"/>
        <v>209.9900200307319</v>
      </c>
      <c r="E34" s="104">
        <f t="shared" si="2"/>
        <v>316.73890579116073</v>
      </c>
      <c r="F34" s="104">
        <f t="shared" si="3"/>
        <v>371.07063664899454</v>
      </c>
      <c r="J34" s="96" t="s">
        <v>881</v>
      </c>
      <c r="K34" s="96" t="s">
        <v>746</v>
      </c>
      <c r="L34" s="103">
        <v>5.0489287730387002E-3</v>
      </c>
      <c r="M34" s="103">
        <v>1.30964975294268E-2</v>
      </c>
      <c r="N34" s="103">
        <v>3.0874997042869501E-2</v>
      </c>
      <c r="O34" s="103">
        <v>5.7593459788043803E-2</v>
      </c>
      <c r="X34" s="96" t="s">
        <v>391</v>
      </c>
      <c r="Y34" s="96" t="s">
        <v>392</v>
      </c>
      <c r="Z34" s="96" t="s">
        <v>393</v>
      </c>
      <c r="AA34" s="96" t="s">
        <v>394</v>
      </c>
      <c r="AH34" s="96" t="s">
        <v>885</v>
      </c>
      <c r="AI34" s="99">
        <f>SUM(AI5,AI6,AI7,AI11)</f>
        <v>391196.13480593421</v>
      </c>
      <c r="AJ34" s="99">
        <f t="shared" ref="AJ34:AL34" si="16">SUM(AJ5,AJ6,AJ7,AJ11)</f>
        <v>354512.92777764687</v>
      </c>
      <c r="AK34" s="99">
        <f t="shared" si="16"/>
        <v>104406.44037176855</v>
      </c>
      <c r="AL34" s="99">
        <f t="shared" si="16"/>
        <v>38921.587766588775</v>
      </c>
      <c r="AN34" s="99"/>
      <c r="AO34" s="99"/>
      <c r="AP34" s="99"/>
      <c r="AQ34" s="99"/>
      <c r="AR34" s="99"/>
      <c r="AS34" s="99"/>
      <c r="AT34" s="99"/>
      <c r="AU34" s="99"/>
      <c r="AV34" s="99"/>
      <c r="AX34" s="96" t="s">
        <v>885</v>
      </c>
      <c r="AY34" s="99">
        <f>SUM(AY5,AY6,AY7,AY11)</f>
        <v>7081.5009</v>
      </c>
      <c r="AZ34" s="99">
        <f t="shared" ref="AZ34:BB34" si="17">SUM(AZ5,AZ6,AZ7,AZ11)</f>
        <v>8501.494200000001</v>
      </c>
      <c r="BA34" s="99">
        <f t="shared" si="17"/>
        <v>2110.2557999999999</v>
      </c>
      <c r="BB34" s="99">
        <f t="shared" si="17"/>
        <v>4601.2110000000002</v>
      </c>
      <c r="BD34" s="99"/>
    </row>
    <row r="35" spans="1:56" x14ac:dyDescent="0.2">
      <c r="A35" s="96" t="s">
        <v>347</v>
      </c>
      <c r="B35" s="96" t="s">
        <v>878</v>
      </c>
      <c r="C35" s="104">
        <f t="shared" si="0"/>
        <v>103.78231194716788</v>
      </c>
      <c r="D35" s="104">
        <f t="shared" si="1"/>
        <v>122.90968477299654</v>
      </c>
      <c r="E35" s="104">
        <f t="shared" si="2"/>
        <v>324.23179221703271</v>
      </c>
      <c r="F35" s="104">
        <f t="shared" si="3"/>
        <v>498.89853845546025</v>
      </c>
      <c r="J35" s="96" t="s">
        <v>881</v>
      </c>
      <c r="K35" s="96" t="s">
        <v>747</v>
      </c>
      <c r="L35" s="103">
        <v>0.263855067064386</v>
      </c>
      <c r="M35" s="103">
        <v>0.68545444691702695</v>
      </c>
      <c r="N35" s="103">
        <v>1.61827454402127</v>
      </c>
      <c r="O35" s="103">
        <v>3.0267678770807498</v>
      </c>
      <c r="W35" s="96" t="s">
        <v>865</v>
      </c>
      <c r="X35" s="105">
        <f>R4/X4*1000</f>
        <v>41.134445545928315</v>
      </c>
      <c r="Y35" s="105">
        <f t="shared" ref="Y35:AA35" si="18">S4/Y4*1000</f>
        <v>77.493643176756649</v>
      </c>
      <c r="Z35" s="105">
        <f t="shared" si="18"/>
        <v>74.816405401567877</v>
      </c>
      <c r="AA35" s="105">
        <f t="shared" si="18"/>
        <v>20.028125237407082</v>
      </c>
      <c r="AB35" s="108">
        <f t="shared" ref="AB35:AB61" si="19">SUM(X35:AA35)</f>
        <v>213.47261936165995</v>
      </c>
      <c r="AC35" s="110">
        <f>VLOOKUP($W35,$AH$4:$AN$31,7,)/1000</f>
        <v>579.9701405422943</v>
      </c>
      <c r="AD35" s="103">
        <f>AC35/AB35</f>
        <v>2.7168362025844797</v>
      </c>
      <c r="AH35" s="96" t="s">
        <v>10</v>
      </c>
      <c r="AI35" s="99">
        <f>SUM(AI22,AI24,AI25,AI26,AI27)</f>
        <v>51199.229815880673</v>
      </c>
      <c r="AJ35" s="99">
        <f t="shared" ref="AJ35:AL35" si="20">SUM(AJ22,AJ24,AJ25,AJ26,AJ27)</f>
        <v>121381.7142402835</v>
      </c>
      <c r="AK35" s="99">
        <f t="shared" si="20"/>
        <v>160023.65041209492</v>
      </c>
      <c r="AL35" s="99">
        <f t="shared" si="20"/>
        <v>59442.77483987563</v>
      </c>
      <c r="AN35" s="99"/>
      <c r="AO35" s="99"/>
      <c r="AP35" s="99"/>
      <c r="AQ35" s="99"/>
      <c r="AR35" s="99"/>
      <c r="AS35" s="99"/>
      <c r="AT35" s="99"/>
      <c r="AU35" s="99"/>
      <c r="AV35" s="99"/>
      <c r="AX35" s="96" t="s">
        <v>10</v>
      </c>
      <c r="AY35" s="99">
        <f>SUM(AY22,AY24,AY25,AY26,AY27)</f>
        <v>1057.181</v>
      </c>
      <c r="AZ35" s="99">
        <f t="shared" ref="AZ35:BB35" si="21">SUM(AZ22,AZ24,AZ25,AZ26,AZ27)</f>
        <v>2547.2260000000001</v>
      </c>
      <c r="BA35" s="99">
        <f t="shared" si="21"/>
        <v>5844.7849000000006</v>
      </c>
      <c r="BB35" s="99">
        <f t="shared" si="21"/>
        <v>4277.0623999999998</v>
      </c>
      <c r="BD35" s="99"/>
    </row>
    <row r="36" spans="1:56" x14ac:dyDescent="0.2">
      <c r="A36" s="96" t="s">
        <v>11</v>
      </c>
      <c r="B36" s="96" t="s">
        <v>869</v>
      </c>
      <c r="C36" s="104">
        <f t="shared" si="0"/>
        <v>16.736140918288012</v>
      </c>
      <c r="D36" s="104">
        <f t="shared" si="1"/>
        <v>32.920571380518062</v>
      </c>
      <c r="E36" s="104">
        <f t="shared" si="2"/>
        <v>67.774726290167109</v>
      </c>
      <c r="F36" s="104">
        <f t="shared" si="3"/>
        <v>695.99523710610788</v>
      </c>
      <c r="J36" s="96" t="s">
        <v>878</v>
      </c>
      <c r="K36" s="96" t="s">
        <v>347</v>
      </c>
      <c r="L36" s="103">
        <v>0.66987760093503201</v>
      </c>
      <c r="M36" s="103">
        <v>3.2164786109877799</v>
      </c>
      <c r="N36" s="103">
        <v>4.0889862126404903</v>
      </c>
      <c r="O36" s="103">
        <v>13.7986617951235</v>
      </c>
      <c r="W36" s="96" t="s">
        <v>866</v>
      </c>
      <c r="X36" s="105">
        <f t="shared" ref="X36:AA36" si="22">R5/X5*1000</f>
        <v>13.85881135083447</v>
      </c>
      <c r="Y36" s="105">
        <f t="shared" si="22"/>
        <v>35.373923207471556</v>
      </c>
      <c r="Z36" s="105">
        <f t="shared" si="22"/>
        <v>13.927590456422038</v>
      </c>
      <c r="AA36" s="105">
        <f t="shared" si="22"/>
        <v>5.3302285662142914</v>
      </c>
      <c r="AB36" s="108">
        <f t="shared" si="19"/>
        <v>68.490553580942361</v>
      </c>
      <c r="AC36" s="110">
        <f t="shared" ref="AC36:AC62" si="23">VLOOKUP($W36,$AH$4:$AN$31,7,)/1000</f>
        <v>63.63394395028093</v>
      </c>
      <c r="AD36" s="103">
        <f t="shared" ref="AD36:AD62" si="24">AC36/AB36</f>
        <v>0.92909081067768162</v>
      </c>
      <c r="AH36" s="96" t="s">
        <v>886</v>
      </c>
      <c r="AI36" s="99">
        <f>SUM(AI9,AI23)</f>
        <v>19777.141288666913</v>
      </c>
      <c r="AJ36" s="99">
        <f t="shared" ref="AJ36:AL36" si="25">SUM(AJ9,AJ23)</f>
        <v>58405.778414537803</v>
      </c>
      <c r="AK36" s="99">
        <f t="shared" si="25"/>
        <v>80520.440714517434</v>
      </c>
      <c r="AL36" s="99">
        <f t="shared" si="25"/>
        <v>69009.837730471612</v>
      </c>
      <c r="AN36" s="99"/>
      <c r="AO36" s="99"/>
      <c r="AP36" s="99"/>
      <c r="AQ36" s="99"/>
      <c r="AR36" s="99"/>
      <c r="AS36" s="99"/>
      <c r="AT36" s="99"/>
      <c r="AU36" s="99"/>
      <c r="AV36" s="99"/>
      <c r="AX36" s="96" t="s">
        <v>886</v>
      </c>
      <c r="AY36" s="99">
        <f>SUM(AY9,AY23)</f>
        <v>437.03399999999999</v>
      </c>
      <c r="AZ36" s="99">
        <f t="shared" ref="AZ36:BB36" si="26">SUM(AZ9,AZ23)</f>
        <v>3799.2532999999999</v>
      </c>
      <c r="BA36" s="99">
        <f t="shared" si="26"/>
        <v>4660.2078999999994</v>
      </c>
      <c r="BB36" s="99">
        <f t="shared" si="26"/>
        <v>11540.605</v>
      </c>
      <c r="BD36" s="99"/>
    </row>
    <row r="37" spans="1:56" x14ac:dyDescent="0.2">
      <c r="A37" s="96" t="s">
        <v>348</v>
      </c>
      <c r="B37" s="96" t="s">
        <v>869</v>
      </c>
      <c r="C37" s="104">
        <f t="shared" si="0"/>
        <v>16.736140918288012</v>
      </c>
      <c r="D37" s="104">
        <f t="shared" si="1"/>
        <v>32.920571380518062</v>
      </c>
      <c r="E37" s="104">
        <f t="shared" si="2"/>
        <v>67.774726290167109</v>
      </c>
      <c r="F37" s="104">
        <f t="shared" si="3"/>
        <v>695.99523710610788</v>
      </c>
      <c r="J37" s="96" t="s">
        <v>869</v>
      </c>
      <c r="K37" s="96" t="s">
        <v>11</v>
      </c>
      <c r="L37" s="103">
        <v>0.112952987547701</v>
      </c>
      <c r="M37" s="103">
        <v>2.3576510429441</v>
      </c>
      <c r="N37" s="103">
        <v>2.1880540983310501</v>
      </c>
      <c r="O37" s="103">
        <v>1.21569280774199</v>
      </c>
      <c r="W37" s="96" t="s">
        <v>867</v>
      </c>
      <c r="X37" s="105">
        <f t="shared" ref="X37:AA37" si="27">R6/X6*1000</f>
        <v>0</v>
      </c>
      <c r="Y37" s="105">
        <f t="shared" si="27"/>
        <v>40.186798860649354</v>
      </c>
      <c r="Z37" s="105">
        <f t="shared" si="27"/>
        <v>1.2506397700340022</v>
      </c>
      <c r="AA37" s="105">
        <f t="shared" si="27"/>
        <v>0</v>
      </c>
      <c r="AB37" s="108">
        <f t="shared" si="19"/>
        <v>41.437438630683353</v>
      </c>
      <c r="AC37" s="110">
        <f t="shared" si="23"/>
        <v>7.6173537387098404</v>
      </c>
      <c r="AD37" s="103">
        <f t="shared" si="24"/>
        <v>0.18382781345634105</v>
      </c>
      <c r="AN37" s="99"/>
      <c r="AO37" s="99"/>
      <c r="AP37" s="99"/>
      <c r="AQ37" s="99"/>
      <c r="AR37" s="99"/>
      <c r="AS37" s="99"/>
      <c r="AT37" s="99"/>
      <c r="AU37" s="99"/>
      <c r="AV37" s="99"/>
      <c r="BD37" s="99"/>
    </row>
    <row r="38" spans="1:56" x14ac:dyDescent="0.2">
      <c r="A38" s="96" t="s">
        <v>349</v>
      </c>
      <c r="B38" s="96" t="s">
        <v>869</v>
      </c>
      <c r="C38" s="104">
        <f t="shared" si="0"/>
        <v>16.736140918288012</v>
      </c>
      <c r="D38" s="104">
        <f t="shared" si="1"/>
        <v>32.920571380518062</v>
      </c>
      <c r="E38" s="104">
        <f t="shared" si="2"/>
        <v>67.774726290167109</v>
      </c>
      <c r="F38" s="104">
        <f t="shared" si="3"/>
        <v>695.99523710610788</v>
      </c>
      <c r="J38" s="96" t="s">
        <v>869</v>
      </c>
      <c r="K38" s="96" t="s">
        <v>348</v>
      </c>
      <c r="L38" s="103">
        <v>0.13855742898978901</v>
      </c>
      <c r="M38" s="103">
        <v>2.1617525477411199</v>
      </c>
      <c r="N38" s="103">
        <v>1.1930260276763001</v>
      </c>
      <c r="O38" s="103">
        <v>3.09397959217192</v>
      </c>
      <c r="W38" s="96" t="s">
        <v>868</v>
      </c>
      <c r="X38" s="105">
        <f t="shared" ref="X38:AA38" si="28">R7/X7*1000</f>
        <v>23.435281387578847</v>
      </c>
      <c r="Y38" s="105">
        <f t="shared" si="28"/>
        <v>17.553191379483234</v>
      </c>
      <c r="Z38" s="105">
        <f t="shared" si="28"/>
        <v>17.17481132430639</v>
      </c>
      <c r="AA38" s="105">
        <f t="shared" si="28"/>
        <v>11.052366841746696</v>
      </c>
      <c r="AB38" s="108">
        <f t="shared" si="19"/>
        <v>69.215650933115171</v>
      </c>
      <c r="AC38" s="110">
        <f t="shared" si="23"/>
        <v>239.51066765852724</v>
      </c>
      <c r="AD38" s="103">
        <f t="shared" si="24"/>
        <v>3.460354189112119</v>
      </c>
    </row>
    <row r="39" spans="1:56" x14ac:dyDescent="0.2">
      <c r="A39" s="96" t="s">
        <v>350</v>
      </c>
      <c r="B39" s="96" t="s">
        <v>869</v>
      </c>
      <c r="C39" s="104">
        <f t="shared" si="0"/>
        <v>16.736140918288012</v>
      </c>
      <c r="D39" s="104">
        <f t="shared" si="1"/>
        <v>32.920571380518062</v>
      </c>
      <c r="E39" s="104">
        <f t="shared" si="2"/>
        <v>67.774726290167109</v>
      </c>
      <c r="F39" s="104">
        <f t="shared" si="3"/>
        <v>695.99523710610788</v>
      </c>
      <c r="J39" s="96" t="s">
        <v>869</v>
      </c>
      <c r="K39" s="96" t="s">
        <v>349</v>
      </c>
      <c r="L39" s="103">
        <v>2.8498606321982301E-2</v>
      </c>
      <c r="M39" s="103">
        <v>0.41297322036705397</v>
      </c>
      <c r="N39" s="103">
        <v>0.40158499316108298</v>
      </c>
      <c r="O39" s="103">
        <v>6.99171946539014E-3</v>
      </c>
      <c r="W39" s="96" t="s">
        <v>869</v>
      </c>
      <c r="X39" s="105">
        <f t="shared" ref="X39:AA39" si="29">R8/X8*1000</f>
        <v>39.567262389748684</v>
      </c>
      <c r="Y39" s="105">
        <f t="shared" si="29"/>
        <v>242.1846364389678</v>
      </c>
      <c r="Z39" s="105">
        <f t="shared" si="29"/>
        <v>92.262699600623648</v>
      </c>
      <c r="AA39" s="105">
        <f t="shared" si="29"/>
        <v>11.640207793132957</v>
      </c>
      <c r="AB39" s="108">
        <f t="shared" si="19"/>
        <v>385.6548062224731</v>
      </c>
      <c r="AC39" s="110">
        <f t="shared" si="23"/>
        <v>250.79495857456794</v>
      </c>
      <c r="AD39" s="103">
        <f t="shared" si="24"/>
        <v>0.65030943353495141</v>
      </c>
      <c r="AI39" s="96" t="s">
        <v>861</v>
      </c>
      <c r="AJ39" s="96" t="s">
        <v>862</v>
      </c>
      <c r="AK39" s="96" t="s">
        <v>863</v>
      </c>
      <c r="AL39" s="96" t="s">
        <v>864</v>
      </c>
    </row>
    <row r="40" spans="1:56" x14ac:dyDescent="0.2">
      <c r="A40" s="96" t="s">
        <v>351</v>
      </c>
      <c r="B40" s="96" t="s">
        <v>883</v>
      </c>
      <c r="C40" s="104">
        <f t="shared" si="0"/>
        <v>51.057397581584702</v>
      </c>
      <c r="D40" s="104">
        <f t="shared" si="1"/>
        <v>232.1229297043962</v>
      </c>
      <c r="E40" s="104">
        <f t="shared" si="2"/>
        <v>239.18791149334834</v>
      </c>
      <c r="F40" s="104">
        <f t="shared" si="3"/>
        <v>418.40507446992336</v>
      </c>
      <c r="J40" s="96" t="s">
        <v>869</v>
      </c>
      <c r="K40" s="96" t="s">
        <v>350</v>
      </c>
      <c r="L40" s="103">
        <v>0.15062801646075</v>
      </c>
      <c r="M40" s="103">
        <v>0.252447055402582</v>
      </c>
      <c r="N40" s="103">
        <v>0.28377128118225198</v>
      </c>
      <c r="O40" s="103">
        <v>0.95183673434914995</v>
      </c>
      <c r="W40" s="96" t="s">
        <v>870</v>
      </c>
      <c r="X40" s="105">
        <f t="shared" ref="X40:AA40" si="30">R9/X9*1000</f>
        <v>43.291972711110155</v>
      </c>
      <c r="Y40" s="105">
        <f t="shared" si="30"/>
        <v>114.839716996061</v>
      </c>
      <c r="Z40" s="105">
        <f t="shared" si="30"/>
        <v>130.46682748060769</v>
      </c>
      <c r="AA40" s="105">
        <f t="shared" si="30"/>
        <v>65.922936447233397</v>
      </c>
      <c r="AB40" s="108">
        <f t="shared" si="19"/>
        <v>354.52145363501222</v>
      </c>
      <c r="AC40" s="110">
        <f t="shared" si="23"/>
        <v>186.68460616659476</v>
      </c>
      <c r="AD40" s="103">
        <f t="shared" si="24"/>
        <v>0.52658197198635759</v>
      </c>
      <c r="AG40" s="107" t="s">
        <v>884</v>
      </c>
      <c r="AH40" s="100" t="s">
        <v>865</v>
      </c>
      <c r="AI40" s="101">
        <f t="shared" ref="AI40:AI67" si="31">AY4/AI4*1000</f>
        <v>35.632679083933816</v>
      </c>
      <c r="AJ40" s="101">
        <f t="shared" ref="AJ40:AJ67" si="32">AZ4/AJ4*1000</f>
        <v>25.716839030334675</v>
      </c>
      <c r="AK40" s="101">
        <f t="shared" ref="AK40:AK67" si="33">BA4/AK4*1000</f>
        <v>41.609671988473373</v>
      </c>
      <c r="AL40" s="101">
        <f t="shared" ref="AL40:AL67" si="34">BB4/AL4*1000</f>
        <v>60.983383984515136</v>
      </c>
    </row>
    <row r="41" spans="1:56" x14ac:dyDescent="0.2">
      <c r="A41" s="96" t="s">
        <v>352</v>
      </c>
      <c r="B41" s="96" t="s">
        <v>883</v>
      </c>
      <c r="C41" s="104">
        <f t="shared" si="0"/>
        <v>51.057397581584702</v>
      </c>
      <c r="D41" s="104">
        <f t="shared" si="1"/>
        <v>232.1229297043962</v>
      </c>
      <c r="E41" s="104">
        <f t="shared" si="2"/>
        <v>239.18791149334834</v>
      </c>
      <c r="F41" s="104">
        <f t="shared" si="3"/>
        <v>418.40507446992336</v>
      </c>
      <c r="J41" s="96" t="s">
        <v>883</v>
      </c>
      <c r="K41" s="96" t="s">
        <v>351</v>
      </c>
      <c r="L41" s="103">
        <v>1.44866387562351</v>
      </c>
      <c r="M41" s="103">
        <v>4.9973014221968102</v>
      </c>
      <c r="N41" s="103">
        <v>3.48943448887852</v>
      </c>
      <c r="O41" s="103">
        <v>2.2301795376851201</v>
      </c>
      <c r="W41" s="96" t="s">
        <v>19</v>
      </c>
      <c r="X41" s="105">
        <f t="shared" ref="X41:AA41" si="35">R10/X10*1000</f>
        <v>243.03910157781311</v>
      </c>
      <c r="Y41" s="105">
        <f t="shared" si="35"/>
        <v>370.57783427429143</v>
      </c>
      <c r="Z41" s="105">
        <f t="shared" si="35"/>
        <v>213.40464673678554</v>
      </c>
      <c r="AA41" s="105">
        <f t="shared" si="35"/>
        <v>113.8358898599689</v>
      </c>
      <c r="AB41" s="108">
        <f t="shared" si="19"/>
        <v>940.85747244885908</v>
      </c>
      <c r="AC41" s="110">
        <f t="shared" si="23"/>
        <v>1327.5177736639014</v>
      </c>
      <c r="AD41" s="103">
        <f t="shared" si="24"/>
        <v>1.4109658609700413</v>
      </c>
      <c r="AG41" s="107" t="str">
        <f>AH69</f>
        <v>aff</v>
      </c>
      <c r="AH41" s="100" t="s">
        <v>866</v>
      </c>
      <c r="AI41" s="101">
        <f t="shared" si="31"/>
        <v>30.941044425490393</v>
      </c>
      <c r="AJ41" s="101">
        <f t="shared" si="32"/>
        <v>32.883576920853017</v>
      </c>
      <c r="AK41" s="101">
        <f t="shared" si="33"/>
        <v>26.079209145029957</v>
      </c>
      <c r="AL41" s="101">
        <f t="shared" si="34"/>
        <v>0</v>
      </c>
    </row>
    <row r="42" spans="1:56" x14ac:dyDescent="0.2">
      <c r="A42" s="96" t="s">
        <v>353</v>
      </c>
      <c r="B42" s="96" t="s">
        <v>883</v>
      </c>
      <c r="C42" s="104">
        <f t="shared" si="0"/>
        <v>51.057397581584702</v>
      </c>
      <c r="D42" s="104">
        <f t="shared" si="1"/>
        <v>232.1229297043962</v>
      </c>
      <c r="E42" s="104">
        <f t="shared" si="2"/>
        <v>239.18791149334834</v>
      </c>
      <c r="F42" s="104">
        <f t="shared" si="3"/>
        <v>418.40507446992336</v>
      </c>
      <c r="J42" s="96" t="s">
        <v>883</v>
      </c>
      <c r="K42" s="96" t="s">
        <v>352</v>
      </c>
      <c r="L42" s="103">
        <v>0.20230945817384399</v>
      </c>
      <c r="M42" s="103">
        <v>1.1169232389317201</v>
      </c>
      <c r="N42" s="103">
        <v>5.72462155446427</v>
      </c>
      <c r="O42" s="103">
        <v>6.9459212778393304</v>
      </c>
      <c r="W42" s="96" t="s">
        <v>871</v>
      </c>
      <c r="X42" s="105">
        <f t="shared" ref="X42:AA42" si="36">R11/X11*1000</f>
        <v>156.32955197692257</v>
      </c>
      <c r="Y42" s="105">
        <f t="shared" si="36"/>
        <v>117.10309993837414</v>
      </c>
      <c r="Z42" s="105">
        <f t="shared" si="36"/>
        <v>114.56170211159667</v>
      </c>
      <c r="AA42" s="105">
        <f t="shared" si="36"/>
        <v>73.673226181129522</v>
      </c>
      <c r="AB42" s="108">
        <f t="shared" si="19"/>
        <v>461.66758020802291</v>
      </c>
      <c r="AC42" s="110">
        <f t="shared" si="23"/>
        <v>578.27512537442033</v>
      </c>
      <c r="AD42" s="103">
        <f t="shared" si="24"/>
        <v>1.2525790204151983</v>
      </c>
      <c r="AG42" s="107" t="str">
        <f>AG41</f>
        <v>aff</v>
      </c>
      <c r="AH42" s="96" t="s">
        <v>867</v>
      </c>
      <c r="AI42" s="97">
        <f t="shared" si="31"/>
        <v>6.5155640558455481</v>
      </c>
      <c r="AJ42" s="97">
        <f t="shared" si="32"/>
        <v>127.09484212140681</v>
      </c>
      <c r="AK42" s="97">
        <f t="shared" si="33"/>
        <v>0</v>
      </c>
      <c r="AL42" s="97">
        <f t="shared" si="34"/>
        <v>0</v>
      </c>
    </row>
    <row r="43" spans="1:56" x14ac:dyDescent="0.2">
      <c r="A43" s="96" t="s">
        <v>12</v>
      </c>
      <c r="B43" s="96" t="s">
        <v>12</v>
      </c>
      <c r="C43" s="104">
        <f t="shared" si="0"/>
        <v>55.134611518635239</v>
      </c>
      <c r="D43" s="104">
        <f t="shared" si="1"/>
        <v>142.91095663489091</v>
      </c>
      <c r="E43" s="104">
        <f t="shared" si="2"/>
        <v>144.18642534348484</v>
      </c>
      <c r="F43" s="104">
        <f t="shared" si="3"/>
        <v>506.62373412306465</v>
      </c>
      <c r="J43" s="96" t="s">
        <v>883</v>
      </c>
      <c r="K43" s="96" t="s">
        <v>353</v>
      </c>
      <c r="L43" s="103">
        <v>0.22003884908643101</v>
      </c>
      <c r="M43" s="103">
        <v>2.5843828204393402</v>
      </c>
      <c r="N43" s="103">
        <v>6.2175303908667603</v>
      </c>
      <c r="O43" s="103">
        <v>7.3022466583831296</v>
      </c>
      <c r="W43" s="96" t="s">
        <v>17</v>
      </c>
      <c r="X43" s="105">
        <f t="shared" ref="X43:AA43" si="37">R12/X12*1000</f>
        <v>121.45138329168125</v>
      </c>
      <c r="Y43" s="105">
        <f t="shared" si="37"/>
        <v>18.449337777419334</v>
      </c>
      <c r="Z43" s="105">
        <f t="shared" si="37"/>
        <v>47.267706146209285</v>
      </c>
      <c r="AA43" s="105">
        <f t="shared" si="37"/>
        <v>52.206449029526638</v>
      </c>
      <c r="AB43" s="108">
        <f t="shared" si="19"/>
        <v>239.37487624483651</v>
      </c>
      <c r="AC43" s="110">
        <f t="shared" si="23"/>
        <v>105.67857242373549</v>
      </c>
      <c r="AD43" s="103">
        <f t="shared" si="24"/>
        <v>0.44147729319615703</v>
      </c>
      <c r="AG43" s="107" t="str">
        <f>AG42</f>
        <v>aff</v>
      </c>
      <c r="AH43" s="100" t="s">
        <v>868</v>
      </c>
      <c r="AI43" s="101">
        <f t="shared" si="31"/>
        <v>21.994223899458348</v>
      </c>
      <c r="AJ43" s="101">
        <f t="shared" si="32"/>
        <v>33.96496663211795</v>
      </c>
      <c r="AK43" s="101">
        <f t="shared" si="33"/>
        <v>23.295985981954015</v>
      </c>
      <c r="AL43" s="101">
        <f t="shared" si="34"/>
        <v>219.95191333115224</v>
      </c>
    </row>
    <row r="44" spans="1:56" x14ac:dyDescent="0.2">
      <c r="A44" s="96" t="s">
        <v>574</v>
      </c>
      <c r="B44" s="96" t="s">
        <v>870</v>
      </c>
      <c r="C44" s="104">
        <f t="shared" si="0"/>
        <v>103.32416225741272</v>
      </c>
      <c r="D44" s="104">
        <f t="shared" si="1"/>
        <v>267.82005830792247</v>
      </c>
      <c r="E44" s="104">
        <f t="shared" si="2"/>
        <v>270.21033062817753</v>
      </c>
      <c r="F44" s="104">
        <f t="shared" si="3"/>
        <v>949.4303390583425</v>
      </c>
      <c r="J44" s="96" t="s">
        <v>12</v>
      </c>
      <c r="K44" s="96" t="s">
        <v>12</v>
      </c>
      <c r="L44" s="103">
        <v>0.28273611918177499</v>
      </c>
      <c r="M44" s="103">
        <v>1.1707434035578399</v>
      </c>
      <c r="N44" s="103">
        <v>2.32180172077046</v>
      </c>
      <c r="O44" s="103">
        <v>5.8794265424809398</v>
      </c>
      <c r="W44" s="96" t="s">
        <v>872</v>
      </c>
      <c r="X44" s="105">
        <f t="shared" ref="X44:AA44" si="38">R13/X13*1000</f>
        <v>33.833855036821916</v>
      </c>
      <c r="Y44" s="105">
        <f t="shared" si="38"/>
        <v>77.484711722435094</v>
      </c>
      <c r="Z44" s="105">
        <f t="shared" si="38"/>
        <v>144.6558896761529</v>
      </c>
      <c r="AA44" s="105">
        <f t="shared" si="38"/>
        <v>64.121184905313356</v>
      </c>
      <c r="AB44" s="108">
        <f t="shared" si="19"/>
        <v>320.09564134072326</v>
      </c>
      <c r="AC44" s="110">
        <f t="shared" si="23"/>
        <v>160.0883193456684</v>
      </c>
      <c r="AD44" s="103">
        <f t="shared" si="24"/>
        <v>0.50012652054597539</v>
      </c>
      <c r="AG44" s="106" t="s">
        <v>869</v>
      </c>
      <c r="AH44" s="96" t="s">
        <v>869</v>
      </c>
      <c r="AI44" s="97">
        <f t="shared" si="31"/>
        <v>4.5592295539795487</v>
      </c>
      <c r="AJ44" s="97">
        <f t="shared" si="32"/>
        <v>8.9681631329921121</v>
      </c>
      <c r="AK44" s="97">
        <f t="shared" si="33"/>
        <v>18.463069630188865</v>
      </c>
      <c r="AL44" s="97">
        <f t="shared" si="34"/>
        <v>189.60177677374426</v>
      </c>
    </row>
    <row r="45" spans="1:56" x14ac:dyDescent="0.2">
      <c r="A45" s="96" t="s">
        <v>354</v>
      </c>
      <c r="B45" s="96" t="s">
        <v>870</v>
      </c>
      <c r="C45" s="104">
        <f t="shared" si="0"/>
        <v>103.32416225741272</v>
      </c>
      <c r="D45" s="104">
        <f t="shared" si="1"/>
        <v>267.82005830792247</v>
      </c>
      <c r="E45" s="104">
        <f t="shared" si="2"/>
        <v>270.21033062817753</v>
      </c>
      <c r="F45" s="104">
        <f t="shared" si="3"/>
        <v>949.4303390583425</v>
      </c>
      <c r="J45" s="96" t="s">
        <v>12</v>
      </c>
      <c r="K45" s="96" t="s">
        <v>574</v>
      </c>
      <c r="L45" s="103"/>
      <c r="M45" s="103">
        <v>3.5359046378824397E-5</v>
      </c>
      <c r="N45" s="103">
        <v>1.03160239557136E-5</v>
      </c>
      <c r="O45" s="103">
        <v>8.0346681386619294E-5</v>
      </c>
      <c r="W45" s="96" t="s">
        <v>873</v>
      </c>
      <c r="X45" s="105">
        <f t="shared" ref="X45:AA45" si="39">R14/X14*1000</f>
        <v>158.69400071869134</v>
      </c>
      <c r="Y45" s="105">
        <f t="shared" si="39"/>
        <v>259.55300200691289</v>
      </c>
      <c r="Z45" s="105">
        <f t="shared" si="39"/>
        <v>563.17452047148538</v>
      </c>
      <c r="AA45" s="105">
        <f t="shared" si="39"/>
        <v>741.22948597569712</v>
      </c>
      <c r="AB45" s="108">
        <f t="shared" si="19"/>
        <v>1722.6510091727869</v>
      </c>
      <c r="AC45" s="110">
        <f t="shared" si="23"/>
        <v>2585.2786801545003</v>
      </c>
      <c r="AD45" s="103">
        <f t="shared" si="24"/>
        <v>1.5007559084158</v>
      </c>
      <c r="AG45" s="106" t="s">
        <v>870</v>
      </c>
      <c r="AH45" s="96" t="s">
        <v>870</v>
      </c>
      <c r="AI45" s="97">
        <f t="shared" si="31"/>
        <v>22.792079994014788</v>
      </c>
      <c r="AJ45" s="97">
        <f t="shared" si="32"/>
        <v>59.077916138806586</v>
      </c>
      <c r="AK45" s="97">
        <f t="shared" si="33"/>
        <v>59.605181753552223</v>
      </c>
      <c r="AL45" s="97">
        <f t="shared" si="34"/>
        <v>209.43302867195379</v>
      </c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</row>
    <row r="46" spans="1:56" x14ac:dyDescent="0.2">
      <c r="A46" s="96" t="s">
        <v>355</v>
      </c>
      <c r="B46" s="96" t="s">
        <v>870</v>
      </c>
      <c r="C46" s="104">
        <f t="shared" si="0"/>
        <v>103.32416225741272</v>
      </c>
      <c r="D46" s="104">
        <f t="shared" si="1"/>
        <v>267.82005830792247</v>
      </c>
      <c r="E46" s="104">
        <f t="shared" si="2"/>
        <v>270.21033062817753</v>
      </c>
      <c r="F46" s="104">
        <f t="shared" si="3"/>
        <v>949.4303390583425</v>
      </c>
      <c r="J46" s="96" t="s">
        <v>870</v>
      </c>
      <c r="K46" s="96" t="s">
        <v>354</v>
      </c>
      <c r="L46" s="103"/>
      <c r="M46" s="103">
        <v>5.4789451926662602</v>
      </c>
      <c r="N46" s="103">
        <v>1.5984856959670699</v>
      </c>
      <c r="O46" s="103">
        <v>12.4498567923353</v>
      </c>
      <c r="W46" s="96" t="s">
        <v>874</v>
      </c>
      <c r="X46" s="105">
        <f t="shared" ref="X46:AA46" si="40">R15/X15*1000</f>
        <v>438.95715788046351</v>
      </c>
      <c r="Y46" s="105">
        <f t="shared" si="40"/>
        <v>353.43143662657599</v>
      </c>
      <c r="Z46" s="105">
        <f t="shared" si="40"/>
        <v>818.8275440202068</v>
      </c>
      <c r="AA46" s="105">
        <f t="shared" si="40"/>
        <v>932.18565539656674</v>
      </c>
      <c r="AB46" s="108">
        <f t="shared" si="19"/>
        <v>2543.4017939238129</v>
      </c>
      <c r="AC46" s="110">
        <f t="shared" si="23"/>
        <v>524.71740930474436</v>
      </c>
      <c r="AD46" s="103">
        <f t="shared" si="24"/>
        <v>0.20630535472542888</v>
      </c>
      <c r="AG46" s="106" t="s">
        <v>19</v>
      </c>
      <c r="AH46" s="96" t="s">
        <v>19</v>
      </c>
      <c r="AI46" s="97">
        <f t="shared" si="31"/>
        <v>11.93627298975472</v>
      </c>
      <c r="AJ46" s="97">
        <f t="shared" si="32"/>
        <v>22.314896423549673</v>
      </c>
      <c r="AK46" s="97">
        <f t="shared" si="33"/>
        <v>42.255093301285115</v>
      </c>
      <c r="AL46" s="97">
        <f t="shared" si="34"/>
        <v>87.634441748074565</v>
      </c>
    </row>
    <row r="47" spans="1:56" x14ac:dyDescent="0.2">
      <c r="A47" s="96" t="s">
        <v>356</v>
      </c>
      <c r="B47" s="96" t="s">
        <v>870</v>
      </c>
      <c r="C47" s="104">
        <f t="shared" si="0"/>
        <v>103.32416225741272</v>
      </c>
      <c r="D47" s="104">
        <f t="shared" si="1"/>
        <v>267.82005830792247</v>
      </c>
      <c r="E47" s="104">
        <f t="shared" si="2"/>
        <v>270.21033062817753</v>
      </c>
      <c r="F47" s="104">
        <f t="shared" si="3"/>
        <v>949.4303390583425</v>
      </c>
      <c r="J47" s="96" t="s">
        <v>870</v>
      </c>
      <c r="K47" s="96" t="s">
        <v>355</v>
      </c>
      <c r="L47" s="103">
        <v>2.0556004772266898</v>
      </c>
      <c r="M47" s="103">
        <v>5.7291045839965804</v>
      </c>
      <c r="N47" s="103">
        <v>10.4570093735501</v>
      </c>
      <c r="O47" s="103">
        <v>13.7498302246674</v>
      </c>
      <c r="W47" s="96" t="s">
        <v>14</v>
      </c>
      <c r="X47" s="105">
        <f t="shared" ref="X47:AA47" si="41">R16/X16*1000</f>
        <v>12.988467437822134</v>
      </c>
      <c r="Y47" s="105">
        <f t="shared" si="41"/>
        <v>58.721098807243237</v>
      </c>
      <c r="Z47" s="105">
        <f t="shared" si="41"/>
        <v>108.25211194045828</v>
      </c>
      <c r="AA47" s="105">
        <f t="shared" si="41"/>
        <v>47.43581600962969</v>
      </c>
      <c r="AB47" s="108">
        <f t="shared" si="19"/>
        <v>227.39749419515334</v>
      </c>
      <c r="AC47" s="110">
        <f t="shared" si="23"/>
        <v>97.705250209851059</v>
      </c>
      <c r="AD47" s="103">
        <f t="shared" si="24"/>
        <v>0.4296672245913144</v>
      </c>
      <c r="AG47" s="106" t="s">
        <v>871</v>
      </c>
      <c r="AH47" s="96" t="s">
        <v>871</v>
      </c>
      <c r="AI47" s="97">
        <f t="shared" si="31"/>
        <v>15.210628423923231</v>
      </c>
      <c r="AJ47" s="97">
        <f t="shared" si="32"/>
        <v>17.931031394681042</v>
      </c>
      <c r="AK47" s="97">
        <f t="shared" si="33"/>
        <v>18.254534417173122</v>
      </c>
      <c r="AL47" s="97">
        <f t="shared" si="34"/>
        <v>51.292719481596556</v>
      </c>
    </row>
    <row r="48" spans="1:56" x14ac:dyDescent="0.2">
      <c r="A48" s="96" t="s">
        <v>357</v>
      </c>
      <c r="B48" s="96" t="s">
        <v>870</v>
      </c>
      <c r="C48" s="104">
        <f t="shared" si="0"/>
        <v>103.32416225741272</v>
      </c>
      <c r="D48" s="104">
        <f t="shared" si="1"/>
        <v>267.82005830792247</v>
      </c>
      <c r="E48" s="104">
        <f t="shared" si="2"/>
        <v>270.21033062817753</v>
      </c>
      <c r="F48" s="104">
        <f t="shared" si="3"/>
        <v>949.4303390583425</v>
      </c>
      <c r="J48" s="96" t="s">
        <v>870</v>
      </c>
      <c r="K48" s="96" t="s">
        <v>356</v>
      </c>
      <c r="L48" s="103">
        <v>0.107043728790313</v>
      </c>
      <c r="M48" s="103">
        <v>1.7441113351333899</v>
      </c>
      <c r="N48" s="103">
        <v>1.6284764735635999</v>
      </c>
      <c r="O48" s="103">
        <v>1.00197042489071</v>
      </c>
      <c r="W48" s="96" t="s">
        <v>875</v>
      </c>
      <c r="X48" s="105">
        <f t="shared" ref="X48:AA48" si="42">R17/X17*1000</f>
        <v>62.816752887401393</v>
      </c>
      <c r="Y48" s="105">
        <f t="shared" si="42"/>
        <v>199.09407689909628</v>
      </c>
      <c r="Z48" s="105">
        <f t="shared" si="42"/>
        <v>165.26083891413617</v>
      </c>
      <c r="AA48" s="105">
        <f t="shared" si="42"/>
        <v>39.412809750756523</v>
      </c>
      <c r="AB48" s="108">
        <f t="shared" si="19"/>
        <v>466.5844784513904</v>
      </c>
      <c r="AC48" s="110">
        <f t="shared" si="23"/>
        <v>286.01641729347847</v>
      </c>
      <c r="AD48" s="103">
        <f t="shared" si="24"/>
        <v>0.61300028291291775</v>
      </c>
      <c r="AG48" s="107" t="s">
        <v>870</v>
      </c>
      <c r="AH48" s="100" t="s">
        <v>17</v>
      </c>
      <c r="AI48" s="101">
        <f t="shared" si="31"/>
        <v>29.727148595972686</v>
      </c>
      <c r="AJ48" s="101">
        <f t="shared" si="32"/>
        <v>328.77723013121278</v>
      </c>
      <c r="AK48" s="101">
        <f t="shared" si="33"/>
        <v>87.350095246443729</v>
      </c>
      <c r="AL48" s="101">
        <f t="shared" si="34"/>
        <v>226.04193418451476</v>
      </c>
    </row>
    <row r="49" spans="1:38" x14ac:dyDescent="0.2">
      <c r="A49" s="96" t="s">
        <v>13</v>
      </c>
      <c r="B49" s="96" t="s">
        <v>876</v>
      </c>
      <c r="C49" s="104">
        <f t="shared" si="0"/>
        <v>39.536671832320728</v>
      </c>
      <c r="D49" s="104">
        <f t="shared" si="1"/>
        <v>50.109572819173003</v>
      </c>
      <c r="E49" s="104">
        <f t="shared" si="2"/>
        <v>143.63122111635136</v>
      </c>
      <c r="F49" s="104">
        <f t="shared" si="3"/>
        <v>164.99866677253468</v>
      </c>
      <c r="J49" s="96" t="s">
        <v>870</v>
      </c>
      <c r="K49" s="96" t="s">
        <v>357</v>
      </c>
      <c r="L49" s="103">
        <v>0.192813200397176</v>
      </c>
      <c r="M49" s="103">
        <v>3.2435939628179802</v>
      </c>
      <c r="N49" s="103">
        <v>4.8798778914721899</v>
      </c>
      <c r="O49" s="103">
        <v>5.7567058249320198</v>
      </c>
      <c r="W49" s="96" t="s">
        <v>561</v>
      </c>
      <c r="X49" s="105">
        <f t="shared" ref="X49:AA49" si="43">R18/X18*1000</f>
        <v>87.983203827425797</v>
      </c>
      <c r="Y49" s="105">
        <f t="shared" si="43"/>
        <v>203.1928830539272</v>
      </c>
      <c r="Z49" s="105">
        <f t="shared" si="43"/>
        <v>243.87198065808226</v>
      </c>
      <c r="AA49" s="105">
        <f t="shared" si="43"/>
        <v>112.11263712804563</v>
      </c>
      <c r="AB49" s="108">
        <f t="shared" si="19"/>
        <v>647.1607046674809</v>
      </c>
      <c r="AC49" s="110">
        <f t="shared" si="23"/>
        <v>435.29352012856259</v>
      </c>
      <c r="AD49" s="103">
        <f t="shared" si="24"/>
        <v>0.67262044340628147</v>
      </c>
      <c r="AG49" s="106" t="s">
        <v>872</v>
      </c>
      <c r="AH49" s="96" t="s">
        <v>872</v>
      </c>
      <c r="AI49" s="97">
        <f t="shared" si="31"/>
        <v>11.821698027548408</v>
      </c>
      <c r="AJ49" s="97">
        <f t="shared" si="32"/>
        <v>43.08197444492</v>
      </c>
      <c r="AK49" s="97">
        <f t="shared" si="33"/>
        <v>56.471408725245709</v>
      </c>
      <c r="AL49" s="97">
        <f t="shared" si="34"/>
        <v>108.09489895693859</v>
      </c>
    </row>
    <row r="50" spans="1:38" x14ac:dyDescent="0.2">
      <c r="A50" s="96" t="s">
        <v>359</v>
      </c>
      <c r="B50" s="96" t="s">
        <v>875</v>
      </c>
      <c r="C50" s="104">
        <f t="shared" si="0"/>
        <v>94.024804484542258</v>
      </c>
      <c r="D50" s="104">
        <f t="shared" si="1"/>
        <v>149.81720477966249</v>
      </c>
      <c r="E50" s="104">
        <f t="shared" si="2"/>
        <v>206.47841195321848</v>
      </c>
      <c r="F50" s="104">
        <f t="shared" si="3"/>
        <v>554.21375856260624</v>
      </c>
      <c r="J50" s="96" t="s">
        <v>876</v>
      </c>
      <c r="K50" s="96" t="s">
        <v>13</v>
      </c>
      <c r="L50" s="103">
        <v>1.07525199482625</v>
      </c>
      <c r="M50" s="103">
        <v>2.8551898993196798</v>
      </c>
      <c r="N50" s="103">
        <v>5.3051429420769498</v>
      </c>
      <c r="O50" s="103">
        <v>2.0685048064951199</v>
      </c>
      <c r="W50" s="96" t="s">
        <v>876</v>
      </c>
      <c r="X50" s="105">
        <f t="shared" ref="X50:AA50" si="44">R19/X19*1000</f>
        <v>23.580703513248672</v>
      </c>
      <c r="Y50" s="105">
        <f t="shared" si="44"/>
        <v>49.403862798030914</v>
      </c>
      <c r="Z50" s="105">
        <f t="shared" si="44"/>
        <v>32.025420889250505</v>
      </c>
      <c r="AA50" s="105">
        <f t="shared" si="44"/>
        <v>10.869828904315513</v>
      </c>
      <c r="AB50" s="108">
        <f t="shared" si="19"/>
        <v>115.87981610484562</v>
      </c>
      <c r="AC50" s="110">
        <f t="shared" si="23"/>
        <v>133.64760747174449</v>
      </c>
      <c r="AD50" s="103">
        <f t="shared" si="24"/>
        <v>1.1533294750038519</v>
      </c>
      <c r="AG50" s="106" t="s">
        <v>873</v>
      </c>
      <c r="AH50" s="96" t="s">
        <v>873</v>
      </c>
      <c r="AI50" s="97">
        <f t="shared" si="31"/>
        <v>34.870748140646398</v>
      </c>
      <c r="AJ50" s="97">
        <f t="shared" si="32"/>
        <v>52.42293656957267</v>
      </c>
      <c r="AK50" s="97">
        <f t="shared" si="33"/>
        <v>64.205143012078537</v>
      </c>
      <c r="AL50" s="97">
        <f t="shared" si="34"/>
        <v>145.12603641001326</v>
      </c>
    </row>
    <row r="51" spans="1:38" x14ac:dyDescent="0.2">
      <c r="A51" s="96" t="s">
        <v>360</v>
      </c>
      <c r="B51" s="96" t="s">
        <v>875</v>
      </c>
      <c r="C51" s="104">
        <f t="shared" si="0"/>
        <v>94.024804484542258</v>
      </c>
      <c r="D51" s="104">
        <f t="shared" si="1"/>
        <v>149.81720477966249</v>
      </c>
      <c r="E51" s="104">
        <f t="shared" si="2"/>
        <v>206.47841195321848</v>
      </c>
      <c r="F51" s="104">
        <f t="shared" si="3"/>
        <v>554.21375856260624</v>
      </c>
      <c r="J51" s="96" t="s">
        <v>875</v>
      </c>
      <c r="K51" s="96" t="s">
        <v>359</v>
      </c>
      <c r="L51" s="103">
        <v>1.76692941726451</v>
      </c>
      <c r="M51" s="103">
        <v>4.7538589209837898</v>
      </c>
      <c r="N51" s="103">
        <v>7.0887775094399101</v>
      </c>
      <c r="O51" s="103">
        <v>2.6493234066320399</v>
      </c>
      <c r="W51" s="96" t="s">
        <v>16</v>
      </c>
      <c r="X51" s="105">
        <f t="shared" ref="X51:AA51" si="45">R20/X20*1000</f>
        <v>36.81635715674792</v>
      </c>
      <c r="Y51" s="105">
        <f t="shared" si="45"/>
        <v>116.65491842718477</v>
      </c>
      <c r="Z51" s="105">
        <f t="shared" si="45"/>
        <v>55.65073396876398</v>
      </c>
      <c r="AA51" s="105">
        <f t="shared" si="45"/>
        <v>1.5046994366192354</v>
      </c>
      <c r="AB51" s="108">
        <f t="shared" si="19"/>
        <v>210.62670898931589</v>
      </c>
      <c r="AC51" s="110">
        <f t="shared" si="23"/>
        <v>109.13729060634085</v>
      </c>
      <c r="AD51" s="103">
        <f t="shared" si="24"/>
        <v>0.5181550389788262</v>
      </c>
      <c r="AG51" s="106"/>
      <c r="AH51" s="96" t="s">
        <v>892</v>
      </c>
      <c r="AI51" s="97">
        <f t="shared" si="31"/>
        <v>60.23876051551494</v>
      </c>
      <c r="AJ51" s="97">
        <f t="shared" si="32"/>
        <v>99.927717188866723</v>
      </c>
      <c r="AK51" s="97">
        <f t="shared" si="33"/>
        <v>92.962287761508932</v>
      </c>
      <c r="AL51" s="97">
        <f t="shared" si="34"/>
        <v>174.2334678135297</v>
      </c>
    </row>
    <row r="52" spans="1:38" x14ac:dyDescent="0.2">
      <c r="A52" s="96" t="s">
        <v>361</v>
      </c>
      <c r="B52" s="96" t="s">
        <v>875</v>
      </c>
      <c r="C52" s="104">
        <f t="shared" si="0"/>
        <v>94.024804484542258</v>
      </c>
      <c r="D52" s="104">
        <f t="shared" si="1"/>
        <v>149.81720477966249</v>
      </c>
      <c r="E52" s="104">
        <f t="shared" si="2"/>
        <v>206.47841195321848</v>
      </c>
      <c r="F52" s="104">
        <f t="shared" si="3"/>
        <v>554.21375856260624</v>
      </c>
      <c r="J52" s="96" t="s">
        <v>875</v>
      </c>
      <c r="K52" s="96" t="s">
        <v>360</v>
      </c>
      <c r="L52" s="103">
        <v>9.7224654256541906E-2</v>
      </c>
      <c r="M52" s="103">
        <v>2.0663456396509599</v>
      </c>
      <c r="N52" s="103">
        <v>4.75090833654086</v>
      </c>
      <c r="O52" s="103">
        <v>1.9998268507105801</v>
      </c>
      <c r="W52" s="96" t="s">
        <v>368</v>
      </c>
      <c r="X52" s="105">
        <f t="shared" ref="X52:AA52" si="46">R21/X21*1000</f>
        <v>644.60053029441804</v>
      </c>
      <c r="Y52" s="105">
        <f t="shared" si="46"/>
        <v>797.87283283932163</v>
      </c>
      <c r="Z52" s="105">
        <f t="shared" si="46"/>
        <v>360.40649175024066</v>
      </c>
      <c r="AA52" s="105">
        <f t="shared" si="46"/>
        <v>167.52919542031114</v>
      </c>
      <c r="AB52" s="108">
        <f t="shared" si="19"/>
        <v>1970.4090503042917</v>
      </c>
      <c r="AC52" s="110">
        <f t="shared" si="23"/>
        <v>4166.6077634282901</v>
      </c>
      <c r="AD52" s="103">
        <f t="shared" si="24"/>
        <v>2.1145902485500856</v>
      </c>
      <c r="AG52" s="106" t="s">
        <v>14</v>
      </c>
      <c r="AH52" s="96" t="s">
        <v>14</v>
      </c>
      <c r="AI52" s="97">
        <f t="shared" si="31"/>
        <v>45.666370433582152</v>
      </c>
      <c r="AJ52" s="97">
        <f t="shared" si="32"/>
        <v>57.38440366405446</v>
      </c>
      <c r="AK52" s="97">
        <f t="shared" si="33"/>
        <v>61.011554963816714</v>
      </c>
      <c r="AL52" s="97">
        <f t="shared" si="34"/>
        <v>117.19076043019852</v>
      </c>
    </row>
    <row r="53" spans="1:38" x14ac:dyDescent="0.2">
      <c r="A53" s="96" t="s">
        <v>14</v>
      </c>
      <c r="B53" s="96" t="s">
        <v>14</v>
      </c>
      <c r="C53" s="104">
        <f t="shared" si="0"/>
        <v>253.71619373958518</v>
      </c>
      <c r="D53" s="104">
        <f t="shared" si="1"/>
        <v>318.82000560642632</v>
      </c>
      <c r="E53" s="104">
        <f t="shared" si="2"/>
        <v>338.97196892551074</v>
      </c>
      <c r="F53" s="104">
        <f t="shared" si="3"/>
        <v>651.09605592679986</v>
      </c>
      <c r="J53" s="96" t="s">
        <v>875</v>
      </c>
      <c r="K53" s="96" t="s">
        <v>361</v>
      </c>
      <c r="L53" s="103">
        <v>1.75642967242355</v>
      </c>
      <c r="M53" s="103">
        <v>11.4641950666976</v>
      </c>
      <c r="N53" s="103">
        <v>9.0775974965290001</v>
      </c>
      <c r="O53" s="103">
        <v>8.7406893574036602</v>
      </c>
      <c r="W53" s="96" t="s">
        <v>877</v>
      </c>
      <c r="X53" s="105">
        <f t="shared" ref="X53:AA53" si="47">R22/X22*1000</f>
        <v>6.9771271466384146</v>
      </c>
      <c r="Y53" s="105">
        <f t="shared" si="47"/>
        <v>15.330545151320708</v>
      </c>
      <c r="Z53" s="105">
        <f t="shared" si="47"/>
        <v>13.736057012189336</v>
      </c>
      <c r="AA53" s="105">
        <f t="shared" si="47"/>
        <v>16.73975601330195</v>
      </c>
      <c r="AB53" s="108">
        <f t="shared" si="19"/>
        <v>52.783485323450407</v>
      </c>
      <c r="AC53" s="110">
        <f t="shared" si="23"/>
        <v>41.993104624810705</v>
      </c>
      <c r="AD53" s="103">
        <f t="shared" si="24"/>
        <v>0.79557278886534988</v>
      </c>
      <c r="AG53" s="106" t="s">
        <v>875</v>
      </c>
      <c r="AH53" s="96" t="s">
        <v>875</v>
      </c>
      <c r="AI53" s="97">
        <f t="shared" si="31"/>
        <v>24.144554426406177</v>
      </c>
      <c r="AJ53" s="97">
        <f t="shared" si="32"/>
        <v>38.471440325188681</v>
      </c>
      <c r="AK53" s="97">
        <f t="shared" si="33"/>
        <v>53.021426448187832</v>
      </c>
      <c r="AL53" s="97">
        <f t="shared" si="34"/>
        <v>142.31610829542183</v>
      </c>
    </row>
    <row r="54" spans="1:38" x14ac:dyDescent="0.2">
      <c r="A54" s="96" t="s">
        <v>362</v>
      </c>
      <c r="B54" s="96" t="s">
        <v>872</v>
      </c>
      <c r="C54" s="104">
        <f t="shared" si="0"/>
        <v>56.426601699194819</v>
      </c>
      <c r="D54" s="104">
        <f t="shared" si="1"/>
        <v>205.63622981685373</v>
      </c>
      <c r="E54" s="104">
        <f t="shared" si="2"/>
        <v>269.54585374337222</v>
      </c>
      <c r="F54" s="104">
        <f t="shared" si="3"/>
        <v>515.95192119983358</v>
      </c>
      <c r="J54" s="96" t="s">
        <v>14</v>
      </c>
      <c r="K54" s="96" t="s">
        <v>14</v>
      </c>
      <c r="L54" s="103">
        <v>1.19489300949518</v>
      </c>
      <c r="M54" s="103">
        <v>7.0735090572344603</v>
      </c>
      <c r="N54" s="103">
        <v>12.814419398201</v>
      </c>
      <c r="O54" s="103">
        <v>8.5317387457109302</v>
      </c>
      <c r="W54" s="96" t="s">
        <v>12</v>
      </c>
      <c r="X54" s="105">
        <f t="shared" ref="X54:AA54" si="48">R23/X23*1000</f>
        <v>5.1965296942883032</v>
      </c>
      <c r="Y54" s="105">
        <f t="shared" si="48"/>
        <v>8.3016754169869849</v>
      </c>
      <c r="Z54" s="105">
        <f t="shared" si="48"/>
        <v>16.317706708126511</v>
      </c>
      <c r="AA54" s="105">
        <f t="shared" si="48"/>
        <v>11.760121576955125</v>
      </c>
      <c r="AB54" s="108">
        <f t="shared" si="19"/>
        <v>41.57603339635692</v>
      </c>
      <c r="AC54" s="110">
        <f t="shared" si="23"/>
        <v>41.028591981599035</v>
      </c>
      <c r="AD54" s="103">
        <f t="shared" si="24"/>
        <v>0.98683276469549275</v>
      </c>
      <c r="AG54" s="106" t="s">
        <v>561</v>
      </c>
      <c r="AH54" s="96" t="s">
        <v>561</v>
      </c>
      <c r="AI54" s="97">
        <f t="shared" si="31"/>
        <v>74.984327865268853</v>
      </c>
      <c r="AJ54" s="97">
        <f t="shared" si="32"/>
        <v>90.97390721500237</v>
      </c>
      <c r="AK54" s="97">
        <f t="shared" si="33"/>
        <v>95.085943235072079</v>
      </c>
      <c r="AL54" s="97">
        <f t="shared" si="34"/>
        <v>211.62276880434513</v>
      </c>
    </row>
    <row r="55" spans="1:38" x14ac:dyDescent="0.2">
      <c r="A55" s="96" t="s">
        <v>363</v>
      </c>
      <c r="B55" s="96" t="s">
        <v>872</v>
      </c>
      <c r="C55" s="104">
        <f t="shared" si="0"/>
        <v>56.426601699194819</v>
      </c>
      <c r="D55" s="104">
        <f t="shared" si="1"/>
        <v>205.63622981685373</v>
      </c>
      <c r="E55" s="104">
        <f t="shared" si="2"/>
        <v>269.54585374337222</v>
      </c>
      <c r="F55" s="104">
        <f t="shared" si="3"/>
        <v>515.95192119983358</v>
      </c>
      <c r="J55" s="96" t="s">
        <v>14</v>
      </c>
      <c r="K55" s="96" t="s">
        <v>362</v>
      </c>
      <c r="L55" s="103">
        <v>0.22102571153307601</v>
      </c>
      <c r="M55" s="103">
        <v>0.97048915281766601</v>
      </c>
      <c r="N55" s="103">
        <v>2.9519751530166798</v>
      </c>
      <c r="O55" s="103">
        <v>4.73865066186133</v>
      </c>
      <c r="W55" s="96" t="s">
        <v>878</v>
      </c>
      <c r="X55" s="105">
        <f t="shared" ref="X55:AA55" si="49">R24/X24*1000</f>
        <v>17.507350358560679</v>
      </c>
      <c r="Y55" s="105">
        <f t="shared" si="49"/>
        <v>70.981123770969319</v>
      </c>
      <c r="Z55" s="105">
        <f t="shared" si="49"/>
        <v>34.206477757358421</v>
      </c>
      <c r="AA55" s="105">
        <f t="shared" si="49"/>
        <v>75.019306734473361</v>
      </c>
      <c r="AB55" s="108">
        <f t="shared" si="19"/>
        <v>197.71425862136178</v>
      </c>
      <c r="AC55" s="110">
        <f t="shared" si="23"/>
        <v>72.893647573140044</v>
      </c>
      <c r="AD55" s="103">
        <f t="shared" si="24"/>
        <v>0.36868179402648477</v>
      </c>
      <c r="AG55" s="106" t="s">
        <v>876</v>
      </c>
      <c r="AH55" s="96" t="s">
        <v>876</v>
      </c>
      <c r="AI55" s="97">
        <f t="shared" si="31"/>
        <v>19.101592694107293</v>
      </c>
      <c r="AJ55" s="97">
        <f t="shared" si="32"/>
        <v>24.20974264417158</v>
      </c>
      <c r="AK55" s="97">
        <f t="shared" si="33"/>
        <v>69.393425313026995</v>
      </c>
      <c r="AL55" s="97">
        <f t="shared" si="34"/>
        <v>79.716809273338654</v>
      </c>
    </row>
    <row r="56" spans="1:38" x14ac:dyDescent="0.2">
      <c r="A56" s="96" t="s">
        <v>15</v>
      </c>
      <c r="B56" s="96" t="s">
        <v>872</v>
      </c>
      <c r="C56" s="104">
        <f t="shared" si="0"/>
        <v>56.426601699194819</v>
      </c>
      <c r="D56" s="104">
        <f t="shared" si="1"/>
        <v>205.63622981685373</v>
      </c>
      <c r="E56" s="104">
        <f t="shared" si="2"/>
        <v>269.54585374337222</v>
      </c>
      <c r="F56" s="104">
        <f t="shared" si="3"/>
        <v>515.95192119983358</v>
      </c>
      <c r="J56" s="96" t="s">
        <v>872</v>
      </c>
      <c r="K56" s="96" t="s">
        <v>363</v>
      </c>
      <c r="L56" s="103">
        <v>3.3496090003044799E-3</v>
      </c>
      <c r="M56" s="103">
        <v>8.2114453584211003E-2</v>
      </c>
      <c r="N56" s="103">
        <v>4.0029514828243604</v>
      </c>
      <c r="O56" s="103">
        <v>1.8169465085093901</v>
      </c>
      <c r="W56" s="96" t="s">
        <v>879</v>
      </c>
      <c r="X56" s="105">
        <f t="shared" ref="X56:AA56" si="50">R25/X25*1000</f>
        <v>1.663280013121647</v>
      </c>
      <c r="Y56" s="105">
        <f t="shared" si="50"/>
        <v>12.680582295604859</v>
      </c>
      <c r="Z56" s="105">
        <f t="shared" si="50"/>
        <v>13.564541767758929</v>
      </c>
      <c r="AA56" s="105">
        <f t="shared" si="50"/>
        <v>9.3247133506947488</v>
      </c>
      <c r="AB56" s="108">
        <f t="shared" si="19"/>
        <v>37.233117427180183</v>
      </c>
      <c r="AC56" s="110">
        <f t="shared" si="23"/>
        <v>22.52006287765014</v>
      </c>
      <c r="AD56" s="103">
        <f t="shared" si="24"/>
        <v>0.60483957384697773</v>
      </c>
      <c r="AG56" s="106" t="s">
        <v>16</v>
      </c>
      <c r="AH56" s="96" t="s">
        <v>16</v>
      </c>
      <c r="AI56" s="97">
        <f t="shared" si="31"/>
        <v>10.74109804348719</v>
      </c>
      <c r="AJ56" s="97">
        <f t="shared" si="32"/>
        <v>21.893166352726411</v>
      </c>
      <c r="AK56" s="97">
        <f t="shared" si="33"/>
        <v>20.6848231830628</v>
      </c>
      <c r="AL56" s="97">
        <f t="shared" si="34"/>
        <v>413.77906675917035</v>
      </c>
    </row>
    <row r="57" spans="1:38" x14ac:dyDescent="0.2">
      <c r="A57" s="96" t="s">
        <v>364</v>
      </c>
      <c r="B57" s="96" t="s">
        <v>872</v>
      </c>
      <c r="C57" s="104">
        <f t="shared" si="0"/>
        <v>56.426601699194819</v>
      </c>
      <c r="D57" s="104">
        <f t="shared" si="1"/>
        <v>205.63622981685373</v>
      </c>
      <c r="E57" s="104">
        <f t="shared" si="2"/>
        <v>269.54585374337222</v>
      </c>
      <c r="F57" s="104">
        <f t="shared" si="3"/>
        <v>515.95192119983358</v>
      </c>
      <c r="J57" s="96" t="s">
        <v>872</v>
      </c>
      <c r="K57" s="96" t="s">
        <v>15</v>
      </c>
      <c r="L57" s="103">
        <v>0.83515943770837997</v>
      </c>
      <c r="M57" s="103">
        <v>6.6002482592058804</v>
      </c>
      <c r="N57" s="103">
        <v>11.446244334138299</v>
      </c>
      <c r="O57" s="103">
        <v>13.8024786434371</v>
      </c>
      <c r="W57" s="96" t="s">
        <v>880</v>
      </c>
      <c r="X57" s="105">
        <f t="shared" ref="X57:AA57" si="51">R26/X26*1000</f>
        <v>6.0613785936515283</v>
      </c>
      <c r="Y57" s="105">
        <f t="shared" si="51"/>
        <v>12.6777382070328</v>
      </c>
      <c r="Z57" s="105">
        <f t="shared" si="51"/>
        <v>17.562650874032624</v>
      </c>
      <c r="AA57" s="105">
        <f t="shared" si="51"/>
        <v>20.602169568909229</v>
      </c>
      <c r="AB57" s="108">
        <f t="shared" si="19"/>
        <v>56.903937243626189</v>
      </c>
      <c r="AC57" s="110">
        <f t="shared" si="23"/>
        <v>115.56297550277421</v>
      </c>
      <c r="AD57" s="103">
        <f t="shared" si="24"/>
        <v>2.0308432263308531</v>
      </c>
      <c r="AG57" s="106" t="s">
        <v>368</v>
      </c>
      <c r="AH57" s="96" t="s">
        <v>368</v>
      </c>
      <c r="AI57" s="97">
        <f t="shared" si="31"/>
        <v>21.294123278734279</v>
      </c>
      <c r="AJ57" s="97">
        <f t="shared" si="32"/>
        <v>37.588565878886712</v>
      </c>
      <c r="AK57" s="97">
        <f t="shared" si="33"/>
        <v>52.428131000818858</v>
      </c>
      <c r="AL57" s="97">
        <f t="shared" si="34"/>
        <v>151.63844168590018</v>
      </c>
    </row>
    <row r="58" spans="1:38" x14ac:dyDescent="0.2">
      <c r="A58" s="96" t="s">
        <v>365</v>
      </c>
      <c r="B58" s="96" t="s">
        <v>16</v>
      </c>
      <c r="C58" s="104">
        <f t="shared" si="0"/>
        <v>49.484920131186648</v>
      </c>
      <c r="D58" s="104">
        <f t="shared" si="1"/>
        <v>100.86320634977838</v>
      </c>
      <c r="E58" s="104">
        <f t="shared" si="2"/>
        <v>95.296292706519623</v>
      </c>
      <c r="F58" s="104">
        <f t="shared" si="3"/>
        <v>1906.306411843052</v>
      </c>
      <c r="J58" s="96" t="s">
        <v>872</v>
      </c>
      <c r="K58" s="96" t="s">
        <v>364</v>
      </c>
      <c r="L58" s="103">
        <v>0.11629722844872301</v>
      </c>
      <c r="M58" s="103">
        <v>1.2864852166006</v>
      </c>
      <c r="N58" s="103">
        <v>4.0514350365395799</v>
      </c>
      <c r="O58" s="103">
        <v>0.92648485477882403</v>
      </c>
      <c r="W58" s="96" t="s">
        <v>881</v>
      </c>
      <c r="X58" s="105">
        <f t="shared" ref="X58:AA58" si="52">R27/X27*1000</f>
        <v>54.304002732189637</v>
      </c>
      <c r="Y58" s="105">
        <f t="shared" si="52"/>
        <v>88.864196538981275</v>
      </c>
      <c r="Z58" s="105">
        <f t="shared" si="52"/>
        <v>138.61301045475517</v>
      </c>
      <c r="AA58" s="105">
        <f t="shared" si="52"/>
        <v>220.47139643011005</v>
      </c>
      <c r="AB58" s="108">
        <f t="shared" si="19"/>
        <v>502.25260615603611</v>
      </c>
      <c r="AC58" s="110">
        <f t="shared" si="23"/>
        <v>139.07757872975961</v>
      </c>
      <c r="AD58" s="103">
        <f t="shared" si="24"/>
        <v>0.2769076297964535</v>
      </c>
      <c r="AG58" s="107" t="s">
        <v>878</v>
      </c>
      <c r="AH58" s="100" t="s">
        <v>877</v>
      </c>
      <c r="AI58" s="101">
        <f t="shared" si="31"/>
        <v>45.87411046739998</v>
      </c>
      <c r="AJ58" s="101">
        <f t="shared" si="32"/>
        <v>24.010994197283903</v>
      </c>
      <c r="AK58" s="101">
        <f t="shared" si="33"/>
        <v>26.499713576658568</v>
      </c>
      <c r="AL58" s="101">
        <f t="shared" si="34"/>
        <v>206.15964029240294</v>
      </c>
    </row>
    <row r="59" spans="1:38" x14ac:dyDescent="0.2">
      <c r="A59" s="96" t="s">
        <v>16</v>
      </c>
      <c r="B59" s="96" t="s">
        <v>16</v>
      </c>
      <c r="C59" s="104">
        <f t="shared" si="0"/>
        <v>49.484920131186648</v>
      </c>
      <c r="D59" s="104">
        <f t="shared" si="1"/>
        <v>100.86320634977838</v>
      </c>
      <c r="E59" s="104">
        <f t="shared" si="2"/>
        <v>95.296292706519623</v>
      </c>
      <c r="F59" s="104">
        <f t="shared" si="3"/>
        <v>1906.306411843052</v>
      </c>
      <c r="J59" s="96" t="s">
        <v>16</v>
      </c>
      <c r="K59" s="96" t="s">
        <v>365</v>
      </c>
      <c r="L59" s="103">
        <v>0.59221751098396802</v>
      </c>
      <c r="M59" s="103">
        <v>2.4343815411170602</v>
      </c>
      <c r="N59" s="103">
        <v>1.32918214941451</v>
      </c>
      <c r="O59" s="103">
        <v>0.46215231810945001</v>
      </c>
      <c r="W59" s="96" t="s">
        <v>882</v>
      </c>
      <c r="X59" s="105">
        <f t="shared" ref="X59:AA59" si="53">R28/X28*1000</f>
        <v>227.72824112904868</v>
      </c>
      <c r="Y59" s="105">
        <f t="shared" si="53"/>
        <v>450.82422471980055</v>
      </c>
      <c r="Z59" s="105">
        <f t="shared" si="53"/>
        <v>435.05799782930774</v>
      </c>
      <c r="AA59" s="105">
        <f t="shared" si="53"/>
        <v>175.43134555709824</v>
      </c>
      <c r="AB59" s="108">
        <f t="shared" si="19"/>
        <v>1289.0418092352552</v>
      </c>
      <c r="AC59" s="110">
        <f t="shared" si="23"/>
        <v>1033.5764734759643</v>
      </c>
      <c r="AD59" s="103">
        <f t="shared" si="24"/>
        <v>0.80181764941290012</v>
      </c>
      <c r="AG59" s="107" t="s">
        <v>870</v>
      </c>
      <c r="AH59" s="100" t="s">
        <v>12</v>
      </c>
      <c r="AI59" s="101">
        <f t="shared" si="31"/>
        <v>1.6314203271356846</v>
      </c>
      <c r="AJ59" s="101">
        <f t="shared" si="32"/>
        <v>96.995239693530877</v>
      </c>
      <c r="AK59" s="101">
        <f t="shared" si="33"/>
        <v>44.240273971015334</v>
      </c>
      <c r="AL59" s="101">
        <f t="shared" si="34"/>
        <v>77.775207635380326</v>
      </c>
    </row>
    <row r="60" spans="1:38" x14ac:dyDescent="0.2">
      <c r="A60" s="96" t="s">
        <v>17</v>
      </c>
      <c r="B60" s="96" t="s">
        <v>17</v>
      </c>
      <c r="C60" s="104">
        <f t="shared" si="0"/>
        <v>123.2422186913517</v>
      </c>
      <c r="D60" s="104">
        <f t="shared" si="1"/>
        <v>319.44839885258841</v>
      </c>
      <c r="E60" s="104">
        <f t="shared" si="2"/>
        <v>322.29944992901392</v>
      </c>
      <c r="F60" s="104">
        <f t="shared" si="3"/>
        <v>1132.4543932611257</v>
      </c>
      <c r="J60" s="96" t="s">
        <v>16</v>
      </c>
      <c r="K60" s="96" t="s">
        <v>16</v>
      </c>
      <c r="L60" s="103">
        <v>0.351785575069331</v>
      </c>
      <c r="M60" s="103">
        <v>3.6623286353086102</v>
      </c>
      <c r="N60" s="103">
        <v>1.4187539423555999</v>
      </c>
      <c r="O60" s="103">
        <v>1.0241330177892001</v>
      </c>
      <c r="W60" s="96" t="s">
        <v>18</v>
      </c>
      <c r="X60" s="105">
        <f t="shared" ref="X60:AA60" si="54">R29/X29*1000</f>
        <v>2.6835248900008231</v>
      </c>
      <c r="Y60" s="105">
        <f t="shared" si="54"/>
        <v>11.75887495398386</v>
      </c>
      <c r="Z60" s="105">
        <f t="shared" si="54"/>
        <v>12.894116913492773</v>
      </c>
      <c r="AA60" s="105">
        <f t="shared" si="54"/>
        <v>19.510891451610707</v>
      </c>
      <c r="AB60" s="108">
        <f t="shared" si="19"/>
        <v>46.847408209088158</v>
      </c>
      <c r="AC60" s="110">
        <f t="shared" si="23"/>
        <v>41.005391649958277</v>
      </c>
      <c r="AD60" s="103">
        <f t="shared" si="24"/>
        <v>0.87529691006478005</v>
      </c>
      <c r="AG60" s="106" t="s">
        <v>878</v>
      </c>
      <c r="AH60" s="96" t="s">
        <v>878</v>
      </c>
      <c r="AI60" s="97">
        <f t="shared" si="31"/>
        <v>16.028434784094326</v>
      </c>
      <c r="AJ60" s="97">
        <f t="shared" si="32"/>
        <v>18.982520525467315</v>
      </c>
      <c r="AK60" s="97">
        <f t="shared" si="33"/>
        <v>50.075278137244744</v>
      </c>
      <c r="AL60" s="97">
        <f t="shared" si="34"/>
        <v>77.051306118369212</v>
      </c>
    </row>
    <row r="61" spans="1:38" x14ac:dyDescent="0.2">
      <c r="A61" s="96" t="s">
        <v>18</v>
      </c>
      <c r="B61" s="96" t="s">
        <v>18</v>
      </c>
      <c r="C61" s="104">
        <f t="shared" si="0"/>
        <v>186.43338924228485</v>
      </c>
      <c r="D61" s="104">
        <f t="shared" si="1"/>
        <v>255.21051728919397</v>
      </c>
      <c r="E61" s="104">
        <f t="shared" si="2"/>
        <v>206.137697220782</v>
      </c>
      <c r="F61" s="104">
        <f t="shared" si="3"/>
        <v>348.22175518632025</v>
      </c>
      <c r="J61" s="96" t="s">
        <v>17</v>
      </c>
      <c r="K61" s="96" t="s">
        <v>17</v>
      </c>
      <c r="L61" s="103">
        <v>6.6080047264795096</v>
      </c>
      <c r="M61" s="103">
        <v>2.60189561371141</v>
      </c>
      <c r="N61" s="103">
        <v>6.7256221137541496</v>
      </c>
      <c r="O61" s="103">
        <v>26.100765601717299</v>
      </c>
      <c r="W61" s="96" t="s">
        <v>883</v>
      </c>
      <c r="X61" s="105">
        <f t="shared" ref="X61:AA61" si="55">R30/X30*1000</f>
        <v>77.687900508908385</v>
      </c>
      <c r="Y61" s="105">
        <f t="shared" si="55"/>
        <v>79.445103499056415</v>
      </c>
      <c r="Z61" s="105">
        <f t="shared" si="55"/>
        <v>136.77502203472477</v>
      </c>
      <c r="AA61" s="105">
        <f t="shared" si="55"/>
        <v>83.493402141645291</v>
      </c>
      <c r="AB61" s="108">
        <f t="shared" si="19"/>
        <v>377.40142818433486</v>
      </c>
      <c r="AC61" s="110">
        <f t="shared" si="23"/>
        <v>178.01971232780141</v>
      </c>
      <c r="AD61" s="103">
        <f t="shared" si="24"/>
        <v>0.47169856559432766</v>
      </c>
      <c r="AG61" s="106" t="s">
        <v>879</v>
      </c>
      <c r="AH61" s="96" t="s">
        <v>879</v>
      </c>
      <c r="AI61" s="97">
        <f t="shared" si="31"/>
        <v>56.526676194082064</v>
      </c>
      <c r="AJ61" s="97">
        <f t="shared" si="32"/>
        <v>19.167006644696592</v>
      </c>
      <c r="AK61" s="97">
        <f t="shared" si="33"/>
        <v>41.783503506472769</v>
      </c>
      <c r="AL61" s="97">
        <f t="shared" si="34"/>
        <v>111.62981214133397</v>
      </c>
    </row>
    <row r="62" spans="1:38" x14ac:dyDescent="0.2">
      <c r="A62" s="96" t="s">
        <v>19</v>
      </c>
      <c r="B62" s="96" t="s">
        <v>19</v>
      </c>
      <c r="C62" s="104">
        <f t="shared" si="0"/>
        <v>20.194641865041906</v>
      </c>
      <c r="D62" s="104">
        <f t="shared" si="1"/>
        <v>37.753940607414876</v>
      </c>
      <c r="E62" s="104">
        <f t="shared" si="2"/>
        <v>71.490194378582089</v>
      </c>
      <c r="F62" s="104">
        <f t="shared" si="3"/>
        <v>148.26622746181087</v>
      </c>
      <c r="J62" s="96" t="s">
        <v>18</v>
      </c>
      <c r="K62" s="96" t="s">
        <v>18</v>
      </c>
      <c r="L62" s="103">
        <v>0.43790985401574101</v>
      </c>
      <c r="M62" s="103">
        <v>2.6267560134846999</v>
      </c>
      <c r="N62" s="103">
        <v>2.3265072983478001</v>
      </c>
      <c r="O62" s="103">
        <v>5.9468694998924096</v>
      </c>
      <c r="W62" s="96" t="s">
        <v>884</v>
      </c>
      <c r="X62" s="105">
        <f t="shared" ref="X62:AA62" si="56">R31/X31*1000</f>
        <v>144.69851704060375</v>
      </c>
      <c r="Y62" s="105">
        <f t="shared" si="56"/>
        <v>754.49833910129928</v>
      </c>
      <c r="Z62" s="105">
        <f t="shared" si="56"/>
        <v>879.86070440734795</v>
      </c>
      <c r="AA62" s="105">
        <f t="shared" si="56"/>
        <v>587.24833090318657</v>
      </c>
      <c r="AB62" s="108">
        <f>SUM(X62:AA62)</f>
        <v>2366.3058914524372</v>
      </c>
      <c r="AC62" s="110">
        <f t="shared" si="23"/>
        <v>2826.001817318775</v>
      </c>
      <c r="AD62" s="103">
        <f t="shared" si="24"/>
        <v>1.1942673293114174</v>
      </c>
      <c r="AG62" s="106" t="s">
        <v>880</v>
      </c>
      <c r="AH62" s="96" t="s">
        <v>880</v>
      </c>
      <c r="AI62" s="97">
        <f t="shared" si="31"/>
        <v>15.038864676289114</v>
      </c>
      <c r="AJ62" s="97">
        <f t="shared" si="32"/>
        <v>18.759440274027881</v>
      </c>
      <c r="AK62" s="97">
        <f t="shared" si="33"/>
        <v>32.233950875529089</v>
      </c>
      <c r="AL62" s="97">
        <f t="shared" si="34"/>
        <v>52.04899539902285</v>
      </c>
    </row>
    <row r="63" spans="1:38" x14ac:dyDescent="0.2">
      <c r="A63" s="96" t="s">
        <v>20</v>
      </c>
      <c r="B63" s="96" t="s">
        <v>884</v>
      </c>
      <c r="C63" s="104">
        <f t="shared" si="0"/>
        <v>34.085321062660483</v>
      </c>
      <c r="D63" s="104">
        <f t="shared" si="1"/>
        <v>46.58962002953642</v>
      </c>
      <c r="E63" s="104">
        <f t="shared" si="2"/>
        <v>81.391485933950207</v>
      </c>
      <c r="F63" s="104">
        <f t="shared" si="3"/>
        <v>171.43744412565098</v>
      </c>
      <c r="J63" s="96" t="s">
        <v>19</v>
      </c>
      <c r="K63" s="96" t="s">
        <v>19</v>
      </c>
      <c r="L63" s="103">
        <v>6.9251440682127399</v>
      </c>
      <c r="M63" s="103">
        <v>19.740503841427</v>
      </c>
      <c r="N63" s="103">
        <v>21.526174446911899</v>
      </c>
      <c r="O63" s="103">
        <v>23.814307113186299</v>
      </c>
      <c r="X63" s="108">
        <f>SUM(X35:X62)</f>
        <v>2726.8866910916699</v>
      </c>
      <c r="Y63" s="108">
        <f t="shared" ref="Y63:AB63" si="57">SUM(Y35:Y62)</f>
        <v>4654.5334088852378</v>
      </c>
      <c r="Z63" s="108">
        <f t="shared" si="57"/>
        <v>4895.8468470760236</v>
      </c>
      <c r="AA63" s="108">
        <f t="shared" si="57"/>
        <v>3689.6921766116002</v>
      </c>
      <c r="AB63" s="108">
        <f t="shared" si="57"/>
        <v>15966.959123664534</v>
      </c>
      <c r="AD63" s="103"/>
      <c r="AG63" s="106" t="s">
        <v>881</v>
      </c>
      <c r="AH63" s="96" t="s">
        <v>881</v>
      </c>
      <c r="AI63" s="97">
        <f t="shared" si="31"/>
        <v>15.339181907151501</v>
      </c>
      <c r="AJ63" s="97">
        <f t="shared" si="32"/>
        <v>24.358450506957379</v>
      </c>
      <c r="AK63" s="97">
        <f t="shared" si="33"/>
        <v>36.741122074338108</v>
      </c>
      <c r="AL63" s="97">
        <f t="shared" si="34"/>
        <v>43.043501477245869</v>
      </c>
    </row>
    <row r="64" spans="1:38" x14ac:dyDescent="0.2">
      <c r="A64" s="96" t="s">
        <v>366</v>
      </c>
      <c r="B64" s="96" t="s">
        <v>865</v>
      </c>
      <c r="C64" s="104">
        <f t="shared" si="0"/>
        <v>14.983231346631012</v>
      </c>
      <c r="D64" s="104">
        <f t="shared" si="1"/>
        <v>20.479873256024181</v>
      </c>
      <c r="E64" s="104">
        <f t="shared" si="2"/>
        <v>35.77808350851582</v>
      </c>
      <c r="F64" s="104">
        <f t="shared" si="3"/>
        <v>75.360501433670862</v>
      </c>
      <c r="J64" s="96" t="s">
        <v>884</v>
      </c>
      <c r="K64" s="96" t="s">
        <v>20</v>
      </c>
      <c r="L64" s="103">
        <v>5.8902404139500399</v>
      </c>
      <c r="M64" s="103">
        <v>41.980635476449997</v>
      </c>
      <c r="N64" s="103">
        <v>85.525269454511502</v>
      </c>
      <c r="O64" s="103">
        <v>120.23447912311499</v>
      </c>
      <c r="X64" s="110">
        <f>AI32/1000</f>
        <v>2543.295545832395</v>
      </c>
      <c r="Y64" s="110">
        <f t="shared" ref="Y64:AA64" si="58">AJ32/1000</f>
        <v>5000.6931326159665</v>
      </c>
      <c r="Z64" s="110">
        <f t="shared" si="58"/>
        <v>5245.3216713274369</v>
      </c>
      <c r="AA64" s="110">
        <f t="shared" si="58"/>
        <v>3560.5444063226487</v>
      </c>
      <c r="AB64" s="110"/>
      <c r="AD64" s="103"/>
      <c r="AG64" s="106" t="s">
        <v>882</v>
      </c>
      <c r="AH64" s="96" t="s">
        <v>882</v>
      </c>
      <c r="AI64" s="97">
        <f t="shared" si="31"/>
        <v>20.169845664422123</v>
      </c>
      <c r="AJ64" s="97">
        <f t="shared" si="32"/>
        <v>25.7499527235837</v>
      </c>
      <c r="AK64" s="97">
        <f t="shared" si="33"/>
        <v>50.331098812188415</v>
      </c>
      <c r="AL64" s="97">
        <f t="shared" si="34"/>
        <v>153.31835577218334</v>
      </c>
    </row>
    <row r="65" spans="1:38" x14ac:dyDescent="0.2">
      <c r="A65" s="96" t="s">
        <v>704</v>
      </c>
      <c r="B65" s="96" t="s">
        <v>882</v>
      </c>
      <c r="C65" s="104">
        <f t="shared" si="0"/>
        <v>60.049705563467107</v>
      </c>
      <c r="D65" s="104">
        <f t="shared" si="1"/>
        <v>76.662811657101528</v>
      </c>
      <c r="E65" s="104">
        <f t="shared" si="2"/>
        <v>149.84584982169102</v>
      </c>
      <c r="F65" s="104">
        <f t="shared" si="3"/>
        <v>456.45972085122963</v>
      </c>
      <c r="J65" s="96" t="s">
        <v>865</v>
      </c>
      <c r="K65" s="96" t="s">
        <v>366</v>
      </c>
      <c r="L65" s="103">
        <v>1.6744592723923</v>
      </c>
      <c r="M65" s="103">
        <v>4.3117820376125797</v>
      </c>
      <c r="N65" s="103">
        <v>7.2723934590272004</v>
      </c>
      <c r="O65" s="103">
        <v>4.1006011920520002</v>
      </c>
      <c r="X65" s="112">
        <f>X64/X63-1</f>
        <v>-6.7326283068174342E-2</v>
      </c>
      <c r="Y65" s="112">
        <f t="shared" ref="Y65:AA65" si="59">Y64/Y63-1</f>
        <v>7.4370445611138924E-2</v>
      </c>
      <c r="Z65" s="112">
        <f t="shared" si="59"/>
        <v>7.1381894729842799E-2</v>
      </c>
      <c r="AA65" s="112">
        <f t="shared" si="59"/>
        <v>-3.5002315669474982E-2</v>
      </c>
      <c r="AG65" s="106" t="s">
        <v>18</v>
      </c>
      <c r="AH65" s="96" t="s">
        <v>18</v>
      </c>
      <c r="AI65" s="97">
        <f t="shared" si="31"/>
        <v>68.358916643108486</v>
      </c>
      <c r="AJ65" s="97">
        <f t="shared" si="32"/>
        <v>93.577199603147662</v>
      </c>
      <c r="AK65" s="97">
        <f t="shared" si="33"/>
        <v>75.583830335267663</v>
      </c>
      <c r="AL65" s="97">
        <f t="shared" si="34"/>
        <v>127.68132378456815</v>
      </c>
    </row>
    <row r="66" spans="1:38" x14ac:dyDescent="0.2">
      <c r="A66" s="96" t="s">
        <v>705</v>
      </c>
      <c r="B66" s="96" t="s">
        <v>882</v>
      </c>
      <c r="C66" s="104">
        <f t="shared" si="0"/>
        <v>60.049705563467107</v>
      </c>
      <c r="D66" s="104">
        <f t="shared" si="1"/>
        <v>76.662811657101528</v>
      </c>
      <c r="E66" s="104">
        <f t="shared" si="2"/>
        <v>149.84584982169102</v>
      </c>
      <c r="F66" s="104">
        <f t="shared" si="3"/>
        <v>456.45972085122963</v>
      </c>
      <c r="J66" s="96" t="s">
        <v>882</v>
      </c>
      <c r="K66" s="96" t="s">
        <v>704</v>
      </c>
      <c r="L66" s="103">
        <v>2.1562773982486201</v>
      </c>
      <c r="M66" s="103">
        <v>3.31744059050496</v>
      </c>
      <c r="N66" s="103">
        <v>5.6842766386449801</v>
      </c>
      <c r="O66" s="103">
        <v>6.7356036181341796</v>
      </c>
      <c r="AG66" s="106" t="s">
        <v>883</v>
      </c>
      <c r="AH66" s="96" t="s">
        <v>883</v>
      </c>
      <c r="AI66" s="97">
        <f t="shared" si="31"/>
        <v>10.08879532920284</v>
      </c>
      <c r="AJ66" s="97">
        <f t="shared" si="32"/>
        <v>45.866825179653162</v>
      </c>
      <c r="AK66" s="97">
        <f t="shared" si="33"/>
        <v>47.262845318740546</v>
      </c>
      <c r="AL66" s="97">
        <f t="shared" si="34"/>
        <v>82.67564272702819</v>
      </c>
    </row>
    <row r="67" spans="1:38" x14ac:dyDescent="0.2">
      <c r="A67" s="96" t="s">
        <v>748</v>
      </c>
      <c r="B67" s="96" t="s">
        <v>882</v>
      </c>
      <c r="C67" s="104">
        <f t="shared" ref="C67:C75" si="60">VLOOKUP($B67,$W$69:$AA$96,2,)</f>
        <v>60.049705563467107</v>
      </c>
      <c r="D67" s="104">
        <f t="shared" ref="D67:D75" si="61">VLOOKUP($B67,$W$69:$AA$96,3,)</f>
        <v>76.662811657101528</v>
      </c>
      <c r="E67" s="104">
        <f t="shared" ref="E67:E75" si="62">VLOOKUP($B67,$W$69:$AA$96,4,)</f>
        <v>149.84584982169102</v>
      </c>
      <c r="F67" s="104">
        <f t="shared" ref="F67:F75" si="63">VLOOKUP($B67,$W$69:$AA$96,5,)</f>
        <v>456.45972085122963</v>
      </c>
      <c r="J67" s="96" t="s">
        <v>882</v>
      </c>
      <c r="K67" s="96" t="s">
        <v>705</v>
      </c>
      <c r="L67" s="103">
        <v>7.9257692274744604</v>
      </c>
      <c r="M67" s="103">
        <v>12.816900983142601</v>
      </c>
      <c r="N67" s="103">
        <v>21.902728032380899</v>
      </c>
      <c r="O67" s="103">
        <v>27.1736137379452</v>
      </c>
      <c r="Q67" s="111" t="s">
        <v>891</v>
      </c>
      <c r="W67" s="96" t="s">
        <v>888</v>
      </c>
      <c r="AG67" s="106" t="s">
        <v>884</v>
      </c>
      <c r="AH67" s="96" t="s">
        <v>884</v>
      </c>
      <c r="AI67" s="97">
        <f t="shared" si="31"/>
        <v>17.052380788958949</v>
      </c>
      <c r="AJ67" s="97">
        <f t="shared" si="32"/>
        <v>23.30809617712174</v>
      </c>
      <c r="AK67" s="97">
        <f t="shared" si="33"/>
        <v>40.71895372713216</v>
      </c>
      <c r="AL67" s="97">
        <f t="shared" si="34"/>
        <v>85.767611616221387</v>
      </c>
    </row>
    <row r="68" spans="1:38" x14ac:dyDescent="0.2">
      <c r="A68" s="96" t="s">
        <v>749</v>
      </c>
      <c r="B68" s="96" t="s">
        <v>882</v>
      </c>
      <c r="C68" s="104">
        <f t="shared" si="60"/>
        <v>60.049705563467107</v>
      </c>
      <c r="D68" s="104">
        <f t="shared" si="61"/>
        <v>76.662811657101528</v>
      </c>
      <c r="E68" s="104">
        <f t="shared" si="62"/>
        <v>149.84584982169102</v>
      </c>
      <c r="F68" s="104">
        <f t="shared" si="63"/>
        <v>456.45972085122963</v>
      </c>
      <c r="J68" s="96" t="s">
        <v>882</v>
      </c>
      <c r="K68" s="96" t="s">
        <v>748</v>
      </c>
      <c r="L68" s="103">
        <v>3.7865158608740297E-2</v>
      </c>
      <c r="M68" s="103">
        <v>0.974550044722717</v>
      </c>
      <c r="N68" s="103">
        <v>0.80396664791669104</v>
      </c>
      <c r="O68" s="103">
        <v>1.3652961382889699</v>
      </c>
      <c r="X68" s="96" t="s">
        <v>391</v>
      </c>
      <c r="Y68" s="96" t="s">
        <v>392</v>
      </c>
      <c r="Z68" s="96" t="s">
        <v>393</v>
      </c>
      <c r="AA68" s="96" t="s">
        <v>394</v>
      </c>
    </row>
    <row r="69" spans="1:38" x14ac:dyDescent="0.2">
      <c r="A69" s="96" t="s">
        <v>721</v>
      </c>
      <c r="B69" s="96" t="s">
        <v>882</v>
      </c>
      <c r="C69" s="104">
        <f t="shared" si="60"/>
        <v>60.049705563467107</v>
      </c>
      <c r="D69" s="104">
        <f t="shared" si="61"/>
        <v>76.662811657101528</v>
      </c>
      <c r="E69" s="104">
        <f t="shared" si="62"/>
        <v>149.84584982169102</v>
      </c>
      <c r="F69" s="104">
        <f t="shared" si="63"/>
        <v>456.45972085122963</v>
      </c>
      <c r="J69" s="96" t="s">
        <v>882</v>
      </c>
      <c r="K69" s="96" t="s">
        <v>749</v>
      </c>
      <c r="L69" s="103">
        <v>3.4884294337126399E-2</v>
      </c>
      <c r="M69" s="103">
        <v>0.89783040281573301</v>
      </c>
      <c r="N69" s="103">
        <v>0.74067586704060395</v>
      </c>
      <c r="O69" s="103">
        <v>1.2578157360318201</v>
      </c>
      <c r="W69" s="96" t="s">
        <v>865</v>
      </c>
      <c r="X69" s="105">
        <f>X4/$AD35</f>
        <v>14.983231346631012</v>
      </c>
      <c r="Y69" s="105">
        <f t="shared" ref="Y69:AA69" si="64">Y4/$AD35</f>
        <v>20.479873256024181</v>
      </c>
      <c r="Z69" s="105">
        <f t="shared" si="64"/>
        <v>35.77808350851582</v>
      </c>
      <c r="AA69" s="105">
        <f t="shared" si="64"/>
        <v>75.360501433670862</v>
      </c>
      <c r="AH69" s="96" t="s">
        <v>885</v>
      </c>
      <c r="AI69" s="105">
        <f>AI47</f>
        <v>15.210628423923231</v>
      </c>
      <c r="AJ69" s="105">
        <f t="shared" ref="AJ69:AL69" si="65">AJ47</f>
        <v>17.931031394681042</v>
      </c>
      <c r="AK69" s="105">
        <f t="shared" si="65"/>
        <v>18.254534417173122</v>
      </c>
      <c r="AL69" s="105">
        <f t="shared" si="65"/>
        <v>51.292719481596556</v>
      </c>
    </row>
    <row r="70" spans="1:38" x14ac:dyDescent="0.2">
      <c r="A70" s="96" t="s">
        <v>562</v>
      </c>
      <c r="B70" s="96" t="s">
        <v>882</v>
      </c>
      <c r="C70" s="104">
        <f t="shared" si="60"/>
        <v>60.049705563467107</v>
      </c>
      <c r="D70" s="104">
        <f t="shared" si="61"/>
        <v>76.662811657101528</v>
      </c>
      <c r="E70" s="104">
        <f t="shared" si="62"/>
        <v>149.84584982169102</v>
      </c>
      <c r="F70" s="104">
        <f t="shared" si="63"/>
        <v>456.45972085122963</v>
      </c>
      <c r="J70" s="96" t="s">
        <v>882</v>
      </c>
      <c r="K70" s="96" t="s">
        <v>721</v>
      </c>
      <c r="L70" s="103">
        <v>1E-10</v>
      </c>
      <c r="M70" s="103">
        <v>1E-10</v>
      </c>
      <c r="N70" s="103">
        <v>1E-10</v>
      </c>
      <c r="O70" s="103">
        <v>1E-10</v>
      </c>
      <c r="W70" s="96" t="s">
        <v>866</v>
      </c>
      <c r="X70" s="105">
        <f t="shared" ref="X70:AA70" si="66">X5/$AD36</f>
        <v>39.081651830702135</v>
      </c>
      <c r="Y70" s="105">
        <f t="shared" si="66"/>
        <v>46.071359210257086</v>
      </c>
      <c r="Z70" s="105">
        <f t="shared" si="66"/>
        <v>46.902556458579213</v>
      </c>
      <c r="AA70" s="105">
        <f t="shared" si="66"/>
        <v>131.78970311816926</v>
      </c>
      <c r="AH70" s="96" t="s">
        <v>10</v>
      </c>
      <c r="AI70" s="105">
        <f>AY35/AI35*1000</f>
        <v>20.648377012735647</v>
      </c>
      <c r="AJ70" s="105">
        <f>AZ35/AJ35*1000</f>
        <v>20.985253140828032</v>
      </c>
      <c r="AK70" s="105">
        <f>BA35/AK35*1000</f>
        <v>36.52450675227341</v>
      </c>
      <c r="AL70" s="105">
        <f>BB35/AL35*1000</f>
        <v>71.952603348705793</v>
      </c>
    </row>
    <row r="71" spans="1:38" x14ac:dyDescent="0.2">
      <c r="A71" s="96" t="s">
        <v>22</v>
      </c>
      <c r="B71" s="96" t="s">
        <v>882</v>
      </c>
      <c r="C71" s="104">
        <f t="shared" si="60"/>
        <v>60.049705563467107</v>
      </c>
      <c r="D71" s="104">
        <f t="shared" si="61"/>
        <v>76.662811657101528</v>
      </c>
      <c r="E71" s="104">
        <f t="shared" si="62"/>
        <v>149.84584982169102</v>
      </c>
      <c r="F71" s="104">
        <f t="shared" si="63"/>
        <v>456.45972085122963</v>
      </c>
      <c r="J71" s="96" t="s">
        <v>882</v>
      </c>
      <c r="K71" s="96" t="s">
        <v>562</v>
      </c>
      <c r="L71" s="103">
        <v>0.52834094234320805</v>
      </c>
      <c r="M71" s="103">
        <v>6.1681656334716504</v>
      </c>
      <c r="N71" s="103">
        <v>11.406314379603501</v>
      </c>
      <c r="O71" s="103">
        <v>9.3891302568173902</v>
      </c>
      <c r="W71" s="96" t="s">
        <v>867</v>
      </c>
      <c r="X71" s="105">
        <f t="shared" ref="X71:AA71" si="67">X6/$AD37</f>
        <v>197.52399214949938</v>
      </c>
      <c r="Y71" s="105">
        <f t="shared" si="67"/>
        <v>232.85092540061385</v>
      </c>
      <c r="Z71" s="105">
        <f t="shared" si="67"/>
        <v>237.05190952133327</v>
      </c>
      <c r="AA71" s="105">
        <f t="shared" si="67"/>
        <v>666.08311227131765</v>
      </c>
      <c r="AH71" s="96" t="s">
        <v>886</v>
      </c>
      <c r="AI71" s="105">
        <f>AI45</f>
        <v>22.792079994014788</v>
      </c>
      <c r="AJ71" s="105">
        <f t="shared" ref="AJ71:AL71" si="68">AJ45</f>
        <v>59.077916138806586</v>
      </c>
      <c r="AK71" s="105">
        <f t="shared" si="68"/>
        <v>59.605181753552223</v>
      </c>
      <c r="AL71" s="105">
        <f t="shared" si="68"/>
        <v>209.43302867195379</v>
      </c>
    </row>
    <row r="72" spans="1:38" x14ac:dyDescent="0.2">
      <c r="A72" s="96" t="s">
        <v>23</v>
      </c>
      <c r="B72" s="96" t="s">
        <v>873</v>
      </c>
      <c r="C72" s="104">
        <f t="shared" si="60"/>
        <v>55.467056826550525</v>
      </c>
      <c r="D72" s="104">
        <f t="shared" si="61"/>
        <v>83.386395668688976</v>
      </c>
      <c r="E72" s="104">
        <f t="shared" si="62"/>
        <v>102.12772899634577</v>
      </c>
      <c r="F72" s="104">
        <f t="shared" si="63"/>
        <v>230.84431902919962</v>
      </c>
      <c r="J72" s="96" t="s">
        <v>882</v>
      </c>
      <c r="K72" s="96" t="s">
        <v>22</v>
      </c>
      <c r="L72" s="103">
        <v>0.28173042237272</v>
      </c>
      <c r="M72" s="103">
        <v>3.5370950534468202</v>
      </c>
      <c r="N72" s="103">
        <v>11.733842297300701</v>
      </c>
      <c r="O72" s="103">
        <v>18.285967465451101</v>
      </c>
      <c r="W72" s="96" t="s">
        <v>868</v>
      </c>
      <c r="X72" s="105">
        <f t="shared" ref="X72:AA72" si="69">X7/$AD38</f>
        <v>10.493262133760567</v>
      </c>
      <c r="Y72" s="105">
        <f t="shared" si="69"/>
        <v>12.369969702050499</v>
      </c>
      <c r="Z72" s="105">
        <f t="shared" si="69"/>
        <v>12.593142730900128</v>
      </c>
      <c r="AA72" s="105">
        <f t="shared" si="69"/>
        <v>35.384991078167211</v>
      </c>
      <c r="AG72" s="96" t="s">
        <v>874</v>
      </c>
      <c r="AH72" s="96" t="s">
        <v>874</v>
      </c>
      <c r="AI72" s="99">
        <f>AI51</f>
        <v>60.23876051551494</v>
      </c>
      <c r="AJ72" s="99">
        <f>AI72</f>
        <v>60.23876051551494</v>
      </c>
      <c r="AK72" s="99">
        <f t="shared" ref="AK72:AL72" si="70">AK51</f>
        <v>92.962287761508932</v>
      </c>
      <c r="AL72" s="99">
        <f t="shared" si="70"/>
        <v>174.2334678135297</v>
      </c>
    </row>
    <row r="73" spans="1:38" x14ac:dyDescent="0.2">
      <c r="A73" s="96" t="s">
        <v>367</v>
      </c>
      <c r="B73" s="96" t="s">
        <v>873</v>
      </c>
      <c r="C73" s="104">
        <f t="shared" si="60"/>
        <v>55.467056826550525</v>
      </c>
      <c r="D73" s="104">
        <f t="shared" si="61"/>
        <v>83.386395668688976</v>
      </c>
      <c r="E73" s="104">
        <f t="shared" si="62"/>
        <v>102.12772899634577</v>
      </c>
      <c r="F73" s="104">
        <f t="shared" si="63"/>
        <v>230.84431902919962</v>
      </c>
      <c r="J73" s="96" t="s">
        <v>873</v>
      </c>
      <c r="K73" s="96" t="s">
        <v>23</v>
      </c>
      <c r="L73" s="103">
        <v>2.8016048769725002</v>
      </c>
      <c r="M73" s="103">
        <v>11.4720501305436</v>
      </c>
      <c r="N73" s="103">
        <v>49.405813786718198</v>
      </c>
      <c r="O73" s="103">
        <v>175.27350775707899</v>
      </c>
      <c r="W73" s="96" t="s">
        <v>869</v>
      </c>
      <c r="X73" s="105">
        <f t="shared" ref="X73:AA73" si="71">X8/$AD39</f>
        <v>16.736140918288012</v>
      </c>
      <c r="Y73" s="105">
        <f t="shared" si="71"/>
        <v>32.920571380518062</v>
      </c>
      <c r="Z73" s="105">
        <f t="shared" si="71"/>
        <v>67.774726290167109</v>
      </c>
      <c r="AA73" s="105">
        <f t="shared" si="71"/>
        <v>695.99523710610788</v>
      </c>
    </row>
    <row r="74" spans="1:38" x14ac:dyDescent="0.2">
      <c r="A74" s="96" t="s">
        <v>24</v>
      </c>
      <c r="B74" s="96" t="s">
        <v>874</v>
      </c>
      <c r="C74" s="104">
        <f t="shared" si="60"/>
        <v>697.02675020658717</v>
      </c>
      <c r="D74" s="104">
        <f t="shared" si="61"/>
        <v>697.02675020658717</v>
      </c>
      <c r="E74" s="104">
        <f t="shared" si="62"/>
        <v>1075.6728852926042</v>
      </c>
      <c r="F74" s="104">
        <f t="shared" si="63"/>
        <v>2016.0671768139957</v>
      </c>
      <c r="J74" s="96" t="s">
        <v>873</v>
      </c>
      <c r="K74" s="96" t="s">
        <v>367</v>
      </c>
      <c r="L74" s="103">
        <v>10.4084825813232</v>
      </c>
      <c r="M74" s="103">
        <v>21.009094121926601</v>
      </c>
      <c r="N74" s="103">
        <v>36.911265047799603</v>
      </c>
      <c r="O74" s="103">
        <v>81.518758587356899</v>
      </c>
      <c r="W74" s="96" t="s">
        <v>870</v>
      </c>
      <c r="X74" s="105">
        <f t="shared" ref="X74:AA74" si="72">X9/$AD40</f>
        <v>103.32416225741272</v>
      </c>
      <c r="Y74" s="105">
        <f t="shared" si="72"/>
        <v>267.82005830792247</v>
      </c>
      <c r="Z74" s="105">
        <f t="shared" si="72"/>
        <v>270.21033062817753</v>
      </c>
      <c r="AA74" s="105">
        <f t="shared" si="72"/>
        <v>949.4303390583425</v>
      </c>
      <c r="AH74" s="96" t="s">
        <v>893</v>
      </c>
      <c r="AI74" s="99">
        <f>AY32/AI32*1000</f>
        <v>21.524245846969915</v>
      </c>
      <c r="AJ74" s="99">
        <f>AZ32/AJ32*1000</f>
        <v>36.123231562002047</v>
      </c>
      <c r="AK74" s="99">
        <f>BA32/AK32*1000</f>
        <v>51.879388157930329</v>
      </c>
      <c r="AL74" s="99">
        <f>BB32/AL32*1000</f>
        <v>141.8662781464063</v>
      </c>
    </row>
    <row r="75" spans="1:38" x14ac:dyDescent="0.2">
      <c r="A75" s="96" t="s">
        <v>368</v>
      </c>
      <c r="B75" s="96" t="s">
        <v>368</v>
      </c>
      <c r="C75" s="104">
        <f t="shared" si="60"/>
        <v>24.039058686645937</v>
      </c>
      <c r="D75" s="104">
        <f t="shared" si="61"/>
        <v>42.433948995298771</v>
      </c>
      <c r="E75" s="104">
        <f t="shared" si="62"/>
        <v>59.186419720716451</v>
      </c>
      <c r="F75" s="104">
        <f t="shared" si="63"/>
        <v>171.18551213044191</v>
      </c>
      <c r="J75" s="96" t="s">
        <v>874</v>
      </c>
      <c r="K75" s="96" t="s">
        <v>24</v>
      </c>
      <c r="L75" s="103">
        <v>63.122193357192998</v>
      </c>
      <c r="M75" s="103">
        <v>50.8235646252487</v>
      </c>
      <c r="N75" s="103">
        <v>181.71181445545699</v>
      </c>
      <c r="O75" s="103">
        <v>387.719741991744</v>
      </c>
      <c r="W75" s="96" t="s">
        <v>19</v>
      </c>
      <c r="X75" s="105">
        <f t="shared" ref="X75:AA75" si="73">X10/$AD41</f>
        <v>20.194641865041906</v>
      </c>
      <c r="Y75" s="105">
        <f t="shared" si="73"/>
        <v>37.753940607414876</v>
      </c>
      <c r="Z75" s="105">
        <f t="shared" si="73"/>
        <v>71.490194378582089</v>
      </c>
      <c r="AA75" s="105">
        <f t="shared" si="73"/>
        <v>148.26622746181087</v>
      </c>
      <c r="AJ75" s="104">
        <f>AJ74/$AI$74</f>
        <v>1.678257710807894</v>
      </c>
      <c r="AK75" s="104">
        <f t="shared" ref="AK75:AL75" si="74">AK74/$AI$74</f>
        <v>2.4102766957214286</v>
      </c>
      <c r="AL75" s="104">
        <f t="shared" si="74"/>
        <v>6.590998781329084</v>
      </c>
    </row>
    <row r="76" spans="1:38" x14ac:dyDescent="0.2">
      <c r="J76" s="96" t="s">
        <v>368</v>
      </c>
      <c r="K76" s="96" t="s">
        <v>368</v>
      </c>
      <c r="L76" s="103">
        <v>32.766823461297697</v>
      </c>
      <c r="M76" s="103">
        <v>71.593460210767901</v>
      </c>
      <c r="N76" s="103">
        <v>45.106683841252298</v>
      </c>
      <c r="O76" s="103">
        <v>60.643426821763001</v>
      </c>
      <c r="W76" s="96" t="s">
        <v>871</v>
      </c>
      <c r="X76" s="105">
        <f t="shared" ref="X76:AA76" si="75">X11/$AD42</f>
        <v>28.988513291539853</v>
      </c>
      <c r="Y76" s="105">
        <f t="shared" si="75"/>
        <v>34.173074736228479</v>
      </c>
      <c r="Z76" s="105">
        <f t="shared" si="75"/>
        <v>34.789608873149177</v>
      </c>
      <c r="AA76" s="105">
        <f t="shared" si="75"/>
        <v>97.753994050166639</v>
      </c>
      <c r="AJ76" s="104">
        <f>AJ72/$AI$72</f>
        <v>1</v>
      </c>
      <c r="AK76" s="104">
        <f t="shared" ref="AK76:AL76" si="76">AK72/$AI$72</f>
        <v>1.5432304211765082</v>
      </c>
      <c r="AL76" s="104">
        <f t="shared" si="76"/>
        <v>2.8923813558324225</v>
      </c>
    </row>
    <row r="77" spans="1:38" x14ac:dyDescent="0.2">
      <c r="W77" s="96" t="s">
        <v>17</v>
      </c>
      <c r="X77" s="105">
        <f t="shared" ref="X77:AA77" si="77">X12/$AD43</f>
        <v>123.2422186913517</v>
      </c>
      <c r="Y77" s="105">
        <f t="shared" si="77"/>
        <v>319.44839885258841</v>
      </c>
      <c r="Z77" s="105">
        <f t="shared" si="77"/>
        <v>322.29944992901392</v>
      </c>
      <c r="AA77" s="105">
        <f t="shared" si="77"/>
        <v>1132.4543932611257</v>
      </c>
    </row>
    <row r="78" spans="1:38" x14ac:dyDescent="0.2">
      <c r="W78" s="96" t="s">
        <v>872</v>
      </c>
      <c r="X78" s="105">
        <f t="shared" ref="X78:AA78" si="78">X13/$AD44</f>
        <v>56.426601699194819</v>
      </c>
      <c r="Y78" s="105">
        <f t="shared" si="78"/>
        <v>205.63622981685373</v>
      </c>
      <c r="Z78" s="105">
        <f t="shared" si="78"/>
        <v>269.54585374337222</v>
      </c>
      <c r="AA78" s="105">
        <f t="shared" si="78"/>
        <v>515.95192119983358</v>
      </c>
    </row>
    <row r="79" spans="1:38" x14ac:dyDescent="0.2">
      <c r="W79" s="96" t="s">
        <v>873</v>
      </c>
      <c r="X79" s="105">
        <f t="shared" ref="X79:AA79" si="79">X14/$AD45</f>
        <v>55.467056826550525</v>
      </c>
      <c r="Y79" s="105">
        <f t="shared" si="79"/>
        <v>83.386395668688976</v>
      </c>
      <c r="Z79" s="105">
        <f t="shared" si="79"/>
        <v>102.12772899634577</v>
      </c>
      <c r="AA79" s="105">
        <f t="shared" si="79"/>
        <v>230.84431902919962</v>
      </c>
    </row>
    <row r="80" spans="1:38" x14ac:dyDescent="0.2">
      <c r="W80" s="96" t="s">
        <v>874</v>
      </c>
      <c r="X80" s="105">
        <f t="shared" ref="X80:AA80" si="80">X15/$AD46</f>
        <v>697.02675020658717</v>
      </c>
      <c r="Y80" s="105">
        <f t="shared" si="80"/>
        <v>697.02675020658717</v>
      </c>
      <c r="Z80" s="105">
        <f t="shared" si="80"/>
        <v>1075.6728852926042</v>
      </c>
      <c r="AA80" s="105">
        <f t="shared" si="80"/>
        <v>2016.0671768139957</v>
      </c>
    </row>
    <row r="81" spans="23:27" x14ac:dyDescent="0.2">
      <c r="W81" s="96" t="s">
        <v>14</v>
      </c>
      <c r="X81" s="105">
        <f t="shared" ref="X81:AA81" si="81">X16/$AD47</f>
        <v>253.71619373958518</v>
      </c>
      <c r="Y81" s="105">
        <f t="shared" si="81"/>
        <v>318.82000560642632</v>
      </c>
      <c r="Z81" s="105">
        <f t="shared" si="81"/>
        <v>338.97196892551074</v>
      </c>
      <c r="AA81" s="105">
        <f t="shared" si="81"/>
        <v>651.09605592679986</v>
      </c>
    </row>
    <row r="82" spans="23:27" x14ac:dyDescent="0.2">
      <c r="W82" s="96" t="s">
        <v>875</v>
      </c>
      <c r="X82" s="105">
        <f t="shared" ref="X82:AA82" si="82">X17/$AD48</f>
        <v>94.024804484542258</v>
      </c>
      <c r="Y82" s="105">
        <f t="shared" si="82"/>
        <v>149.81720477966249</v>
      </c>
      <c r="Z82" s="105">
        <f t="shared" si="82"/>
        <v>206.47841195321848</v>
      </c>
      <c r="AA82" s="105">
        <f t="shared" si="82"/>
        <v>554.21375856260624</v>
      </c>
    </row>
    <row r="83" spans="23:27" x14ac:dyDescent="0.2">
      <c r="W83" s="96" t="s">
        <v>561</v>
      </c>
      <c r="X83" s="105">
        <f t="shared" ref="X83:AA83" si="83">X18/$AD49</f>
        <v>266.12419379691306</v>
      </c>
      <c r="Y83" s="105">
        <f t="shared" si="83"/>
        <v>322.8722374847265</v>
      </c>
      <c r="Z83" s="105">
        <f t="shared" si="83"/>
        <v>337.46611732413999</v>
      </c>
      <c r="AA83" s="105">
        <f t="shared" si="83"/>
        <v>751.06279325885839</v>
      </c>
    </row>
    <row r="84" spans="23:27" x14ac:dyDescent="0.2">
      <c r="W84" s="96" t="s">
        <v>876</v>
      </c>
      <c r="X84" s="105">
        <f t="shared" ref="X84:AA84" si="84">X19/$AD50</f>
        <v>39.536671832320728</v>
      </c>
      <c r="Y84" s="105">
        <f t="shared" si="84"/>
        <v>50.109572819173003</v>
      </c>
      <c r="Z84" s="105">
        <f t="shared" si="84"/>
        <v>143.63122111635136</v>
      </c>
      <c r="AA84" s="105">
        <f t="shared" si="84"/>
        <v>164.99866677253468</v>
      </c>
    </row>
    <row r="85" spans="23:27" x14ac:dyDescent="0.2">
      <c r="W85" s="96" t="s">
        <v>16</v>
      </c>
      <c r="X85" s="105">
        <f t="shared" ref="X85:AA85" si="85">X20/$AD51</f>
        <v>49.484920131186648</v>
      </c>
      <c r="Y85" s="105">
        <f t="shared" si="85"/>
        <v>100.86320634977838</v>
      </c>
      <c r="Z85" s="105">
        <f t="shared" si="85"/>
        <v>95.296292706519623</v>
      </c>
      <c r="AA85" s="105">
        <f t="shared" si="85"/>
        <v>1906.306411843052</v>
      </c>
    </row>
    <row r="86" spans="23:27" x14ac:dyDescent="0.2">
      <c r="W86" s="96" t="s">
        <v>368</v>
      </c>
      <c r="X86" s="105">
        <f t="shared" ref="X86:AA86" si="86">X21/$AD52</f>
        <v>24.039058686645937</v>
      </c>
      <c r="Y86" s="105">
        <f t="shared" si="86"/>
        <v>42.433948995298771</v>
      </c>
      <c r="Z86" s="105">
        <f t="shared" si="86"/>
        <v>59.186419720716451</v>
      </c>
      <c r="AA86" s="105">
        <f t="shared" si="86"/>
        <v>171.18551213044191</v>
      </c>
    </row>
    <row r="87" spans="23:27" x14ac:dyDescent="0.2">
      <c r="W87" s="96" t="s">
        <v>877</v>
      </c>
      <c r="X87" s="105">
        <f t="shared" ref="X87:AA87" si="87">X22/$AD53</f>
        <v>48.094466643923973</v>
      </c>
      <c r="Y87" s="105">
        <f t="shared" si="87"/>
        <v>56.958412504236037</v>
      </c>
      <c r="Z87" s="105">
        <f t="shared" si="87"/>
        <v>150.25445881009114</v>
      </c>
      <c r="AA87" s="105">
        <f t="shared" si="87"/>
        <v>231.19796298875315</v>
      </c>
    </row>
    <row r="88" spans="23:27" x14ac:dyDescent="0.2">
      <c r="W88" s="96" t="s">
        <v>12</v>
      </c>
      <c r="X88" s="105">
        <f t="shared" ref="X88:AA88" si="88">X23/$AD54</f>
        <v>55.134611518635239</v>
      </c>
      <c r="Y88" s="105">
        <f t="shared" si="88"/>
        <v>142.91095663489091</v>
      </c>
      <c r="Z88" s="105">
        <f t="shared" si="88"/>
        <v>144.18642534348484</v>
      </c>
      <c r="AA88" s="105">
        <f t="shared" si="88"/>
        <v>506.62373412306465</v>
      </c>
    </row>
    <row r="89" spans="23:27" x14ac:dyDescent="0.2">
      <c r="W89" s="96" t="s">
        <v>878</v>
      </c>
      <c r="X89" s="105">
        <f t="shared" ref="X89:AA89" si="89">X24/$AD55</f>
        <v>103.78231194716788</v>
      </c>
      <c r="Y89" s="105">
        <f t="shared" si="89"/>
        <v>122.90968477299654</v>
      </c>
      <c r="Z89" s="105">
        <f t="shared" si="89"/>
        <v>324.23179221703271</v>
      </c>
      <c r="AA89" s="105">
        <f t="shared" si="89"/>
        <v>498.89853845546025</v>
      </c>
    </row>
    <row r="90" spans="23:27" x14ac:dyDescent="0.2">
      <c r="W90" s="96" t="s">
        <v>879</v>
      </c>
      <c r="X90" s="105">
        <f t="shared" ref="X90:AA90" si="90">X25/$AD56</f>
        <v>223.09876670107604</v>
      </c>
      <c r="Y90" s="105">
        <f t="shared" si="90"/>
        <v>75.648098060837697</v>
      </c>
      <c r="Z90" s="105">
        <f t="shared" si="90"/>
        <v>164.91060024010559</v>
      </c>
      <c r="AA90" s="105">
        <f t="shared" si="90"/>
        <v>440.57912286043336</v>
      </c>
    </row>
    <row r="91" spans="23:27" x14ac:dyDescent="0.2">
      <c r="W91" s="96" t="s">
        <v>880</v>
      </c>
      <c r="X91" s="105">
        <f t="shared" ref="X91:AA91" si="91">X26/$AD57</f>
        <v>17.677570238879895</v>
      </c>
      <c r="Y91" s="105">
        <f t="shared" si="91"/>
        <v>22.050954658103137</v>
      </c>
      <c r="Z91" s="105">
        <f t="shared" si="91"/>
        <v>37.889690674400953</v>
      </c>
      <c r="AA91" s="105">
        <f t="shared" si="91"/>
        <v>61.181464946621247</v>
      </c>
    </row>
    <row r="92" spans="23:27" x14ac:dyDescent="0.2">
      <c r="W92" s="96" t="s">
        <v>881</v>
      </c>
      <c r="X92" s="105">
        <f t="shared" ref="X92:AA92" si="92">X27/$AD58</f>
        <v>132.23645383427672</v>
      </c>
      <c r="Y92" s="105">
        <f t="shared" si="92"/>
        <v>209.9900200307319</v>
      </c>
      <c r="Z92" s="105">
        <f t="shared" si="92"/>
        <v>316.73890579116073</v>
      </c>
      <c r="AA92" s="105">
        <f t="shared" si="92"/>
        <v>371.07063664899454</v>
      </c>
    </row>
    <row r="93" spans="23:27" x14ac:dyDescent="0.2">
      <c r="W93" s="96" t="s">
        <v>882</v>
      </c>
      <c r="X93" s="105">
        <f t="shared" ref="X93:AA93" si="93">X28/$AD59</f>
        <v>60.049705563467107</v>
      </c>
      <c r="Y93" s="105">
        <f t="shared" si="93"/>
        <v>76.662811657101528</v>
      </c>
      <c r="Z93" s="105">
        <f t="shared" si="93"/>
        <v>149.84584982169102</v>
      </c>
      <c r="AA93" s="105">
        <f t="shared" si="93"/>
        <v>456.45972085122963</v>
      </c>
    </row>
    <row r="94" spans="23:27" x14ac:dyDescent="0.2">
      <c r="W94" s="96" t="s">
        <v>18</v>
      </c>
      <c r="X94" s="105">
        <f t="shared" ref="X94:AA94" si="94">X29/$AD60</f>
        <v>186.43338924228485</v>
      </c>
      <c r="Y94" s="105">
        <f t="shared" si="94"/>
        <v>255.21051728919397</v>
      </c>
      <c r="Z94" s="105">
        <f t="shared" si="94"/>
        <v>206.137697220782</v>
      </c>
      <c r="AA94" s="105">
        <f t="shared" si="94"/>
        <v>348.22175518632025</v>
      </c>
    </row>
    <row r="95" spans="23:27" x14ac:dyDescent="0.2">
      <c r="W95" s="96" t="s">
        <v>883</v>
      </c>
      <c r="X95" s="105">
        <f t="shared" ref="X95:AA95" si="95">X30/$AD61</f>
        <v>51.057397581584702</v>
      </c>
      <c r="Y95" s="105">
        <f t="shared" si="95"/>
        <v>232.1229297043962</v>
      </c>
      <c r="Z95" s="105">
        <f t="shared" si="95"/>
        <v>239.18791149334834</v>
      </c>
      <c r="AA95" s="105">
        <f t="shared" si="95"/>
        <v>418.40507446992336</v>
      </c>
    </row>
    <row r="96" spans="23:27" x14ac:dyDescent="0.2">
      <c r="W96" s="96" t="s">
        <v>884</v>
      </c>
      <c r="X96" s="105">
        <f t="shared" ref="X96:AA96" si="96">X31/$AD62</f>
        <v>34.085321062660483</v>
      </c>
      <c r="Y96" s="105">
        <f t="shared" si="96"/>
        <v>46.58962002953642</v>
      </c>
      <c r="Z96" s="105">
        <f t="shared" si="96"/>
        <v>81.391485933950207</v>
      </c>
      <c r="AA96" s="105">
        <f t="shared" si="96"/>
        <v>171.43744412565098</v>
      </c>
    </row>
    <row r="98" spans="23:43" x14ac:dyDescent="0.2">
      <c r="W98" s="96" t="s">
        <v>854</v>
      </c>
    </row>
    <row r="99" spans="23:43" x14ac:dyDescent="0.2">
      <c r="X99" s="96" t="s">
        <v>391</v>
      </c>
      <c r="Y99" s="96" t="s">
        <v>392</v>
      </c>
      <c r="Z99" s="96" t="s">
        <v>393</v>
      </c>
      <c r="AA99" s="96" t="s">
        <v>394</v>
      </c>
      <c r="AF99" s="96" t="s">
        <v>894</v>
      </c>
      <c r="AG99" s="96" t="s">
        <v>895</v>
      </c>
      <c r="AH99" s="96" t="s">
        <v>896</v>
      </c>
      <c r="AI99" s="96" t="s">
        <v>897</v>
      </c>
      <c r="AK99" s="96" t="s">
        <v>898</v>
      </c>
      <c r="AL99" s="96" t="s">
        <v>899</v>
      </c>
      <c r="AM99" s="96" t="s">
        <v>900</v>
      </c>
      <c r="AN99" s="96" t="s">
        <v>901</v>
      </c>
      <c r="AP99" s="96" t="s">
        <v>897</v>
      </c>
      <c r="AQ99" s="96" t="s">
        <v>901</v>
      </c>
    </row>
    <row r="100" spans="23:43" x14ac:dyDescent="0.2">
      <c r="W100" s="96" t="s">
        <v>865</v>
      </c>
      <c r="X100" s="105">
        <f>R4/X69*1000</f>
        <v>111.75555083241794</v>
      </c>
      <c r="Y100" s="105">
        <f t="shared" ref="Y100:AA100" si="97">S4/Y69*1000</f>
        <v>210.53753525277622</v>
      </c>
      <c r="Z100" s="105">
        <f t="shared" si="97"/>
        <v>203.26391874221665</v>
      </c>
      <c r="AA100" s="105">
        <f t="shared" si="97"/>
        <v>54.413135714883431</v>
      </c>
      <c r="AB100" s="108">
        <f t="shared" ref="AB100:AB126" si="98">SUM(X100:AA100)</f>
        <v>579.97014054229419</v>
      </c>
      <c r="AC100" s="110">
        <f>VLOOKUP($W100,$AH$4:$AN$31,7,)/1000</f>
        <v>579.9701405422943</v>
      </c>
      <c r="AD100" s="103">
        <f>AC100/AB100</f>
        <v>1.0000000000000002</v>
      </c>
      <c r="AF100" s="113">
        <f>X100/SUM($X$100:$AA$127)</f>
        <v>6.8352626062768819E-3</v>
      </c>
      <c r="AG100" s="113">
        <f t="shared" ref="AG100:AI115" si="99">Y100/SUM($X$100:$AA$127)</f>
        <v>1.2877027863152507E-2</v>
      </c>
      <c r="AH100" s="113">
        <f t="shared" si="99"/>
        <v>1.2432154399805896E-2</v>
      </c>
      <c r="AI100" s="113">
        <f t="shared" si="99"/>
        <v>3.3280500974840464E-3</v>
      </c>
      <c r="AK100" s="113">
        <v>4.2167196118981952E-3</v>
      </c>
      <c r="AL100" s="113">
        <v>1.3056776026571184E-2</v>
      </c>
      <c r="AM100" s="113">
        <v>1.3863881137295241E-2</v>
      </c>
      <c r="AN100" s="113">
        <v>4.3351181909547093E-3</v>
      </c>
      <c r="AP100" s="113">
        <f>HLOOKUP($AP$99,$AF$99:$AI$127,ROWS($AF$99:$AF100),)</f>
        <v>3.3280500974840464E-3</v>
      </c>
      <c r="AQ100" s="113">
        <f>HLOOKUP($AQ$99,$AK$99:$AN$127,ROWS($AK$99:$AK100),)</f>
        <v>4.3351181909547093E-3</v>
      </c>
    </row>
    <row r="101" spans="23:43" x14ac:dyDescent="0.2">
      <c r="W101" s="96" t="s">
        <v>866</v>
      </c>
      <c r="X101" s="105">
        <f t="shared" ref="X101:AA101" si="100">R5/X70*1000</f>
        <v>12.876094272975854</v>
      </c>
      <c r="Y101" s="105">
        <f t="shared" si="100"/>
        <v>32.865586989679805</v>
      </c>
      <c r="Z101" s="105">
        <f t="shared" si="100"/>
        <v>12.939996307943893</v>
      </c>
      <c r="AA101" s="105">
        <f t="shared" si="100"/>
        <v>4.9522663796813724</v>
      </c>
      <c r="AB101" s="108">
        <f t="shared" si="98"/>
        <v>63.633943950280923</v>
      </c>
      <c r="AC101" s="110">
        <f t="shared" ref="AC101:AC127" si="101">VLOOKUP($W101,$AH$4:$AN$31,7,)/1000</f>
        <v>63.63394395028093</v>
      </c>
      <c r="AD101" s="103">
        <f t="shared" ref="AD101:AD127" si="102">AC101/AB101</f>
        <v>1.0000000000000002</v>
      </c>
      <c r="AF101" s="113">
        <f t="shared" ref="AF101:AF127" si="103">X101/SUM($X$100:$AA$127)</f>
        <v>7.8753569772068528E-4</v>
      </c>
      <c r="AG101" s="113">
        <f t="shared" si="99"/>
        <v>2.0101455015935871E-3</v>
      </c>
      <c r="AH101" s="113">
        <f t="shared" si="99"/>
        <v>7.91444113784394E-4</v>
      </c>
      <c r="AI101" s="113">
        <f t="shared" si="99"/>
        <v>3.0289360080304028E-4</v>
      </c>
      <c r="AK101" s="113">
        <v>1.5947761850477139E-3</v>
      </c>
      <c r="AL101" s="113">
        <v>1.8347873463736258E-3</v>
      </c>
      <c r="AM101" s="113">
        <v>4.5376607898705597E-4</v>
      </c>
      <c r="AN101" s="113">
        <v>8.6893034933117833E-6</v>
      </c>
      <c r="AP101" s="113">
        <f>HLOOKUP($AP$99,$AF$99:$AI$127,ROWS($AF$99:$AF101),)</f>
        <v>3.0289360080304028E-4</v>
      </c>
      <c r="AQ101" s="113">
        <f>HLOOKUP($AQ$99,$AK$99:$AN$127,ROWS($AK$99:$AK101),)</f>
        <v>8.6893034933117833E-6</v>
      </c>
    </row>
    <row r="102" spans="23:43" x14ac:dyDescent="0.2">
      <c r="W102" s="96" t="s">
        <v>867</v>
      </c>
      <c r="X102" s="105">
        <f t="shared" ref="X102:AA102" si="104">R6/X71*1000</f>
        <v>0</v>
      </c>
      <c r="Y102" s="105">
        <f t="shared" si="104"/>
        <v>7.3874513643629482</v>
      </c>
      <c r="Z102" s="105">
        <f t="shared" si="104"/>
        <v>0.22990237434689187</v>
      </c>
      <c r="AA102" s="105">
        <f t="shared" si="104"/>
        <v>0</v>
      </c>
      <c r="AB102" s="108">
        <f t="shared" si="98"/>
        <v>7.6173537387098404</v>
      </c>
      <c r="AC102" s="110">
        <f t="shared" si="101"/>
        <v>7.6173537387098404</v>
      </c>
      <c r="AD102" s="103">
        <f t="shared" si="102"/>
        <v>1</v>
      </c>
      <c r="AF102" s="113">
        <f t="shared" si="103"/>
        <v>0</v>
      </c>
      <c r="AG102" s="113">
        <f t="shared" si="99"/>
        <v>4.5183590157627863E-4</v>
      </c>
      <c r="AH102" s="113">
        <f t="shared" si="99"/>
        <v>1.4061432213098956E-5</v>
      </c>
      <c r="AI102" s="113">
        <f t="shared" si="99"/>
        <v>0</v>
      </c>
      <c r="AK102" s="113">
        <v>1.6221007324678253E-4</v>
      </c>
      <c r="AL102" s="113">
        <v>2.1620974331172088E-4</v>
      </c>
      <c r="AM102" s="113">
        <v>5.8318344820582813E-5</v>
      </c>
      <c r="AN102" s="113">
        <v>2.9159172410291406E-5</v>
      </c>
      <c r="AP102" s="113">
        <f>HLOOKUP($AP$99,$AF$99:$AI$127,ROWS($AF$99:$AF102),)</f>
        <v>0</v>
      </c>
      <c r="AQ102" s="113">
        <f>HLOOKUP($AQ$99,$AK$99:$AN$127,ROWS($AK$99:$AK102),)</f>
        <v>2.9159172410291406E-5</v>
      </c>
    </row>
    <row r="103" spans="23:43" x14ac:dyDescent="0.2">
      <c r="W103" s="96" t="s">
        <v>868</v>
      </c>
      <c r="X103" s="105">
        <f t="shared" ref="X103:AA103" si="105">R7/X72*1000</f>
        <v>81.094374122529729</v>
      </c>
      <c r="Y103" s="105">
        <f t="shared" si="105"/>
        <v>60.740259322281538</v>
      </c>
      <c r="Z103" s="105">
        <f t="shared" si="105"/>
        <v>59.430930313273869</v>
      </c>
      <c r="AA103" s="105">
        <f t="shared" si="105"/>
        <v>38.245103900442054</v>
      </c>
      <c r="AB103" s="108">
        <f t="shared" si="98"/>
        <v>239.51066765852718</v>
      </c>
      <c r="AC103" s="110">
        <f t="shared" si="101"/>
        <v>239.51066765852724</v>
      </c>
      <c r="AD103" s="103">
        <f t="shared" si="102"/>
        <v>1.0000000000000002</v>
      </c>
      <c r="AF103" s="113">
        <f t="shared" si="103"/>
        <v>4.9599446192194318E-3</v>
      </c>
      <c r="AG103" s="113">
        <f t="shared" si="99"/>
        <v>3.7150335723701525E-3</v>
      </c>
      <c r="AH103" s="113">
        <f t="shared" si="99"/>
        <v>3.6349515760136226E-3</v>
      </c>
      <c r="AI103" s="113">
        <f t="shared" si="99"/>
        <v>2.3391708654889884E-3</v>
      </c>
      <c r="AK103" s="113">
        <v>6.7086488481614181E-3</v>
      </c>
      <c r="AL103" s="113">
        <v>4.9980977601493419E-3</v>
      </c>
      <c r="AM103" s="113">
        <v>1.9862319051205109E-3</v>
      </c>
      <c r="AN103" s="113">
        <v>9.5612211966092711E-4</v>
      </c>
      <c r="AP103" s="113">
        <f>HLOOKUP($AP$99,$AF$99:$AI$127,ROWS($AF$99:$AF103),)</f>
        <v>2.3391708654889884E-3</v>
      </c>
      <c r="AQ103" s="113">
        <f>HLOOKUP($AQ$99,$AK$99:$AN$127,ROWS($AK$99:$AK103),)</f>
        <v>9.5612211966092711E-4</v>
      </c>
    </row>
    <row r="104" spans="23:43" x14ac:dyDescent="0.2">
      <c r="W104" s="96" t="s">
        <v>869</v>
      </c>
      <c r="X104" s="105">
        <f t="shared" ref="X104:AA104" si="106">R8/X73*1000</f>
        <v>25.730963991206252</v>
      </c>
      <c r="Y104" s="105">
        <f t="shared" si="106"/>
        <v>157.4949537334933</v>
      </c>
      <c r="Z104" s="105">
        <f t="shared" si="106"/>
        <v>59.999303913686951</v>
      </c>
      <c r="AA104" s="105">
        <f t="shared" si="106"/>
        <v>7.5697369361814202</v>
      </c>
      <c r="AB104" s="108">
        <f t="shared" si="98"/>
        <v>250.79495857456794</v>
      </c>
      <c r="AC104" s="110">
        <f t="shared" si="101"/>
        <v>250.79495857456794</v>
      </c>
      <c r="AD104" s="103">
        <f t="shared" si="102"/>
        <v>1</v>
      </c>
      <c r="AF104" s="113">
        <f t="shared" si="103"/>
        <v>1.5737732460044441E-3</v>
      </c>
      <c r="AG104" s="113">
        <f t="shared" si="99"/>
        <v>9.6328044550211163E-3</v>
      </c>
      <c r="AH104" s="113">
        <f t="shared" si="99"/>
        <v>3.6697147961701248E-3</v>
      </c>
      <c r="AI104" s="113">
        <f t="shared" si="99"/>
        <v>4.6298496525529876E-4</v>
      </c>
      <c r="AK104" s="113">
        <v>2.8831472668682653E-3</v>
      </c>
      <c r="AL104" s="113">
        <v>6.0148151078930007E-3</v>
      </c>
      <c r="AM104" s="113">
        <v>5.642075809843914E-3</v>
      </c>
      <c r="AN104" s="113">
        <v>7.9923927784580646E-4</v>
      </c>
      <c r="AP104" s="113">
        <f>HLOOKUP($AP$99,$AF$99:$AI$127,ROWS($AF$99:$AF104),)</f>
        <v>4.6298496525529876E-4</v>
      </c>
      <c r="AQ104" s="113">
        <f>HLOOKUP($AQ$99,$AK$99:$AN$127,ROWS($AK$99:$AK104),)</f>
        <v>7.9923927784580646E-4</v>
      </c>
    </row>
    <row r="105" spans="23:43" x14ac:dyDescent="0.2">
      <c r="W105" s="96" t="s">
        <v>870</v>
      </c>
      <c r="X105" s="105">
        <f t="shared" ref="X105:AA105" si="107">R9/X74*1000</f>
        <v>22.796772361395966</v>
      </c>
      <c r="Y105" s="105">
        <f t="shared" si="107"/>
        <v>60.472524638141024</v>
      </c>
      <c r="Z105" s="105">
        <f t="shared" si="107"/>
        <v>68.701479293542306</v>
      </c>
      <c r="AA105" s="105">
        <f t="shared" si="107"/>
        <v>34.713829873515493</v>
      </c>
      <c r="AB105" s="108">
        <f t="shared" si="98"/>
        <v>186.68460616659479</v>
      </c>
      <c r="AC105" s="110">
        <f t="shared" si="101"/>
        <v>186.68460616659476</v>
      </c>
      <c r="AD105" s="103">
        <f t="shared" si="102"/>
        <v>0.99999999999999989</v>
      </c>
      <c r="AF105" s="113">
        <f t="shared" si="103"/>
        <v>1.3943103899985924E-3</v>
      </c>
      <c r="AG105" s="113">
        <f t="shared" si="99"/>
        <v>3.6986582168618319E-3</v>
      </c>
      <c r="AH105" s="113">
        <f t="shared" si="99"/>
        <v>4.2019626668497994E-3</v>
      </c>
      <c r="AI105" s="113">
        <f t="shared" si="99"/>
        <v>2.1231888840215745E-3</v>
      </c>
      <c r="AK105" s="113">
        <v>1.1699419797995996E-3</v>
      </c>
      <c r="AL105" s="113">
        <v>3.0096798912352223E-3</v>
      </c>
      <c r="AM105" s="113">
        <v>4.3706222434195339E-3</v>
      </c>
      <c r="AN105" s="113">
        <v>2.8678760432774412E-3</v>
      </c>
      <c r="AP105" s="113">
        <f>HLOOKUP($AP$99,$AF$99:$AI$127,ROWS($AF$99:$AF105),)</f>
        <v>2.1231888840215745E-3</v>
      </c>
      <c r="AQ105" s="113">
        <f>HLOOKUP($AQ$99,$AK$99:$AN$127,ROWS($AK$99:$AK105),)</f>
        <v>2.8678760432774412E-3</v>
      </c>
    </row>
    <row r="106" spans="23:43" x14ac:dyDescent="0.2">
      <c r="W106" s="96" t="s">
        <v>19</v>
      </c>
      <c r="X106" s="105">
        <f t="shared" ref="X106:AA106" si="108">R10/X75*1000</f>
        <v>342.91987520712433</v>
      </c>
      <c r="Y106" s="105">
        <f t="shared" si="108"/>
        <v>522.87267299323878</v>
      </c>
      <c r="Z106" s="105">
        <f t="shared" si="108"/>
        <v>301.10667111797608</v>
      </c>
      <c r="AA106" s="105">
        <f t="shared" si="108"/>
        <v>160.61855434556182</v>
      </c>
      <c r="AB106" s="108">
        <f t="shared" si="98"/>
        <v>1327.5177736639009</v>
      </c>
      <c r="AC106" s="110">
        <f t="shared" si="101"/>
        <v>1327.5177736639014</v>
      </c>
      <c r="AD106" s="103">
        <f t="shared" si="102"/>
        <v>1.0000000000000004</v>
      </c>
      <c r="AF106" s="113">
        <f t="shared" si="103"/>
        <v>2.0973878992974922E-2</v>
      </c>
      <c r="AG106" s="113">
        <f t="shared" si="99"/>
        <v>3.198026409367391E-2</v>
      </c>
      <c r="AH106" s="113">
        <f t="shared" si="99"/>
        <v>1.8416473761374803E-2</v>
      </c>
      <c r="AI106" s="113">
        <f t="shared" si="99"/>
        <v>9.8238520611720771E-3</v>
      </c>
      <c r="AK106" s="113">
        <v>1.8787650933063678E-2</v>
      </c>
      <c r="AL106" s="113">
        <v>3.1144925039927756E-2</v>
      </c>
      <c r="AM106" s="113">
        <v>2.1393915946989233E-2</v>
      </c>
      <c r="AN106" s="113">
        <v>9.8679769892150871E-3</v>
      </c>
      <c r="AP106" s="113">
        <f>HLOOKUP($AP$99,$AF$99:$AI$127,ROWS($AF$99:$AF106),)</f>
        <v>9.8238520611720771E-3</v>
      </c>
      <c r="AQ106" s="113">
        <f>HLOOKUP($AQ$99,$AK$99:$AN$127,ROWS($AK$99:$AK106),)</f>
        <v>9.8679769892150871E-3</v>
      </c>
    </row>
    <row r="107" spans="23:43" x14ac:dyDescent="0.2">
      <c r="W107" s="96" t="s">
        <v>871</v>
      </c>
      <c r="X107" s="105">
        <f t="shared" ref="X107:AA107" si="109">R11/X76*1000</f>
        <v>195.81511707720054</v>
      </c>
      <c r="Y107" s="105">
        <f t="shared" si="109"/>
        <v>146.68088620839177</v>
      </c>
      <c r="Z107" s="105">
        <f t="shared" si="109"/>
        <v>143.49758460804151</v>
      </c>
      <c r="AA107" s="105">
        <f t="shared" si="109"/>
        <v>92.281537480786554</v>
      </c>
      <c r="AB107" s="108">
        <f t="shared" si="98"/>
        <v>578.27512537442044</v>
      </c>
      <c r="AC107" s="110">
        <f t="shared" si="101"/>
        <v>578.27512537442033</v>
      </c>
      <c r="AD107" s="103">
        <f t="shared" si="102"/>
        <v>0.99999999999999978</v>
      </c>
      <c r="AF107" s="113">
        <f t="shared" si="103"/>
        <v>1.1976566152929408E-2</v>
      </c>
      <c r="AG107" s="113">
        <f t="shared" si="99"/>
        <v>8.9713877215747279E-3</v>
      </c>
      <c r="AH107" s="113">
        <f t="shared" si="99"/>
        <v>8.7766886463940819E-3</v>
      </c>
      <c r="AI107" s="113">
        <f t="shared" si="99"/>
        <v>5.6441808723937332E-3</v>
      </c>
      <c r="AK107" s="113">
        <v>1.5460946544675834E-2</v>
      </c>
      <c r="AL107" s="113">
        <v>1.4633845645120757E-2</v>
      </c>
      <c r="AM107" s="113">
        <v>3.8874554060057808E-3</v>
      </c>
      <c r="AN107" s="113">
        <v>1.3865757974895817E-3</v>
      </c>
      <c r="AP107" s="113">
        <f>HLOOKUP($AP$99,$AF$99:$AI$127,ROWS($AF$99:$AF107),)</f>
        <v>5.6441808723937332E-3</v>
      </c>
      <c r="AQ107" s="113">
        <f>HLOOKUP($AQ$99,$AK$99:$AN$127,ROWS($AK$99:$AK107),)</f>
        <v>1.3865757974895817E-3</v>
      </c>
    </row>
    <row r="108" spans="23:43" x14ac:dyDescent="0.2">
      <c r="W108" s="96" t="s">
        <v>17</v>
      </c>
      <c r="X108" s="105">
        <f t="shared" ref="X108:AA108" si="110">R12/X77*1000</f>
        <v>53.618027950540416</v>
      </c>
      <c r="Y108" s="105">
        <f t="shared" si="110"/>
        <v>8.1449637032366908</v>
      </c>
      <c r="Z108" s="105">
        <f t="shared" si="110"/>
        <v>20.86761896501983</v>
      </c>
      <c r="AA108" s="105">
        <f t="shared" si="110"/>
        <v>23.047961804938563</v>
      </c>
      <c r="AB108" s="108">
        <f t="shared" si="98"/>
        <v>105.6785724237355</v>
      </c>
      <c r="AC108" s="110">
        <f t="shared" si="101"/>
        <v>105.67857242373549</v>
      </c>
      <c r="AD108" s="103">
        <f t="shared" si="102"/>
        <v>0.99999999999999989</v>
      </c>
      <c r="AF108" s="113">
        <f t="shared" si="103"/>
        <v>3.2794192211732681E-3</v>
      </c>
      <c r="AG108" s="113">
        <f t="shared" si="99"/>
        <v>4.9816734305842345E-4</v>
      </c>
      <c r="AH108" s="113">
        <f t="shared" si="99"/>
        <v>1.2763183084079858E-3</v>
      </c>
      <c r="AI108" s="113">
        <f t="shared" si="99"/>
        <v>1.4096737951963605E-3</v>
      </c>
      <c r="AK108" s="113">
        <v>2.8820172677592696E-4</v>
      </c>
      <c r="AL108" s="113">
        <v>9.8715812967179188E-4</v>
      </c>
      <c r="AM108" s="113">
        <v>1.8674339298271972E-3</v>
      </c>
      <c r="AN108" s="113">
        <v>3.3207848815611212E-3</v>
      </c>
      <c r="AP108" s="113">
        <f>HLOOKUP($AP$99,$AF$99:$AI$127,ROWS($AF$99:$AF108),)</f>
        <v>1.4096737951963605E-3</v>
      </c>
      <c r="AQ108" s="113">
        <f>HLOOKUP($AQ$99,$AK$99:$AN$127,ROWS($AK$99:$AK108),)</f>
        <v>3.3207848815611212E-3</v>
      </c>
    </row>
    <row r="109" spans="23:43" x14ac:dyDescent="0.2">
      <c r="W109" s="96" t="s">
        <v>872</v>
      </c>
      <c r="X109" s="105">
        <f t="shared" ref="X109:AA109" si="111">R13/X78*1000</f>
        <v>16.921208196222672</v>
      </c>
      <c r="Y109" s="105">
        <f t="shared" si="111"/>
        <v>38.752159269249418</v>
      </c>
      <c r="Z109" s="105">
        <f t="shared" si="111"/>
        <v>72.346246780216845</v>
      </c>
      <c r="AA109" s="105">
        <f t="shared" si="111"/>
        <v>32.068705099979482</v>
      </c>
      <c r="AB109" s="108">
        <f t="shared" si="98"/>
        <v>160.08831934566842</v>
      </c>
      <c r="AC109" s="110">
        <f t="shared" si="101"/>
        <v>160.0883193456684</v>
      </c>
      <c r="AD109" s="103">
        <f t="shared" si="102"/>
        <v>0.99999999999999978</v>
      </c>
      <c r="AF109" s="113">
        <f t="shared" si="103"/>
        <v>1.03494547496889E-3</v>
      </c>
      <c r="AG109" s="113">
        <f t="shared" si="99"/>
        <v>2.3701837017723339E-3</v>
      </c>
      <c r="AH109" s="113">
        <f t="shared" si="99"/>
        <v>4.4248862059910301E-3</v>
      </c>
      <c r="AI109" s="113">
        <f t="shared" si="99"/>
        <v>1.9614061151227019E-3</v>
      </c>
      <c r="AK109" s="113">
        <v>4.1631375219637655E-4</v>
      </c>
      <c r="AL109" s="113">
        <v>2.2315469185861746E-3</v>
      </c>
      <c r="AM109" s="113">
        <v>4.5678512488240034E-3</v>
      </c>
      <c r="AN109" s="113">
        <v>2.5757095782484004E-3</v>
      </c>
      <c r="AP109" s="113">
        <f>HLOOKUP($AP$99,$AF$99:$AI$127,ROWS($AF$99:$AF109),)</f>
        <v>1.9614061151227019E-3</v>
      </c>
      <c r="AQ109" s="113">
        <f>HLOOKUP($AQ$99,$AK$99:$AN$127,ROWS($AK$99:$AK109),)</f>
        <v>2.5757095782484004E-3</v>
      </c>
    </row>
    <row r="110" spans="23:43" x14ac:dyDescent="0.2">
      <c r="W110" s="96" t="s">
        <v>873</v>
      </c>
      <c r="X110" s="105">
        <f t="shared" ref="X110:AA110" si="112">R14/X79*1000</f>
        <v>238.1609592087172</v>
      </c>
      <c r="Y110" s="105">
        <f t="shared" si="112"/>
        <v>389.52570130893241</v>
      </c>
      <c r="Z110" s="105">
        <f t="shared" si="112"/>
        <v>845.18748906681662</v>
      </c>
      <c r="AA110" s="105">
        <f t="shared" si="112"/>
        <v>1112.4045305700336</v>
      </c>
      <c r="AB110" s="108">
        <f t="shared" si="98"/>
        <v>2585.2786801544999</v>
      </c>
      <c r="AC110" s="110">
        <f t="shared" si="101"/>
        <v>2585.2786801545003</v>
      </c>
      <c r="AD110" s="103">
        <f t="shared" si="102"/>
        <v>1.0000000000000002</v>
      </c>
      <c r="AF110" s="113">
        <f t="shared" si="103"/>
        <v>1.4566548924227225E-2</v>
      </c>
      <c r="AG110" s="113">
        <f t="shared" si="99"/>
        <v>2.3824413557168789E-2</v>
      </c>
      <c r="AH110" s="113">
        <f t="shared" si="99"/>
        <v>5.1693883626187216E-2</v>
      </c>
      <c r="AI110" s="113">
        <f t="shared" si="99"/>
        <v>6.8037578753114614E-2</v>
      </c>
      <c r="AK110" s="113">
        <v>1.0165744742930961E-2</v>
      </c>
      <c r="AL110" s="113">
        <v>4.5431354407262113E-2</v>
      </c>
      <c r="AM110" s="113">
        <v>5.4657238626905282E-2</v>
      </c>
      <c r="AN110" s="113">
        <v>4.7868087083599548E-2</v>
      </c>
      <c r="AP110" s="113">
        <f>HLOOKUP($AP$99,$AF$99:$AI$127,ROWS($AF$99:$AF110),)</f>
        <v>6.8037578753114614E-2</v>
      </c>
      <c r="AQ110" s="113">
        <f>HLOOKUP($AQ$99,$AK$99:$AN$127,ROWS($AK$99:$AK110),)</f>
        <v>4.7868087083599548E-2</v>
      </c>
    </row>
    <row r="111" spans="23:43" x14ac:dyDescent="0.2">
      <c r="W111" s="96" t="s">
        <v>874</v>
      </c>
      <c r="X111" s="105">
        <f t="shared" ref="X111:AA111" si="113">R15/X80*1000</f>
        <v>90.559212165795117</v>
      </c>
      <c r="Y111" s="105">
        <f t="shared" si="113"/>
        <v>72.914797904363695</v>
      </c>
      <c r="Z111" s="105">
        <f t="shared" si="113"/>
        <v>168.92850692804049</v>
      </c>
      <c r="AA111" s="105">
        <f t="shared" si="113"/>
        <v>192.31489230654512</v>
      </c>
      <c r="AB111" s="108">
        <f t="shared" si="98"/>
        <v>524.71740930474448</v>
      </c>
      <c r="AC111" s="110">
        <f t="shared" si="101"/>
        <v>524.71740930474436</v>
      </c>
      <c r="AD111" s="103">
        <f t="shared" si="102"/>
        <v>0.99999999999999978</v>
      </c>
      <c r="AF111" s="113">
        <f t="shared" si="103"/>
        <v>5.538838938738389E-3</v>
      </c>
      <c r="AG111" s="113">
        <f t="shared" si="99"/>
        <v>4.4596602839647058E-3</v>
      </c>
      <c r="AH111" s="113">
        <f t="shared" si="99"/>
        <v>1.0332110556825019E-2</v>
      </c>
      <c r="AI111" s="113">
        <f t="shared" si="99"/>
        <v>1.1762483225412889E-2</v>
      </c>
      <c r="AK111" s="113">
        <v>1.1780240711280201E-3</v>
      </c>
      <c r="AL111" s="113">
        <v>4.8431125375276033E-3</v>
      </c>
      <c r="AM111" s="113">
        <v>1.0644422756297945E-2</v>
      </c>
      <c r="AN111" s="113">
        <v>1.5427533639987428E-2</v>
      </c>
      <c r="AP111" s="113">
        <f>HLOOKUP($AP$99,$AF$99:$AI$127,ROWS($AF$99:$AF111),)</f>
        <v>1.1762483225412889E-2</v>
      </c>
      <c r="AQ111" s="113">
        <f>HLOOKUP($AQ$99,$AK$99:$AN$127,ROWS($AK$99:$AK111),)</f>
        <v>1.5427533639987428E-2</v>
      </c>
    </row>
    <row r="112" spans="23:43" x14ac:dyDescent="0.2">
      <c r="W112" s="96" t="s">
        <v>14</v>
      </c>
      <c r="X112" s="105">
        <f t="shared" ref="X112:AA112" si="114">R16/X81*1000</f>
        <v>5.5807187557036979</v>
      </c>
      <c r="Y112" s="105">
        <f t="shared" si="114"/>
        <v>25.230531549460544</v>
      </c>
      <c r="Z112" s="105">
        <f t="shared" si="114"/>
        <v>46.512384493604991</v>
      </c>
      <c r="AA112" s="105">
        <f t="shared" si="114"/>
        <v>20.381615411081828</v>
      </c>
      <c r="AB112" s="108">
        <f t="shared" si="98"/>
        <v>97.705250209851059</v>
      </c>
      <c r="AC112" s="110">
        <f t="shared" si="101"/>
        <v>97.705250209851059</v>
      </c>
      <c r="AD112" s="103">
        <f t="shared" si="102"/>
        <v>1</v>
      </c>
      <c r="AF112" s="113">
        <f t="shared" si="103"/>
        <v>3.4133139645305452E-4</v>
      </c>
      <c r="AG112" s="113">
        <f t="shared" si="99"/>
        <v>1.5431654853110932E-3</v>
      </c>
      <c r="AH112" s="113">
        <f t="shared" si="99"/>
        <v>2.8448194303534111E-3</v>
      </c>
      <c r="AI112" s="113">
        <f t="shared" si="99"/>
        <v>1.2465930563376746E-3</v>
      </c>
      <c r="AK112" s="113">
        <v>5.2603406798075816E-4</v>
      </c>
      <c r="AL112" s="113">
        <v>1.4660764302056315E-3</v>
      </c>
      <c r="AM112" s="113">
        <v>2.3272461534721554E-3</v>
      </c>
      <c r="AN112" s="113">
        <v>1.6565527167966888E-3</v>
      </c>
      <c r="AP112" s="113">
        <f>HLOOKUP($AP$99,$AF$99:$AI$127,ROWS($AF$99:$AF112),)</f>
        <v>1.2465930563376746E-3</v>
      </c>
      <c r="AQ112" s="113">
        <f>HLOOKUP($AQ$99,$AK$99:$AN$127,ROWS($AK$99:$AK112),)</f>
        <v>1.6565527167966888E-3</v>
      </c>
    </row>
    <row r="113" spans="23:43" x14ac:dyDescent="0.2">
      <c r="W113" s="96" t="s">
        <v>875</v>
      </c>
      <c r="X113" s="105">
        <f t="shared" ref="X113:AA113" si="115">R17/X82*1000</f>
        <v>38.5066872916479</v>
      </c>
      <c r="Y113" s="105">
        <f t="shared" si="115"/>
        <v>122.04472546543221</v>
      </c>
      <c r="Z113" s="105">
        <f t="shared" si="115"/>
        <v>101.3049410087916</v>
      </c>
      <c r="AA113" s="105">
        <f t="shared" si="115"/>
        <v>24.160063527606756</v>
      </c>
      <c r="AB113" s="108">
        <f t="shared" si="98"/>
        <v>286.01641729347847</v>
      </c>
      <c r="AC113" s="110">
        <f t="shared" si="101"/>
        <v>286.01641729347847</v>
      </c>
      <c r="AD113" s="103">
        <f t="shared" si="102"/>
        <v>1</v>
      </c>
      <c r="AF113" s="113">
        <f t="shared" si="103"/>
        <v>2.355169991787543E-3</v>
      </c>
      <c r="AG113" s="113">
        <f t="shared" si="99"/>
        <v>7.4645755137310865E-3</v>
      </c>
      <c r="AH113" s="113">
        <f t="shared" si="99"/>
        <v>6.1960758991455363E-3</v>
      </c>
      <c r="AI113" s="113">
        <f t="shared" si="99"/>
        <v>1.4776928534239806E-3</v>
      </c>
      <c r="AK113" s="113">
        <v>2.0405803162897771E-3</v>
      </c>
      <c r="AL113" s="113">
        <v>5.6210876999562565E-3</v>
      </c>
      <c r="AM113" s="113">
        <v>7.1642333165192725E-3</v>
      </c>
      <c r="AN113" s="113">
        <v>2.6676129253228411E-3</v>
      </c>
      <c r="AP113" s="113">
        <f>HLOOKUP($AP$99,$AF$99:$AI$127,ROWS($AF$99:$AF113),)</f>
        <v>1.4776928534239806E-3</v>
      </c>
      <c r="AQ113" s="113">
        <f>HLOOKUP($AQ$99,$AK$99:$AN$127,ROWS($AK$99:$AK113),)</f>
        <v>2.6676129253228411E-3</v>
      </c>
    </row>
    <row r="114" spans="23:43" x14ac:dyDescent="0.2">
      <c r="W114" s="96" t="s">
        <v>561</v>
      </c>
      <c r="X114" s="105">
        <f t="shared" ref="X114:AA114" si="116">R18/X83*1000</f>
        <v>59.179301570708375</v>
      </c>
      <c r="Y114" s="105">
        <f t="shared" si="116"/>
        <v>136.67168709673325</v>
      </c>
      <c r="Z114" s="105">
        <f t="shared" si="116"/>
        <v>164.03327976460741</v>
      </c>
      <c r="AA114" s="105">
        <f t="shared" si="116"/>
        <v>75.409251696513593</v>
      </c>
      <c r="AB114" s="108">
        <f t="shared" si="98"/>
        <v>435.29352012856265</v>
      </c>
      <c r="AC114" s="110">
        <f t="shared" si="101"/>
        <v>435.29352012856259</v>
      </c>
      <c r="AD114" s="103">
        <f t="shared" si="102"/>
        <v>0.99999999999999989</v>
      </c>
      <c r="AF114" s="113">
        <f t="shared" si="103"/>
        <v>3.6195613021354012E-3</v>
      </c>
      <c r="AG114" s="113">
        <f t="shared" si="99"/>
        <v>8.3591988513387321E-3</v>
      </c>
      <c r="AH114" s="113">
        <f t="shared" si="99"/>
        <v>1.0032705624092685E-2</v>
      </c>
      <c r="AI114" s="113">
        <f t="shared" si="99"/>
        <v>4.6122276204555376E-3</v>
      </c>
      <c r="AK114" s="113">
        <v>4.1305136683773289E-3</v>
      </c>
      <c r="AL114" s="113">
        <v>7.8297703204789765E-3</v>
      </c>
      <c r="AM114" s="113">
        <v>1.0508102001717893E-2</v>
      </c>
      <c r="AN114" s="113">
        <v>4.1553074074481555E-3</v>
      </c>
      <c r="AP114" s="113">
        <f>HLOOKUP($AP$99,$AF$99:$AI$127,ROWS($AF$99:$AF114),)</f>
        <v>4.6122276204555376E-3</v>
      </c>
      <c r="AQ114" s="113">
        <f>HLOOKUP($AQ$99,$AK$99:$AN$127,ROWS($AK$99:$AK114),)</f>
        <v>4.1553074074481555E-3</v>
      </c>
    </row>
    <row r="115" spans="23:43" x14ac:dyDescent="0.2">
      <c r="W115" s="96" t="s">
        <v>876</v>
      </c>
      <c r="X115" s="105">
        <f t="shared" ref="X115:AA115" si="117">R19/X84*1000</f>
        <v>27.196320403156573</v>
      </c>
      <c r="Y115" s="105">
        <f t="shared" si="117"/>
        <v>56.978931144015313</v>
      </c>
      <c r="Z115" s="105">
        <f t="shared" si="117"/>
        <v>36.935861860976679</v>
      </c>
      <c r="AA115" s="105">
        <f t="shared" si="117"/>
        <v>12.536494063595905</v>
      </c>
      <c r="AB115" s="108">
        <f t="shared" si="98"/>
        <v>133.64760747174446</v>
      </c>
      <c r="AC115" s="110">
        <f t="shared" si="101"/>
        <v>133.64760747174449</v>
      </c>
      <c r="AD115" s="103">
        <f t="shared" si="102"/>
        <v>1.0000000000000002</v>
      </c>
      <c r="AF115" s="113">
        <f t="shared" si="103"/>
        <v>1.6633982875604706E-3</v>
      </c>
      <c r="AG115" s="113">
        <f t="shared" si="99"/>
        <v>3.4849808756106746E-3</v>
      </c>
      <c r="AH115" s="113">
        <f t="shared" si="99"/>
        <v>2.2590941884177728E-3</v>
      </c>
      <c r="AI115" s="113">
        <f t="shared" si="99"/>
        <v>7.6676485819666572E-4</v>
      </c>
      <c r="AK115" s="113">
        <v>2.3621929994797858E-3</v>
      </c>
      <c r="AL115" s="113">
        <v>2.9024436252163052E-3</v>
      </c>
      <c r="AM115" s="113">
        <v>2.1959162282901693E-3</v>
      </c>
      <c r="AN115" s="113">
        <v>7.1368535679932612E-4</v>
      </c>
      <c r="AP115" s="113">
        <f>HLOOKUP($AP$99,$AF$99:$AI$127,ROWS($AF$99:$AF115),)</f>
        <v>7.6676485819666572E-4</v>
      </c>
      <c r="AQ115" s="113">
        <f>HLOOKUP($AQ$99,$AK$99:$AN$127,ROWS($AK$99:$AK115),)</f>
        <v>7.1368535679932612E-4</v>
      </c>
    </row>
    <row r="116" spans="23:43" x14ac:dyDescent="0.2">
      <c r="W116" s="96" t="s">
        <v>16</v>
      </c>
      <c r="X116" s="105">
        <f t="shared" ref="X116:AA116" si="118">R20/X85*1000</f>
        <v>19.076580977613109</v>
      </c>
      <c r="Y116" s="105">
        <f t="shared" si="118"/>
        <v>60.445333804709712</v>
      </c>
      <c r="Z116" s="105">
        <f t="shared" si="118"/>
        <v>28.83570822878519</v>
      </c>
      <c r="AA116" s="105">
        <f t="shared" si="118"/>
        <v>0.77966759523285778</v>
      </c>
      <c r="AB116" s="108">
        <f t="shared" si="98"/>
        <v>109.13729060634087</v>
      </c>
      <c r="AC116" s="110">
        <f t="shared" si="101"/>
        <v>109.13729060634085</v>
      </c>
      <c r="AD116" s="103">
        <f t="shared" si="102"/>
        <v>0.99999999999999989</v>
      </c>
      <c r="AF116" s="113">
        <f t="shared" si="103"/>
        <v>1.1667737274851083E-3</v>
      </c>
      <c r="AG116" s="113">
        <f t="shared" ref="AG116:AG127" si="119">Y116/SUM($X$100:$AA$127)</f>
        <v>3.6969951541718613E-3</v>
      </c>
      <c r="AH116" s="113">
        <f t="shared" ref="AH116:AH127" si="120">Z116/SUM($X$100:$AA$127)</f>
        <v>1.7636675468342957E-3</v>
      </c>
      <c r="AI116" s="113">
        <f t="shared" ref="AI116:AI127" si="121">AA116/SUM($X$100:$AA$127)</f>
        <v>4.7686515070847597E-5</v>
      </c>
      <c r="AK116" s="113">
        <v>1.2512012548071209E-3</v>
      </c>
      <c r="AL116" s="113">
        <v>2.4785393962463991E-3</v>
      </c>
      <c r="AM116" s="113">
        <v>2.0685692252550053E-3</v>
      </c>
      <c r="AN116" s="113">
        <v>8.7681306725358611E-4</v>
      </c>
      <c r="AP116" s="113">
        <f>HLOOKUP($AP$99,$AF$99:$AI$127,ROWS($AF$99:$AF116),)</f>
        <v>4.7686515070847597E-5</v>
      </c>
      <c r="AQ116" s="113">
        <f>HLOOKUP($AQ$99,$AK$99:$AN$127,ROWS($AK$99:$AK116),)</f>
        <v>8.7681306725358611E-4</v>
      </c>
    </row>
    <row r="117" spans="23:43" x14ac:dyDescent="0.2">
      <c r="W117" s="96" t="s">
        <v>368</v>
      </c>
      <c r="X117" s="105">
        <f t="shared" ref="X117:AA117" si="122">R21/X86*1000</f>
        <v>1363.0659955707902</v>
      </c>
      <c r="Y117" s="105">
        <f t="shared" si="122"/>
        <v>1687.1741119050621</v>
      </c>
      <c r="Z117" s="105">
        <f t="shared" si="122"/>
        <v>762.11205296920571</v>
      </c>
      <c r="AA117" s="105">
        <f t="shared" si="122"/>
        <v>354.25560298323154</v>
      </c>
      <c r="AB117" s="108">
        <f t="shared" si="98"/>
        <v>4166.6077634282892</v>
      </c>
      <c r="AC117" s="110">
        <f t="shared" si="101"/>
        <v>4166.6077634282901</v>
      </c>
      <c r="AD117" s="103">
        <f t="shared" si="102"/>
        <v>1.0000000000000002</v>
      </c>
      <c r="AF117" s="113">
        <f t="shared" si="103"/>
        <v>8.3368691398458497E-2</v>
      </c>
      <c r="AG117" s="113">
        <f t="shared" si="119"/>
        <v>0.10319199387846252</v>
      </c>
      <c r="AH117" s="113">
        <f t="shared" si="120"/>
        <v>4.6612772060555474E-2</v>
      </c>
      <c r="AI117" s="113">
        <f t="shared" si="121"/>
        <v>2.1667201835606234E-2</v>
      </c>
      <c r="AK117" s="113">
        <v>4.2746060892432138E-2</v>
      </c>
      <c r="AL117" s="113">
        <v>6.9304923513987357E-2</v>
      </c>
      <c r="AM117" s="113">
        <v>6.1577872710215191E-2</v>
      </c>
      <c r="AN117" s="113">
        <v>8.121180205644811E-2</v>
      </c>
      <c r="AP117" s="113">
        <f>HLOOKUP($AP$99,$AF$99:$AI$127,ROWS($AF$99:$AF117),)</f>
        <v>2.1667201835606234E-2</v>
      </c>
      <c r="AQ117" s="113">
        <f>HLOOKUP($AQ$99,$AK$99:$AN$127,ROWS($AK$99:$AK117),)</f>
        <v>8.121180205644811E-2</v>
      </c>
    </row>
    <row r="118" spans="23:43" x14ac:dyDescent="0.2">
      <c r="W118" s="96" t="s">
        <v>877</v>
      </c>
      <c r="X118" s="105">
        <f t="shared" ref="X118:AA118" si="123">R22/X87*1000</f>
        <v>5.5508125023192649</v>
      </c>
      <c r="Y118" s="105">
        <f t="shared" si="123"/>
        <v>12.196564560862383</v>
      </c>
      <c r="Z118" s="105">
        <f t="shared" si="123"/>
        <v>10.928033185200915</v>
      </c>
      <c r="AA118" s="105">
        <f t="shared" si="123"/>
        <v>13.317694376428145</v>
      </c>
      <c r="AB118" s="108">
        <f t="shared" si="98"/>
        <v>41.993104624810705</v>
      </c>
      <c r="AC118" s="110">
        <f t="shared" si="101"/>
        <v>41.993104624810705</v>
      </c>
      <c r="AD118" s="103">
        <f t="shared" si="102"/>
        <v>1</v>
      </c>
      <c r="AF118" s="113">
        <f t="shared" si="103"/>
        <v>3.3950225155662795E-4</v>
      </c>
      <c r="AG118" s="113">
        <f t="shared" si="119"/>
        <v>7.459738782274565E-4</v>
      </c>
      <c r="AH118" s="113">
        <f t="shared" si="120"/>
        <v>6.6838717213220454E-4</v>
      </c>
      <c r="AI118" s="113">
        <f t="shared" si="121"/>
        <v>8.1454511829597053E-4</v>
      </c>
      <c r="AK118" s="113">
        <v>2.9430144897779029E-4</v>
      </c>
      <c r="AL118" s="113">
        <v>8.8582838198409102E-4</v>
      </c>
      <c r="AM118" s="113">
        <v>1.0853219315799789E-3</v>
      </c>
      <c r="AN118" s="113">
        <v>3.0295665767039959E-4</v>
      </c>
      <c r="AP118" s="113">
        <f>HLOOKUP($AP$99,$AF$99:$AI$127,ROWS($AF$99:$AF118),)</f>
        <v>8.1454511829597053E-4</v>
      </c>
      <c r="AQ118" s="113">
        <f>HLOOKUP($AQ$99,$AK$99:$AN$127,ROWS($AK$99:$AK118),)</f>
        <v>3.0295665767039959E-4</v>
      </c>
    </row>
    <row r="119" spans="23:43" x14ac:dyDescent="0.2">
      <c r="W119" s="96" t="s">
        <v>12</v>
      </c>
      <c r="X119" s="105">
        <f t="shared" ref="X119:AA119" si="124">R23/X88*1000</f>
        <v>5.1281057650367501</v>
      </c>
      <c r="Y119" s="105">
        <f t="shared" si="124"/>
        <v>8.1923653033498756</v>
      </c>
      <c r="Z119" s="105">
        <f t="shared" si="124"/>
        <v>16.102847624270673</v>
      </c>
      <c r="AA119" s="105">
        <f t="shared" si="124"/>
        <v>11.605273288941744</v>
      </c>
      <c r="AB119" s="108">
        <f t="shared" si="98"/>
        <v>41.028591981599043</v>
      </c>
      <c r="AC119" s="110">
        <f t="shared" si="101"/>
        <v>41.028591981599035</v>
      </c>
      <c r="AD119" s="103">
        <f t="shared" si="102"/>
        <v>0.99999999999999978</v>
      </c>
      <c r="AF119" s="113">
        <f t="shared" si="103"/>
        <v>3.1364839881063667E-4</v>
      </c>
      <c r="AG119" s="113">
        <f t="shared" si="119"/>
        <v>5.0106654924834417E-4</v>
      </c>
      <c r="AH119" s="113">
        <f t="shared" si="120"/>
        <v>9.8489239595626128E-4</v>
      </c>
      <c r="AI119" s="113">
        <f t="shared" si="121"/>
        <v>7.0980895317207711E-4</v>
      </c>
      <c r="AK119" s="113">
        <v>3.967985376990657E-5</v>
      </c>
      <c r="AL119" s="113">
        <v>5.6257070583828591E-4</v>
      </c>
      <c r="AM119" s="113">
        <v>5.5421910322812223E-4</v>
      </c>
      <c r="AN119" s="113">
        <v>1.3529466343510043E-3</v>
      </c>
      <c r="AP119" s="113">
        <f>HLOOKUP($AP$99,$AF$99:$AI$127,ROWS($AF$99:$AF119),)</f>
        <v>7.0980895317207711E-4</v>
      </c>
      <c r="AQ119" s="113">
        <f>HLOOKUP($AQ$99,$AK$99:$AN$127,ROWS($AK$99:$AK119),)</f>
        <v>1.3529466343510043E-3</v>
      </c>
    </row>
    <row r="120" spans="23:43" x14ac:dyDescent="0.2">
      <c r="W120" s="96" t="s">
        <v>878</v>
      </c>
      <c r="X120" s="105">
        <f t="shared" ref="X120:AA120" si="125">R24/X89*1000</f>
        <v>6.4546413388443726</v>
      </c>
      <c r="Y120" s="105">
        <f t="shared" si="125"/>
        <v>26.169448053896932</v>
      </c>
      <c r="Z120" s="105">
        <f t="shared" si="125"/>
        <v>12.61130558690995</v>
      </c>
      <c r="AA120" s="105">
        <f t="shared" si="125"/>
        <v>27.65825259348879</v>
      </c>
      <c r="AB120" s="108">
        <f t="shared" si="98"/>
        <v>72.893647573140044</v>
      </c>
      <c r="AC120" s="110">
        <f t="shared" si="101"/>
        <v>72.893647573140044</v>
      </c>
      <c r="AD120" s="103">
        <f t="shared" si="102"/>
        <v>1</v>
      </c>
      <c r="AF120" s="113">
        <f t="shared" si="103"/>
        <v>3.9478279380046545E-4</v>
      </c>
      <c r="AG120" s="113">
        <f t="shared" si="119"/>
        <v>1.6005920813538608E-3</v>
      </c>
      <c r="AH120" s="113">
        <f t="shared" si="120"/>
        <v>7.7134052718150117E-4</v>
      </c>
      <c r="AI120" s="113">
        <f t="shared" si="121"/>
        <v>1.6916512718972226E-3</v>
      </c>
      <c r="AK120" s="113">
        <v>8.2475452784197447E-4</v>
      </c>
      <c r="AL120" s="113">
        <v>9.9757620191691203E-4</v>
      </c>
      <c r="AM120" s="113">
        <v>1.3404549487983995E-3</v>
      </c>
      <c r="AN120" s="113">
        <v>1.2955809956757642E-3</v>
      </c>
      <c r="AP120" s="113">
        <f>HLOOKUP($AP$99,$AF$99:$AI$127,ROWS($AF$99:$AF120),)</f>
        <v>1.6916512718972226E-3</v>
      </c>
      <c r="AQ120" s="113">
        <f>HLOOKUP($AQ$99,$AK$99:$AN$127,ROWS($AK$99:$AK120),)</f>
        <v>1.2955809956757642E-3</v>
      </c>
    </row>
    <row r="121" spans="23:43" x14ac:dyDescent="0.2">
      <c r="W121" s="96" t="s">
        <v>879</v>
      </c>
      <c r="X121" s="105">
        <f t="shared" ref="X121:AA121" si="126">R25/X90*1000</f>
        <v>1.0060175743246924</v>
      </c>
      <c r="Y121" s="105">
        <f t="shared" si="126"/>
        <v>7.6697179918051743</v>
      </c>
      <c r="Z121" s="105">
        <f t="shared" si="126"/>
        <v>8.20437166224084</v>
      </c>
      <c r="AA121" s="105">
        <f t="shared" si="126"/>
        <v>5.639955649279436</v>
      </c>
      <c r="AB121" s="108">
        <f t="shared" si="98"/>
        <v>22.52006287765014</v>
      </c>
      <c r="AC121" s="110">
        <f t="shared" si="101"/>
        <v>22.52006287765014</v>
      </c>
      <c r="AD121" s="103">
        <f t="shared" si="102"/>
        <v>1</v>
      </c>
      <c r="AF121" s="113">
        <f t="shared" si="103"/>
        <v>6.1530673472768983E-5</v>
      </c>
      <c r="AG121" s="113">
        <f t="shared" si="119"/>
        <v>4.6910006885195069E-4</v>
      </c>
      <c r="AH121" s="113">
        <f t="shared" si="120"/>
        <v>5.0180088964892088E-4</v>
      </c>
      <c r="AI121" s="113">
        <f t="shared" si="121"/>
        <v>3.4495448023327238E-4</v>
      </c>
      <c r="AK121" s="113">
        <v>1.7898146806851473E-4</v>
      </c>
      <c r="AL121" s="113">
        <v>5.5892093860118481E-4</v>
      </c>
      <c r="AM121" s="113">
        <v>5.4187516181189465E-4</v>
      </c>
      <c r="AN121" s="113">
        <v>9.760854372531845E-5</v>
      </c>
      <c r="AP121" s="113">
        <f>HLOOKUP($AP$99,$AF$99:$AI$127,ROWS($AF$99:$AF121),)</f>
        <v>3.4495448023327238E-4</v>
      </c>
      <c r="AQ121" s="113">
        <f>HLOOKUP($AQ$99,$AK$99:$AN$127,ROWS($AK$99:$AK121),)</f>
        <v>9.760854372531845E-5</v>
      </c>
    </row>
    <row r="122" spans="23:43" x14ac:dyDescent="0.2">
      <c r="W122" s="96" t="s">
        <v>880</v>
      </c>
      <c r="X122" s="105">
        <f t="shared" ref="X122:AA122" si="127">R26/X91*1000</f>
        <v>12.309709659144039</v>
      </c>
      <c r="Y122" s="105">
        <f t="shared" si="127"/>
        <v>25.746498762948416</v>
      </c>
      <c r="Z122" s="105">
        <f t="shared" si="127"/>
        <v>35.66699056394279</v>
      </c>
      <c r="AA122" s="105">
        <f t="shared" si="127"/>
        <v>41.839776516738937</v>
      </c>
      <c r="AB122" s="108">
        <f t="shared" si="98"/>
        <v>115.56297550277418</v>
      </c>
      <c r="AC122" s="110">
        <f t="shared" si="101"/>
        <v>115.56297550277421</v>
      </c>
      <c r="AD122" s="103">
        <f t="shared" si="102"/>
        <v>1.0000000000000002</v>
      </c>
      <c r="AF122" s="113">
        <f t="shared" si="103"/>
        <v>7.5289412920029482E-4</v>
      </c>
      <c r="AG122" s="113">
        <f t="shared" si="119"/>
        <v>1.5747233933894765E-3</v>
      </c>
      <c r="AH122" s="113">
        <f t="shared" si="120"/>
        <v>2.1814866918398227E-3</v>
      </c>
      <c r="AI122" s="113">
        <f t="shared" si="121"/>
        <v>2.5590304709668952E-3</v>
      </c>
      <c r="AK122" s="113">
        <v>1.0026144393235721E-3</v>
      </c>
      <c r="AL122" s="113">
        <v>2.9416636862453099E-3</v>
      </c>
      <c r="AM122" s="113">
        <v>2.5761317043523353E-3</v>
      </c>
      <c r="AN122" s="113">
        <v>5.4772485547527339E-4</v>
      </c>
      <c r="AP122" s="113">
        <f>HLOOKUP($AP$99,$AF$99:$AI$127,ROWS($AF$99:$AF122),)</f>
        <v>2.5590304709668952E-3</v>
      </c>
      <c r="AQ122" s="113">
        <f>HLOOKUP($AQ$99,$AK$99:$AN$127,ROWS($AK$99:$AK122),)</f>
        <v>5.4772485547527339E-4</v>
      </c>
    </row>
    <row r="123" spans="23:43" x14ac:dyDescent="0.2">
      <c r="W123" s="96" t="s">
        <v>881</v>
      </c>
      <c r="X123" s="105">
        <f t="shared" ref="X123:AA123" si="128">R27/X92*1000</f>
        <v>15.037192685030769</v>
      </c>
      <c r="Y123" s="105">
        <f t="shared" si="128"/>
        <v>24.607174037375508</v>
      </c>
      <c r="Z123" s="105">
        <f t="shared" si="128"/>
        <v>38.383000183977288</v>
      </c>
      <c r="AA123" s="105">
        <f t="shared" si="128"/>
        <v>61.050211823376053</v>
      </c>
      <c r="AB123" s="108">
        <f t="shared" si="98"/>
        <v>139.07757872975961</v>
      </c>
      <c r="AC123" s="110">
        <f t="shared" si="101"/>
        <v>139.07757872975961</v>
      </c>
      <c r="AD123" s="103">
        <f t="shared" si="102"/>
        <v>1</v>
      </c>
      <c r="AF123" s="113">
        <f t="shared" si="103"/>
        <v>9.1971414482577851E-4</v>
      </c>
      <c r="AG123" s="113">
        <f t="shared" si="119"/>
        <v>1.5050393049025163E-3</v>
      </c>
      <c r="AH123" s="113">
        <f t="shared" si="120"/>
        <v>2.347604963870431E-3</v>
      </c>
      <c r="AI123" s="113">
        <f t="shared" si="121"/>
        <v>3.7339910802941237E-3</v>
      </c>
      <c r="AK123" s="113">
        <v>8.308272989156634E-4</v>
      </c>
      <c r="AL123" s="113">
        <v>2.0400347994785377E-3</v>
      </c>
      <c r="AM123" s="113">
        <v>4.2436824297184738E-3</v>
      </c>
      <c r="AN123" s="113">
        <v>1.3918049657801754E-3</v>
      </c>
      <c r="AP123" s="113">
        <f>HLOOKUP($AP$99,$AF$99:$AI$127,ROWS($AF$99:$AF123),)</f>
        <v>3.7339910802941237E-3</v>
      </c>
      <c r="AQ123" s="113">
        <f>HLOOKUP($AQ$99,$AK$99:$AN$127,ROWS($AK$99:$AK123),)</f>
        <v>1.3918049657801754E-3</v>
      </c>
    </row>
    <row r="124" spans="23:43" x14ac:dyDescent="0.2">
      <c r="W124" s="96" t="s">
        <v>882</v>
      </c>
      <c r="X124" s="105">
        <f t="shared" ref="X124:AA124" si="129">R28/X93*1000</f>
        <v>182.59652300702794</v>
      </c>
      <c r="Y124" s="105">
        <f t="shared" si="129"/>
        <v>361.47882016322353</v>
      </c>
      <c r="Z124" s="105">
        <f t="shared" si="129"/>
        <v>348.83718117777818</v>
      </c>
      <c r="AA124" s="105">
        <f t="shared" si="129"/>
        <v>140.66394912793473</v>
      </c>
      <c r="AB124" s="108">
        <f t="shared" si="98"/>
        <v>1033.5764734759643</v>
      </c>
      <c r="AC124" s="110">
        <f t="shared" si="101"/>
        <v>1033.5764734759643</v>
      </c>
      <c r="AD124" s="103">
        <f t="shared" si="102"/>
        <v>1</v>
      </c>
      <c r="AF124" s="113">
        <f t="shared" si="103"/>
        <v>1.116808226928866E-2</v>
      </c>
      <c r="AG124" s="113">
        <f t="shared" si="119"/>
        <v>2.2108992743705754E-2</v>
      </c>
      <c r="AH124" s="113">
        <f t="shared" si="120"/>
        <v>2.1335796946310055E-2</v>
      </c>
      <c r="AI124" s="113">
        <f t="shared" si="121"/>
        <v>8.6033760682471816E-3</v>
      </c>
      <c r="AK124" s="113">
        <v>7.445343324749088E-3</v>
      </c>
      <c r="AL124" s="113">
        <v>1.9780049920672019E-2</v>
      </c>
      <c r="AM124" s="113">
        <v>2.5065458396805598E-2</v>
      </c>
      <c r="AN124" s="113">
        <v>1.0925396385324951E-2</v>
      </c>
      <c r="AP124" s="113">
        <f>HLOOKUP($AP$99,$AF$99:$AI$127,ROWS($AF$99:$AF124),)</f>
        <v>8.6033760682471816E-3</v>
      </c>
      <c r="AQ124" s="113">
        <f>HLOOKUP($AQ$99,$AK$99:$AN$127,ROWS($AK$99:$AK124),)</f>
        <v>1.0925396385324951E-2</v>
      </c>
    </row>
    <row r="125" spans="23:43" x14ac:dyDescent="0.2">
      <c r="W125" s="96" t="s">
        <v>18</v>
      </c>
      <c r="X125" s="105">
        <f t="shared" ref="X125:AA125" si="130">R29/X94*1000</f>
        <v>2.3488810442996493</v>
      </c>
      <c r="Y125" s="105">
        <f t="shared" si="130"/>
        <v>10.292506913060205</v>
      </c>
      <c r="Z125" s="105">
        <f t="shared" si="130"/>
        <v>11.286180692394243</v>
      </c>
      <c r="AA125" s="105">
        <f t="shared" si="130"/>
        <v>17.077823000204184</v>
      </c>
      <c r="AB125" s="108">
        <f t="shared" si="98"/>
        <v>41.005391649958284</v>
      </c>
      <c r="AC125" s="110">
        <f t="shared" si="101"/>
        <v>41.005391649958277</v>
      </c>
      <c r="AD125" s="103">
        <f t="shared" si="102"/>
        <v>0.99999999999999978</v>
      </c>
      <c r="AF125" s="113">
        <f t="shared" si="103"/>
        <v>1.4366372541771503E-4</v>
      </c>
      <c r="AG125" s="113">
        <f t="shared" si="119"/>
        <v>6.2951671844186448E-4</v>
      </c>
      <c r="AH125" s="113">
        <f t="shared" si="120"/>
        <v>6.9029241303715755E-4</v>
      </c>
      <c r="AI125" s="113">
        <f t="shared" si="121"/>
        <v>1.0445244471565846E-3</v>
      </c>
      <c r="AK125" s="113">
        <v>2.4426489360402796E-4</v>
      </c>
      <c r="AL125" s="113">
        <v>6.2891594088138991E-4</v>
      </c>
      <c r="AM125" s="113">
        <v>8.7968482360989604E-4</v>
      </c>
      <c r="AN125" s="113">
        <v>7.551316459580076E-4</v>
      </c>
      <c r="AP125" s="113">
        <f>HLOOKUP($AP$99,$AF$99:$AI$127,ROWS($AF$99:$AF125),)</f>
        <v>1.0445244471565846E-3</v>
      </c>
      <c r="AQ125" s="113">
        <f>HLOOKUP($AQ$99,$AK$99:$AN$127,ROWS($AK$99:$AK125),)</f>
        <v>7.551316459580076E-4</v>
      </c>
    </row>
    <row r="126" spans="23:43" x14ac:dyDescent="0.2">
      <c r="W126" s="96" t="s">
        <v>883</v>
      </c>
      <c r="X126" s="105">
        <f t="shared" ref="X126:AA126" si="131">R30/X95*1000</f>
        <v>36.64527123408692</v>
      </c>
      <c r="Y126" s="105">
        <f t="shared" si="131"/>
        <v>37.474141363997809</v>
      </c>
      <c r="Z126" s="105">
        <f t="shared" si="131"/>
        <v>64.516581702912248</v>
      </c>
      <c r="AA126" s="105">
        <f t="shared" si="131"/>
        <v>39.383718026804452</v>
      </c>
      <c r="AB126" s="108">
        <f t="shared" si="98"/>
        <v>178.01971232780141</v>
      </c>
      <c r="AC126" s="110">
        <f t="shared" si="101"/>
        <v>178.01971232780141</v>
      </c>
      <c r="AD126" s="103">
        <f t="shared" si="102"/>
        <v>1</v>
      </c>
      <c r="AF126" s="113">
        <f t="shared" si="103"/>
        <v>2.2413209035033383E-3</v>
      </c>
      <c r="AG126" s="113">
        <f t="shared" si="119"/>
        <v>2.2920167746456627E-3</v>
      </c>
      <c r="AH126" s="113">
        <f t="shared" si="120"/>
        <v>3.9460033538736951E-3</v>
      </c>
      <c r="AI126" s="113">
        <f t="shared" si="121"/>
        <v>2.4088114918644427E-3</v>
      </c>
      <c r="AK126" s="113">
        <v>1.3463906912445033E-3</v>
      </c>
      <c r="AL126" s="113">
        <v>3.2393684457579807E-3</v>
      </c>
      <c r="AM126" s="113">
        <v>4.3847634679013616E-3</v>
      </c>
      <c r="AN126" s="113">
        <v>1.9176299189832919E-3</v>
      </c>
      <c r="AP126" s="113">
        <f>HLOOKUP($AP$99,$AF$99:$AI$127,ROWS($AF$99:$AF126),)</f>
        <v>2.4088114918644427E-3</v>
      </c>
      <c r="AQ126" s="113">
        <f>HLOOKUP($AQ$99,$AK$99:$AN$127,ROWS($AK$99:$AK126),)</f>
        <v>1.9176299189832919E-3</v>
      </c>
    </row>
    <row r="127" spans="23:43" x14ac:dyDescent="0.2">
      <c r="W127" s="96" t="s">
        <v>884</v>
      </c>
      <c r="X127" s="105">
        <f t="shared" ref="X127:AA127" si="132">R31/X96*1000</f>
        <v>172.80871150140445</v>
      </c>
      <c r="Y127" s="105">
        <f t="shared" si="132"/>
        <v>901.07271640840895</v>
      </c>
      <c r="Z127" s="105">
        <f t="shared" si="132"/>
        <v>1050.7888936186259</v>
      </c>
      <c r="AA127" s="105">
        <f t="shared" si="132"/>
        <v>701.33149579033625</v>
      </c>
      <c r="AB127" s="108">
        <f>SUM(X127:AA127)</f>
        <v>2826.0018173187755</v>
      </c>
      <c r="AC127" s="110">
        <f t="shared" si="101"/>
        <v>2826.001817318775</v>
      </c>
      <c r="AD127" s="103">
        <f t="shared" si="102"/>
        <v>0.99999999999999989</v>
      </c>
      <c r="AF127" s="113">
        <f t="shared" si="103"/>
        <v>1.0569434045702902E-2</v>
      </c>
      <c r="AG127" s="113">
        <f t="shared" si="119"/>
        <v>5.5111970708627341E-2</v>
      </c>
      <c r="AH127" s="113">
        <f t="shared" si="120"/>
        <v>6.4269004788968229E-2</v>
      </c>
      <c r="AI127" s="113">
        <f t="shared" si="121"/>
        <v>4.2895273765581415E-2</v>
      </c>
      <c r="AK127" s="113">
        <v>2.7258559368694906E-2</v>
      </c>
      <c r="AL127" s="113">
        <v>5.6215429467237323E-2</v>
      </c>
      <c r="AM127" s="113">
        <v>7.091088604078935E-2</v>
      </c>
      <c r="AN127" s="113">
        <v>1.8460808432158301E-2</v>
      </c>
      <c r="AP127" s="113">
        <f>HLOOKUP($AP$99,$AF$99:$AI$127,ROWS($AF$99:$AF127),)</f>
        <v>4.2895273765581415E-2</v>
      </c>
      <c r="AQ127" s="113">
        <f>HLOOKUP($AQ$99,$AK$99:$AN$127,ROWS($AK$99:$AK127),)</f>
        <v>1.8460808432158301E-2</v>
      </c>
    </row>
    <row r="128" spans="23:43" x14ac:dyDescent="0.2">
      <c r="X128" s="108">
        <f>SUM(X100:X127)</f>
        <v>3144.7396262672646</v>
      </c>
      <c r="Y128" s="108">
        <f t="shared" ref="Y128" si="133">SUM(Y100:Y127)</f>
        <v>5211.8347672124901</v>
      </c>
      <c r="Z128" s="108">
        <f t="shared" ref="Z128" si="134">SUM(Z100:Z127)</f>
        <v>4693.5592627353471</v>
      </c>
      <c r="AA128" s="108">
        <f t="shared" ref="AA128" si="135">SUM(AA100:AA127)</f>
        <v>3299.7210998833443</v>
      </c>
      <c r="AB128" s="108">
        <f t="shared" ref="AB128" si="136">SUM(AB100:AB127)</f>
        <v>16349.854756098448</v>
      </c>
      <c r="AD128" s="103"/>
    </row>
    <row r="129" spans="24:30" x14ac:dyDescent="0.2">
      <c r="X129" s="110">
        <f>X64</f>
        <v>2543.295545832395</v>
      </c>
      <c r="Y129" s="110">
        <f t="shared" ref="Y129:AA129" si="137">Y64</f>
        <v>5000.6931326159665</v>
      </c>
      <c r="Z129" s="110">
        <f t="shared" si="137"/>
        <v>5245.3216713274369</v>
      </c>
      <c r="AA129" s="110">
        <f t="shared" si="137"/>
        <v>3560.5444063226487</v>
      </c>
      <c r="AB129" s="110"/>
      <c r="AD129" s="103"/>
    </row>
  </sheetData>
  <dataValidations count="2">
    <dataValidation type="list" allowBlank="1" showInputMessage="1" showErrorMessage="1" sqref="AP99" xr:uid="{442AA8E9-9DB9-41FB-88EF-3AE134BA6231}">
      <formula1>$AF$99:$AI$99</formula1>
    </dataValidation>
    <dataValidation type="list" allowBlank="1" showInputMessage="1" showErrorMessage="1" sqref="AQ99" xr:uid="{5CCC8152-9418-4722-B2E1-C5F225320BBF}">
      <formula1>$AK$99:$AN$99</formula1>
    </dataValidation>
  </dataValidations>
  <pageMargins left="0.7" right="0.7" top="0.75" bottom="0.75" header="0.3" footer="0.3"/>
  <cellWatches>
    <cellWatch r="Y111"/>
    <cellWatch r="AJ15"/>
  </cellWatche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82B4-9F6C-4785-B547-4DADA6679416}">
  <dimension ref="A1:BI251"/>
  <sheetViews>
    <sheetView topLeftCell="BI1" workbookViewId="0">
      <selection activeCell="M18" sqref="M18"/>
    </sheetView>
  </sheetViews>
  <sheetFormatPr defaultRowHeight="15" x14ac:dyDescent="0.25"/>
  <cols>
    <col min="1" max="1" width="9.140625" style="124"/>
    <col min="2" max="2" width="10.42578125" style="124" bestFit="1" customWidth="1"/>
    <col min="3" max="18" width="9.140625" style="124"/>
    <col min="20" max="21" width="9.140625" style="70"/>
    <col min="22" max="22" width="12.140625" bestFit="1" customWidth="1"/>
    <col min="23" max="23" width="14" bestFit="1" customWidth="1"/>
    <col min="24" max="24" width="11.42578125" bestFit="1" customWidth="1"/>
    <col min="25" max="25" width="10.42578125" bestFit="1" customWidth="1"/>
    <col min="26" max="28" width="9.140625" style="70"/>
    <col min="39" max="39" width="9.140625" style="70"/>
    <col min="41" max="42" width="9.140625" style="70"/>
    <col min="43" max="43" width="43.28515625" style="70" bestFit="1" customWidth="1"/>
    <col min="44" max="44" width="16.28515625" style="70" bestFit="1" customWidth="1"/>
    <col min="45" max="45" width="10.7109375" style="70" bestFit="1" customWidth="1"/>
    <col min="46" max="46" width="16.42578125" style="70" bestFit="1" customWidth="1"/>
    <col min="47" max="47" width="8" style="70" bestFit="1" customWidth="1"/>
    <col min="48" max="49" width="8" style="70" customWidth="1"/>
    <col min="50" max="51" width="11.28515625" style="70" bestFit="1" customWidth="1"/>
    <col min="52" max="52" width="9.140625" style="70"/>
    <col min="54" max="54" width="13.140625" bestFit="1" customWidth="1"/>
    <col min="55" max="55" width="16.85546875" bestFit="1" customWidth="1"/>
    <col min="57" max="57" width="16.5703125" customWidth="1"/>
  </cols>
  <sheetData>
    <row r="1" spans="1:61" x14ac:dyDescent="0.25">
      <c r="V1" t="s">
        <v>902</v>
      </c>
      <c r="W1" t="s">
        <v>992</v>
      </c>
      <c r="X1" t="s">
        <v>993</v>
      </c>
      <c r="Y1" t="s">
        <v>997</v>
      </c>
      <c r="Z1" s="70" t="s">
        <v>998</v>
      </c>
      <c r="AA1" s="70" t="s">
        <v>909</v>
      </c>
      <c r="AJ1" t="s">
        <v>986</v>
      </c>
      <c r="BB1" s="114" t="s">
        <v>903</v>
      </c>
      <c r="BC1" s="124" t="s">
        <v>911</v>
      </c>
    </row>
    <row r="2" spans="1:61" x14ac:dyDescent="0.25">
      <c r="P2" s="66"/>
      <c r="Q2" s="66"/>
      <c r="T2" t="s">
        <v>723</v>
      </c>
      <c r="U2" s="70" t="s">
        <v>750</v>
      </c>
      <c r="V2" s="17">
        <v>7379.2803341319459</v>
      </c>
      <c r="W2" s="17">
        <f t="shared" ref="W2:W12" si="0">VLOOKUP($U2,$BB$5:$BC$15,2,0)</f>
        <v>1535000</v>
      </c>
      <c r="X2" s="17">
        <f>V2/W2*1000000</f>
        <v>4807.3487518774891</v>
      </c>
      <c r="Y2" s="17"/>
      <c r="Z2" s="70">
        <f>VLOOKUP($U2,$BB$23:$BC$33,2,)</f>
        <v>540000</v>
      </c>
      <c r="AA2" s="60">
        <f>W2/Z2</f>
        <v>2.8425925925925926</v>
      </c>
      <c r="AD2" s="31">
        <f>X2/X$3</f>
        <v>1.9915748800970259</v>
      </c>
      <c r="AE2" s="31">
        <f>Y2/Y$3</f>
        <v>0</v>
      </c>
      <c r="AJ2" s="70" t="s">
        <v>903</v>
      </c>
      <c r="AK2" s="70" t="s">
        <v>904</v>
      </c>
      <c r="AL2" s="70" t="s">
        <v>2</v>
      </c>
      <c r="AM2" s="70" t="s">
        <v>991</v>
      </c>
      <c r="AN2" s="70" t="s">
        <v>905</v>
      </c>
      <c r="BB2" s="114" t="s">
        <v>2</v>
      </c>
      <c r="BC2" s="124" t="s">
        <v>987</v>
      </c>
      <c r="BE2" s="4" t="s">
        <v>907</v>
      </c>
      <c r="BF2" s="70" t="s">
        <v>754</v>
      </c>
      <c r="BG2" s="124"/>
    </row>
    <row r="3" spans="1:61" x14ac:dyDescent="0.25">
      <c r="P3" s="66"/>
      <c r="Q3" s="66"/>
      <c r="T3" t="s">
        <v>724</v>
      </c>
      <c r="U3" s="70" t="s">
        <v>751</v>
      </c>
      <c r="V3" s="17">
        <v>28171.83901867209</v>
      </c>
      <c r="W3" s="17">
        <f t="shared" si="0"/>
        <v>11670950</v>
      </c>
      <c r="X3" s="17">
        <f t="shared" ref="X3:X12" si="1">V3/W3*1000000</f>
        <v>2413.8428335887043</v>
      </c>
      <c r="Y3" s="17">
        <f>VLOOKUP($U3,$AV$6:$AY$16,4,)</f>
        <v>17020</v>
      </c>
      <c r="Z3" s="70">
        <f t="shared" ref="Z3:Z12" si="2">VLOOKUP($U3,$BB$23:$BC$33,2,)</f>
        <v>2337264</v>
      </c>
      <c r="AA3" s="60">
        <f t="shared" ref="AA3:AA12" si="3">W3/Z3</f>
        <v>4.9934239349940786</v>
      </c>
      <c r="AD3" s="31">
        <f t="shared" ref="AD3:AD13" si="4">X3/X$3</f>
        <v>1</v>
      </c>
      <c r="AE3" s="31">
        <f t="shared" ref="AE3:AE12" si="5">Y3/Y$3</f>
        <v>1</v>
      </c>
      <c r="AJ3" s="70" t="s">
        <v>906</v>
      </c>
      <c r="AK3" s="70" t="s">
        <v>907</v>
      </c>
      <c r="AL3" s="70" t="s">
        <v>908</v>
      </c>
      <c r="AM3" s="70" t="str">
        <f t="shared" ref="AM3:AM66" si="6">VLOOKUP($AK3,$BE$2:$BF$75,2,)</f>
        <v>caofr</v>
      </c>
      <c r="AN3" s="70">
        <v>22373</v>
      </c>
      <c r="BE3" s="4" t="s">
        <v>913</v>
      </c>
      <c r="BF3" s="124" t="s">
        <v>754</v>
      </c>
      <c r="BG3" s="124"/>
    </row>
    <row r="4" spans="1:61" x14ac:dyDescent="0.25">
      <c r="P4" s="66"/>
      <c r="Q4" s="66"/>
      <c r="T4" t="s">
        <v>725</v>
      </c>
      <c r="U4" s="70" t="s">
        <v>752</v>
      </c>
      <c r="V4" s="17">
        <v>1702.9214322751902</v>
      </c>
      <c r="W4" s="17">
        <f t="shared" si="0"/>
        <v>503068</v>
      </c>
      <c r="X4" s="17">
        <f t="shared" si="1"/>
        <v>3385.0720623756433</v>
      </c>
      <c r="Y4" s="17"/>
      <c r="Z4" s="70">
        <f t="shared" si="2"/>
        <v>222353</v>
      </c>
      <c r="AA4" s="60">
        <f t="shared" si="3"/>
        <v>2.2624745337368957</v>
      </c>
      <c r="AD4" s="31">
        <f t="shared" si="4"/>
        <v>1.4023581052056298</v>
      </c>
      <c r="AE4" s="31">
        <f t="shared" si="5"/>
        <v>0</v>
      </c>
      <c r="AJ4" s="70" t="s">
        <v>909</v>
      </c>
      <c r="AK4" s="70" t="s">
        <v>907</v>
      </c>
      <c r="AL4" s="70" t="s">
        <v>910</v>
      </c>
      <c r="AM4" s="70" t="str">
        <f t="shared" si="6"/>
        <v>caofr</v>
      </c>
      <c r="AN4" s="70">
        <v>398685</v>
      </c>
      <c r="AQ4" s="114" t="s">
        <v>988</v>
      </c>
      <c r="AR4" s="114" t="s">
        <v>996</v>
      </c>
      <c r="AS4"/>
      <c r="AT4"/>
      <c r="AU4"/>
      <c r="AY4"/>
      <c r="BB4" s="114" t="s">
        <v>989</v>
      </c>
      <c r="BC4" t="s">
        <v>988</v>
      </c>
      <c r="BE4" s="4" t="s">
        <v>914</v>
      </c>
      <c r="BF4" s="124" t="s">
        <v>753</v>
      </c>
      <c r="BG4" s="124"/>
      <c r="BI4" s="70"/>
    </row>
    <row r="5" spans="1:61" x14ac:dyDescent="0.25">
      <c r="P5" s="66"/>
      <c r="Q5" s="66"/>
      <c r="T5" t="s">
        <v>726</v>
      </c>
      <c r="U5" s="70" t="s">
        <v>753</v>
      </c>
      <c r="V5" s="17">
        <v>16978.496764093492</v>
      </c>
      <c r="W5" s="17">
        <f t="shared" si="0"/>
        <v>2266930</v>
      </c>
      <c r="X5" s="17">
        <f t="shared" si="1"/>
        <v>7489.6431579684831</v>
      </c>
      <c r="Y5" s="17">
        <f>VLOOKUP($U5,$AV$6:$AY$16,4,)</f>
        <v>4279.3368482062351</v>
      </c>
      <c r="Z5" s="70">
        <f t="shared" si="2"/>
        <v>104541</v>
      </c>
      <c r="AA5" s="60">
        <f t="shared" si="3"/>
        <v>21.684602213485618</v>
      </c>
      <c r="AD5" s="31">
        <f t="shared" si="4"/>
        <v>3.1027882402904807</v>
      </c>
      <c r="AE5" s="31">
        <f t="shared" si="5"/>
        <v>0.25142989707439689</v>
      </c>
      <c r="AJ5" s="70" t="s">
        <v>911</v>
      </c>
      <c r="AK5" s="70" t="s">
        <v>907</v>
      </c>
      <c r="AL5" s="70" t="s">
        <v>912</v>
      </c>
      <c r="AM5" s="70" t="str">
        <f t="shared" si="6"/>
        <v>caofr</v>
      </c>
      <c r="AN5" s="70">
        <v>891979</v>
      </c>
      <c r="AQ5" s="114" t="s">
        <v>989</v>
      </c>
      <c r="AR5" s="124" t="s">
        <v>995</v>
      </c>
      <c r="AS5" s="124" t="s">
        <v>911</v>
      </c>
      <c r="AT5"/>
      <c r="AU5"/>
      <c r="AW5" s="70" t="s">
        <v>905</v>
      </c>
      <c r="AX5" s="70" t="s">
        <v>911</v>
      </c>
      <c r="AY5" t="s">
        <v>993</v>
      </c>
      <c r="BB5" s="4" t="s">
        <v>755</v>
      </c>
      <c r="BC5" s="115">
        <v>2371682</v>
      </c>
      <c r="BE5" s="4" t="s">
        <v>915</v>
      </c>
      <c r="BF5" s="124" t="s">
        <v>754</v>
      </c>
      <c r="BG5" s="124"/>
    </row>
    <row r="6" spans="1:61" x14ac:dyDescent="0.25">
      <c r="A6" s="124" t="s">
        <v>94</v>
      </c>
      <c r="B6" s="124" t="s">
        <v>185</v>
      </c>
      <c r="C6" s="124" t="s">
        <v>1347</v>
      </c>
      <c r="P6" s="66"/>
      <c r="Q6" s="66"/>
      <c r="T6" t="s">
        <v>727</v>
      </c>
      <c r="U6" s="70" t="s">
        <v>754</v>
      </c>
      <c r="V6" s="17">
        <v>38425.020167034105</v>
      </c>
      <c r="W6" s="17">
        <f t="shared" si="0"/>
        <v>4797724</v>
      </c>
      <c r="X6" s="17">
        <f t="shared" si="1"/>
        <v>8009.0101404403649</v>
      </c>
      <c r="Y6" s="17">
        <f>VLOOKUP($U6,$AV$6:$AY$16,4,)</f>
        <v>9103.7420967847556</v>
      </c>
      <c r="Z6" s="70">
        <f t="shared" si="2"/>
        <v>197249</v>
      </c>
      <c r="AA6" s="60">
        <f t="shared" si="3"/>
        <v>24.323185415388672</v>
      </c>
      <c r="AB6" s="71"/>
      <c r="AD6" s="31">
        <f t="shared" si="4"/>
        <v>3.3179501287303048</v>
      </c>
      <c r="AE6" s="31">
        <f t="shared" si="5"/>
        <v>0.53488496455844625</v>
      </c>
      <c r="AJ6" s="70" t="s">
        <v>906</v>
      </c>
      <c r="AK6" s="70" t="s">
        <v>913</v>
      </c>
      <c r="AL6" s="70" t="s">
        <v>908</v>
      </c>
      <c r="AM6" s="70" t="str">
        <f t="shared" si="6"/>
        <v>caofr</v>
      </c>
      <c r="AN6" s="70">
        <v>2922</v>
      </c>
      <c r="AP6" s="70" t="str">
        <f>INDEX($BF$2:$BF$75,MATCH($AQ6,$BE$2:$BE$75,0))</f>
        <v>caofr</v>
      </c>
      <c r="AQ6" s="4" t="s">
        <v>907</v>
      </c>
      <c r="AR6" s="115">
        <v>7595</v>
      </c>
      <c r="AS6" s="115">
        <v>891979</v>
      </c>
      <c r="AT6" s="17">
        <f>(AR6*AS6)/1000000</f>
        <v>6774.5805049999999</v>
      </c>
      <c r="AU6"/>
      <c r="AV6" s="70" t="s">
        <v>754</v>
      </c>
      <c r="AW6" s="70">
        <f>SUMIF($AP$6:$AP$79,$AV6,$AT$6:$AT$79)</f>
        <v>40729.295492999991</v>
      </c>
      <c r="AX6" s="17">
        <f>SUMIF($AP$6:$AP$79,$AV6,$AS$6:$AS$79)</f>
        <v>4473907</v>
      </c>
      <c r="AY6" s="63">
        <f>AW6/AX6*1000000</f>
        <v>9103.7420967847556</v>
      </c>
      <c r="BB6" s="4" t="s">
        <v>751</v>
      </c>
      <c r="BC6" s="115">
        <v>11670950</v>
      </c>
      <c r="BE6" s="4" t="s">
        <v>916</v>
      </c>
      <c r="BF6" s="124" t="s">
        <v>754</v>
      </c>
      <c r="BG6" s="124"/>
    </row>
    <row r="7" spans="1:61" x14ac:dyDescent="0.25">
      <c r="A7" s="124" t="s">
        <v>723</v>
      </c>
      <c r="B7" s="124" t="s">
        <v>193</v>
      </c>
      <c r="C7" s="59">
        <f>W2/1000000</f>
        <v>1.5349999999999999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66"/>
      <c r="Q7" s="66"/>
      <c r="T7" t="s">
        <v>728</v>
      </c>
      <c r="U7" s="70" t="s">
        <v>755</v>
      </c>
      <c r="V7" s="17">
        <v>14137.55701564136</v>
      </c>
      <c r="W7" s="17">
        <f t="shared" si="0"/>
        <v>2371682</v>
      </c>
      <c r="X7" s="17">
        <f t="shared" si="1"/>
        <v>5960.9833930692903</v>
      </c>
      <c r="Y7" s="17">
        <f>VLOOKUP($U7,$AV$6:$AY$16,4,)</f>
        <v>13679.633492179812</v>
      </c>
      <c r="Z7" s="70">
        <f t="shared" si="2"/>
        <v>127976</v>
      </c>
      <c r="AA7" s="60">
        <f t="shared" si="3"/>
        <v>18.532240420078764</v>
      </c>
      <c r="AB7" s="71"/>
      <c r="AC7" s="70"/>
      <c r="AD7" s="31">
        <f t="shared" si="4"/>
        <v>2.4694993850146356</v>
      </c>
      <c r="AE7" s="31">
        <f t="shared" si="5"/>
        <v>0.80373874807166934</v>
      </c>
      <c r="AJ7" s="70" t="s">
        <v>909</v>
      </c>
      <c r="AK7" s="70" t="s">
        <v>913</v>
      </c>
      <c r="AL7" s="70" t="s">
        <v>910</v>
      </c>
      <c r="AM7" s="70" t="str">
        <f t="shared" si="6"/>
        <v>caofr</v>
      </c>
      <c r="AN7" s="70">
        <v>86441</v>
      </c>
      <c r="AP7" s="70" t="str">
        <f>INDEX($BF$2:$BF$75,MATCH($AQ7,$BE$2:$BE$75,0))</f>
        <v>caofr</v>
      </c>
      <c r="AQ7" s="4" t="s">
        <v>913</v>
      </c>
      <c r="AR7" s="115">
        <v>17545</v>
      </c>
      <c r="AS7" s="115">
        <v>25258</v>
      </c>
      <c r="AT7" s="17">
        <f t="shared" ref="AT7:AT70" si="7">(AR7*AS7)/1000000</f>
        <v>443.15161000000001</v>
      </c>
      <c r="AU7"/>
      <c r="AV7" s="70" t="s">
        <v>753</v>
      </c>
      <c r="AW7" s="70">
        <f t="shared" ref="AW7:AW16" si="8">SUMIF($AP$6:$AP$79,$AV7,$AT$6:$AT$79)</f>
        <v>8638.5261219999993</v>
      </c>
      <c r="AX7" s="17">
        <f t="shared" ref="AX7:AX16" si="9">SUMIF($AP$6:$AP$79,$AV7,$AS$6:$AS$79)</f>
        <v>2018660</v>
      </c>
      <c r="AY7" s="63">
        <f t="shared" ref="AY7:AY14" si="10">AW7/AX7*1000000</f>
        <v>4279.3368482062351</v>
      </c>
      <c r="BB7" s="4" t="s">
        <v>752</v>
      </c>
      <c r="BC7" s="115">
        <v>503068</v>
      </c>
      <c r="BE7" s="4" t="s">
        <v>917</v>
      </c>
      <c r="BF7" s="124" t="s">
        <v>752</v>
      </c>
      <c r="BG7" s="124"/>
    </row>
    <row r="8" spans="1:61" x14ac:dyDescent="0.25">
      <c r="A8" s="124" t="s">
        <v>724</v>
      </c>
      <c r="B8" s="124" t="s">
        <v>193</v>
      </c>
      <c r="C8" s="59">
        <f t="shared" ref="C8:C16" si="11">W3/1000000</f>
        <v>11.670949999999999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66"/>
      <c r="Q8" s="66"/>
      <c r="T8" t="s">
        <v>729</v>
      </c>
      <c r="U8" s="70" t="s">
        <v>756</v>
      </c>
      <c r="V8" s="17">
        <v>11750.397393167354</v>
      </c>
      <c r="W8" s="17">
        <f t="shared" si="0"/>
        <v>1964935</v>
      </c>
      <c r="X8" s="17">
        <f t="shared" si="1"/>
        <v>5980.0438147660625</v>
      </c>
      <c r="Y8" s="17"/>
      <c r="Z8" s="70">
        <f t="shared" si="2"/>
        <v>1333634</v>
      </c>
      <c r="AA8" s="60">
        <f t="shared" si="3"/>
        <v>1.4733690052893074</v>
      </c>
      <c r="AD8" s="31">
        <f t="shared" si="4"/>
        <v>2.4773956827485004</v>
      </c>
      <c r="AE8" s="31">
        <f t="shared" si="5"/>
        <v>0</v>
      </c>
      <c r="AJ8" s="70" t="s">
        <v>911</v>
      </c>
      <c r="AK8" s="70" t="s">
        <v>913</v>
      </c>
      <c r="AL8" s="70" t="s">
        <v>912</v>
      </c>
      <c r="AM8" s="70" t="str">
        <f t="shared" si="6"/>
        <v>caofr</v>
      </c>
      <c r="AN8" s="70">
        <v>25258</v>
      </c>
      <c r="AP8" s="70" t="str">
        <f>INDEX($BF$2:$BF$75,MATCH($AQ8,$BE$2:$BE$75,0))</f>
        <v>caveg</v>
      </c>
      <c r="AQ8" s="4" t="s">
        <v>914</v>
      </c>
      <c r="AR8" s="115">
        <v>70758</v>
      </c>
      <c r="AS8" s="115">
        <v>264</v>
      </c>
      <c r="AT8" s="17">
        <f t="shared" si="7"/>
        <v>18.680112000000001</v>
      </c>
      <c r="AU8"/>
      <c r="AV8" s="70" t="s">
        <v>752</v>
      </c>
      <c r="AW8" s="70">
        <f t="shared" si="8"/>
        <v>0</v>
      </c>
      <c r="AX8" s="17">
        <f t="shared" si="9"/>
        <v>0</v>
      </c>
      <c r="AY8" s="63"/>
      <c r="BB8" s="4" t="s">
        <v>754</v>
      </c>
      <c r="BC8" s="115">
        <v>4797724</v>
      </c>
      <c r="BE8" s="4" t="s">
        <v>918</v>
      </c>
      <c r="BF8" s="124" t="s">
        <v>760</v>
      </c>
      <c r="BG8" s="124"/>
      <c r="BI8" s="70"/>
    </row>
    <row r="9" spans="1:61" x14ac:dyDescent="0.25">
      <c r="A9" s="124" t="s">
        <v>725</v>
      </c>
      <c r="B9" s="124" t="s">
        <v>193</v>
      </c>
      <c r="C9" s="59">
        <f t="shared" si="11"/>
        <v>0.50306799999999996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66"/>
      <c r="Q9" s="66"/>
      <c r="T9" t="s">
        <v>730</v>
      </c>
      <c r="U9" s="70" t="s">
        <v>757</v>
      </c>
      <c r="V9" s="17">
        <v>9197.5771107187356</v>
      </c>
      <c r="W9" s="17">
        <f t="shared" si="0"/>
        <v>2594467</v>
      </c>
      <c r="X9" s="17">
        <f t="shared" si="1"/>
        <v>3545.0738478148828</v>
      </c>
      <c r="Y9" s="17">
        <f>VLOOKUP($U9,$AV$6:$AY$16,4,)</f>
        <v>3226.0341850561213</v>
      </c>
      <c r="Z9" s="70">
        <f t="shared" si="2"/>
        <v>100460</v>
      </c>
      <c r="AA9" s="60">
        <f t="shared" si="3"/>
        <v>25.825870993430222</v>
      </c>
      <c r="AD9" s="31">
        <f t="shared" si="4"/>
        <v>1.4686431935356605</v>
      </c>
      <c r="AE9" s="31">
        <f t="shared" si="5"/>
        <v>0.18954372415135848</v>
      </c>
      <c r="AJ9" s="70" t="s">
        <v>911</v>
      </c>
      <c r="AK9" s="70" t="s">
        <v>914</v>
      </c>
      <c r="AL9" s="70" t="s">
        <v>912</v>
      </c>
      <c r="AM9" s="70" t="str">
        <f t="shared" si="6"/>
        <v>caveg</v>
      </c>
      <c r="AN9" s="70">
        <v>264</v>
      </c>
      <c r="AP9" s="70" t="str">
        <f>INDEX($BF$2:$BF$75,MATCH($AQ9,$BE$2:$BE$75,0))</f>
        <v>caofr</v>
      </c>
      <c r="AQ9" s="4" t="s">
        <v>915</v>
      </c>
      <c r="AR9" s="115">
        <v>13087</v>
      </c>
      <c r="AS9" s="115">
        <v>89065</v>
      </c>
      <c r="AT9" s="17">
        <f t="shared" si="7"/>
        <v>1165.5936549999999</v>
      </c>
      <c r="AU9"/>
      <c r="AV9" s="70" t="s">
        <v>760</v>
      </c>
      <c r="AW9" s="70">
        <f t="shared" si="8"/>
        <v>12.267887999999999</v>
      </c>
      <c r="AX9" s="17">
        <f t="shared" si="9"/>
        <v>1048</v>
      </c>
      <c r="AY9" s="63"/>
      <c r="BB9" s="4" t="s">
        <v>756</v>
      </c>
      <c r="BC9" s="115">
        <v>1964935</v>
      </c>
      <c r="BE9" s="4" t="s">
        <v>919</v>
      </c>
      <c r="BF9" s="124" t="s">
        <v>758</v>
      </c>
      <c r="BG9" s="124"/>
      <c r="BI9" s="70"/>
    </row>
    <row r="10" spans="1:61" x14ac:dyDescent="0.25">
      <c r="A10" s="124" t="s">
        <v>726</v>
      </c>
      <c r="B10" s="124" t="s">
        <v>193</v>
      </c>
      <c r="C10" s="59">
        <f t="shared" si="11"/>
        <v>2.2669299999999999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66"/>
      <c r="Q10" s="66"/>
      <c r="T10" t="s">
        <v>731</v>
      </c>
      <c r="U10" s="70" t="s">
        <v>758</v>
      </c>
      <c r="V10" s="17">
        <v>1505.8676969712585</v>
      </c>
      <c r="W10" s="17">
        <f t="shared" si="0"/>
        <v>102159</v>
      </c>
      <c r="X10" s="17">
        <f t="shared" si="1"/>
        <v>14740.431063061096</v>
      </c>
      <c r="Y10" s="17">
        <f>VLOOKUP($U10,$AV$6:$AY$16,4,)</f>
        <v>7771.7169614077884</v>
      </c>
      <c r="Z10" s="70">
        <f t="shared" si="2"/>
        <v>83095</v>
      </c>
      <c r="AA10" s="60">
        <f t="shared" si="3"/>
        <v>1.2294241530778025</v>
      </c>
      <c r="AD10" s="31">
        <f t="shared" si="4"/>
        <v>6.1066242001954318</v>
      </c>
      <c r="AE10" s="31">
        <f t="shared" si="5"/>
        <v>0.45662261817907102</v>
      </c>
      <c r="AJ10" s="70" t="s">
        <v>906</v>
      </c>
      <c r="AK10" s="70" t="s">
        <v>915</v>
      </c>
      <c r="AL10" s="70" t="s">
        <v>908</v>
      </c>
      <c r="AM10" s="70" t="str">
        <f t="shared" si="6"/>
        <v>caofr</v>
      </c>
      <c r="AN10" s="70">
        <v>16852</v>
      </c>
      <c r="AP10" s="70" t="str">
        <f>INDEX($BF$2:$BF$75,MATCH($AQ10,$BE$2:$BE$75,0))</f>
        <v>caofr</v>
      </c>
      <c r="AQ10" s="4" t="s">
        <v>916</v>
      </c>
      <c r="AR10" s="115">
        <v>6576</v>
      </c>
      <c r="AS10" s="115">
        <v>405135</v>
      </c>
      <c r="AT10" s="17">
        <f t="shared" si="7"/>
        <v>2664.1677599999998</v>
      </c>
      <c r="AU10"/>
      <c r="AV10" s="70" t="s">
        <v>758</v>
      </c>
      <c r="AW10" s="70">
        <f t="shared" si="8"/>
        <v>178.423078</v>
      </c>
      <c r="AX10" s="17">
        <f t="shared" si="9"/>
        <v>22958</v>
      </c>
      <c r="AY10" s="63">
        <f t="shared" si="10"/>
        <v>7771.7169614077884</v>
      </c>
      <c r="BB10" s="4" t="s">
        <v>760</v>
      </c>
      <c r="BC10" s="115">
        <v>113523</v>
      </c>
      <c r="BE10" s="4" t="s">
        <v>920</v>
      </c>
      <c r="BF10" s="124" t="s">
        <v>758</v>
      </c>
      <c r="BG10" s="124"/>
    </row>
    <row r="11" spans="1:61" x14ac:dyDescent="0.25">
      <c r="A11" s="124" t="s">
        <v>727</v>
      </c>
      <c r="B11" s="124" t="s">
        <v>193</v>
      </c>
      <c r="C11" s="59">
        <f t="shared" si="11"/>
        <v>4.7977239999999997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66"/>
      <c r="Q11" s="66"/>
      <c r="T11" t="s">
        <v>732</v>
      </c>
      <c r="U11" s="70" t="s">
        <v>759</v>
      </c>
      <c r="V11" s="17">
        <v>10718.254702314071</v>
      </c>
      <c r="W11" s="17">
        <f t="shared" si="0"/>
        <v>19482246</v>
      </c>
      <c r="X11" s="17">
        <f>V11/W11*1000000</f>
        <v>550.15498224968883</v>
      </c>
      <c r="Y11" s="17"/>
      <c r="Z11" s="70">
        <f t="shared" si="2"/>
        <v>298611</v>
      </c>
      <c r="AA11" s="60">
        <f t="shared" si="3"/>
        <v>65.242894602007297</v>
      </c>
      <c r="AD11" s="31">
        <f t="shared" si="4"/>
        <v>0.22791665413931003</v>
      </c>
      <c r="AE11" s="31">
        <f t="shared" si="5"/>
        <v>0</v>
      </c>
      <c r="AJ11" s="70" t="s">
        <v>909</v>
      </c>
      <c r="AK11" s="70" t="s">
        <v>915</v>
      </c>
      <c r="AL11" s="70" t="s">
        <v>910</v>
      </c>
      <c r="AM11" s="70" t="str">
        <f t="shared" si="6"/>
        <v>caofr</v>
      </c>
      <c r="AN11" s="70">
        <v>52851</v>
      </c>
      <c r="AQ11" s="4" t="s">
        <v>917</v>
      </c>
      <c r="AR11" s="115"/>
      <c r="AS11" s="115">
        <v>345000</v>
      </c>
      <c r="AT11" s="17">
        <f t="shared" si="7"/>
        <v>0</v>
      </c>
      <c r="AU11"/>
      <c r="AV11" s="70" t="s">
        <v>756</v>
      </c>
      <c r="AW11" s="70">
        <f t="shared" si="8"/>
        <v>0</v>
      </c>
      <c r="AX11" s="17">
        <f t="shared" si="9"/>
        <v>0</v>
      </c>
      <c r="AY11" s="63"/>
      <c r="BB11" s="4" t="s">
        <v>758</v>
      </c>
      <c r="BC11" s="115">
        <v>102159</v>
      </c>
      <c r="BE11" s="4" t="s">
        <v>921</v>
      </c>
      <c r="BF11" s="124" t="s">
        <v>754</v>
      </c>
      <c r="BG11" s="124"/>
    </row>
    <row r="12" spans="1:61" x14ac:dyDescent="0.25">
      <c r="A12" s="124" t="s">
        <v>728</v>
      </c>
      <c r="B12" s="124" t="s">
        <v>193</v>
      </c>
      <c r="C12" s="59">
        <f t="shared" si="11"/>
        <v>2.3716819999999998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66"/>
      <c r="Q12" s="66"/>
      <c r="T12" t="s">
        <v>733</v>
      </c>
      <c r="U12" s="70" t="s">
        <v>760</v>
      </c>
      <c r="V12" s="17">
        <v>10310.370421887234</v>
      </c>
      <c r="W12" s="17">
        <f t="shared" si="0"/>
        <v>113523</v>
      </c>
      <c r="X12" s="17">
        <f t="shared" si="1"/>
        <v>90821.863603738748</v>
      </c>
      <c r="Y12" s="17"/>
      <c r="Z12" s="70">
        <f t="shared" si="2"/>
        <v>44491</v>
      </c>
      <c r="AA12" s="60">
        <f t="shared" si="3"/>
        <v>2.5515947045469871</v>
      </c>
      <c r="AD12" s="31">
        <f t="shared" si="4"/>
        <v>37.625425458505191</v>
      </c>
      <c r="AE12" s="31">
        <f t="shared" si="5"/>
        <v>0</v>
      </c>
      <c r="AJ12" s="70" t="s">
        <v>911</v>
      </c>
      <c r="AK12" s="70" t="s">
        <v>915</v>
      </c>
      <c r="AL12" s="70" t="s">
        <v>912</v>
      </c>
      <c r="AM12" s="70" t="str">
        <f t="shared" si="6"/>
        <v>caofr</v>
      </c>
      <c r="AN12" s="70">
        <v>89065</v>
      </c>
      <c r="AQ12" s="4" t="s">
        <v>918</v>
      </c>
      <c r="AR12" s="115"/>
      <c r="AS12" s="115">
        <v>780</v>
      </c>
      <c r="AT12" s="17">
        <f t="shared" si="7"/>
        <v>0</v>
      </c>
      <c r="AU12"/>
      <c r="AV12" s="70" t="s">
        <v>755</v>
      </c>
      <c r="AW12" s="70">
        <f t="shared" si="8"/>
        <v>32443.740519999999</v>
      </c>
      <c r="AX12" s="17">
        <f t="shared" si="9"/>
        <v>2371682</v>
      </c>
      <c r="AY12" s="63">
        <f t="shared" si="10"/>
        <v>13679.633492179812</v>
      </c>
      <c r="BB12" s="4" t="s">
        <v>759</v>
      </c>
      <c r="BC12" s="115">
        <v>19482246</v>
      </c>
      <c r="BE12" s="4" t="s">
        <v>922</v>
      </c>
      <c r="BF12" s="124" t="s">
        <v>752</v>
      </c>
      <c r="BG12" s="124"/>
      <c r="BI12" s="70"/>
    </row>
    <row r="13" spans="1:61" x14ac:dyDescent="0.25">
      <c r="A13" s="124" t="s">
        <v>729</v>
      </c>
      <c r="B13" s="124" t="s">
        <v>193</v>
      </c>
      <c r="C13" s="59">
        <f t="shared" si="11"/>
        <v>1.9649350000000001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W13" s="17">
        <f>1000000/X13*V12</f>
        <v>1812601.911389424</v>
      </c>
      <c r="X13" s="26">
        <f>AVERAGE(X2:X11)</f>
        <v>5688.1604047211704</v>
      </c>
      <c r="AD13" s="31">
        <f t="shared" si="4"/>
        <v>2.3564750469956981</v>
      </c>
      <c r="AJ13" s="70" t="s">
        <v>906</v>
      </c>
      <c r="AK13" s="70" t="s">
        <v>916</v>
      </c>
      <c r="AL13" s="70" t="s">
        <v>908</v>
      </c>
      <c r="AM13" s="70" t="str">
        <f t="shared" si="6"/>
        <v>caofr</v>
      </c>
      <c r="AN13" s="70">
        <v>6902</v>
      </c>
      <c r="AQ13" s="4" t="s">
        <v>919</v>
      </c>
      <c r="AR13" s="115"/>
      <c r="AS13" s="115">
        <v>66355</v>
      </c>
      <c r="AT13" s="17">
        <f t="shared" si="7"/>
        <v>0</v>
      </c>
      <c r="AU13"/>
      <c r="AV13" s="70" t="s">
        <v>751</v>
      </c>
      <c r="AW13" s="70">
        <f t="shared" si="8"/>
        <v>6730.5590000000002</v>
      </c>
      <c r="AX13" s="17">
        <f t="shared" si="9"/>
        <v>395450</v>
      </c>
      <c r="AY13" s="63">
        <f t="shared" si="10"/>
        <v>17020</v>
      </c>
      <c r="BB13" s="4" t="s">
        <v>757</v>
      </c>
      <c r="BC13" s="115">
        <v>2594467</v>
      </c>
      <c r="BE13" s="4" t="s">
        <v>923</v>
      </c>
      <c r="BF13" s="124" t="s">
        <v>753</v>
      </c>
      <c r="BG13" s="124"/>
    </row>
    <row r="14" spans="1:61" x14ac:dyDescent="0.25">
      <c r="A14" s="124" t="s">
        <v>730</v>
      </c>
      <c r="B14" s="124" t="s">
        <v>193</v>
      </c>
      <c r="C14" s="59">
        <f t="shared" si="11"/>
        <v>2.5944669999999999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V14" t="s">
        <v>905</v>
      </c>
      <c r="W14" s="70" t="s">
        <v>998</v>
      </c>
      <c r="AJ14" s="70" t="s">
        <v>909</v>
      </c>
      <c r="AK14" s="70" t="s">
        <v>916</v>
      </c>
      <c r="AL14" s="70" t="s">
        <v>910</v>
      </c>
      <c r="AM14" s="70" t="str">
        <f t="shared" si="6"/>
        <v>caofr</v>
      </c>
      <c r="AN14" s="70">
        <v>586982</v>
      </c>
      <c r="AP14" s="70" t="str">
        <f>INDEX($BF$2:$BF$75,MATCH($AQ14,$BE$2:$BE$75,0))</f>
        <v>capul</v>
      </c>
      <c r="AQ14" s="4" t="s">
        <v>920</v>
      </c>
      <c r="AR14" s="115">
        <v>7633</v>
      </c>
      <c r="AS14" s="115">
        <v>20997</v>
      </c>
      <c r="AT14" s="17">
        <f t="shared" si="7"/>
        <v>160.27010100000001</v>
      </c>
      <c r="AU14"/>
      <c r="AV14" s="70" t="s">
        <v>757</v>
      </c>
      <c r="AW14" s="70">
        <f t="shared" si="8"/>
        <v>8369.8392339999991</v>
      </c>
      <c r="AX14" s="17">
        <f t="shared" si="9"/>
        <v>2594467</v>
      </c>
      <c r="AY14" s="63">
        <f t="shared" si="10"/>
        <v>3226.0341850561213</v>
      </c>
      <c r="BB14" s="4" t="s">
        <v>753</v>
      </c>
      <c r="BC14" s="115">
        <v>2266930</v>
      </c>
      <c r="BE14" s="4" t="s">
        <v>924</v>
      </c>
      <c r="BF14" s="124" t="s">
        <v>753</v>
      </c>
      <c r="BG14" s="124"/>
    </row>
    <row r="15" spans="1:61" x14ac:dyDescent="0.25">
      <c r="A15" s="124" t="s">
        <v>731</v>
      </c>
      <c r="B15" s="124" t="s">
        <v>193</v>
      </c>
      <c r="C15" s="59">
        <f t="shared" si="11"/>
        <v>0.102159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T15" s="70" t="s">
        <v>723</v>
      </c>
      <c r="V15" s="17">
        <v>1143.8027045510491</v>
      </c>
      <c r="W15" s="17">
        <f>Z2</f>
        <v>540000</v>
      </c>
      <c r="X15" s="17">
        <f>V15/W15*1000000</f>
        <v>2118.153156576017</v>
      </c>
      <c r="AJ15" s="70" t="s">
        <v>911</v>
      </c>
      <c r="AK15" s="70" t="s">
        <v>916</v>
      </c>
      <c r="AL15" s="70" t="s">
        <v>912</v>
      </c>
      <c r="AM15" s="70" t="str">
        <f t="shared" si="6"/>
        <v>caofr</v>
      </c>
      <c r="AN15" s="70">
        <v>405135</v>
      </c>
      <c r="AP15" s="70" t="str">
        <f>INDEX($BF$2:$BF$75,MATCH($AQ15,$BE$2:$BE$75,0))</f>
        <v>caofr</v>
      </c>
      <c r="AQ15" s="4" t="s">
        <v>921</v>
      </c>
      <c r="AR15" s="115">
        <v>74102</v>
      </c>
      <c r="AS15" s="115">
        <v>2893</v>
      </c>
      <c r="AT15" s="17">
        <f t="shared" si="7"/>
        <v>214.37708599999999</v>
      </c>
      <c r="AU15"/>
      <c r="AV15" s="70" t="s">
        <v>759</v>
      </c>
      <c r="AW15" s="70">
        <f t="shared" si="8"/>
        <v>0</v>
      </c>
      <c r="AX15" s="17">
        <f t="shared" si="9"/>
        <v>0</v>
      </c>
      <c r="AY15" s="63"/>
      <c r="BB15" s="4" t="s">
        <v>750</v>
      </c>
      <c r="BC15" s="115">
        <v>1535000</v>
      </c>
      <c r="BE15" s="4" t="s">
        <v>925</v>
      </c>
      <c r="BF15" s="124" t="s">
        <v>756</v>
      </c>
      <c r="BG15" s="124"/>
    </row>
    <row r="16" spans="1:61" x14ac:dyDescent="0.25">
      <c r="A16" s="124" t="s">
        <v>732</v>
      </c>
      <c r="B16" s="124" t="s">
        <v>193</v>
      </c>
      <c r="C16" s="59">
        <f t="shared" si="11"/>
        <v>19.482246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T16" s="70" t="s">
        <v>724</v>
      </c>
      <c r="V16" s="17">
        <v>5334.4458387277855</v>
      </c>
      <c r="W16" s="17">
        <f t="shared" ref="W16:W25" si="12">Z3</f>
        <v>2337264</v>
      </c>
      <c r="X16" s="17">
        <f t="shared" ref="X16:X25" si="13">V16/W16*1000000</f>
        <v>2282.3462983761292</v>
      </c>
      <c r="AJ16" s="70" t="s">
        <v>906</v>
      </c>
      <c r="AK16" s="70" t="s">
        <v>917</v>
      </c>
      <c r="AL16" s="70" t="s">
        <v>908</v>
      </c>
      <c r="AM16" s="70" t="str">
        <f t="shared" si="6"/>
        <v>caoce</v>
      </c>
      <c r="AN16" s="70">
        <v>131960</v>
      </c>
      <c r="AQ16" s="4" t="s">
        <v>922</v>
      </c>
      <c r="AR16" s="115"/>
      <c r="AS16" s="115">
        <v>228</v>
      </c>
      <c r="AT16" s="17">
        <f t="shared" si="7"/>
        <v>0</v>
      </c>
      <c r="AU16"/>
      <c r="AV16" s="70" t="s">
        <v>750</v>
      </c>
      <c r="AW16" s="70">
        <f t="shared" si="8"/>
        <v>0</v>
      </c>
      <c r="AX16" s="17">
        <f t="shared" si="9"/>
        <v>0</v>
      </c>
      <c r="AY16" s="63"/>
      <c r="BB16" s="4" t="s">
        <v>990</v>
      </c>
      <c r="BC16" s="115">
        <v>47402684</v>
      </c>
      <c r="BE16" s="4" t="s">
        <v>926</v>
      </c>
      <c r="BF16" s="124" t="s">
        <v>753</v>
      </c>
      <c r="BG16" s="124"/>
    </row>
    <row r="17" spans="1:59" x14ac:dyDescent="0.25">
      <c r="A17" s="124" t="s">
        <v>733</v>
      </c>
      <c r="B17" s="124" t="s">
        <v>193</v>
      </c>
      <c r="C17" s="59">
        <f t="shared" ref="C17" si="14">W12/1000000</f>
        <v>0.113523</v>
      </c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T17" s="70" t="s">
        <v>725</v>
      </c>
      <c r="V17" s="17">
        <v>459.91056295933458</v>
      </c>
      <c r="W17" s="17">
        <f t="shared" si="12"/>
        <v>222353</v>
      </c>
      <c r="X17" s="17">
        <f t="shared" si="13"/>
        <v>2068.3802915154488</v>
      </c>
      <c r="AJ17" s="70" t="s">
        <v>909</v>
      </c>
      <c r="AK17" s="70" t="s">
        <v>917</v>
      </c>
      <c r="AL17" s="70" t="s">
        <v>910</v>
      </c>
      <c r="AM17" s="70" t="str">
        <f t="shared" si="6"/>
        <v>caoce</v>
      </c>
      <c r="AN17" s="70">
        <v>26144</v>
      </c>
      <c r="AP17" s="70" t="str">
        <f>INDEX($BF$2:$BF$75,MATCH($AQ17,$BE$2:$BE$75,0))</f>
        <v>caveg</v>
      </c>
      <c r="AQ17" s="4" t="s">
        <v>923</v>
      </c>
      <c r="AR17" s="115">
        <v>2083</v>
      </c>
      <c r="AS17" s="115">
        <v>165444</v>
      </c>
      <c r="AT17" s="17">
        <f t="shared" si="7"/>
        <v>344.61985199999998</v>
      </c>
      <c r="AU17"/>
      <c r="AV17"/>
      <c r="AY17"/>
      <c r="BE17" s="4" t="s">
        <v>927</v>
      </c>
      <c r="BF17" s="124" t="s">
        <v>752</v>
      </c>
      <c r="BG17" s="124"/>
    </row>
    <row r="18" spans="1:59" x14ac:dyDescent="0.25">
      <c r="T18" s="70" t="s">
        <v>726</v>
      </c>
      <c r="V18" s="17">
        <v>330.32719947835943</v>
      </c>
      <c r="W18" s="17">
        <f t="shared" si="12"/>
        <v>104541</v>
      </c>
      <c r="X18" s="17">
        <f t="shared" si="13"/>
        <v>3159.7861076358504</v>
      </c>
      <c r="AJ18" s="70" t="s">
        <v>911</v>
      </c>
      <c r="AK18" s="70" t="s">
        <v>917</v>
      </c>
      <c r="AL18" s="70" t="s">
        <v>912</v>
      </c>
      <c r="AM18" s="70" t="str">
        <f t="shared" si="6"/>
        <v>caoce</v>
      </c>
      <c r="AN18" s="70">
        <v>345000</v>
      </c>
      <c r="AP18" s="70" t="str">
        <f>INDEX($BF$2:$BF$75,MATCH($AQ18,$BE$2:$BE$75,0))</f>
        <v>caveg</v>
      </c>
      <c r="AQ18" s="4" t="s">
        <v>924</v>
      </c>
      <c r="AR18" s="115">
        <v>3186</v>
      </c>
      <c r="AS18" s="115">
        <v>225269</v>
      </c>
      <c r="AT18" s="17">
        <f t="shared" si="7"/>
        <v>717.70703400000002</v>
      </c>
      <c r="AU18"/>
      <c r="AV18"/>
      <c r="AY18"/>
      <c r="BE18" s="4" t="s">
        <v>928</v>
      </c>
      <c r="BF18" s="124" t="s">
        <v>754</v>
      </c>
      <c r="BG18" s="124"/>
    </row>
    <row r="19" spans="1:59" x14ac:dyDescent="0.25">
      <c r="T19" s="70" t="s">
        <v>727</v>
      </c>
      <c r="V19" s="17">
        <v>393.03731873358504</v>
      </c>
      <c r="W19" s="17">
        <f t="shared" si="12"/>
        <v>197249</v>
      </c>
      <c r="X19" s="17">
        <f t="shared" si="13"/>
        <v>1992.5947342373599</v>
      </c>
      <c r="AJ19" s="70" t="s">
        <v>906</v>
      </c>
      <c r="AK19" s="70" t="s">
        <v>918</v>
      </c>
      <c r="AL19" s="70" t="s">
        <v>908</v>
      </c>
      <c r="AM19" s="70" t="str">
        <f t="shared" si="6"/>
        <v>caoth</v>
      </c>
      <c r="AN19" s="70">
        <v>1229</v>
      </c>
      <c r="AQ19" s="4" t="s">
        <v>925</v>
      </c>
      <c r="AR19" s="115"/>
      <c r="AS19" s="115">
        <v>6721</v>
      </c>
      <c r="AT19" s="17">
        <f t="shared" si="7"/>
        <v>0</v>
      </c>
      <c r="AU19"/>
      <c r="AV19"/>
      <c r="AY19"/>
      <c r="BB19" s="114" t="s">
        <v>903</v>
      </c>
      <c r="BC19" s="124" t="s">
        <v>906</v>
      </c>
      <c r="BE19" s="4" t="s">
        <v>929</v>
      </c>
      <c r="BF19" s="124" t="s">
        <v>753</v>
      </c>
      <c r="BG19" s="124"/>
    </row>
    <row r="20" spans="1:59" x14ac:dyDescent="0.25">
      <c r="T20" s="70" t="s">
        <v>728</v>
      </c>
      <c r="V20" s="17">
        <v>287.28495466427847</v>
      </c>
      <c r="W20" s="17">
        <f t="shared" si="12"/>
        <v>127976</v>
      </c>
      <c r="X20" s="17">
        <f t="shared" si="13"/>
        <v>2244.8346148049513</v>
      </c>
      <c r="AJ20" s="70" t="s">
        <v>909</v>
      </c>
      <c r="AK20" s="70" t="s">
        <v>918</v>
      </c>
      <c r="AL20" s="70" t="s">
        <v>910</v>
      </c>
      <c r="AM20" s="70" t="str">
        <f t="shared" si="6"/>
        <v>caoth</v>
      </c>
      <c r="AN20" s="70">
        <v>6347</v>
      </c>
      <c r="AP20" s="70" t="str">
        <f>INDEX($BF$2:$BF$75,MATCH($AQ20,$BE$2:$BE$75,0))</f>
        <v>caveg</v>
      </c>
      <c r="AQ20" s="4" t="s">
        <v>926</v>
      </c>
      <c r="AR20" s="115">
        <v>9045</v>
      </c>
      <c r="AS20" s="115">
        <v>10474</v>
      </c>
      <c r="AT20" s="17">
        <f t="shared" si="7"/>
        <v>94.73733</v>
      </c>
      <c r="AU20"/>
      <c r="AV20"/>
      <c r="AY20"/>
      <c r="BB20" s="114" t="s">
        <v>2</v>
      </c>
      <c r="BC20" s="124" t="s">
        <v>987</v>
      </c>
      <c r="BE20" s="4" t="s">
        <v>930</v>
      </c>
      <c r="BF20" s="124" t="s">
        <v>760</v>
      </c>
      <c r="BG20" s="124"/>
    </row>
    <row r="21" spans="1:59" x14ac:dyDescent="0.25">
      <c r="T21" s="70" t="s">
        <v>729</v>
      </c>
      <c r="V21" s="17">
        <v>2628.6514685710263</v>
      </c>
      <c r="W21" s="17">
        <f t="shared" si="12"/>
        <v>1333634</v>
      </c>
      <c r="X21" s="17">
        <f t="shared" si="13"/>
        <v>1971.0441309767346</v>
      </c>
      <c r="AJ21" s="70" t="s">
        <v>911</v>
      </c>
      <c r="AK21" s="70" t="s">
        <v>918</v>
      </c>
      <c r="AL21" s="70" t="s">
        <v>912</v>
      </c>
      <c r="AM21" s="70" t="str">
        <f t="shared" si="6"/>
        <v>caoth</v>
      </c>
      <c r="AN21" s="70">
        <v>780</v>
      </c>
      <c r="AQ21" s="4" t="s">
        <v>927</v>
      </c>
      <c r="AR21" s="115"/>
      <c r="AS21" s="115">
        <v>2370</v>
      </c>
      <c r="AT21" s="17">
        <f t="shared" si="7"/>
        <v>0</v>
      </c>
      <c r="AU21"/>
      <c r="AV21"/>
      <c r="AY21"/>
      <c r="BB21" s="70"/>
      <c r="BC21" s="70"/>
      <c r="BE21" s="4" t="s">
        <v>931</v>
      </c>
      <c r="BF21" s="124" t="s">
        <v>760</v>
      </c>
      <c r="BG21" s="124"/>
    </row>
    <row r="22" spans="1:59" x14ac:dyDescent="0.25">
      <c r="T22" s="70" t="s">
        <v>730</v>
      </c>
      <c r="V22" s="17">
        <v>182.37404670345455</v>
      </c>
      <c r="W22" s="17">
        <f t="shared" si="12"/>
        <v>100460</v>
      </c>
      <c r="X22" s="17">
        <f t="shared" si="13"/>
        <v>1815.3896745316997</v>
      </c>
      <c r="AJ22" s="70" t="s">
        <v>906</v>
      </c>
      <c r="AK22" s="70" t="s">
        <v>919</v>
      </c>
      <c r="AL22" s="70" t="s">
        <v>908</v>
      </c>
      <c r="AM22" s="70" t="str">
        <f t="shared" si="6"/>
        <v>capul</v>
      </c>
      <c r="AN22" s="70">
        <v>59300</v>
      </c>
      <c r="AP22" s="70" t="str">
        <f>INDEX($BF$2:$BF$75,MATCH($AQ22,$BE$2:$BE$75,0))</f>
        <v>caofr</v>
      </c>
      <c r="AQ22" s="4" t="s">
        <v>928</v>
      </c>
      <c r="AR22" s="115">
        <v>84291</v>
      </c>
      <c r="AS22" s="115">
        <v>421</v>
      </c>
      <c r="AT22" s="17">
        <f t="shared" si="7"/>
        <v>35.486511</v>
      </c>
      <c r="AU22"/>
      <c r="AV22"/>
      <c r="AY22"/>
      <c r="BB22" s="114" t="s">
        <v>989</v>
      </c>
      <c r="BC22" t="s">
        <v>988</v>
      </c>
      <c r="BE22" s="4" t="s">
        <v>932</v>
      </c>
      <c r="BF22" s="124" t="s">
        <v>758</v>
      </c>
      <c r="BG22" s="124"/>
    </row>
    <row r="23" spans="1:59" x14ac:dyDescent="0.25">
      <c r="T23" s="70" t="s">
        <v>731</v>
      </c>
      <c r="V23" s="17">
        <v>165.82612864695582</v>
      </c>
      <c r="W23" s="17">
        <f t="shared" si="12"/>
        <v>83095</v>
      </c>
      <c r="X23" s="17">
        <f t="shared" si="13"/>
        <v>1995.6210198803278</v>
      </c>
      <c r="AJ23" s="70" t="s">
        <v>909</v>
      </c>
      <c r="AK23" s="70" t="s">
        <v>919</v>
      </c>
      <c r="AL23" s="70" t="s">
        <v>910</v>
      </c>
      <c r="AM23" s="70" t="str">
        <f t="shared" si="6"/>
        <v>capul</v>
      </c>
      <c r="AN23" s="70">
        <v>11190</v>
      </c>
      <c r="AQ23" s="4" t="s">
        <v>929</v>
      </c>
      <c r="AR23" s="115"/>
      <c r="AS23" s="115">
        <v>1232</v>
      </c>
      <c r="AT23" s="17">
        <f t="shared" si="7"/>
        <v>0</v>
      </c>
      <c r="AU23"/>
      <c r="AV23"/>
      <c r="AY23"/>
      <c r="BB23" s="4" t="s">
        <v>755</v>
      </c>
      <c r="BC23" s="115">
        <v>127976</v>
      </c>
      <c r="BE23" s="4" t="s">
        <v>933</v>
      </c>
      <c r="BF23" s="124" t="s">
        <v>753</v>
      </c>
      <c r="BG23" s="124"/>
    </row>
    <row r="24" spans="1:59" x14ac:dyDescent="0.25">
      <c r="T24" s="70" t="s">
        <v>732</v>
      </c>
      <c r="V24" s="17">
        <v>883.55169220925245</v>
      </c>
      <c r="W24" s="17">
        <f t="shared" si="12"/>
        <v>298611</v>
      </c>
      <c r="X24" s="17">
        <f t="shared" si="13"/>
        <v>2958.871884187965</v>
      </c>
      <c r="AJ24" s="70" t="s">
        <v>911</v>
      </c>
      <c r="AK24" s="70" t="s">
        <v>919</v>
      </c>
      <c r="AL24" s="70" t="s">
        <v>912</v>
      </c>
      <c r="AM24" s="70" t="str">
        <f t="shared" si="6"/>
        <v>capul</v>
      </c>
      <c r="AN24" s="70">
        <v>66355</v>
      </c>
      <c r="AQ24" s="4" t="s">
        <v>930</v>
      </c>
      <c r="AR24" s="115"/>
      <c r="AS24" s="115">
        <v>17809</v>
      </c>
      <c r="AT24" s="17">
        <f t="shared" si="7"/>
        <v>0</v>
      </c>
      <c r="AU24"/>
      <c r="AV24"/>
      <c r="AY24"/>
      <c r="BB24" s="4" t="s">
        <v>751</v>
      </c>
      <c r="BC24" s="115">
        <v>2337264</v>
      </c>
      <c r="BE24" s="4" t="s">
        <v>934</v>
      </c>
      <c r="BF24" s="124" t="s">
        <v>760</v>
      </c>
      <c r="BG24" s="124"/>
    </row>
    <row r="25" spans="1:59" x14ac:dyDescent="0.25">
      <c r="T25" s="70" t="s">
        <v>733</v>
      </c>
      <c r="V25" s="17">
        <v>5518.4608408674821</v>
      </c>
      <c r="W25" s="17">
        <f t="shared" si="12"/>
        <v>44491</v>
      </c>
      <c r="X25" s="17">
        <f t="shared" si="13"/>
        <v>124035.44179423888</v>
      </c>
      <c r="AJ25" s="70" t="s">
        <v>906</v>
      </c>
      <c r="AK25" s="70" t="s">
        <v>920</v>
      </c>
      <c r="AL25" s="70" t="s">
        <v>908</v>
      </c>
      <c r="AM25" s="70" t="str">
        <f t="shared" si="6"/>
        <v>capul</v>
      </c>
      <c r="AN25" s="70">
        <v>3825</v>
      </c>
      <c r="AP25" s="70" t="str">
        <f>INDEX($BF$2:$BF$75,MATCH($AQ25,$BE$2:$BE$75,0))</f>
        <v>caoth</v>
      </c>
      <c r="AQ25" s="4" t="s">
        <v>931</v>
      </c>
      <c r="AR25" s="115">
        <v>11706</v>
      </c>
      <c r="AS25" s="115">
        <v>1048</v>
      </c>
      <c r="AT25" s="17">
        <f t="shared" si="7"/>
        <v>12.267887999999999</v>
      </c>
      <c r="AU25"/>
      <c r="AV25"/>
      <c r="AY25"/>
      <c r="BB25" s="4" t="s">
        <v>752</v>
      </c>
      <c r="BC25" s="115">
        <v>222353</v>
      </c>
      <c r="BE25" s="4" t="s">
        <v>935</v>
      </c>
      <c r="BF25" s="124" t="s">
        <v>754</v>
      </c>
      <c r="BG25" s="124"/>
    </row>
    <row r="26" spans="1:59" x14ac:dyDescent="0.25">
      <c r="AJ26" s="70" t="s">
        <v>909</v>
      </c>
      <c r="AK26" s="70" t="s">
        <v>920</v>
      </c>
      <c r="AL26" s="70" t="s">
        <v>910</v>
      </c>
      <c r="AM26" s="70" t="str">
        <f t="shared" si="6"/>
        <v>capul</v>
      </c>
      <c r="AN26" s="70">
        <v>54894</v>
      </c>
      <c r="AQ26" s="4" t="s">
        <v>932</v>
      </c>
      <c r="AR26" s="115"/>
      <c r="AS26" s="115">
        <v>4801</v>
      </c>
      <c r="AT26" s="17">
        <f t="shared" si="7"/>
        <v>0</v>
      </c>
      <c r="AU26"/>
      <c r="AV26"/>
      <c r="AY26"/>
      <c r="BB26" s="4" t="s">
        <v>754</v>
      </c>
      <c r="BC26" s="115">
        <v>197249</v>
      </c>
      <c r="BE26" s="4" t="s">
        <v>936</v>
      </c>
      <c r="BF26" s="124" t="s">
        <v>754</v>
      </c>
      <c r="BG26" s="124"/>
    </row>
    <row r="27" spans="1:59" x14ac:dyDescent="0.25">
      <c r="AJ27" s="70" t="s">
        <v>911</v>
      </c>
      <c r="AK27" s="70" t="s">
        <v>920</v>
      </c>
      <c r="AL27" s="70" t="s">
        <v>912</v>
      </c>
      <c r="AM27" s="70" t="str">
        <f t="shared" si="6"/>
        <v>capul</v>
      </c>
      <c r="AN27" s="70">
        <v>20997</v>
      </c>
      <c r="AP27" s="70" t="str">
        <f>INDEX($BF$2:$BF$75,MATCH($AQ27,$BE$2:$BE$75,0))</f>
        <v>caveg</v>
      </c>
      <c r="AQ27" s="4" t="s">
        <v>933</v>
      </c>
      <c r="AR27" s="115">
        <v>8230</v>
      </c>
      <c r="AS27" s="115">
        <v>29122</v>
      </c>
      <c r="AT27" s="17">
        <f t="shared" si="7"/>
        <v>239.67406</v>
      </c>
      <c r="AU27"/>
      <c r="AV27"/>
      <c r="AY27"/>
      <c r="BB27" s="4" t="s">
        <v>756</v>
      </c>
      <c r="BC27" s="115">
        <v>1333634</v>
      </c>
      <c r="BE27" s="4" t="s">
        <v>937</v>
      </c>
      <c r="BF27" s="124" t="s">
        <v>754</v>
      </c>
      <c r="BG27" s="124"/>
    </row>
    <row r="28" spans="1:59" x14ac:dyDescent="0.25">
      <c r="AJ28" s="70" t="s">
        <v>906</v>
      </c>
      <c r="AK28" s="70" t="s">
        <v>921</v>
      </c>
      <c r="AL28" s="70" t="s">
        <v>908</v>
      </c>
      <c r="AM28" s="70" t="str">
        <f t="shared" si="6"/>
        <v>caofr</v>
      </c>
      <c r="AN28" s="70">
        <v>300</v>
      </c>
      <c r="AQ28" s="4" t="s">
        <v>934</v>
      </c>
      <c r="AR28" s="115"/>
      <c r="AS28" s="115">
        <v>2266</v>
      </c>
      <c r="AT28" s="17">
        <f t="shared" si="7"/>
        <v>0</v>
      </c>
      <c r="AU28"/>
      <c r="AV28"/>
      <c r="AY28"/>
      <c r="BB28" s="4" t="s">
        <v>760</v>
      </c>
      <c r="BC28" s="115">
        <v>44491</v>
      </c>
      <c r="BE28" s="4" t="s">
        <v>938</v>
      </c>
      <c r="BF28" s="124" t="s">
        <v>755</v>
      </c>
      <c r="BG28" s="124"/>
    </row>
    <row r="29" spans="1:59" x14ac:dyDescent="0.25">
      <c r="T29" s="29" t="s">
        <v>1346</v>
      </c>
      <c r="AJ29" s="70" t="s">
        <v>909</v>
      </c>
      <c r="AK29" s="70" t="s">
        <v>921</v>
      </c>
      <c r="AL29" s="70" t="s">
        <v>910</v>
      </c>
      <c r="AM29" s="70" t="str">
        <f t="shared" si="6"/>
        <v>caofr</v>
      </c>
      <c r="AN29" s="70">
        <v>96433</v>
      </c>
      <c r="AP29" s="70" t="str">
        <f>INDEX($BF$2:$BF$75,MATCH($AQ29,$BE$2:$BE$75,0))</f>
        <v>caofr</v>
      </c>
      <c r="AQ29" s="4" t="s">
        <v>935</v>
      </c>
      <c r="AR29" s="115">
        <v>27276</v>
      </c>
      <c r="AS29" s="115">
        <v>1972</v>
      </c>
      <c r="AT29" s="17">
        <f t="shared" si="7"/>
        <v>53.788271999999999</v>
      </c>
      <c r="AU29"/>
      <c r="AV29"/>
      <c r="AY29"/>
      <c r="BB29" s="4" t="s">
        <v>758</v>
      </c>
      <c r="BC29" s="115">
        <v>83095</v>
      </c>
      <c r="BE29" s="4" t="s">
        <v>939</v>
      </c>
      <c r="BF29" s="124" t="s">
        <v>755</v>
      </c>
      <c r="BG29" s="124"/>
    </row>
    <row r="30" spans="1:59" x14ac:dyDescent="0.25">
      <c r="AJ30" s="70" t="s">
        <v>911</v>
      </c>
      <c r="AK30" s="70" t="s">
        <v>921</v>
      </c>
      <c r="AL30" s="70" t="s">
        <v>912</v>
      </c>
      <c r="AM30" s="70" t="str">
        <f t="shared" si="6"/>
        <v>caofr</v>
      </c>
      <c r="AN30" s="70">
        <v>2893</v>
      </c>
      <c r="AQ30" s="4" t="s">
        <v>936</v>
      </c>
      <c r="AR30" s="115"/>
      <c r="AS30" s="115">
        <v>11633</v>
      </c>
      <c r="AT30" s="17">
        <f t="shared" si="7"/>
        <v>0</v>
      </c>
      <c r="AU30"/>
      <c r="AV30"/>
      <c r="AY30"/>
      <c r="BB30" s="4" t="s">
        <v>759</v>
      </c>
      <c r="BC30" s="115">
        <v>298611</v>
      </c>
      <c r="BE30" s="4" t="s">
        <v>940</v>
      </c>
      <c r="BF30" s="124" t="s">
        <v>754</v>
      </c>
      <c r="BG30" s="124"/>
    </row>
    <row r="31" spans="1:59" x14ac:dyDescent="0.25">
      <c r="AJ31" s="70" t="s">
        <v>906</v>
      </c>
      <c r="AK31" s="70" t="s">
        <v>922</v>
      </c>
      <c r="AL31" s="70" t="s">
        <v>908</v>
      </c>
      <c r="AM31" s="70" t="str">
        <f t="shared" si="6"/>
        <v>caoce</v>
      </c>
      <c r="AN31" s="70">
        <v>570</v>
      </c>
      <c r="AQ31" s="4" t="s">
        <v>937</v>
      </c>
      <c r="AR31" s="115"/>
      <c r="AS31" s="115">
        <v>73104</v>
      </c>
      <c r="AT31" s="17">
        <f t="shared" si="7"/>
        <v>0</v>
      </c>
      <c r="AU31"/>
      <c r="AV31"/>
      <c r="AY31"/>
      <c r="BB31" s="4" t="s">
        <v>757</v>
      </c>
      <c r="BC31" s="115">
        <v>100460</v>
      </c>
      <c r="BE31" s="4" t="s">
        <v>941</v>
      </c>
      <c r="BF31" s="124" t="s">
        <v>760</v>
      </c>
      <c r="BG31" s="124"/>
    </row>
    <row r="32" spans="1:59" x14ac:dyDescent="0.25">
      <c r="AJ32" s="70" t="s">
        <v>909</v>
      </c>
      <c r="AK32" s="70" t="s">
        <v>922</v>
      </c>
      <c r="AL32" s="70" t="s">
        <v>910</v>
      </c>
      <c r="AM32" s="70" t="str">
        <f t="shared" si="6"/>
        <v>caoce</v>
      </c>
      <c r="AN32" s="70">
        <v>4000</v>
      </c>
      <c r="AP32" s="70" t="str">
        <f>INDEX($BF$2:$BF$75,MATCH($AQ32,$BE$2:$BE$75,0))</f>
        <v>cagra</v>
      </c>
      <c r="AQ32" s="4" t="s">
        <v>938</v>
      </c>
      <c r="AR32" s="115">
        <v>2908</v>
      </c>
      <c r="AS32" s="115">
        <v>378634</v>
      </c>
      <c r="AT32" s="17">
        <f t="shared" si="7"/>
        <v>1101.0676719999999</v>
      </c>
      <c r="AU32"/>
      <c r="AV32"/>
      <c r="AY32"/>
      <c r="BB32" s="4" t="s">
        <v>753</v>
      </c>
      <c r="BC32" s="115">
        <v>104541</v>
      </c>
      <c r="BE32" s="4" t="s">
        <v>942</v>
      </c>
      <c r="BF32" s="124" t="s">
        <v>753</v>
      </c>
      <c r="BG32" s="124"/>
    </row>
    <row r="33" spans="36:59" x14ac:dyDescent="0.25">
      <c r="AJ33" s="70" t="s">
        <v>911</v>
      </c>
      <c r="AK33" s="70" t="s">
        <v>922</v>
      </c>
      <c r="AL33" s="70" t="s">
        <v>912</v>
      </c>
      <c r="AM33" s="70" t="str">
        <f t="shared" si="6"/>
        <v>caoce</v>
      </c>
      <c r="AN33" s="70">
        <v>228</v>
      </c>
      <c r="AP33" s="70" t="str">
        <f>INDEX($BF$2:$BF$75,MATCH($AQ33,$BE$2:$BE$75,0))</f>
        <v>cagra</v>
      </c>
      <c r="AQ33" s="4" t="s">
        <v>939</v>
      </c>
      <c r="AR33" s="115">
        <v>15726</v>
      </c>
      <c r="AS33" s="115">
        <v>1993048</v>
      </c>
      <c r="AT33" s="17">
        <f t="shared" si="7"/>
        <v>31342.672847999998</v>
      </c>
      <c r="AU33"/>
      <c r="AV33"/>
      <c r="AY33"/>
      <c r="BB33" s="4" t="s">
        <v>750</v>
      </c>
      <c r="BC33" s="115">
        <v>540000</v>
      </c>
      <c r="BE33" s="4" t="s">
        <v>943</v>
      </c>
      <c r="BF33" s="124" t="s">
        <v>754</v>
      </c>
      <c r="BG33" s="124"/>
    </row>
    <row r="34" spans="36:59" x14ac:dyDescent="0.25">
      <c r="AJ34" s="70" t="s">
        <v>906</v>
      </c>
      <c r="AK34" s="70" t="s">
        <v>923</v>
      </c>
      <c r="AL34" s="70" t="s">
        <v>908</v>
      </c>
      <c r="AM34" s="70" t="str">
        <f t="shared" si="6"/>
        <v>caveg</v>
      </c>
      <c r="AN34" s="70">
        <v>2912</v>
      </c>
      <c r="AQ34" s="4" t="s">
        <v>940</v>
      </c>
      <c r="AR34" s="115"/>
      <c r="AS34" s="115">
        <v>19400</v>
      </c>
      <c r="AT34" s="17">
        <f t="shared" si="7"/>
        <v>0</v>
      </c>
      <c r="AU34"/>
      <c r="AV34"/>
      <c r="AY34"/>
      <c r="BB34" s="4" t="s">
        <v>990</v>
      </c>
      <c r="BC34" s="115">
        <v>5389674</v>
      </c>
      <c r="BE34" s="4" t="s">
        <v>944</v>
      </c>
      <c r="BF34" s="124" t="s">
        <v>753</v>
      </c>
      <c r="BG34" s="124"/>
    </row>
    <row r="35" spans="36:59" x14ac:dyDescent="0.25">
      <c r="AJ35" s="70" t="s">
        <v>909</v>
      </c>
      <c r="AK35" s="70" t="s">
        <v>923</v>
      </c>
      <c r="AL35" s="70" t="s">
        <v>910</v>
      </c>
      <c r="AM35" s="70" t="str">
        <f t="shared" si="6"/>
        <v>caveg</v>
      </c>
      <c r="AN35" s="70">
        <v>568146</v>
      </c>
      <c r="AQ35" s="4" t="s">
        <v>941</v>
      </c>
      <c r="AR35" s="115"/>
      <c r="AS35" s="115">
        <v>472</v>
      </c>
      <c r="AT35" s="17">
        <f t="shared" si="7"/>
        <v>0</v>
      </c>
      <c r="AU35"/>
      <c r="AV35"/>
      <c r="AY35"/>
      <c r="BE35" s="4" t="s">
        <v>945</v>
      </c>
      <c r="BF35" s="124" t="s">
        <v>758</v>
      </c>
      <c r="BG35" s="124"/>
    </row>
    <row r="36" spans="36:59" x14ac:dyDescent="0.25">
      <c r="AJ36" s="70" t="s">
        <v>911</v>
      </c>
      <c r="AK36" s="70" t="s">
        <v>923</v>
      </c>
      <c r="AL36" s="70" t="s">
        <v>912</v>
      </c>
      <c r="AM36" s="70" t="str">
        <f t="shared" si="6"/>
        <v>caveg</v>
      </c>
      <c r="AN36" s="70">
        <v>165444</v>
      </c>
      <c r="AP36" s="70" t="str">
        <f>INDEX($BF$2:$BF$75,MATCH($AQ36,$BE$2:$BE$75,0))</f>
        <v>caveg</v>
      </c>
      <c r="AQ36" s="4" t="s">
        <v>942</v>
      </c>
      <c r="AR36" s="115">
        <v>10744</v>
      </c>
      <c r="AS36" s="115"/>
      <c r="AT36" s="17">
        <f t="shared" si="7"/>
        <v>0</v>
      </c>
      <c r="AU36"/>
      <c r="AV36"/>
      <c r="AY36"/>
      <c r="BE36" s="4" t="s">
        <v>946</v>
      </c>
      <c r="BF36" s="124" t="s">
        <v>751</v>
      </c>
      <c r="BG36" s="124"/>
    </row>
    <row r="37" spans="36:59" x14ac:dyDescent="0.25">
      <c r="AJ37" s="70" t="s">
        <v>906</v>
      </c>
      <c r="AK37" s="70" t="s">
        <v>924</v>
      </c>
      <c r="AL37" s="70" t="s">
        <v>908</v>
      </c>
      <c r="AM37" s="70" t="str">
        <f t="shared" si="6"/>
        <v>caveg</v>
      </c>
      <c r="AN37" s="70">
        <v>7609</v>
      </c>
      <c r="AP37" s="70" t="str">
        <f>INDEX($BF$2:$BF$75,MATCH($AQ37,$BE$2:$BE$75,0))</f>
        <v>caofr</v>
      </c>
      <c r="AQ37" s="4" t="s">
        <v>943</v>
      </c>
      <c r="AR37" s="115">
        <v>25980</v>
      </c>
      <c r="AS37" s="115">
        <v>510524</v>
      </c>
      <c r="AT37" s="17">
        <f t="shared" si="7"/>
        <v>13263.41352</v>
      </c>
      <c r="AU37"/>
      <c r="AV37"/>
      <c r="AY37"/>
      <c r="BE37" s="4" t="s">
        <v>947</v>
      </c>
      <c r="BF37" s="124" t="s">
        <v>751</v>
      </c>
      <c r="BG37" s="124"/>
    </row>
    <row r="38" spans="36:59" x14ac:dyDescent="0.25">
      <c r="AJ38" s="70" t="s">
        <v>909</v>
      </c>
      <c r="AK38" s="70" t="s">
        <v>924</v>
      </c>
      <c r="AL38" s="70" t="s">
        <v>910</v>
      </c>
      <c r="AM38" s="70" t="str">
        <f t="shared" si="6"/>
        <v>caveg</v>
      </c>
      <c r="AN38" s="70">
        <v>296056</v>
      </c>
      <c r="AP38" s="70" t="str">
        <f>INDEX($BF$2:$BF$75,MATCH($AQ38,$BE$2:$BE$75,0))</f>
        <v>caveg</v>
      </c>
      <c r="AQ38" s="4" t="s">
        <v>944</v>
      </c>
      <c r="AR38" s="115">
        <v>7898</v>
      </c>
      <c r="AS38" s="115">
        <v>32005</v>
      </c>
      <c r="AT38" s="17">
        <f t="shared" si="7"/>
        <v>252.77548999999999</v>
      </c>
      <c r="AU38"/>
      <c r="AV38"/>
      <c r="AY38"/>
      <c r="BE38" s="4" t="s">
        <v>948</v>
      </c>
      <c r="BF38" s="124" t="s">
        <v>754</v>
      </c>
      <c r="BG38" s="124"/>
    </row>
    <row r="39" spans="36:59" x14ac:dyDescent="0.25">
      <c r="AJ39" s="70" t="s">
        <v>911</v>
      </c>
      <c r="AK39" s="70" t="s">
        <v>924</v>
      </c>
      <c r="AL39" s="70" t="s">
        <v>912</v>
      </c>
      <c r="AM39" s="70" t="str">
        <f t="shared" si="6"/>
        <v>caveg</v>
      </c>
      <c r="AN39" s="70">
        <v>225269</v>
      </c>
      <c r="AQ39" s="4" t="s">
        <v>945</v>
      </c>
      <c r="AR39" s="115"/>
      <c r="AS39" s="115">
        <v>7224</v>
      </c>
      <c r="AT39" s="17">
        <f t="shared" si="7"/>
        <v>0</v>
      </c>
      <c r="AU39"/>
      <c r="AV39"/>
      <c r="AY39"/>
      <c r="BE39" s="4" t="s">
        <v>949</v>
      </c>
      <c r="BF39" s="124" t="s">
        <v>753</v>
      </c>
      <c r="BG39" s="124"/>
    </row>
    <row r="40" spans="36:59" x14ac:dyDescent="0.25">
      <c r="AJ40" s="70" t="s">
        <v>906</v>
      </c>
      <c r="AK40" s="70" t="s">
        <v>925</v>
      </c>
      <c r="AL40" s="70" t="s">
        <v>908</v>
      </c>
      <c r="AM40" s="70" t="str">
        <f t="shared" si="6"/>
        <v>caoil</v>
      </c>
      <c r="AN40" s="70">
        <v>8914</v>
      </c>
      <c r="AQ40" s="4" t="s">
        <v>946</v>
      </c>
      <c r="AR40" s="115"/>
      <c r="AS40" s="115">
        <v>11275500</v>
      </c>
      <c r="AT40" s="17">
        <f t="shared" si="7"/>
        <v>0</v>
      </c>
      <c r="AU40"/>
      <c r="AV40"/>
      <c r="AY40"/>
      <c r="BE40" s="4" t="s">
        <v>950</v>
      </c>
      <c r="BF40" s="124" t="s">
        <v>752</v>
      </c>
      <c r="BG40" s="124"/>
    </row>
    <row r="41" spans="36:59" x14ac:dyDescent="0.25">
      <c r="AJ41" s="70" t="s">
        <v>909</v>
      </c>
      <c r="AK41" s="70" t="s">
        <v>925</v>
      </c>
      <c r="AL41" s="70" t="s">
        <v>910</v>
      </c>
      <c r="AM41" s="70" t="str">
        <f t="shared" si="6"/>
        <v>caoil</v>
      </c>
      <c r="AN41" s="70">
        <v>7540</v>
      </c>
      <c r="AP41" s="70" t="str">
        <f>INDEX($BF$2:$BF$75,MATCH($AQ41,$BE$2:$BE$75,0))</f>
        <v>camai</v>
      </c>
      <c r="AQ41" s="4" t="s">
        <v>947</v>
      </c>
      <c r="AR41" s="115">
        <v>17020</v>
      </c>
      <c r="AS41" s="115">
        <v>395450</v>
      </c>
      <c r="AT41" s="17">
        <f t="shared" si="7"/>
        <v>6730.5590000000002</v>
      </c>
      <c r="AU41"/>
      <c r="AV41"/>
      <c r="AY41"/>
      <c r="BE41" s="4" t="s">
        <v>951</v>
      </c>
      <c r="BF41" s="124" t="s">
        <v>753</v>
      </c>
      <c r="BG41" s="124"/>
    </row>
    <row r="42" spans="36:59" x14ac:dyDescent="0.25">
      <c r="AJ42" s="70" t="s">
        <v>911</v>
      </c>
      <c r="AK42" s="70" t="s">
        <v>925</v>
      </c>
      <c r="AL42" s="70" t="s">
        <v>912</v>
      </c>
      <c r="AM42" s="70" t="str">
        <f t="shared" si="6"/>
        <v>caoil</v>
      </c>
      <c r="AN42" s="70">
        <v>6721</v>
      </c>
      <c r="AP42" s="70" t="str">
        <f>INDEX($BF$2:$BF$75,MATCH($AQ42,$BE$2:$BE$75,0))</f>
        <v>caofr</v>
      </c>
      <c r="AQ42" s="4" t="s">
        <v>948</v>
      </c>
      <c r="AR42" s="115">
        <v>6197</v>
      </c>
      <c r="AS42" s="115">
        <v>112537</v>
      </c>
      <c r="AT42" s="17">
        <f t="shared" si="7"/>
        <v>697.39178900000002</v>
      </c>
      <c r="AU42"/>
      <c r="AV42"/>
      <c r="AY42"/>
      <c r="BE42" s="4" t="s">
        <v>952</v>
      </c>
      <c r="BF42" s="124" t="s">
        <v>754</v>
      </c>
      <c r="BG42" s="124"/>
    </row>
    <row r="43" spans="36:59" x14ac:dyDescent="0.25">
      <c r="AJ43" s="70" t="s">
        <v>906</v>
      </c>
      <c r="AK43" s="70" t="s">
        <v>926</v>
      </c>
      <c r="AL43" s="70" t="s">
        <v>908</v>
      </c>
      <c r="AM43" s="70" t="str">
        <f t="shared" si="6"/>
        <v>caveg</v>
      </c>
      <c r="AN43" s="70">
        <v>827</v>
      </c>
      <c r="AQ43" s="4" t="s">
        <v>949</v>
      </c>
      <c r="AR43" s="115"/>
      <c r="AS43" s="115">
        <v>15783</v>
      </c>
      <c r="AT43" s="17">
        <f t="shared" si="7"/>
        <v>0</v>
      </c>
      <c r="AU43"/>
      <c r="AV43"/>
      <c r="AY43"/>
      <c r="BE43" s="4" t="s">
        <v>953</v>
      </c>
      <c r="BF43" s="124" t="s">
        <v>752</v>
      </c>
      <c r="BG43" s="124"/>
    </row>
    <row r="44" spans="36:59" x14ac:dyDescent="0.25">
      <c r="AJ44" s="70" t="s">
        <v>909</v>
      </c>
      <c r="AK44" s="70" t="s">
        <v>926</v>
      </c>
      <c r="AL44" s="70" t="s">
        <v>910</v>
      </c>
      <c r="AM44" s="70" t="str">
        <f t="shared" si="6"/>
        <v>caveg</v>
      </c>
      <c r="AN44" s="70">
        <v>126651</v>
      </c>
      <c r="AQ44" s="4" t="s">
        <v>950</v>
      </c>
      <c r="AR44" s="115"/>
      <c r="AS44" s="115">
        <v>5160</v>
      </c>
      <c r="AT44" s="17">
        <f t="shared" si="7"/>
        <v>0</v>
      </c>
      <c r="AU44"/>
      <c r="AV44"/>
      <c r="AY44"/>
      <c r="BE44" s="4" t="s">
        <v>954</v>
      </c>
      <c r="BF44" s="124" t="s">
        <v>756</v>
      </c>
      <c r="BG44" s="124"/>
    </row>
    <row r="45" spans="36:59" x14ac:dyDescent="0.25">
      <c r="AJ45" s="70" t="s">
        <v>911</v>
      </c>
      <c r="AK45" s="70" t="s">
        <v>926</v>
      </c>
      <c r="AL45" s="70" t="s">
        <v>912</v>
      </c>
      <c r="AM45" s="70" t="str">
        <f t="shared" si="6"/>
        <v>caveg</v>
      </c>
      <c r="AN45" s="70">
        <v>10474</v>
      </c>
      <c r="AP45" s="70" t="str">
        <f>INDEX($BF$2:$BF$75,MATCH($AQ45,$BE$2:$BE$75,0))</f>
        <v>caveg</v>
      </c>
      <c r="AQ45" s="4" t="s">
        <v>951</v>
      </c>
      <c r="AR45" s="115">
        <v>24432</v>
      </c>
      <c r="AS45" s="115">
        <v>22869</v>
      </c>
      <c r="AT45" s="17">
        <f t="shared" si="7"/>
        <v>558.73540800000001</v>
      </c>
      <c r="AU45"/>
      <c r="AV45"/>
      <c r="AY45"/>
      <c r="BE45" s="4" t="s">
        <v>955</v>
      </c>
      <c r="BF45" s="124" t="s">
        <v>753</v>
      </c>
      <c r="BG45" s="124"/>
    </row>
    <row r="46" spans="36:59" x14ac:dyDescent="0.25">
      <c r="AJ46" s="70" t="s">
        <v>906</v>
      </c>
      <c r="AK46" s="70" t="s">
        <v>927</v>
      </c>
      <c r="AL46" s="70" t="s">
        <v>908</v>
      </c>
      <c r="AM46" s="70" t="str">
        <f t="shared" si="6"/>
        <v>caoce</v>
      </c>
      <c r="AN46" s="70">
        <v>5299</v>
      </c>
      <c r="AQ46" s="4" t="s">
        <v>952</v>
      </c>
      <c r="AR46" s="115"/>
      <c r="AS46" s="115">
        <v>23558</v>
      </c>
      <c r="AT46" s="17">
        <f t="shared" si="7"/>
        <v>0</v>
      </c>
      <c r="AU46"/>
      <c r="AV46"/>
      <c r="AY46"/>
      <c r="BE46" s="4" t="s">
        <v>956</v>
      </c>
      <c r="BF46" s="124" t="s">
        <v>754</v>
      </c>
      <c r="BG46" s="124"/>
    </row>
    <row r="47" spans="36:59" x14ac:dyDescent="0.25">
      <c r="AJ47" s="70" t="s">
        <v>909</v>
      </c>
      <c r="AK47" s="70" t="s">
        <v>927</v>
      </c>
      <c r="AL47" s="70" t="s">
        <v>910</v>
      </c>
      <c r="AM47" s="70" t="str">
        <f t="shared" si="6"/>
        <v>caoce</v>
      </c>
      <c r="AN47" s="70">
        <v>4473</v>
      </c>
      <c r="AQ47" s="4" t="s">
        <v>953</v>
      </c>
      <c r="AR47" s="115"/>
      <c r="AS47" s="115">
        <v>16500</v>
      </c>
      <c r="AT47" s="17">
        <f t="shared" si="7"/>
        <v>0</v>
      </c>
      <c r="AU47"/>
      <c r="AV47"/>
      <c r="AY47"/>
      <c r="BE47" s="4" t="s">
        <v>957</v>
      </c>
      <c r="BF47" s="124" t="s">
        <v>754</v>
      </c>
      <c r="BG47" s="124"/>
    </row>
    <row r="48" spans="36:59" x14ac:dyDescent="0.25">
      <c r="AJ48" s="70" t="s">
        <v>911</v>
      </c>
      <c r="AK48" s="70" t="s">
        <v>927</v>
      </c>
      <c r="AL48" s="70" t="s">
        <v>912</v>
      </c>
      <c r="AM48" s="70" t="str">
        <f t="shared" si="6"/>
        <v>caoce</v>
      </c>
      <c r="AN48" s="70">
        <v>2370</v>
      </c>
      <c r="AQ48" s="4" t="s">
        <v>954</v>
      </c>
      <c r="AR48" s="115"/>
      <c r="AS48" s="115">
        <v>14869</v>
      </c>
      <c r="AT48" s="17">
        <f t="shared" si="7"/>
        <v>0</v>
      </c>
      <c r="AU48"/>
      <c r="AV48"/>
      <c r="AY48"/>
      <c r="BE48" s="4" t="s">
        <v>958</v>
      </c>
      <c r="BF48" s="124" t="s">
        <v>754</v>
      </c>
      <c r="BG48" s="124"/>
    </row>
    <row r="49" spans="36:59" x14ac:dyDescent="0.25">
      <c r="AJ49" s="70" t="s">
        <v>906</v>
      </c>
      <c r="AK49" s="70" t="s">
        <v>928</v>
      </c>
      <c r="AL49" s="70" t="s">
        <v>908</v>
      </c>
      <c r="AM49" s="70" t="str">
        <f t="shared" si="6"/>
        <v>caofr</v>
      </c>
      <c r="AN49" s="70">
        <v>270</v>
      </c>
      <c r="AP49" s="70" t="str">
        <f>INDEX($BF$2:$BF$75,MATCH($AQ49,$BE$2:$BE$75,0))</f>
        <v>caveg</v>
      </c>
      <c r="AQ49" s="4" t="s">
        <v>955</v>
      </c>
      <c r="AR49" s="115">
        <v>3342</v>
      </c>
      <c r="AS49" s="115">
        <v>707242</v>
      </c>
      <c r="AT49" s="17">
        <f t="shared" si="7"/>
        <v>2363.6027640000002</v>
      </c>
      <c r="AU49"/>
      <c r="AV49"/>
      <c r="AY49"/>
      <c r="BE49" s="4" t="s">
        <v>959</v>
      </c>
      <c r="BF49" s="124" t="s">
        <v>754</v>
      </c>
      <c r="BG49" s="124"/>
    </row>
    <row r="50" spans="36:59" x14ac:dyDescent="0.25">
      <c r="AJ50" s="70" t="s">
        <v>909</v>
      </c>
      <c r="AK50" s="70" t="s">
        <v>928</v>
      </c>
      <c r="AL50" s="70" t="s">
        <v>910</v>
      </c>
      <c r="AM50" s="70" t="str">
        <f t="shared" si="6"/>
        <v>caofr</v>
      </c>
      <c r="AN50" s="70">
        <v>15593</v>
      </c>
      <c r="AP50" s="70" t="str">
        <f>INDEX($BF$2:$BF$75,MATCH($AQ50,$BE$2:$BE$75,0))</f>
        <v>caofr</v>
      </c>
      <c r="AQ50" s="4" t="s">
        <v>956</v>
      </c>
      <c r="AR50" s="115">
        <v>3639</v>
      </c>
      <c r="AS50" s="115">
        <v>1686455</v>
      </c>
      <c r="AT50" s="17">
        <f t="shared" si="7"/>
        <v>6137.0097450000003</v>
      </c>
      <c r="AU50"/>
      <c r="AV50"/>
      <c r="AY50"/>
      <c r="BE50" s="4" t="s">
        <v>960</v>
      </c>
      <c r="BF50" s="124" t="s">
        <v>758</v>
      </c>
      <c r="BG50" s="124"/>
    </row>
    <row r="51" spans="36:59" x14ac:dyDescent="0.25">
      <c r="AJ51" s="70" t="s">
        <v>911</v>
      </c>
      <c r="AK51" s="70" t="s">
        <v>928</v>
      </c>
      <c r="AL51" s="70" t="s">
        <v>912</v>
      </c>
      <c r="AM51" s="70" t="str">
        <f t="shared" si="6"/>
        <v>caofr</v>
      </c>
      <c r="AN51" s="70">
        <v>421</v>
      </c>
      <c r="AP51" s="70" t="str">
        <f>INDEX($BF$2:$BF$75,MATCH($AQ51,$BE$2:$BE$75,0))</f>
        <v>caofr</v>
      </c>
      <c r="AQ51" s="4" t="s">
        <v>957</v>
      </c>
      <c r="AR51" s="115">
        <v>10029</v>
      </c>
      <c r="AS51" s="115">
        <v>10543</v>
      </c>
      <c r="AT51" s="17">
        <f t="shared" si="7"/>
        <v>105.735747</v>
      </c>
      <c r="AU51"/>
      <c r="AV51"/>
      <c r="AY51"/>
      <c r="BE51" s="4" t="s">
        <v>961</v>
      </c>
      <c r="BF51" s="124" t="s">
        <v>758</v>
      </c>
      <c r="BG51" s="124"/>
    </row>
    <row r="52" spans="36:59" x14ac:dyDescent="0.25">
      <c r="AJ52" s="70" t="s">
        <v>906</v>
      </c>
      <c r="AK52" s="70" t="s">
        <v>929</v>
      </c>
      <c r="AL52" s="70" t="s">
        <v>908</v>
      </c>
      <c r="AM52" s="70" t="str">
        <f t="shared" si="6"/>
        <v>caveg</v>
      </c>
      <c r="AN52" s="70">
        <v>232</v>
      </c>
      <c r="AP52" s="70" t="str">
        <f>INDEX($BF$2:$BF$75,MATCH($AQ52,$BE$2:$BE$75,0))</f>
        <v>caofr</v>
      </c>
      <c r="AQ52" s="4" t="s">
        <v>958</v>
      </c>
      <c r="AR52" s="115">
        <v>31275</v>
      </c>
      <c r="AS52" s="115">
        <v>144300</v>
      </c>
      <c r="AT52" s="17">
        <f t="shared" si="7"/>
        <v>4512.9825000000001</v>
      </c>
      <c r="AU52"/>
      <c r="AV52"/>
      <c r="AY52"/>
      <c r="BE52" s="4" t="s">
        <v>962</v>
      </c>
      <c r="BF52" s="124" t="s">
        <v>754</v>
      </c>
      <c r="BG52" s="124"/>
    </row>
    <row r="53" spans="36:59" x14ac:dyDescent="0.25">
      <c r="AJ53" s="70" t="s">
        <v>909</v>
      </c>
      <c r="AK53" s="70" t="s">
        <v>929</v>
      </c>
      <c r="AL53" s="70" t="s">
        <v>910</v>
      </c>
      <c r="AM53" s="70" t="str">
        <f t="shared" si="6"/>
        <v>caveg</v>
      </c>
      <c r="AN53" s="70">
        <v>53103</v>
      </c>
      <c r="AP53" s="70" t="str">
        <f>INDEX($BF$2:$BF$75,MATCH($AQ53,$BE$2:$BE$75,0))</f>
        <v>caofr</v>
      </c>
      <c r="AQ53" s="4" t="s">
        <v>959</v>
      </c>
      <c r="AR53" s="115">
        <v>7289</v>
      </c>
      <c r="AS53" s="115">
        <v>407212</v>
      </c>
      <c r="AT53" s="17">
        <f t="shared" si="7"/>
        <v>2968.1682679999999</v>
      </c>
      <c r="AU53"/>
      <c r="AV53"/>
      <c r="AY53"/>
      <c r="BE53" s="4" t="s">
        <v>963</v>
      </c>
      <c r="BF53" s="124" t="s">
        <v>754</v>
      </c>
      <c r="BG53" s="124"/>
    </row>
    <row r="54" spans="36:59" x14ac:dyDescent="0.25">
      <c r="AJ54" s="70" t="s">
        <v>911</v>
      </c>
      <c r="AK54" s="70" t="s">
        <v>929</v>
      </c>
      <c r="AL54" s="70" t="s">
        <v>912</v>
      </c>
      <c r="AM54" s="70" t="str">
        <f t="shared" si="6"/>
        <v>caveg</v>
      </c>
      <c r="AN54" s="70">
        <v>1232</v>
      </c>
      <c r="AQ54" s="4" t="s">
        <v>960</v>
      </c>
      <c r="AR54" s="115"/>
      <c r="AS54" s="115">
        <v>821</v>
      </c>
      <c r="AT54" s="17">
        <f t="shared" si="7"/>
        <v>0</v>
      </c>
      <c r="AU54"/>
      <c r="AV54"/>
      <c r="AY54"/>
      <c r="BE54" s="4" t="s">
        <v>964</v>
      </c>
      <c r="BF54" s="124" t="s">
        <v>757</v>
      </c>
      <c r="BG54" s="124"/>
    </row>
    <row r="55" spans="36:59" x14ac:dyDescent="0.25">
      <c r="AJ55" s="70" t="s">
        <v>906</v>
      </c>
      <c r="AK55" s="70" t="s">
        <v>930</v>
      </c>
      <c r="AL55" s="70" t="s">
        <v>908</v>
      </c>
      <c r="AM55" s="70" t="str">
        <f t="shared" si="6"/>
        <v>caoth</v>
      </c>
      <c r="AN55" s="70">
        <v>7542</v>
      </c>
      <c r="AP55" s="70" t="str">
        <f t="shared" ref="AP55:AP60" si="15">INDEX($BF$2:$BF$75,MATCH($AQ55,$BE$2:$BE$75,0))</f>
        <v>capul</v>
      </c>
      <c r="AQ55" s="4" t="s">
        <v>961</v>
      </c>
      <c r="AR55" s="115">
        <v>9257</v>
      </c>
      <c r="AS55" s="115">
        <v>1961</v>
      </c>
      <c r="AT55" s="17">
        <f t="shared" si="7"/>
        <v>18.152977</v>
      </c>
      <c r="AU55"/>
      <c r="AV55"/>
      <c r="AY55"/>
      <c r="BE55" s="4" t="s">
        <v>965</v>
      </c>
      <c r="BF55" s="124" t="s">
        <v>753</v>
      </c>
      <c r="BG55" s="124"/>
    </row>
    <row r="56" spans="36:59" x14ac:dyDescent="0.25">
      <c r="AJ56" s="70" t="s">
        <v>909</v>
      </c>
      <c r="AK56" s="70" t="s">
        <v>930</v>
      </c>
      <c r="AL56" s="70" t="s">
        <v>910</v>
      </c>
      <c r="AM56" s="70" t="str">
        <f t="shared" si="6"/>
        <v>caoth</v>
      </c>
      <c r="AN56" s="70">
        <v>23613</v>
      </c>
      <c r="AP56" s="70" t="str">
        <f t="shared" si="15"/>
        <v>caofr</v>
      </c>
      <c r="AQ56" s="4" t="s">
        <v>962</v>
      </c>
      <c r="AR56" s="115">
        <v>6698</v>
      </c>
      <c r="AS56" s="115">
        <v>115106</v>
      </c>
      <c r="AT56" s="17">
        <f t="shared" si="7"/>
        <v>770.97998800000005</v>
      </c>
      <c r="AU56"/>
      <c r="AV56"/>
      <c r="AY56"/>
      <c r="BE56" s="4" t="s">
        <v>966</v>
      </c>
      <c r="BF56" s="124" t="s">
        <v>754</v>
      </c>
      <c r="BG56" s="124"/>
    </row>
    <row r="57" spans="36:59" x14ac:dyDescent="0.25">
      <c r="AJ57" s="70" t="s">
        <v>911</v>
      </c>
      <c r="AK57" s="70" t="s">
        <v>930</v>
      </c>
      <c r="AL57" s="70" t="s">
        <v>912</v>
      </c>
      <c r="AM57" s="70" t="str">
        <f t="shared" si="6"/>
        <v>caoth</v>
      </c>
      <c r="AN57" s="70">
        <v>17809</v>
      </c>
      <c r="AP57" s="70" t="str">
        <f t="shared" si="15"/>
        <v>caofr</v>
      </c>
      <c r="AQ57" s="4" t="s">
        <v>963</v>
      </c>
      <c r="AR57" s="115">
        <v>9745</v>
      </c>
      <c r="AS57" s="115">
        <v>60961</v>
      </c>
      <c r="AT57" s="17">
        <f t="shared" si="7"/>
        <v>594.06494499999997</v>
      </c>
      <c r="AU57"/>
      <c r="AV57"/>
      <c r="AY57"/>
      <c r="BE57" s="4" t="s">
        <v>967</v>
      </c>
      <c r="BF57" s="124" t="s">
        <v>756</v>
      </c>
      <c r="BG57" s="124"/>
    </row>
    <row r="58" spans="36:59" x14ac:dyDescent="0.25">
      <c r="AJ58" s="70" t="s">
        <v>911</v>
      </c>
      <c r="AK58" s="70" t="s">
        <v>931</v>
      </c>
      <c r="AL58" s="70" t="s">
        <v>912</v>
      </c>
      <c r="AM58" s="70" t="str">
        <f t="shared" si="6"/>
        <v>caoth</v>
      </c>
      <c r="AN58" s="70">
        <v>1048</v>
      </c>
      <c r="AP58" s="70" t="str">
        <f t="shared" si="15"/>
        <v>catub</v>
      </c>
      <c r="AQ58" s="4" t="s">
        <v>964</v>
      </c>
      <c r="AR58" s="115">
        <v>3226</v>
      </c>
      <c r="AS58" s="115">
        <v>2505775</v>
      </c>
      <c r="AT58" s="17">
        <f t="shared" si="7"/>
        <v>8083.63015</v>
      </c>
      <c r="AU58"/>
      <c r="AV58"/>
      <c r="AY58"/>
      <c r="BE58" s="4" t="s">
        <v>968</v>
      </c>
      <c r="BF58" s="124" t="s">
        <v>752</v>
      </c>
      <c r="BG58" s="124"/>
    </row>
    <row r="59" spans="36:59" x14ac:dyDescent="0.25">
      <c r="AJ59" s="70" t="s">
        <v>906</v>
      </c>
      <c r="AK59" s="70" t="s">
        <v>932</v>
      </c>
      <c r="AL59" s="70" t="s">
        <v>908</v>
      </c>
      <c r="AM59" s="70" t="str">
        <f t="shared" si="6"/>
        <v>capul</v>
      </c>
      <c r="AN59" s="70">
        <v>10990</v>
      </c>
      <c r="AP59" s="70" t="str">
        <f t="shared" si="15"/>
        <v>caveg</v>
      </c>
      <c r="AQ59" s="4" t="s">
        <v>965</v>
      </c>
      <c r="AR59" s="115">
        <v>4722</v>
      </c>
      <c r="AS59" s="115">
        <v>270486</v>
      </c>
      <c r="AT59" s="17">
        <f t="shared" si="7"/>
        <v>1277.2348919999999</v>
      </c>
      <c r="AU59"/>
      <c r="AV59"/>
      <c r="AY59"/>
      <c r="BE59" s="4" t="s">
        <v>969</v>
      </c>
      <c r="BF59" s="124" t="s">
        <v>752</v>
      </c>
      <c r="BG59" s="124"/>
    </row>
    <row r="60" spans="36:59" x14ac:dyDescent="0.25">
      <c r="AJ60" s="70" t="s">
        <v>909</v>
      </c>
      <c r="AK60" s="70" t="s">
        <v>932</v>
      </c>
      <c r="AL60" s="70" t="s">
        <v>910</v>
      </c>
      <c r="AM60" s="70" t="str">
        <f t="shared" si="6"/>
        <v>capul</v>
      </c>
      <c r="AN60" s="70">
        <v>4369</v>
      </c>
      <c r="AP60" s="70" t="str">
        <f t="shared" si="15"/>
        <v>caofr</v>
      </c>
      <c r="AQ60" s="4" t="s">
        <v>966</v>
      </c>
      <c r="AR60" s="115">
        <v>7219</v>
      </c>
      <c r="AS60" s="115">
        <v>153</v>
      </c>
      <c r="AT60" s="17">
        <f t="shared" si="7"/>
        <v>1.1045069999999999</v>
      </c>
      <c r="AU60"/>
      <c r="AV60"/>
      <c r="AY60"/>
      <c r="BE60" s="4" t="s">
        <v>970</v>
      </c>
      <c r="BF60" s="124" t="s">
        <v>752</v>
      </c>
      <c r="BG60" s="124"/>
    </row>
    <row r="61" spans="36:59" x14ac:dyDescent="0.25">
      <c r="AJ61" s="70" t="s">
        <v>911</v>
      </c>
      <c r="AK61" s="70" t="s">
        <v>932</v>
      </c>
      <c r="AL61" s="70" t="s">
        <v>912</v>
      </c>
      <c r="AM61" s="70" t="str">
        <f t="shared" si="6"/>
        <v>capul</v>
      </c>
      <c r="AN61" s="70">
        <v>4801</v>
      </c>
      <c r="AQ61" s="4" t="s">
        <v>967</v>
      </c>
      <c r="AR61" s="115"/>
      <c r="AS61" s="115">
        <v>95000</v>
      </c>
      <c r="AT61" s="17">
        <f t="shared" si="7"/>
        <v>0</v>
      </c>
      <c r="AU61"/>
      <c r="AV61"/>
      <c r="AY61"/>
      <c r="BE61" s="4" t="s">
        <v>971</v>
      </c>
      <c r="BF61" s="124" t="s">
        <v>760</v>
      </c>
      <c r="BG61" s="124"/>
    </row>
    <row r="62" spans="36:59" x14ac:dyDescent="0.25">
      <c r="AJ62" s="70" t="s">
        <v>906</v>
      </c>
      <c r="AK62" s="70" t="s">
        <v>933</v>
      </c>
      <c r="AL62" s="70" t="s">
        <v>908</v>
      </c>
      <c r="AM62" s="70" t="str">
        <f t="shared" si="6"/>
        <v>caveg</v>
      </c>
      <c r="AN62" s="70">
        <v>1680</v>
      </c>
      <c r="AQ62" s="4" t="s">
        <v>968</v>
      </c>
      <c r="AR62" s="115"/>
      <c r="AS62" s="115">
        <v>3077</v>
      </c>
      <c r="AT62" s="17">
        <f t="shared" si="7"/>
        <v>0</v>
      </c>
      <c r="AU62"/>
      <c r="AV62"/>
      <c r="AY62"/>
      <c r="BE62" s="4" t="s">
        <v>972</v>
      </c>
      <c r="BF62" s="124" t="s">
        <v>760</v>
      </c>
      <c r="BG62" s="124"/>
    </row>
    <row r="63" spans="36:59" x14ac:dyDescent="0.25">
      <c r="AJ63" s="70" t="s">
        <v>909</v>
      </c>
      <c r="AK63" s="70" t="s">
        <v>933</v>
      </c>
      <c r="AL63" s="70" t="s">
        <v>910</v>
      </c>
      <c r="AM63" s="70" t="str">
        <f t="shared" si="6"/>
        <v>caveg</v>
      </c>
      <c r="AN63" s="70">
        <v>173345</v>
      </c>
      <c r="AQ63" s="4" t="s">
        <v>969</v>
      </c>
      <c r="AR63" s="115"/>
      <c r="AS63" s="115">
        <v>2052</v>
      </c>
      <c r="AT63" s="17">
        <f t="shared" si="7"/>
        <v>0</v>
      </c>
      <c r="AU63"/>
      <c r="AV63"/>
      <c r="AY63"/>
      <c r="BE63" s="4" t="s">
        <v>973</v>
      </c>
      <c r="BF63" s="124" t="s">
        <v>752</v>
      </c>
      <c r="BG63" s="124"/>
    </row>
    <row r="64" spans="36:59" x14ac:dyDescent="0.25">
      <c r="AJ64" s="70" t="s">
        <v>911</v>
      </c>
      <c r="AK64" s="70" t="s">
        <v>933</v>
      </c>
      <c r="AL64" s="70" t="s">
        <v>912</v>
      </c>
      <c r="AM64" s="70" t="str">
        <f t="shared" si="6"/>
        <v>caveg</v>
      </c>
      <c r="AN64" s="70">
        <v>29122</v>
      </c>
      <c r="AQ64" s="4" t="s">
        <v>970</v>
      </c>
      <c r="AR64" s="115"/>
      <c r="AS64" s="115">
        <v>1681</v>
      </c>
      <c r="AT64" s="17">
        <f t="shared" si="7"/>
        <v>0</v>
      </c>
      <c r="AU64"/>
      <c r="AV64"/>
      <c r="AY64"/>
      <c r="BE64" s="4" t="s">
        <v>974</v>
      </c>
      <c r="BF64" s="124" t="s">
        <v>756</v>
      </c>
      <c r="BG64" s="124"/>
    </row>
    <row r="65" spans="36:59" x14ac:dyDescent="0.25">
      <c r="AJ65" s="70" t="s">
        <v>906</v>
      </c>
      <c r="AK65" s="70" t="s">
        <v>934</v>
      </c>
      <c r="AL65" s="70" t="s">
        <v>908</v>
      </c>
      <c r="AM65" s="70" t="str">
        <f t="shared" si="6"/>
        <v>caoth</v>
      </c>
      <c r="AN65" s="70">
        <v>3188</v>
      </c>
      <c r="AQ65" s="4" t="s">
        <v>971</v>
      </c>
      <c r="AR65" s="115"/>
      <c r="AS65" s="115">
        <v>73308</v>
      </c>
      <c r="AT65" s="17">
        <f t="shared" si="7"/>
        <v>0</v>
      </c>
      <c r="AU65"/>
      <c r="AV65"/>
      <c r="AY65"/>
      <c r="BE65" s="4" t="s">
        <v>975</v>
      </c>
      <c r="BF65" s="124" t="s">
        <v>754</v>
      </c>
      <c r="BG65" s="124"/>
    </row>
    <row r="66" spans="36:59" x14ac:dyDescent="0.25">
      <c r="AJ66" s="70" t="s">
        <v>909</v>
      </c>
      <c r="AK66" s="70" t="s">
        <v>934</v>
      </c>
      <c r="AL66" s="70" t="s">
        <v>910</v>
      </c>
      <c r="AM66" s="70" t="str">
        <f t="shared" si="6"/>
        <v>caoth</v>
      </c>
      <c r="AN66" s="70">
        <v>7108</v>
      </c>
      <c r="AQ66" s="4" t="s">
        <v>972</v>
      </c>
      <c r="AR66" s="115"/>
      <c r="AS66" s="115">
        <v>1118</v>
      </c>
      <c r="AT66" s="17">
        <f t="shared" si="7"/>
        <v>0</v>
      </c>
      <c r="AU66"/>
      <c r="AV66"/>
      <c r="AY66"/>
      <c r="BE66" s="4" t="s">
        <v>976</v>
      </c>
      <c r="BF66" s="124" t="s">
        <v>759</v>
      </c>
      <c r="BG66" s="124"/>
    </row>
    <row r="67" spans="36:59" x14ac:dyDescent="0.25">
      <c r="AJ67" s="70" t="s">
        <v>911</v>
      </c>
      <c r="AK67" s="70" t="s">
        <v>934</v>
      </c>
      <c r="AL67" s="70" t="s">
        <v>912</v>
      </c>
      <c r="AM67" s="70" t="str">
        <f t="shared" ref="AM67:AM130" si="16">VLOOKUP($AK67,$BE$2:$BF$75,2,)</f>
        <v>caoth</v>
      </c>
      <c r="AN67" s="70">
        <v>2266</v>
      </c>
      <c r="AQ67" s="4" t="s">
        <v>973</v>
      </c>
      <c r="AR67" s="115"/>
      <c r="AS67" s="115">
        <v>127000</v>
      </c>
      <c r="AT67" s="17">
        <f t="shared" si="7"/>
        <v>0</v>
      </c>
      <c r="AU67"/>
      <c r="AV67"/>
      <c r="AY67"/>
      <c r="BE67" s="4" t="s">
        <v>977</v>
      </c>
      <c r="BF67" s="124" t="s">
        <v>756</v>
      </c>
      <c r="BG67" s="124"/>
    </row>
    <row r="68" spans="36:59" x14ac:dyDescent="0.25">
      <c r="AJ68" s="70" t="s">
        <v>906</v>
      </c>
      <c r="AK68" s="70" t="s">
        <v>935</v>
      </c>
      <c r="AL68" s="70" t="s">
        <v>908</v>
      </c>
      <c r="AM68" s="70" t="str">
        <f t="shared" si="16"/>
        <v>caofr</v>
      </c>
      <c r="AN68" s="70">
        <v>610</v>
      </c>
      <c r="AQ68" s="4" t="s">
        <v>974</v>
      </c>
      <c r="AR68" s="115"/>
      <c r="AS68" s="115">
        <v>1170345</v>
      </c>
      <c r="AT68" s="17">
        <f t="shared" si="7"/>
        <v>0</v>
      </c>
      <c r="AU68"/>
      <c r="AV68"/>
      <c r="AY68"/>
      <c r="BE68" s="4" t="s">
        <v>978</v>
      </c>
      <c r="BF68" s="124" t="s">
        <v>757</v>
      </c>
      <c r="BG68" s="124"/>
    </row>
    <row r="69" spans="36:59" x14ac:dyDescent="0.25">
      <c r="AJ69" s="70" t="s">
        <v>909</v>
      </c>
      <c r="AK69" s="70" t="s">
        <v>935</v>
      </c>
      <c r="AL69" s="70" t="s">
        <v>910</v>
      </c>
      <c r="AM69" s="70" t="str">
        <f t="shared" si="16"/>
        <v>caofr</v>
      </c>
      <c r="AN69" s="70">
        <v>32328</v>
      </c>
      <c r="AP69" s="70" t="str">
        <f>INDEX($BF$2:$BF$75,MATCH($AQ69,$BE$2:$BE$75,0))</f>
        <v>caofr</v>
      </c>
      <c r="AQ69" s="4" t="s">
        <v>975</v>
      </c>
      <c r="AR69" s="115">
        <v>34845</v>
      </c>
      <c r="AS69" s="115">
        <v>9393</v>
      </c>
      <c r="AT69" s="17">
        <f t="shared" si="7"/>
        <v>327.29908499999999</v>
      </c>
      <c r="AU69"/>
      <c r="AV69"/>
      <c r="AY69"/>
      <c r="BE69" s="4" t="s">
        <v>979</v>
      </c>
      <c r="BF69" s="124" t="s">
        <v>754</v>
      </c>
      <c r="BG69" s="124"/>
    </row>
    <row r="70" spans="36:59" x14ac:dyDescent="0.25">
      <c r="AJ70" s="70" t="s">
        <v>911</v>
      </c>
      <c r="AK70" s="70" t="s">
        <v>935</v>
      </c>
      <c r="AL70" s="70" t="s">
        <v>912</v>
      </c>
      <c r="AM70" s="70" t="str">
        <f t="shared" si="16"/>
        <v>caofr</v>
      </c>
      <c r="AN70" s="70">
        <v>1972</v>
      </c>
      <c r="AQ70" s="4" t="s">
        <v>976</v>
      </c>
      <c r="AR70" s="115"/>
      <c r="AS70" s="115">
        <v>19482246</v>
      </c>
      <c r="AT70" s="17">
        <f t="shared" si="7"/>
        <v>0</v>
      </c>
      <c r="AU70"/>
      <c r="AV70"/>
      <c r="AY70"/>
      <c r="BE70" s="4" t="s">
        <v>980</v>
      </c>
      <c r="BF70" s="124" t="s">
        <v>760</v>
      </c>
      <c r="BG70" s="124"/>
    </row>
    <row r="71" spans="36:59" x14ac:dyDescent="0.25">
      <c r="AJ71" s="70" t="s">
        <v>906</v>
      </c>
      <c r="AK71" s="70" t="s">
        <v>936</v>
      </c>
      <c r="AL71" s="70" t="s">
        <v>908</v>
      </c>
      <c r="AM71" s="70" t="str">
        <f t="shared" si="16"/>
        <v>caofr</v>
      </c>
      <c r="AN71" s="70">
        <v>273</v>
      </c>
      <c r="AQ71" s="4" t="s">
        <v>977</v>
      </c>
      <c r="AR71" s="115"/>
      <c r="AS71" s="115">
        <v>678000</v>
      </c>
      <c r="AT71" s="17">
        <f t="shared" ref="AT71:AT79" si="17">(AR71*AS71)/1000000</f>
        <v>0</v>
      </c>
      <c r="AU71"/>
      <c r="AV71"/>
      <c r="AY71"/>
      <c r="BE71" s="4" t="s">
        <v>981</v>
      </c>
      <c r="BF71" s="124" t="s">
        <v>760</v>
      </c>
      <c r="BG71" s="124"/>
    </row>
    <row r="72" spans="36:59" x14ac:dyDescent="0.25">
      <c r="AJ72" s="70" t="s">
        <v>909</v>
      </c>
      <c r="AK72" s="70" t="s">
        <v>936</v>
      </c>
      <c r="AL72" s="70" t="s">
        <v>910</v>
      </c>
      <c r="AM72" s="70" t="str">
        <f t="shared" si="16"/>
        <v>caofr</v>
      </c>
      <c r="AN72" s="70">
        <v>426117</v>
      </c>
      <c r="AP72" s="70" t="str">
        <f>INDEX($BF$2:$BF$75,MATCH($AQ72,$BE$2:$BE$75,0))</f>
        <v>catub</v>
      </c>
      <c r="AQ72" s="4" t="s">
        <v>978</v>
      </c>
      <c r="AR72" s="115">
        <v>3227</v>
      </c>
      <c r="AS72" s="115">
        <v>88692</v>
      </c>
      <c r="AT72" s="17">
        <f t="shared" si="17"/>
        <v>286.20908400000002</v>
      </c>
      <c r="AU72"/>
      <c r="AV72"/>
      <c r="AY72"/>
      <c r="BE72" s="4" t="s">
        <v>982</v>
      </c>
      <c r="BF72" s="124" t="s">
        <v>753</v>
      </c>
      <c r="BG72" s="124"/>
    </row>
    <row r="73" spans="36:59" x14ac:dyDescent="0.25">
      <c r="AJ73" s="70" t="s">
        <v>911</v>
      </c>
      <c r="AK73" s="70" t="s">
        <v>936</v>
      </c>
      <c r="AL73" s="70" t="s">
        <v>912</v>
      </c>
      <c r="AM73" s="70" t="str">
        <f t="shared" si="16"/>
        <v>caofr</v>
      </c>
      <c r="AN73" s="70">
        <v>11633</v>
      </c>
      <c r="AQ73" s="4" t="s">
        <v>979</v>
      </c>
      <c r="AR73" s="115"/>
      <c r="AS73" s="115">
        <v>196122</v>
      </c>
      <c r="AT73" s="17">
        <f t="shared" si="17"/>
        <v>0</v>
      </c>
      <c r="AU73"/>
      <c r="AV73"/>
      <c r="AY73"/>
      <c r="BE73" s="4" t="s">
        <v>983</v>
      </c>
      <c r="BF73" s="124" t="s">
        <v>753</v>
      </c>
      <c r="BG73" s="124"/>
    </row>
    <row r="74" spans="36:59" x14ac:dyDescent="0.25">
      <c r="AJ74" s="70" t="s">
        <v>906</v>
      </c>
      <c r="AK74" s="70" t="s">
        <v>937</v>
      </c>
      <c r="AL74" s="70" t="s">
        <v>908</v>
      </c>
      <c r="AM74" s="70" t="str">
        <f t="shared" si="16"/>
        <v>caofr</v>
      </c>
      <c r="AN74" s="70">
        <v>6182</v>
      </c>
      <c r="AQ74" s="4" t="s">
        <v>980</v>
      </c>
      <c r="AR74" s="115"/>
      <c r="AS74" s="115">
        <v>1352</v>
      </c>
      <c r="AT74" s="17">
        <f t="shared" si="17"/>
        <v>0</v>
      </c>
      <c r="AU74"/>
      <c r="AV74"/>
      <c r="AY74"/>
      <c r="BE74" s="4" t="s">
        <v>984</v>
      </c>
      <c r="BF74" s="124" t="s">
        <v>753</v>
      </c>
      <c r="BG74" s="124"/>
    </row>
    <row r="75" spans="36:59" x14ac:dyDescent="0.25">
      <c r="AJ75" s="70" t="s">
        <v>909</v>
      </c>
      <c r="AK75" s="70" t="s">
        <v>937</v>
      </c>
      <c r="AL75" s="70" t="s">
        <v>910</v>
      </c>
      <c r="AM75" s="70" t="str">
        <f t="shared" si="16"/>
        <v>caofr</v>
      </c>
      <c r="AN75" s="70">
        <v>118253</v>
      </c>
      <c r="AQ75" s="4" t="s">
        <v>981</v>
      </c>
      <c r="AR75" s="115"/>
      <c r="AS75" s="115">
        <v>15370</v>
      </c>
      <c r="AT75" s="17">
        <f t="shared" si="17"/>
        <v>0</v>
      </c>
      <c r="AU75"/>
      <c r="AV75"/>
      <c r="AY75"/>
      <c r="BE75" s="4" t="s">
        <v>985</v>
      </c>
      <c r="BF75" s="124" t="s">
        <v>750</v>
      </c>
      <c r="BG75" s="124"/>
    </row>
    <row r="76" spans="36:59" x14ac:dyDescent="0.25">
      <c r="AJ76" s="70" t="s">
        <v>911</v>
      </c>
      <c r="AK76" s="70" t="s">
        <v>937</v>
      </c>
      <c r="AL76" s="70" t="s">
        <v>912</v>
      </c>
      <c r="AM76" s="70" t="str">
        <f t="shared" si="16"/>
        <v>caofr</v>
      </c>
      <c r="AN76" s="70">
        <v>73104</v>
      </c>
      <c r="AP76" s="70" t="str">
        <f>INDEX($BF$2:$BF$75,MATCH($AQ76,$BE$2:$BE$75,0))</f>
        <v>caveg</v>
      </c>
      <c r="AQ76" s="4" t="s">
        <v>982</v>
      </c>
      <c r="AR76" s="115">
        <v>4988</v>
      </c>
      <c r="AS76" s="115">
        <v>555485</v>
      </c>
      <c r="AT76" s="17">
        <f t="shared" si="17"/>
        <v>2770.75918</v>
      </c>
      <c r="AU76"/>
      <c r="AV76"/>
      <c r="AY76"/>
    </row>
    <row r="77" spans="36:59" x14ac:dyDescent="0.25">
      <c r="AJ77" s="70" t="s">
        <v>906</v>
      </c>
      <c r="AK77" s="70" t="s">
        <v>938</v>
      </c>
      <c r="AL77" s="70" t="s">
        <v>908</v>
      </c>
      <c r="AM77" s="70" t="str">
        <f t="shared" si="16"/>
        <v>cagra</v>
      </c>
      <c r="AN77" s="70">
        <v>12303</v>
      </c>
      <c r="AQ77" s="4" t="s">
        <v>983</v>
      </c>
      <c r="AR77" s="115"/>
      <c r="AS77" s="115">
        <v>155248</v>
      </c>
      <c r="AT77" s="17">
        <f t="shared" si="17"/>
        <v>0</v>
      </c>
      <c r="AU77"/>
      <c r="AV77"/>
      <c r="AY77"/>
    </row>
    <row r="78" spans="36:59" x14ac:dyDescent="0.25">
      <c r="AJ78" s="70" t="s">
        <v>909</v>
      </c>
      <c r="AK78" s="70" t="s">
        <v>938</v>
      </c>
      <c r="AL78" s="70" t="s">
        <v>910</v>
      </c>
      <c r="AM78" s="70" t="str">
        <f t="shared" si="16"/>
        <v>cagra</v>
      </c>
      <c r="AN78" s="70">
        <v>307757</v>
      </c>
      <c r="AQ78" s="4" t="s">
        <v>984</v>
      </c>
      <c r="AR78" s="115"/>
      <c r="AS78" s="115">
        <v>76007</v>
      </c>
      <c r="AT78" s="17">
        <f t="shared" si="17"/>
        <v>0</v>
      </c>
      <c r="AU78"/>
      <c r="AV78"/>
      <c r="AY78"/>
    </row>
    <row r="79" spans="36:59" x14ac:dyDescent="0.25">
      <c r="AJ79" s="70" t="s">
        <v>911</v>
      </c>
      <c r="AK79" s="70" t="s">
        <v>938</v>
      </c>
      <c r="AL79" s="70" t="s">
        <v>912</v>
      </c>
      <c r="AM79" s="70" t="str">
        <f t="shared" si="16"/>
        <v>cagra</v>
      </c>
      <c r="AN79" s="70">
        <v>378634</v>
      </c>
      <c r="AQ79" s="4" t="s">
        <v>985</v>
      </c>
      <c r="AR79" s="115"/>
      <c r="AS79" s="115">
        <v>1535000</v>
      </c>
      <c r="AT79" s="17">
        <f t="shared" si="17"/>
        <v>0</v>
      </c>
      <c r="AU79"/>
      <c r="AV79"/>
      <c r="AY79"/>
    </row>
    <row r="80" spans="36:59" x14ac:dyDescent="0.25">
      <c r="AJ80" s="70" t="s">
        <v>906</v>
      </c>
      <c r="AK80" s="70" t="s">
        <v>939</v>
      </c>
      <c r="AL80" s="70" t="s">
        <v>908</v>
      </c>
      <c r="AM80" s="70" t="str">
        <f t="shared" si="16"/>
        <v>cagra</v>
      </c>
      <c r="AN80" s="70">
        <v>115673</v>
      </c>
      <c r="AQ80"/>
      <c r="AR80"/>
      <c r="AS80"/>
      <c r="AT80"/>
      <c r="AU80"/>
      <c r="AV80"/>
      <c r="AY80"/>
    </row>
    <row r="81" spans="36:48" x14ac:dyDescent="0.25">
      <c r="AJ81" s="70" t="s">
        <v>909</v>
      </c>
      <c r="AK81" s="70" t="s">
        <v>939</v>
      </c>
      <c r="AL81" s="70" t="s">
        <v>910</v>
      </c>
      <c r="AM81" s="70" t="str">
        <f t="shared" si="16"/>
        <v>cagra</v>
      </c>
      <c r="AN81" s="70">
        <v>172300</v>
      </c>
      <c r="AV81"/>
    </row>
    <row r="82" spans="36:48" x14ac:dyDescent="0.25">
      <c r="AJ82" s="70" t="s">
        <v>911</v>
      </c>
      <c r="AK82" s="70" t="s">
        <v>939</v>
      </c>
      <c r="AL82" s="70" t="s">
        <v>912</v>
      </c>
      <c r="AM82" s="70" t="str">
        <f t="shared" si="16"/>
        <v>cagra</v>
      </c>
      <c r="AN82" s="70">
        <v>1993048</v>
      </c>
      <c r="AV82"/>
    </row>
    <row r="83" spans="36:48" x14ac:dyDescent="0.25">
      <c r="AJ83" s="70" t="s">
        <v>906</v>
      </c>
      <c r="AK83" s="70" t="s">
        <v>940</v>
      </c>
      <c r="AL83" s="70" t="s">
        <v>908</v>
      </c>
      <c r="AM83" s="70" t="str">
        <f t="shared" si="16"/>
        <v>caofr</v>
      </c>
      <c r="AN83" s="70">
        <v>20050</v>
      </c>
      <c r="AV83"/>
    </row>
    <row r="84" spans="36:48" x14ac:dyDescent="0.25">
      <c r="AJ84" s="70" t="s">
        <v>909</v>
      </c>
      <c r="AK84" s="70" t="s">
        <v>940</v>
      </c>
      <c r="AL84" s="70" t="s">
        <v>910</v>
      </c>
      <c r="AM84" s="70" t="str">
        <f t="shared" si="16"/>
        <v>caofr</v>
      </c>
      <c r="AN84" s="70">
        <v>9676</v>
      </c>
      <c r="AV84"/>
    </row>
    <row r="85" spans="36:48" x14ac:dyDescent="0.25">
      <c r="AJ85" s="70" t="s">
        <v>911</v>
      </c>
      <c r="AK85" s="70" t="s">
        <v>940</v>
      </c>
      <c r="AL85" s="70" t="s">
        <v>912</v>
      </c>
      <c r="AM85" s="70" t="str">
        <f t="shared" si="16"/>
        <v>caofr</v>
      </c>
      <c r="AN85" s="70">
        <v>19400</v>
      </c>
      <c r="AV85"/>
    </row>
    <row r="86" spans="36:48" x14ac:dyDescent="0.25">
      <c r="AJ86" s="70" t="s">
        <v>906</v>
      </c>
      <c r="AK86" s="70" t="s">
        <v>941</v>
      </c>
      <c r="AL86" s="70" t="s">
        <v>908</v>
      </c>
      <c r="AM86" s="70" t="str">
        <f t="shared" si="16"/>
        <v>caoth</v>
      </c>
      <c r="AN86" s="70">
        <v>383</v>
      </c>
      <c r="AV86"/>
    </row>
    <row r="87" spans="36:48" x14ac:dyDescent="0.25">
      <c r="AJ87" s="70" t="s">
        <v>909</v>
      </c>
      <c r="AK87" s="70" t="s">
        <v>941</v>
      </c>
      <c r="AL87" s="70" t="s">
        <v>910</v>
      </c>
      <c r="AM87" s="70" t="str">
        <f t="shared" si="16"/>
        <v>caoth</v>
      </c>
      <c r="AN87" s="70">
        <v>12324</v>
      </c>
      <c r="AV87"/>
    </row>
    <row r="88" spans="36:48" x14ac:dyDescent="0.25">
      <c r="AJ88" s="70" t="s">
        <v>911</v>
      </c>
      <c r="AK88" s="70" t="s">
        <v>941</v>
      </c>
      <c r="AL88" s="70" t="s">
        <v>912</v>
      </c>
      <c r="AM88" s="70" t="str">
        <f t="shared" si="16"/>
        <v>caoth</v>
      </c>
      <c r="AN88" s="70">
        <v>472</v>
      </c>
      <c r="AV88"/>
    </row>
    <row r="89" spans="36:48" x14ac:dyDescent="0.25">
      <c r="AJ89" s="70" t="s">
        <v>906</v>
      </c>
      <c r="AK89" s="70" t="s">
        <v>942</v>
      </c>
      <c r="AL89" s="70" t="s">
        <v>908</v>
      </c>
      <c r="AM89" s="70" t="str">
        <f t="shared" si="16"/>
        <v>caveg</v>
      </c>
      <c r="AN89" s="70"/>
      <c r="AV89"/>
    </row>
    <row r="90" spans="36:48" x14ac:dyDescent="0.25">
      <c r="AJ90" s="70" t="s">
        <v>911</v>
      </c>
      <c r="AK90" s="70" t="s">
        <v>942</v>
      </c>
      <c r="AL90" s="70" t="s">
        <v>912</v>
      </c>
      <c r="AM90" s="70" t="str">
        <f t="shared" si="16"/>
        <v>caveg</v>
      </c>
      <c r="AN90" s="70"/>
      <c r="AV90"/>
    </row>
    <row r="91" spans="36:48" x14ac:dyDescent="0.25">
      <c r="AJ91" s="70" t="s">
        <v>906</v>
      </c>
      <c r="AK91" s="70" t="s">
        <v>943</v>
      </c>
      <c r="AL91" s="70" t="s">
        <v>908</v>
      </c>
      <c r="AM91" s="70" t="str">
        <f t="shared" si="16"/>
        <v>caofr</v>
      </c>
      <c r="AN91" s="70">
        <v>24542</v>
      </c>
      <c r="AV91"/>
    </row>
    <row r="92" spans="36:48" x14ac:dyDescent="0.25">
      <c r="AJ92" s="70" t="s">
        <v>909</v>
      </c>
      <c r="AK92" s="70" t="s">
        <v>943</v>
      </c>
      <c r="AL92" s="70" t="s">
        <v>910</v>
      </c>
      <c r="AM92" s="70" t="str">
        <f t="shared" si="16"/>
        <v>caofr</v>
      </c>
      <c r="AN92" s="70">
        <v>208021</v>
      </c>
      <c r="AV92"/>
    </row>
    <row r="93" spans="36:48" x14ac:dyDescent="0.25">
      <c r="AJ93" s="70" t="s">
        <v>911</v>
      </c>
      <c r="AK93" s="70" t="s">
        <v>943</v>
      </c>
      <c r="AL93" s="70" t="s">
        <v>912</v>
      </c>
      <c r="AM93" s="70" t="str">
        <f t="shared" si="16"/>
        <v>caofr</v>
      </c>
      <c r="AN93" s="70">
        <v>510524</v>
      </c>
      <c r="AV93"/>
    </row>
    <row r="94" spans="36:48" x14ac:dyDescent="0.25">
      <c r="AJ94" s="70" t="s">
        <v>906</v>
      </c>
      <c r="AK94" s="70" t="s">
        <v>944</v>
      </c>
      <c r="AL94" s="70" t="s">
        <v>908</v>
      </c>
      <c r="AM94" s="70" t="str">
        <f t="shared" si="16"/>
        <v>caveg</v>
      </c>
      <c r="AN94" s="70">
        <v>2158</v>
      </c>
      <c r="AV94"/>
    </row>
    <row r="95" spans="36:48" x14ac:dyDescent="0.25">
      <c r="AJ95" s="70" t="s">
        <v>909</v>
      </c>
      <c r="AK95" s="70" t="s">
        <v>944</v>
      </c>
      <c r="AL95" s="70" t="s">
        <v>910</v>
      </c>
      <c r="AM95" s="70" t="str">
        <f t="shared" si="16"/>
        <v>caveg</v>
      </c>
      <c r="AN95" s="70">
        <v>148309</v>
      </c>
      <c r="AV95"/>
    </row>
    <row r="96" spans="36:48" x14ac:dyDescent="0.25">
      <c r="AJ96" s="70" t="s">
        <v>911</v>
      </c>
      <c r="AK96" s="70" t="s">
        <v>944</v>
      </c>
      <c r="AL96" s="70" t="s">
        <v>912</v>
      </c>
      <c r="AM96" s="70" t="str">
        <f t="shared" si="16"/>
        <v>caveg</v>
      </c>
      <c r="AN96" s="70">
        <v>32005</v>
      </c>
      <c r="AV96"/>
    </row>
    <row r="97" spans="36:48" x14ac:dyDescent="0.25">
      <c r="AJ97" s="70" t="s">
        <v>906</v>
      </c>
      <c r="AK97" s="70" t="s">
        <v>945</v>
      </c>
      <c r="AL97" s="70" t="s">
        <v>908</v>
      </c>
      <c r="AM97" s="70" t="str">
        <f t="shared" si="16"/>
        <v>capul</v>
      </c>
      <c r="AN97" s="70">
        <v>7321</v>
      </c>
      <c r="AV97"/>
    </row>
    <row r="98" spans="36:48" x14ac:dyDescent="0.25">
      <c r="AJ98" s="70" t="s">
        <v>909</v>
      </c>
      <c r="AK98" s="70" t="s">
        <v>945</v>
      </c>
      <c r="AL98" s="70" t="s">
        <v>910</v>
      </c>
      <c r="AM98" s="70" t="str">
        <f t="shared" si="16"/>
        <v>capul</v>
      </c>
      <c r="AN98" s="70">
        <v>9868</v>
      </c>
      <c r="AV98"/>
    </row>
    <row r="99" spans="36:48" x14ac:dyDescent="0.25">
      <c r="AJ99" s="70" t="s">
        <v>911</v>
      </c>
      <c r="AK99" s="70" t="s">
        <v>945</v>
      </c>
      <c r="AL99" s="70" t="s">
        <v>912</v>
      </c>
      <c r="AM99" s="70" t="str">
        <f t="shared" si="16"/>
        <v>capul</v>
      </c>
      <c r="AN99" s="70">
        <v>7224</v>
      </c>
      <c r="AV99"/>
    </row>
    <row r="100" spans="36:48" x14ac:dyDescent="0.25">
      <c r="AJ100" s="70" t="s">
        <v>906</v>
      </c>
      <c r="AK100" s="70" t="s">
        <v>946</v>
      </c>
      <c r="AL100" s="70" t="s">
        <v>908</v>
      </c>
      <c r="AM100" s="70" t="str">
        <f t="shared" si="16"/>
        <v>camai</v>
      </c>
      <c r="AN100" s="70">
        <v>2300500</v>
      </c>
      <c r="AV100"/>
    </row>
    <row r="101" spans="36:48" x14ac:dyDescent="0.25">
      <c r="AJ101" s="70" t="s">
        <v>909</v>
      </c>
      <c r="AK101" s="70" t="s">
        <v>946</v>
      </c>
      <c r="AL101" s="70" t="s">
        <v>910</v>
      </c>
      <c r="AM101" s="70" t="str">
        <f t="shared" si="16"/>
        <v>camai</v>
      </c>
      <c r="AN101" s="70">
        <v>49013</v>
      </c>
      <c r="AV101"/>
    </row>
    <row r="102" spans="36:48" x14ac:dyDescent="0.25">
      <c r="AJ102" s="70" t="s">
        <v>911</v>
      </c>
      <c r="AK102" s="70" t="s">
        <v>946</v>
      </c>
      <c r="AL102" s="70" t="s">
        <v>912</v>
      </c>
      <c r="AM102" s="70" t="str">
        <f t="shared" si="16"/>
        <v>camai</v>
      </c>
      <c r="AN102" s="70">
        <v>11275500</v>
      </c>
      <c r="AV102"/>
    </row>
    <row r="103" spans="36:48" x14ac:dyDescent="0.25">
      <c r="AJ103" s="70" t="s">
        <v>906</v>
      </c>
      <c r="AK103" s="70" t="s">
        <v>947</v>
      </c>
      <c r="AL103" s="70" t="s">
        <v>908</v>
      </c>
      <c r="AM103" s="70" t="str">
        <f t="shared" si="16"/>
        <v>camai</v>
      </c>
      <c r="AN103" s="70">
        <v>36764</v>
      </c>
      <c r="AV103"/>
    </row>
    <row r="104" spans="36:48" x14ac:dyDescent="0.25">
      <c r="AJ104" s="70" t="s">
        <v>909</v>
      </c>
      <c r="AK104" s="70" t="s">
        <v>947</v>
      </c>
      <c r="AL104" s="70" t="s">
        <v>910</v>
      </c>
      <c r="AM104" s="70" t="str">
        <f t="shared" si="16"/>
        <v>camai</v>
      </c>
      <c r="AN104" s="70">
        <v>107564</v>
      </c>
      <c r="AV104"/>
    </row>
    <row r="105" spans="36:48" x14ac:dyDescent="0.25">
      <c r="AJ105" s="70" t="s">
        <v>911</v>
      </c>
      <c r="AK105" s="70" t="s">
        <v>947</v>
      </c>
      <c r="AL105" s="70" t="s">
        <v>912</v>
      </c>
      <c r="AM105" s="70" t="str">
        <f t="shared" si="16"/>
        <v>camai</v>
      </c>
      <c r="AN105" s="70">
        <v>395450</v>
      </c>
      <c r="AV105"/>
    </row>
    <row r="106" spans="36:48" x14ac:dyDescent="0.25">
      <c r="AJ106" s="70" t="s">
        <v>906</v>
      </c>
      <c r="AK106" s="70" t="s">
        <v>948</v>
      </c>
      <c r="AL106" s="70" t="s">
        <v>908</v>
      </c>
      <c r="AM106" s="70" t="str">
        <f t="shared" si="16"/>
        <v>caofr</v>
      </c>
      <c r="AN106" s="70">
        <v>5574</v>
      </c>
      <c r="AV106"/>
    </row>
    <row r="107" spans="36:48" x14ac:dyDescent="0.25">
      <c r="AJ107" s="70" t="s">
        <v>909</v>
      </c>
      <c r="AK107" s="70" t="s">
        <v>948</v>
      </c>
      <c r="AL107" s="70" t="s">
        <v>910</v>
      </c>
      <c r="AM107" s="70" t="str">
        <f t="shared" si="16"/>
        <v>caofr</v>
      </c>
      <c r="AN107" s="70">
        <v>201896</v>
      </c>
      <c r="AV107"/>
    </row>
    <row r="108" spans="36:48" x14ac:dyDescent="0.25">
      <c r="AJ108" s="70" t="s">
        <v>911</v>
      </c>
      <c r="AK108" s="70" t="s">
        <v>948</v>
      </c>
      <c r="AL108" s="70" t="s">
        <v>912</v>
      </c>
      <c r="AM108" s="70" t="str">
        <f t="shared" si="16"/>
        <v>caofr</v>
      </c>
      <c r="AN108" s="70">
        <v>112537</v>
      </c>
      <c r="AV108"/>
    </row>
    <row r="109" spans="36:48" x14ac:dyDescent="0.25">
      <c r="AJ109" s="70" t="s">
        <v>906</v>
      </c>
      <c r="AK109" s="70" t="s">
        <v>949</v>
      </c>
      <c r="AL109" s="70" t="s">
        <v>908</v>
      </c>
      <c r="AM109" s="70" t="str">
        <f t="shared" si="16"/>
        <v>caveg</v>
      </c>
      <c r="AN109" s="70">
        <v>1624</v>
      </c>
      <c r="AV109"/>
    </row>
    <row r="110" spans="36:48" x14ac:dyDescent="0.25">
      <c r="AJ110" s="70" t="s">
        <v>909</v>
      </c>
      <c r="AK110" s="70" t="s">
        <v>949</v>
      </c>
      <c r="AL110" s="70" t="s">
        <v>910</v>
      </c>
      <c r="AM110" s="70" t="str">
        <f t="shared" si="16"/>
        <v>caveg</v>
      </c>
      <c r="AN110" s="70">
        <v>97186</v>
      </c>
      <c r="AV110"/>
    </row>
    <row r="111" spans="36:48" x14ac:dyDescent="0.25">
      <c r="AJ111" s="70" t="s">
        <v>911</v>
      </c>
      <c r="AK111" s="70" t="s">
        <v>949</v>
      </c>
      <c r="AL111" s="70" t="s">
        <v>912</v>
      </c>
      <c r="AM111" s="70" t="str">
        <f t="shared" si="16"/>
        <v>caveg</v>
      </c>
      <c r="AN111" s="70">
        <v>15783</v>
      </c>
      <c r="AV111"/>
    </row>
    <row r="112" spans="36:48" x14ac:dyDescent="0.25">
      <c r="AJ112" s="70" t="s">
        <v>906</v>
      </c>
      <c r="AK112" s="70" t="s">
        <v>950</v>
      </c>
      <c r="AL112" s="70" t="s">
        <v>908</v>
      </c>
      <c r="AM112" s="70" t="str">
        <f t="shared" si="16"/>
        <v>caoce</v>
      </c>
      <c r="AN112" s="70">
        <v>10673</v>
      </c>
      <c r="AV112"/>
    </row>
    <row r="113" spans="36:48" x14ac:dyDescent="0.25">
      <c r="AJ113" s="70" t="s">
        <v>909</v>
      </c>
      <c r="AK113" s="70" t="s">
        <v>950</v>
      </c>
      <c r="AL113" s="70" t="s">
        <v>910</v>
      </c>
      <c r="AM113" s="70" t="str">
        <f t="shared" si="16"/>
        <v>caoce</v>
      </c>
      <c r="AN113" s="70">
        <v>4835</v>
      </c>
      <c r="AV113"/>
    </row>
    <row r="114" spans="36:48" x14ac:dyDescent="0.25">
      <c r="AJ114" s="70" t="s">
        <v>911</v>
      </c>
      <c r="AK114" s="70" t="s">
        <v>950</v>
      </c>
      <c r="AL114" s="70" t="s">
        <v>912</v>
      </c>
      <c r="AM114" s="70" t="str">
        <f t="shared" si="16"/>
        <v>caoce</v>
      </c>
      <c r="AN114" s="70">
        <v>5160</v>
      </c>
      <c r="AV114"/>
    </row>
    <row r="115" spans="36:48" x14ac:dyDescent="0.25">
      <c r="AJ115" s="70" t="s">
        <v>911</v>
      </c>
      <c r="AK115" s="70" t="s">
        <v>951</v>
      </c>
      <c r="AL115" s="70" t="s">
        <v>912</v>
      </c>
      <c r="AM115" s="70" t="str">
        <f t="shared" si="16"/>
        <v>caveg</v>
      </c>
      <c r="AN115" s="70">
        <v>22869</v>
      </c>
      <c r="AV115"/>
    </row>
    <row r="116" spans="36:48" x14ac:dyDescent="0.25">
      <c r="AJ116" s="70" t="s">
        <v>906</v>
      </c>
      <c r="AK116" s="70" t="s">
        <v>952</v>
      </c>
      <c r="AL116" s="70" t="s">
        <v>908</v>
      </c>
      <c r="AM116" s="70" t="str">
        <f t="shared" si="16"/>
        <v>caofr</v>
      </c>
      <c r="AN116" s="70">
        <v>6761</v>
      </c>
      <c r="AV116"/>
    </row>
    <row r="117" spans="36:48" x14ac:dyDescent="0.25">
      <c r="AJ117" s="70" t="s">
        <v>909</v>
      </c>
      <c r="AK117" s="70" t="s">
        <v>952</v>
      </c>
      <c r="AL117" s="70" t="s">
        <v>910</v>
      </c>
      <c r="AM117" s="70" t="str">
        <f t="shared" si="16"/>
        <v>caofr</v>
      </c>
      <c r="AN117" s="70">
        <v>34844</v>
      </c>
      <c r="AV117"/>
    </row>
    <row r="118" spans="36:48" x14ac:dyDescent="0.25">
      <c r="AJ118" s="70" t="s">
        <v>911</v>
      </c>
      <c r="AK118" s="70" t="s">
        <v>952</v>
      </c>
      <c r="AL118" s="70" t="s">
        <v>912</v>
      </c>
      <c r="AM118" s="70" t="str">
        <f t="shared" si="16"/>
        <v>caofr</v>
      </c>
      <c r="AN118" s="70">
        <v>23558</v>
      </c>
      <c r="AV118"/>
    </row>
    <row r="119" spans="36:48" x14ac:dyDescent="0.25">
      <c r="AJ119" s="70" t="s">
        <v>906</v>
      </c>
      <c r="AK119" s="70" t="s">
        <v>953</v>
      </c>
      <c r="AL119" s="70" t="s">
        <v>908</v>
      </c>
      <c r="AM119" s="70" t="str">
        <f t="shared" si="16"/>
        <v>caoce</v>
      </c>
      <c r="AN119" s="70">
        <v>21000</v>
      </c>
      <c r="AV119"/>
    </row>
    <row r="120" spans="36:48" x14ac:dyDescent="0.25">
      <c r="AJ120" s="70" t="s">
        <v>909</v>
      </c>
      <c r="AK120" s="70" t="s">
        <v>953</v>
      </c>
      <c r="AL120" s="70" t="s">
        <v>910</v>
      </c>
      <c r="AM120" s="70" t="str">
        <f t="shared" si="16"/>
        <v>caoce</v>
      </c>
      <c r="AN120" s="70">
        <v>7857</v>
      </c>
      <c r="AV120"/>
    </row>
    <row r="121" spans="36:48" x14ac:dyDescent="0.25">
      <c r="AJ121" s="70" t="s">
        <v>911</v>
      </c>
      <c r="AK121" s="70" t="s">
        <v>953</v>
      </c>
      <c r="AL121" s="70" t="s">
        <v>912</v>
      </c>
      <c r="AM121" s="70" t="str">
        <f t="shared" si="16"/>
        <v>caoce</v>
      </c>
      <c r="AN121" s="70">
        <v>16500</v>
      </c>
      <c r="AV121"/>
    </row>
    <row r="122" spans="36:48" x14ac:dyDescent="0.25">
      <c r="AJ122" s="70" t="s">
        <v>906</v>
      </c>
      <c r="AK122" s="70" t="s">
        <v>954</v>
      </c>
      <c r="AL122" s="70" t="s">
        <v>908</v>
      </c>
      <c r="AM122" s="70" t="str">
        <f t="shared" si="16"/>
        <v>caoil</v>
      </c>
      <c r="AN122" s="70">
        <v>4870</v>
      </c>
      <c r="AV122"/>
    </row>
    <row r="123" spans="36:48" x14ac:dyDescent="0.25">
      <c r="AJ123" s="70" t="s">
        <v>909</v>
      </c>
      <c r="AK123" s="70" t="s">
        <v>954</v>
      </c>
      <c r="AL123" s="70" t="s">
        <v>910</v>
      </c>
      <c r="AM123" s="70" t="str">
        <f t="shared" si="16"/>
        <v>caoil</v>
      </c>
      <c r="AN123" s="70">
        <v>30532</v>
      </c>
      <c r="AV123"/>
    </row>
    <row r="124" spans="36:48" x14ac:dyDescent="0.25">
      <c r="AJ124" s="70" t="s">
        <v>911</v>
      </c>
      <c r="AK124" s="70" t="s">
        <v>954</v>
      </c>
      <c r="AL124" s="70" t="s">
        <v>912</v>
      </c>
      <c r="AM124" s="70" t="str">
        <f t="shared" si="16"/>
        <v>caoil</v>
      </c>
      <c r="AN124" s="70">
        <v>14869</v>
      </c>
      <c r="AV124"/>
    </row>
    <row r="125" spans="36:48" x14ac:dyDescent="0.25">
      <c r="AJ125" s="70" t="s">
        <v>906</v>
      </c>
      <c r="AK125" s="70" t="s">
        <v>955</v>
      </c>
      <c r="AL125" s="70" t="s">
        <v>908</v>
      </c>
      <c r="AM125" s="70" t="str">
        <f t="shared" si="16"/>
        <v>caveg</v>
      </c>
      <c r="AN125" s="70">
        <v>28613</v>
      </c>
      <c r="AV125"/>
    </row>
    <row r="126" spans="36:48" x14ac:dyDescent="0.25">
      <c r="AJ126" s="70" t="s">
        <v>909</v>
      </c>
      <c r="AK126" s="70" t="s">
        <v>955</v>
      </c>
      <c r="AL126" s="70" t="s">
        <v>910</v>
      </c>
      <c r="AM126" s="70" t="str">
        <f t="shared" si="16"/>
        <v>caveg</v>
      </c>
      <c r="AN126" s="70">
        <v>247175</v>
      </c>
      <c r="AV126"/>
    </row>
    <row r="127" spans="36:48" x14ac:dyDescent="0.25">
      <c r="AJ127" s="70" t="s">
        <v>911</v>
      </c>
      <c r="AK127" s="70" t="s">
        <v>955</v>
      </c>
      <c r="AL127" s="70" t="s">
        <v>912</v>
      </c>
      <c r="AM127" s="70" t="str">
        <f t="shared" si="16"/>
        <v>caveg</v>
      </c>
      <c r="AN127" s="70">
        <v>707242</v>
      </c>
      <c r="AV127"/>
    </row>
    <row r="128" spans="36:48" x14ac:dyDescent="0.25">
      <c r="AJ128" s="70" t="s">
        <v>906</v>
      </c>
      <c r="AK128" s="70" t="s">
        <v>956</v>
      </c>
      <c r="AL128" s="70" t="s">
        <v>908</v>
      </c>
      <c r="AM128" s="70" t="str">
        <f t="shared" si="16"/>
        <v>caofr</v>
      </c>
      <c r="AN128" s="70">
        <v>39365</v>
      </c>
      <c r="AV128"/>
    </row>
    <row r="129" spans="36:48" x14ac:dyDescent="0.25">
      <c r="AJ129" s="70" t="s">
        <v>909</v>
      </c>
      <c r="AK129" s="70" t="s">
        <v>956</v>
      </c>
      <c r="AL129" s="70" t="s">
        <v>910</v>
      </c>
      <c r="AM129" s="70" t="str">
        <f t="shared" si="16"/>
        <v>caofr</v>
      </c>
      <c r="AN129" s="70">
        <v>428415</v>
      </c>
      <c r="AV129"/>
    </row>
    <row r="130" spans="36:48" x14ac:dyDescent="0.25">
      <c r="AJ130" s="70" t="s">
        <v>911</v>
      </c>
      <c r="AK130" s="70" t="s">
        <v>956</v>
      </c>
      <c r="AL130" s="70" t="s">
        <v>912</v>
      </c>
      <c r="AM130" s="70" t="str">
        <f t="shared" si="16"/>
        <v>caofr</v>
      </c>
      <c r="AN130" s="70">
        <v>1686455</v>
      </c>
      <c r="AV130"/>
    </row>
    <row r="131" spans="36:48" x14ac:dyDescent="0.25">
      <c r="AJ131" s="70" t="s">
        <v>906</v>
      </c>
      <c r="AK131" s="70" t="s">
        <v>957</v>
      </c>
      <c r="AL131" s="70" t="s">
        <v>908</v>
      </c>
      <c r="AM131" s="70" t="str">
        <f t="shared" ref="AM131:AM194" si="18">VLOOKUP($AK131,$BE$2:$BF$75,2,)</f>
        <v>caofr</v>
      </c>
      <c r="AN131" s="70">
        <v>1171</v>
      </c>
      <c r="AV131"/>
    </row>
    <row r="132" spans="36:48" x14ac:dyDescent="0.25">
      <c r="AJ132" s="70" t="s">
        <v>909</v>
      </c>
      <c r="AK132" s="70" t="s">
        <v>957</v>
      </c>
      <c r="AL132" s="70" t="s">
        <v>910</v>
      </c>
      <c r="AM132" s="70" t="str">
        <f t="shared" si="18"/>
        <v>caofr</v>
      </c>
      <c r="AN132" s="70">
        <v>90034</v>
      </c>
      <c r="AV132"/>
    </row>
    <row r="133" spans="36:48" x14ac:dyDescent="0.25">
      <c r="AJ133" s="70" t="s">
        <v>911</v>
      </c>
      <c r="AK133" s="70" t="s">
        <v>957</v>
      </c>
      <c r="AL133" s="70" t="s">
        <v>912</v>
      </c>
      <c r="AM133" s="70" t="str">
        <f t="shared" si="18"/>
        <v>caofr</v>
      </c>
      <c r="AN133" s="70">
        <v>10543</v>
      </c>
      <c r="AV133"/>
    </row>
    <row r="134" spans="36:48" x14ac:dyDescent="0.25">
      <c r="AJ134" s="70" t="s">
        <v>906</v>
      </c>
      <c r="AK134" s="70" t="s">
        <v>958</v>
      </c>
      <c r="AL134" s="70" t="s">
        <v>908</v>
      </c>
      <c r="AM134" s="70" t="str">
        <f t="shared" si="18"/>
        <v>caofr</v>
      </c>
      <c r="AN134" s="70">
        <v>8118</v>
      </c>
      <c r="AV134"/>
    </row>
    <row r="135" spans="36:48" x14ac:dyDescent="0.25">
      <c r="AJ135" s="70" t="s">
        <v>909</v>
      </c>
      <c r="AK135" s="70" t="s">
        <v>958</v>
      </c>
      <c r="AL135" s="70" t="s">
        <v>910</v>
      </c>
      <c r="AM135" s="70" t="str">
        <f t="shared" si="18"/>
        <v>caofr</v>
      </c>
      <c r="AN135" s="70">
        <v>177753</v>
      </c>
      <c r="AV135"/>
    </row>
    <row r="136" spans="36:48" x14ac:dyDescent="0.25">
      <c r="AJ136" s="70" t="s">
        <v>911</v>
      </c>
      <c r="AK136" s="70" t="s">
        <v>958</v>
      </c>
      <c r="AL136" s="70" t="s">
        <v>912</v>
      </c>
      <c r="AM136" s="70" t="str">
        <f t="shared" si="18"/>
        <v>caofr</v>
      </c>
      <c r="AN136" s="70">
        <v>144300</v>
      </c>
      <c r="AV136"/>
    </row>
    <row r="137" spans="36:48" x14ac:dyDescent="0.25">
      <c r="AJ137" s="70" t="s">
        <v>906</v>
      </c>
      <c r="AK137" s="70" t="s">
        <v>959</v>
      </c>
      <c r="AL137" s="70" t="s">
        <v>908</v>
      </c>
      <c r="AM137" s="70" t="str">
        <f t="shared" si="18"/>
        <v>caofr</v>
      </c>
      <c r="AN137" s="70">
        <v>11006</v>
      </c>
      <c r="AV137"/>
    </row>
    <row r="138" spans="36:48" x14ac:dyDescent="0.25">
      <c r="AJ138" s="70" t="s">
        <v>909</v>
      </c>
      <c r="AK138" s="70" t="s">
        <v>959</v>
      </c>
      <c r="AL138" s="70" t="s">
        <v>910</v>
      </c>
      <c r="AM138" s="70" t="str">
        <f t="shared" si="18"/>
        <v>caofr</v>
      </c>
      <c r="AN138" s="70">
        <v>369991</v>
      </c>
      <c r="AV138"/>
    </row>
    <row r="139" spans="36:48" x14ac:dyDescent="0.25">
      <c r="AJ139" s="70" t="s">
        <v>911</v>
      </c>
      <c r="AK139" s="70" t="s">
        <v>959</v>
      </c>
      <c r="AL139" s="70" t="s">
        <v>912</v>
      </c>
      <c r="AM139" s="70" t="str">
        <f t="shared" si="18"/>
        <v>caofr</v>
      </c>
      <c r="AN139" s="70">
        <v>407212</v>
      </c>
      <c r="AV139"/>
    </row>
    <row r="140" spans="36:48" x14ac:dyDescent="0.25">
      <c r="AJ140" s="70" t="s">
        <v>906</v>
      </c>
      <c r="AK140" s="70" t="s">
        <v>960</v>
      </c>
      <c r="AL140" s="70" t="s">
        <v>908</v>
      </c>
      <c r="AM140" s="70" t="str">
        <f t="shared" si="18"/>
        <v>capul</v>
      </c>
      <c r="AN140" s="70">
        <v>802</v>
      </c>
      <c r="AV140"/>
    </row>
    <row r="141" spans="36:48" x14ac:dyDescent="0.25">
      <c r="AJ141" s="70" t="s">
        <v>909</v>
      </c>
      <c r="AK141" s="70" t="s">
        <v>960</v>
      </c>
      <c r="AL141" s="70" t="s">
        <v>910</v>
      </c>
      <c r="AM141" s="70" t="str">
        <f t="shared" si="18"/>
        <v>capul</v>
      </c>
      <c r="AN141" s="70">
        <v>10237</v>
      </c>
      <c r="AV141"/>
    </row>
    <row r="142" spans="36:48" x14ac:dyDescent="0.25">
      <c r="AJ142" s="70" t="s">
        <v>911</v>
      </c>
      <c r="AK142" s="70" t="s">
        <v>960</v>
      </c>
      <c r="AL142" s="70" t="s">
        <v>912</v>
      </c>
      <c r="AM142" s="70" t="str">
        <f t="shared" si="18"/>
        <v>capul</v>
      </c>
      <c r="AN142" s="70">
        <v>821</v>
      </c>
      <c r="AV142"/>
    </row>
    <row r="143" spans="36:48" x14ac:dyDescent="0.25">
      <c r="AJ143" s="70" t="s">
        <v>906</v>
      </c>
      <c r="AK143" s="70" t="s">
        <v>961</v>
      </c>
      <c r="AL143" s="70" t="s">
        <v>908</v>
      </c>
      <c r="AM143" s="70" t="str">
        <f t="shared" si="18"/>
        <v>capul</v>
      </c>
      <c r="AN143" s="70">
        <v>857</v>
      </c>
      <c r="AV143"/>
    </row>
    <row r="144" spans="36:48" x14ac:dyDescent="0.25">
      <c r="AJ144" s="70" t="s">
        <v>909</v>
      </c>
      <c r="AK144" s="70" t="s">
        <v>961</v>
      </c>
      <c r="AL144" s="70" t="s">
        <v>910</v>
      </c>
      <c r="AM144" s="70" t="str">
        <f t="shared" si="18"/>
        <v>capul</v>
      </c>
      <c r="AN144" s="70">
        <v>22882</v>
      </c>
      <c r="AV144"/>
    </row>
    <row r="145" spans="36:48" x14ac:dyDescent="0.25">
      <c r="AJ145" s="70" t="s">
        <v>911</v>
      </c>
      <c r="AK145" s="70" t="s">
        <v>961</v>
      </c>
      <c r="AL145" s="70" t="s">
        <v>912</v>
      </c>
      <c r="AM145" s="70" t="str">
        <f t="shared" si="18"/>
        <v>capul</v>
      </c>
      <c r="AN145" s="70">
        <v>1961</v>
      </c>
      <c r="AV145"/>
    </row>
    <row r="146" spans="36:48" x14ac:dyDescent="0.25">
      <c r="AJ146" s="70" t="s">
        <v>906</v>
      </c>
      <c r="AK146" s="70" t="s">
        <v>962</v>
      </c>
      <c r="AL146" s="70" t="s">
        <v>908</v>
      </c>
      <c r="AM146" s="70" t="str">
        <f t="shared" si="18"/>
        <v>caofr</v>
      </c>
      <c r="AN146" s="70">
        <v>9323</v>
      </c>
      <c r="AV146"/>
    </row>
    <row r="147" spans="36:48" x14ac:dyDescent="0.25">
      <c r="AJ147" s="70" t="s">
        <v>909</v>
      </c>
      <c r="AK147" s="70" t="s">
        <v>962</v>
      </c>
      <c r="AL147" s="70" t="s">
        <v>910</v>
      </c>
      <c r="AM147" s="70" t="str">
        <f t="shared" si="18"/>
        <v>caofr</v>
      </c>
      <c r="AN147" s="70">
        <v>123465</v>
      </c>
      <c r="AV147"/>
    </row>
    <row r="148" spans="36:48" x14ac:dyDescent="0.25">
      <c r="AJ148" s="70" t="s">
        <v>911</v>
      </c>
      <c r="AK148" s="70" t="s">
        <v>962</v>
      </c>
      <c r="AL148" s="70" t="s">
        <v>912</v>
      </c>
      <c r="AM148" s="70" t="str">
        <f t="shared" si="18"/>
        <v>caofr</v>
      </c>
      <c r="AN148" s="70">
        <v>115106</v>
      </c>
      <c r="AV148"/>
    </row>
    <row r="149" spans="36:48" x14ac:dyDescent="0.25">
      <c r="AJ149" s="70" t="s">
        <v>906</v>
      </c>
      <c r="AK149" s="70" t="s">
        <v>963</v>
      </c>
      <c r="AL149" s="70" t="s">
        <v>908</v>
      </c>
      <c r="AM149" s="70" t="str">
        <f t="shared" si="18"/>
        <v>caofr</v>
      </c>
      <c r="AN149" s="70">
        <v>7300</v>
      </c>
      <c r="AV149"/>
    </row>
    <row r="150" spans="36:48" x14ac:dyDescent="0.25">
      <c r="AJ150" s="70" t="s">
        <v>909</v>
      </c>
      <c r="AK150" s="70" t="s">
        <v>963</v>
      </c>
      <c r="AL150" s="70" t="s">
        <v>910</v>
      </c>
      <c r="AM150" s="70" t="str">
        <f t="shared" si="18"/>
        <v>caofr</v>
      </c>
      <c r="AN150" s="70">
        <v>83508</v>
      </c>
      <c r="AV150"/>
    </row>
    <row r="151" spans="36:48" x14ac:dyDescent="0.25">
      <c r="AJ151" s="70" t="s">
        <v>911</v>
      </c>
      <c r="AK151" s="70" t="s">
        <v>963</v>
      </c>
      <c r="AL151" s="70" t="s">
        <v>912</v>
      </c>
      <c r="AM151" s="70" t="str">
        <f t="shared" si="18"/>
        <v>caofr</v>
      </c>
      <c r="AN151" s="70">
        <v>60961</v>
      </c>
      <c r="AV151"/>
    </row>
    <row r="152" spans="36:48" x14ac:dyDescent="0.25">
      <c r="AJ152" s="70" t="s">
        <v>906</v>
      </c>
      <c r="AK152" s="70" t="s">
        <v>964</v>
      </c>
      <c r="AL152" s="70" t="s">
        <v>908</v>
      </c>
      <c r="AM152" s="70" t="str">
        <f t="shared" si="18"/>
        <v>catub</v>
      </c>
      <c r="AN152" s="70">
        <v>68348</v>
      </c>
      <c r="AV152"/>
    </row>
    <row r="153" spans="36:48" x14ac:dyDescent="0.25">
      <c r="AJ153" s="70" t="s">
        <v>909</v>
      </c>
      <c r="AK153" s="70" t="s">
        <v>964</v>
      </c>
      <c r="AL153" s="70" t="s">
        <v>910</v>
      </c>
      <c r="AM153" s="70" t="str">
        <f t="shared" si="18"/>
        <v>catub</v>
      </c>
      <c r="AN153" s="70">
        <v>366620</v>
      </c>
      <c r="AV153"/>
    </row>
    <row r="154" spans="36:48" x14ac:dyDescent="0.25">
      <c r="AJ154" s="70" t="s">
        <v>911</v>
      </c>
      <c r="AK154" s="70" t="s">
        <v>964</v>
      </c>
      <c r="AL154" s="70" t="s">
        <v>912</v>
      </c>
      <c r="AM154" s="70" t="str">
        <f t="shared" si="18"/>
        <v>catub</v>
      </c>
      <c r="AN154" s="70">
        <v>2505775</v>
      </c>
      <c r="AV154"/>
    </row>
    <row r="155" spans="36:48" x14ac:dyDescent="0.25">
      <c r="AJ155" s="70" t="s">
        <v>906</v>
      </c>
      <c r="AK155" s="70" t="s">
        <v>965</v>
      </c>
      <c r="AL155" s="70" t="s">
        <v>908</v>
      </c>
      <c r="AM155" s="70" t="str">
        <f t="shared" si="18"/>
        <v>caveg</v>
      </c>
      <c r="AN155" s="70">
        <v>31978</v>
      </c>
      <c r="AV155"/>
    </row>
    <row r="156" spans="36:48" x14ac:dyDescent="0.25">
      <c r="AJ156" s="70" t="s">
        <v>909</v>
      </c>
      <c r="AK156" s="70" t="s">
        <v>965</v>
      </c>
      <c r="AL156" s="70" t="s">
        <v>910</v>
      </c>
      <c r="AM156" s="70" t="str">
        <f t="shared" si="18"/>
        <v>caveg</v>
      </c>
      <c r="AN156" s="70">
        <v>84585</v>
      </c>
      <c r="AV156"/>
    </row>
    <row r="157" spans="36:48" x14ac:dyDescent="0.25">
      <c r="AJ157" s="70" t="s">
        <v>911</v>
      </c>
      <c r="AK157" s="70" t="s">
        <v>965</v>
      </c>
      <c r="AL157" s="70" t="s">
        <v>912</v>
      </c>
      <c r="AM157" s="70" t="str">
        <f t="shared" si="18"/>
        <v>caveg</v>
      </c>
      <c r="AN157" s="70">
        <v>270486</v>
      </c>
      <c r="AV157"/>
    </row>
    <row r="158" spans="36:48" x14ac:dyDescent="0.25">
      <c r="AJ158" s="70" t="s">
        <v>906</v>
      </c>
      <c r="AK158" s="70" t="s">
        <v>966</v>
      </c>
      <c r="AL158" s="70" t="s">
        <v>908</v>
      </c>
      <c r="AM158" s="70" t="str">
        <f t="shared" si="18"/>
        <v>caofr</v>
      </c>
      <c r="AN158" s="70">
        <v>31</v>
      </c>
      <c r="AV158"/>
    </row>
    <row r="159" spans="36:48" x14ac:dyDescent="0.25">
      <c r="AJ159" s="70" t="s">
        <v>909</v>
      </c>
      <c r="AK159" s="70" t="s">
        <v>966</v>
      </c>
      <c r="AL159" s="70" t="s">
        <v>910</v>
      </c>
      <c r="AM159" s="70" t="str">
        <f t="shared" si="18"/>
        <v>caofr</v>
      </c>
      <c r="AN159" s="70">
        <v>49355</v>
      </c>
      <c r="AV159"/>
    </row>
    <row r="160" spans="36:48" x14ac:dyDescent="0.25">
      <c r="AJ160" s="70" t="s">
        <v>911</v>
      </c>
      <c r="AK160" s="70" t="s">
        <v>966</v>
      </c>
      <c r="AL160" s="70" t="s">
        <v>912</v>
      </c>
      <c r="AM160" s="70" t="str">
        <f t="shared" si="18"/>
        <v>caofr</v>
      </c>
      <c r="AN160" s="70">
        <v>153</v>
      </c>
      <c r="AV160"/>
    </row>
    <row r="161" spans="36:48" x14ac:dyDescent="0.25">
      <c r="AJ161" s="70" t="s">
        <v>906</v>
      </c>
      <c r="AK161" s="70" t="s">
        <v>967</v>
      </c>
      <c r="AL161" s="70" t="s">
        <v>908</v>
      </c>
      <c r="AM161" s="70" t="str">
        <f t="shared" si="18"/>
        <v>caoil</v>
      </c>
      <c r="AN161" s="70">
        <v>74000</v>
      </c>
      <c r="AV161"/>
    </row>
    <row r="162" spans="36:48" x14ac:dyDescent="0.25">
      <c r="AJ162" s="70" t="s">
        <v>909</v>
      </c>
      <c r="AK162" s="70" t="s">
        <v>967</v>
      </c>
      <c r="AL162" s="70" t="s">
        <v>910</v>
      </c>
      <c r="AM162" s="70" t="str">
        <f t="shared" si="18"/>
        <v>caoil</v>
      </c>
      <c r="AN162" s="70">
        <v>12838</v>
      </c>
      <c r="AV162"/>
    </row>
    <row r="163" spans="36:48" x14ac:dyDescent="0.25">
      <c r="AJ163" s="70" t="s">
        <v>911</v>
      </c>
      <c r="AK163" s="70" t="s">
        <v>967</v>
      </c>
      <c r="AL163" s="70" t="s">
        <v>912</v>
      </c>
      <c r="AM163" s="70" t="str">
        <f t="shared" si="18"/>
        <v>caoil</v>
      </c>
      <c r="AN163" s="70">
        <v>95000</v>
      </c>
      <c r="AV163"/>
    </row>
    <row r="164" spans="36:48" x14ac:dyDescent="0.25">
      <c r="AJ164" s="70" t="s">
        <v>906</v>
      </c>
      <c r="AK164" s="70" t="s">
        <v>968</v>
      </c>
      <c r="AL164" s="70" t="s">
        <v>908</v>
      </c>
      <c r="AM164" s="70" t="str">
        <f t="shared" si="18"/>
        <v>caoce</v>
      </c>
      <c r="AN164" s="70">
        <v>1097</v>
      </c>
      <c r="AV164"/>
    </row>
    <row r="165" spans="36:48" x14ac:dyDescent="0.25">
      <c r="AJ165" s="70" t="s">
        <v>909</v>
      </c>
      <c r="AK165" s="70" t="s">
        <v>968</v>
      </c>
      <c r="AL165" s="70" t="s">
        <v>910</v>
      </c>
      <c r="AM165" s="70" t="str">
        <f t="shared" si="18"/>
        <v>caoce</v>
      </c>
      <c r="AN165" s="70">
        <v>28049</v>
      </c>
      <c r="AV165"/>
    </row>
    <row r="166" spans="36:48" x14ac:dyDescent="0.25">
      <c r="AJ166" s="70" t="s">
        <v>911</v>
      </c>
      <c r="AK166" s="70" t="s">
        <v>968</v>
      </c>
      <c r="AL166" s="70" t="s">
        <v>912</v>
      </c>
      <c r="AM166" s="70" t="str">
        <f t="shared" si="18"/>
        <v>caoce</v>
      </c>
      <c r="AN166" s="70">
        <v>3077</v>
      </c>
      <c r="AV166"/>
    </row>
    <row r="167" spans="36:48" x14ac:dyDescent="0.25">
      <c r="AJ167" s="70" t="s">
        <v>911</v>
      </c>
      <c r="AK167" s="70" t="s">
        <v>969</v>
      </c>
      <c r="AL167" s="70" t="s">
        <v>912</v>
      </c>
      <c r="AM167" s="70" t="str">
        <f t="shared" si="18"/>
        <v>caoce</v>
      </c>
      <c r="AN167" s="70">
        <v>2052</v>
      </c>
      <c r="AV167"/>
    </row>
    <row r="168" spans="36:48" x14ac:dyDescent="0.25">
      <c r="AJ168" s="70" t="s">
        <v>906</v>
      </c>
      <c r="AK168" s="70" t="s">
        <v>970</v>
      </c>
      <c r="AL168" s="70" t="s">
        <v>908</v>
      </c>
      <c r="AM168" s="70" t="str">
        <f t="shared" si="18"/>
        <v>caoce</v>
      </c>
      <c r="AN168" s="70">
        <v>1254</v>
      </c>
      <c r="AV168"/>
    </row>
    <row r="169" spans="36:48" x14ac:dyDescent="0.25">
      <c r="AJ169" s="70" t="s">
        <v>909</v>
      </c>
      <c r="AK169" s="70" t="s">
        <v>970</v>
      </c>
      <c r="AL169" s="70" t="s">
        <v>910</v>
      </c>
      <c r="AM169" s="70" t="str">
        <f t="shared" si="18"/>
        <v>caoce</v>
      </c>
      <c r="AN169" s="70">
        <v>13405</v>
      </c>
      <c r="AV169"/>
    </row>
    <row r="170" spans="36:48" x14ac:dyDescent="0.25">
      <c r="AJ170" s="70" t="s">
        <v>911</v>
      </c>
      <c r="AK170" s="70" t="s">
        <v>970</v>
      </c>
      <c r="AL170" s="70" t="s">
        <v>912</v>
      </c>
      <c r="AM170" s="70" t="str">
        <f t="shared" si="18"/>
        <v>caoce</v>
      </c>
      <c r="AN170" s="70">
        <v>1681</v>
      </c>
      <c r="AV170"/>
    </row>
    <row r="171" spans="36:48" x14ac:dyDescent="0.25">
      <c r="AJ171" s="70" t="s">
        <v>906</v>
      </c>
      <c r="AK171" s="70" t="s">
        <v>971</v>
      </c>
      <c r="AL171" s="70" t="s">
        <v>908</v>
      </c>
      <c r="AM171" s="70" t="str">
        <f t="shared" si="18"/>
        <v>caoth</v>
      </c>
      <c r="AN171" s="70">
        <v>24802</v>
      </c>
      <c r="AV171"/>
    </row>
    <row r="172" spans="36:48" x14ac:dyDescent="0.25">
      <c r="AJ172" s="70" t="s">
        <v>909</v>
      </c>
      <c r="AK172" s="70" t="s">
        <v>971</v>
      </c>
      <c r="AL172" s="70" t="s">
        <v>910</v>
      </c>
      <c r="AM172" s="70" t="str">
        <f t="shared" si="18"/>
        <v>caoth</v>
      </c>
      <c r="AN172" s="70">
        <v>29557</v>
      </c>
      <c r="AV172"/>
    </row>
    <row r="173" spans="36:48" x14ac:dyDescent="0.25">
      <c r="AJ173" s="70" t="s">
        <v>911</v>
      </c>
      <c r="AK173" s="70" t="s">
        <v>971</v>
      </c>
      <c r="AL173" s="70" t="s">
        <v>912</v>
      </c>
      <c r="AM173" s="70" t="str">
        <f t="shared" si="18"/>
        <v>caoth</v>
      </c>
      <c r="AN173" s="70">
        <v>73308</v>
      </c>
      <c r="AV173"/>
    </row>
    <row r="174" spans="36:48" x14ac:dyDescent="0.25">
      <c r="AJ174" s="70" t="s">
        <v>906</v>
      </c>
      <c r="AK174" s="70" t="s">
        <v>972</v>
      </c>
      <c r="AL174" s="70" t="s">
        <v>908</v>
      </c>
      <c r="AM174" s="70" t="str">
        <f t="shared" si="18"/>
        <v>caoth</v>
      </c>
      <c r="AN174" s="70">
        <v>1813</v>
      </c>
      <c r="AV174"/>
    </row>
    <row r="175" spans="36:48" x14ac:dyDescent="0.25">
      <c r="AJ175" s="70" t="s">
        <v>909</v>
      </c>
      <c r="AK175" s="70" t="s">
        <v>972</v>
      </c>
      <c r="AL175" s="70" t="s">
        <v>910</v>
      </c>
      <c r="AM175" s="70" t="str">
        <f t="shared" si="18"/>
        <v>caoth</v>
      </c>
      <c r="AN175" s="70">
        <v>6167</v>
      </c>
      <c r="AV175"/>
    </row>
    <row r="176" spans="36:48" x14ac:dyDescent="0.25">
      <c r="AJ176" s="70" t="s">
        <v>911</v>
      </c>
      <c r="AK176" s="70" t="s">
        <v>972</v>
      </c>
      <c r="AL176" s="70" t="s">
        <v>912</v>
      </c>
      <c r="AM176" s="70" t="str">
        <f t="shared" si="18"/>
        <v>caoth</v>
      </c>
      <c r="AN176" s="70">
        <v>1118</v>
      </c>
      <c r="AV176"/>
    </row>
    <row r="177" spans="36:48" x14ac:dyDescent="0.25">
      <c r="AJ177" s="70" t="s">
        <v>906</v>
      </c>
      <c r="AK177" s="70" t="s">
        <v>973</v>
      </c>
      <c r="AL177" s="70" t="s">
        <v>908</v>
      </c>
      <c r="AM177" s="70" t="str">
        <f t="shared" si="18"/>
        <v>caoce</v>
      </c>
      <c r="AN177" s="70">
        <v>50500</v>
      </c>
      <c r="AV177"/>
    </row>
    <row r="178" spans="36:48" x14ac:dyDescent="0.25">
      <c r="AJ178" s="70" t="s">
        <v>909</v>
      </c>
      <c r="AK178" s="70" t="s">
        <v>973</v>
      </c>
      <c r="AL178" s="70" t="s">
        <v>910</v>
      </c>
      <c r="AM178" s="70" t="str">
        <f t="shared" si="18"/>
        <v>caoce</v>
      </c>
      <c r="AN178" s="70">
        <v>25149</v>
      </c>
      <c r="AV178"/>
    </row>
    <row r="179" spans="36:48" x14ac:dyDescent="0.25">
      <c r="AJ179" s="70" t="s">
        <v>911</v>
      </c>
      <c r="AK179" s="70" t="s">
        <v>973</v>
      </c>
      <c r="AL179" s="70" t="s">
        <v>912</v>
      </c>
      <c r="AM179" s="70" t="str">
        <f t="shared" si="18"/>
        <v>caoce</v>
      </c>
      <c r="AN179" s="70">
        <v>127000</v>
      </c>
      <c r="AV179"/>
    </row>
    <row r="180" spans="36:48" x14ac:dyDescent="0.25">
      <c r="AJ180" s="70" t="s">
        <v>906</v>
      </c>
      <c r="AK180" s="70" t="s">
        <v>974</v>
      </c>
      <c r="AL180" s="70" t="s">
        <v>908</v>
      </c>
      <c r="AM180" s="70" t="str">
        <f t="shared" si="18"/>
        <v>caoil</v>
      </c>
      <c r="AN180" s="70">
        <v>730500</v>
      </c>
      <c r="AV180"/>
    </row>
    <row r="181" spans="36:48" x14ac:dyDescent="0.25">
      <c r="AJ181" s="70" t="s">
        <v>909</v>
      </c>
      <c r="AK181" s="70" t="s">
        <v>974</v>
      </c>
      <c r="AL181" s="70" t="s">
        <v>910</v>
      </c>
      <c r="AM181" s="70" t="str">
        <f t="shared" si="18"/>
        <v>caoil</v>
      </c>
      <c r="AN181" s="70">
        <v>16021</v>
      </c>
      <c r="AV181"/>
    </row>
    <row r="182" spans="36:48" x14ac:dyDescent="0.25">
      <c r="AJ182" s="70" t="s">
        <v>911</v>
      </c>
      <c r="AK182" s="70" t="s">
        <v>974</v>
      </c>
      <c r="AL182" s="70" t="s">
        <v>912</v>
      </c>
      <c r="AM182" s="70" t="str">
        <f t="shared" si="18"/>
        <v>caoil</v>
      </c>
      <c r="AN182" s="70">
        <v>1170345</v>
      </c>
      <c r="AV182"/>
    </row>
    <row r="183" spans="36:48" x14ac:dyDescent="0.25">
      <c r="AJ183" s="70" t="s">
        <v>906</v>
      </c>
      <c r="AK183" s="70" t="s">
        <v>975</v>
      </c>
      <c r="AL183" s="70" t="s">
        <v>908</v>
      </c>
      <c r="AM183" s="70" t="str">
        <f t="shared" si="18"/>
        <v>caofr</v>
      </c>
      <c r="AN183" s="70">
        <v>810</v>
      </c>
      <c r="AV183"/>
    </row>
    <row r="184" spans="36:48" x14ac:dyDescent="0.25">
      <c r="AJ184" s="70" t="s">
        <v>909</v>
      </c>
      <c r="AK184" s="70" t="s">
        <v>975</v>
      </c>
      <c r="AL184" s="70" t="s">
        <v>910</v>
      </c>
      <c r="AM184" s="70" t="str">
        <f t="shared" si="18"/>
        <v>caofr</v>
      </c>
      <c r="AN184" s="70">
        <v>115963</v>
      </c>
      <c r="AV184"/>
    </row>
    <row r="185" spans="36:48" x14ac:dyDescent="0.25">
      <c r="AJ185" s="70" t="s">
        <v>911</v>
      </c>
      <c r="AK185" s="70" t="s">
        <v>975</v>
      </c>
      <c r="AL185" s="70" t="s">
        <v>912</v>
      </c>
      <c r="AM185" s="70" t="str">
        <f t="shared" si="18"/>
        <v>caofr</v>
      </c>
      <c r="AN185" s="70">
        <v>9393</v>
      </c>
      <c r="AV185"/>
    </row>
    <row r="186" spans="36:48" x14ac:dyDescent="0.25">
      <c r="AJ186" s="70" t="s">
        <v>906</v>
      </c>
      <c r="AK186" s="70" t="s">
        <v>976</v>
      </c>
      <c r="AL186" s="70" t="s">
        <v>908</v>
      </c>
      <c r="AM186" s="70" t="str">
        <f t="shared" si="18"/>
        <v>casug</v>
      </c>
      <c r="AN186" s="70">
        <v>298611</v>
      </c>
      <c r="AV186"/>
    </row>
    <row r="187" spans="36:48" x14ac:dyDescent="0.25">
      <c r="AJ187" s="70" t="s">
        <v>909</v>
      </c>
      <c r="AK187" s="70" t="s">
        <v>976</v>
      </c>
      <c r="AL187" s="70" t="s">
        <v>910</v>
      </c>
      <c r="AM187" s="70" t="str">
        <f t="shared" si="18"/>
        <v>casug</v>
      </c>
      <c r="AN187" s="70">
        <v>652429</v>
      </c>
      <c r="AV187"/>
    </row>
    <row r="188" spans="36:48" x14ac:dyDescent="0.25">
      <c r="AJ188" s="70" t="s">
        <v>911</v>
      </c>
      <c r="AK188" s="70" t="s">
        <v>976</v>
      </c>
      <c r="AL188" s="70" t="s">
        <v>912</v>
      </c>
      <c r="AM188" s="70" t="str">
        <f t="shared" si="18"/>
        <v>casug</v>
      </c>
      <c r="AN188" s="70">
        <v>19482246</v>
      </c>
      <c r="AV188"/>
    </row>
    <row r="189" spans="36:48" x14ac:dyDescent="0.25">
      <c r="AJ189" s="70" t="s">
        <v>906</v>
      </c>
      <c r="AK189" s="70" t="s">
        <v>977</v>
      </c>
      <c r="AL189" s="70" t="s">
        <v>908</v>
      </c>
      <c r="AM189" s="70" t="str">
        <f t="shared" si="18"/>
        <v>caoil</v>
      </c>
      <c r="AN189" s="70">
        <v>515350</v>
      </c>
      <c r="AV189"/>
    </row>
    <row r="190" spans="36:48" x14ac:dyDescent="0.25">
      <c r="AJ190" s="70" t="s">
        <v>909</v>
      </c>
      <c r="AK190" s="70" t="s">
        <v>977</v>
      </c>
      <c r="AL190" s="70" t="s">
        <v>910</v>
      </c>
      <c r="AM190" s="70" t="str">
        <f t="shared" si="18"/>
        <v>caoil</v>
      </c>
      <c r="AN190" s="70">
        <v>13156</v>
      </c>
      <c r="AV190"/>
    </row>
    <row r="191" spans="36:48" x14ac:dyDescent="0.25">
      <c r="AJ191" s="70" t="s">
        <v>911</v>
      </c>
      <c r="AK191" s="70" t="s">
        <v>977</v>
      </c>
      <c r="AL191" s="70" t="s">
        <v>912</v>
      </c>
      <c r="AM191" s="70" t="str">
        <f t="shared" si="18"/>
        <v>caoil</v>
      </c>
      <c r="AN191" s="70">
        <v>678000</v>
      </c>
      <c r="AV191"/>
    </row>
    <row r="192" spans="36:48" x14ac:dyDescent="0.25">
      <c r="AJ192" s="70" t="s">
        <v>906</v>
      </c>
      <c r="AK192" s="70" t="s">
        <v>978</v>
      </c>
      <c r="AL192" s="70" t="s">
        <v>908</v>
      </c>
      <c r="AM192" s="70" t="str">
        <f t="shared" si="18"/>
        <v>catub</v>
      </c>
      <c r="AN192" s="70">
        <v>32112</v>
      </c>
      <c r="AV192"/>
    </row>
    <row r="193" spans="36:48" x14ac:dyDescent="0.25">
      <c r="AJ193" s="70" t="s">
        <v>909</v>
      </c>
      <c r="AK193" s="70" t="s">
        <v>978</v>
      </c>
      <c r="AL193" s="70" t="s">
        <v>910</v>
      </c>
      <c r="AM193" s="70" t="str">
        <f t="shared" si="18"/>
        <v>catub</v>
      </c>
      <c r="AN193" s="70">
        <v>27620</v>
      </c>
      <c r="AV193"/>
    </row>
    <row r="194" spans="36:48" x14ac:dyDescent="0.25">
      <c r="AJ194" s="70" t="s">
        <v>911</v>
      </c>
      <c r="AK194" s="70" t="s">
        <v>978</v>
      </c>
      <c r="AL194" s="70" t="s">
        <v>912</v>
      </c>
      <c r="AM194" s="70" t="str">
        <f t="shared" si="18"/>
        <v>catub</v>
      </c>
      <c r="AN194" s="70">
        <v>88692</v>
      </c>
      <c r="AV194"/>
    </row>
    <row r="195" spans="36:48" x14ac:dyDescent="0.25">
      <c r="AJ195" s="70" t="s">
        <v>906</v>
      </c>
      <c r="AK195" s="70" t="s">
        <v>979</v>
      </c>
      <c r="AL195" s="70" t="s">
        <v>908</v>
      </c>
      <c r="AM195" s="70" t="str">
        <f t="shared" ref="AM195:AM251" si="19">VLOOKUP($AK195,$BE$2:$BF$75,2,)</f>
        <v>caofr</v>
      </c>
      <c r="AN195" s="70">
        <v>6514</v>
      </c>
      <c r="AV195"/>
    </row>
    <row r="196" spans="36:48" x14ac:dyDescent="0.25">
      <c r="AJ196" s="70" t="s">
        <v>909</v>
      </c>
      <c r="AK196" s="70" t="s">
        <v>979</v>
      </c>
      <c r="AL196" s="70" t="s">
        <v>910</v>
      </c>
      <c r="AM196" s="70" t="str">
        <f t="shared" si="19"/>
        <v>caofr</v>
      </c>
      <c r="AN196" s="70">
        <v>301078</v>
      </c>
      <c r="AV196"/>
    </row>
    <row r="197" spans="36:48" x14ac:dyDescent="0.25">
      <c r="AJ197" s="70" t="s">
        <v>911</v>
      </c>
      <c r="AK197" s="70" t="s">
        <v>979</v>
      </c>
      <c r="AL197" s="70" t="s">
        <v>912</v>
      </c>
      <c r="AM197" s="70" t="str">
        <f t="shared" si="19"/>
        <v>caofr</v>
      </c>
      <c r="AN197" s="70">
        <v>196122</v>
      </c>
      <c r="AV197"/>
    </row>
    <row r="198" spans="36:48" x14ac:dyDescent="0.25">
      <c r="AJ198" s="70" t="s">
        <v>906</v>
      </c>
      <c r="AK198" s="70" t="s">
        <v>980</v>
      </c>
      <c r="AL198" s="70" t="s">
        <v>908</v>
      </c>
      <c r="AM198" s="70" t="str">
        <f t="shared" si="19"/>
        <v>caoth</v>
      </c>
      <c r="AN198" s="70">
        <v>717</v>
      </c>
      <c r="AV198"/>
    </row>
    <row r="199" spans="36:48" x14ac:dyDescent="0.25">
      <c r="AJ199" s="70" t="s">
        <v>909</v>
      </c>
      <c r="AK199" s="70" t="s">
        <v>980</v>
      </c>
      <c r="AL199" s="70" t="s">
        <v>910</v>
      </c>
      <c r="AM199" s="70" t="str">
        <f t="shared" si="19"/>
        <v>caoth</v>
      </c>
      <c r="AN199" s="70">
        <v>18856</v>
      </c>
      <c r="AV199"/>
    </row>
    <row r="200" spans="36:48" x14ac:dyDescent="0.25">
      <c r="AJ200" s="70" t="s">
        <v>911</v>
      </c>
      <c r="AK200" s="70" t="s">
        <v>980</v>
      </c>
      <c r="AL200" s="70" t="s">
        <v>912</v>
      </c>
      <c r="AM200" s="70" t="str">
        <f t="shared" si="19"/>
        <v>caoth</v>
      </c>
      <c r="AN200" s="70">
        <v>1352</v>
      </c>
      <c r="AV200"/>
    </row>
    <row r="201" spans="36:48" x14ac:dyDescent="0.25">
      <c r="AJ201" s="70" t="s">
        <v>906</v>
      </c>
      <c r="AK201" s="70" t="s">
        <v>981</v>
      </c>
      <c r="AL201" s="70" t="s">
        <v>908</v>
      </c>
      <c r="AM201" s="70" t="str">
        <f t="shared" si="19"/>
        <v>caoth</v>
      </c>
      <c r="AN201" s="70">
        <v>4817</v>
      </c>
      <c r="AV201"/>
    </row>
    <row r="202" spans="36:48" x14ac:dyDescent="0.25">
      <c r="AJ202" s="70" t="s">
        <v>909</v>
      </c>
      <c r="AK202" s="70" t="s">
        <v>981</v>
      </c>
      <c r="AL202" s="70" t="s">
        <v>910</v>
      </c>
      <c r="AM202" s="70" t="str">
        <f t="shared" si="19"/>
        <v>caoth</v>
      </c>
      <c r="AN202" s="70">
        <v>31908</v>
      </c>
      <c r="AV202"/>
    </row>
    <row r="203" spans="36:48" x14ac:dyDescent="0.25">
      <c r="AJ203" s="70" t="s">
        <v>911</v>
      </c>
      <c r="AK203" s="70" t="s">
        <v>981</v>
      </c>
      <c r="AL203" s="70" t="s">
        <v>912</v>
      </c>
      <c r="AM203" s="70" t="str">
        <f t="shared" si="19"/>
        <v>caoth</v>
      </c>
      <c r="AN203" s="70">
        <v>15370</v>
      </c>
      <c r="AV203"/>
    </row>
    <row r="204" spans="36:48" x14ac:dyDescent="0.25">
      <c r="AJ204" s="70" t="s">
        <v>906</v>
      </c>
      <c r="AK204" s="70" t="s">
        <v>982</v>
      </c>
      <c r="AL204" s="70" t="s">
        <v>908</v>
      </c>
      <c r="AM204" s="70" t="str">
        <f t="shared" si="19"/>
        <v>caveg</v>
      </c>
      <c r="AN204" s="70">
        <v>8278</v>
      </c>
      <c r="AV204"/>
    </row>
    <row r="205" spans="36:48" x14ac:dyDescent="0.25">
      <c r="AJ205" s="70" t="s">
        <v>909</v>
      </c>
      <c r="AK205" s="70" t="s">
        <v>982</v>
      </c>
      <c r="AL205" s="70" t="s">
        <v>910</v>
      </c>
      <c r="AM205" s="70" t="str">
        <f t="shared" si="19"/>
        <v>caveg</v>
      </c>
      <c r="AN205" s="70">
        <v>671038</v>
      </c>
      <c r="AV205"/>
    </row>
    <row r="206" spans="36:48" x14ac:dyDescent="0.25">
      <c r="AJ206" s="70" t="s">
        <v>911</v>
      </c>
      <c r="AK206" s="70" t="s">
        <v>982</v>
      </c>
      <c r="AL206" s="70" t="s">
        <v>912</v>
      </c>
      <c r="AM206" s="70" t="str">
        <f t="shared" si="19"/>
        <v>caveg</v>
      </c>
      <c r="AN206" s="70">
        <v>555485</v>
      </c>
      <c r="AV206"/>
    </row>
    <row r="207" spans="36:48" x14ac:dyDescent="0.25">
      <c r="AJ207" s="70" t="s">
        <v>906</v>
      </c>
      <c r="AK207" s="70" t="s">
        <v>983</v>
      </c>
      <c r="AL207" s="70" t="s">
        <v>908</v>
      </c>
      <c r="AM207" s="70" t="str">
        <f t="shared" si="19"/>
        <v>caveg</v>
      </c>
      <c r="AN207" s="70">
        <v>13844</v>
      </c>
      <c r="AV207"/>
    </row>
    <row r="208" spans="36:48" x14ac:dyDescent="0.25">
      <c r="AJ208" s="70" t="s">
        <v>909</v>
      </c>
      <c r="AK208" s="70" t="s">
        <v>983</v>
      </c>
      <c r="AL208" s="70" t="s">
        <v>910</v>
      </c>
      <c r="AM208" s="70" t="str">
        <f t="shared" si="19"/>
        <v>caveg</v>
      </c>
      <c r="AN208" s="70">
        <v>112141</v>
      </c>
      <c r="AV208"/>
    </row>
    <row r="209" spans="36:48" x14ac:dyDescent="0.25">
      <c r="AJ209" s="70" t="s">
        <v>911</v>
      </c>
      <c r="AK209" s="70" t="s">
        <v>983</v>
      </c>
      <c r="AL209" s="70" t="s">
        <v>912</v>
      </c>
      <c r="AM209" s="70" t="str">
        <f t="shared" si="19"/>
        <v>caveg</v>
      </c>
      <c r="AN209" s="70">
        <v>155248</v>
      </c>
      <c r="AV209"/>
    </row>
    <row r="210" spans="36:48" x14ac:dyDescent="0.25">
      <c r="AJ210" s="70" t="s">
        <v>906</v>
      </c>
      <c r="AK210" s="70" t="s">
        <v>984</v>
      </c>
      <c r="AL210" s="70" t="s">
        <v>908</v>
      </c>
      <c r="AM210" s="70" t="str">
        <f t="shared" si="19"/>
        <v>caveg</v>
      </c>
      <c r="AN210" s="70">
        <v>4786</v>
      </c>
      <c r="AV210"/>
    </row>
    <row r="211" spans="36:48" x14ac:dyDescent="0.25">
      <c r="AJ211" s="70" t="s">
        <v>909</v>
      </c>
      <c r="AK211" s="70" t="s">
        <v>984</v>
      </c>
      <c r="AL211" s="70" t="s">
        <v>910</v>
      </c>
      <c r="AM211" s="70" t="str">
        <f t="shared" si="19"/>
        <v>caveg</v>
      </c>
      <c r="AN211" s="70">
        <v>158811</v>
      </c>
      <c r="AV211"/>
    </row>
    <row r="212" spans="36:48" x14ac:dyDescent="0.25">
      <c r="AJ212" s="70" t="s">
        <v>911</v>
      </c>
      <c r="AK212" s="70" t="s">
        <v>984</v>
      </c>
      <c r="AL212" s="70" t="s">
        <v>912</v>
      </c>
      <c r="AM212" s="70" t="str">
        <f t="shared" si="19"/>
        <v>caveg</v>
      </c>
      <c r="AN212" s="70">
        <v>76007</v>
      </c>
      <c r="AV212"/>
    </row>
    <row r="213" spans="36:48" x14ac:dyDescent="0.25">
      <c r="AJ213" s="70" t="s">
        <v>906</v>
      </c>
      <c r="AK213" s="70" t="s">
        <v>985</v>
      </c>
      <c r="AL213" s="70" t="s">
        <v>908</v>
      </c>
      <c r="AM213" s="70" t="str">
        <f t="shared" si="19"/>
        <v>cawhe</v>
      </c>
      <c r="AN213" s="70">
        <v>540000</v>
      </c>
      <c r="AV213"/>
    </row>
    <row r="214" spans="36:48" x14ac:dyDescent="0.25">
      <c r="AJ214" s="70" t="s">
        <v>909</v>
      </c>
      <c r="AK214" s="70" t="s">
        <v>985</v>
      </c>
      <c r="AL214" s="70" t="s">
        <v>910</v>
      </c>
      <c r="AM214" s="70" t="str">
        <f t="shared" si="19"/>
        <v>cawhe</v>
      </c>
      <c r="AN214" s="70">
        <v>28426</v>
      </c>
      <c r="AV214"/>
    </row>
    <row r="215" spans="36:48" x14ac:dyDescent="0.25">
      <c r="AJ215" s="70" t="s">
        <v>911</v>
      </c>
      <c r="AK215" s="70" t="s">
        <v>985</v>
      </c>
      <c r="AL215" s="70" t="s">
        <v>912</v>
      </c>
      <c r="AM215" s="70" t="str">
        <f t="shared" si="19"/>
        <v>cawhe</v>
      </c>
      <c r="AN215" s="70">
        <v>1535000</v>
      </c>
      <c r="AV215"/>
    </row>
    <row r="216" spans="36:48" x14ac:dyDescent="0.25">
      <c r="AJ216" s="70" t="s">
        <v>995</v>
      </c>
      <c r="AK216" s="70" t="s">
        <v>907</v>
      </c>
      <c r="AL216" t="s">
        <v>994</v>
      </c>
      <c r="AM216" s="70" t="str">
        <f t="shared" si="19"/>
        <v>caofr</v>
      </c>
      <c r="AN216" s="70">
        <v>7595</v>
      </c>
      <c r="AV216"/>
    </row>
    <row r="217" spans="36:48" x14ac:dyDescent="0.25">
      <c r="AJ217" s="70" t="s">
        <v>995</v>
      </c>
      <c r="AK217" s="70" t="s">
        <v>913</v>
      </c>
      <c r="AL217" s="70" t="s">
        <v>994</v>
      </c>
      <c r="AM217" s="70" t="str">
        <f t="shared" si="19"/>
        <v>caofr</v>
      </c>
      <c r="AN217" s="70">
        <v>17545</v>
      </c>
      <c r="AV217"/>
    </row>
    <row r="218" spans="36:48" x14ac:dyDescent="0.25">
      <c r="AJ218" s="70" t="s">
        <v>995</v>
      </c>
      <c r="AK218" s="70" t="s">
        <v>914</v>
      </c>
      <c r="AL218" s="70" t="s">
        <v>994</v>
      </c>
      <c r="AM218" s="70" t="str">
        <f t="shared" si="19"/>
        <v>caveg</v>
      </c>
      <c r="AN218" s="70">
        <v>70758</v>
      </c>
      <c r="AV218"/>
    </row>
    <row r="219" spans="36:48" x14ac:dyDescent="0.25">
      <c r="AJ219" s="70" t="s">
        <v>995</v>
      </c>
      <c r="AK219" s="70" t="s">
        <v>915</v>
      </c>
      <c r="AL219" s="70" t="s">
        <v>994</v>
      </c>
      <c r="AM219" s="70" t="str">
        <f t="shared" si="19"/>
        <v>caofr</v>
      </c>
      <c r="AN219" s="70">
        <v>13087</v>
      </c>
      <c r="AV219"/>
    </row>
    <row r="220" spans="36:48" x14ac:dyDescent="0.25">
      <c r="AJ220" s="70" t="s">
        <v>995</v>
      </c>
      <c r="AK220" s="70" t="s">
        <v>916</v>
      </c>
      <c r="AL220" s="70" t="s">
        <v>994</v>
      </c>
      <c r="AM220" s="70" t="str">
        <f t="shared" si="19"/>
        <v>caofr</v>
      </c>
      <c r="AN220" s="70">
        <v>6576</v>
      </c>
      <c r="AV220"/>
    </row>
    <row r="221" spans="36:48" x14ac:dyDescent="0.25">
      <c r="AJ221" s="70" t="s">
        <v>995</v>
      </c>
      <c r="AK221" s="70" t="s">
        <v>920</v>
      </c>
      <c r="AL221" s="70" t="s">
        <v>994</v>
      </c>
      <c r="AM221" s="70" t="str">
        <f t="shared" si="19"/>
        <v>capul</v>
      </c>
      <c r="AN221" s="70">
        <v>7633</v>
      </c>
      <c r="AV221"/>
    </row>
    <row r="222" spans="36:48" x14ac:dyDescent="0.25">
      <c r="AJ222" s="70" t="s">
        <v>995</v>
      </c>
      <c r="AK222" s="70" t="s">
        <v>921</v>
      </c>
      <c r="AL222" s="70" t="s">
        <v>994</v>
      </c>
      <c r="AM222" s="70" t="str">
        <f t="shared" si="19"/>
        <v>caofr</v>
      </c>
      <c r="AN222" s="70">
        <v>74102</v>
      </c>
      <c r="AV222"/>
    </row>
    <row r="223" spans="36:48" x14ac:dyDescent="0.25">
      <c r="AJ223" s="70" t="s">
        <v>995</v>
      </c>
      <c r="AK223" s="70" t="s">
        <v>923</v>
      </c>
      <c r="AL223" s="70" t="s">
        <v>994</v>
      </c>
      <c r="AM223" s="70" t="str">
        <f t="shared" si="19"/>
        <v>caveg</v>
      </c>
      <c r="AN223" s="70">
        <v>2083</v>
      </c>
      <c r="AV223"/>
    </row>
    <row r="224" spans="36:48" x14ac:dyDescent="0.25">
      <c r="AJ224" s="70" t="s">
        <v>995</v>
      </c>
      <c r="AK224" s="70" t="s">
        <v>924</v>
      </c>
      <c r="AL224" s="70" t="s">
        <v>994</v>
      </c>
      <c r="AM224" s="70" t="str">
        <f t="shared" si="19"/>
        <v>caveg</v>
      </c>
      <c r="AN224" s="70">
        <v>3186</v>
      </c>
      <c r="AV224"/>
    </row>
    <row r="225" spans="36:48" x14ac:dyDescent="0.25">
      <c r="AJ225" s="70" t="s">
        <v>995</v>
      </c>
      <c r="AK225" s="70" t="s">
        <v>926</v>
      </c>
      <c r="AL225" s="70" t="s">
        <v>994</v>
      </c>
      <c r="AM225" s="70" t="str">
        <f t="shared" si="19"/>
        <v>caveg</v>
      </c>
      <c r="AN225" s="70">
        <v>9045</v>
      </c>
      <c r="AV225"/>
    </row>
    <row r="226" spans="36:48" x14ac:dyDescent="0.25">
      <c r="AJ226" s="70" t="s">
        <v>995</v>
      </c>
      <c r="AK226" s="70" t="s">
        <v>928</v>
      </c>
      <c r="AL226" s="70" t="s">
        <v>994</v>
      </c>
      <c r="AM226" s="70" t="str">
        <f t="shared" si="19"/>
        <v>caofr</v>
      </c>
      <c r="AN226" s="70">
        <v>84291</v>
      </c>
      <c r="AV226"/>
    </row>
    <row r="227" spans="36:48" x14ac:dyDescent="0.25">
      <c r="AJ227" s="70" t="s">
        <v>995</v>
      </c>
      <c r="AK227" s="70" t="s">
        <v>931</v>
      </c>
      <c r="AL227" s="70" t="s">
        <v>994</v>
      </c>
      <c r="AM227" s="70" t="str">
        <f t="shared" si="19"/>
        <v>caoth</v>
      </c>
      <c r="AN227" s="70">
        <v>11706</v>
      </c>
      <c r="AV227"/>
    </row>
    <row r="228" spans="36:48" x14ac:dyDescent="0.25">
      <c r="AJ228" s="70" t="s">
        <v>995</v>
      </c>
      <c r="AK228" s="70" t="s">
        <v>933</v>
      </c>
      <c r="AL228" s="70" t="s">
        <v>994</v>
      </c>
      <c r="AM228" s="70" t="str">
        <f t="shared" si="19"/>
        <v>caveg</v>
      </c>
      <c r="AN228" s="70">
        <v>8230</v>
      </c>
      <c r="AV228"/>
    </row>
    <row r="229" spans="36:48" x14ac:dyDescent="0.25">
      <c r="AJ229" s="70" t="s">
        <v>995</v>
      </c>
      <c r="AK229" s="70" t="s">
        <v>935</v>
      </c>
      <c r="AL229" s="70" t="s">
        <v>994</v>
      </c>
      <c r="AM229" s="70" t="str">
        <f t="shared" si="19"/>
        <v>caofr</v>
      </c>
      <c r="AN229" s="70">
        <v>27276</v>
      </c>
      <c r="AV229"/>
    </row>
    <row r="230" spans="36:48" x14ac:dyDescent="0.25">
      <c r="AJ230" s="70" t="s">
        <v>995</v>
      </c>
      <c r="AK230" s="70" t="s">
        <v>938</v>
      </c>
      <c r="AL230" s="70" t="s">
        <v>994</v>
      </c>
      <c r="AM230" s="70" t="str">
        <f t="shared" si="19"/>
        <v>cagra</v>
      </c>
      <c r="AN230" s="70">
        <v>2908</v>
      </c>
      <c r="AV230"/>
    </row>
    <row r="231" spans="36:48" x14ac:dyDescent="0.25">
      <c r="AJ231" s="70" t="s">
        <v>995</v>
      </c>
      <c r="AK231" s="70" t="s">
        <v>939</v>
      </c>
      <c r="AL231" s="70" t="s">
        <v>994</v>
      </c>
      <c r="AM231" s="70" t="str">
        <f t="shared" si="19"/>
        <v>cagra</v>
      </c>
      <c r="AN231" s="70">
        <v>15726</v>
      </c>
      <c r="AV231"/>
    </row>
    <row r="232" spans="36:48" x14ac:dyDescent="0.25">
      <c r="AJ232" s="70" t="s">
        <v>995</v>
      </c>
      <c r="AK232" s="70" t="s">
        <v>942</v>
      </c>
      <c r="AL232" s="70" t="s">
        <v>994</v>
      </c>
      <c r="AM232" s="70" t="str">
        <f t="shared" si="19"/>
        <v>caveg</v>
      </c>
      <c r="AN232" s="70">
        <v>10744</v>
      </c>
      <c r="AV232"/>
    </row>
    <row r="233" spans="36:48" x14ac:dyDescent="0.25">
      <c r="AJ233" s="70" t="s">
        <v>995</v>
      </c>
      <c r="AK233" s="70" t="s">
        <v>943</v>
      </c>
      <c r="AL233" s="70" t="s">
        <v>994</v>
      </c>
      <c r="AM233" s="70" t="str">
        <f t="shared" si="19"/>
        <v>caofr</v>
      </c>
      <c r="AN233" s="70">
        <v>25980</v>
      </c>
      <c r="AV233"/>
    </row>
    <row r="234" spans="36:48" x14ac:dyDescent="0.25">
      <c r="AJ234" s="70" t="s">
        <v>995</v>
      </c>
      <c r="AK234" s="70" t="s">
        <v>944</v>
      </c>
      <c r="AL234" s="70" t="s">
        <v>994</v>
      </c>
      <c r="AM234" s="70" t="str">
        <f t="shared" si="19"/>
        <v>caveg</v>
      </c>
      <c r="AN234" s="70">
        <v>7898</v>
      </c>
      <c r="AV234"/>
    </row>
    <row r="235" spans="36:48" x14ac:dyDescent="0.25">
      <c r="AJ235" s="70" t="s">
        <v>995</v>
      </c>
      <c r="AK235" s="70" t="s">
        <v>947</v>
      </c>
      <c r="AL235" s="70" t="s">
        <v>994</v>
      </c>
      <c r="AM235" s="70" t="str">
        <f t="shared" si="19"/>
        <v>camai</v>
      </c>
      <c r="AN235" s="70">
        <v>17020</v>
      </c>
      <c r="AV235"/>
    </row>
    <row r="236" spans="36:48" x14ac:dyDescent="0.25">
      <c r="AJ236" s="70" t="s">
        <v>995</v>
      </c>
      <c r="AK236" s="70" t="s">
        <v>948</v>
      </c>
      <c r="AL236" s="70" t="s">
        <v>994</v>
      </c>
      <c r="AM236" s="70" t="str">
        <f t="shared" si="19"/>
        <v>caofr</v>
      </c>
      <c r="AN236" s="70">
        <v>6197</v>
      </c>
      <c r="AV236"/>
    </row>
    <row r="237" spans="36:48" x14ac:dyDescent="0.25">
      <c r="AJ237" s="70" t="s">
        <v>995</v>
      </c>
      <c r="AK237" s="70" t="s">
        <v>951</v>
      </c>
      <c r="AL237" s="70" t="s">
        <v>994</v>
      </c>
      <c r="AM237" s="70" t="str">
        <f t="shared" si="19"/>
        <v>caveg</v>
      </c>
      <c r="AN237" s="70">
        <v>24432</v>
      </c>
      <c r="AV237"/>
    </row>
    <row r="238" spans="36:48" x14ac:dyDescent="0.25">
      <c r="AJ238" s="70" t="s">
        <v>995</v>
      </c>
      <c r="AK238" s="70" t="s">
        <v>955</v>
      </c>
      <c r="AL238" s="70" t="s">
        <v>994</v>
      </c>
      <c r="AM238" s="70" t="str">
        <f t="shared" si="19"/>
        <v>caveg</v>
      </c>
      <c r="AN238" s="70">
        <v>3342</v>
      </c>
      <c r="AV238"/>
    </row>
    <row r="239" spans="36:48" x14ac:dyDescent="0.25">
      <c r="AJ239" s="70" t="s">
        <v>995</v>
      </c>
      <c r="AK239" s="70" t="s">
        <v>956</v>
      </c>
      <c r="AL239" s="70" t="s">
        <v>994</v>
      </c>
      <c r="AM239" s="70" t="str">
        <f t="shared" si="19"/>
        <v>caofr</v>
      </c>
      <c r="AN239" s="70">
        <v>3639</v>
      </c>
      <c r="AV239"/>
    </row>
    <row r="240" spans="36:48" x14ac:dyDescent="0.25">
      <c r="AJ240" s="70" t="s">
        <v>995</v>
      </c>
      <c r="AK240" s="70" t="s">
        <v>957</v>
      </c>
      <c r="AL240" s="70" t="s">
        <v>994</v>
      </c>
      <c r="AM240" s="70" t="str">
        <f t="shared" si="19"/>
        <v>caofr</v>
      </c>
      <c r="AN240" s="70">
        <v>10029</v>
      </c>
      <c r="AV240"/>
    </row>
    <row r="241" spans="36:48" x14ac:dyDescent="0.25">
      <c r="AJ241" s="70" t="s">
        <v>995</v>
      </c>
      <c r="AK241" s="70" t="s">
        <v>958</v>
      </c>
      <c r="AL241" s="70" t="s">
        <v>994</v>
      </c>
      <c r="AM241" s="70" t="str">
        <f t="shared" si="19"/>
        <v>caofr</v>
      </c>
      <c r="AN241" s="70">
        <v>31275</v>
      </c>
      <c r="AV241"/>
    </row>
    <row r="242" spans="36:48" x14ac:dyDescent="0.25">
      <c r="AJ242" s="70" t="s">
        <v>995</v>
      </c>
      <c r="AK242" s="70" t="s">
        <v>959</v>
      </c>
      <c r="AL242" s="70" t="s">
        <v>994</v>
      </c>
      <c r="AM242" s="70" t="str">
        <f t="shared" si="19"/>
        <v>caofr</v>
      </c>
      <c r="AN242" s="70">
        <v>7289</v>
      </c>
      <c r="AV242"/>
    </row>
    <row r="243" spans="36:48" x14ac:dyDescent="0.25">
      <c r="AJ243" s="70" t="s">
        <v>995</v>
      </c>
      <c r="AK243" s="70" t="s">
        <v>961</v>
      </c>
      <c r="AL243" s="70" t="s">
        <v>994</v>
      </c>
      <c r="AM243" s="70" t="str">
        <f t="shared" si="19"/>
        <v>capul</v>
      </c>
      <c r="AN243" s="70">
        <v>9257</v>
      </c>
      <c r="AV243"/>
    </row>
    <row r="244" spans="36:48" x14ac:dyDescent="0.25">
      <c r="AJ244" s="70" t="s">
        <v>995</v>
      </c>
      <c r="AK244" s="70" t="s">
        <v>962</v>
      </c>
      <c r="AL244" s="70" t="s">
        <v>994</v>
      </c>
      <c r="AM244" s="70" t="str">
        <f t="shared" si="19"/>
        <v>caofr</v>
      </c>
      <c r="AN244" s="70">
        <v>6698</v>
      </c>
      <c r="AV244"/>
    </row>
    <row r="245" spans="36:48" x14ac:dyDescent="0.25">
      <c r="AJ245" s="70" t="s">
        <v>995</v>
      </c>
      <c r="AK245" s="70" t="s">
        <v>963</v>
      </c>
      <c r="AL245" s="70" t="s">
        <v>994</v>
      </c>
      <c r="AM245" s="70" t="str">
        <f t="shared" si="19"/>
        <v>caofr</v>
      </c>
      <c r="AN245" s="70">
        <v>9745</v>
      </c>
      <c r="AV245"/>
    </row>
    <row r="246" spans="36:48" x14ac:dyDescent="0.25">
      <c r="AJ246" s="70" t="s">
        <v>995</v>
      </c>
      <c r="AK246" s="70" t="s">
        <v>964</v>
      </c>
      <c r="AL246" s="70" t="s">
        <v>994</v>
      </c>
      <c r="AM246" s="70" t="str">
        <f t="shared" si="19"/>
        <v>catub</v>
      </c>
      <c r="AN246" s="70">
        <v>3226</v>
      </c>
      <c r="AV246"/>
    </row>
    <row r="247" spans="36:48" x14ac:dyDescent="0.25">
      <c r="AJ247" s="70" t="s">
        <v>995</v>
      </c>
      <c r="AK247" s="70" t="s">
        <v>965</v>
      </c>
      <c r="AL247" s="70" t="s">
        <v>994</v>
      </c>
      <c r="AM247" s="70" t="str">
        <f t="shared" si="19"/>
        <v>caveg</v>
      </c>
      <c r="AN247" s="70">
        <v>4722</v>
      </c>
      <c r="AV247"/>
    </row>
    <row r="248" spans="36:48" x14ac:dyDescent="0.25">
      <c r="AJ248" s="70" t="s">
        <v>995</v>
      </c>
      <c r="AK248" s="70" t="s">
        <v>966</v>
      </c>
      <c r="AL248" s="70" t="s">
        <v>994</v>
      </c>
      <c r="AM248" s="70" t="str">
        <f t="shared" si="19"/>
        <v>caofr</v>
      </c>
      <c r="AN248" s="70">
        <v>7219</v>
      </c>
      <c r="AV248"/>
    </row>
    <row r="249" spans="36:48" x14ac:dyDescent="0.25">
      <c r="AJ249" s="70" t="s">
        <v>995</v>
      </c>
      <c r="AK249" s="70" t="s">
        <v>975</v>
      </c>
      <c r="AL249" s="70" t="s">
        <v>994</v>
      </c>
      <c r="AM249" s="70" t="str">
        <f t="shared" si="19"/>
        <v>caofr</v>
      </c>
      <c r="AN249" s="70">
        <v>34845</v>
      </c>
      <c r="AV249"/>
    </row>
    <row r="250" spans="36:48" x14ac:dyDescent="0.25">
      <c r="AJ250" s="70" t="s">
        <v>995</v>
      </c>
      <c r="AK250" s="70" t="s">
        <v>978</v>
      </c>
      <c r="AL250" s="70" t="s">
        <v>994</v>
      </c>
      <c r="AM250" s="70" t="str">
        <f t="shared" si="19"/>
        <v>catub</v>
      </c>
      <c r="AN250" s="70">
        <v>3227</v>
      </c>
      <c r="AV250"/>
    </row>
    <row r="251" spans="36:48" x14ac:dyDescent="0.25">
      <c r="AJ251" s="70" t="s">
        <v>995</v>
      </c>
      <c r="AK251" s="70" t="s">
        <v>982</v>
      </c>
      <c r="AL251" s="70" t="s">
        <v>994</v>
      </c>
      <c r="AM251" s="70" t="str">
        <f t="shared" si="19"/>
        <v>caveg</v>
      </c>
      <c r="AN251" s="70">
        <v>4988</v>
      </c>
      <c r="AV251"/>
    </row>
  </sheetData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6FBFD-33A7-4922-A2D6-68C83D2FDB16}">
  <dimension ref="A1:BF7802"/>
  <sheetViews>
    <sheetView topLeftCell="H1" workbookViewId="0">
      <selection activeCell="V23" sqref="V23"/>
    </sheetView>
  </sheetViews>
  <sheetFormatPr defaultRowHeight="15" x14ac:dyDescent="0.25"/>
  <cols>
    <col min="1" max="1" width="11.28515625" style="67" customWidth="1"/>
    <col min="2" max="7" width="9.140625" style="67"/>
    <col min="8" max="8" width="15.7109375" style="67" bestFit="1" customWidth="1"/>
    <col min="9" max="9" width="9.85546875" style="67" bestFit="1" customWidth="1"/>
    <col min="10" max="10" width="10.85546875" style="67" bestFit="1" customWidth="1"/>
    <col min="11" max="11" width="15.85546875" style="67" bestFit="1" customWidth="1"/>
    <col min="12" max="12" width="9.42578125" style="67" bestFit="1" customWidth="1"/>
    <col min="13" max="13" width="10" style="67" bestFit="1" customWidth="1"/>
    <col min="14" max="14" width="9.85546875" style="67" bestFit="1" customWidth="1"/>
    <col min="15" max="39" width="9.140625" style="67"/>
    <col min="40" max="45" width="9.140625" style="120"/>
    <col min="46" max="46" width="9.140625" style="67"/>
    <col min="47" max="47" width="46" style="67" bestFit="1" customWidth="1"/>
    <col min="48" max="48" width="16.28515625" style="67" bestFit="1" customWidth="1"/>
    <col min="49" max="49" width="10" style="67" bestFit="1" customWidth="1"/>
    <col min="50" max="50" width="8.5703125" style="67" bestFit="1" customWidth="1"/>
    <col min="51" max="51" width="14.140625" style="67" bestFit="1" customWidth="1"/>
    <col min="52" max="52" width="9" style="67" bestFit="1" customWidth="1"/>
    <col min="53" max="53" width="12.5703125" style="67" bestFit="1" customWidth="1"/>
    <col min="54" max="54" width="11.28515625" style="67" bestFit="1" customWidth="1"/>
    <col min="55" max="55" width="14.140625" style="67" bestFit="1" customWidth="1"/>
    <col min="56" max="56" width="11.7109375" style="67" bestFit="1" customWidth="1"/>
    <col min="57" max="57" width="13.7109375" style="67" bestFit="1" customWidth="1"/>
    <col min="58" max="58" width="12" style="67" bestFit="1" customWidth="1"/>
    <col min="59" max="16384" width="9.140625" style="67"/>
  </cols>
  <sheetData>
    <row r="1" spans="1:58" x14ac:dyDescent="0.25">
      <c r="A1" s="67" t="s">
        <v>999</v>
      </c>
      <c r="H1" s="67">
        <v>2017</v>
      </c>
      <c r="AN1" s="118" t="s">
        <v>991</v>
      </c>
      <c r="AO1" s="118" t="s">
        <v>141</v>
      </c>
      <c r="AP1" s="118" t="s">
        <v>113</v>
      </c>
      <c r="AQ1" s="118" t="s">
        <v>1022</v>
      </c>
      <c r="AR1" s="118" t="s">
        <v>2</v>
      </c>
      <c r="AS1" s="118">
        <v>2017</v>
      </c>
      <c r="AU1" s="114" t="s">
        <v>2</v>
      </c>
      <c r="AV1" s="124" t="s">
        <v>1091</v>
      </c>
      <c r="AW1"/>
    </row>
    <row r="2" spans="1:58" x14ac:dyDescent="0.25">
      <c r="H2" s="117" t="s">
        <v>1349</v>
      </c>
      <c r="AN2" s="116" t="s">
        <v>1023</v>
      </c>
      <c r="AO2" s="116"/>
      <c r="AP2" s="116"/>
      <c r="AQ2" s="116" t="s">
        <v>3</v>
      </c>
      <c r="AR2" s="116" t="s">
        <v>1024</v>
      </c>
      <c r="AS2" s="116">
        <v>40122</v>
      </c>
      <c r="AU2" s="114" t="s">
        <v>141</v>
      </c>
      <c r="AV2" s="124" t="s">
        <v>987</v>
      </c>
      <c r="AW2"/>
    </row>
    <row r="3" spans="1:58" x14ac:dyDescent="0.25">
      <c r="B3" s="67" t="s">
        <v>258</v>
      </c>
      <c r="E3" s="67">
        <v>2018</v>
      </c>
      <c r="I3" s="67" t="s">
        <v>946</v>
      </c>
      <c r="J3" s="67" t="s">
        <v>1005</v>
      </c>
      <c r="K3" s="67" t="s">
        <v>1006</v>
      </c>
      <c r="L3" s="67" t="s">
        <v>985</v>
      </c>
      <c r="M3" s="67" t="s">
        <v>1007</v>
      </c>
      <c r="AN3" s="116" t="s">
        <v>1025</v>
      </c>
      <c r="AO3" s="116"/>
      <c r="AP3" s="116"/>
      <c r="AQ3" s="116" t="s">
        <v>3</v>
      </c>
      <c r="AR3" s="116" t="s">
        <v>1026</v>
      </c>
      <c r="AS3" s="116">
        <v>294834301</v>
      </c>
      <c r="AU3" s="114" t="s">
        <v>113</v>
      </c>
      <c r="AV3" s="124" t="s">
        <v>987</v>
      </c>
      <c r="AW3"/>
      <c r="AX3"/>
      <c r="AY3"/>
      <c r="AZ3"/>
      <c r="BA3"/>
      <c r="BB3"/>
      <c r="BC3"/>
      <c r="BD3"/>
      <c r="BE3"/>
      <c r="BF3"/>
    </row>
    <row r="4" spans="1:58" x14ac:dyDescent="0.25">
      <c r="A4" s="67" t="s">
        <v>723</v>
      </c>
      <c r="B4" s="119">
        <v>12.035399999999999</v>
      </c>
      <c r="D4" s="67" t="s">
        <v>1000</v>
      </c>
      <c r="E4" s="119">
        <v>123.977</v>
      </c>
      <c r="F4" s="119">
        <f>B4+B5+B6</f>
        <v>79.131299999999996</v>
      </c>
      <c r="H4" s="67" t="s">
        <v>1008</v>
      </c>
      <c r="I4" s="123">
        <v>2173371</v>
      </c>
      <c r="J4" s="123">
        <v>470169</v>
      </c>
      <c r="K4" s="123">
        <v>355660</v>
      </c>
      <c r="L4" s="123">
        <v>325909</v>
      </c>
      <c r="M4" s="123">
        <v>186483</v>
      </c>
      <c r="N4" s="123">
        <f>SUM(I4:M4)</f>
        <v>3511592</v>
      </c>
      <c r="AN4" s="116" t="s">
        <v>1027</v>
      </c>
      <c r="AO4" s="116"/>
      <c r="AP4" s="116"/>
      <c r="AQ4" s="116" t="s">
        <v>3</v>
      </c>
      <c r="AR4" s="116" t="s">
        <v>1026</v>
      </c>
      <c r="AS4" s="116">
        <v>69029423</v>
      </c>
      <c r="AU4"/>
      <c r="AV4"/>
      <c r="AW4"/>
      <c r="AX4"/>
      <c r="AY4"/>
      <c r="AZ4"/>
      <c r="BA4"/>
      <c r="BB4"/>
      <c r="BC4"/>
      <c r="BD4"/>
      <c r="BE4"/>
      <c r="BF4"/>
    </row>
    <row r="5" spans="1:58" x14ac:dyDescent="0.25">
      <c r="A5" s="67" t="s">
        <v>724</v>
      </c>
      <c r="B5" s="119">
        <v>64.492599999999996</v>
      </c>
      <c r="D5" s="67" t="s">
        <v>1001</v>
      </c>
      <c r="E5" s="119">
        <v>268.74</v>
      </c>
      <c r="H5" s="67" t="s">
        <v>1009</v>
      </c>
      <c r="I5" s="123">
        <v>1943828</v>
      </c>
      <c r="J5" s="123">
        <v>440372</v>
      </c>
      <c r="K5" s="123">
        <v>352992</v>
      </c>
      <c r="L5" s="123">
        <v>237974</v>
      </c>
      <c r="M5" s="123">
        <v>149581</v>
      </c>
      <c r="N5" s="123">
        <f t="shared" ref="N5:N10" si="0">SUM(I5:M5)</f>
        <v>3124747</v>
      </c>
      <c r="AN5" s="116" t="s">
        <v>1028</v>
      </c>
      <c r="AO5" s="116"/>
      <c r="AP5" s="116"/>
      <c r="AQ5" s="116" t="s">
        <v>3</v>
      </c>
      <c r="AR5" s="116" t="s">
        <v>1026</v>
      </c>
      <c r="AS5" s="116">
        <v>70534221</v>
      </c>
      <c r="AU5" s="114" t="s">
        <v>1345</v>
      </c>
      <c r="AV5" s="114" t="s">
        <v>996</v>
      </c>
      <c r="AW5"/>
      <c r="AX5"/>
      <c r="AY5"/>
      <c r="AZ5"/>
      <c r="BA5"/>
      <c r="BB5"/>
      <c r="BC5"/>
      <c r="BD5"/>
      <c r="BE5"/>
      <c r="BF5"/>
    </row>
    <row r="6" spans="1:58" x14ac:dyDescent="0.25">
      <c r="A6" s="67" t="s">
        <v>725</v>
      </c>
      <c r="B6" s="119">
        <v>2.6032999999999999</v>
      </c>
      <c r="D6" s="67" t="s">
        <v>1002</v>
      </c>
      <c r="E6" s="119">
        <v>162.11600000000001</v>
      </c>
      <c r="F6" s="122">
        <f>B15</f>
        <v>225.57040000000001</v>
      </c>
      <c r="H6" s="67" t="s">
        <v>1010</v>
      </c>
      <c r="I6" s="123">
        <v>229542</v>
      </c>
      <c r="J6" s="123">
        <v>29796</v>
      </c>
      <c r="K6" s="123">
        <v>2667</v>
      </c>
      <c r="L6" s="123">
        <v>87935</v>
      </c>
      <c r="M6" s="123">
        <v>36902</v>
      </c>
      <c r="N6" s="123">
        <f t="shared" si="0"/>
        <v>386842</v>
      </c>
      <c r="AN6" s="116" t="s">
        <v>1029</v>
      </c>
      <c r="AO6" s="116"/>
      <c r="AP6" s="116"/>
      <c r="AQ6" s="116" t="s">
        <v>3</v>
      </c>
      <c r="AR6" s="116" t="s">
        <v>1026</v>
      </c>
      <c r="AS6" s="116">
        <v>153763655</v>
      </c>
      <c r="AU6" s="114" t="s">
        <v>989</v>
      </c>
      <c r="AV6" s="124" t="s">
        <v>1035</v>
      </c>
      <c r="AW6" s="124" t="s">
        <v>1037</v>
      </c>
      <c r="AX6" s="124" t="s">
        <v>1040</v>
      </c>
      <c r="AY6" s="124" t="s">
        <v>1038</v>
      </c>
      <c r="AZ6" s="124" t="s">
        <v>1042</v>
      </c>
      <c r="BA6" s="124" t="s">
        <v>1041</v>
      </c>
      <c r="BB6" s="124" t="s">
        <v>1039</v>
      </c>
      <c r="BC6" s="124" t="s">
        <v>1036</v>
      </c>
      <c r="BD6" s="124" t="s">
        <v>3</v>
      </c>
      <c r="BE6" s="124" t="s">
        <v>1034</v>
      </c>
      <c r="BF6"/>
    </row>
    <row r="7" spans="1:58" x14ac:dyDescent="0.25">
      <c r="A7" s="67" t="s">
        <v>726</v>
      </c>
      <c r="B7" s="119">
        <v>91.338700000000003</v>
      </c>
      <c r="D7" s="67" t="s">
        <v>1003</v>
      </c>
      <c r="E7" s="119">
        <v>185.863</v>
      </c>
      <c r="N7" s="123"/>
      <c r="AN7" s="116" t="s">
        <v>1030</v>
      </c>
      <c r="AO7" s="116"/>
      <c r="AP7" s="116"/>
      <c r="AQ7" s="116" t="s">
        <v>3</v>
      </c>
      <c r="AR7" s="116" t="s">
        <v>1026</v>
      </c>
      <c r="AS7" s="116">
        <v>1507002</v>
      </c>
      <c r="AU7" s="4" t="s">
        <v>1164</v>
      </c>
      <c r="AV7" s="115">
        <v>96498</v>
      </c>
      <c r="AW7" s="115">
        <v>21405</v>
      </c>
      <c r="AX7" s="115"/>
      <c r="AY7" s="115">
        <v>1</v>
      </c>
      <c r="AZ7" s="115">
        <v>931</v>
      </c>
      <c r="BA7" s="115">
        <v>7224</v>
      </c>
      <c r="BB7" s="115"/>
      <c r="BC7" s="115"/>
      <c r="BD7" s="115">
        <v>907133</v>
      </c>
      <c r="BE7" s="115">
        <v>781073</v>
      </c>
      <c r="BF7"/>
    </row>
    <row r="8" spans="1:58" x14ac:dyDescent="0.25">
      <c r="A8" s="67" t="s">
        <v>727</v>
      </c>
      <c r="B8" s="119">
        <v>171.00149999999999</v>
      </c>
      <c r="D8" s="67" t="s">
        <v>1004</v>
      </c>
      <c r="E8" s="119">
        <v>16.931999999999999</v>
      </c>
      <c r="H8" s="67" t="s">
        <v>1011</v>
      </c>
      <c r="I8" s="123">
        <v>10801025</v>
      </c>
      <c r="J8" s="123">
        <v>842549</v>
      </c>
      <c r="K8" s="123">
        <v>555994</v>
      </c>
      <c r="L8" s="123">
        <v>1011704</v>
      </c>
      <c r="M8" s="123">
        <v>7534550</v>
      </c>
      <c r="N8" s="123">
        <f t="shared" si="0"/>
        <v>20745822</v>
      </c>
      <c r="AN8" s="116" t="s">
        <v>1031</v>
      </c>
      <c r="AO8" s="116"/>
      <c r="AP8" s="116"/>
      <c r="AQ8" s="116" t="s">
        <v>3</v>
      </c>
      <c r="AR8" s="116" t="s">
        <v>1026</v>
      </c>
      <c r="AS8" s="116">
        <v>36760699</v>
      </c>
      <c r="AU8" s="4" t="s">
        <v>907</v>
      </c>
      <c r="AV8" s="115">
        <v>192996</v>
      </c>
      <c r="AW8" s="115">
        <v>42810</v>
      </c>
      <c r="AX8" s="115"/>
      <c r="AY8" s="115">
        <v>2</v>
      </c>
      <c r="AZ8" s="115">
        <v>1862</v>
      </c>
      <c r="BA8" s="115">
        <v>14449</v>
      </c>
      <c r="BB8" s="115"/>
      <c r="BC8" s="115"/>
      <c r="BD8" s="115">
        <v>1814268</v>
      </c>
      <c r="BE8" s="115">
        <v>1562148</v>
      </c>
      <c r="BF8"/>
    </row>
    <row r="9" spans="1:58" x14ac:dyDescent="0.25">
      <c r="A9" s="67" t="s">
        <v>728</v>
      </c>
      <c r="B9" s="119">
        <v>91.714200000000005</v>
      </c>
      <c r="E9" s="122">
        <f>SUM(E4:E8)</f>
        <v>757.62799999999993</v>
      </c>
      <c r="H9" s="67" t="s">
        <v>1009</v>
      </c>
      <c r="I9" s="123">
        <v>8824995</v>
      </c>
      <c r="J9" s="123">
        <v>753428</v>
      </c>
      <c r="K9" s="123">
        <v>549977</v>
      </c>
      <c r="L9" s="123">
        <v>577692</v>
      </c>
      <c r="M9" s="123">
        <v>5002579</v>
      </c>
      <c r="N9" s="123">
        <f t="shared" si="0"/>
        <v>15708671</v>
      </c>
      <c r="AN9" s="116" t="s">
        <v>1032</v>
      </c>
      <c r="AO9" s="116"/>
      <c r="AP9" s="116"/>
      <c r="AQ9" s="116" t="s">
        <v>3</v>
      </c>
      <c r="AR9" s="116" t="s">
        <v>1024</v>
      </c>
      <c r="AS9" s="116">
        <v>757628</v>
      </c>
      <c r="AU9" s="4" t="s">
        <v>1159</v>
      </c>
      <c r="AV9" s="115">
        <v>5671</v>
      </c>
      <c r="AW9" s="115"/>
      <c r="AX9" s="115"/>
      <c r="AY9" s="115">
        <v>40032</v>
      </c>
      <c r="AZ9" s="115">
        <v>246366</v>
      </c>
      <c r="BA9" s="115">
        <v>102452</v>
      </c>
      <c r="BB9" s="115">
        <v>18</v>
      </c>
      <c r="BC9" s="115"/>
      <c r="BD9" s="115">
        <v>396295</v>
      </c>
      <c r="BE9" s="115">
        <v>1755</v>
      </c>
      <c r="BF9"/>
    </row>
    <row r="10" spans="1:58" x14ac:dyDescent="0.25">
      <c r="A10" s="67" t="s">
        <v>729</v>
      </c>
      <c r="B10" s="119">
        <v>27.479299999999999</v>
      </c>
      <c r="H10" s="67" t="s">
        <v>1010</v>
      </c>
      <c r="I10" s="123">
        <v>1976030</v>
      </c>
      <c r="J10" s="123">
        <v>89121</v>
      </c>
      <c r="K10" s="123">
        <v>6017</v>
      </c>
      <c r="L10" s="123">
        <v>434012</v>
      </c>
      <c r="M10" s="123">
        <v>2531970</v>
      </c>
      <c r="N10" s="123">
        <f t="shared" si="0"/>
        <v>5037150</v>
      </c>
      <c r="AN10" s="116" t="s">
        <v>1033</v>
      </c>
      <c r="AO10" s="116"/>
      <c r="AP10" s="116"/>
      <c r="AQ10" s="116" t="s">
        <v>3</v>
      </c>
      <c r="AR10" s="116" t="s">
        <v>1026</v>
      </c>
      <c r="AS10" s="116">
        <v>261693138</v>
      </c>
      <c r="AU10" s="4" t="s">
        <v>1157</v>
      </c>
      <c r="AV10" s="115"/>
      <c r="AW10" s="115"/>
      <c r="AX10" s="115"/>
      <c r="AY10" s="115">
        <v>31502</v>
      </c>
      <c r="AZ10" s="115">
        <v>40813</v>
      </c>
      <c r="BA10" s="115">
        <v>147258</v>
      </c>
      <c r="BB10" s="115"/>
      <c r="BC10" s="115"/>
      <c r="BD10" s="115">
        <v>219573</v>
      </c>
      <c r="BE10" s="115"/>
      <c r="BF10"/>
    </row>
    <row r="11" spans="1:58" x14ac:dyDescent="0.25">
      <c r="A11" s="67" t="s">
        <v>730</v>
      </c>
      <c r="B11" s="119">
        <v>35.326499999999996</v>
      </c>
      <c r="AN11" s="116" t="s">
        <v>1023</v>
      </c>
      <c r="AO11" s="116"/>
      <c r="AP11" s="116"/>
      <c r="AQ11" s="116" t="s">
        <v>1034</v>
      </c>
      <c r="AR11" s="116" t="s">
        <v>1024</v>
      </c>
      <c r="AS11" s="116">
        <v>6937</v>
      </c>
      <c r="AU11" s="4" t="s">
        <v>916</v>
      </c>
      <c r="AV11" s="115"/>
      <c r="AW11" s="115"/>
      <c r="AX11" s="115"/>
      <c r="AY11" s="115">
        <v>63004</v>
      </c>
      <c r="AZ11" s="115">
        <v>81626</v>
      </c>
      <c r="BA11" s="115">
        <v>294516</v>
      </c>
      <c r="BB11" s="115"/>
      <c r="BC11" s="115"/>
      <c r="BD11" s="115">
        <v>439147</v>
      </c>
      <c r="BE11" s="115"/>
      <c r="BF11"/>
    </row>
    <row r="12" spans="1:58" x14ac:dyDescent="0.25">
      <c r="A12" s="67" t="s">
        <v>731</v>
      </c>
      <c r="B12" s="119">
        <v>3.3961999999999999</v>
      </c>
      <c r="H12" s="67" t="s">
        <v>1012</v>
      </c>
      <c r="I12" s="121">
        <f>I8/I4</f>
        <v>4.9697106476528861</v>
      </c>
      <c r="J12" s="121">
        <f t="shared" ref="J12:M12" si="1">J8/J4</f>
        <v>1.7920130846567937</v>
      </c>
      <c r="K12" s="121">
        <f t="shared" si="1"/>
        <v>1.5632739132879716</v>
      </c>
      <c r="L12" s="121">
        <f t="shared" si="1"/>
        <v>3.1042530276856422</v>
      </c>
      <c r="M12" s="121">
        <f t="shared" si="1"/>
        <v>40.403414788479381</v>
      </c>
      <c r="N12" s="121">
        <f t="shared" ref="N12" si="2">N8/N4</f>
        <v>5.9078110441076301</v>
      </c>
      <c r="AN12" s="116" t="s">
        <v>1023</v>
      </c>
      <c r="AO12" s="116"/>
      <c r="AP12" s="116"/>
      <c r="AQ12" s="116" t="s">
        <v>1035</v>
      </c>
      <c r="AR12" s="116" t="s">
        <v>1024</v>
      </c>
      <c r="AS12" s="116">
        <v>4214</v>
      </c>
      <c r="AU12" s="4" t="s">
        <v>917</v>
      </c>
      <c r="AV12" s="115">
        <v>7779</v>
      </c>
      <c r="AW12" s="115">
        <v>1716</v>
      </c>
      <c r="AX12" s="115"/>
      <c r="AY12" s="115">
        <v>64</v>
      </c>
      <c r="AZ12" s="115">
        <v>360</v>
      </c>
      <c r="BA12" s="115">
        <v>1700</v>
      </c>
      <c r="BB12" s="115">
        <v>1928</v>
      </c>
      <c r="BC12" s="115">
        <v>10234</v>
      </c>
      <c r="BD12" s="115">
        <v>14407</v>
      </c>
      <c r="BE12" s="115">
        <v>267618</v>
      </c>
      <c r="BF12"/>
    </row>
    <row r="13" spans="1:58" x14ac:dyDescent="0.25">
      <c r="A13" s="67" t="s">
        <v>732</v>
      </c>
      <c r="B13" s="119">
        <v>34.771500000000003</v>
      </c>
      <c r="H13" s="67" t="s">
        <v>1009</v>
      </c>
      <c r="I13" s="121">
        <f t="shared" ref="I13:M13" si="3">I9/I5</f>
        <v>4.5400081694470913</v>
      </c>
      <c r="J13" s="121">
        <f t="shared" si="3"/>
        <v>1.7108898840071576</v>
      </c>
      <c r="K13" s="121">
        <f t="shared" si="3"/>
        <v>1.5580438083582631</v>
      </c>
      <c r="L13" s="121">
        <f t="shared" si="3"/>
        <v>2.4275425046433643</v>
      </c>
      <c r="M13" s="121">
        <f t="shared" si="3"/>
        <v>33.443946757943856</v>
      </c>
      <c r="N13" s="121">
        <f t="shared" ref="N13" si="4">N9/N5</f>
        <v>5.0271817206321021</v>
      </c>
      <c r="AN13" s="116" t="s">
        <v>1023</v>
      </c>
      <c r="AO13" s="116"/>
      <c r="AP13" s="116"/>
      <c r="AQ13" s="116" t="s">
        <v>1036</v>
      </c>
      <c r="AR13" s="116" t="s">
        <v>1024</v>
      </c>
      <c r="AS13" s="116">
        <v>4829</v>
      </c>
      <c r="AU13" s="4" t="s">
        <v>1148</v>
      </c>
      <c r="AV13" s="115">
        <v>862</v>
      </c>
      <c r="AW13" s="115">
        <v>641</v>
      </c>
      <c r="AX13" s="115">
        <v>6145</v>
      </c>
      <c r="AY13" s="115">
        <v>658</v>
      </c>
      <c r="AZ13" s="115">
        <v>4439</v>
      </c>
      <c r="BA13" s="115">
        <v>3138</v>
      </c>
      <c r="BB13" s="115">
        <v>56301</v>
      </c>
      <c r="BC13" s="115">
        <v>8706</v>
      </c>
      <c r="BD13" s="115">
        <v>87087</v>
      </c>
      <c r="BE13" s="115">
        <v>6197</v>
      </c>
      <c r="BF13"/>
    </row>
    <row r="14" spans="1:58" x14ac:dyDescent="0.25">
      <c r="A14" s="67" t="s">
        <v>733</v>
      </c>
      <c r="B14" s="119">
        <v>10.458500000000001</v>
      </c>
      <c r="H14" s="67" t="s">
        <v>1010</v>
      </c>
      <c r="I14" s="121">
        <f t="shared" ref="I14:M14" si="5">I10/I6</f>
        <v>8.6085770795758503</v>
      </c>
      <c r="J14" s="121">
        <f t="shared" si="5"/>
        <v>2.9910390656463957</v>
      </c>
      <c r="K14" s="121">
        <f t="shared" si="5"/>
        <v>2.2560929883764529</v>
      </c>
      <c r="L14" s="121">
        <f t="shared" si="5"/>
        <v>4.9356001592085059</v>
      </c>
      <c r="M14" s="121">
        <f t="shared" si="5"/>
        <v>68.6133542897404</v>
      </c>
      <c r="N14" s="121">
        <f t="shared" ref="N14" si="6">N10/N6</f>
        <v>13.021207624818402</v>
      </c>
      <c r="AN14" s="116" t="s">
        <v>1023</v>
      </c>
      <c r="AO14" s="116"/>
      <c r="AP14" s="116"/>
      <c r="AQ14" s="116" t="s">
        <v>1037</v>
      </c>
      <c r="AR14" s="116" t="s">
        <v>1024</v>
      </c>
      <c r="AS14" s="116">
        <v>7951</v>
      </c>
      <c r="AU14" s="4" t="s">
        <v>1174</v>
      </c>
      <c r="AV14" s="115">
        <v>538</v>
      </c>
      <c r="AW14" s="115"/>
      <c r="AX14" s="115">
        <v>3120</v>
      </c>
      <c r="AY14" s="115">
        <v>5922</v>
      </c>
      <c r="AZ14" s="115">
        <v>6484</v>
      </c>
      <c r="BA14" s="115">
        <v>44</v>
      </c>
      <c r="BB14" s="115">
        <v>3438</v>
      </c>
      <c r="BC14" s="115"/>
      <c r="BD14" s="115">
        <v>40797</v>
      </c>
      <c r="BE14" s="115">
        <v>21249</v>
      </c>
      <c r="BF14"/>
    </row>
    <row r="15" spans="1:58" x14ac:dyDescent="0.25">
      <c r="A15" s="67" t="s">
        <v>734</v>
      </c>
      <c r="B15" s="119">
        <v>225.57040000000001</v>
      </c>
      <c r="AN15" s="116" t="s">
        <v>1023</v>
      </c>
      <c r="AO15" s="116"/>
      <c r="AP15" s="116"/>
      <c r="AQ15" s="116" t="s">
        <v>1038</v>
      </c>
      <c r="AR15" s="116" t="s">
        <v>1024</v>
      </c>
      <c r="AS15" s="116">
        <v>3103</v>
      </c>
      <c r="AU15" s="4" t="s">
        <v>1160</v>
      </c>
      <c r="AV15" s="115">
        <v>269</v>
      </c>
      <c r="AW15" s="115"/>
      <c r="AX15" s="115">
        <v>1560</v>
      </c>
      <c r="AY15" s="115">
        <v>2961</v>
      </c>
      <c r="AZ15" s="115">
        <v>3242</v>
      </c>
      <c r="BA15" s="115">
        <v>22</v>
      </c>
      <c r="BB15" s="115">
        <v>1719</v>
      </c>
      <c r="BC15" s="115"/>
      <c r="BD15" s="115">
        <v>20399</v>
      </c>
      <c r="BE15" s="115">
        <v>10624</v>
      </c>
      <c r="BF15"/>
    </row>
    <row r="16" spans="1:58" x14ac:dyDescent="0.25">
      <c r="B16" s="122">
        <f>SUM(B4:B15)</f>
        <v>770.18810000000008</v>
      </c>
      <c r="H16" s="117" t="s">
        <v>1015</v>
      </c>
      <c r="AN16" s="116" t="s">
        <v>1023</v>
      </c>
      <c r="AO16" s="116"/>
      <c r="AP16" s="116"/>
      <c r="AQ16" s="116" t="s">
        <v>1039</v>
      </c>
      <c r="AR16" s="116" t="s">
        <v>1024</v>
      </c>
      <c r="AS16" s="116">
        <v>4920</v>
      </c>
      <c r="AU16" s="4" t="s">
        <v>1184</v>
      </c>
      <c r="AV16" s="115">
        <v>1724</v>
      </c>
      <c r="AW16" s="115">
        <v>1282</v>
      </c>
      <c r="AX16" s="115">
        <v>12290</v>
      </c>
      <c r="AY16" s="115">
        <v>1316</v>
      </c>
      <c r="AZ16" s="115">
        <v>8877</v>
      </c>
      <c r="BA16" s="115">
        <v>6276</v>
      </c>
      <c r="BB16" s="115">
        <v>112602</v>
      </c>
      <c r="BC16" s="115">
        <v>17412</v>
      </c>
      <c r="BD16" s="115">
        <v>174174</v>
      </c>
      <c r="BE16" s="115">
        <v>12394</v>
      </c>
      <c r="BF16"/>
    </row>
    <row r="17" spans="2:58" x14ac:dyDescent="0.25">
      <c r="I17" s="67" t="s">
        <v>964</v>
      </c>
      <c r="J17" s="67" t="s">
        <v>1013</v>
      </c>
      <c r="K17" s="67" t="s">
        <v>982</v>
      </c>
      <c r="L17" s="67" t="s">
        <v>1014</v>
      </c>
      <c r="AN17" s="116" t="s">
        <v>1023</v>
      </c>
      <c r="AO17" s="116"/>
      <c r="AP17" s="116"/>
      <c r="AQ17" s="116" t="s">
        <v>1040</v>
      </c>
      <c r="AR17" s="116" t="s">
        <v>1024</v>
      </c>
      <c r="AS17" s="116">
        <v>2291</v>
      </c>
      <c r="AU17" s="4" t="s">
        <v>1153</v>
      </c>
      <c r="AV17" s="115">
        <v>19146</v>
      </c>
      <c r="AW17" s="115">
        <v>6937</v>
      </c>
      <c r="AX17" s="115">
        <v>7110</v>
      </c>
      <c r="AY17" s="115">
        <v>12604</v>
      </c>
      <c r="AZ17" s="115">
        <v>140583</v>
      </c>
      <c r="BA17" s="115">
        <v>23043</v>
      </c>
      <c r="BB17" s="115">
        <v>25239</v>
      </c>
      <c r="BC17" s="115">
        <v>2782</v>
      </c>
      <c r="BD17" s="115">
        <v>297064</v>
      </c>
      <c r="BE17" s="115">
        <v>59618</v>
      </c>
      <c r="BF17"/>
    </row>
    <row r="18" spans="2:58" x14ac:dyDescent="0.25">
      <c r="H18" s="67" t="s">
        <v>113</v>
      </c>
      <c r="I18" s="123">
        <v>43703</v>
      </c>
      <c r="J18" s="123">
        <v>14832</v>
      </c>
      <c r="K18" s="123">
        <v>5638</v>
      </c>
      <c r="L18" s="123">
        <v>4041</v>
      </c>
      <c r="M18" s="123">
        <f>SUM(I18:L18)</f>
        <v>68214</v>
      </c>
      <c r="AN18" s="116" t="s">
        <v>1023</v>
      </c>
      <c r="AO18" s="116"/>
      <c r="AP18" s="116"/>
      <c r="AQ18" s="116" t="s">
        <v>1041</v>
      </c>
      <c r="AR18" s="116" t="s">
        <v>1024</v>
      </c>
      <c r="AS18" s="116">
        <v>2820</v>
      </c>
      <c r="AU18" s="4" t="s">
        <v>1183</v>
      </c>
      <c r="AV18" s="115">
        <v>38262</v>
      </c>
      <c r="AW18" s="115">
        <v>36976</v>
      </c>
      <c r="AX18" s="115">
        <v>21758</v>
      </c>
      <c r="AY18" s="115">
        <v>76093</v>
      </c>
      <c r="AZ18" s="115">
        <v>42116</v>
      </c>
      <c r="BA18" s="115">
        <v>27166</v>
      </c>
      <c r="BB18" s="115">
        <v>37595</v>
      </c>
      <c r="BC18" s="115">
        <v>464</v>
      </c>
      <c r="BD18" s="115">
        <v>306535</v>
      </c>
      <c r="BE18" s="115">
        <v>26103</v>
      </c>
      <c r="BF18"/>
    </row>
    <row r="19" spans="2:58" x14ac:dyDescent="0.25">
      <c r="H19" s="67" t="s">
        <v>911</v>
      </c>
      <c r="I19" s="123">
        <v>1975045</v>
      </c>
      <c r="J19" s="123">
        <v>602611</v>
      </c>
      <c r="K19" s="123">
        <v>362167</v>
      </c>
      <c r="L19" s="123">
        <v>153267</v>
      </c>
      <c r="M19" s="123">
        <f>SUM(I19:L19)</f>
        <v>3093090</v>
      </c>
      <c r="AN19" s="116" t="s">
        <v>1023</v>
      </c>
      <c r="AO19" s="116"/>
      <c r="AP19" s="116"/>
      <c r="AQ19" s="116" t="s">
        <v>1042</v>
      </c>
      <c r="AR19" s="116" t="s">
        <v>1024</v>
      </c>
      <c r="AS19" s="116">
        <v>3054</v>
      </c>
      <c r="AU19" s="4" t="s">
        <v>1014</v>
      </c>
      <c r="AV19" s="115">
        <v>19131</v>
      </c>
      <c r="AW19" s="115">
        <v>18488</v>
      </c>
      <c r="AX19" s="115">
        <v>10879</v>
      </c>
      <c r="AY19" s="115">
        <v>38047</v>
      </c>
      <c r="AZ19" s="115">
        <v>21058</v>
      </c>
      <c r="BA19" s="115">
        <v>13583</v>
      </c>
      <c r="BB19" s="115">
        <v>18798</v>
      </c>
      <c r="BC19" s="115">
        <v>232</v>
      </c>
      <c r="BD19" s="115">
        <v>153268</v>
      </c>
      <c r="BE19" s="115">
        <v>13052</v>
      </c>
      <c r="BF19"/>
    </row>
    <row r="20" spans="2:58" x14ac:dyDescent="0.25">
      <c r="H20" s="67" t="s">
        <v>909</v>
      </c>
      <c r="I20" s="121">
        <f>I19/I18</f>
        <v>45.192435301924355</v>
      </c>
      <c r="J20" s="121">
        <f t="shared" ref="J20:M20" si="7">J19/J18</f>
        <v>40.629112729234087</v>
      </c>
      <c r="K20" s="121">
        <f t="shared" si="7"/>
        <v>64.236786094359701</v>
      </c>
      <c r="L20" s="121">
        <f t="shared" si="7"/>
        <v>37.927988121752044</v>
      </c>
      <c r="M20" s="121">
        <f t="shared" si="7"/>
        <v>45.343917670859355</v>
      </c>
      <c r="AN20" s="116" t="s">
        <v>1023</v>
      </c>
      <c r="AO20" s="116"/>
      <c r="AP20" s="116"/>
      <c r="AQ20" s="116" t="s">
        <v>3</v>
      </c>
      <c r="AR20" s="116" t="s">
        <v>1024</v>
      </c>
      <c r="AS20" s="116">
        <v>40122</v>
      </c>
      <c r="AU20" s="4" t="s">
        <v>1131</v>
      </c>
      <c r="AV20" s="115"/>
      <c r="AW20" s="115"/>
      <c r="AX20" s="115">
        <v>1056</v>
      </c>
      <c r="AY20" s="115"/>
      <c r="AZ20" s="115"/>
      <c r="BA20" s="115">
        <v>730</v>
      </c>
      <c r="BB20" s="115"/>
      <c r="BC20" s="115"/>
      <c r="BD20" s="115">
        <v>3122</v>
      </c>
      <c r="BE20" s="115">
        <v>108466</v>
      </c>
      <c r="BF20"/>
    </row>
    <row r="21" spans="2:58" x14ac:dyDescent="0.25">
      <c r="AN21" s="116" t="s">
        <v>1032</v>
      </c>
      <c r="AO21" s="116"/>
      <c r="AP21" s="116"/>
      <c r="AQ21" s="116" t="s">
        <v>1034</v>
      </c>
      <c r="AR21" s="116" t="s">
        <v>1024</v>
      </c>
      <c r="AS21" s="116">
        <v>186998</v>
      </c>
      <c r="AU21" s="4" t="s">
        <v>1150</v>
      </c>
      <c r="AV21" s="115">
        <v>1345</v>
      </c>
      <c r="AW21" s="115">
        <v>30091</v>
      </c>
      <c r="AX21" s="115">
        <v>239238</v>
      </c>
      <c r="AY21" s="115">
        <v>2844</v>
      </c>
      <c r="AZ21" s="115">
        <v>23258</v>
      </c>
      <c r="BA21" s="115">
        <v>9258</v>
      </c>
      <c r="BB21" s="115">
        <v>166593</v>
      </c>
      <c r="BC21" s="115">
        <v>84457</v>
      </c>
      <c r="BD21" s="115">
        <v>678052</v>
      </c>
      <c r="BE21" s="115">
        <v>120970</v>
      </c>
      <c r="BF21"/>
    </row>
    <row r="22" spans="2:58" x14ac:dyDescent="0.25">
      <c r="H22" s="117" t="s">
        <v>1016</v>
      </c>
      <c r="AN22" s="116" t="s">
        <v>1032</v>
      </c>
      <c r="AO22" s="116"/>
      <c r="AP22" s="116"/>
      <c r="AQ22" s="116" t="s">
        <v>1035</v>
      </c>
      <c r="AR22" s="116" t="s">
        <v>1024</v>
      </c>
      <c r="AS22" s="116">
        <v>65151</v>
      </c>
      <c r="AU22" s="4" t="s">
        <v>1143</v>
      </c>
      <c r="AV22" s="115">
        <v>1152188</v>
      </c>
      <c r="AW22" s="115"/>
      <c r="AX22" s="115">
        <v>84</v>
      </c>
      <c r="AY22" s="115">
        <v>119657</v>
      </c>
      <c r="AZ22" s="115">
        <v>2615704</v>
      </c>
      <c r="BA22" s="115">
        <v>554426</v>
      </c>
      <c r="BB22" s="115">
        <v>59263</v>
      </c>
      <c r="BC22" s="115">
        <v>106702</v>
      </c>
      <c r="BD22" s="115">
        <v>5226395</v>
      </c>
      <c r="BE22" s="115">
        <v>618367</v>
      </c>
      <c r="BF22"/>
    </row>
    <row r="23" spans="2:58" x14ac:dyDescent="0.25">
      <c r="I23" s="67" t="s">
        <v>956</v>
      </c>
      <c r="J23" s="67" t="s">
        <v>1017</v>
      </c>
      <c r="K23" s="67" t="s">
        <v>1018</v>
      </c>
      <c r="L23" s="67" t="s">
        <v>916</v>
      </c>
      <c r="M23" s="67" t="s">
        <v>962</v>
      </c>
      <c r="N23" s="67" t="s">
        <v>907</v>
      </c>
      <c r="O23" s="67" t="s">
        <v>959</v>
      </c>
      <c r="AN23" s="116" t="s">
        <v>1032</v>
      </c>
      <c r="AO23" s="116"/>
      <c r="AP23" s="116"/>
      <c r="AQ23" s="116" t="s">
        <v>1036</v>
      </c>
      <c r="AR23" s="116" t="s">
        <v>1024</v>
      </c>
      <c r="AS23" s="116">
        <v>69070</v>
      </c>
      <c r="AU23" s="4" t="s">
        <v>1145</v>
      </c>
      <c r="AV23" s="115">
        <v>303453</v>
      </c>
      <c r="AW23" s="115">
        <v>46254</v>
      </c>
      <c r="AX23" s="115"/>
      <c r="AY23" s="115">
        <v>16</v>
      </c>
      <c r="AZ23" s="115">
        <v>96169</v>
      </c>
      <c r="BA23" s="115">
        <v>14849</v>
      </c>
      <c r="BB23" s="115">
        <v>108</v>
      </c>
      <c r="BC23" s="115">
        <v>392611</v>
      </c>
      <c r="BD23" s="115">
        <v>5190448</v>
      </c>
      <c r="BE23" s="115">
        <v>4336989</v>
      </c>
      <c r="BF23"/>
    </row>
    <row r="24" spans="2:58" x14ac:dyDescent="0.25">
      <c r="H24" s="67" t="s">
        <v>113</v>
      </c>
      <c r="I24" s="123">
        <v>49371</v>
      </c>
      <c r="J24" s="123">
        <v>11925</v>
      </c>
      <c r="K24" s="123">
        <v>19440</v>
      </c>
      <c r="L24" s="123">
        <v>10407</v>
      </c>
      <c r="M24" s="123">
        <v>10188</v>
      </c>
      <c r="N24" s="123">
        <v>26160</v>
      </c>
      <c r="O24" s="123">
        <v>11708</v>
      </c>
      <c r="P24" s="123">
        <f>SUM(I24:O24)</f>
        <v>139199</v>
      </c>
      <c r="AN24" s="116" t="s">
        <v>1032</v>
      </c>
      <c r="AO24" s="116"/>
      <c r="AP24" s="116"/>
      <c r="AQ24" s="116" t="s">
        <v>1037</v>
      </c>
      <c r="AR24" s="116" t="s">
        <v>1024</v>
      </c>
      <c r="AS24" s="116">
        <v>75129</v>
      </c>
      <c r="AU24" s="4" t="s">
        <v>1132</v>
      </c>
      <c r="AV24" s="115">
        <v>426</v>
      </c>
      <c r="AW24" s="115">
        <v>38774</v>
      </c>
      <c r="AX24" s="115">
        <v>1796</v>
      </c>
      <c r="AY24" s="115">
        <v>4176</v>
      </c>
      <c r="AZ24" s="115">
        <v>10849</v>
      </c>
      <c r="BA24" s="115">
        <v>8258</v>
      </c>
      <c r="BB24" s="115">
        <v>9282</v>
      </c>
      <c r="BC24" s="115">
        <v>740</v>
      </c>
      <c r="BD24" s="115">
        <v>12318</v>
      </c>
      <c r="BE24" s="115">
        <v>1410</v>
      </c>
      <c r="BF24"/>
    </row>
    <row r="25" spans="2:58" x14ac:dyDescent="0.25">
      <c r="H25" s="67" t="s">
        <v>911</v>
      </c>
      <c r="I25" s="123">
        <v>1372238</v>
      </c>
      <c r="J25" s="123">
        <v>201618</v>
      </c>
      <c r="K25" s="123">
        <v>388005</v>
      </c>
      <c r="L25" s="123">
        <v>219572</v>
      </c>
      <c r="M25" s="123">
        <v>227667</v>
      </c>
      <c r="N25" s="123">
        <v>907132</v>
      </c>
      <c r="O25" s="123">
        <v>355882</v>
      </c>
      <c r="P25" s="123">
        <f>SUM(I25:O25)</f>
        <v>3672114</v>
      </c>
      <c r="AN25" s="116" t="s">
        <v>1032</v>
      </c>
      <c r="AO25" s="116"/>
      <c r="AP25" s="116"/>
      <c r="AQ25" s="116" t="s">
        <v>1038</v>
      </c>
      <c r="AR25" s="116" t="s">
        <v>1024</v>
      </c>
      <c r="AS25" s="116">
        <v>96206</v>
      </c>
      <c r="AU25" s="4" t="s">
        <v>1094</v>
      </c>
      <c r="AV25" s="115">
        <v>1118</v>
      </c>
      <c r="AW25" s="115">
        <v>1690</v>
      </c>
      <c r="AX25" s="115">
        <v>212</v>
      </c>
      <c r="AY25" s="115">
        <v>739</v>
      </c>
      <c r="AZ25" s="115">
        <v>616</v>
      </c>
      <c r="BA25" s="115">
        <v>557</v>
      </c>
      <c r="BB25" s="115">
        <v>1204</v>
      </c>
      <c r="BC25" s="115">
        <v>1021</v>
      </c>
      <c r="BD25" s="115">
        <v>8381</v>
      </c>
      <c r="BE25" s="115">
        <v>1225</v>
      </c>
      <c r="BF25"/>
    </row>
    <row r="26" spans="2:58" x14ac:dyDescent="0.25">
      <c r="H26" s="67" t="s">
        <v>909</v>
      </c>
      <c r="I26" s="121">
        <f>I25/I24</f>
        <v>27.794413724656174</v>
      </c>
      <c r="J26" s="121">
        <f t="shared" ref="J26" si="8">J25/J24</f>
        <v>16.907169811320756</v>
      </c>
      <c r="K26" s="121">
        <f t="shared" ref="K26" si="9">K25/K24</f>
        <v>19.959104938271604</v>
      </c>
      <c r="L26" s="121">
        <f t="shared" ref="L26" si="10">L25/L24</f>
        <v>21.098491400019217</v>
      </c>
      <c r="M26" s="121">
        <f t="shared" ref="M26" si="11">M25/M24</f>
        <v>22.34658421672556</v>
      </c>
      <c r="N26" s="121">
        <f t="shared" ref="N26" si="12">N25/N24</f>
        <v>34.676299694189602</v>
      </c>
      <c r="O26" s="121">
        <f t="shared" ref="O26" si="13">O25/O24</f>
        <v>30.39648103860608</v>
      </c>
      <c r="P26" s="121">
        <f t="shared" ref="P26" si="14">P25/P24</f>
        <v>26.380318824129482</v>
      </c>
      <c r="AN26" s="116" t="s">
        <v>1032</v>
      </c>
      <c r="AO26" s="116"/>
      <c r="AP26" s="116"/>
      <c r="AQ26" s="116" t="s">
        <v>1039</v>
      </c>
      <c r="AR26" s="116" t="s">
        <v>1024</v>
      </c>
      <c r="AS26" s="116">
        <v>57759</v>
      </c>
      <c r="AU26" s="4" t="s">
        <v>1125</v>
      </c>
      <c r="AV26" s="115">
        <v>676186</v>
      </c>
      <c r="AW26" s="115">
        <v>898077</v>
      </c>
      <c r="AX26" s="115">
        <v>115876</v>
      </c>
      <c r="AY26" s="115">
        <v>495630</v>
      </c>
      <c r="AZ26" s="115">
        <v>107122</v>
      </c>
      <c r="BA26" s="115">
        <v>100425</v>
      </c>
      <c r="BB26" s="115">
        <v>465792</v>
      </c>
      <c r="BC26" s="115">
        <v>976638</v>
      </c>
      <c r="BD26" s="115">
        <v>4501064</v>
      </c>
      <c r="BE26" s="115">
        <v>564338</v>
      </c>
      <c r="BF26"/>
    </row>
    <row r="27" spans="2:58" x14ac:dyDescent="0.25">
      <c r="B27" s="123"/>
      <c r="C27" s="123"/>
      <c r="D27" s="123"/>
      <c r="E27" s="123"/>
      <c r="F27" s="123"/>
      <c r="AN27" s="116" t="s">
        <v>1032</v>
      </c>
      <c r="AO27" s="116"/>
      <c r="AP27" s="116"/>
      <c r="AQ27" s="116" t="s">
        <v>1040</v>
      </c>
      <c r="AR27" s="116" t="s">
        <v>1024</v>
      </c>
      <c r="AS27" s="116">
        <v>36518</v>
      </c>
      <c r="AU27" s="4" t="s">
        <v>1095</v>
      </c>
      <c r="AV27" s="115">
        <v>40238</v>
      </c>
      <c r="AW27" s="115">
        <v>41373</v>
      </c>
      <c r="AX27" s="115">
        <v>24962</v>
      </c>
      <c r="AY27" s="115">
        <v>65786</v>
      </c>
      <c r="AZ27" s="115">
        <v>63271</v>
      </c>
      <c r="BA27" s="115">
        <v>52755</v>
      </c>
      <c r="BB27" s="115">
        <v>37388</v>
      </c>
      <c r="BC27" s="115">
        <v>25762</v>
      </c>
      <c r="BD27" s="115">
        <v>461694</v>
      </c>
      <c r="BE27" s="115">
        <v>110159</v>
      </c>
      <c r="BF27"/>
    </row>
    <row r="28" spans="2:58" x14ac:dyDescent="0.25">
      <c r="I28" s="67" t="s">
        <v>1019</v>
      </c>
      <c r="J28" s="67" t="s">
        <v>1020</v>
      </c>
      <c r="AN28" s="116" t="s">
        <v>1032</v>
      </c>
      <c r="AO28" s="116"/>
      <c r="AP28" s="116"/>
      <c r="AQ28" s="116" t="s">
        <v>1041</v>
      </c>
      <c r="AR28" s="116" t="s">
        <v>1024</v>
      </c>
      <c r="AS28" s="116">
        <v>73319</v>
      </c>
      <c r="AU28" s="4" t="s">
        <v>1129</v>
      </c>
      <c r="AV28" s="115">
        <v>1634</v>
      </c>
      <c r="AW28" s="115">
        <v>59534</v>
      </c>
      <c r="AX28" s="115">
        <v>826</v>
      </c>
      <c r="AY28" s="115">
        <v>1018</v>
      </c>
      <c r="AZ28" s="115">
        <v>27778</v>
      </c>
      <c r="BA28" s="115">
        <v>23406</v>
      </c>
      <c r="BB28" s="115">
        <v>40974</v>
      </c>
      <c r="BC28" s="115">
        <v>1482</v>
      </c>
      <c r="BD28" s="115">
        <v>15040</v>
      </c>
      <c r="BE28" s="115">
        <v>6290</v>
      </c>
      <c r="BF28"/>
    </row>
    <row r="29" spans="2:58" x14ac:dyDescent="0.25">
      <c r="H29" s="67" t="s">
        <v>113</v>
      </c>
      <c r="I29" s="123">
        <v>22597</v>
      </c>
      <c r="J29" s="123">
        <v>59935</v>
      </c>
      <c r="K29" s="123">
        <f>SUM(I29:J29)</f>
        <v>82532</v>
      </c>
      <c r="AN29" s="116" t="s">
        <v>1032</v>
      </c>
      <c r="AO29" s="116"/>
      <c r="AP29" s="116"/>
      <c r="AQ29" s="116" t="s">
        <v>1042</v>
      </c>
      <c r="AR29" s="116" t="s">
        <v>1024</v>
      </c>
      <c r="AS29" s="116">
        <v>97479</v>
      </c>
      <c r="AU29" s="4" t="s">
        <v>1301</v>
      </c>
      <c r="AV29" s="115">
        <v>83074</v>
      </c>
      <c r="AW29" s="115">
        <v>412997</v>
      </c>
      <c r="AX29" s="115">
        <v>41128</v>
      </c>
      <c r="AY29" s="115">
        <v>774106</v>
      </c>
      <c r="AZ29" s="115">
        <v>202669</v>
      </c>
      <c r="BA29" s="115">
        <v>470231</v>
      </c>
      <c r="BB29" s="115">
        <v>64016</v>
      </c>
      <c r="BC29" s="115">
        <v>82942</v>
      </c>
      <c r="BD29" s="115">
        <v>2192784</v>
      </c>
      <c r="BE29" s="115">
        <v>61622</v>
      </c>
      <c r="BF29"/>
    </row>
    <row r="30" spans="2:58" x14ac:dyDescent="0.25">
      <c r="H30" s="67" t="s">
        <v>911</v>
      </c>
      <c r="I30" s="123">
        <v>328177</v>
      </c>
      <c r="J30" s="123">
        <v>783298</v>
      </c>
      <c r="K30" s="123">
        <f>SUM(I30:J30)</f>
        <v>1111475</v>
      </c>
      <c r="AN30" s="116" t="s">
        <v>1032</v>
      </c>
      <c r="AO30" s="116"/>
      <c r="AP30" s="116"/>
      <c r="AQ30" s="116" t="s">
        <v>3</v>
      </c>
      <c r="AR30" s="116" t="s">
        <v>1024</v>
      </c>
      <c r="AS30" s="116">
        <v>757628</v>
      </c>
      <c r="AU30" s="4" t="s">
        <v>1120</v>
      </c>
      <c r="AV30" s="115">
        <v>508960</v>
      </c>
      <c r="AW30" s="115">
        <v>10096985</v>
      </c>
      <c r="AX30" s="115">
        <v>851714</v>
      </c>
      <c r="AY30" s="115">
        <v>1675494</v>
      </c>
      <c r="AZ30" s="115">
        <v>279851</v>
      </c>
      <c r="BA30" s="115">
        <v>4958568</v>
      </c>
      <c r="BB30" s="115">
        <v>3499862</v>
      </c>
      <c r="BC30" s="115">
        <v>1274246</v>
      </c>
      <c r="BD30" s="115">
        <v>24642437</v>
      </c>
      <c r="BE30" s="115">
        <v>1146359</v>
      </c>
      <c r="BF30"/>
    </row>
    <row r="31" spans="2:58" x14ac:dyDescent="0.25">
      <c r="H31" s="67" t="s">
        <v>909</v>
      </c>
      <c r="I31" s="121">
        <f>I30/I29</f>
        <v>14.523034031066071</v>
      </c>
      <c r="J31" s="121">
        <f t="shared" ref="J31" si="15">J30/J29</f>
        <v>13.0691248852924</v>
      </c>
      <c r="K31" s="121">
        <f t="shared" ref="K31" si="16">K30/K29</f>
        <v>13.467200600979014</v>
      </c>
      <c r="AN31" s="116" t="s">
        <v>1043</v>
      </c>
      <c r="AO31" s="116"/>
      <c r="AP31" s="116"/>
      <c r="AQ31" s="116" t="s">
        <v>1034</v>
      </c>
      <c r="AR31" s="116" t="s">
        <v>1026</v>
      </c>
      <c r="AS31" s="116">
        <v>64369118</v>
      </c>
      <c r="AU31" s="4" t="s">
        <v>1155</v>
      </c>
      <c r="AV31" s="115">
        <v>13059</v>
      </c>
      <c r="AW31" s="115"/>
      <c r="AX31" s="115"/>
      <c r="AY31" s="115">
        <v>73983</v>
      </c>
      <c r="AZ31" s="115">
        <v>1042459</v>
      </c>
      <c r="BA31" s="115">
        <v>221809</v>
      </c>
      <c r="BB31" s="115"/>
      <c r="BC31" s="115">
        <v>69834</v>
      </c>
      <c r="BD31" s="115">
        <v>1446543</v>
      </c>
      <c r="BE31" s="115">
        <v>25399</v>
      </c>
      <c r="BF31"/>
    </row>
    <row r="32" spans="2:58" x14ac:dyDescent="0.25">
      <c r="AN32" s="116" t="s">
        <v>1043</v>
      </c>
      <c r="AO32" s="116"/>
      <c r="AP32" s="116"/>
      <c r="AQ32" s="116" t="s">
        <v>1035</v>
      </c>
      <c r="AR32" s="116" t="s">
        <v>1026</v>
      </c>
      <c r="AS32" s="116">
        <v>26996323</v>
      </c>
      <c r="AU32" s="4" t="s">
        <v>1133</v>
      </c>
      <c r="AV32" s="115">
        <v>117411</v>
      </c>
      <c r="AW32" s="115">
        <v>121078</v>
      </c>
      <c r="AX32" s="115">
        <v>15406</v>
      </c>
      <c r="AY32" s="115">
        <v>109783</v>
      </c>
      <c r="AZ32" s="115">
        <v>15781</v>
      </c>
      <c r="BA32" s="115">
        <v>53391</v>
      </c>
      <c r="BB32" s="115">
        <v>40092</v>
      </c>
      <c r="BC32" s="115">
        <v>774</v>
      </c>
      <c r="BD32" s="115">
        <v>107380</v>
      </c>
      <c r="BE32" s="115">
        <v>53984</v>
      </c>
      <c r="BF32"/>
    </row>
    <row r="33" spans="40:58" x14ac:dyDescent="0.25">
      <c r="AN33" s="116" t="s">
        <v>1043</v>
      </c>
      <c r="AO33" s="116"/>
      <c r="AP33" s="116"/>
      <c r="AQ33" s="116" t="s">
        <v>1036</v>
      </c>
      <c r="AR33" s="116" t="s">
        <v>1026</v>
      </c>
      <c r="AS33" s="116">
        <v>18694841</v>
      </c>
      <c r="AU33" s="4" t="s">
        <v>1151</v>
      </c>
      <c r="AV33" s="115">
        <v>3</v>
      </c>
      <c r="AW33" s="115">
        <v>237</v>
      </c>
      <c r="AX33" s="115">
        <v>4235</v>
      </c>
      <c r="AY33" s="115">
        <v>6431</v>
      </c>
      <c r="AZ33" s="115">
        <v>6498</v>
      </c>
      <c r="BA33" s="115">
        <v>464</v>
      </c>
      <c r="BB33" s="115">
        <v>8178</v>
      </c>
      <c r="BC33" s="115"/>
      <c r="BD33" s="115">
        <v>28418</v>
      </c>
      <c r="BE33" s="115">
        <v>2374</v>
      </c>
      <c r="BF33"/>
    </row>
    <row r="34" spans="40:58" x14ac:dyDescent="0.25">
      <c r="AN34" s="116" t="s">
        <v>1043</v>
      </c>
      <c r="AO34" s="116"/>
      <c r="AP34" s="116"/>
      <c r="AQ34" s="116" t="s">
        <v>1037</v>
      </c>
      <c r="AR34" s="116" t="s">
        <v>1026</v>
      </c>
      <c r="AS34" s="116">
        <v>46863957</v>
      </c>
      <c r="AU34" s="4" t="s">
        <v>1130</v>
      </c>
      <c r="AV34" s="115"/>
      <c r="AW34" s="115">
        <v>51898</v>
      </c>
      <c r="AX34" s="115"/>
      <c r="AY34" s="115"/>
      <c r="AZ34" s="115">
        <v>4010</v>
      </c>
      <c r="BA34" s="115"/>
      <c r="BB34" s="115">
        <v>71060</v>
      </c>
      <c r="BC34" s="115">
        <v>4888</v>
      </c>
      <c r="BD34" s="115">
        <v>7230</v>
      </c>
      <c r="BE34" s="115"/>
      <c r="BF34"/>
    </row>
    <row r="35" spans="40:58" x14ac:dyDescent="0.25">
      <c r="AN35" s="116" t="s">
        <v>1043</v>
      </c>
      <c r="AO35" s="116"/>
      <c r="AP35" s="116"/>
      <c r="AQ35" s="116" t="s">
        <v>1038</v>
      </c>
      <c r="AR35" s="116" t="s">
        <v>1026</v>
      </c>
      <c r="AS35" s="116">
        <v>33983071</v>
      </c>
      <c r="AU35" s="4" t="s">
        <v>1124</v>
      </c>
      <c r="AV35" s="115">
        <v>426</v>
      </c>
      <c r="AW35" s="115">
        <v>38774</v>
      </c>
      <c r="AX35" s="115">
        <v>1796</v>
      </c>
      <c r="AY35" s="115">
        <v>4176</v>
      </c>
      <c r="AZ35" s="115">
        <v>10849</v>
      </c>
      <c r="BA35" s="115">
        <v>8258</v>
      </c>
      <c r="BB35" s="115">
        <v>9282</v>
      </c>
      <c r="BC35" s="115">
        <v>740</v>
      </c>
      <c r="BD35" s="115">
        <v>81975</v>
      </c>
      <c r="BE35" s="115">
        <v>1410</v>
      </c>
      <c r="BF35"/>
    </row>
    <row r="36" spans="40:58" x14ac:dyDescent="0.25">
      <c r="AN36" s="116" t="s">
        <v>1043</v>
      </c>
      <c r="AO36" s="116"/>
      <c r="AP36" s="116"/>
      <c r="AQ36" s="116" t="s">
        <v>1039</v>
      </c>
      <c r="AR36" s="116" t="s">
        <v>1026</v>
      </c>
      <c r="AS36" s="116">
        <v>39726603</v>
      </c>
      <c r="AU36" s="4" t="s">
        <v>1018</v>
      </c>
      <c r="AV36" s="115">
        <v>417168</v>
      </c>
      <c r="AW36" s="115"/>
      <c r="AX36" s="115"/>
      <c r="AY36" s="115">
        <v>20709</v>
      </c>
      <c r="AZ36" s="115">
        <v>484516</v>
      </c>
      <c r="BA36" s="115">
        <v>103820</v>
      </c>
      <c r="BB36" s="115">
        <v>8771</v>
      </c>
      <c r="BC36" s="115">
        <v>5173</v>
      </c>
      <c r="BD36" s="115">
        <v>1164014</v>
      </c>
      <c r="BE36" s="115">
        <v>123855</v>
      </c>
      <c r="BF36"/>
    </row>
    <row r="37" spans="40:58" x14ac:dyDescent="0.25">
      <c r="AN37" s="116" t="s">
        <v>1043</v>
      </c>
      <c r="AO37" s="116"/>
      <c r="AP37" s="116"/>
      <c r="AQ37" s="116" t="s">
        <v>1040</v>
      </c>
      <c r="AR37" s="116" t="s">
        <v>1026</v>
      </c>
      <c r="AS37" s="116">
        <v>32244899</v>
      </c>
      <c r="AU37" s="4" t="s">
        <v>1134</v>
      </c>
      <c r="AV37" s="115">
        <v>411349</v>
      </c>
      <c r="AW37" s="115">
        <v>550238</v>
      </c>
      <c r="AX37" s="115">
        <v>2038</v>
      </c>
      <c r="AY37" s="115">
        <v>2208</v>
      </c>
      <c r="AZ37" s="115">
        <v>9536</v>
      </c>
      <c r="BA37" s="115">
        <v>5134</v>
      </c>
      <c r="BB37" s="115">
        <v>259974</v>
      </c>
      <c r="BC37" s="115">
        <v>974364</v>
      </c>
      <c r="BD37" s="115">
        <v>1063996</v>
      </c>
      <c r="BE37" s="115">
        <v>410486</v>
      </c>
      <c r="BF37"/>
    </row>
    <row r="38" spans="40:58" x14ac:dyDescent="0.25">
      <c r="AN38" s="116" t="s">
        <v>1043</v>
      </c>
      <c r="AO38" s="116"/>
      <c r="AP38" s="116"/>
      <c r="AQ38" s="116" t="s">
        <v>1041</v>
      </c>
      <c r="AR38" s="116" t="s">
        <v>1026</v>
      </c>
      <c r="AS38" s="116">
        <v>38444846</v>
      </c>
      <c r="AU38" s="4" t="s">
        <v>1168</v>
      </c>
      <c r="AV38" s="115"/>
      <c r="AW38" s="115">
        <v>20</v>
      </c>
      <c r="AX38" s="115"/>
      <c r="AY38" s="115">
        <v>8779</v>
      </c>
      <c r="AZ38" s="115">
        <v>11888</v>
      </c>
      <c r="BA38" s="115">
        <v>28121</v>
      </c>
      <c r="BB38" s="115">
        <v>67</v>
      </c>
      <c r="BC38" s="115"/>
      <c r="BD38" s="115">
        <v>49170</v>
      </c>
      <c r="BE38" s="115">
        <v>294</v>
      </c>
      <c r="BF38"/>
    </row>
    <row r="39" spans="40:58" x14ac:dyDescent="0.25">
      <c r="AN39" s="116" t="s">
        <v>1043</v>
      </c>
      <c r="AO39" s="116"/>
      <c r="AP39" s="116"/>
      <c r="AQ39" s="116" t="s">
        <v>1042</v>
      </c>
      <c r="AR39" s="116" t="s">
        <v>1026</v>
      </c>
      <c r="AS39" s="116">
        <v>31432349</v>
      </c>
      <c r="AU39" s="4" t="s">
        <v>1176</v>
      </c>
      <c r="AV39" s="115"/>
      <c r="AW39" s="115">
        <v>40</v>
      </c>
      <c r="AX39" s="115"/>
      <c r="AY39" s="115">
        <v>17559</v>
      </c>
      <c r="AZ39" s="115">
        <v>23776</v>
      </c>
      <c r="BA39" s="115">
        <v>56243</v>
      </c>
      <c r="BB39" s="115">
        <v>134</v>
      </c>
      <c r="BC39" s="115"/>
      <c r="BD39" s="115">
        <v>98339</v>
      </c>
      <c r="BE39" s="115">
        <v>588</v>
      </c>
      <c r="BF39"/>
    </row>
    <row r="40" spans="40:58" x14ac:dyDescent="0.25">
      <c r="AN40" s="116" t="s">
        <v>1043</v>
      </c>
      <c r="AO40" s="116"/>
      <c r="AP40" s="116"/>
      <c r="AQ40" s="116" t="s">
        <v>3</v>
      </c>
      <c r="AR40" s="116" t="s">
        <v>1026</v>
      </c>
      <c r="AS40" s="116">
        <v>332756007</v>
      </c>
      <c r="AU40" s="4" t="s">
        <v>946</v>
      </c>
      <c r="AV40" s="115">
        <v>464792</v>
      </c>
      <c r="AW40" s="115">
        <v>9413777</v>
      </c>
      <c r="AX40" s="115">
        <v>833440</v>
      </c>
      <c r="AY40" s="115">
        <v>1522296</v>
      </c>
      <c r="AZ40" s="115">
        <v>154528</v>
      </c>
      <c r="BA40" s="115">
        <v>4913088</v>
      </c>
      <c r="BB40" s="115">
        <v>3396465</v>
      </c>
      <c r="BC40" s="115">
        <v>896898</v>
      </c>
      <c r="BD40" s="115">
        <v>21831593</v>
      </c>
      <c r="BE40" s="115">
        <v>6768</v>
      </c>
      <c r="BF40"/>
    </row>
    <row r="41" spans="40:58" x14ac:dyDescent="0.25">
      <c r="AN41" s="116" t="s">
        <v>1033</v>
      </c>
      <c r="AO41" s="116"/>
      <c r="AP41" s="116"/>
      <c r="AQ41" s="116" t="s">
        <v>1034</v>
      </c>
      <c r="AR41" s="116" t="s">
        <v>1026</v>
      </c>
      <c r="AS41" s="116">
        <v>47416123</v>
      </c>
      <c r="AU41" s="4" t="s">
        <v>1136</v>
      </c>
      <c r="AV41" s="115">
        <v>147428</v>
      </c>
      <c r="AW41" s="115">
        <v>226760</v>
      </c>
      <c r="AX41" s="115">
        <v>98432</v>
      </c>
      <c r="AY41" s="115">
        <v>383640</v>
      </c>
      <c r="AZ41" s="115">
        <v>81806</v>
      </c>
      <c r="BA41" s="115">
        <v>41900</v>
      </c>
      <c r="BB41" s="115">
        <v>165726</v>
      </c>
      <c r="BC41" s="115">
        <v>1500</v>
      </c>
      <c r="BD41" s="115">
        <v>258367</v>
      </c>
      <c r="BE41" s="115">
        <v>99868</v>
      </c>
      <c r="BF41"/>
    </row>
    <row r="42" spans="40:58" x14ac:dyDescent="0.25">
      <c r="AN42" s="116" t="s">
        <v>1033</v>
      </c>
      <c r="AO42" s="116"/>
      <c r="AP42" s="116"/>
      <c r="AQ42" s="116" t="s">
        <v>1035</v>
      </c>
      <c r="AR42" s="116" t="s">
        <v>1026</v>
      </c>
      <c r="AS42" s="116">
        <v>20449851</v>
      </c>
      <c r="AU42" s="4" t="s">
        <v>1163</v>
      </c>
      <c r="AV42" s="115"/>
      <c r="AW42" s="115"/>
      <c r="AX42" s="115"/>
      <c r="AY42" s="115">
        <v>2202</v>
      </c>
      <c r="AZ42" s="115">
        <v>96804</v>
      </c>
      <c r="BA42" s="115">
        <v>46705</v>
      </c>
      <c r="BB42" s="115"/>
      <c r="BC42" s="115"/>
      <c r="BD42" s="115">
        <v>145711</v>
      </c>
      <c r="BE42" s="115"/>
      <c r="BF42"/>
    </row>
    <row r="43" spans="40:58" x14ac:dyDescent="0.25">
      <c r="AN43" s="116" t="s">
        <v>1033</v>
      </c>
      <c r="AO43" s="116"/>
      <c r="AP43" s="116"/>
      <c r="AQ43" s="116" t="s">
        <v>1036</v>
      </c>
      <c r="AR43" s="116" t="s">
        <v>1026</v>
      </c>
      <c r="AS43" s="116">
        <v>14723138</v>
      </c>
      <c r="AU43" s="4" t="s">
        <v>1162</v>
      </c>
      <c r="AV43" s="115"/>
      <c r="AW43" s="115">
        <v>600</v>
      </c>
      <c r="AX43" s="115"/>
      <c r="AY43" s="115">
        <v>1160</v>
      </c>
      <c r="AZ43" s="115">
        <v>64386</v>
      </c>
      <c r="BA43" s="115"/>
      <c r="BB43" s="115">
        <v>918</v>
      </c>
      <c r="BC43" s="115">
        <v>1209</v>
      </c>
      <c r="BD43" s="115">
        <v>79365</v>
      </c>
      <c r="BE43" s="115">
        <v>11092</v>
      </c>
      <c r="BF43"/>
    </row>
    <row r="44" spans="40:58" x14ac:dyDescent="0.25">
      <c r="AN44" s="116" t="s">
        <v>1033</v>
      </c>
      <c r="AO44" s="116"/>
      <c r="AP44" s="116"/>
      <c r="AQ44" s="116" t="s">
        <v>1037</v>
      </c>
      <c r="AR44" s="116" t="s">
        <v>1026</v>
      </c>
      <c r="AS44" s="116">
        <v>40046063</v>
      </c>
      <c r="AU44" s="4" t="s">
        <v>1172</v>
      </c>
      <c r="AV44" s="115">
        <v>71871</v>
      </c>
      <c r="AW44" s="115"/>
      <c r="AX44" s="115"/>
      <c r="AY44" s="115"/>
      <c r="AZ44" s="115">
        <v>188989</v>
      </c>
      <c r="BA44" s="115">
        <v>12418</v>
      </c>
      <c r="BB44" s="115">
        <v>10841</v>
      </c>
      <c r="BC44" s="115">
        <v>4326</v>
      </c>
      <c r="BD44" s="115">
        <v>403237</v>
      </c>
      <c r="BE44" s="115">
        <v>114792</v>
      </c>
      <c r="BF44"/>
    </row>
    <row r="45" spans="40:58" x14ac:dyDescent="0.25">
      <c r="AN45" s="116" t="s">
        <v>1033</v>
      </c>
      <c r="AO45" s="116"/>
      <c r="AP45" s="116"/>
      <c r="AQ45" s="116" t="s">
        <v>1038</v>
      </c>
      <c r="AR45" s="116" t="s">
        <v>1026</v>
      </c>
      <c r="AS45" s="116">
        <v>28052542</v>
      </c>
      <c r="AU45" s="4" t="s">
        <v>1017</v>
      </c>
      <c r="AV45" s="115">
        <v>35935</v>
      </c>
      <c r="AW45" s="115"/>
      <c r="AX45" s="115"/>
      <c r="AY45" s="115"/>
      <c r="AZ45" s="115">
        <v>94495</v>
      </c>
      <c r="BA45" s="115">
        <v>6209</v>
      </c>
      <c r="BB45" s="115">
        <v>5420</v>
      </c>
      <c r="BC45" s="115">
        <v>2163</v>
      </c>
      <c r="BD45" s="115">
        <v>201618</v>
      </c>
      <c r="BE45" s="115">
        <v>57396</v>
      </c>
      <c r="BF45"/>
    </row>
    <row r="46" spans="40:58" x14ac:dyDescent="0.25">
      <c r="AN46" s="116" t="s">
        <v>1033</v>
      </c>
      <c r="AO46" s="116"/>
      <c r="AP46" s="116"/>
      <c r="AQ46" s="116" t="s">
        <v>1039</v>
      </c>
      <c r="AR46" s="116" t="s">
        <v>1026</v>
      </c>
      <c r="AS46" s="116">
        <v>29917464</v>
      </c>
      <c r="AU46" s="4" t="s">
        <v>953</v>
      </c>
      <c r="AV46" s="115">
        <v>6780</v>
      </c>
      <c r="AW46" s="115">
        <v>59905</v>
      </c>
      <c r="AX46" s="115">
        <v>1112</v>
      </c>
      <c r="AY46" s="115">
        <v>4794</v>
      </c>
      <c r="AZ46" s="115">
        <v>1994</v>
      </c>
      <c r="BA46" s="115">
        <v>2126</v>
      </c>
      <c r="BB46" s="115">
        <v>908</v>
      </c>
      <c r="BC46" s="115">
        <v>46914</v>
      </c>
      <c r="BD46" s="115">
        <v>34450</v>
      </c>
      <c r="BE46" s="115">
        <v>87704</v>
      </c>
      <c r="BF46"/>
    </row>
    <row r="47" spans="40:58" x14ac:dyDescent="0.25">
      <c r="AN47" s="116" t="s">
        <v>1033</v>
      </c>
      <c r="AO47" s="116"/>
      <c r="AP47" s="116"/>
      <c r="AQ47" s="116" t="s">
        <v>1040</v>
      </c>
      <c r="AR47" s="116" t="s">
        <v>1026</v>
      </c>
      <c r="AS47" s="116">
        <v>27401131</v>
      </c>
      <c r="AU47" s="4" t="s">
        <v>1123</v>
      </c>
      <c r="AV47" s="115">
        <v>17818</v>
      </c>
      <c r="AW47" s="115">
        <v>1379014</v>
      </c>
      <c r="AX47" s="115">
        <v>53220</v>
      </c>
      <c r="AY47" s="115">
        <v>105980</v>
      </c>
      <c r="AZ47" s="115">
        <v>152636</v>
      </c>
      <c r="BA47" s="115">
        <v>738312</v>
      </c>
      <c r="BB47" s="115">
        <v>475339</v>
      </c>
      <c r="BC47" s="115">
        <v>6892</v>
      </c>
      <c r="BD47" s="115">
        <v>3078427</v>
      </c>
      <c r="BE47" s="115">
        <v>109986</v>
      </c>
      <c r="BF47"/>
    </row>
    <row r="48" spans="40:58" x14ac:dyDescent="0.25">
      <c r="AN48" s="116" t="s">
        <v>1033</v>
      </c>
      <c r="AO48" s="116"/>
      <c r="AP48" s="116"/>
      <c r="AQ48" s="116" t="s">
        <v>1041</v>
      </c>
      <c r="AR48" s="116" t="s">
        <v>1026</v>
      </c>
      <c r="AS48" s="116">
        <v>32128342</v>
      </c>
      <c r="AU48" s="4" t="s">
        <v>1013</v>
      </c>
      <c r="AV48" s="115">
        <v>5926</v>
      </c>
      <c r="AW48" s="115">
        <v>281332</v>
      </c>
      <c r="AX48" s="115">
        <v>984</v>
      </c>
      <c r="AY48" s="115"/>
      <c r="AZ48" s="115">
        <v>473027</v>
      </c>
      <c r="BA48" s="115">
        <v>150</v>
      </c>
      <c r="BB48" s="115">
        <v>196836</v>
      </c>
      <c r="BC48" s="115">
        <v>200947</v>
      </c>
      <c r="BD48" s="115">
        <v>1808383</v>
      </c>
      <c r="BE48" s="115">
        <v>649184</v>
      </c>
      <c r="BF48"/>
    </row>
    <row r="49" spans="40:58" x14ac:dyDescent="0.25">
      <c r="AN49" s="116" t="s">
        <v>1033</v>
      </c>
      <c r="AO49" s="116"/>
      <c r="AP49" s="116"/>
      <c r="AQ49" s="116" t="s">
        <v>1042</v>
      </c>
      <c r="AR49" s="116" t="s">
        <v>1026</v>
      </c>
      <c r="AS49" s="116">
        <v>21558484</v>
      </c>
      <c r="AU49" s="4" t="s">
        <v>956</v>
      </c>
      <c r="AV49" s="115">
        <v>917595</v>
      </c>
      <c r="AW49" s="115"/>
      <c r="AX49" s="115">
        <v>126</v>
      </c>
      <c r="AY49" s="115">
        <v>83420</v>
      </c>
      <c r="AZ49" s="115">
        <v>2065308</v>
      </c>
      <c r="BA49" s="115">
        <v>479383</v>
      </c>
      <c r="BB49" s="115">
        <v>55037</v>
      </c>
      <c r="BC49" s="115">
        <v>48198</v>
      </c>
      <c r="BD49" s="115">
        <v>4116712</v>
      </c>
      <c r="BE49" s="115">
        <v>467644</v>
      </c>
      <c r="BF49"/>
    </row>
    <row r="50" spans="40:58" x14ac:dyDescent="0.25">
      <c r="AN50" s="116" t="s">
        <v>1033</v>
      </c>
      <c r="AO50" s="116"/>
      <c r="AP50" s="116"/>
      <c r="AQ50" s="116" t="s">
        <v>3</v>
      </c>
      <c r="AR50" s="116" t="s">
        <v>1026</v>
      </c>
      <c r="AS50" s="116">
        <v>261693138</v>
      </c>
      <c r="AU50" s="4" t="s">
        <v>1126</v>
      </c>
      <c r="AV50" s="115"/>
      <c r="AW50" s="115"/>
      <c r="AX50" s="115"/>
      <c r="AY50" s="115"/>
      <c r="AZ50" s="115"/>
      <c r="BA50" s="115"/>
      <c r="BB50" s="115"/>
      <c r="BC50" s="115"/>
      <c r="BD50" s="115">
        <v>54572</v>
      </c>
      <c r="BE50" s="115"/>
      <c r="BF50"/>
    </row>
    <row r="51" spans="40:58" x14ac:dyDescent="0.25">
      <c r="AN51" s="116" t="s">
        <v>1031</v>
      </c>
      <c r="AO51" s="116"/>
      <c r="AP51" s="116"/>
      <c r="AQ51" s="116" t="s">
        <v>1034</v>
      </c>
      <c r="AR51" s="116" t="s">
        <v>1026</v>
      </c>
      <c r="AS51" s="116">
        <v>10125293</v>
      </c>
      <c r="AU51" s="4" t="s">
        <v>1156</v>
      </c>
      <c r="AV51" s="115">
        <v>90885</v>
      </c>
      <c r="AW51" s="115"/>
      <c r="AX51" s="115"/>
      <c r="AY51" s="115">
        <v>458</v>
      </c>
      <c r="AZ51" s="115">
        <v>15929</v>
      </c>
      <c r="BA51" s="115">
        <v>2666</v>
      </c>
      <c r="BB51" s="115">
        <v>2942</v>
      </c>
      <c r="BC51" s="115">
        <v>10120</v>
      </c>
      <c r="BD51" s="115">
        <v>169156</v>
      </c>
      <c r="BE51" s="115">
        <v>46155</v>
      </c>
      <c r="BF51"/>
    </row>
    <row r="52" spans="40:58" x14ac:dyDescent="0.25">
      <c r="AN52" s="116" t="s">
        <v>1031</v>
      </c>
      <c r="AO52" s="116"/>
      <c r="AP52" s="116"/>
      <c r="AQ52" s="116" t="s">
        <v>1035</v>
      </c>
      <c r="AR52" s="116" t="s">
        <v>1026</v>
      </c>
      <c r="AS52" s="116">
        <v>3003348</v>
      </c>
      <c r="AU52" s="4" t="s">
        <v>1173</v>
      </c>
      <c r="AV52" s="115">
        <v>181768</v>
      </c>
      <c r="AW52" s="115"/>
      <c r="AX52" s="115"/>
      <c r="AY52" s="115">
        <v>916</v>
      </c>
      <c r="AZ52" s="115">
        <v>31859</v>
      </c>
      <c r="BA52" s="115">
        <v>5332</v>
      </c>
      <c r="BB52" s="115">
        <v>5884</v>
      </c>
      <c r="BC52" s="115">
        <v>20240</v>
      </c>
      <c r="BD52" s="115">
        <v>338309</v>
      </c>
      <c r="BE52" s="115">
        <v>92309</v>
      </c>
      <c r="BF52"/>
    </row>
    <row r="53" spans="40:58" x14ac:dyDescent="0.25">
      <c r="AN53" s="116" t="s">
        <v>1031</v>
      </c>
      <c r="AO53" s="116"/>
      <c r="AP53" s="116"/>
      <c r="AQ53" s="116" t="s">
        <v>1036</v>
      </c>
      <c r="AR53" s="116" t="s">
        <v>1026</v>
      </c>
      <c r="AS53" s="116">
        <v>2088431</v>
      </c>
      <c r="AU53" s="4" t="s">
        <v>1090</v>
      </c>
      <c r="AV53" s="115">
        <v>4099</v>
      </c>
      <c r="AW53" s="115">
        <v>8117</v>
      </c>
      <c r="AX53" s="115">
        <v>2337</v>
      </c>
      <c r="AY53" s="115">
        <v>2823</v>
      </c>
      <c r="AZ53" s="115">
        <v>2807</v>
      </c>
      <c r="BA53" s="115">
        <v>2853</v>
      </c>
      <c r="BB53" s="115">
        <v>5194</v>
      </c>
      <c r="BC53" s="115">
        <v>4973</v>
      </c>
      <c r="BD53" s="115">
        <v>39653</v>
      </c>
      <c r="BE53" s="115">
        <v>6450</v>
      </c>
      <c r="BF53"/>
    </row>
    <row r="54" spans="40:58" x14ac:dyDescent="0.25">
      <c r="AN54" s="116" t="s">
        <v>1031</v>
      </c>
      <c r="AO54" s="116"/>
      <c r="AP54" s="116"/>
      <c r="AQ54" s="116" t="s">
        <v>1037</v>
      </c>
      <c r="AR54" s="116" t="s">
        <v>1026</v>
      </c>
      <c r="AS54" s="116">
        <v>2973572</v>
      </c>
      <c r="AU54" s="4" t="s">
        <v>1096</v>
      </c>
      <c r="AV54" s="115">
        <v>24914</v>
      </c>
      <c r="AW54" s="115">
        <v>33755</v>
      </c>
      <c r="AX54" s="115">
        <v>11555</v>
      </c>
      <c r="AY54" s="115">
        <v>30421</v>
      </c>
      <c r="AZ54" s="115">
        <v>34208</v>
      </c>
      <c r="BA54" s="115">
        <v>20563</v>
      </c>
      <c r="BB54" s="115">
        <v>20371</v>
      </c>
      <c r="BC54" s="115">
        <v>43308</v>
      </c>
      <c r="BD54" s="115">
        <v>295935</v>
      </c>
      <c r="BE54" s="115">
        <v>76839</v>
      </c>
      <c r="BF54"/>
    </row>
    <row r="55" spans="40:58" x14ac:dyDescent="0.25">
      <c r="AN55" s="116" t="s">
        <v>1031</v>
      </c>
      <c r="AO55" s="116"/>
      <c r="AP55" s="116"/>
      <c r="AQ55" s="116" t="s">
        <v>1038</v>
      </c>
      <c r="AR55" s="116" t="s">
        <v>1026</v>
      </c>
      <c r="AS55" s="116">
        <v>4582965</v>
      </c>
      <c r="AU55" s="4" t="s">
        <v>1161</v>
      </c>
      <c r="AV55" s="115"/>
      <c r="AW55" s="115"/>
      <c r="AX55" s="115"/>
      <c r="AY55" s="115">
        <v>5026</v>
      </c>
      <c r="AZ55" s="115">
        <v>4908</v>
      </c>
      <c r="BA55" s="115">
        <v>17362</v>
      </c>
      <c r="BB55" s="115"/>
      <c r="BC55" s="115"/>
      <c r="BD55" s="115">
        <v>27296</v>
      </c>
      <c r="BE55" s="115"/>
      <c r="BF55"/>
    </row>
    <row r="56" spans="40:58" x14ac:dyDescent="0.25">
      <c r="AN56" s="116" t="s">
        <v>1031</v>
      </c>
      <c r="AO56" s="116"/>
      <c r="AP56" s="116"/>
      <c r="AQ56" s="116" t="s">
        <v>1039</v>
      </c>
      <c r="AR56" s="116" t="s">
        <v>1026</v>
      </c>
      <c r="AS56" s="116">
        <v>3009819</v>
      </c>
      <c r="AU56" s="4" t="s">
        <v>1175</v>
      </c>
      <c r="AV56" s="115"/>
      <c r="AW56" s="115"/>
      <c r="AX56" s="115"/>
      <c r="AY56" s="115">
        <v>10052</v>
      </c>
      <c r="AZ56" s="115">
        <v>9816</v>
      </c>
      <c r="BA56" s="115">
        <v>34723</v>
      </c>
      <c r="BB56" s="115"/>
      <c r="BC56" s="115"/>
      <c r="BD56" s="115">
        <v>54592</v>
      </c>
      <c r="BE56" s="115"/>
      <c r="BF56"/>
    </row>
    <row r="57" spans="40:58" x14ac:dyDescent="0.25">
      <c r="AN57" s="116" t="s">
        <v>1031</v>
      </c>
      <c r="AO57" s="116"/>
      <c r="AP57" s="116"/>
      <c r="AQ57" s="116" t="s">
        <v>1040</v>
      </c>
      <c r="AR57" s="116" t="s">
        <v>1026</v>
      </c>
      <c r="AS57" s="116">
        <v>2614592</v>
      </c>
      <c r="AU57" s="4" t="s">
        <v>1165</v>
      </c>
      <c r="AV57" s="115">
        <v>11545</v>
      </c>
      <c r="AW57" s="115">
        <v>5007</v>
      </c>
      <c r="AX57" s="115"/>
      <c r="AY57" s="115"/>
      <c r="AZ57" s="115">
        <v>20172</v>
      </c>
      <c r="BA57" s="115">
        <v>600</v>
      </c>
      <c r="BB57" s="115">
        <v>150</v>
      </c>
      <c r="BC57" s="115"/>
      <c r="BD57" s="115">
        <v>431917</v>
      </c>
      <c r="BE57" s="115">
        <v>394444</v>
      </c>
      <c r="BF57"/>
    </row>
    <row r="58" spans="40:58" x14ac:dyDescent="0.25">
      <c r="AN58" s="116" t="s">
        <v>1031</v>
      </c>
      <c r="AO58" s="116"/>
      <c r="AP58" s="116"/>
      <c r="AQ58" s="116" t="s">
        <v>1041</v>
      </c>
      <c r="AR58" s="116" t="s">
        <v>1026</v>
      </c>
      <c r="AS58" s="116">
        <v>3947905</v>
      </c>
      <c r="AU58" s="4" t="s">
        <v>959</v>
      </c>
      <c r="AV58" s="115">
        <v>120442</v>
      </c>
      <c r="AW58" s="115"/>
      <c r="AX58" s="115"/>
      <c r="AY58" s="115"/>
      <c r="AZ58" s="115"/>
      <c r="BA58" s="115"/>
      <c r="BB58" s="115"/>
      <c r="BC58" s="115"/>
      <c r="BD58" s="115">
        <v>1067647</v>
      </c>
      <c r="BE58" s="115">
        <v>947204</v>
      </c>
      <c r="BF58"/>
    </row>
    <row r="59" spans="40:58" x14ac:dyDescent="0.25">
      <c r="AN59" s="116" t="s">
        <v>1031</v>
      </c>
      <c r="AO59" s="116"/>
      <c r="AP59" s="116"/>
      <c r="AQ59" s="116" t="s">
        <v>1042</v>
      </c>
      <c r="AR59" s="116" t="s">
        <v>1026</v>
      </c>
      <c r="AS59" s="116">
        <v>4414775</v>
      </c>
      <c r="AU59" s="4" t="s">
        <v>1169</v>
      </c>
      <c r="AV59" s="115">
        <v>119</v>
      </c>
      <c r="AW59" s="115">
        <v>7309</v>
      </c>
      <c r="AX59" s="115">
        <v>189</v>
      </c>
      <c r="AY59" s="115">
        <v>1902</v>
      </c>
      <c r="AZ59" s="115">
        <v>836</v>
      </c>
      <c r="BA59" s="115">
        <v>873</v>
      </c>
      <c r="BB59" s="115">
        <v>2192</v>
      </c>
      <c r="BC59" s="115">
        <v>11912</v>
      </c>
      <c r="BD59" s="115">
        <v>25349</v>
      </c>
      <c r="BE59" s="115">
        <v>18</v>
      </c>
      <c r="BF59"/>
    </row>
    <row r="60" spans="40:58" x14ac:dyDescent="0.25">
      <c r="AN60" s="116" t="s">
        <v>1031</v>
      </c>
      <c r="AO60" s="116"/>
      <c r="AP60" s="116"/>
      <c r="AQ60" s="116" t="s">
        <v>3</v>
      </c>
      <c r="AR60" s="116" t="s">
        <v>1026</v>
      </c>
      <c r="AS60" s="116">
        <v>36760699</v>
      </c>
      <c r="AU60" s="4" t="s">
        <v>1177</v>
      </c>
      <c r="AV60" s="115">
        <v>238</v>
      </c>
      <c r="AW60" s="115">
        <v>14618</v>
      </c>
      <c r="AX60" s="115">
        <v>378</v>
      </c>
      <c r="AY60" s="115">
        <v>3805</v>
      </c>
      <c r="AZ60" s="115">
        <v>1672</v>
      </c>
      <c r="BA60" s="115">
        <v>1746</v>
      </c>
      <c r="BB60" s="115">
        <v>4383</v>
      </c>
      <c r="BC60" s="115">
        <v>23822</v>
      </c>
      <c r="BD60" s="115">
        <v>50698</v>
      </c>
      <c r="BE60" s="115">
        <v>36</v>
      </c>
      <c r="BF60"/>
    </row>
    <row r="61" spans="40:58" x14ac:dyDescent="0.25">
      <c r="AN61" s="116" t="s">
        <v>1023</v>
      </c>
      <c r="AO61" s="116"/>
      <c r="AP61" s="116"/>
      <c r="AQ61" s="116" t="s">
        <v>3</v>
      </c>
      <c r="AR61" s="116" t="s">
        <v>1024</v>
      </c>
      <c r="AS61" s="116">
        <v>20175</v>
      </c>
      <c r="AU61" s="4" t="s">
        <v>1154</v>
      </c>
      <c r="AV61" s="115">
        <v>27447</v>
      </c>
      <c r="AW61" s="115">
        <v>2580</v>
      </c>
      <c r="AX61" s="115">
        <v>19356</v>
      </c>
      <c r="AY61" s="115">
        <v>39570</v>
      </c>
      <c r="AZ61" s="115">
        <v>55986</v>
      </c>
      <c r="BA61" s="115">
        <v>30466</v>
      </c>
      <c r="BB61" s="115">
        <v>38577</v>
      </c>
      <c r="BC61" s="115"/>
      <c r="BD61" s="115">
        <v>222077</v>
      </c>
      <c r="BE61" s="115">
        <v>8093</v>
      </c>
      <c r="BF61"/>
    </row>
    <row r="62" spans="40:58" x14ac:dyDescent="0.25">
      <c r="AN62" s="116" t="s">
        <v>1023</v>
      </c>
      <c r="AO62" s="116"/>
      <c r="AP62" s="116"/>
      <c r="AQ62" s="116" t="s">
        <v>3</v>
      </c>
      <c r="AR62" s="116" t="s">
        <v>1024</v>
      </c>
      <c r="AS62" s="116">
        <v>4961</v>
      </c>
      <c r="AU62" s="4" t="s">
        <v>962</v>
      </c>
      <c r="AV62" s="115">
        <v>564900</v>
      </c>
      <c r="AW62" s="115"/>
      <c r="AX62" s="115"/>
      <c r="AY62" s="115">
        <v>117771</v>
      </c>
      <c r="AZ62" s="115">
        <v>330</v>
      </c>
      <c r="BA62" s="115"/>
      <c r="BB62" s="115"/>
      <c r="BC62" s="115"/>
      <c r="BD62" s="115">
        <v>683001</v>
      </c>
      <c r="BE62" s="115"/>
      <c r="BF62"/>
    </row>
    <row r="63" spans="40:58" x14ac:dyDescent="0.25">
      <c r="AN63" s="116" t="s">
        <v>1023</v>
      </c>
      <c r="AO63" s="116"/>
      <c r="AP63" s="116"/>
      <c r="AQ63" s="116" t="s">
        <v>3</v>
      </c>
      <c r="AR63" s="116" t="s">
        <v>1024</v>
      </c>
      <c r="AS63" s="116">
        <v>98</v>
      </c>
      <c r="AU63" s="4" t="s">
        <v>1167</v>
      </c>
      <c r="AV63" s="115">
        <v>18412</v>
      </c>
      <c r="AW63" s="115">
        <v>159</v>
      </c>
      <c r="AX63" s="115"/>
      <c r="AY63" s="115">
        <v>21</v>
      </c>
      <c r="AZ63" s="115"/>
      <c r="BA63" s="115"/>
      <c r="BB63" s="115">
        <v>11</v>
      </c>
      <c r="BC63" s="115">
        <v>567</v>
      </c>
      <c r="BD63" s="115">
        <v>230282</v>
      </c>
      <c r="BE63" s="115">
        <v>211114</v>
      </c>
      <c r="BF63"/>
    </row>
    <row r="64" spans="40:58" x14ac:dyDescent="0.25">
      <c r="AN64" s="116" t="s">
        <v>1023</v>
      </c>
      <c r="AO64" s="116"/>
      <c r="AP64" s="116"/>
      <c r="AQ64" s="116" t="s">
        <v>3</v>
      </c>
      <c r="AR64" s="116" t="s">
        <v>1024</v>
      </c>
      <c r="AS64" s="116">
        <v>122</v>
      </c>
      <c r="AU64" s="4" t="s">
        <v>964</v>
      </c>
      <c r="AV64" s="115">
        <v>209188</v>
      </c>
      <c r="AW64" s="115">
        <v>2182782</v>
      </c>
      <c r="AX64" s="115">
        <v>348849</v>
      </c>
      <c r="AY64" s="115">
        <v>150222</v>
      </c>
      <c r="AZ64" s="115">
        <v>1446148</v>
      </c>
      <c r="BA64" s="115">
        <v>187085</v>
      </c>
      <c r="BB64" s="115">
        <v>354564</v>
      </c>
      <c r="BC64" s="115">
        <v>617151</v>
      </c>
      <c r="BD64" s="115">
        <v>5925139</v>
      </c>
      <c r="BE64" s="115">
        <v>429150</v>
      </c>
      <c r="BF64"/>
    </row>
    <row r="65" spans="40:58" x14ac:dyDescent="0.25">
      <c r="AN65" s="116" t="s">
        <v>1023</v>
      </c>
      <c r="AO65" s="116"/>
      <c r="AP65" s="116"/>
      <c r="AQ65" s="116" t="s">
        <v>3</v>
      </c>
      <c r="AR65" s="116" t="s">
        <v>1024</v>
      </c>
      <c r="AS65" s="116">
        <v>1465</v>
      </c>
      <c r="AU65" s="4" t="s">
        <v>1185</v>
      </c>
      <c r="AV65" s="115">
        <v>6702</v>
      </c>
      <c r="AW65" s="115">
        <v>21270</v>
      </c>
      <c r="AX65" s="115">
        <v>8088</v>
      </c>
      <c r="AY65" s="115">
        <v>7137</v>
      </c>
      <c r="AZ65" s="115">
        <v>42052</v>
      </c>
      <c r="BA65" s="115">
        <v>1788</v>
      </c>
      <c r="BB65" s="115">
        <v>12125</v>
      </c>
      <c r="BC65" s="115">
        <v>10470</v>
      </c>
      <c r="BD65" s="115">
        <v>115966</v>
      </c>
      <c r="BE65" s="115">
        <v>6336</v>
      </c>
      <c r="BF65"/>
    </row>
    <row r="66" spans="40:58" x14ac:dyDescent="0.25">
      <c r="AN66" s="116" t="s">
        <v>1023</v>
      </c>
      <c r="AO66" s="116"/>
      <c r="AP66" s="116"/>
      <c r="AQ66" s="116" t="s">
        <v>3</v>
      </c>
      <c r="AR66" s="116" t="s">
        <v>1024</v>
      </c>
      <c r="AS66" s="116">
        <v>1824</v>
      </c>
      <c r="AU66" s="4" t="s">
        <v>1152</v>
      </c>
      <c r="AV66" s="115">
        <v>3351</v>
      </c>
      <c r="AW66" s="115">
        <v>10635</v>
      </c>
      <c r="AX66" s="115">
        <v>4044</v>
      </c>
      <c r="AY66" s="115">
        <v>3568</v>
      </c>
      <c r="AZ66" s="115">
        <v>21026</v>
      </c>
      <c r="BA66" s="115">
        <v>894</v>
      </c>
      <c r="BB66" s="115">
        <v>6062</v>
      </c>
      <c r="BC66" s="115">
        <v>5235</v>
      </c>
      <c r="BD66" s="115">
        <v>57983</v>
      </c>
      <c r="BE66" s="115">
        <v>3168</v>
      </c>
      <c r="BF66"/>
    </row>
    <row r="67" spans="40:58" x14ac:dyDescent="0.25">
      <c r="AN67" s="116" t="s">
        <v>1023</v>
      </c>
      <c r="AO67" s="116"/>
      <c r="AP67" s="116"/>
      <c r="AQ67" s="116" t="s">
        <v>3</v>
      </c>
      <c r="AR67" s="116" t="s">
        <v>1024</v>
      </c>
      <c r="AS67" s="116">
        <v>7055</v>
      </c>
      <c r="AU67" s="4" t="s">
        <v>1005</v>
      </c>
      <c r="AV67" s="115">
        <v>17670</v>
      </c>
      <c r="AW67" s="115">
        <v>684361</v>
      </c>
      <c r="AX67" s="115">
        <v>45004</v>
      </c>
      <c r="AY67" s="115">
        <v>105980</v>
      </c>
      <c r="AZ67" s="115">
        <v>31510</v>
      </c>
      <c r="BA67" s="115">
        <v>733354</v>
      </c>
      <c r="BB67" s="115">
        <v>64182</v>
      </c>
      <c r="BC67" s="115">
        <v>1516</v>
      </c>
      <c r="BD67" s="115">
        <v>118917</v>
      </c>
      <c r="BE67" s="115">
        <v>1520</v>
      </c>
      <c r="BF67"/>
    </row>
    <row r="68" spans="40:58" x14ac:dyDescent="0.25">
      <c r="AN68" s="116" t="s">
        <v>1023</v>
      </c>
      <c r="AO68" s="116"/>
      <c r="AP68" s="116"/>
      <c r="AQ68" s="116" t="s">
        <v>3</v>
      </c>
      <c r="AR68" s="116" t="s">
        <v>1024</v>
      </c>
      <c r="AS68" s="116">
        <v>5</v>
      </c>
      <c r="AU68" s="4" t="s">
        <v>1144</v>
      </c>
      <c r="AV68" s="115">
        <v>380919</v>
      </c>
      <c r="AW68" s="115">
        <v>400</v>
      </c>
      <c r="AX68" s="115">
        <v>3120</v>
      </c>
      <c r="AY68" s="115">
        <v>186421</v>
      </c>
      <c r="AZ68" s="115">
        <v>369850</v>
      </c>
      <c r="BA68" s="115">
        <v>428721</v>
      </c>
      <c r="BB68" s="115">
        <v>4062</v>
      </c>
      <c r="BC68" s="115">
        <v>806</v>
      </c>
      <c r="BD68" s="115">
        <v>1404119</v>
      </c>
      <c r="BE68" s="115">
        <v>29814</v>
      </c>
      <c r="BF68"/>
    </row>
    <row r="69" spans="40:58" x14ac:dyDescent="0.25">
      <c r="AN69" s="116" t="s">
        <v>1023</v>
      </c>
      <c r="AO69" s="116"/>
      <c r="AP69" s="116"/>
      <c r="AQ69" s="116" t="s">
        <v>3</v>
      </c>
      <c r="AR69" s="116" t="s">
        <v>1024</v>
      </c>
      <c r="AS69" s="116">
        <v>17</v>
      </c>
      <c r="AU69" s="4" t="s">
        <v>1007</v>
      </c>
      <c r="AV69" s="115"/>
      <c r="AW69" s="115"/>
      <c r="AX69" s="115"/>
      <c r="AY69" s="115">
        <v>12190334</v>
      </c>
      <c r="AZ69" s="115"/>
      <c r="BA69" s="115">
        <v>2878766</v>
      </c>
      <c r="BB69" s="115"/>
      <c r="BC69" s="115"/>
      <c r="BD69" s="115">
        <v>2568873</v>
      </c>
      <c r="BE69" s="115"/>
      <c r="BF69"/>
    </row>
    <row r="70" spans="40:58" x14ac:dyDescent="0.25">
      <c r="AN70" s="116" t="s">
        <v>1023</v>
      </c>
      <c r="AO70" s="116"/>
      <c r="AP70" s="116"/>
      <c r="AQ70" s="116" t="s">
        <v>3</v>
      </c>
      <c r="AR70" s="116" t="s">
        <v>1024</v>
      </c>
      <c r="AS70" s="116">
        <v>4400</v>
      </c>
      <c r="AU70" s="4" t="s">
        <v>1006</v>
      </c>
      <c r="AV70" s="115">
        <v>148</v>
      </c>
      <c r="AW70" s="115">
        <v>642755</v>
      </c>
      <c r="AX70" s="115">
        <v>7160</v>
      </c>
      <c r="AY70" s="115"/>
      <c r="AZ70" s="115">
        <v>117116</v>
      </c>
      <c r="BA70" s="115">
        <v>4228</v>
      </c>
      <c r="BB70" s="115">
        <v>340098</v>
      </c>
      <c r="BC70" s="115">
        <v>486</v>
      </c>
      <c r="BD70" s="115">
        <v>8685</v>
      </c>
      <c r="BE70" s="115"/>
      <c r="BF70"/>
    </row>
    <row r="71" spans="40:58" x14ac:dyDescent="0.25">
      <c r="AN71" s="116" t="s">
        <v>1023</v>
      </c>
      <c r="AO71" s="116"/>
      <c r="AP71" s="116"/>
      <c r="AQ71" s="116" t="s">
        <v>3</v>
      </c>
      <c r="AR71" s="116" t="s">
        <v>1024</v>
      </c>
      <c r="AS71" s="116">
        <v>40122</v>
      </c>
      <c r="AU71" s="4" t="s">
        <v>978</v>
      </c>
      <c r="AV71" s="115">
        <v>3858</v>
      </c>
      <c r="AW71" s="115">
        <v>214560</v>
      </c>
      <c r="AX71" s="115">
        <v>462</v>
      </c>
      <c r="AY71" s="115">
        <v>3714</v>
      </c>
      <c r="AZ71" s="115">
        <v>85028</v>
      </c>
      <c r="BA71" s="115">
        <v>20400</v>
      </c>
      <c r="BB71" s="115">
        <v>61812</v>
      </c>
      <c r="BC71" s="115"/>
      <c r="BD71" s="115">
        <v>425064</v>
      </c>
      <c r="BE71" s="115">
        <v>35226</v>
      </c>
      <c r="BF71"/>
    </row>
    <row r="72" spans="40:58" x14ac:dyDescent="0.25">
      <c r="AN72" s="116" t="s">
        <v>1032</v>
      </c>
      <c r="AO72" s="116"/>
      <c r="AP72" s="116"/>
      <c r="AQ72" s="116" t="s">
        <v>3</v>
      </c>
      <c r="AR72" s="116" t="s">
        <v>1024</v>
      </c>
      <c r="AS72" s="116">
        <v>177258</v>
      </c>
      <c r="AU72" s="4" t="s">
        <v>1019</v>
      </c>
      <c r="AV72" s="115">
        <v>456</v>
      </c>
      <c r="AW72" s="115"/>
      <c r="AX72" s="115"/>
      <c r="AY72" s="115"/>
      <c r="AZ72" s="115">
        <v>121289</v>
      </c>
      <c r="BA72" s="115"/>
      <c r="BB72" s="115"/>
      <c r="BC72" s="115">
        <v>281131</v>
      </c>
      <c r="BD72" s="115">
        <v>984531</v>
      </c>
      <c r="BE72" s="115">
        <v>581655</v>
      </c>
      <c r="BF72"/>
    </row>
    <row r="73" spans="40:58" x14ac:dyDescent="0.25">
      <c r="AN73" s="116" t="s">
        <v>1032</v>
      </c>
      <c r="AO73" s="116"/>
      <c r="AP73" s="116"/>
      <c r="AQ73" s="116" t="s">
        <v>3</v>
      </c>
      <c r="AR73" s="116" t="s">
        <v>1024</v>
      </c>
      <c r="AS73" s="116">
        <v>109427</v>
      </c>
      <c r="AU73" s="4" t="s">
        <v>982</v>
      </c>
      <c r="AV73" s="115">
        <v>8124</v>
      </c>
      <c r="AW73" s="115">
        <v>7278</v>
      </c>
      <c r="AX73" s="115">
        <v>13518</v>
      </c>
      <c r="AY73" s="115">
        <v>88706</v>
      </c>
      <c r="AZ73" s="115">
        <v>783372</v>
      </c>
      <c r="BA73" s="115">
        <v>32889</v>
      </c>
      <c r="BB73" s="115">
        <v>48147</v>
      </c>
      <c r="BC73" s="115">
        <v>14202</v>
      </c>
      <c r="BD73" s="115">
        <v>1086501</v>
      </c>
      <c r="BE73" s="115">
        <v>90262</v>
      </c>
      <c r="BF73"/>
    </row>
    <row r="74" spans="40:58" x14ac:dyDescent="0.25">
      <c r="AN74" s="116" t="s">
        <v>1032</v>
      </c>
      <c r="AO74" s="116"/>
      <c r="AP74" s="116"/>
      <c r="AQ74" s="116" t="s">
        <v>3</v>
      </c>
      <c r="AR74" s="116" t="s">
        <v>1024</v>
      </c>
      <c r="AS74" s="116">
        <v>12645</v>
      </c>
      <c r="AU74" s="4" t="s">
        <v>1146</v>
      </c>
      <c r="AV74" s="115">
        <v>238</v>
      </c>
      <c r="AW74" s="115">
        <v>14658</v>
      </c>
      <c r="AX74" s="115">
        <v>378</v>
      </c>
      <c r="AY74" s="115">
        <v>21364</v>
      </c>
      <c r="AZ74" s="115">
        <v>25448</v>
      </c>
      <c r="BA74" s="115">
        <v>57989</v>
      </c>
      <c r="BB74" s="115">
        <v>4517</v>
      </c>
      <c r="BC74" s="115">
        <v>23823</v>
      </c>
      <c r="BD74" s="115">
        <v>149037</v>
      </c>
      <c r="BE74" s="115">
        <v>624</v>
      </c>
      <c r="BF74"/>
    </row>
    <row r="75" spans="40:58" x14ac:dyDescent="0.25">
      <c r="AN75" s="116" t="s">
        <v>1032</v>
      </c>
      <c r="AO75" s="116"/>
      <c r="AP75" s="116"/>
      <c r="AQ75" s="116" t="s">
        <v>3</v>
      </c>
      <c r="AR75" s="116" t="s">
        <v>1024</v>
      </c>
      <c r="AS75" s="116">
        <v>3408</v>
      </c>
      <c r="AU75" s="4" t="s">
        <v>1015</v>
      </c>
      <c r="AV75" s="115">
        <v>230047</v>
      </c>
      <c r="AW75" s="115">
        <v>1876727</v>
      </c>
      <c r="AX75" s="115">
        <v>464638</v>
      </c>
      <c r="AY75" s="115">
        <v>287273</v>
      </c>
      <c r="AZ75" s="115">
        <v>2102311</v>
      </c>
      <c r="BA75" s="115">
        <v>237733</v>
      </c>
      <c r="BB75" s="115">
        <v>762286</v>
      </c>
      <c r="BC75" s="115">
        <v>641373</v>
      </c>
      <c r="BD75" s="115">
        <v>7577051</v>
      </c>
      <c r="BE75" s="115">
        <v>974659</v>
      </c>
      <c r="BF75"/>
    </row>
    <row r="76" spans="40:58" x14ac:dyDescent="0.25">
      <c r="AN76" s="116" t="s">
        <v>1032</v>
      </c>
      <c r="AO76" s="116"/>
      <c r="AP76" s="116"/>
      <c r="AQ76" s="116" t="s">
        <v>3</v>
      </c>
      <c r="AR76" s="116" t="s">
        <v>1024</v>
      </c>
      <c r="AS76" s="116">
        <v>26154</v>
      </c>
      <c r="AU76" s="4" t="s">
        <v>985</v>
      </c>
      <c r="AV76" s="115">
        <v>27976</v>
      </c>
      <c r="AW76" s="115">
        <v>562052</v>
      </c>
      <c r="AX76" s="115">
        <v>16338</v>
      </c>
      <c r="AY76" s="115">
        <v>147322</v>
      </c>
      <c r="AZ76" s="115">
        <v>95192</v>
      </c>
      <c r="BA76" s="115">
        <v>18248</v>
      </c>
      <c r="BB76" s="115">
        <v>59587</v>
      </c>
      <c r="BC76" s="115">
        <v>318718</v>
      </c>
      <c r="BD76" s="115">
        <v>521947</v>
      </c>
      <c r="BE76" s="115">
        <v>777980</v>
      </c>
      <c r="BF76"/>
    </row>
    <row r="77" spans="40:58" x14ac:dyDescent="0.25">
      <c r="AN77" s="116" t="s">
        <v>1032</v>
      </c>
      <c r="AO77" s="116"/>
      <c r="AP77" s="116"/>
      <c r="AQ77" s="116" t="s">
        <v>3</v>
      </c>
      <c r="AR77" s="116" t="s">
        <v>1024</v>
      </c>
      <c r="AS77" s="116">
        <v>46250</v>
      </c>
      <c r="AU77" s="4" t="s">
        <v>1127</v>
      </c>
      <c r="AV77" s="115">
        <v>3136</v>
      </c>
      <c r="AW77" s="115">
        <v>5862082</v>
      </c>
      <c r="AX77" s="115">
        <v>506618</v>
      </c>
      <c r="AY77" s="115">
        <v>366756</v>
      </c>
      <c r="AZ77" s="115">
        <v>69138</v>
      </c>
      <c r="BA77" s="115">
        <v>1705004</v>
      </c>
      <c r="BB77" s="115">
        <v>2694886</v>
      </c>
      <c r="BC77" s="115">
        <v>43626</v>
      </c>
      <c r="BD77" s="115">
        <v>11337777</v>
      </c>
      <c r="BE77" s="115">
        <v>3784</v>
      </c>
      <c r="BF77"/>
    </row>
    <row r="78" spans="40:58" x14ac:dyDescent="0.25">
      <c r="AN78" s="116" t="s">
        <v>1032</v>
      </c>
      <c r="AO78" s="116"/>
      <c r="AP78" s="116"/>
      <c r="AQ78" s="116" t="s">
        <v>3</v>
      </c>
      <c r="AR78" s="116" t="s">
        <v>1024</v>
      </c>
      <c r="AS78" s="116">
        <v>344203</v>
      </c>
      <c r="AU78" s="4" t="s">
        <v>1020</v>
      </c>
      <c r="AV78" s="115">
        <v>9886</v>
      </c>
      <c r="AW78" s="115"/>
      <c r="AX78" s="115"/>
      <c r="AY78" s="115"/>
      <c r="AZ78" s="115"/>
      <c r="BA78" s="115"/>
      <c r="BB78" s="115"/>
      <c r="BC78" s="115">
        <v>204812</v>
      </c>
      <c r="BD78" s="115">
        <v>1566595</v>
      </c>
      <c r="BE78" s="115">
        <v>1351896</v>
      </c>
      <c r="BF78"/>
    </row>
    <row r="79" spans="40:58" x14ac:dyDescent="0.25">
      <c r="AN79" s="116" t="s">
        <v>1032</v>
      </c>
      <c r="AO79" s="116"/>
      <c r="AP79" s="116"/>
      <c r="AQ79" s="116" t="s">
        <v>3</v>
      </c>
      <c r="AR79" s="116" t="s">
        <v>1024</v>
      </c>
      <c r="AS79" s="116">
        <v>104</v>
      </c>
      <c r="AU79" s="4" t="s">
        <v>1166</v>
      </c>
      <c r="AV79" s="115">
        <v>4943</v>
      </c>
      <c r="AW79" s="115"/>
      <c r="AX79" s="115"/>
      <c r="AY79" s="115"/>
      <c r="AZ79" s="115"/>
      <c r="BA79" s="115"/>
      <c r="BB79" s="115"/>
      <c r="BC79" s="115">
        <v>102406</v>
      </c>
      <c r="BD79" s="115">
        <v>783298</v>
      </c>
      <c r="BE79" s="115">
        <v>675949</v>
      </c>
      <c r="BF79"/>
    </row>
    <row r="80" spans="40:58" x14ac:dyDescent="0.25">
      <c r="AN80" s="116" t="s">
        <v>1032</v>
      </c>
      <c r="AO80" s="116"/>
      <c r="AP80" s="116"/>
      <c r="AQ80" s="116" t="s">
        <v>3</v>
      </c>
      <c r="AR80" s="116" t="s">
        <v>1024</v>
      </c>
      <c r="AS80" s="116">
        <v>580</v>
      </c>
      <c r="AU80" s="4" t="s">
        <v>1128</v>
      </c>
      <c r="AV80" s="115">
        <v>461655</v>
      </c>
      <c r="AW80" s="115">
        <v>3551696</v>
      </c>
      <c r="AX80" s="115">
        <v>326822</v>
      </c>
      <c r="AY80" s="115">
        <v>1155540</v>
      </c>
      <c r="AZ80" s="115">
        <v>85390</v>
      </c>
      <c r="BA80" s="115">
        <v>3208084</v>
      </c>
      <c r="BB80" s="115">
        <v>701578</v>
      </c>
      <c r="BC80" s="115">
        <v>853272</v>
      </c>
      <c r="BD80" s="115">
        <v>10493816</v>
      </c>
      <c r="BE80" s="115">
        <v>2984</v>
      </c>
      <c r="BF80"/>
    </row>
    <row r="81" spans="40:58" x14ac:dyDescent="0.25">
      <c r="AN81" s="116" t="s">
        <v>1032</v>
      </c>
      <c r="AO81" s="116"/>
      <c r="AP81" s="116"/>
      <c r="AQ81" s="116" t="s">
        <v>3</v>
      </c>
      <c r="AR81" s="116" t="s">
        <v>1024</v>
      </c>
      <c r="AS81" s="116">
        <v>37599</v>
      </c>
      <c r="AU81" s="4" t="s">
        <v>990</v>
      </c>
      <c r="AV81" s="115">
        <v>8192125</v>
      </c>
      <c r="AW81" s="115">
        <v>39582504</v>
      </c>
      <c r="AX81" s="115">
        <v>4129397</v>
      </c>
      <c r="AY81" s="115">
        <v>20685894</v>
      </c>
      <c r="AZ81" s="115">
        <v>14582723</v>
      </c>
      <c r="BA81" s="115">
        <v>23184232</v>
      </c>
      <c r="BB81" s="115">
        <v>14500778</v>
      </c>
      <c r="BC81" s="115">
        <v>8485220</v>
      </c>
      <c r="BD81" s="115">
        <v>132622593</v>
      </c>
      <c r="BE81" s="115">
        <v>18808519</v>
      </c>
      <c r="BF81"/>
    </row>
    <row r="82" spans="40:58" x14ac:dyDescent="0.25">
      <c r="AN82" s="116" t="s">
        <v>1032</v>
      </c>
      <c r="AO82" s="116"/>
      <c r="AP82" s="116"/>
      <c r="AQ82" s="116" t="s">
        <v>3</v>
      </c>
      <c r="AR82" s="116" t="s">
        <v>1024</v>
      </c>
      <c r="AS82" s="116">
        <v>757628</v>
      </c>
      <c r="AU82"/>
      <c r="AV82"/>
      <c r="AW82"/>
      <c r="AX82"/>
      <c r="AY82"/>
      <c r="AZ82"/>
      <c r="BA82"/>
      <c r="BB82"/>
      <c r="BC82"/>
      <c r="BD82"/>
      <c r="BE82"/>
      <c r="BF82"/>
    </row>
    <row r="83" spans="40:58" x14ac:dyDescent="0.25">
      <c r="AN83" s="116" t="s">
        <v>1043</v>
      </c>
      <c r="AO83" s="116"/>
      <c r="AP83" s="116"/>
      <c r="AQ83" s="116" t="s">
        <v>3</v>
      </c>
      <c r="AR83" s="116" t="s">
        <v>1026</v>
      </c>
      <c r="AS83" s="116">
        <v>76206284</v>
      </c>
      <c r="AU83"/>
      <c r="AV83"/>
      <c r="AW83"/>
      <c r="AX83"/>
      <c r="AY83"/>
      <c r="AZ83"/>
      <c r="BA83"/>
      <c r="BB83"/>
      <c r="BC83"/>
      <c r="BD83"/>
      <c r="BE83"/>
      <c r="BF83"/>
    </row>
    <row r="84" spans="40:58" x14ac:dyDescent="0.25">
      <c r="AN84" s="116" t="s">
        <v>1043</v>
      </c>
      <c r="AO84" s="116"/>
      <c r="AP84" s="116"/>
      <c r="AQ84" s="116" t="s">
        <v>3</v>
      </c>
      <c r="AR84" s="116" t="s">
        <v>1026</v>
      </c>
      <c r="AS84" s="116">
        <v>41447920</v>
      </c>
      <c r="AU84"/>
      <c r="AV84"/>
      <c r="AW84"/>
      <c r="AX84"/>
      <c r="AY84"/>
      <c r="AZ84"/>
      <c r="BA84"/>
      <c r="BB84"/>
      <c r="BC84"/>
      <c r="BD84"/>
      <c r="BE84"/>
      <c r="BF84"/>
    </row>
    <row r="85" spans="40:58" x14ac:dyDescent="0.25">
      <c r="AN85" s="116" t="s">
        <v>1043</v>
      </c>
      <c r="AO85" s="116"/>
      <c r="AP85" s="116"/>
      <c r="AQ85" s="116" t="s">
        <v>3</v>
      </c>
      <c r="AR85" s="116" t="s">
        <v>1026</v>
      </c>
      <c r="AS85" s="116">
        <v>14261733</v>
      </c>
      <c r="AU85"/>
      <c r="AV85"/>
      <c r="AW85"/>
      <c r="AX85"/>
      <c r="AY85"/>
      <c r="AZ85"/>
      <c r="BA85"/>
      <c r="BB85"/>
      <c r="BC85"/>
      <c r="BD85"/>
      <c r="BE85"/>
      <c r="BF85"/>
    </row>
    <row r="86" spans="40:58" x14ac:dyDescent="0.25">
      <c r="AN86" s="116" t="s">
        <v>1043</v>
      </c>
      <c r="AO86" s="116"/>
      <c r="AP86" s="116"/>
      <c r="AQ86" s="116" t="s">
        <v>3</v>
      </c>
      <c r="AR86" s="116" t="s">
        <v>1026</v>
      </c>
      <c r="AS86" s="116">
        <v>1082031</v>
      </c>
      <c r="AU86"/>
      <c r="AV86"/>
      <c r="AW86"/>
      <c r="AX86"/>
      <c r="AY86"/>
      <c r="AZ86"/>
      <c r="BA86"/>
      <c r="BB86"/>
      <c r="BC86"/>
      <c r="BD86"/>
      <c r="BE86"/>
      <c r="BF86"/>
    </row>
    <row r="87" spans="40:58" x14ac:dyDescent="0.25">
      <c r="AN87" s="116" t="s">
        <v>1043</v>
      </c>
      <c r="AO87" s="116"/>
      <c r="AP87" s="116"/>
      <c r="AQ87" s="116" t="s">
        <v>3</v>
      </c>
      <c r="AR87" s="116" t="s">
        <v>1026</v>
      </c>
      <c r="AS87" s="116">
        <v>9238973</v>
      </c>
      <c r="AU87"/>
      <c r="AV87"/>
      <c r="AW87"/>
      <c r="AX87"/>
      <c r="AY87"/>
      <c r="AZ87"/>
      <c r="BA87"/>
      <c r="BB87"/>
      <c r="BC87"/>
      <c r="BD87"/>
      <c r="BE87"/>
      <c r="BF87"/>
    </row>
    <row r="88" spans="40:58" x14ac:dyDescent="0.25">
      <c r="AN88" s="116" t="s">
        <v>1043</v>
      </c>
      <c r="AO88" s="116"/>
      <c r="AP88" s="116"/>
      <c r="AQ88" s="116" t="s">
        <v>3</v>
      </c>
      <c r="AR88" s="116" t="s">
        <v>1026</v>
      </c>
      <c r="AS88" s="116">
        <v>16451523</v>
      </c>
      <c r="AU88"/>
      <c r="AV88"/>
      <c r="AW88"/>
      <c r="AX88"/>
      <c r="AY88"/>
      <c r="AZ88"/>
      <c r="BA88"/>
      <c r="BB88"/>
      <c r="BC88"/>
      <c r="BD88"/>
      <c r="BE88"/>
      <c r="BF88"/>
    </row>
    <row r="89" spans="40:58" x14ac:dyDescent="0.25">
      <c r="AN89" s="116" t="s">
        <v>1043</v>
      </c>
      <c r="AO89" s="116"/>
      <c r="AP89" s="116"/>
      <c r="AQ89" s="116" t="s">
        <v>3</v>
      </c>
      <c r="AR89" s="116" t="s">
        <v>1026</v>
      </c>
      <c r="AS89" s="116">
        <v>159564743</v>
      </c>
      <c r="AU89"/>
      <c r="AV89"/>
      <c r="AW89"/>
      <c r="AX89"/>
      <c r="AY89"/>
      <c r="AZ89"/>
      <c r="BA89"/>
      <c r="BB89"/>
      <c r="BC89"/>
      <c r="BD89"/>
      <c r="BE89"/>
      <c r="BF89"/>
    </row>
    <row r="90" spans="40:58" x14ac:dyDescent="0.25">
      <c r="AN90" s="116" t="s">
        <v>1043</v>
      </c>
      <c r="AO90" s="116"/>
      <c r="AP90" s="116"/>
      <c r="AQ90" s="116" t="s">
        <v>3</v>
      </c>
      <c r="AR90" s="116" t="s">
        <v>1026</v>
      </c>
      <c r="AS90" s="116">
        <v>46362</v>
      </c>
      <c r="AU90"/>
      <c r="AV90"/>
      <c r="AW90"/>
      <c r="AX90"/>
      <c r="AY90"/>
      <c r="AZ90"/>
      <c r="BA90"/>
      <c r="BB90"/>
      <c r="BC90"/>
      <c r="BD90"/>
      <c r="BE90"/>
      <c r="BF90"/>
    </row>
    <row r="91" spans="40:58" x14ac:dyDescent="0.25">
      <c r="AN91" s="116" t="s">
        <v>1043</v>
      </c>
      <c r="AO91" s="116"/>
      <c r="AP91" s="116"/>
      <c r="AQ91" s="116" t="s">
        <v>3</v>
      </c>
      <c r="AR91" s="116" t="s">
        <v>1026</v>
      </c>
      <c r="AS91" s="116">
        <v>127445</v>
      </c>
      <c r="AU91"/>
      <c r="AV91"/>
      <c r="AW91"/>
      <c r="AX91"/>
      <c r="AY91"/>
      <c r="AZ91"/>
      <c r="BA91"/>
      <c r="BB91"/>
      <c r="BC91"/>
      <c r="BD91"/>
      <c r="BE91"/>
      <c r="BF91"/>
    </row>
    <row r="92" spans="40:58" x14ac:dyDescent="0.25">
      <c r="AN92" s="116" t="s">
        <v>1043</v>
      </c>
      <c r="AO92" s="116"/>
      <c r="AP92" s="116"/>
      <c r="AQ92" s="116" t="s">
        <v>3</v>
      </c>
      <c r="AR92" s="116" t="s">
        <v>1026</v>
      </c>
      <c r="AS92" s="116">
        <v>14328992</v>
      </c>
      <c r="AU92"/>
      <c r="AV92"/>
      <c r="AW92"/>
      <c r="AX92"/>
      <c r="AY92"/>
      <c r="AZ92"/>
      <c r="BA92"/>
      <c r="BB92"/>
      <c r="BC92"/>
      <c r="BD92"/>
      <c r="BE92"/>
      <c r="BF92"/>
    </row>
    <row r="93" spans="40:58" x14ac:dyDescent="0.25">
      <c r="AN93" s="116" t="s">
        <v>1043</v>
      </c>
      <c r="AO93" s="116"/>
      <c r="AP93" s="116"/>
      <c r="AQ93" s="116" t="s">
        <v>3</v>
      </c>
      <c r="AR93" s="116" t="s">
        <v>1026</v>
      </c>
      <c r="AS93" s="116">
        <v>332756007</v>
      </c>
      <c r="AU93"/>
      <c r="AV93"/>
      <c r="AW93"/>
      <c r="AX93"/>
      <c r="AY93"/>
      <c r="AZ93"/>
      <c r="BA93"/>
      <c r="BB93"/>
      <c r="BC93"/>
      <c r="BD93"/>
      <c r="BE93"/>
      <c r="BF93"/>
    </row>
    <row r="94" spans="40:58" x14ac:dyDescent="0.25">
      <c r="AN94" s="116" t="s">
        <v>1033</v>
      </c>
      <c r="AO94" s="116"/>
      <c r="AP94" s="116"/>
      <c r="AQ94" s="116" t="s">
        <v>3</v>
      </c>
      <c r="AR94" s="116" t="s">
        <v>1026</v>
      </c>
      <c r="AS94" s="116">
        <v>61135286</v>
      </c>
      <c r="AU94"/>
      <c r="AV94"/>
      <c r="AW94"/>
      <c r="AX94"/>
      <c r="AY94"/>
      <c r="AZ94"/>
      <c r="BA94"/>
      <c r="BB94"/>
      <c r="BC94"/>
      <c r="BD94"/>
      <c r="BE94"/>
      <c r="BF94"/>
    </row>
    <row r="95" spans="40:58" x14ac:dyDescent="0.25">
      <c r="AN95" s="116" t="s">
        <v>1033</v>
      </c>
      <c r="AO95" s="116"/>
      <c r="AP95" s="116"/>
      <c r="AQ95" s="116" t="s">
        <v>3</v>
      </c>
      <c r="AR95" s="116" t="s">
        <v>1026</v>
      </c>
      <c r="AS95" s="116">
        <v>32058198</v>
      </c>
      <c r="AU95"/>
      <c r="AV95"/>
      <c r="AW95"/>
      <c r="AX95"/>
      <c r="AY95"/>
      <c r="AZ95"/>
      <c r="BA95"/>
      <c r="BB95"/>
      <c r="BC95"/>
      <c r="BD95"/>
      <c r="BE95"/>
      <c r="BF95"/>
    </row>
    <row r="96" spans="40:58" x14ac:dyDescent="0.25">
      <c r="AN96" s="116" t="s">
        <v>1033</v>
      </c>
      <c r="AO96" s="116"/>
      <c r="AP96" s="116"/>
      <c r="AQ96" s="116" t="s">
        <v>3</v>
      </c>
      <c r="AR96" s="116" t="s">
        <v>1026</v>
      </c>
      <c r="AS96" s="116">
        <v>13495958</v>
      </c>
      <c r="AU96"/>
      <c r="AV96"/>
      <c r="AW96"/>
      <c r="AX96"/>
      <c r="AY96"/>
      <c r="AZ96"/>
      <c r="BA96"/>
      <c r="BB96"/>
      <c r="BC96"/>
      <c r="BD96"/>
      <c r="BE96"/>
      <c r="BF96"/>
    </row>
    <row r="97" spans="40:58" x14ac:dyDescent="0.25">
      <c r="AN97" s="116" t="s">
        <v>1033</v>
      </c>
      <c r="AO97" s="116"/>
      <c r="AP97" s="116"/>
      <c r="AQ97" s="116" t="s">
        <v>3</v>
      </c>
      <c r="AR97" s="116" t="s">
        <v>1026</v>
      </c>
      <c r="AS97" s="116">
        <v>888117</v>
      </c>
      <c r="AU97"/>
      <c r="AV97"/>
      <c r="AW97"/>
      <c r="AX97"/>
      <c r="AY97"/>
      <c r="AZ97"/>
      <c r="BA97"/>
      <c r="BB97"/>
      <c r="BC97"/>
      <c r="BD97"/>
      <c r="BE97"/>
      <c r="BF97"/>
    </row>
    <row r="98" spans="40:58" x14ac:dyDescent="0.25">
      <c r="AN98" s="116" t="s">
        <v>1033</v>
      </c>
      <c r="AO98" s="116"/>
      <c r="AP98" s="116"/>
      <c r="AQ98" s="116" t="s">
        <v>3</v>
      </c>
      <c r="AR98" s="116" t="s">
        <v>1026</v>
      </c>
      <c r="AS98" s="116">
        <v>7454296</v>
      </c>
      <c r="AU98"/>
      <c r="AV98"/>
      <c r="AW98"/>
      <c r="AX98"/>
      <c r="AY98"/>
      <c r="AZ98"/>
      <c r="BA98"/>
      <c r="BB98"/>
      <c r="BC98"/>
      <c r="BD98"/>
      <c r="BE98"/>
      <c r="BF98"/>
    </row>
    <row r="99" spans="40:58" x14ac:dyDescent="0.25">
      <c r="AN99" s="116" t="s">
        <v>1033</v>
      </c>
      <c r="AO99" s="116"/>
      <c r="AP99" s="116"/>
      <c r="AQ99" s="116" t="s">
        <v>3</v>
      </c>
      <c r="AR99" s="116" t="s">
        <v>1026</v>
      </c>
      <c r="AS99" s="116">
        <v>13697100</v>
      </c>
      <c r="AU99"/>
      <c r="AV99"/>
      <c r="AW99"/>
      <c r="AX99"/>
      <c r="AY99"/>
      <c r="AZ99"/>
      <c r="BA99"/>
      <c r="BB99"/>
      <c r="BC99"/>
      <c r="BD99"/>
      <c r="BE99"/>
      <c r="BF99"/>
    </row>
    <row r="100" spans="40:58" x14ac:dyDescent="0.25">
      <c r="AN100" s="116" t="s">
        <v>1033</v>
      </c>
      <c r="AO100" s="116"/>
      <c r="AP100" s="116"/>
      <c r="AQ100" s="116" t="s">
        <v>3</v>
      </c>
      <c r="AR100" s="116" t="s">
        <v>1026</v>
      </c>
      <c r="AS100" s="116">
        <v>121315908</v>
      </c>
      <c r="AU100"/>
      <c r="AV100"/>
      <c r="AW100"/>
      <c r="AX100"/>
      <c r="AY100"/>
      <c r="AZ100"/>
      <c r="BA100"/>
      <c r="BB100"/>
      <c r="BC100"/>
      <c r="BD100"/>
      <c r="BE100"/>
      <c r="BF100"/>
    </row>
    <row r="101" spans="40:58" x14ac:dyDescent="0.25">
      <c r="AN101" s="116" t="s">
        <v>1033</v>
      </c>
      <c r="AO101" s="116"/>
      <c r="AP101" s="116"/>
      <c r="AQ101" s="116" t="s">
        <v>3</v>
      </c>
      <c r="AR101" s="116" t="s">
        <v>1026</v>
      </c>
      <c r="AS101" s="116">
        <v>55484</v>
      </c>
      <c r="AU101"/>
      <c r="AV101"/>
      <c r="AW101"/>
      <c r="AX101"/>
      <c r="AY101"/>
      <c r="AZ101"/>
      <c r="BA101"/>
      <c r="BB101"/>
      <c r="BC101"/>
      <c r="BD101"/>
      <c r="BE101"/>
      <c r="BF101"/>
    </row>
    <row r="102" spans="40:58" x14ac:dyDescent="0.25">
      <c r="AN102" s="116" t="s">
        <v>1033</v>
      </c>
      <c r="AO102" s="116"/>
      <c r="AP102" s="116"/>
      <c r="AQ102" s="116" t="s">
        <v>3</v>
      </c>
      <c r="AR102" s="116" t="s">
        <v>1026</v>
      </c>
      <c r="AS102" s="116">
        <v>121803</v>
      </c>
      <c r="AU102"/>
      <c r="AV102"/>
      <c r="AW102"/>
      <c r="AX102"/>
      <c r="AY102"/>
      <c r="AZ102"/>
      <c r="BA102"/>
      <c r="BB102"/>
      <c r="BC102"/>
      <c r="BD102"/>
      <c r="BE102"/>
      <c r="BF102"/>
    </row>
    <row r="103" spans="40:58" x14ac:dyDescent="0.25">
      <c r="AN103" s="116" t="s">
        <v>1033</v>
      </c>
      <c r="AO103" s="116"/>
      <c r="AP103" s="116"/>
      <c r="AQ103" s="116" t="s">
        <v>3</v>
      </c>
      <c r="AR103" s="116" t="s">
        <v>1026</v>
      </c>
      <c r="AS103" s="116">
        <v>11470987</v>
      </c>
      <c r="AU103"/>
      <c r="AV103"/>
      <c r="AW103"/>
      <c r="AX103"/>
      <c r="AY103"/>
      <c r="AZ103"/>
      <c r="BA103"/>
      <c r="BB103"/>
      <c r="BC103"/>
      <c r="BD103"/>
      <c r="BE103"/>
      <c r="BF103"/>
    </row>
    <row r="104" spans="40:58" x14ac:dyDescent="0.25">
      <c r="AN104" s="116" t="s">
        <v>1033</v>
      </c>
      <c r="AO104" s="116"/>
      <c r="AP104" s="116"/>
      <c r="AQ104" s="116" t="s">
        <v>3</v>
      </c>
      <c r="AR104" s="116" t="s">
        <v>1026</v>
      </c>
      <c r="AS104" s="116">
        <v>261693138</v>
      </c>
      <c r="AU104"/>
      <c r="AV104"/>
      <c r="AW104"/>
      <c r="AX104"/>
      <c r="AY104"/>
      <c r="AZ104"/>
      <c r="BA104"/>
      <c r="BB104"/>
      <c r="BC104"/>
      <c r="BD104"/>
      <c r="BE104"/>
      <c r="BF104"/>
    </row>
    <row r="105" spans="40:58" x14ac:dyDescent="0.25">
      <c r="AN105" s="116" t="s">
        <v>1031</v>
      </c>
      <c r="AO105" s="116"/>
      <c r="AP105" s="116"/>
      <c r="AQ105" s="116" t="s">
        <v>3</v>
      </c>
      <c r="AR105" s="116" t="s">
        <v>1026</v>
      </c>
      <c r="AS105" s="116">
        <v>7071541</v>
      </c>
      <c r="AU105"/>
      <c r="AV105"/>
      <c r="AW105"/>
      <c r="AX105"/>
      <c r="AY105"/>
      <c r="AZ105"/>
      <c r="BA105"/>
      <c r="BB105"/>
      <c r="BC105"/>
      <c r="BD105"/>
      <c r="BE105"/>
      <c r="BF105"/>
    </row>
    <row r="106" spans="40:58" x14ac:dyDescent="0.25">
      <c r="AN106" s="116" t="s">
        <v>1031</v>
      </c>
      <c r="AO106" s="116"/>
      <c r="AP106" s="116"/>
      <c r="AQ106" s="116" t="s">
        <v>3</v>
      </c>
      <c r="AR106" s="116" t="s">
        <v>1026</v>
      </c>
      <c r="AS106" s="116">
        <v>4508245</v>
      </c>
      <c r="AU106"/>
      <c r="AV106"/>
      <c r="AW106"/>
      <c r="AX106"/>
      <c r="AY106"/>
      <c r="AZ106"/>
      <c r="BA106"/>
      <c r="BB106"/>
      <c r="BC106"/>
      <c r="BD106"/>
      <c r="BE106"/>
      <c r="BF106"/>
    </row>
    <row r="107" spans="40:58" x14ac:dyDescent="0.25">
      <c r="AN107" s="116" t="s">
        <v>1031</v>
      </c>
      <c r="AO107" s="116"/>
      <c r="AP107" s="116"/>
      <c r="AQ107" s="116" t="s">
        <v>3</v>
      </c>
      <c r="AR107" s="116" t="s">
        <v>1026</v>
      </c>
      <c r="AS107" s="116">
        <v>1200180</v>
      </c>
      <c r="AU107"/>
      <c r="AV107"/>
      <c r="AW107"/>
      <c r="AX107"/>
      <c r="AY107"/>
      <c r="AZ107"/>
      <c r="BA107"/>
      <c r="BB107"/>
      <c r="BC107"/>
      <c r="BD107"/>
      <c r="BE107"/>
      <c r="BF107"/>
    </row>
    <row r="108" spans="40:58" x14ac:dyDescent="0.25">
      <c r="AN108" s="116" t="s">
        <v>1031</v>
      </c>
      <c r="AO108" s="116"/>
      <c r="AP108" s="116"/>
      <c r="AQ108" s="116" t="s">
        <v>3</v>
      </c>
      <c r="AR108" s="116" t="s">
        <v>1026</v>
      </c>
      <c r="AS108" s="116">
        <v>137015</v>
      </c>
      <c r="AU108"/>
      <c r="AV108"/>
      <c r="AW108"/>
      <c r="AX108"/>
      <c r="AY108"/>
      <c r="AZ108"/>
      <c r="BA108"/>
      <c r="BB108"/>
      <c r="BC108"/>
      <c r="BD108"/>
      <c r="BE108"/>
      <c r="BF108"/>
    </row>
    <row r="109" spans="40:58" x14ac:dyDescent="0.25">
      <c r="AN109" s="116" t="s">
        <v>1031</v>
      </c>
      <c r="AO109" s="116"/>
      <c r="AP109" s="116"/>
      <c r="AQ109" s="116" t="s">
        <v>3</v>
      </c>
      <c r="AR109" s="116" t="s">
        <v>1026</v>
      </c>
      <c r="AS109" s="116">
        <v>1194000</v>
      </c>
      <c r="AU109"/>
      <c r="AV109"/>
      <c r="AW109"/>
      <c r="AX109"/>
      <c r="AY109"/>
      <c r="AZ109"/>
      <c r="BA109"/>
      <c r="BB109"/>
      <c r="BC109"/>
      <c r="BD109"/>
      <c r="BE109"/>
      <c r="BF109"/>
    </row>
    <row r="110" spans="40:58" x14ac:dyDescent="0.25">
      <c r="AN110" s="116" t="s">
        <v>1031</v>
      </c>
      <c r="AO110" s="116"/>
      <c r="AP110" s="116"/>
      <c r="AQ110" s="116" t="s">
        <v>3</v>
      </c>
      <c r="AR110" s="116" t="s">
        <v>1026</v>
      </c>
      <c r="AS110" s="116">
        <v>2033916</v>
      </c>
      <c r="AU110"/>
      <c r="AV110"/>
      <c r="AW110"/>
      <c r="AX110"/>
      <c r="AY110"/>
      <c r="AZ110"/>
      <c r="BA110"/>
      <c r="BB110"/>
      <c r="BC110"/>
      <c r="BD110"/>
      <c r="BE110"/>
      <c r="BF110"/>
    </row>
    <row r="111" spans="40:58" x14ac:dyDescent="0.25">
      <c r="AN111" s="116" t="s">
        <v>1031</v>
      </c>
      <c r="AO111" s="116"/>
      <c r="AP111" s="116"/>
      <c r="AQ111" s="116" t="s">
        <v>3</v>
      </c>
      <c r="AR111" s="116" t="s">
        <v>1026</v>
      </c>
      <c r="AS111" s="116">
        <v>19081738</v>
      </c>
      <c r="AU111"/>
      <c r="AV111"/>
      <c r="AW111"/>
      <c r="AX111"/>
      <c r="AY111"/>
      <c r="AZ111"/>
      <c r="BA111"/>
      <c r="BB111"/>
      <c r="BC111"/>
      <c r="BD111"/>
      <c r="BE111"/>
      <c r="BF111"/>
    </row>
    <row r="112" spans="40:58" x14ac:dyDescent="0.25">
      <c r="AN112" s="116" t="s">
        <v>1031</v>
      </c>
      <c r="AO112" s="116"/>
      <c r="AP112" s="116"/>
      <c r="AQ112" s="116" t="s">
        <v>3</v>
      </c>
      <c r="AR112" s="116" t="s">
        <v>1026</v>
      </c>
      <c r="AS112" s="116">
        <v>4868</v>
      </c>
      <c r="AU112"/>
      <c r="AV112"/>
      <c r="AW112"/>
      <c r="AX112"/>
      <c r="AY112"/>
      <c r="AZ112"/>
      <c r="BA112"/>
      <c r="BB112"/>
      <c r="BC112"/>
      <c r="BD112"/>
      <c r="BE112"/>
      <c r="BF112"/>
    </row>
    <row r="113" spans="40:58" x14ac:dyDescent="0.25">
      <c r="AN113" s="116" t="s">
        <v>1031</v>
      </c>
      <c r="AO113" s="116"/>
      <c r="AP113" s="116"/>
      <c r="AQ113" s="116" t="s">
        <v>3</v>
      </c>
      <c r="AR113" s="116" t="s">
        <v>1026</v>
      </c>
      <c r="AS113" s="116">
        <v>39303</v>
      </c>
      <c r="AU113"/>
      <c r="AV113"/>
      <c r="AW113"/>
      <c r="AX113"/>
      <c r="AY113"/>
      <c r="AZ113"/>
      <c r="BA113"/>
      <c r="BB113"/>
      <c r="BC113"/>
      <c r="BD113"/>
      <c r="BE113"/>
      <c r="BF113"/>
    </row>
    <row r="114" spans="40:58" x14ac:dyDescent="0.25">
      <c r="AN114" s="116" t="s">
        <v>1031</v>
      </c>
      <c r="AO114" s="116"/>
      <c r="AP114" s="116"/>
      <c r="AQ114" s="116" t="s">
        <v>3</v>
      </c>
      <c r="AR114" s="116" t="s">
        <v>1026</v>
      </c>
      <c r="AS114" s="116">
        <v>1489893</v>
      </c>
      <c r="AU114"/>
      <c r="AV114"/>
      <c r="AW114"/>
      <c r="AX114"/>
      <c r="AY114"/>
      <c r="AZ114"/>
      <c r="BA114"/>
      <c r="BB114"/>
      <c r="BC114"/>
      <c r="BD114"/>
      <c r="BE114"/>
      <c r="BF114"/>
    </row>
    <row r="115" spans="40:58" x14ac:dyDescent="0.25">
      <c r="AN115" s="116" t="s">
        <v>1031</v>
      </c>
      <c r="AO115" s="116"/>
      <c r="AP115" s="116"/>
      <c r="AQ115" s="116" t="s">
        <v>3</v>
      </c>
      <c r="AR115" s="116" t="s">
        <v>1026</v>
      </c>
      <c r="AS115" s="116">
        <v>36760699</v>
      </c>
      <c r="AU115"/>
      <c r="AV115"/>
      <c r="AW115"/>
      <c r="AX115"/>
      <c r="AY115"/>
      <c r="AZ115"/>
      <c r="BA115"/>
      <c r="BB115"/>
      <c r="BC115"/>
      <c r="BD115"/>
      <c r="BE115"/>
      <c r="BF115"/>
    </row>
    <row r="116" spans="40:58" x14ac:dyDescent="0.25">
      <c r="AN116" s="116" t="s">
        <v>1044</v>
      </c>
      <c r="AO116" s="116"/>
      <c r="AP116" s="116"/>
      <c r="AQ116" s="116" t="s">
        <v>1034</v>
      </c>
      <c r="AR116" s="116" t="s">
        <v>1026</v>
      </c>
      <c r="AS116" s="116">
        <v>56356422</v>
      </c>
      <c r="AU116"/>
      <c r="AV116"/>
      <c r="AW116"/>
      <c r="AX116"/>
      <c r="AY116"/>
      <c r="AZ116"/>
      <c r="BA116"/>
      <c r="BB116"/>
      <c r="BC116"/>
      <c r="BD116"/>
      <c r="BE116"/>
      <c r="BF116"/>
    </row>
    <row r="117" spans="40:58" x14ac:dyDescent="0.25">
      <c r="AN117" s="116" t="s">
        <v>1044</v>
      </c>
      <c r="AO117" s="116"/>
      <c r="AP117" s="116"/>
      <c r="AQ117" s="116" t="s">
        <v>1035</v>
      </c>
      <c r="AR117" s="116" t="s">
        <v>1026</v>
      </c>
      <c r="AS117" s="116">
        <v>23485995</v>
      </c>
      <c r="AU117"/>
      <c r="AV117"/>
      <c r="AW117"/>
      <c r="AX117"/>
      <c r="AY117"/>
      <c r="AZ117"/>
      <c r="BA117"/>
      <c r="BB117"/>
      <c r="BC117"/>
      <c r="BD117"/>
      <c r="BE117"/>
      <c r="BF117"/>
    </row>
    <row r="118" spans="40:58" x14ac:dyDescent="0.25">
      <c r="AN118" s="116" t="s">
        <v>1044</v>
      </c>
      <c r="AO118" s="116"/>
      <c r="AP118" s="116"/>
      <c r="AQ118" s="116" t="s">
        <v>1036</v>
      </c>
      <c r="AR118" s="116" t="s">
        <v>1026</v>
      </c>
      <c r="AS118" s="116">
        <v>15576458</v>
      </c>
      <c r="AU118"/>
      <c r="AV118"/>
      <c r="AW118"/>
      <c r="AX118"/>
      <c r="AY118"/>
      <c r="AZ118"/>
      <c r="BA118"/>
      <c r="BB118"/>
      <c r="BC118"/>
      <c r="BD118"/>
      <c r="BE118"/>
      <c r="BF118"/>
    </row>
    <row r="119" spans="40:58" x14ac:dyDescent="0.25">
      <c r="AN119" s="116" t="s">
        <v>1044</v>
      </c>
      <c r="AO119" s="116"/>
      <c r="AP119" s="116"/>
      <c r="AQ119" s="116" t="s">
        <v>1037</v>
      </c>
      <c r="AR119" s="116" t="s">
        <v>1026</v>
      </c>
      <c r="AS119" s="116">
        <v>41310949</v>
      </c>
      <c r="AU119"/>
      <c r="AV119"/>
      <c r="AW119"/>
      <c r="AX119"/>
      <c r="AY119"/>
      <c r="AZ119"/>
      <c r="BA119"/>
      <c r="BB119"/>
      <c r="BC119"/>
      <c r="BD119"/>
      <c r="BE119"/>
      <c r="BF119"/>
    </row>
    <row r="120" spans="40:58" x14ac:dyDescent="0.25">
      <c r="AN120" s="116" t="s">
        <v>1044</v>
      </c>
      <c r="AO120" s="116"/>
      <c r="AP120" s="116"/>
      <c r="AQ120" s="116" t="s">
        <v>1038</v>
      </c>
      <c r="AR120" s="116" t="s">
        <v>1026</v>
      </c>
      <c r="AS120" s="116">
        <v>30154928</v>
      </c>
      <c r="AU120"/>
      <c r="AV120"/>
      <c r="AW120"/>
      <c r="AX120"/>
      <c r="AY120"/>
      <c r="AZ120"/>
      <c r="BA120"/>
      <c r="BB120"/>
      <c r="BC120"/>
      <c r="BD120"/>
      <c r="BE120"/>
      <c r="BF120"/>
    </row>
    <row r="121" spans="40:58" x14ac:dyDescent="0.25">
      <c r="AN121" s="116" t="s">
        <v>1044</v>
      </c>
      <c r="AO121" s="116"/>
      <c r="AP121" s="116"/>
      <c r="AQ121" s="116" t="s">
        <v>1039</v>
      </c>
      <c r="AR121" s="116" t="s">
        <v>1026</v>
      </c>
      <c r="AS121" s="116">
        <v>35941173</v>
      </c>
      <c r="AU121"/>
      <c r="AV121"/>
      <c r="AW121"/>
      <c r="AX121"/>
      <c r="AY121"/>
      <c r="AZ121"/>
      <c r="BA121"/>
      <c r="BB121"/>
      <c r="BC121"/>
      <c r="BD121"/>
      <c r="BE121"/>
      <c r="BF121"/>
    </row>
    <row r="122" spans="40:58" x14ac:dyDescent="0.25">
      <c r="AN122" s="116" t="s">
        <v>1044</v>
      </c>
      <c r="AO122" s="116"/>
      <c r="AP122" s="116"/>
      <c r="AQ122" s="116" t="s">
        <v>1040</v>
      </c>
      <c r="AR122" s="116" t="s">
        <v>1026</v>
      </c>
      <c r="AS122" s="116">
        <v>30730769</v>
      </c>
      <c r="AU122"/>
      <c r="AV122"/>
      <c r="AW122"/>
      <c r="AX122"/>
      <c r="AY122"/>
      <c r="AZ122"/>
      <c r="BA122"/>
      <c r="BB122"/>
      <c r="BC122"/>
      <c r="BD122"/>
      <c r="BE122"/>
      <c r="BF122"/>
    </row>
    <row r="123" spans="40:58" x14ac:dyDescent="0.25">
      <c r="AN123" s="116" t="s">
        <v>1044</v>
      </c>
      <c r="AO123" s="116"/>
      <c r="AP123" s="116"/>
      <c r="AQ123" s="116" t="s">
        <v>1041</v>
      </c>
      <c r="AR123" s="116" t="s">
        <v>1026</v>
      </c>
      <c r="AS123" s="116">
        <v>34395880</v>
      </c>
      <c r="AU123"/>
      <c r="AV123"/>
      <c r="AW123"/>
      <c r="AX123"/>
      <c r="AY123"/>
      <c r="AZ123"/>
      <c r="BA123"/>
      <c r="BB123"/>
      <c r="BC123"/>
      <c r="BD123"/>
      <c r="BE123"/>
      <c r="BF123"/>
    </row>
    <row r="124" spans="40:58" x14ac:dyDescent="0.25">
      <c r="AN124" s="116" t="s">
        <v>1044</v>
      </c>
      <c r="AO124" s="116"/>
      <c r="AP124" s="116"/>
      <c r="AQ124" s="116" t="s">
        <v>1042</v>
      </c>
      <c r="AR124" s="116" t="s">
        <v>1026</v>
      </c>
      <c r="AS124" s="116">
        <v>26881726</v>
      </c>
      <c r="AU124"/>
      <c r="AV124"/>
      <c r="AW124"/>
      <c r="AX124"/>
      <c r="AY124"/>
      <c r="AZ124"/>
      <c r="BA124"/>
      <c r="BB124"/>
      <c r="BC124"/>
      <c r="BD124"/>
      <c r="BE124"/>
      <c r="BF124"/>
    </row>
    <row r="125" spans="40:58" x14ac:dyDescent="0.25">
      <c r="AN125" s="116" t="s">
        <v>1044</v>
      </c>
      <c r="AO125" s="116"/>
      <c r="AP125" s="116"/>
      <c r="AQ125" s="116" t="s">
        <v>3</v>
      </c>
      <c r="AR125" s="116" t="s">
        <v>1026</v>
      </c>
      <c r="AS125" s="116">
        <v>294834301</v>
      </c>
      <c r="AU125"/>
      <c r="AV125"/>
      <c r="AW125"/>
      <c r="AX125"/>
      <c r="AY125"/>
      <c r="AZ125"/>
      <c r="BA125"/>
      <c r="BB125"/>
      <c r="BC125"/>
      <c r="BD125"/>
      <c r="BE125"/>
      <c r="BF125"/>
    </row>
    <row r="126" spans="40:58" x14ac:dyDescent="0.25">
      <c r="AN126" s="116" t="s">
        <v>1027</v>
      </c>
      <c r="AO126" s="116"/>
      <c r="AP126" s="116"/>
      <c r="AQ126" s="116" t="s">
        <v>1034</v>
      </c>
      <c r="AR126" s="116" t="s">
        <v>1026</v>
      </c>
      <c r="AS126" s="116">
        <v>9175479</v>
      </c>
      <c r="AU126"/>
      <c r="AV126"/>
      <c r="AW126"/>
      <c r="AX126"/>
      <c r="AY126"/>
      <c r="AZ126"/>
      <c r="BA126"/>
      <c r="BB126"/>
      <c r="BC126"/>
      <c r="BD126"/>
      <c r="BE126"/>
      <c r="BF126"/>
    </row>
    <row r="127" spans="40:58" x14ac:dyDescent="0.25">
      <c r="AN127" s="116" t="s">
        <v>1027</v>
      </c>
      <c r="AO127" s="116"/>
      <c r="AP127" s="116"/>
      <c r="AQ127" s="116" t="s">
        <v>1035</v>
      </c>
      <c r="AR127" s="116" t="s">
        <v>1026</v>
      </c>
      <c r="AS127" s="116">
        <v>1744725</v>
      </c>
      <c r="AU127"/>
      <c r="AV127"/>
      <c r="AW127"/>
      <c r="AX127"/>
      <c r="AY127"/>
      <c r="AZ127"/>
      <c r="BA127"/>
      <c r="BB127"/>
      <c r="BC127"/>
      <c r="BD127"/>
      <c r="BE127"/>
      <c r="BF127"/>
    </row>
    <row r="128" spans="40:58" x14ac:dyDescent="0.25">
      <c r="AN128" s="116" t="s">
        <v>1027</v>
      </c>
      <c r="AO128" s="116"/>
      <c r="AP128" s="116"/>
      <c r="AQ128" s="116" t="s">
        <v>1036</v>
      </c>
      <c r="AR128" s="116" t="s">
        <v>1026</v>
      </c>
      <c r="AS128" s="116">
        <v>4661169</v>
      </c>
      <c r="AU128"/>
      <c r="AV128"/>
      <c r="AW128"/>
      <c r="AX128"/>
      <c r="AY128"/>
      <c r="AZ128"/>
      <c r="BA128"/>
      <c r="BB128"/>
      <c r="BC128"/>
      <c r="BD128"/>
      <c r="BE128"/>
      <c r="BF128"/>
    </row>
    <row r="129" spans="40:58" x14ac:dyDescent="0.25">
      <c r="AN129" s="116" t="s">
        <v>1027</v>
      </c>
      <c r="AO129" s="116"/>
      <c r="AP129" s="116"/>
      <c r="AQ129" s="116" t="s">
        <v>1037</v>
      </c>
      <c r="AR129" s="116" t="s">
        <v>1026</v>
      </c>
      <c r="AS129" s="116">
        <v>17892194</v>
      </c>
      <c r="AU129"/>
      <c r="AV129"/>
      <c r="AW129"/>
      <c r="AX129"/>
      <c r="AY129"/>
      <c r="AZ129"/>
      <c r="BA129"/>
      <c r="BB129"/>
      <c r="BC129"/>
      <c r="BD129"/>
      <c r="BE129"/>
      <c r="BF129"/>
    </row>
    <row r="130" spans="40:58" x14ac:dyDescent="0.25">
      <c r="AN130" s="116" t="s">
        <v>1027</v>
      </c>
      <c r="AO130" s="116"/>
      <c r="AP130" s="116"/>
      <c r="AQ130" s="116" t="s">
        <v>1038</v>
      </c>
      <c r="AR130" s="116" t="s">
        <v>1026</v>
      </c>
      <c r="AS130" s="116">
        <v>9097909</v>
      </c>
      <c r="AU130"/>
      <c r="AV130"/>
      <c r="AW130"/>
      <c r="AX130"/>
      <c r="AY130"/>
      <c r="AZ130"/>
      <c r="BA130"/>
      <c r="BB130"/>
      <c r="BC130"/>
      <c r="BD130"/>
      <c r="BE130"/>
      <c r="BF130"/>
    </row>
    <row r="131" spans="40:58" x14ac:dyDescent="0.25">
      <c r="AN131" s="116" t="s">
        <v>1027</v>
      </c>
      <c r="AO131" s="116"/>
      <c r="AP131" s="116"/>
      <c r="AQ131" s="116" t="s">
        <v>1039</v>
      </c>
      <c r="AR131" s="116" t="s">
        <v>1026</v>
      </c>
      <c r="AS131" s="116">
        <v>7419599</v>
      </c>
      <c r="AU131"/>
      <c r="AV131"/>
      <c r="AW131"/>
      <c r="AX131"/>
      <c r="AY131"/>
      <c r="AZ131"/>
      <c r="BA131"/>
      <c r="BB131"/>
      <c r="BC131"/>
      <c r="BD131"/>
      <c r="BE131"/>
      <c r="BF131"/>
    </row>
    <row r="132" spans="40:58" x14ac:dyDescent="0.25">
      <c r="AN132" s="116" t="s">
        <v>1027</v>
      </c>
      <c r="AO132" s="116"/>
      <c r="AP132" s="116"/>
      <c r="AQ132" s="116" t="s">
        <v>1040</v>
      </c>
      <c r="AR132" s="116" t="s">
        <v>1026</v>
      </c>
      <c r="AS132" s="116">
        <v>3790882</v>
      </c>
      <c r="AU132"/>
      <c r="AV132"/>
      <c r="AW132"/>
      <c r="AX132"/>
      <c r="AY132"/>
      <c r="AZ132"/>
      <c r="BA132"/>
      <c r="BB132"/>
      <c r="BC132"/>
      <c r="BD132"/>
      <c r="BE132"/>
      <c r="BF132"/>
    </row>
    <row r="133" spans="40:58" x14ac:dyDescent="0.25">
      <c r="AN133" s="116" t="s">
        <v>1027</v>
      </c>
      <c r="AO133" s="116"/>
      <c r="AP133" s="116"/>
      <c r="AQ133" s="116" t="s">
        <v>1041</v>
      </c>
      <c r="AR133" s="116" t="s">
        <v>1026</v>
      </c>
      <c r="AS133" s="116">
        <v>10794723</v>
      </c>
      <c r="AU133"/>
      <c r="AV133"/>
      <c r="AW133"/>
      <c r="AX133"/>
      <c r="AY133"/>
      <c r="AZ133"/>
      <c r="BA133"/>
      <c r="BB133"/>
      <c r="BC133"/>
      <c r="BD133"/>
      <c r="BE133"/>
      <c r="BF133"/>
    </row>
    <row r="134" spans="40:58" x14ac:dyDescent="0.25">
      <c r="AN134" s="116" t="s">
        <v>1027</v>
      </c>
      <c r="AO134" s="116"/>
      <c r="AP134" s="116"/>
      <c r="AQ134" s="116" t="s">
        <v>1042</v>
      </c>
      <c r="AR134" s="116" t="s">
        <v>1026</v>
      </c>
      <c r="AS134" s="116">
        <v>4452743</v>
      </c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40:58" x14ac:dyDescent="0.25">
      <c r="AN135" s="116" t="s">
        <v>1027</v>
      </c>
      <c r="AO135" s="116"/>
      <c r="AP135" s="116"/>
      <c r="AQ135" s="116" t="s">
        <v>3</v>
      </c>
      <c r="AR135" s="116" t="s">
        <v>1026</v>
      </c>
      <c r="AS135" s="116">
        <v>69029423</v>
      </c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40:58" x14ac:dyDescent="0.25">
      <c r="AN136" s="116" t="s">
        <v>1028</v>
      </c>
      <c r="AO136" s="116"/>
      <c r="AP136" s="116"/>
      <c r="AQ136" s="116" t="s">
        <v>1034</v>
      </c>
      <c r="AR136" s="116" t="s">
        <v>1026</v>
      </c>
      <c r="AS136" s="116">
        <v>26284389</v>
      </c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40:58" x14ac:dyDescent="0.25">
      <c r="AN137" s="116" t="s">
        <v>1028</v>
      </c>
      <c r="AO137" s="116"/>
      <c r="AP137" s="116"/>
      <c r="AQ137" s="116" t="s">
        <v>1035</v>
      </c>
      <c r="AR137" s="116" t="s">
        <v>1026</v>
      </c>
      <c r="AS137" s="116">
        <v>6712227</v>
      </c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40:58" x14ac:dyDescent="0.25">
      <c r="AN138" s="116" t="s">
        <v>1028</v>
      </c>
      <c r="AO138" s="116"/>
      <c r="AP138" s="116"/>
      <c r="AQ138" s="116" t="s">
        <v>1036</v>
      </c>
      <c r="AR138" s="116" t="s">
        <v>1026</v>
      </c>
      <c r="AS138" s="116">
        <v>4892900</v>
      </c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40:58" x14ac:dyDescent="0.25">
      <c r="AN139" s="116" t="s">
        <v>1028</v>
      </c>
      <c r="AO139" s="116"/>
      <c r="AP139" s="116"/>
      <c r="AQ139" s="116" t="s">
        <v>1037</v>
      </c>
      <c r="AR139" s="116" t="s">
        <v>1026</v>
      </c>
      <c r="AS139" s="116">
        <v>2423161</v>
      </c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40:58" x14ac:dyDescent="0.25">
      <c r="AN140" s="116" t="s">
        <v>1028</v>
      </c>
      <c r="AO140" s="116"/>
      <c r="AP140" s="116"/>
      <c r="AQ140" s="116" t="s">
        <v>1038</v>
      </c>
      <c r="AR140" s="116" t="s">
        <v>1026</v>
      </c>
      <c r="AS140" s="116">
        <v>2598547</v>
      </c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40:58" x14ac:dyDescent="0.25">
      <c r="AN141" s="116" t="s">
        <v>1028</v>
      </c>
      <c r="AO141" s="116"/>
      <c r="AP141" s="116"/>
      <c r="AQ141" s="116" t="s">
        <v>1039</v>
      </c>
      <c r="AR141" s="116" t="s">
        <v>1026</v>
      </c>
      <c r="AS141" s="116">
        <v>2514860</v>
      </c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40:58" x14ac:dyDescent="0.25">
      <c r="AN142" s="116" t="s">
        <v>1028</v>
      </c>
      <c r="AO142" s="116"/>
      <c r="AP142" s="116"/>
      <c r="AQ142" s="116" t="s">
        <v>1040</v>
      </c>
      <c r="AR142" s="116" t="s">
        <v>1026</v>
      </c>
      <c r="AS142" s="116">
        <v>3684161</v>
      </c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40:58" x14ac:dyDescent="0.25">
      <c r="AN143" s="116" t="s">
        <v>1028</v>
      </c>
      <c r="AO143" s="116"/>
      <c r="AP143" s="116"/>
      <c r="AQ143" s="116" t="s">
        <v>1041</v>
      </c>
      <c r="AR143" s="116" t="s">
        <v>1026</v>
      </c>
      <c r="AS143" s="116">
        <v>5158220</v>
      </c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40:58" x14ac:dyDescent="0.25">
      <c r="AN144" s="116" t="s">
        <v>1028</v>
      </c>
      <c r="AO144" s="116"/>
      <c r="AP144" s="116"/>
      <c r="AQ144" s="116" t="s">
        <v>1042</v>
      </c>
      <c r="AR144" s="116" t="s">
        <v>1026</v>
      </c>
      <c r="AS144" s="116">
        <v>16265755</v>
      </c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40:58" x14ac:dyDescent="0.25">
      <c r="AN145" s="116" t="s">
        <v>1028</v>
      </c>
      <c r="AO145" s="116"/>
      <c r="AP145" s="116"/>
      <c r="AQ145" s="116" t="s">
        <v>3</v>
      </c>
      <c r="AR145" s="116" t="s">
        <v>1026</v>
      </c>
      <c r="AS145" s="116">
        <v>70534221</v>
      </c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40:58" x14ac:dyDescent="0.25">
      <c r="AN146" s="116" t="s">
        <v>1029</v>
      </c>
      <c r="AO146" s="116"/>
      <c r="AP146" s="116"/>
      <c r="AQ146" s="116" t="s">
        <v>1034</v>
      </c>
      <c r="AR146" s="116" t="s">
        <v>1026</v>
      </c>
      <c r="AS146" s="116">
        <v>20846829</v>
      </c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40:58" x14ac:dyDescent="0.25">
      <c r="AN147" s="116" t="s">
        <v>1029</v>
      </c>
      <c r="AO147" s="116"/>
      <c r="AP147" s="116"/>
      <c r="AQ147" s="116" t="s">
        <v>1035</v>
      </c>
      <c r="AR147" s="116" t="s">
        <v>1026</v>
      </c>
      <c r="AS147" s="116">
        <v>15010844</v>
      </c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40:58" x14ac:dyDescent="0.25">
      <c r="AN148" s="116" t="s">
        <v>1029</v>
      </c>
      <c r="AO148" s="116"/>
      <c r="AP148" s="116"/>
      <c r="AQ148" s="116" t="s">
        <v>1036</v>
      </c>
      <c r="AR148" s="116" t="s">
        <v>1026</v>
      </c>
      <c r="AS148" s="116">
        <v>6022325</v>
      </c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40:58" x14ac:dyDescent="0.25">
      <c r="AN149" s="116" t="s">
        <v>1029</v>
      </c>
      <c r="AO149" s="116"/>
      <c r="AP149" s="116"/>
      <c r="AQ149" s="116" t="s">
        <v>1037</v>
      </c>
      <c r="AR149" s="116" t="s">
        <v>1026</v>
      </c>
      <c r="AS149" s="116">
        <v>20990614</v>
      </c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40:58" x14ac:dyDescent="0.25">
      <c r="AN150" s="116" t="s">
        <v>1029</v>
      </c>
      <c r="AO150" s="116"/>
      <c r="AP150" s="116"/>
      <c r="AQ150" s="116" t="s">
        <v>1038</v>
      </c>
      <c r="AR150" s="116" t="s">
        <v>1026</v>
      </c>
      <c r="AS150" s="116">
        <v>17707090</v>
      </c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40:58" x14ac:dyDescent="0.25">
      <c r="AN151" s="116" t="s">
        <v>1029</v>
      </c>
      <c r="AO151" s="116"/>
      <c r="AP151" s="116"/>
      <c r="AQ151" s="116" t="s">
        <v>1039</v>
      </c>
      <c r="AR151" s="116" t="s">
        <v>1026</v>
      </c>
      <c r="AS151" s="116">
        <v>26000610</v>
      </c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40:58" x14ac:dyDescent="0.25">
      <c r="AN152" s="116" t="s">
        <v>1029</v>
      </c>
      <c r="AO152" s="116"/>
      <c r="AP152" s="116"/>
      <c r="AQ152" s="116" t="s">
        <v>1040</v>
      </c>
      <c r="AR152" s="116" t="s">
        <v>1026</v>
      </c>
      <c r="AS152" s="116">
        <v>23255557</v>
      </c>
      <c r="AU152"/>
      <c r="AV152"/>
      <c r="AW152"/>
      <c r="AX152"/>
      <c r="AY152"/>
      <c r="AZ152"/>
      <c r="BA152"/>
      <c r="BB152"/>
      <c r="BC152"/>
      <c r="BD152"/>
      <c r="BE152"/>
      <c r="BF152"/>
    </row>
    <row r="153" spans="40:58" x14ac:dyDescent="0.25">
      <c r="AN153" s="116" t="s">
        <v>1029</v>
      </c>
      <c r="AO153" s="116"/>
      <c r="AP153" s="116"/>
      <c r="AQ153" s="116" t="s">
        <v>1041</v>
      </c>
      <c r="AR153" s="116" t="s">
        <v>1026</v>
      </c>
      <c r="AS153" s="116">
        <v>17779529</v>
      </c>
      <c r="AU153"/>
      <c r="AV153"/>
      <c r="AW153"/>
      <c r="AX153"/>
      <c r="AY153"/>
      <c r="AZ153"/>
      <c r="BA153"/>
      <c r="BB153"/>
      <c r="BC153"/>
      <c r="BD153"/>
      <c r="BE153"/>
      <c r="BF153"/>
    </row>
    <row r="154" spans="40:58" x14ac:dyDescent="0.25">
      <c r="AN154" s="116" t="s">
        <v>1029</v>
      </c>
      <c r="AO154" s="116"/>
      <c r="AP154" s="116"/>
      <c r="AQ154" s="116" t="s">
        <v>1042</v>
      </c>
      <c r="AR154" s="116" t="s">
        <v>1026</v>
      </c>
      <c r="AS154" s="116">
        <v>6150258</v>
      </c>
      <c r="AU154"/>
      <c r="AV154"/>
      <c r="AW154"/>
      <c r="AX154"/>
      <c r="AY154"/>
      <c r="AZ154"/>
      <c r="BA154"/>
      <c r="BB154"/>
      <c r="BC154"/>
      <c r="BD154"/>
      <c r="BE154"/>
      <c r="BF154"/>
    </row>
    <row r="155" spans="40:58" x14ac:dyDescent="0.25">
      <c r="AN155" s="116" t="s">
        <v>1029</v>
      </c>
      <c r="AO155" s="116"/>
      <c r="AP155" s="116"/>
      <c r="AQ155" s="116" t="s">
        <v>3</v>
      </c>
      <c r="AR155" s="116" t="s">
        <v>1026</v>
      </c>
      <c r="AS155" s="116">
        <v>153763655</v>
      </c>
      <c r="AU155"/>
      <c r="AV155"/>
      <c r="AW155"/>
      <c r="AX155"/>
      <c r="AY155"/>
      <c r="AZ155"/>
      <c r="BA155"/>
      <c r="BB155"/>
      <c r="BC155"/>
      <c r="BD155"/>
      <c r="BE155"/>
      <c r="BF155"/>
    </row>
    <row r="156" spans="40:58" x14ac:dyDescent="0.25">
      <c r="AN156" s="116" t="s">
        <v>1030</v>
      </c>
      <c r="AO156" s="116"/>
      <c r="AP156" s="116"/>
      <c r="AQ156" s="116" t="s">
        <v>1034</v>
      </c>
      <c r="AR156" s="116" t="s">
        <v>1026</v>
      </c>
      <c r="AS156" s="116">
        <v>49726</v>
      </c>
      <c r="AU156"/>
      <c r="AV156"/>
      <c r="AW156"/>
      <c r="AX156"/>
      <c r="AY156"/>
      <c r="AZ156"/>
      <c r="BA156"/>
      <c r="BB156"/>
      <c r="BC156"/>
      <c r="BD156"/>
      <c r="BE156"/>
      <c r="BF156"/>
    </row>
    <row r="157" spans="40:58" x14ac:dyDescent="0.25">
      <c r="AN157" s="116" t="s">
        <v>1030</v>
      </c>
      <c r="AO157" s="116"/>
      <c r="AP157" s="116"/>
      <c r="AQ157" s="116" t="s">
        <v>1035</v>
      </c>
      <c r="AR157" s="116" t="s">
        <v>1026</v>
      </c>
      <c r="AS157" s="116">
        <v>18199</v>
      </c>
      <c r="AU157"/>
      <c r="AV157"/>
      <c r="AW157"/>
      <c r="AX157"/>
      <c r="AY157"/>
      <c r="AZ157"/>
      <c r="BA157"/>
      <c r="BB157"/>
      <c r="BC157"/>
      <c r="BD157"/>
      <c r="BE157"/>
      <c r="BF157"/>
    </row>
    <row r="158" spans="40:58" x14ac:dyDescent="0.25">
      <c r="AN158" s="116" t="s">
        <v>1030</v>
      </c>
      <c r="AO158" s="116"/>
      <c r="AP158" s="116"/>
      <c r="AQ158" s="116" t="s">
        <v>1036</v>
      </c>
      <c r="AR158" s="116" t="s">
        <v>1026</v>
      </c>
      <c r="AS158" s="116">
        <v>64</v>
      </c>
      <c r="AU158"/>
      <c r="AV158"/>
      <c r="AW158"/>
      <c r="AX158"/>
      <c r="AY158"/>
      <c r="AZ158"/>
      <c r="BA158"/>
      <c r="BB158"/>
      <c r="BC158"/>
      <c r="BD158"/>
      <c r="BE158"/>
      <c r="BF158"/>
    </row>
    <row r="159" spans="40:58" x14ac:dyDescent="0.25">
      <c r="AN159" s="116" t="s">
        <v>1030</v>
      </c>
      <c r="AO159" s="116"/>
      <c r="AP159" s="116"/>
      <c r="AQ159" s="116" t="s">
        <v>1037</v>
      </c>
      <c r="AR159" s="116" t="s">
        <v>1026</v>
      </c>
      <c r="AS159" s="116">
        <v>4980</v>
      </c>
      <c r="AU159"/>
      <c r="AV159"/>
      <c r="AW159"/>
      <c r="AX159"/>
      <c r="AY159"/>
      <c r="AZ159"/>
      <c r="BA159"/>
      <c r="BB159"/>
      <c r="BC159"/>
      <c r="BD159"/>
      <c r="BE159"/>
      <c r="BF159"/>
    </row>
    <row r="160" spans="40:58" x14ac:dyDescent="0.25">
      <c r="AN160" s="116" t="s">
        <v>1030</v>
      </c>
      <c r="AO160" s="116"/>
      <c r="AP160" s="116"/>
      <c r="AQ160" s="116" t="s">
        <v>1038</v>
      </c>
      <c r="AR160" s="116" t="s">
        <v>1026</v>
      </c>
      <c r="AS160" s="116">
        <v>751382</v>
      </c>
      <c r="AU160"/>
      <c r="AV160"/>
      <c r="AW160"/>
      <c r="AX160"/>
      <c r="AY160"/>
      <c r="AZ160"/>
      <c r="BA160"/>
      <c r="BB160"/>
      <c r="BC160"/>
      <c r="BD160"/>
      <c r="BE160"/>
      <c r="BF160"/>
    </row>
    <row r="161" spans="40:58" x14ac:dyDescent="0.25">
      <c r="AN161" s="116" t="s">
        <v>1030</v>
      </c>
      <c r="AO161" s="116"/>
      <c r="AP161" s="116"/>
      <c r="AQ161" s="116" t="s">
        <v>1039</v>
      </c>
      <c r="AR161" s="116" t="s">
        <v>1026</v>
      </c>
      <c r="AS161" s="116">
        <v>6105</v>
      </c>
      <c r="AU161"/>
      <c r="AV161"/>
      <c r="AW161"/>
      <c r="AX161"/>
      <c r="AY161"/>
      <c r="AZ161"/>
      <c r="BA161"/>
      <c r="BB161"/>
      <c r="BC161"/>
      <c r="BD161"/>
      <c r="BE161"/>
      <c r="BF161"/>
    </row>
    <row r="162" spans="40:58" x14ac:dyDescent="0.25">
      <c r="AN162" s="116" t="s">
        <v>1030</v>
      </c>
      <c r="AO162" s="116"/>
      <c r="AP162" s="116"/>
      <c r="AQ162" s="116" t="s">
        <v>1040</v>
      </c>
      <c r="AR162" s="116" t="s">
        <v>1026</v>
      </c>
      <c r="AS162" s="116">
        <v>169</v>
      </c>
      <c r="AU162"/>
      <c r="AV162"/>
      <c r="AW162"/>
      <c r="AX162"/>
      <c r="AY162"/>
      <c r="AZ162"/>
      <c r="BA162"/>
      <c r="BB162"/>
      <c r="BC162"/>
      <c r="BD162"/>
      <c r="BE162"/>
      <c r="BF162"/>
    </row>
    <row r="163" spans="40:58" x14ac:dyDescent="0.25">
      <c r="AN163" s="116" t="s">
        <v>1030</v>
      </c>
      <c r="AO163" s="116"/>
      <c r="AP163" s="116"/>
      <c r="AQ163" s="116" t="s">
        <v>1041</v>
      </c>
      <c r="AR163" s="116" t="s">
        <v>1026</v>
      </c>
      <c r="AS163" s="116">
        <v>663408</v>
      </c>
      <c r="AU163"/>
      <c r="AV163"/>
      <c r="AW163"/>
      <c r="AX163"/>
      <c r="AY163"/>
      <c r="AZ163"/>
      <c r="BA163"/>
      <c r="BB163"/>
      <c r="BC163"/>
      <c r="BD163"/>
      <c r="BE163"/>
      <c r="BF163"/>
    </row>
    <row r="164" spans="40:58" x14ac:dyDescent="0.25">
      <c r="AN164" s="116" t="s">
        <v>1030</v>
      </c>
      <c r="AO164" s="116"/>
      <c r="AP164" s="116"/>
      <c r="AQ164" s="116" t="s">
        <v>1042</v>
      </c>
      <c r="AR164" s="116" t="s">
        <v>1026</v>
      </c>
      <c r="AS164" s="116">
        <v>12970</v>
      </c>
      <c r="AU164"/>
      <c r="AV164"/>
      <c r="AW164"/>
      <c r="AX164"/>
      <c r="AY164"/>
      <c r="AZ164"/>
      <c r="BA164"/>
      <c r="BB164"/>
      <c r="BC164"/>
      <c r="BD164"/>
      <c r="BE164"/>
      <c r="BF164"/>
    </row>
    <row r="165" spans="40:58" x14ac:dyDescent="0.25">
      <c r="AN165" s="116" t="s">
        <v>1030</v>
      </c>
      <c r="AO165" s="116"/>
      <c r="AP165" s="116"/>
      <c r="AQ165" s="116" t="s">
        <v>3</v>
      </c>
      <c r="AR165" s="116" t="s">
        <v>1026</v>
      </c>
      <c r="AS165" s="116">
        <v>1507002</v>
      </c>
      <c r="AU165"/>
      <c r="AV165"/>
      <c r="AW165"/>
      <c r="AX165"/>
      <c r="AY165"/>
      <c r="AZ165"/>
      <c r="BA165"/>
      <c r="BB165"/>
      <c r="BC165"/>
      <c r="BD165"/>
      <c r="BE165"/>
      <c r="BF165"/>
    </row>
    <row r="166" spans="40:58" x14ac:dyDescent="0.25">
      <c r="AN166" s="116" t="s">
        <v>1044</v>
      </c>
      <c r="AO166" s="116"/>
      <c r="AP166" s="116"/>
      <c r="AQ166" s="116" t="s">
        <v>1034</v>
      </c>
      <c r="AR166" s="116" t="s">
        <v>1026</v>
      </c>
      <c r="AS166" s="116">
        <v>49726</v>
      </c>
      <c r="AU166"/>
      <c r="AV166"/>
      <c r="AW166"/>
      <c r="AX166"/>
      <c r="AY166"/>
      <c r="AZ166"/>
      <c r="BA166"/>
      <c r="BB166"/>
      <c r="BC166"/>
      <c r="BD166"/>
      <c r="BE166"/>
      <c r="BF166"/>
    </row>
    <row r="167" spans="40:58" x14ac:dyDescent="0.25">
      <c r="AN167" s="116" t="s">
        <v>1044</v>
      </c>
      <c r="AO167" s="116"/>
      <c r="AP167" s="116"/>
      <c r="AQ167" s="116" t="s">
        <v>1035</v>
      </c>
      <c r="AR167" s="116" t="s">
        <v>1026</v>
      </c>
      <c r="AS167" s="116">
        <v>18199</v>
      </c>
      <c r="AU167"/>
      <c r="AV167"/>
      <c r="AW167"/>
      <c r="AX167"/>
      <c r="AY167"/>
      <c r="AZ167"/>
      <c r="BA167"/>
      <c r="BB167"/>
      <c r="BC167"/>
      <c r="BD167"/>
      <c r="BE167"/>
      <c r="BF167"/>
    </row>
    <row r="168" spans="40:58" x14ac:dyDescent="0.25">
      <c r="AN168" s="116" t="s">
        <v>1044</v>
      </c>
      <c r="AO168" s="116"/>
      <c r="AP168" s="116"/>
      <c r="AQ168" s="116" t="s">
        <v>1036</v>
      </c>
      <c r="AR168" s="116" t="s">
        <v>1026</v>
      </c>
      <c r="AS168" s="116">
        <v>64</v>
      </c>
      <c r="AU168"/>
      <c r="AV168"/>
      <c r="AW168"/>
      <c r="AX168"/>
      <c r="AY168"/>
      <c r="AZ168"/>
      <c r="BA168"/>
      <c r="BB168"/>
      <c r="BC168"/>
      <c r="BD168"/>
      <c r="BE168"/>
      <c r="BF168"/>
    </row>
    <row r="169" spans="40:58" x14ac:dyDescent="0.25">
      <c r="AN169" s="116" t="s">
        <v>1044</v>
      </c>
      <c r="AO169" s="116"/>
      <c r="AP169" s="116"/>
      <c r="AQ169" s="116" t="s">
        <v>1037</v>
      </c>
      <c r="AR169" s="116" t="s">
        <v>1026</v>
      </c>
      <c r="AS169" s="116">
        <v>4980</v>
      </c>
      <c r="AU169"/>
      <c r="AV169"/>
      <c r="AW169"/>
      <c r="AX169"/>
      <c r="AY169"/>
      <c r="AZ169"/>
      <c r="BA169"/>
      <c r="BB169"/>
      <c r="BC169"/>
      <c r="BD169"/>
      <c r="BE169"/>
      <c r="BF169"/>
    </row>
    <row r="170" spans="40:58" x14ac:dyDescent="0.25">
      <c r="AN170" s="116" t="s">
        <v>1044</v>
      </c>
      <c r="AO170" s="116"/>
      <c r="AP170" s="116"/>
      <c r="AQ170" s="116" t="s">
        <v>1038</v>
      </c>
      <c r="AR170" s="116" t="s">
        <v>1026</v>
      </c>
      <c r="AS170" s="116">
        <v>751382</v>
      </c>
      <c r="AU170"/>
      <c r="AV170"/>
      <c r="AW170"/>
      <c r="AX170"/>
      <c r="AY170"/>
      <c r="AZ170"/>
      <c r="BA170"/>
      <c r="BB170"/>
      <c r="BC170"/>
      <c r="BD170"/>
      <c r="BE170"/>
      <c r="BF170"/>
    </row>
    <row r="171" spans="40:58" x14ac:dyDescent="0.25">
      <c r="AN171" s="116" t="s">
        <v>1044</v>
      </c>
      <c r="AO171" s="116"/>
      <c r="AP171" s="116"/>
      <c r="AQ171" s="116" t="s">
        <v>1039</v>
      </c>
      <c r="AR171" s="116" t="s">
        <v>1026</v>
      </c>
      <c r="AS171" s="116">
        <v>6105</v>
      </c>
      <c r="AU171"/>
      <c r="AV171"/>
      <c r="AW171"/>
      <c r="AX171"/>
      <c r="AY171"/>
      <c r="AZ171"/>
      <c r="BA171"/>
      <c r="BB171"/>
      <c r="BC171"/>
      <c r="BD171"/>
      <c r="BE171"/>
      <c r="BF171"/>
    </row>
    <row r="172" spans="40:58" x14ac:dyDescent="0.25">
      <c r="AN172" s="116" t="s">
        <v>1044</v>
      </c>
      <c r="AO172" s="116"/>
      <c r="AP172" s="116"/>
      <c r="AQ172" s="116" t="s">
        <v>1040</v>
      </c>
      <c r="AR172" s="116" t="s">
        <v>1026</v>
      </c>
      <c r="AS172" s="116">
        <v>169</v>
      </c>
      <c r="AU172"/>
      <c r="AV172"/>
      <c r="AW172"/>
      <c r="AX172"/>
      <c r="AY172"/>
      <c r="AZ172"/>
      <c r="BA172"/>
      <c r="BB172"/>
      <c r="BC172"/>
      <c r="BD172"/>
      <c r="BE172"/>
      <c r="BF172"/>
    </row>
    <row r="173" spans="40:58" x14ac:dyDescent="0.25">
      <c r="AN173" s="116" t="s">
        <v>1044</v>
      </c>
      <c r="AO173" s="116"/>
      <c r="AP173" s="116"/>
      <c r="AQ173" s="116" t="s">
        <v>1041</v>
      </c>
      <c r="AR173" s="116" t="s">
        <v>1026</v>
      </c>
      <c r="AS173" s="116">
        <v>663408</v>
      </c>
      <c r="AU173"/>
      <c r="AV173"/>
      <c r="AW173"/>
      <c r="AX173"/>
      <c r="AY173"/>
      <c r="AZ173"/>
      <c r="BA173"/>
      <c r="BB173"/>
      <c r="BC173"/>
      <c r="BD173"/>
      <c r="BE173"/>
      <c r="BF173"/>
    </row>
    <row r="174" spans="40:58" x14ac:dyDescent="0.25">
      <c r="AN174" s="116" t="s">
        <v>1044</v>
      </c>
      <c r="AO174" s="116"/>
      <c r="AP174" s="116"/>
      <c r="AQ174" s="116" t="s">
        <v>1042</v>
      </c>
      <c r="AR174" s="116" t="s">
        <v>1026</v>
      </c>
      <c r="AS174" s="116">
        <v>12970</v>
      </c>
      <c r="AU174"/>
      <c r="AV174"/>
      <c r="AW174"/>
      <c r="AX174"/>
      <c r="AY174"/>
      <c r="AZ174"/>
      <c r="BA174"/>
      <c r="BB174"/>
      <c r="BC174"/>
      <c r="BD174"/>
      <c r="BE174"/>
      <c r="BF174"/>
    </row>
    <row r="175" spans="40:58" x14ac:dyDescent="0.25">
      <c r="AN175" s="116" t="s">
        <v>1044</v>
      </c>
      <c r="AO175" s="116"/>
      <c r="AP175" s="116"/>
      <c r="AQ175" s="116" t="s">
        <v>3</v>
      </c>
      <c r="AR175" s="116" t="s">
        <v>1026</v>
      </c>
      <c r="AS175" s="116">
        <v>1507002</v>
      </c>
      <c r="AU175"/>
      <c r="AV175"/>
      <c r="AW175"/>
      <c r="AX175"/>
      <c r="AY175"/>
      <c r="AZ175"/>
      <c r="BA175"/>
      <c r="BB175"/>
      <c r="BC175"/>
      <c r="BD175"/>
      <c r="BE175"/>
      <c r="BF175"/>
    </row>
    <row r="176" spans="40:58" x14ac:dyDescent="0.25">
      <c r="AN176" s="116" t="s">
        <v>1045</v>
      </c>
      <c r="AO176" s="116"/>
      <c r="AP176" s="116"/>
      <c r="AQ176" s="116" t="s">
        <v>1034</v>
      </c>
      <c r="AR176" s="116" t="s">
        <v>1026</v>
      </c>
      <c r="AS176" s="116">
        <v>681</v>
      </c>
      <c r="AU176"/>
      <c r="AV176"/>
      <c r="AW176"/>
      <c r="AX176"/>
      <c r="AY176"/>
      <c r="AZ176"/>
      <c r="BA176"/>
      <c r="BB176"/>
      <c r="BC176"/>
      <c r="BD176"/>
      <c r="BE176"/>
      <c r="BF176"/>
    </row>
    <row r="177" spans="40:58" x14ac:dyDescent="0.25">
      <c r="AN177" s="116" t="s">
        <v>1045</v>
      </c>
      <c r="AO177" s="116"/>
      <c r="AP177" s="116"/>
      <c r="AQ177" s="116" t="s">
        <v>1035</v>
      </c>
      <c r="AR177" s="116" t="s">
        <v>1026</v>
      </c>
      <c r="AS177" s="116">
        <v>271</v>
      </c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40:58" x14ac:dyDescent="0.25">
      <c r="AN178" s="116" t="s">
        <v>1045</v>
      </c>
      <c r="AO178" s="116"/>
      <c r="AP178" s="116"/>
      <c r="AQ178" s="116" t="s">
        <v>1036</v>
      </c>
      <c r="AR178" s="116" t="s">
        <v>1026</v>
      </c>
      <c r="AS178" s="116">
        <v>64</v>
      </c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40:58" x14ac:dyDescent="0.25">
      <c r="AN179" s="116" t="s">
        <v>1045</v>
      </c>
      <c r="AO179" s="116"/>
      <c r="AP179" s="116"/>
      <c r="AQ179" s="116" t="s">
        <v>1037</v>
      </c>
      <c r="AR179" s="116" t="s">
        <v>1026</v>
      </c>
      <c r="AS179" s="116">
        <v>722</v>
      </c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40:58" x14ac:dyDescent="0.25">
      <c r="AN180" s="116" t="s">
        <v>1045</v>
      </c>
      <c r="AO180" s="116"/>
      <c r="AP180" s="116"/>
      <c r="AQ180" s="116" t="s">
        <v>1038</v>
      </c>
      <c r="AR180" s="116" t="s">
        <v>1026</v>
      </c>
      <c r="AS180" s="116">
        <v>50247</v>
      </c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40:58" x14ac:dyDescent="0.25">
      <c r="AN181" s="116" t="s">
        <v>1045</v>
      </c>
      <c r="AO181" s="116"/>
      <c r="AP181" s="116"/>
      <c r="AQ181" s="116" t="s">
        <v>1039</v>
      </c>
      <c r="AR181" s="116" t="s">
        <v>1026</v>
      </c>
      <c r="AS181" s="116">
        <v>710</v>
      </c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40:58" x14ac:dyDescent="0.25">
      <c r="AN182" s="116" t="s">
        <v>1045</v>
      </c>
      <c r="AO182" s="116"/>
      <c r="AP182" s="116"/>
      <c r="AQ182" s="116" t="s">
        <v>1041</v>
      </c>
      <c r="AR182" s="116" t="s">
        <v>1026</v>
      </c>
      <c r="AS182" s="116">
        <v>2275</v>
      </c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40:58" x14ac:dyDescent="0.25">
      <c r="AN183" s="116" t="s">
        <v>1045</v>
      </c>
      <c r="AO183" s="116"/>
      <c r="AP183" s="116"/>
      <c r="AQ183" s="116" t="s">
        <v>1042</v>
      </c>
      <c r="AR183" s="116" t="s">
        <v>1026</v>
      </c>
      <c r="AS183" s="116">
        <v>13</v>
      </c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40:58" x14ac:dyDescent="0.25">
      <c r="AN184" s="116" t="s">
        <v>1045</v>
      </c>
      <c r="AO184" s="116"/>
      <c r="AP184" s="116"/>
      <c r="AQ184" s="116" t="s">
        <v>3</v>
      </c>
      <c r="AR184" s="116" t="s">
        <v>1026</v>
      </c>
      <c r="AS184" s="116">
        <v>54982</v>
      </c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40:58" x14ac:dyDescent="0.25">
      <c r="AN185" s="116" t="s">
        <v>1046</v>
      </c>
      <c r="AO185" s="116"/>
      <c r="AP185" s="116"/>
      <c r="AQ185" s="116" t="s">
        <v>1034</v>
      </c>
      <c r="AR185" s="116" t="s">
        <v>1026</v>
      </c>
      <c r="AS185" s="116">
        <v>49045</v>
      </c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40:58" x14ac:dyDescent="0.25">
      <c r="AN186" s="116" t="s">
        <v>1046</v>
      </c>
      <c r="AO186" s="116"/>
      <c r="AP186" s="116"/>
      <c r="AQ186" s="116" t="s">
        <v>1035</v>
      </c>
      <c r="AR186" s="116" t="s">
        <v>1026</v>
      </c>
      <c r="AS186" s="116">
        <v>17928</v>
      </c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40:58" x14ac:dyDescent="0.25">
      <c r="AN187" s="116" t="s">
        <v>1046</v>
      </c>
      <c r="AO187" s="116"/>
      <c r="AP187" s="116"/>
      <c r="AQ187" s="116" t="s">
        <v>1036</v>
      </c>
      <c r="AR187" s="116" t="s">
        <v>1026</v>
      </c>
      <c r="AS187" s="116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40:58" x14ac:dyDescent="0.25">
      <c r="AN188" s="116" t="s">
        <v>1046</v>
      </c>
      <c r="AO188" s="116"/>
      <c r="AP188" s="116"/>
      <c r="AQ188" s="116" t="s">
        <v>1037</v>
      </c>
      <c r="AR188" s="116" t="s">
        <v>1026</v>
      </c>
      <c r="AS188" s="116">
        <v>4258</v>
      </c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40:58" x14ac:dyDescent="0.25">
      <c r="AN189" s="116" t="s">
        <v>1046</v>
      </c>
      <c r="AO189" s="116"/>
      <c r="AP189" s="116"/>
      <c r="AQ189" s="116" t="s">
        <v>1038</v>
      </c>
      <c r="AR189" s="116" t="s">
        <v>1026</v>
      </c>
      <c r="AS189" s="116">
        <v>701135</v>
      </c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40:58" x14ac:dyDescent="0.25">
      <c r="AN190" s="116" t="s">
        <v>1046</v>
      </c>
      <c r="AO190" s="116"/>
      <c r="AP190" s="116"/>
      <c r="AQ190" s="116" t="s">
        <v>1039</v>
      </c>
      <c r="AR190" s="116" t="s">
        <v>1026</v>
      </c>
      <c r="AS190" s="116">
        <v>5395</v>
      </c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40:58" x14ac:dyDescent="0.25">
      <c r="AN191" s="116" t="s">
        <v>1046</v>
      </c>
      <c r="AO191" s="116"/>
      <c r="AP191" s="116"/>
      <c r="AQ191" s="116" t="s">
        <v>1040</v>
      </c>
      <c r="AR191" s="116" t="s">
        <v>1026</v>
      </c>
      <c r="AS191" s="116">
        <v>169</v>
      </c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40:58" x14ac:dyDescent="0.25">
      <c r="AN192" s="116" t="s">
        <v>1046</v>
      </c>
      <c r="AO192" s="116"/>
      <c r="AP192" s="116"/>
      <c r="AQ192" s="116" t="s">
        <v>1041</v>
      </c>
      <c r="AR192" s="116" t="s">
        <v>1026</v>
      </c>
      <c r="AS192" s="116">
        <v>661133</v>
      </c>
      <c r="AU192"/>
      <c r="AV192"/>
      <c r="AW192"/>
      <c r="AX192"/>
      <c r="AY192"/>
      <c r="AZ192"/>
      <c r="BA192"/>
      <c r="BB192"/>
      <c r="BC192"/>
      <c r="BD192"/>
      <c r="BE192"/>
      <c r="BF192"/>
    </row>
    <row r="193" spans="40:58" x14ac:dyDescent="0.25">
      <c r="AN193" s="116" t="s">
        <v>1046</v>
      </c>
      <c r="AO193" s="116"/>
      <c r="AP193" s="116"/>
      <c r="AQ193" s="116" t="s">
        <v>1042</v>
      </c>
      <c r="AR193" s="116" t="s">
        <v>1026</v>
      </c>
      <c r="AS193" s="116">
        <v>12958</v>
      </c>
      <c r="AU193"/>
      <c r="AV193"/>
      <c r="AW193"/>
      <c r="AX193"/>
      <c r="AY193"/>
      <c r="AZ193"/>
      <c r="BA193"/>
      <c r="BB193"/>
      <c r="BC193"/>
      <c r="BD193"/>
      <c r="BE193"/>
      <c r="BF193"/>
    </row>
    <row r="194" spans="40:58" x14ac:dyDescent="0.25">
      <c r="AN194" s="116" t="s">
        <v>1046</v>
      </c>
      <c r="AO194" s="116"/>
      <c r="AP194" s="116"/>
      <c r="AQ194" s="116" t="s">
        <v>3</v>
      </c>
      <c r="AR194" s="116" t="s">
        <v>1026</v>
      </c>
      <c r="AS194" s="116">
        <v>1452021</v>
      </c>
      <c r="AU194"/>
      <c r="AV194"/>
      <c r="AW194"/>
      <c r="AX194"/>
      <c r="AY194"/>
      <c r="AZ194"/>
      <c r="BA194"/>
      <c r="BB194"/>
      <c r="BC194"/>
      <c r="BD194"/>
      <c r="BE194"/>
      <c r="BF194"/>
    </row>
    <row r="195" spans="40:58" x14ac:dyDescent="0.25">
      <c r="AN195" s="116" t="s">
        <v>1047</v>
      </c>
      <c r="AO195" s="116" t="s">
        <v>1044</v>
      </c>
      <c r="AP195" s="116"/>
      <c r="AQ195" s="116" t="s">
        <v>1034</v>
      </c>
      <c r="AR195" s="116" t="s">
        <v>1026</v>
      </c>
      <c r="AS195" s="116">
        <v>2041609</v>
      </c>
      <c r="AU195"/>
      <c r="AV195"/>
      <c r="AW195"/>
      <c r="AX195"/>
      <c r="AY195"/>
      <c r="AZ195"/>
      <c r="BA195"/>
      <c r="BB195"/>
      <c r="BC195"/>
      <c r="BD195"/>
      <c r="BE195"/>
      <c r="BF195"/>
    </row>
    <row r="196" spans="40:58" x14ac:dyDescent="0.25">
      <c r="AN196" s="116" t="s">
        <v>1047</v>
      </c>
      <c r="AO196" s="116" t="s">
        <v>1044</v>
      </c>
      <c r="AP196" s="116"/>
      <c r="AQ196" s="116" t="s">
        <v>1035</v>
      </c>
      <c r="AR196" s="116" t="s">
        <v>1026</v>
      </c>
      <c r="AS196" s="116">
        <v>526250</v>
      </c>
      <c r="AU196"/>
      <c r="AV196"/>
      <c r="AW196"/>
      <c r="AX196"/>
      <c r="AY196"/>
      <c r="AZ196"/>
      <c r="BA196"/>
      <c r="BB196"/>
      <c r="BC196"/>
      <c r="BD196"/>
      <c r="BE196"/>
      <c r="BF196"/>
    </row>
    <row r="197" spans="40:58" x14ac:dyDescent="0.25">
      <c r="AN197" s="116" t="s">
        <v>1047</v>
      </c>
      <c r="AO197" s="116" t="s">
        <v>1044</v>
      </c>
      <c r="AP197" s="116"/>
      <c r="AQ197" s="116" t="s">
        <v>1036</v>
      </c>
      <c r="AR197" s="116" t="s">
        <v>1026</v>
      </c>
      <c r="AS197" s="116">
        <v>620910</v>
      </c>
      <c r="AU197"/>
      <c r="AV197"/>
      <c r="AW197"/>
      <c r="AX197"/>
      <c r="AY197"/>
      <c r="AZ197"/>
      <c r="BA197"/>
      <c r="BB197"/>
      <c r="BC197"/>
      <c r="BD197"/>
      <c r="BE197"/>
      <c r="BF197"/>
    </row>
    <row r="198" spans="40:58" x14ac:dyDescent="0.25">
      <c r="AN198" s="116" t="s">
        <v>1047</v>
      </c>
      <c r="AO198" s="116" t="s">
        <v>1044</v>
      </c>
      <c r="AP198" s="116"/>
      <c r="AQ198" s="116" t="s">
        <v>1037</v>
      </c>
      <c r="AR198" s="116" t="s">
        <v>1026</v>
      </c>
      <c r="AS198" s="116">
        <v>703634</v>
      </c>
      <c r="AU198"/>
      <c r="AV198"/>
      <c r="AW198"/>
      <c r="AX198"/>
      <c r="AY198"/>
      <c r="AZ198"/>
      <c r="BA198"/>
      <c r="BB198"/>
      <c r="BC198"/>
      <c r="BD198"/>
      <c r="BE198"/>
      <c r="BF198"/>
    </row>
    <row r="199" spans="40:58" x14ac:dyDescent="0.25">
      <c r="AN199" s="116" t="s">
        <v>1047</v>
      </c>
      <c r="AO199" s="116" t="s">
        <v>1044</v>
      </c>
      <c r="AP199" s="116"/>
      <c r="AQ199" s="116" t="s">
        <v>1038</v>
      </c>
      <c r="AR199" s="116" t="s">
        <v>1026</v>
      </c>
      <c r="AS199" s="116">
        <v>825272</v>
      </c>
      <c r="AU199"/>
      <c r="AV199"/>
      <c r="AW199"/>
      <c r="AX199"/>
      <c r="AY199"/>
      <c r="AZ199"/>
      <c r="BA199"/>
      <c r="BB199"/>
      <c r="BC199"/>
      <c r="BD199"/>
      <c r="BE199"/>
      <c r="BF199"/>
    </row>
    <row r="200" spans="40:58" x14ac:dyDescent="0.25">
      <c r="AN200" s="116" t="s">
        <v>1047</v>
      </c>
      <c r="AO200" s="116" t="s">
        <v>1044</v>
      </c>
      <c r="AP200" s="116"/>
      <c r="AQ200" s="116" t="s">
        <v>1039</v>
      </c>
      <c r="AR200" s="116" t="s">
        <v>1026</v>
      </c>
      <c r="AS200" s="116">
        <v>634084</v>
      </c>
      <c r="AU200"/>
      <c r="AV200"/>
      <c r="AW200"/>
      <c r="AX200"/>
      <c r="AY200"/>
      <c r="AZ200"/>
      <c r="BA200"/>
      <c r="BB200"/>
      <c r="BC200"/>
      <c r="BD200"/>
      <c r="BE200"/>
      <c r="BF200"/>
    </row>
    <row r="201" spans="40:58" x14ac:dyDescent="0.25">
      <c r="AN201" s="116" t="s">
        <v>1047</v>
      </c>
      <c r="AO201" s="116" t="s">
        <v>1044</v>
      </c>
      <c r="AP201" s="116"/>
      <c r="AQ201" s="116" t="s">
        <v>1040</v>
      </c>
      <c r="AR201" s="116" t="s">
        <v>1026</v>
      </c>
      <c r="AS201" s="116">
        <v>371295</v>
      </c>
      <c r="AU201"/>
      <c r="AV201"/>
      <c r="AW201"/>
      <c r="AX201"/>
      <c r="AY201"/>
      <c r="AZ201"/>
      <c r="BA201"/>
      <c r="BB201"/>
      <c r="BC201"/>
      <c r="BD201"/>
      <c r="BE201"/>
      <c r="BF201"/>
    </row>
    <row r="202" spans="40:58" x14ac:dyDescent="0.25">
      <c r="AN202" s="116" t="s">
        <v>1047</v>
      </c>
      <c r="AO202" s="116" t="s">
        <v>1044</v>
      </c>
      <c r="AP202" s="116"/>
      <c r="AQ202" s="116" t="s">
        <v>1041</v>
      </c>
      <c r="AR202" s="116" t="s">
        <v>1026</v>
      </c>
      <c r="AS202" s="116">
        <v>748029</v>
      </c>
      <c r="AU202"/>
      <c r="AV202"/>
      <c r="AW202"/>
      <c r="AX202"/>
      <c r="AY202"/>
      <c r="AZ202"/>
      <c r="BA202"/>
      <c r="BB202"/>
      <c r="BC202"/>
      <c r="BD202"/>
      <c r="BE202"/>
      <c r="BF202"/>
    </row>
    <row r="203" spans="40:58" x14ac:dyDescent="0.25">
      <c r="AN203" s="116" t="s">
        <v>1047</v>
      </c>
      <c r="AO203" s="116" t="s">
        <v>1044</v>
      </c>
      <c r="AP203" s="116"/>
      <c r="AQ203" s="116" t="s">
        <v>1042</v>
      </c>
      <c r="AR203" s="116" t="s">
        <v>1026</v>
      </c>
      <c r="AS203" s="116">
        <v>939972</v>
      </c>
      <c r="AU203"/>
      <c r="AV203"/>
      <c r="AW203"/>
      <c r="AX203"/>
      <c r="AY203"/>
      <c r="AZ203"/>
      <c r="BA203"/>
      <c r="BB203"/>
      <c r="BC203"/>
      <c r="BD203"/>
      <c r="BE203"/>
      <c r="BF203"/>
    </row>
    <row r="204" spans="40:58" x14ac:dyDescent="0.25">
      <c r="AN204" s="116" t="s">
        <v>1047</v>
      </c>
      <c r="AO204" s="116" t="s">
        <v>1044</v>
      </c>
      <c r="AP204" s="116"/>
      <c r="AQ204" s="116" t="s">
        <v>3</v>
      </c>
      <c r="AR204" s="116" t="s">
        <v>1026</v>
      </c>
      <c r="AS204" s="116">
        <v>7411057</v>
      </c>
      <c r="AU204"/>
      <c r="AV204"/>
      <c r="AW204"/>
      <c r="AX204"/>
      <c r="AY204"/>
      <c r="AZ204"/>
      <c r="BA204"/>
      <c r="BB204"/>
      <c r="BC204"/>
      <c r="BD204"/>
      <c r="BE204"/>
      <c r="BF204"/>
    </row>
    <row r="205" spans="40:58" x14ac:dyDescent="0.25">
      <c r="AN205" s="116" t="s">
        <v>1047</v>
      </c>
      <c r="AO205" s="116" t="s">
        <v>1048</v>
      </c>
      <c r="AP205" s="116"/>
      <c r="AQ205" s="116" t="s">
        <v>1034</v>
      </c>
      <c r="AR205" s="116" t="s">
        <v>1026</v>
      </c>
      <c r="AS205" s="116">
        <v>1546286</v>
      </c>
      <c r="AU205"/>
      <c r="AV205"/>
      <c r="AW205"/>
      <c r="AX205"/>
      <c r="AY205"/>
      <c r="AZ205"/>
      <c r="BA205"/>
      <c r="BB205"/>
      <c r="BC205"/>
      <c r="BD205"/>
      <c r="BE205"/>
      <c r="BF205"/>
    </row>
    <row r="206" spans="40:58" x14ac:dyDescent="0.25">
      <c r="AN206" s="116" t="s">
        <v>1047</v>
      </c>
      <c r="AO206" s="116" t="s">
        <v>1048</v>
      </c>
      <c r="AP206" s="116"/>
      <c r="AQ206" s="116" t="s">
        <v>1035</v>
      </c>
      <c r="AR206" s="116" t="s">
        <v>1026</v>
      </c>
      <c r="AS206" s="116">
        <v>276112</v>
      </c>
      <c r="AU206"/>
      <c r="AV206"/>
      <c r="AW206"/>
      <c r="AX206"/>
      <c r="AY206"/>
      <c r="AZ206"/>
      <c r="BA206"/>
      <c r="BB206"/>
      <c r="BC206"/>
      <c r="BD206"/>
      <c r="BE206"/>
      <c r="BF206"/>
    </row>
    <row r="207" spans="40:58" x14ac:dyDescent="0.25">
      <c r="AN207" s="116" t="s">
        <v>1047</v>
      </c>
      <c r="AO207" s="116" t="s">
        <v>1048</v>
      </c>
      <c r="AP207" s="116"/>
      <c r="AQ207" s="116" t="s">
        <v>1036</v>
      </c>
      <c r="AR207" s="116" t="s">
        <v>1026</v>
      </c>
      <c r="AS207" s="116">
        <v>293667</v>
      </c>
      <c r="AU207"/>
      <c r="AV207"/>
      <c r="AW207"/>
      <c r="AX207"/>
      <c r="AY207"/>
      <c r="AZ207"/>
      <c r="BA207"/>
      <c r="BB207"/>
      <c r="BC207"/>
      <c r="BD207"/>
      <c r="BE207"/>
      <c r="BF207"/>
    </row>
    <row r="208" spans="40:58" x14ac:dyDescent="0.25">
      <c r="AN208" s="116" t="s">
        <v>1047</v>
      </c>
      <c r="AO208" s="116" t="s">
        <v>1048</v>
      </c>
      <c r="AP208" s="116"/>
      <c r="AQ208" s="116" t="s">
        <v>1037</v>
      </c>
      <c r="AR208" s="116" t="s">
        <v>1026</v>
      </c>
      <c r="AS208" s="116">
        <v>533988</v>
      </c>
      <c r="AU208"/>
      <c r="AV208"/>
      <c r="AW208"/>
      <c r="AX208"/>
      <c r="AY208"/>
      <c r="AZ208"/>
      <c r="BA208"/>
      <c r="BB208"/>
      <c r="BC208"/>
      <c r="BD208"/>
      <c r="BE208"/>
      <c r="BF208"/>
    </row>
    <row r="209" spans="40:58" x14ac:dyDescent="0.25">
      <c r="AN209" s="116" t="s">
        <v>1047</v>
      </c>
      <c r="AO209" s="116" t="s">
        <v>1048</v>
      </c>
      <c r="AP209" s="116"/>
      <c r="AQ209" s="116" t="s">
        <v>1038</v>
      </c>
      <c r="AR209" s="116" t="s">
        <v>1026</v>
      </c>
      <c r="AS209" s="116">
        <v>487824</v>
      </c>
      <c r="AU209"/>
      <c r="AV209"/>
      <c r="AW209"/>
      <c r="AX209"/>
      <c r="AY209"/>
      <c r="AZ209"/>
      <c r="BA209"/>
      <c r="BB209"/>
      <c r="BC209"/>
      <c r="BD209"/>
      <c r="BE209"/>
      <c r="BF209"/>
    </row>
    <row r="210" spans="40:58" x14ac:dyDescent="0.25">
      <c r="AN210" s="116" t="s">
        <v>1047</v>
      </c>
      <c r="AO210" s="116" t="s">
        <v>1048</v>
      </c>
      <c r="AP210" s="116"/>
      <c r="AQ210" s="116" t="s">
        <v>1039</v>
      </c>
      <c r="AR210" s="116" t="s">
        <v>1026</v>
      </c>
      <c r="AS210" s="116">
        <v>538170</v>
      </c>
      <c r="AU210"/>
      <c r="AV210"/>
      <c r="AW210"/>
      <c r="AX210"/>
      <c r="AY210"/>
      <c r="AZ210"/>
      <c r="BA210"/>
      <c r="BB210"/>
      <c r="BC210"/>
      <c r="BD210"/>
      <c r="BE210"/>
      <c r="BF210"/>
    </row>
    <row r="211" spans="40:58" x14ac:dyDescent="0.25">
      <c r="AN211" s="116" t="s">
        <v>1047</v>
      </c>
      <c r="AO211" s="116" t="s">
        <v>1048</v>
      </c>
      <c r="AP211" s="116"/>
      <c r="AQ211" s="116" t="s">
        <v>1040</v>
      </c>
      <c r="AR211" s="116" t="s">
        <v>1026</v>
      </c>
      <c r="AS211" s="116">
        <v>350150</v>
      </c>
      <c r="AU211"/>
      <c r="AV211"/>
      <c r="AW211"/>
      <c r="AX211"/>
      <c r="AY211"/>
      <c r="AZ211"/>
      <c r="BA211"/>
      <c r="BB211"/>
      <c r="BC211"/>
      <c r="BD211"/>
      <c r="BE211"/>
      <c r="BF211"/>
    </row>
    <row r="212" spans="40:58" x14ac:dyDescent="0.25">
      <c r="AN212" s="116" t="s">
        <v>1047</v>
      </c>
      <c r="AO212" s="116" t="s">
        <v>1048</v>
      </c>
      <c r="AP212" s="116"/>
      <c r="AQ212" s="116" t="s">
        <v>1041</v>
      </c>
      <c r="AR212" s="116" t="s">
        <v>1026</v>
      </c>
      <c r="AS212" s="116">
        <v>415148</v>
      </c>
      <c r="AU212"/>
      <c r="AV212"/>
      <c r="AW212"/>
      <c r="AX212"/>
      <c r="AY212"/>
      <c r="AZ212"/>
      <c r="BA212"/>
      <c r="BB212"/>
      <c r="BC212"/>
      <c r="BD212"/>
      <c r="BE212"/>
      <c r="BF212"/>
    </row>
    <row r="213" spans="40:58" x14ac:dyDescent="0.25">
      <c r="AN213" s="116" t="s">
        <v>1047</v>
      </c>
      <c r="AO213" s="116" t="s">
        <v>1048</v>
      </c>
      <c r="AP213" s="116"/>
      <c r="AQ213" s="116" t="s">
        <v>1042</v>
      </c>
      <c r="AR213" s="116" t="s">
        <v>1026</v>
      </c>
      <c r="AS213" s="116">
        <v>814213</v>
      </c>
      <c r="AU213"/>
      <c r="AV213"/>
      <c r="AW213"/>
      <c r="AX213"/>
      <c r="AY213"/>
      <c r="AZ213"/>
      <c r="BA213"/>
      <c r="BB213"/>
      <c r="BC213"/>
      <c r="BD213"/>
      <c r="BE213"/>
      <c r="BF213"/>
    </row>
    <row r="214" spans="40:58" x14ac:dyDescent="0.25">
      <c r="AN214" s="116" t="s">
        <v>1047</v>
      </c>
      <c r="AO214" s="116" t="s">
        <v>1048</v>
      </c>
      <c r="AP214" s="116"/>
      <c r="AQ214" s="116" t="s">
        <v>3</v>
      </c>
      <c r="AR214" s="116" t="s">
        <v>1026</v>
      </c>
      <c r="AS214" s="116">
        <v>5255559</v>
      </c>
      <c r="AU214"/>
      <c r="AV214"/>
      <c r="AW214"/>
      <c r="AX214"/>
      <c r="AY214"/>
      <c r="AZ214"/>
      <c r="BA214"/>
      <c r="BB214"/>
      <c r="BC214"/>
      <c r="BD214"/>
      <c r="BE214"/>
      <c r="BF214"/>
    </row>
    <row r="215" spans="40:58" x14ac:dyDescent="0.25">
      <c r="AN215" s="116" t="s">
        <v>1047</v>
      </c>
      <c r="AO215" s="116" t="s">
        <v>1049</v>
      </c>
      <c r="AP215" s="116"/>
      <c r="AQ215" s="116" t="s">
        <v>1035</v>
      </c>
      <c r="AR215" s="116" t="s">
        <v>1026</v>
      </c>
      <c r="AS215" s="116">
        <v>22319</v>
      </c>
      <c r="AU215"/>
      <c r="AV215"/>
      <c r="AW215"/>
      <c r="AX215"/>
      <c r="AY215"/>
      <c r="AZ215"/>
      <c r="BA215"/>
      <c r="BB215"/>
      <c r="BC215"/>
      <c r="BD215"/>
      <c r="BE215"/>
      <c r="BF215"/>
    </row>
    <row r="216" spans="40:58" x14ac:dyDescent="0.25">
      <c r="AN216" s="116" t="s">
        <v>1047</v>
      </c>
      <c r="AO216" s="116" t="s">
        <v>1049</v>
      </c>
      <c r="AP216" s="116"/>
      <c r="AQ216" s="116" t="s">
        <v>1037</v>
      </c>
      <c r="AR216" s="116" t="s">
        <v>1026</v>
      </c>
      <c r="AS216" s="116">
        <v>24219</v>
      </c>
      <c r="AU216"/>
      <c r="AV216"/>
      <c r="AW216"/>
      <c r="AX216"/>
      <c r="AY216"/>
      <c r="AZ216"/>
      <c r="BA216"/>
      <c r="BB216"/>
      <c r="BC216"/>
      <c r="BD216"/>
      <c r="BE216"/>
      <c r="BF216"/>
    </row>
    <row r="217" spans="40:58" x14ac:dyDescent="0.25">
      <c r="AN217" s="116" t="s">
        <v>1047</v>
      </c>
      <c r="AO217" s="116" t="s">
        <v>1049</v>
      </c>
      <c r="AP217" s="116"/>
      <c r="AQ217" s="116" t="s">
        <v>1038</v>
      </c>
      <c r="AR217" s="116" t="s">
        <v>1026</v>
      </c>
      <c r="AS217" s="116">
        <v>49599</v>
      </c>
      <c r="AU217"/>
      <c r="AV217"/>
      <c r="AW217"/>
      <c r="AX217"/>
      <c r="AY217"/>
      <c r="AZ217"/>
      <c r="BA217"/>
      <c r="BB217"/>
      <c r="BC217"/>
      <c r="BD217"/>
      <c r="BE217"/>
      <c r="BF217"/>
    </row>
    <row r="218" spans="40:58" x14ac:dyDescent="0.25">
      <c r="AN218" s="116" t="s">
        <v>1047</v>
      </c>
      <c r="AO218" s="116" t="s">
        <v>1049</v>
      </c>
      <c r="AP218" s="116"/>
      <c r="AQ218" s="116" t="s">
        <v>1041</v>
      </c>
      <c r="AR218" s="116" t="s">
        <v>1026</v>
      </c>
      <c r="AS218" s="116">
        <v>17809</v>
      </c>
      <c r="AU218"/>
      <c r="AV218"/>
      <c r="AW218"/>
      <c r="AX218"/>
      <c r="AY218"/>
      <c r="AZ218"/>
      <c r="BA218"/>
      <c r="BB218"/>
      <c r="BC218"/>
      <c r="BD218"/>
      <c r="BE218"/>
      <c r="BF218"/>
    </row>
    <row r="219" spans="40:58" x14ac:dyDescent="0.25">
      <c r="AN219" s="116" t="s">
        <v>1047</v>
      </c>
      <c r="AO219" s="116" t="s">
        <v>1049</v>
      </c>
      <c r="AP219" s="116"/>
      <c r="AQ219" s="116" t="s">
        <v>3</v>
      </c>
      <c r="AR219" s="116" t="s">
        <v>1026</v>
      </c>
      <c r="AS219" s="116">
        <v>113945</v>
      </c>
      <c r="AU219"/>
      <c r="AV219"/>
      <c r="AW219"/>
      <c r="AX219"/>
      <c r="AY219"/>
      <c r="AZ219"/>
      <c r="BA219"/>
      <c r="BB219"/>
      <c r="BC219"/>
      <c r="BD219"/>
      <c r="BE219"/>
      <c r="BF219"/>
    </row>
    <row r="220" spans="40:58" x14ac:dyDescent="0.25">
      <c r="AN220" s="116" t="s">
        <v>1047</v>
      </c>
      <c r="AO220" s="116" t="s">
        <v>1050</v>
      </c>
      <c r="AP220" s="116"/>
      <c r="AQ220" s="116" t="s">
        <v>1034</v>
      </c>
      <c r="AR220" s="116" t="s">
        <v>1026</v>
      </c>
      <c r="AS220" s="116">
        <v>231161</v>
      </c>
      <c r="AU220"/>
      <c r="AV220"/>
      <c r="AW220"/>
      <c r="AX220"/>
      <c r="AY220"/>
      <c r="AZ220"/>
      <c r="BA220"/>
      <c r="BB220"/>
      <c r="BC220"/>
      <c r="BD220"/>
      <c r="BE220"/>
      <c r="BF220"/>
    </row>
    <row r="221" spans="40:58" x14ac:dyDescent="0.25">
      <c r="AN221" s="116" t="s">
        <v>1047</v>
      </c>
      <c r="AO221" s="116" t="s">
        <v>1050</v>
      </c>
      <c r="AP221" s="116"/>
      <c r="AQ221" s="116" t="s">
        <v>1035</v>
      </c>
      <c r="AR221" s="116" t="s">
        <v>1026</v>
      </c>
      <c r="AS221" s="116">
        <v>191523</v>
      </c>
      <c r="AU221"/>
      <c r="AV221"/>
      <c r="AW221"/>
      <c r="AX221"/>
      <c r="AY221"/>
      <c r="AZ221"/>
      <c r="BA221"/>
      <c r="BB221"/>
      <c r="BC221"/>
      <c r="BD221"/>
      <c r="BE221"/>
      <c r="BF221"/>
    </row>
    <row r="222" spans="40:58" x14ac:dyDescent="0.25">
      <c r="AN222" s="116" t="s">
        <v>1047</v>
      </c>
      <c r="AO222" s="116" t="s">
        <v>1050</v>
      </c>
      <c r="AP222" s="116"/>
      <c r="AQ222" s="116" t="s">
        <v>1036</v>
      </c>
      <c r="AR222" s="116" t="s">
        <v>1026</v>
      </c>
      <c r="AS222" s="116">
        <v>297824</v>
      </c>
      <c r="AU222"/>
      <c r="AV222"/>
      <c r="AW222"/>
      <c r="AX222"/>
      <c r="AY222"/>
      <c r="AZ222"/>
      <c r="BA222"/>
      <c r="BB222"/>
      <c r="BC222"/>
      <c r="BD222"/>
      <c r="BE222"/>
      <c r="BF222"/>
    </row>
    <row r="223" spans="40:58" x14ac:dyDescent="0.25">
      <c r="AN223" s="116" t="s">
        <v>1047</v>
      </c>
      <c r="AO223" s="116" t="s">
        <v>1050</v>
      </c>
      <c r="AP223" s="116"/>
      <c r="AQ223" s="116" t="s">
        <v>1037</v>
      </c>
      <c r="AR223" s="116" t="s">
        <v>1026</v>
      </c>
      <c r="AS223" s="116">
        <v>70692</v>
      </c>
      <c r="AU223"/>
      <c r="AV223"/>
      <c r="AW223"/>
      <c r="AX223"/>
      <c r="AY223"/>
      <c r="AZ223"/>
      <c r="BA223"/>
      <c r="BB223"/>
      <c r="BC223"/>
      <c r="BD223"/>
      <c r="BE223"/>
      <c r="BF223"/>
    </row>
    <row r="224" spans="40:58" x14ac:dyDescent="0.25">
      <c r="AN224" s="116" t="s">
        <v>1047</v>
      </c>
      <c r="AO224" s="116" t="s">
        <v>1050</v>
      </c>
      <c r="AP224" s="116"/>
      <c r="AQ224" s="116" t="s">
        <v>1038</v>
      </c>
      <c r="AR224" s="116" t="s">
        <v>1026</v>
      </c>
      <c r="AS224" s="116">
        <v>192924</v>
      </c>
      <c r="AU224"/>
      <c r="AV224"/>
      <c r="AW224"/>
      <c r="AX224"/>
      <c r="AY224"/>
      <c r="AZ224"/>
      <c r="BA224"/>
      <c r="BB224"/>
      <c r="BC224"/>
      <c r="BD224"/>
      <c r="BE224"/>
      <c r="BF224"/>
    </row>
    <row r="225" spans="40:58" x14ac:dyDescent="0.25">
      <c r="AN225" s="116" t="s">
        <v>1047</v>
      </c>
      <c r="AO225" s="116" t="s">
        <v>1050</v>
      </c>
      <c r="AP225" s="116"/>
      <c r="AQ225" s="116" t="s">
        <v>1039</v>
      </c>
      <c r="AR225" s="116" t="s">
        <v>1026</v>
      </c>
      <c r="AS225" s="116">
        <v>38968</v>
      </c>
      <c r="AU225"/>
      <c r="AV225"/>
      <c r="AW225"/>
      <c r="AX225"/>
      <c r="AY225"/>
      <c r="AZ225"/>
      <c r="BA225"/>
      <c r="BB225"/>
      <c r="BC225"/>
      <c r="BD225"/>
      <c r="BE225"/>
      <c r="BF225"/>
    </row>
    <row r="226" spans="40:58" x14ac:dyDescent="0.25">
      <c r="AN226" s="116" t="s">
        <v>1047</v>
      </c>
      <c r="AO226" s="116" t="s">
        <v>1050</v>
      </c>
      <c r="AP226" s="116"/>
      <c r="AQ226" s="116" t="s">
        <v>1040</v>
      </c>
      <c r="AR226" s="116" t="s">
        <v>1026</v>
      </c>
      <c r="AS226" s="116">
        <v>2582</v>
      </c>
      <c r="AU226"/>
      <c r="AV226"/>
      <c r="AW226"/>
      <c r="AX226"/>
      <c r="AY226"/>
      <c r="AZ226"/>
      <c r="BA226"/>
      <c r="BB226"/>
      <c r="BC226"/>
      <c r="BD226"/>
      <c r="BE226"/>
      <c r="BF226"/>
    </row>
    <row r="227" spans="40:58" x14ac:dyDescent="0.25">
      <c r="AN227" s="116" t="s">
        <v>1047</v>
      </c>
      <c r="AO227" s="116" t="s">
        <v>1050</v>
      </c>
      <c r="AP227" s="116"/>
      <c r="AQ227" s="116" t="s">
        <v>1041</v>
      </c>
      <c r="AR227" s="116" t="s">
        <v>1026</v>
      </c>
      <c r="AS227" s="116">
        <v>75196</v>
      </c>
    </row>
    <row r="228" spans="40:58" x14ac:dyDescent="0.25">
      <c r="AN228" s="116" t="s">
        <v>1047</v>
      </c>
      <c r="AO228" s="116" t="s">
        <v>1050</v>
      </c>
      <c r="AP228" s="116"/>
      <c r="AQ228" s="116" t="s">
        <v>1042</v>
      </c>
      <c r="AR228" s="116" t="s">
        <v>1026</v>
      </c>
      <c r="AS228" s="116">
        <v>60129</v>
      </c>
    </row>
    <row r="229" spans="40:58" x14ac:dyDescent="0.25">
      <c r="AN229" s="116" t="s">
        <v>1047</v>
      </c>
      <c r="AO229" s="116" t="s">
        <v>1050</v>
      </c>
      <c r="AP229" s="116"/>
      <c r="AQ229" s="116" t="s">
        <v>3</v>
      </c>
      <c r="AR229" s="116" t="s">
        <v>1026</v>
      </c>
      <c r="AS229" s="116">
        <v>1161000</v>
      </c>
    </row>
    <row r="230" spans="40:58" x14ac:dyDescent="0.25">
      <c r="AN230" s="116" t="s">
        <v>1047</v>
      </c>
      <c r="AO230" s="116" t="s">
        <v>1051</v>
      </c>
      <c r="AP230" s="116"/>
      <c r="AQ230" s="116" t="s">
        <v>1034</v>
      </c>
      <c r="AR230" s="116" t="s">
        <v>1026</v>
      </c>
      <c r="AS230" s="116">
        <v>264163</v>
      </c>
    </row>
    <row r="231" spans="40:58" x14ac:dyDescent="0.25">
      <c r="AN231" s="116" t="s">
        <v>1047</v>
      </c>
      <c r="AO231" s="116" t="s">
        <v>1051</v>
      </c>
      <c r="AP231" s="116"/>
      <c r="AQ231" s="116" t="s">
        <v>1035</v>
      </c>
      <c r="AR231" s="116" t="s">
        <v>1026</v>
      </c>
      <c r="AS231" s="116">
        <v>36297</v>
      </c>
    </row>
    <row r="232" spans="40:58" x14ac:dyDescent="0.25">
      <c r="AN232" s="116" t="s">
        <v>1047</v>
      </c>
      <c r="AO232" s="116" t="s">
        <v>1051</v>
      </c>
      <c r="AP232" s="116"/>
      <c r="AQ232" s="116" t="s">
        <v>1036</v>
      </c>
      <c r="AR232" s="116" t="s">
        <v>1026</v>
      </c>
      <c r="AS232" s="116">
        <v>29419</v>
      </c>
    </row>
    <row r="233" spans="40:58" x14ac:dyDescent="0.25">
      <c r="AN233" s="116" t="s">
        <v>1047</v>
      </c>
      <c r="AO233" s="116" t="s">
        <v>1051</v>
      </c>
      <c r="AP233" s="116"/>
      <c r="AQ233" s="116" t="s">
        <v>1037</v>
      </c>
      <c r="AR233" s="116" t="s">
        <v>1026</v>
      </c>
      <c r="AS233" s="116">
        <v>74735</v>
      </c>
    </row>
    <row r="234" spans="40:58" x14ac:dyDescent="0.25">
      <c r="AN234" s="116" t="s">
        <v>1047</v>
      </c>
      <c r="AO234" s="116" t="s">
        <v>1051</v>
      </c>
      <c r="AP234" s="116"/>
      <c r="AQ234" s="116" t="s">
        <v>1038</v>
      </c>
      <c r="AR234" s="116" t="s">
        <v>1026</v>
      </c>
      <c r="AS234" s="116">
        <v>94926</v>
      </c>
    </row>
    <row r="235" spans="40:58" x14ac:dyDescent="0.25">
      <c r="AN235" s="116" t="s">
        <v>1047</v>
      </c>
      <c r="AO235" s="116" t="s">
        <v>1051</v>
      </c>
      <c r="AP235" s="116"/>
      <c r="AQ235" s="116" t="s">
        <v>1039</v>
      </c>
      <c r="AR235" s="116" t="s">
        <v>1026</v>
      </c>
      <c r="AS235" s="116">
        <v>56946</v>
      </c>
    </row>
    <row r="236" spans="40:58" x14ac:dyDescent="0.25">
      <c r="AN236" s="116" t="s">
        <v>1047</v>
      </c>
      <c r="AO236" s="116" t="s">
        <v>1051</v>
      </c>
      <c r="AP236" s="116"/>
      <c r="AQ236" s="116" t="s">
        <v>1040</v>
      </c>
      <c r="AR236" s="116" t="s">
        <v>1026</v>
      </c>
      <c r="AS236" s="116">
        <v>18563</v>
      </c>
    </row>
    <row r="237" spans="40:58" x14ac:dyDescent="0.25">
      <c r="AN237" s="116" t="s">
        <v>1047</v>
      </c>
      <c r="AO237" s="116" t="s">
        <v>1051</v>
      </c>
      <c r="AP237" s="116"/>
      <c r="AQ237" s="116" t="s">
        <v>1041</v>
      </c>
      <c r="AR237" s="116" t="s">
        <v>1026</v>
      </c>
      <c r="AS237" s="116">
        <v>239876</v>
      </c>
    </row>
    <row r="238" spans="40:58" x14ac:dyDescent="0.25">
      <c r="AN238" s="116" t="s">
        <v>1047</v>
      </c>
      <c r="AO238" s="116" t="s">
        <v>1051</v>
      </c>
      <c r="AP238" s="116"/>
      <c r="AQ238" s="116" t="s">
        <v>1042</v>
      </c>
      <c r="AR238" s="116" t="s">
        <v>1026</v>
      </c>
      <c r="AS238" s="116">
        <v>65630</v>
      </c>
    </row>
    <row r="239" spans="40:58" x14ac:dyDescent="0.25">
      <c r="AN239" s="116" t="s">
        <v>1047</v>
      </c>
      <c r="AO239" s="116" t="s">
        <v>1051</v>
      </c>
      <c r="AP239" s="116"/>
      <c r="AQ239" s="116" t="s">
        <v>3</v>
      </c>
      <c r="AR239" s="116" t="s">
        <v>1026</v>
      </c>
      <c r="AS239" s="116">
        <v>880553</v>
      </c>
    </row>
    <row r="240" spans="40:58" x14ac:dyDescent="0.25">
      <c r="AN240" s="116" t="s">
        <v>1044</v>
      </c>
      <c r="AO240" s="116"/>
      <c r="AP240" s="116"/>
      <c r="AQ240" s="116" t="s">
        <v>1034</v>
      </c>
      <c r="AR240" s="116" t="s">
        <v>1026</v>
      </c>
      <c r="AS240" s="116">
        <v>5971087</v>
      </c>
    </row>
    <row r="241" spans="40:45" x14ac:dyDescent="0.25">
      <c r="AN241" s="116" t="s">
        <v>1044</v>
      </c>
      <c r="AO241" s="116"/>
      <c r="AP241" s="116"/>
      <c r="AQ241" s="116" t="s">
        <v>1035</v>
      </c>
      <c r="AR241" s="116" t="s">
        <v>1026</v>
      </c>
      <c r="AS241" s="116">
        <v>2984077</v>
      </c>
    </row>
    <row r="242" spans="40:45" x14ac:dyDescent="0.25">
      <c r="AN242" s="116" t="s">
        <v>1044</v>
      </c>
      <c r="AO242" s="116"/>
      <c r="AP242" s="116"/>
      <c r="AQ242" s="116" t="s">
        <v>1036</v>
      </c>
      <c r="AR242" s="116" t="s">
        <v>1026</v>
      </c>
      <c r="AS242" s="116">
        <v>2497473</v>
      </c>
    </row>
    <row r="243" spans="40:45" x14ac:dyDescent="0.25">
      <c r="AN243" s="116" t="s">
        <v>1044</v>
      </c>
      <c r="AO243" s="116"/>
      <c r="AP243" s="116"/>
      <c r="AQ243" s="116" t="s">
        <v>1037</v>
      </c>
      <c r="AR243" s="116" t="s">
        <v>1026</v>
      </c>
      <c r="AS243" s="116">
        <v>4849374</v>
      </c>
    </row>
    <row r="244" spans="40:45" x14ac:dyDescent="0.25">
      <c r="AN244" s="116" t="s">
        <v>1044</v>
      </c>
      <c r="AO244" s="116"/>
      <c r="AP244" s="116"/>
      <c r="AQ244" s="116" t="s">
        <v>1038</v>
      </c>
      <c r="AR244" s="116" t="s">
        <v>1026</v>
      </c>
      <c r="AS244" s="116">
        <v>3002870</v>
      </c>
    </row>
    <row r="245" spans="40:45" x14ac:dyDescent="0.25">
      <c r="AN245" s="116" t="s">
        <v>1044</v>
      </c>
      <c r="AO245" s="116"/>
      <c r="AP245" s="116"/>
      <c r="AQ245" s="116" t="s">
        <v>1039</v>
      </c>
      <c r="AR245" s="116" t="s">
        <v>1026</v>
      </c>
      <c r="AS245" s="116">
        <v>3151346</v>
      </c>
    </row>
    <row r="246" spans="40:45" x14ac:dyDescent="0.25">
      <c r="AN246" s="116" t="s">
        <v>1044</v>
      </c>
      <c r="AO246" s="116"/>
      <c r="AP246" s="116"/>
      <c r="AQ246" s="116" t="s">
        <v>1040</v>
      </c>
      <c r="AR246" s="116" t="s">
        <v>1026</v>
      </c>
      <c r="AS246" s="116">
        <v>1142835</v>
      </c>
    </row>
    <row r="247" spans="40:45" x14ac:dyDescent="0.25">
      <c r="AN247" s="116" t="s">
        <v>1044</v>
      </c>
      <c r="AO247" s="116"/>
      <c r="AP247" s="116"/>
      <c r="AQ247" s="116" t="s">
        <v>1041</v>
      </c>
      <c r="AR247" s="116" t="s">
        <v>1026</v>
      </c>
      <c r="AS247" s="116">
        <v>3300936</v>
      </c>
    </row>
    <row r="248" spans="40:45" x14ac:dyDescent="0.25">
      <c r="AN248" s="116" t="s">
        <v>1044</v>
      </c>
      <c r="AO248" s="116"/>
      <c r="AP248" s="116"/>
      <c r="AQ248" s="116" t="s">
        <v>1042</v>
      </c>
      <c r="AR248" s="116" t="s">
        <v>1026</v>
      </c>
      <c r="AS248" s="116">
        <v>3610651</v>
      </c>
    </row>
    <row r="249" spans="40:45" x14ac:dyDescent="0.25">
      <c r="AN249" s="116" t="s">
        <v>1044</v>
      </c>
      <c r="AO249" s="116"/>
      <c r="AP249" s="116"/>
      <c r="AQ249" s="116" t="s">
        <v>3</v>
      </c>
      <c r="AR249" s="116" t="s">
        <v>1026</v>
      </c>
      <c r="AS249" s="116">
        <v>30510650</v>
      </c>
    </row>
    <row r="250" spans="40:45" x14ac:dyDescent="0.25">
      <c r="AN250" s="116" t="s">
        <v>1052</v>
      </c>
      <c r="AO250" s="116"/>
      <c r="AP250" s="116"/>
      <c r="AQ250" s="116" t="s">
        <v>1034</v>
      </c>
      <c r="AR250" s="116" t="s">
        <v>1026</v>
      </c>
      <c r="AS250" s="116">
        <v>105092</v>
      </c>
    </row>
    <row r="251" spans="40:45" x14ac:dyDescent="0.25">
      <c r="AN251" s="116" t="s">
        <v>1052</v>
      </c>
      <c r="AO251" s="116"/>
      <c r="AP251" s="116"/>
      <c r="AQ251" s="116" t="s">
        <v>1035</v>
      </c>
      <c r="AR251" s="116" t="s">
        <v>1026</v>
      </c>
      <c r="AS251" s="116">
        <v>43771</v>
      </c>
    </row>
    <row r="252" spans="40:45" x14ac:dyDescent="0.25">
      <c r="AN252" s="116" t="s">
        <v>1052</v>
      </c>
      <c r="AO252" s="116"/>
      <c r="AP252" s="116"/>
      <c r="AQ252" s="116" t="s">
        <v>1036</v>
      </c>
      <c r="AR252" s="116" t="s">
        <v>1026</v>
      </c>
      <c r="AS252" s="116">
        <v>53662</v>
      </c>
    </row>
    <row r="253" spans="40:45" x14ac:dyDescent="0.25">
      <c r="AN253" s="116" t="s">
        <v>1052</v>
      </c>
      <c r="AO253" s="116"/>
      <c r="AP253" s="116"/>
      <c r="AQ253" s="116" t="s">
        <v>1037</v>
      </c>
      <c r="AR253" s="116" t="s">
        <v>1026</v>
      </c>
      <c r="AS253" s="116">
        <v>24545</v>
      </c>
    </row>
    <row r="254" spans="40:45" x14ac:dyDescent="0.25">
      <c r="AN254" s="116" t="s">
        <v>1052</v>
      </c>
      <c r="AO254" s="116"/>
      <c r="AP254" s="116"/>
      <c r="AQ254" s="116" t="s">
        <v>1038</v>
      </c>
      <c r="AR254" s="116" t="s">
        <v>1026</v>
      </c>
      <c r="AS254" s="116">
        <v>17131</v>
      </c>
    </row>
    <row r="255" spans="40:45" x14ac:dyDescent="0.25">
      <c r="AN255" s="116" t="s">
        <v>1052</v>
      </c>
      <c r="AO255" s="116"/>
      <c r="AP255" s="116"/>
      <c r="AQ255" s="116" t="s">
        <v>1039</v>
      </c>
      <c r="AR255" s="116" t="s">
        <v>1026</v>
      </c>
      <c r="AS255" s="116">
        <v>17660</v>
      </c>
    </row>
    <row r="256" spans="40:45" x14ac:dyDescent="0.25">
      <c r="AN256" s="116" t="s">
        <v>1052</v>
      </c>
      <c r="AO256" s="116"/>
      <c r="AP256" s="116"/>
      <c r="AQ256" s="116" t="s">
        <v>1040</v>
      </c>
      <c r="AR256" s="116" t="s">
        <v>1026</v>
      </c>
      <c r="AS256" s="116">
        <v>5872</v>
      </c>
    </row>
    <row r="257" spans="40:45" x14ac:dyDescent="0.25">
      <c r="AN257" s="116" t="s">
        <v>1052</v>
      </c>
      <c r="AO257" s="116"/>
      <c r="AP257" s="116"/>
      <c r="AQ257" s="116" t="s">
        <v>1041</v>
      </c>
      <c r="AR257" s="116" t="s">
        <v>1026</v>
      </c>
      <c r="AS257" s="116">
        <v>33787</v>
      </c>
    </row>
    <row r="258" spans="40:45" x14ac:dyDescent="0.25">
      <c r="AN258" s="116" t="s">
        <v>1052</v>
      </c>
      <c r="AO258" s="116"/>
      <c r="AP258" s="116"/>
      <c r="AQ258" s="116" t="s">
        <v>1042</v>
      </c>
      <c r="AR258" s="116" t="s">
        <v>1026</v>
      </c>
      <c r="AS258" s="116">
        <v>15902</v>
      </c>
    </row>
    <row r="259" spans="40:45" x14ac:dyDescent="0.25">
      <c r="AN259" s="116" t="s">
        <v>1052</v>
      </c>
      <c r="AO259" s="116"/>
      <c r="AP259" s="116"/>
      <c r="AQ259" s="116" t="s">
        <v>3</v>
      </c>
      <c r="AR259" s="116" t="s">
        <v>1026</v>
      </c>
      <c r="AS259" s="116">
        <v>317423</v>
      </c>
    </row>
    <row r="260" spans="40:45" x14ac:dyDescent="0.25">
      <c r="AN260" s="116" t="s">
        <v>1053</v>
      </c>
      <c r="AO260" s="116"/>
      <c r="AP260" s="116"/>
      <c r="AQ260" s="116" t="s">
        <v>1034</v>
      </c>
      <c r="AR260" s="116" t="s">
        <v>1026</v>
      </c>
      <c r="AS260" s="116">
        <v>707999</v>
      </c>
    </row>
    <row r="261" spans="40:45" x14ac:dyDescent="0.25">
      <c r="AN261" s="116" t="s">
        <v>1053</v>
      </c>
      <c r="AO261" s="116"/>
      <c r="AP261" s="116"/>
      <c r="AQ261" s="116" t="s">
        <v>1035</v>
      </c>
      <c r="AR261" s="116" t="s">
        <v>1026</v>
      </c>
      <c r="AS261" s="116">
        <v>278020</v>
      </c>
    </row>
    <row r="262" spans="40:45" x14ac:dyDescent="0.25">
      <c r="AN262" s="116" t="s">
        <v>1053</v>
      </c>
      <c r="AO262" s="116"/>
      <c r="AP262" s="116"/>
      <c r="AQ262" s="116" t="s">
        <v>1036</v>
      </c>
      <c r="AR262" s="116" t="s">
        <v>1026</v>
      </c>
      <c r="AS262" s="116">
        <v>278019</v>
      </c>
    </row>
    <row r="263" spans="40:45" x14ac:dyDescent="0.25">
      <c r="AN263" s="116" t="s">
        <v>1053</v>
      </c>
      <c r="AO263" s="116"/>
      <c r="AP263" s="116"/>
      <c r="AQ263" s="116" t="s">
        <v>1037</v>
      </c>
      <c r="AR263" s="116" t="s">
        <v>1026</v>
      </c>
      <c r="AS263" s="116">
        <v>699197</v>
      </c>
    </row>
    <row r="264" spans="40:45" x14ac:dyDescent="0.25">
      <c r="AN264" s="116" t="s">
        <v>1053</v>
      </c>
      <c r="AO264" s="116"/>
      <c r="AP264" s="116"/>
      <c r="AQ264" s="116" t="s">
        <v>1038</v>
      </c>
      <c r="AR264" s="116" t="s">
        <v>1026</v>
      </c>
      <c r="AS264" s="116">
        <v>255964</v>
      </c>
    </row>
    <row r="265" spans="40:45" x14ac:dyDescent="0.25">
      <c r="AN265" s="116" t="s">
        <v>1053</v>
      </c>
      <c r="AO265" s="116"/>
      <c r="AP265" s="116"/>
      <c r="AQ265" s="116" t="s">
        <v>1039</v>
      </c>
      <c r="AR265" s="116" t="s">
        <v>1026</v>
      </c>
      <c r="AS265" s="116">
        <v>299703</v>
      </c>
    </row>
    <row r="266" spans="40:45" x14ac:dyDescent="0.25">
      <c r="AN266" s="116" t="s">
        <v>1053</v>
      </c>
      <c r="AO266" s="116"/>
      <c r="AP266" s="116"/>
      <c r="AQ266" s="116" t="s">
        <v>1040</v>
      </c>
      <c r="AR266" s="116" t="s">
        <v>1026</v>
      </c>
      <c r="AS266" s="116">
        <v>147284</v>
      </c>
    </row>
    <row r="267" spans="40:45" x14ac:dyDescent="0.25">
      <c r="AN267" s="116" t="s">
        <v>1053</v>
      </c>
      <c r="AO267" s="116"/>
      <c r="AP267" s="116"/>
      <c r="AQ267" s="116" t="s">
        <v>1041</v>
      </c>
      <c r="AR267" s="116" t="s">
        <v>1026</v>
      </c>
      <c r="AS267" s="116">
        <v>314642</v>
      </c>
    </row>
    <row r="268" spans="40:45" x14ac:dyDescent="0.25">
      <c r="AN268" s="116" t="s">
        <v>1053</v>
      </c>
      <c r="AO268" s="116"/>
      <c r="AP268" s="116"/>
      <c r="AQ268" s="116" t="s">
        <v>1042</v>
      </c>
      <c r="AR268" s="116" t="s">
        <v>1026</v>
      </c>
      <c r="AS268" s="116">
        <v>506066</v>
      </c>
    </row>
    <row r="269" spans="40:45" x14ac:dyDescent="0.25">
      <c r="AN269" s="116" t="s">
        <v>1053</v>
      </c>
      <c r="AO269" s="116"/>
      <c r="AP269" s="116"/>
      <c r="AQ269" s="116" t="s">
        <v>3</v>
      </c>
      <c r="AR269" s="116" t="s">
        <v>1026</v>
      </c>
      <c r="AS269" s="116">
        <v>3486893</v>
      </c>
    </row>
    <row r="270" spans="40:45" x14ac:dyDescent="0.25">
      <c r="AN270" s="116" t="s">
        <v>1054</v>
      </c>
      <c r="AO270" s="116"/>
      <c r="AP270" s="116"/>
      <c r="AQ270" s="116" t="s">
        <v>1034</v>
      </c>
      <c r="AR270" s="116" t="s">
        <v>1026</v>
      </c>
      <c r="AS270" s="116">
        <v>171303</v>
      </c>
    </row>
    <row r="271" spans="40:45" x14ac:dyDescent="0.25">
      <c r="AN271" s="116" t="s">
        <v>1054</v>
      </c>
      <c r="AO271" s="116"/>
      <c r="AP271" s="116"/>
      <c r="AQ271" s="116" t="s">
        <v>1035</v>
      </c>
      <c r="AR271" s="116" t="s">
        <v>1026</v>
      </c>
      <c r="AS271" s="116">
        <v>77727</v>
      </c>
    </row>
    <row r="272" spans="40:45" x14ac:dyDescent="0.25">
      <c r="AN272" s="116" t="s">
        <v>1054</v>
      </c>
      <c r="AO272" s="116"/>
      <c r="AP272" s="116"/>
      <c r="AQ272" s="116" t="s">
        <v>1036</v>
      </c>
      <c r="AR272" s="116" t="s">
        <v>1026</v>
      </c>
      <c r="AS272" s="116">
        <v>131245</v>
      </c>
    </row>
    <row r="273" spans="40:45" x14ac:dyDescent="0.25">
      <c r="AN273" s="116" t="s">
        <v>1054</v>
      </c>
      <c r="AO273" s="116"/>
      <c r="AP273" s="116"/>
      <c r="AQ273" s="116" t="s">
        <v>1037</v>
      </c>
      <c r="AR273" s="116" t="s">
        <v>1026</v>
      </c>
      <c r="AS273" s="116">
        <v>215635</v>
      </c>
    </row>
    <row r="274" spans="40:45" x14ac:dyDescent="0.25">
      <c r="AN274" s="116" t="s">
        <v>1054</v>
      </c>
      <c r="AO274" s="116"/>
      <c r="AP274" s="116"/>
      <c r="AQ274" s="116" t="s">
        <v>1038</v>
      </c>
      <c r="AR274" s="116" t="s">
        <v>1026</v>
      </c>
      <c r="AS274" s="116">
        <v>249879</v>
      </c>
    </row>
    <row r="275" spans="40:45" x14ac:dyDescent="0.25">
      <c r="AN275" s="116" t="s">
        <v>1054</v>
      </c>
      <c r="AO275" s="116"/>
      <c r="AP275" s="116"/>
      <c r="AQ275" s="116" t="s">
        <v>1039</v>
      </c>
      <c r="AR275" s="116" t="s">
        <v>1026</v>
      </c>
      <c r="AS275" s="116">
        <v>91922</v>
      </c>
    </row>
    <row r="276" spans="40:45" x14ac:dyDescent="0.25">
      <c r="AN276" s="116" t="s">
        <v>1054</v>
      </c>
      <c r="AO276" s="116"/>
      <c r="AP276" s="116"/>
      <c r="AQ276" s="116" t="s">
        <v>1040</v>
      </c>
      <c r="AR276" s="116" t="s">
        <v>1026</v>
      </c>
      <c r="AS276" s="116">
        <v>39524</v>
      </c>
    </row>
    <row r="277" spans="40:45" x14ac:dyDescent="0.25">
      <c r="AN277" s="116" t="s">
        <v>1054</v>
      </c>
      <c r="AO277" s="116"/>
      <c r="AP277" s="116"/>
      <c r="AQ277" s="116" t="s">
        <v>1041</v>
      </c>
      <c r="AR277" s="116" t="s">
        <v>1026</v>
      </c>
      <c r="AS277" s="116">
        <v>149169</v>
      </c>
    </row>
    <row r="278" spans="40:45" x14ac:dyDescent="0.25">
      <c r="AN278" s="116" t="s">
        <v>1054</v>
      </c>
      <c r="AO278" s="116"/>
      <c r="AP278" s="116"/>
      <c r="AQ278" s="116" t="s">
        <v>1042</v>
      </c>
      <c r="AR278" s="116" t="s">
        <v>1026</v>
      </c>
      <c r="AS278" s="116">
        <v>55128</v>
      </c>
    </row>
    <row r="279" spans="40:45" x14ac:dyDescent="0.25">
      <c r="AN279" s="116" t="s">
        <v>1054</v>
      </c>
      <c r="AO279" s="116"/>
      <c r="AP279" s="116"/>
      <c r="AQ279" s="116" t="s">
        <v>3</v>
      </c>
      <c r="AR279" s="116" t="s">
        <v>1026</v>
      </c>
      <c r="AS279" s="116">
        <v>1181531</v>
      </c>
    </row>
    <row r="280" spans="40:45" x14ac:dyDescent="0.25">
      <c r="AN280" s="116" t="s">
        <v>1055</v>
      </c>
      <c r="AO280" s="116"/>
      <c r="AP280" s="116"/>
      <c r="AQ280" s="116" t="s">
        <v>1034</v>
      </c>
      <c r="AR280" s="116" t="s">
        <v>1026</v>
      </c>
      <c r="AS280" s="116">
        <v>452501</v>
      </c>
    </row>
    <row r="281" spans="40:45" x14ac:dyDescent="0.25">
      <c r="AN281" s="116" t="s">
        <v>1055</v>
      </c>
      <c r="AO281" s="116"/>
      <c r="AP281" s="116"/>
      <c r="AQ281" s="116" t="s">
        <v>1035</v>
      </c>
      <c r="AR281" s="116" t="s">
        <v>1026</v>
      </c>
      <c r="AS281" s="116">
        <v>181513</v>
      </c>
    </row>
    <row r="282" spans="40:45" x14ac:dyDescent="0.25">
      <c r="AN282" s="116" t="s">
        <v>1055</v>
      </c>
      <c r="AO282" s="116"/>
      <c r="AP282" s="116"/>
      <c r="AQ282" s="116" t="s">
        <v>1036</v>
      </c>
      <c r="AR282" s="116" t="s">
        <v>1026</v>
      </c>
      <c r="AS282" s="116">
        <v>195432</v>
      </c>
    </row>
    <row r="283" spans="40:45" x14ac:dyDescent="0.25">
      <c r="AN283" s="116" t="s">
        <v>1055</v>
      </c>
      <c r="AO283" s="116"/>
      <c r="AP283" s="116"/>
      <c r="AQ283" s="116" t="s">
        <v>1037</v>
      </c>
      <c r="AR283" s="116" t="s">
        <v>1026</v>
      </c>
      <c r="AS283" s="116">
        <v>472025</v>
      </c>
    </row>
    <row r="284" spans="40:45" x14ac:dyDescent="0.25">
      <c r="AN284" s="116" t="s">
        <v>1055</v>
      </c>
      <c r="AO284" s="116"/>
      <c r="AP284" s="116"/>
      <c r="AQ284" s="116" t="s">
        <v>1038</v>
      </c>
      <c r="AR284" s="116" t="s">
        <v>1026</v>
      </c>
      <c r="AS284" s="116">
        <v>218448</v>
      </c>
    </row>
    <row r="285" spans="40:45" x14ac:dyDescent="0.25">
      <c r="AN285" s="116" t="s">
        <v>1055</v>
      </c>
      <c r="AO285" s="116"/>
      <c r="AP285" s="116"/>
      <c r="AQ285" s="116" t="s">
        <v>1039</v>
      </c>
      <c r="AR285" s="116" t="s">
        <v>1026</v>
      </c>
      <c r="AS285" s="116">
        <v>120737</v>
      </c>
    </row>
    <row r="286" spans="40:45" x14ac:dyDescent="0.25">
      <c r="AN286" s="116" t="s">
        <v>1055</v>
      </c>
      <c r="AO286" s="116"/>
      <c r="AP286" s="116"/>
      <c r="AQ286" s="116" t="s">
        <v>1040</v>
      </c>
      <c r="AR286" s="116" t="s">
        <v>1026</v>
      </c>
      <c r="AS286" s="116">
        <v>178043</v>
      </c>
    </row>
    <row r="287" spans="40:45" x14ac:dyDescent="0.25">
      <c r="AN287" s="116" t="s">
        <v>1055</v>
      </c>
      <c r="AO287" s="116"/>
      <c r="AP287" s="116"/>
      <c r="AQ287" s="116" t="s">
        <v>1041</v>
      </c>
      <c r="AR287" s="116" t="s">
        <v>1026</v>
      </c>
      <c r="AS287" s="116">
        <v>276574</v>
      </c>
    </row>
    <row r="288" spans="40:45" x14ac:dyDescent="0.25">
      <c r="AN288" s="116" t="s">
        <v>1055</v>
      </c>
      <c r="AO288" s="116"/>
      <c r="AP288" s="116"/>
      <c r="AQ288" s="116" t="s">
        <v>1042</v>
      </c>
      <c r="AR288" s="116" t="s">
        <v>1026</v>
      </c>
      <c r="AS288" s="116">
        <v>151868</v>
      </c>
    </row>
    <row r="289" spans="40:45" x14ac:dyDescent="0.25">
      <c r="AN289" s="116" t="s">
        <v>1055</v>
      </c>
      <c r="AO289" s="116"/>
      <c r="AP289" s="116"/>
      <c r="AQ289" s="116" t="s">
        <v>3</v>
      </c>
      <c r="AR289" s="116" t="s">
        <v>1026</v>
      </c>
      <c r="AS289" s="116">
        <v>2247141</v>
      </c>
    </row>
    <row r="290" spans="40:45" x14ac:dyDescent="0.25">
      <c r="AN290" s="116" t="s">
        <v>1056</v>
      </c>
      <c r="AO290" s="116"/>
      <c r="AP290" s="116"/>
      <c r="AQ290" s="116" t="s">
        <v>1034</v>
      </c>
      <c r="AR290" s="116" t="s">
        <v>1026</v>
      </c>
      <c r="AS290" s="116">
        <v>155368</v>
      </c>
    </row>
    <row r="291" spans="40:45" x14ac:dyDescent="0.25">
      <c r="AN291" s="116" t="s">
        <v>1056</v>
      </c>
      <c r="AO291" s="116"/>
      <c r="AP291" s="116"/>
      <c r="AQ291" s="116" t="s">
        <v>1035</v>
      </c>
      <c r="AR291" s="116" t="s">
        <v>1026</v>
      </c>
      <c r="AS291" s="116">
        <v>71161</v>
      </c>
    </row>
    <row r="292" spans="40:45" x14ac:dyDescent="0.25">
      <c r="AN292" s="116" t="s">
        <v>1056</v>
      </c>
      <c r="AO292" s="116"/>
      <c r="AP292" s="116"/>
      <c r="AQ292" s="116" t="s">
        <v>1036</v>
      </c>
      <c r="AR292" s="116" t="s">
        <v>1026</v>
      </c>
      <c r="AS292" s="116">
        <v>55228</v>
      </c>
    </row>
    <row r="293" spans="40:45" x14ac:dyDescent="0.25">
      <c r="AN293" s="116" t="s">
        <v>1056</v>
      </c>
      <c r="AO293" s="116"/>
      <c r="AP293" s="116"/>
      <c r="AQ293" s="116" t="s">
        <v>1037</v>
      </c>
      <c r="AR293" s="116" t="s">
        <v>1026</v>
      </c>
      <c r="AS293" s="116">
        <v>165526</v>
      </c>
    </row>
    <row r="294" spans="40:45" x14ac:dyDescent="0.25">
      <c r="AN294" s="116" t="s">
        <v>1056</v>
      </c>
      <c r="AO294" s="116"/>
      <c r="AP294" s="116"/>
      <c r="AQ294" s="116" t="s">
        <v>1038</v>
      </c>
      <c r="AR294" s="116" t="s">
        <v>1026</v>
      </c>
      <c r="AS294" s="116">
        <v>70778</v>
      </c>
    </row>
    <row r="295" spans="40:45" x14ac:dyDescent="0.25">
      <c r="AN295" s="116" t="s">
        <v>1056</v>
      </c>
      <c r="AO295" s="116"/>
      <c r="AP295" s="116"/>
      <c r="AQ295" s="116" t="s">
        <v>1039</v>
      </c>
      <c r="AR295" s="116" t="s">
        <v>1026</v>
      </c>
      <c r="AS295" s="116">
        <v>58857</v>
      </c>
    </row>
    <row r="296" spans="40:45" x14ac:dyDescent="0.25">
      <c r="AN296" s="116" t="s">
        <v>1056</v>
      </c>
      <c r="AO296" s="116"/>
      <c r="AP296" s="116"/>
      <c r="AQ296" s="116" t="s">
        <v>1040</v>
      </c>
      <c r="AR296" s="116" t="s">
        <v>1026</v>
      </c>
      <c r="AS296" s="116">
        <v>40238</v>
      </c>
    </row>
    <row r="297" spans="40:45" x14ac:dyDescent="0.25">
      <c r="AN297" s="116" t="s">
        <v>1056</v>
      </c>
      <c r="AO297" s="116"/>
      <c r="AP297" s="116"/>
      <c r="AQ297" s="116" t="s">
        <v>1041</v>
      </c>
      <c r="AR297" s="116" t="s">
        <v>1026</v>
      </c>
      <c r="AS297" s="116">
        <v>299956</v>
      </c>
    </row>
    <row r="298" spans="40:45" x14ac:dyDescent="0.25">
      <c r="AN298" s="116" t="s">
        <v>1056</v>
      </c>
      <c r="AO298" s="116"/>
      <c r="AP298" s="116"/>
      <c r="AQ298" s="116" t="s">
        <v>1042</v>
      </c>
      <c r="AR298" s="116" t="s">
        <v>1026</v>
      </c>
      <c r="AS298" s="116">
        <v>530113</v>
      </c>
    </row>
    <row r="299" spans="40:45" x14ac:dyDescent="0.25">
      <c r="AN299" s="116" t="s">
        <v>1056</v>
      </c>
      <c r="AO299" s="116"/>
      <c r="AP299" s="116"/>
      <c r="AQ299" s="116" t="s">
        <v>3</v>
      </c>
      <c r="AR299" s="116" t="s">
        <v>1026</v>
      </c>
      <c r="AS299" s="116">
        <v>1447224</v>
      </c>
    </row>
    <row r="300" spans="40:45" x14ac:dyDescent="0.25">
      <c r="AN300" s="116" t="s">
        <v>1057</v>
      </c>
      <c r="AO300" s="116"/>
      <c r="AP300" s="116"/>
      <c r="AQ300" s="116" t="s">
        <v>1034</v>
      </c>
      <c r="AR300" s="116" t="s">
        <v>1026</v>
      </c>
      <c r="AS300" s="116">
        <v>1931377</v>
      </c>
    </row>
    <row r="301" spans="40:45" x14ac:dyDescent="0.25">
      <c r="AN301" s="116" t="s">
        <v>1057</v>
      </c>
      <c r="AO301" s="116"/>
      <c r="AP301" s="116"/>
      <c r="AQ301" s="116" t="s">
        <v>1035</v>
      </c>
      <c r="AR301" s="116" t="s">
        <v>1026</v>
      </c>
      <c r="AS301" s="116">
        <v>549995</v>
      </c>
    </row>
    <row r="302" spans="40:45" x14ac:dyDescent="0.25">
      <c r="AN302" s="116" t="s">
        <v>1057</v>
      </c>
      <c r="AO302" s="116"/>
      <c r="AP302" s="116"/>
      <c r="AQ302" s="116" t="s">
        <v>1036</v>
      </c>
      <c r="AR302" s="116" t="s">
        <v>1026</v>
      </c>
      <c r="AS302" s="116">
        <v>720040</v>
      </c>
    </row>
    <row r="303" spans="40:45" x14ac:dyDescent="0.25">
      <c r="AN303" s="116" t="s">
        <v>1057</v>
      </c>
      <c r="AO303" s="116"/>
      <c r="AP303" s="116"/>
      <c r="AQ303" s="116" t="s">
        <v>1037</v>
      </c>
      <c r="AR303" s="116" t="s">
        <v>1026</v>
      </c>
      <c r="AS303" s="116">
        <v>1058017</v>
      </c>
    </row>
    <row r="304" spans="40:45" x14ac:dyDescent="0.25">
      <c r="AN304" s="116" t="s">
        <v>1057</v>
      </c>
      <c r="AO304" s="116"/>
      <c r="AP304" s="116"/>
      <c r="AQ304" s="116" t="s">
        <v>1038</v>
      </c>
      <c r="AR304" s="116" t="s">
        <v>1026</v>
      </c>
      <c r="AS304" s="116">
        <v>461937</v>
      </c>
    </row>
    <row r="305" spans="40:45" x14ac:dyDescent="0.25">
      <c r="AN305" s="116" t="s">
        <v>1057</v>
      </c>
      <c r="AO305" s="116"/>
      <c r="AP305" s="116"/>
      <c r="AQ305" s="116" t="s">
        <v>1039</v>
      </c>
      <c r="AR305" s="116" t="s">
        <v>1026</v>
      </c>
      <c r="AS305" s="116">
        <v>610105</v>
      </c>
    </row>
    <row r="306" spans="40:45" x14ac:dyDescent="0.25">
      <c r="AN306" s="116" t="s">
        <v>1057</v>
      </c>
      <c r="AO306" s="116"/>
      <c r="AP306" s="116"/>
      <c r="AQ306" s="116" t="s">
        <v>1040</v>
      </c>
      <c r="AR306" s="116" t="s">
        <v>1026</v>
      </c>
      <c r="AS306" s="116">
        <v>441363</v>
      </c>
    </row>
    <row r="307" spans="40:45" x14ac:dyDescent="0.25">
      <c r="AN307" s="116" t="s">
        <v>1057</v>
      </c>
      <c r="AO307" s="116"/>
      <c r="AP307" s="116"/>
      <c r="AQ307" s="116" t="s">
        <v>1041</v>
      </c>
      <c r="AR307" s="116" t="s">
        <v>1026</v>
      </c>
      <c r="AS307" s="116">
        <v>452839</v>
      </c>
    </row>
    <row r="308" spans="40:45" x14ac:dyDescent="0.25">
      <c r="AN308" s="116" t="s">
        <v>1057</v>
      </c>
      <c r="AO308" s="116"/>
      <c r="AP308" s="116"/>
      <c r="AQ308" s="116" t="s">
        <v>1042</v>
      </c>
      <c r="AR308" s="116" t="s">
        <v>1026</v>
      </c>
      <c r="AS308" s="116">
        <v>484577</v>
      </c>
    </row>
    <row r="309" spans="40:45" x14ac:dyDescent="0.25">
      <c r="AN309" s="116" t="s">
        <v>1057</v>
      </c>
      <c r="AO309" s="116"/>
      <c r="AP309" s="116"/>
      <c r="AQ309" s="116" t="s">
        <v>3</v>
      </c>
      <c r="AR309" s="116" t="s">
        <v>1026</v>
      </c>
      <c r="AS309" s="116">
        <v>6710250</v>
      </c>
    </row>
    <row r="310" spans="40:45" x14ac:dyDescent="0.25">
      <c r="AN310" s="116" t="s">
        <v>1058</v>
      </c>
      <c r="AO310" s="116"/>
      <c r="AP310" s="116"/>
      <c r="AQ310" s="116" t="s">
        <v>1034</v>
      </c>
      <c r="AR310" s="116" t="s">
        <v>1026</v>
      </c>
      <c r="AS310" s="116">
        <v>153019</v>
      </c>
    </row>
    <row r="311" spans="40:45" x14ac:dyDescent="0.25">
      <c r="AN311" s="116" t="s">
        <v>1058</v>
      </c>
      <c r="AO311" s="116"/>
      <c r="AP311" s="116"/>
      <c r="AQ311" s="116" t="s">
        <v>1035</v>
      </c>
      <c r="AR311" s="116" t="s">
        <v>1026</v>
      </c>
      <c r="AS311" s="116">
        <v>121054</v>
      </c>
    </row>
    <row r="312" spans="40:45" x14ac:dyDescent="0.25">
      <c r="AN312" s="116" t="s">
        <v>1058</v>
      </c>
      <c r="AO312" s="116"/>
      <c r="AP312" s="116"/>
      <c r="AQ312" s="116" t="s">
        <v>1036</v>
      </c>
      <c r="AR312" s="116" t="s">
        <v>1026</v>
      </c>
      <c r="AS312" s="116">
        <v>168103</v>
      </c>
    </row>
    <row r="313" spans="40:45" x14ac:dyDescent="0.25">
      <c r="AN313" s="116" t="s">
        <v>1058</v>
      </c>
      <c r="AO313" s="116"/>
      <c r="AP313" s="116"/>
      <c r="AQ313" s="116" t="s">
        <v>1037</v>
      </c>
      <c r="AR313" s="116" t="s">
        <v>1026</v>
      </c>
      <c r="AS313" s="116">
        <v>473446</v>
      </c>
    </row>
    <row r="314" spans="40:45" x14ac:dyDescent="0.25">
      <c r="AN314" s="116" t="s">
        <v>1058</v>
      </c>
      <c r="AO314" s="116"/>
      <c r="AP314" s="116"/>
      <c r="AQ314" s="116" t="s">
        <v>1038</v>
      </c>
      <c r="AR314" s="116" t="s">
        <v>1026</v>
      </c>
      <c r="AS314" s="116">
        <v>44236</v>
      </c>
    </row>
    <row r="315" spans="40:45" x14ac:dyDescent="0.25">
      <c r="AN315" s="116" t="s">
        <v>1058</v>
      </c>
      <c r="AO315" s="116"/>
      <c r="AP315" s="116"/>
      <c r="AQ315" s="116" t="s">
        <v>1039</v>
      </c>
      <c r="AR315" s="116" t="s">
        <v>1026</v>
      </c>
      <c r="AS315" s="116">
        <v>219138</v>
      </c>
    </row>
    <row r="316" spans="40:45" x14ac:dyDescent="0.25">
      <c r="AN316" s="116" t="s">
        <v>1058</v>
      </c>
      <c r="AO316" s="116"/>
      <c r="AP316" s="116"/>
      <c r="AQ316" s="116" t="s">
        <v>1040</v>
      </c>
      <c r="AR316" s="116" t="s">
        <v>1026</v>
      </c>
      <c r="AS316" s="116">
        <v>3885</v>
      </c>
    </row>
    <row r="317" spans="40:45" x14ac:dyDescent="0.25">
      <c r="AN317" s="116" t="s">
        <v>1058</v>
      </c>
      <c r="AO317" s="116"/>
      <c r="AP317" s="116"/>
      <c r="AQ317" s="116" t="s">
        <v>1041</v>
      </c>
      <c r="AR317" s="116" t="s">
        <v>1026</v>
      </c>
      <c r="AS317" s="116">
        <v>228800</v>
      </c>
    </row>
    <row r="318" spans="40:45" x14ac:dyDescent="0.25">
      <c r="AN318" s="116" t="s">
        <v>1058</v>
      </c>
      <c r="AO318" s="116"/>
      <c r="AP318" s="116"/>
      <c r="AQ318" s="116" t="s">
        <v>1042</v>
      </c>
      <c r="AR318" s="116" t="s">
        <v>1026</v>
      </c>
      <c r="AS318" s="116">
        <v>89812</v>
      </c>
    </row>
    <row r="319" spans="40:45" x14ac:dyDescent="0.25">
      <c r="AN319" s="116" t="s">
        <v>1058</v>
      </c>
      <c r="AO319" s="116"/>
      <c r="AP319" s="116"/>
      <c r="AQ319" s="116" t="s">
        <v>3</v>
      </c>
      <c r="AR319" s="116" t="s">
        <v>1026</v>
      </c>
      <c r="AS319" s="116">
        <v>1501493</v>
      </c>
    </row>
    <row r="320" spans="40:45" x14ac:dyDescent="0.25">
      <c r="AN320" s="116" t="s">
        <v>1059</v>
      </c>
      <c r="AO320" s="116"/>
      <c r="AP320" s="116"/>
      <c r="AQ320" s="116" t="s">
        <v>1034</v>
      </c>
      <c r="AR320" s="116" t="s">
        <v>1026</v>
      </c>
      <c r="AS320" s="116">
        <v>1143379</v>
      </c>
    </row>
    <row r="321" spans="40:45" x14ac:dyDescent="0.25">
      <c r="AN321" s="116" t="s">
        <v>1059</v>
      </c>
      <c r="AO321" s="116"/>
      <c r="AP321" s="116"/>
      <c r="AQ321" s="116" t="s">
        <v>1035</v>
      </c>
      <c r="AR321" s="116" t="s">
        <v>1026</v>
      </c>
      <c r="AS321" s="116">
        <v>522329</v>
      </c>
    </row>
    <row r="322" spans="40:45" x14ac:dyDescent="0.25">
      <c r="AN322" s="116" t="s">
        <v>1059</v>
      </c>
      <c r="AO322" s="116"/>
      <c r="AP322" s="116"/>
      <c r="AQ322" s="116" t="s">
        <v>1036</v>
      </c>
      <c r="AR322" s="116" t="s">
        <v>1026</v>
      </c>
      <c r="AS322" s="116">
        <v>560744</v>
      </c>
    </row>
    <row r="323" spans="40:45" x14ac:dyDescent="0.25">
      <c r="AN323" s="116" t="s">
        <v>1059</v>
      </c>
      <c r="AO323" s="116"/>
      <c r="AP323" s="116"/>
      <c r="AQ323" s="116" t="s">
        <v>1037</v>
      </c>
      <c r="AR323" s="116" t="s">
        <v>1026</v>
      </c>
      <c r="AS323" s="116">
        <v>1314471</v>
      </c>
    </row>
    <row r="324" spans="40:45" x14ac:dyDescent="0.25">
      <c r="AN324" s="116" t="s">
        <v>1059</v>
      </c>
      <c r="AO324" s="116"/>
      <c r="AP324" s="116"/>
      <c r="AQ324" s="116" t="s">
        <v>1038</v>
      </c>
      <c r="AR324" s="116" t="s">
        <v>1026</v>
      </c>
      <c r="AS324" s="116">
        <v>611196</v>
      </c>
    </row>
    <row r="325" spans="40:45" x14ac:dyDescent="0.25">
      <c r="AN325" s="116" t="s">
        <v>1059</v>
      </c>
      <c r="AO325" s="116"/>
      <c r="AP325" s="116"/>
      <c r="AQ325" s="116" t="s">
        <v>1039</v>
      </c>
      <c r="AR325" s="116" t="s">
        <v>1026</v>
      </c>
      <c r="AS325" s="116">
        <v>1031163</v>
      </c>
    </row>
    <row r="326" spans="40:45" x14ac:dyDescent="0.25">
      <c r="AN326" s="116" t="s">
        <v>1059</v>
      </c>
      <c r="AO326" s="116"/>
      <c r="AP326" s="116"/>
      <c r="AQ326" s="116" t="s">
        <v>1040</v>
      </c>
      <c r="AR326" s="116" t="s">
        <v>1026</v>
      </c>
      <c r="AS326" s="116">
        <v>213097</v>
      </c>
    </row>
    <row r="327" spans="40:45" x14ac:dyDescent="0.25">
      <c r="AN327" s="116" t="s">
        <v>1059</v>
      </c>
      <c r="AO327" s="116"/>
      <c r="AP327" s="116"/>
      <c r="AQ327" s="116" t="s">
        <v>1041</v>
      </c>
      <c r="AR327" s="116" t="s">
        <v>1026</v>
      </c>
      <c r="AS327" s="116">
        <v>936386</v>
      </c>
    </row>
    <row r="328" spans="40:45" x14ac:dyDescent="0.25">
      <c r="AN328" s="116" t="s">
        <v>1059</v>
      </c>
      <c r="AO328" s="116"/>
      <c r="AP328" s="116"/>
      <c r="AQ328" s="116" t="s">
        <v>1042</v>
      </c>
      <c r="AR328" s="116" t="s">
        <v>1026</v>
      </c>
      <c r="AS328" s="116">
        <v>1256921</v>
      </c>
    </row>
    <row r="329" spans="40:45" x14ac:dyDescent="0.25">
      <c r="AN329" s="116" t="s">
        <v>1059</v>
      </c>
      <c r="AO329" s="116"/>
      <c r="AP329" s="116"/>
      <c r="AQ329" s="116" t="s">
        <v>3</v>
      </c>
      <c r="AR329" s="116" t="s">
        <v>1026</v>
      </c>
      <c r="AS329" s="116">
        <v>7589686</v>
      </c>
    </row>
    <row r="330" spans="40:45" x14ac:dyDescent="0.25">
      <c r="AN330" s="116" t="s">
        <v>1059</v>
      </c>
      <c r="AO330" s="116"/>
      <c r="AP330" s="116"/>
      <c r="AQ330" s="116" t="s">
        <v>1034</v>
      </c>
      <c r="AR330" s="116" t="s">
        <v>1026</v>
      </c>
      <c r="AS330" s="116">
        <v>1151048</v>
      </c>
    </row>
    <row r="331" spans="40:45" x14ac:dyDescent="0.25">
      <c r="AN331" s="116" t="s">
        <v>1059</v>
      </c>
      <c r="AO331" s="116"/>
      <c r="AP331" s="116"/>
      <c r="AQ331" s="116" t="s">
        <v>1035</v>
      </c>
      <c r="AR331" s="116" t="s">
        <v>1026</v>
      </c>
      <c r="AS331" s="116">
        <v>1138507</v>
      </c>
    </row>
    <row r="332" spans="40:45" x14ac:dyDescent="0.25">
      <c r="AN332" s="116" t="s">
        <v>1059</v>
      </c>
      <c r="AO332" s="116"/>
      <c r="AP332" s="116"/>
      <c r="AQ332" s="116" t="s">
        <v>1036</v>
      </c>
      <c r="AR332" s="116" t="s">
        <v>1026</v>
      </c>
      <c r="AS332" s="116">
        <v>335001</v>
      </c>
    </row>
    <row r="333" spans="40:45" x14ac:dyDescent="0.25">
      <c r="AN333" s="116" t="s">
        <v>1059</v>
      </c>
      <c r="AO333" s="116"/>
      <c r="AP333" s="116"/>
      <c r="AQ333" s="116" t="s">
        <v>1037</v>
      </c>
      <c r="AR333" s="116" t="s">
        <v>1026</v>
      </c>
      <c r="AS333" s="116">
        <v>426513</v>
      </c>
    </row>
    <row r="334" spans="40:45" x14ac:dyDescent="0.25">
      <c r="AN334" s="116" t="s">
        <v>1059</v>
      </c>
      <c r="AO334" s="116"/>
      <c r="AP334" s="116"/>
      <c r="AQ334" s="116" t="s">
        <v>1038</v>
      </c>
      <c r="AR334" s="116" t="s">
        <v>1026</v>
      </c>
      <c r="AS334" s="116">
        <v>1073301</v>
      </c>
    </row>
    <row r="335" spans="40:45" x14ac:dyDescent="0.25">
      <c r="AN335" s="116" t="s">
        <v>1059</v>
      </c>
      <c r="AO335" s="116"/>
      <c r="AP335" s="116"/>
      <c r="AQ335" s="116" t="s">
        <v>1039</v>
      </c>
      <c r="AR335" s="116" t="s">
        <v>1026</v>
      </c>
      <c r="AS335" s="116">
        <v>702061</v>
      </c>
    </row>
    <row r="336" spans="40:45" x14ac:dyDescent="0.25">
      <c r="AN336" s="116" t="s">
        <v>1059</v>
      </c>
      <c r="AO336" s="116"/>
      <c r="AP336" s="116"/>
      <c r="AQ336" s="116" t="s">
        <v>1040</v>
      </c>
      <c r="AR336" s="116" t="s">
        <v>1026</v>
      </c>
      <c r="AS336" s="116">
        <v>73529</v>
      </c>
    </row>
    <row r="337" spans="40:45" x14ac:dyDescent="0.25">
      <c r="AN337" s="116" t="s">
        <v>1059</v>
      </c>
      <c r="AO337" s="116"/>
      <c r="AP337" s="116"/>
      <c r="AQ337" s="116" t="s">
        <v>1041</v>
      </c>
      <c r="AR337" s="116" t="s">
        <v>1026</v>
      </c>
      <c r="AS337" s="116">
        <v>608784</v>
      </c>
    </row>
    <row r="338" spans="40:45" x14ac:dyDescent="0.25">
      <c r="AN338" s="116" t="s">
        <v>1059</v>
      </c>
      <c r="AO338" s="116"/>
      <c r="AP338" s="116"/>
      <c r="AQ338" s="116" t="s">
        <v>1042</v>
      </c>
      <c r="AR338" s="116" t="s">
        <v>1026</v>
      </c>
      <c r="AS338" s="116">
        <v>520264</v>
      </c>
    </row>
    <row r="339" spans="40:45" x14ac:dyDescent="0.25">
      <c r="AN339" s="116" t="s">
        <v>1059</v>
      </c>
      <c r="AO339" s="116"/>
      <c r="AP339" s="116"/>
      <c r="AQ339" s="116" t="s">
        <v>3</v>
      </c>
      <c r="AR339" s="116" t="s">
        <v>1026</v>
      </c>
      <c r="AS339" s="116">
        <v>6029008</v>
      </c>
    </row>
    <row r="340" spans="40:45" x14ac:dyDescent="0.25">
      <c r="AN340" s="116" t="s">
        <v>1044</v>
      </c>
      <c r="AO340" s="116"/>
      <c r="AP340" s="116"/>
      <c r="AQ340" s="116" t="s">
        <v>1034</v>
      </c>
      <c r="AR340" s="116" t="s">
        <v>1026</v>
      </c>
      <c r="AS340" s="116">
        <v>57541416</v>
      </c>
    </row>
    <row r="341" spans="40:45" x14ac:dyDescent="0.25">
      <c r="AN341" s="116" t="s">
        <v>1044</v>
      </c>
      <c r="AO341" s="116"/>
      <c r="AP341" s="116"/>
      <c r="AQ341" s="116" t="s">
        <v>1035</v>
      </c>
      <c r="AR341" s="116" t="s">
        <v>1026</v>
      </c>
      <c r="AS341" s="116">
        <v>23453199</v>
      </c>
    </row>
    <row r="342" spans="40:45" x14ac:dyDescent="0.25">
      <c r="AN342" s="116" t="s">
        <v>1044</v>
      </c>
      <c r="AO342" s="116"/>
      <c r="AP342" s="116"/>
      <c r="AQ342" s="116" t="s">
        <v>1036</v>
      </c>
      <c r="AR342" s="116" t="s">
        <v>1026</v>
      </c>
      <c r="AS342" s="116">
        <v>16811569</v>
      </c>
    </row>
    <row r="343" spans="40:45" x14ac:dyDescent="0.25">
      <c r="AN343" s="116" t="s">
        <v>1044</v>
      </c>
      <c r="AO343" s="116"/>
      <c r="AP343" s="116"/>
      <c r="AQ343" s="116" t="s">
        <v>1037</v>
      </c>
      <c r="AR343" s="116" t="s">
        <v>1026</v>
      </c>
      <c r="AS343" s="116">
        <v>43019635</v>
      </c>
    </row>
    <row r="344" spans="40:45" x14ac:dyDescent="0.25">
      <c r="AN344" s="116" t="s">
        <v>1044</v>
      </c>
      <c r="AO344" s="116"/>
      <c r="AP344" s="116"/>
      <c r="AQ344" s="116" t="s">
        <v>1038</v>
      </c>
      <c r="AR344" s="116" t="s">
        <v>1026</v>
      </c>
      <c r="AS344" s="116">
        <v>32635507</v>
      </c>
    </row>
    <row r="345" spans="40:45" x14ac:dyDescent="0.25">
      <c r="AN345" s="116" t="s">
        <v>1044</v>
      </c>
      <c r="AO345" s="116"/>
      <c r="AP345" s="116"/>
      <c r="AQ345" s="116" t="s">
        <v>1039</v>
      </c>
      <c r="AR345" s="116" t="s">
        <v>1026</v>
      </c>
      <c r="AS345" s="116">
        <v>32927283</v>
      </c>
    </row>
    <row r="346" spans="40:45" x14ac:dyDescent="0.25">
      <c r="AN346" s="116" t="s">
        <v>1044</v>
      </c>
      <c r="AO346" s="116"/>
      <c r="AP346" s="116"/>
      <c r="AQ346" s="116" t="s">
        <v>1040</v>
      </c>
      <c r="AR346" s="116" t="s">
        <v>1026</v>
      </c>
      <c r="AS346" s="116">
        <v>30015723</v>
      </c>
    </row>
    <row r="347" spans="40:45" x14ac:dyDescent="0.25">
      <c r="AN347" s="116" t="s">
        <v>1044</v>
      </c>
      <c r="AO347" s="116"/>
      <c r="AP347" s="116"/>
      <c r="AQ347" s="116" t="s">
        <v>1041</v>
      </c>
      <c r="AR347" s="116" t="s">
        <v>1026</v>
      </c>
      <c r="AS347" s="116">
        <v>36076247</v>
      </c>
    </row>
    <row r="348" spans="40:45" x14ac:dyDescent="0.25">
      <c r="AN348" s="116" t="s">
        <v>1044</v>
      </c>
      <c r="AO348" s="116"/>
      <c r="AP348" s="116"/>
      <c r="AQ348" s="116" t="s">
        <v>1042</v>
      </c>
      <c r="AR348" s="116" t="s">
        <v>1026</v>
      </c>
      <c r="AS348" s="116">
        <v>25973259</v>
      </c>
    </row>
    <row r="349" spans="40:45" x14ac:dyDescent="0.25">
      <c r="AN349" s="116" t="s">
        <v>1044</v>
      </c>
      <c r="AO349" s="116"/>
      <c r="AP349" s="116"/>
      <c r="AQ349" s="116" t="s">
        <v>3</v>
      </c>
      <c r="AR349" s="116" t="s">
        <v>1026</v>
      </c>
      <c r="AS349" s="116">
        <v>298453838</v>
      </c>
    </row>
    <row r="350" spans="40:45" x14ac:dyDescent="0.25">
      <c r="AN350" s="116" t="s">
        <v>1060</v>
      </c>
      <c r="AO350" s="116"/>
      <c r="AP350" s="116"/>
      <c r="AQ350" s="116" t="s">
        <v>1034</v>
      </c>
      <c r="AR350" s="116" t="s">
        <v>1026</v>
      </c>
      <c r="AS350" s="116">
        <v>25040520</v>
      </c>
    </row>
    <row r="351" spans="40:45" x14ac:dyDescent="0.25">
      <c r="AN351" s="116" t="s">
        <v>1060</v>
      </c>
      <c r="AO351" s="116"/>
      <c r="AP351" s="116"/>
      <c r="AQ351" s="116" t="s">
        <v>1035</v>
      </c>
      <c r="AR351" s="116" t="s">
        <v>1026</v>
      </c>
      <c r="AS351" s="116">
        <v>12684432</v>
      </c>
    </row>
    <row r="352" spans="40:45" x14ac:dyDescent="0.25">
      <c r="AN352" s="116" t="s">
        <v>1060</v>
      </c>
      <c r="AO352" s="116"/>
      <c r="AP352" s="116"/>
      <c r="AQ352" s="116" t="s">
        <v>1036</v>
      </c>
      <c r="AR352" s="116" t="s">
        <v>1026</v>
      </c>
      <c r="AS352" s="116">
        <v>7011082</v>
      </c>
    </row>
    <row r="353" spans="40:45" x14ac:dyDescent="0.25">
      <c r="AN353" s="116" t="s">
        <v>1060</v>
      </c>
      <c r="AO353" s="116"/>
      <c r="AP353" s="116"/>
      <c r="AQ353" s="116" t="s">
        <v>1037</v>
      </c>
      <c r="AR353" s="116" t="s">
        <v>1026</v>
      </c>
      <c r="AS353" s="116">
        <v>26181033</v>
      </c>
    </row>
    <row r="354" spans="40:45" x14ac:dyDescent="0.25">
      <c r="AN354" s="116" t="s">
        <v>1060</v>
      </c>
      <c r="AO354" s="116"/>
      <c r="AP354" s="116"/>
      <c r="AQ354" s="116" t="s">
        <v>1038</v>
      </c>
      <c r="AR354" s="116" t="s">
        <v>1026</v>
      </c>
      <c r="AS354" s="116">
        <v>16947198</v>
      </c>
    </row>
    <row r="355" spans="40:45" x14ac:dyDescent="0.25">
      <c r="AN355" s="116" t="s">
        <v>1060</v>
      </c>
      <c r="AO355" s="116"/>
      <c r="AP355" s="116"/>
      <c r="AQ355" s="116" t="s">
        <v>1039</v>
      </c>
      <c r="AR355" s="116" t="s">
        <v>1026</v>
      </c>
      <c r="AS355" s="116">
        <v>20772640</v>
      </c>
    </row>
    <row r="356" spans="40:45" x14ac:dyDescent="0.25">
      <c r="AN356" s="116" t="s">
        <v>1060</v>
      </c>
      <c r="AO356" s="116"/>
      <c r="AP356" s="116"/>
      <c r="AQ356" s="116" t="s">
        <v>1040</v>
      </c>
      <c r="AR356" s="116" t="s">
        <v>1026</v>
      </c>
      <c r="AS356" s="116">
        <v>22382945</v>
      </c>
    </row>
    <row r="357" spans="40:45" x14ac:dyDescent="0.25">
      <c r="AN357" s="116" t="s">
        <v>1060</v>
      </c>
      <c r="AO357" s="116"/>
      <c r="AP357" s="116"/>
      <c r="AQ357" s="116" t="s">
        <v>1041</v>
      </c>
      <c r="AR357" s="116" t="s">
        <v>1026</v>
      </c>
      <c r="AS357" s="116">
        <v>19897389</v>
      </c>
    </row>
    <row r="358" spans="40:45" x14ac:dyDescent="0.25">
      <c r="AN358" s="116" t="s">
        <v>1060</v>
      </c>
      <c r="AO358" s="116"/>
      <c r="AP358" s="116"/>
      <c r="AQ358" s="116" t="s">
        <v>1042</v>
      </c>
      <c r="AR358" s="116" t="s">
        <v>1026</v>
      </c>
      <c r="AS358" s="116">
        <v>11283696</v>
      </c>
    </row>
    <row r="359" spans="40:45" x14ac:dyDescent="0.25">
      <c r="AN359" s="116" t="s">
        <v>1060</v>
      </c>
      <c r="AO359" s="116"/>
      <c r="AP359" s="116"/>
      <c r="AQ359" s="116" t="s">
        <v>3</v>
      </c>
      <c r="AR359" s="116" t="s">
        <v>1026</v>
      </c>
      <c r="AS359" s="116">
        <v>162200936</v>
      </c>
    </row>
    <row r="360" spans="40:45" x14ac:dyDescent="0.25">
      <c r="AN360" s="116" t="s">
        <v>1061</v>
      </c>
      <c r="AO360" s="116"/>
      <c r="AP360" s="116"/>
      <c r="AQ360" s="116" t="s">
        <v>1034</v>
      </c>
      <c r="AR360" s="116" t="s">
        <v>1026</v>
      </c>
      <c r="AS360" s="116">
        <v>10125293</v>
      </c>
    </row>
    <row r="361" spans="40:45" x14ac:dyDescent="0.25">
      <c r="AN361" s="116" t="s">
        <v>1061</v>
      </c>
      <c r="AO361" s="116"/>
      <c r="AP361" s="116"/>
      <c r="AQ361" s="116" t="s">
        <v>1035</v>
      </c>
      <c r="AR361" s="116" t="s">
        <v>1026</v>
      </c>
      <c r="AS361" s="116">
        <v>3003348</v>
      </c>
    </row>
    <row r="362" spans="40:45" x14ac:dyDescent="0.25">
      <c r="AN362" s="116" t="s">
        <v>1061</v>
      </c>
      <c r="AO362" s="116"/>
      <c r="AP362" s="116"/>
      <c r="AQ362" s="116" t="s">
        <v>1036</v>
      </c>
      <c r="AR362" s="116" t="s">
        <v>1026</v>
      </c>
      <c r="AS362" s="116">
        <v>2088431</v>
      </c>
    </row>
    <row r="363" spans="40:45" x14ac:dyDescent="0.25">
      <c r="AN363" s="116" t="s">
        <v>1061</v>
      </c>
      <c r="AO363" s="116"/>
      <c r="AP363" s="116"/>
      <c r="AQ363" s="116" t="s">
        <v>1037</v>
      </c>
      <c r="AR363" s="116" t="s">
        <v>1026</v>
      </c>
      <c r="AS363" s="116">
        <v>2973572</v>
      </c>
    </row>
    <row r="364" spans="40:45" x14ac:dyDescent="0.25">
      <c r="AN364" s="116" t="s">
        <v>1061</v>
      </c>
      <c r="AO364" s="116"/>
      <c r="AP364" s="116"/>
      <c r="AQ364" s="116" t="s">
        <v>1038</v>
      </c>
      <c r="AR364" s="116" t="s">
        <v>1026</v>
      </c>
      <c r="AS364" s="116">
        <v>4582965</v>
      </c>
    </row>
    <row r="365" spans="40:45" x14ac:dyDescent="0.25">
      <c r="AN365" s="116" t="s">
        <v>1061</v>
      </c>
      <c r="AO365" s="116"/>
      <c r="AP365" s="116"/>
      <c r="AQ365" s="116" t="s">
        <v>1039</v>
      </c>
      <c r="AR365" s="116" t="s">
        <v>1026</v>
      </c>
      <c r="AS365" s="116">
        <v>3009819</v>
      </c>
    </row>
    <row r="366" spans="40:45" x14ac:dyDescent="0.25">
      <c r="AN366" s="116" t="s">
        <v>1061</v>
      </c>
      <c r="AO366" s="116"/>
      <c r="AP366" s="116"/>
      <c r="AQ366" s="116" t="s">
        <v>1040</v>
      </c>
      <c r="AR366" s="116" t="s">
        <v>1026</v>
      </c>
      <c r="AS366" s="116">
        <v>2614592</v>
      </c>
    </row>
    <row r="367" spans="40:45" x14ac:dyDescent="0.25">
      <c r="AN367" s="116" t="s">
        <v>1061</v>
      </c>
      <c r="AO367" s="116"/>
      <c r="AP367" s="116"/>
      <c r="AQ367" s="116" t="s">
        <v>1041</v>
      </c>
      <c r="AR367" s="116" t="s">
        <v>1026</v>
      </c>
      <c r="AS367" s="116">
        <v>3947905</v>
      </c>
    </row>
    <row r="368" spans="40:45" x14ac:dyDescent="0.25">
      <c r="AN368" s="116" t="s">
        <v>1061</v>
      </c>
      <c r="AO368" s="116"/>
      <c r="AP368" s="116"/>
      <c r="AQ368" s="116" t="s">
        <v>1042</v>
      </c>
      <c r="AR368" s="116" t="s">
        <v>1026</v>
      </c>
      <c r="AS368" s="116">
        <v>4414775</v>
      </c>
    </row>
    <row r="369" spans="40:45" x14ac:dyDescent="0.25">
      <c r="AN369" s="116" t="s">
        <v>1061</v>
      </c>
      <c r="AO369" s="116"/>
      <c r="AP369" s="116"/>
      <c r="AQ369" s="116" t="s">
        <v>3</v>
      </c>
      <c r="AR369" s="116" t="s">
        <v>1026</v>
      </c>
      <c r="AS369" s="116">
        <v>36760699</v>
      </c>
    </row>
    <row r="370" spans="40:45" x14ac:dyDescent="0.25">
      <c r="AN370" s="116" t="s">
        <v>1062</v>
      </c>
      <c r="AO370" s="116"/>
      <c r="AP370" s="116"/>
      <c r="AQ370" s="116" t="s">
        <v>1034</v>
      </c>
      <c r="AR370" s="116" t="s">
        <v>1026</v>
      </c>
      <c r="AS370" s="116">
        <v>604466</v>
      </c>
    </row>
    <row r="371" spans="40:45" x14ac:dyDescent="0.25">
      <c r="AN371" s="116" t="s">
        <v>1062</v>
      </c>
      <c r="AO371" s="116"/>
      <c r="AP371" s="116"/>
      <c r="AQ371" s="116" t="s">
        <v>1035</v>
      </c>
      <c r="AR371" s="116" t="s">
        <v>1026</v>
      </c>
      <c r="AS371" s="116">
        <v>119935</v>
      </c>
    </row>
    <row r="372" spans="40:45" x14ac:dyDescent="0.25">
      <c r="AN372" s="116" t="s">
        <v>1062</v>
      </c>
      <c r="AO372" s="116"/>
      <c r="AP372" s="116"/>
      <c r="AQ372" s="116" t="s">
        <v>1036</v>
      </c>
      <c r="AR372" s="116" t="s">
        <v>1026</v>
      </c>
      <c r="AS372" s="116">
        <v>195148</v>
      </c>
    </row>
    <row r="373" spans="40:45" x14ac:dyDescent="0.25">
      <c r="AN373" s="116" t="s">
        <v>1062</v>
      </c>
      <c r="AO373" s="116"/>
      <c r="AP373" s="116"/>
      <c r="AQ373" s="116" t="s">
        <v>1037</v>
      </c>
      <c r="AR373" s="116" t="s">
        <v>1026</v>
      </c>
      <c r="AS373" s="116">
        <v>316234</v>
      </c>
    </row>
    <row r="374" spans="40:45" x14ac:dyDescent="0.25">
      <c r="AN374" s="116" t="s">
        <v>1062</v>
      </c>
      <c r="AO374" s="116"/>
      <c r="AP374" s="116"/>
      <c r="AQ374" s="116" t="s">
        <v>1038</v>
      </c>
      <c r="AR374" s="116" t="s">
        <v>1026</v>
      </c>
      <c r="AS374" s="116">
        <v>510834</v>
      </c>
    </row>
    <row r="375" spans="40:45" x14ac:dyDescent="0.25">
      <c r="AN375" s="116" t="s">
        <v>1062</v>
      </c>
      <c r="AO375" s="116"/>
      <c r="AP375" s="116"/>
      <c r="AQ375" s="116" t="s">
        <v>1039</v>
      </c>
      <c r="AR375" s="116" t="s">
        <v>1026</v>
      </c>
      <c r="AS375" s="116">
        <v>206451</v>
      </c>
    </row>
    <row r="376" spans="40:45" x14ac:dyDescent="0.25">
      <c r="AN376" s="116" t="s">
        <v>1062</v>
      </c>
      <c r="AO376" s="116"/>
      <c r="AP376" s="116"/>
      <c r="AQ376" s="116" t="s">
        <v>1040</v>
      </c>
      <c r="AR376" s="116" t="s">
        <v>1026</v>
      </c>
      <c r="AS376" s="116">
        <v>51047</v>
      </c>
    </row>
    <row r="377" spans="40:45" x14ac:dyDescent="0.25">
      <c r="AN377" s="116" t="s">
        <v>1062</v>
      </c>
      <c r="AO377" s="116"/>
      <c r="AP377" s="116"/>
      <c r="AQ377" s="116" t="s">
        <v>1041</v>
      </c>
      <c r="AR377" s="116" t="s">
        <v>1026</v>
      </c>
      <c r="AS377" s="116">
        <v>348110</v>
      </c>
    </row>
    <row r="378" spans="40:45" x14ac:dyDescent="0.25">
      <c r="AN378" s="116" t="s">
        <v>1062</v>
      </c>
      <c r="AO378" s="116"/>
      <c r="AP378" s="116"/>
      <c r="AQ378" s="116" t="s">
        <v>1042</v>
      </c>
      <c r="AR378" s="116" t="s">
        <v>1026</v>
      </c>
      <c r="AS378" s="116">
        <v>250889</v>
      </c>
    </row>
    <row r="379" spans="40:45" x14ac:dyDescent="0.25">
      <c r="AN379" s="116" t="s">
        <v>1062</v>
      </c>
      <c r="AO379" s="116"/>
      <c r="AP379" s="116"/>
      <c r="AQ379" s="116" t="s">
        <v>3</v>
      </c>
      <c r="AR379" s="116" t="s">
        <v>1026</v>
      </c>
      <c r="AS379" s="116">
        <v>2603114</v>
      </c>
    </row>
    <row r="380" spans="40:45" x14ac:dyDescent="0.25">
      <c r="AN380" s="116" t="s">
        <v>1063</v>
      </c>
      <c r="AO380" s="116"/>
      <c r="AP380" s="116"/>
      <c r="AQ380" s="116" t="s">
        <v>1034</v>
      </c>
      <c r="AR380" s="116" t="s">
        <v>1026</v>
      </c>
      <c r="AS380" s="116">
        <v>776502</v>
      </c>
    </row>
    <row r="381" spans="40:45" x14ac:dyDescent="0.25">
      <c r="AN381" s="116" t="s">
        <v>1063</v>
      </c>
      <c r="AO381" s="116"/>
      <c r="AP381" s="116"/>
      <c r="AQ381" s="116" t="s">
        <v>1035</v>
      </c>
      <c r="AR381" s="116" t="s">
        <v>1026</v>
      </c>
      <c r="AS381" s="116">
        <v>111057</v>
      </c>
    </row>
    <row r="382" spans="40:45" x14ac:dyDescent="0.25">
      <c r="AN382" s="116" t="s">
        <v>1063</v>
      </c>
      <c r="AO382" s="116"/>
      <c r="AP382" s="116"/>
      <c r="AQ382" s="116" t="s">
        <v>1036</v>
      </c>
      <c r="AR382" s="116" t="s">
        <v>1026</v>
      </c>
      <c r="AS382" s="116">
        <v>184888</v>
      </c>
    </row>
    <row r="383" spans="40:45" x14ac:dyDescent="0.25">
      <c r="AN383" s="116" t="s">
        <v>1063</v>
      </c>
      <c r="AO383" s="116"/>
      <c r="AP383" s="116"/>
      <c r="AQ383" s="116" t="s">
        <v>1037</v>
      </c>
      <c r="AR383" s="116" t="s">
        <v>1026</v>
      </c>
      <c r="AS383" s="116">
        <v>203903</v>
      </c>
    </row>
    <row r="384" spans="40:45" x14ac:dyDescent="0.25">
      <c r="AN384" s="116" t="s">
        <v>1063</v>
      </c>
      <c r="AO384" s="116"/>
      <c r="AP384" s="116"/>
      <c r="AQ384" s="116" t="s">
        <v>1038</v>
      </c>
      <c r="AR384" s="116" t="s">
        <v>1026</v>
      </c>
      <c r="AS384" s="116">
        <v>122291</v>
      </c>
    </row>
    <row r="385" spans="40:45" x14ac:dyDescent="0.25">
      <c r="AN385" s="116" t="s">
        <v>1063</v>
      </c>
      <c r="AO385" s="116"/>
      <c r="AP385" s="116"/>
      <c r="AQ385" s="116" t="s">
        <v>1039</v>
      </c>
      <c r="AR385" s="116" t="s">
        <v>1026</v>
      </c>
      <c r="AS385" s="116">
        <v>148427</v>
      </c>
    </row>
    <row r="386" spans="40:45" x14ac:dyDescent="0.25">
      <c r="AN386" s="116" t="s">
        <v>1063</v>
      </c>
      <c r="AO386" s="116"/>
      <c r="AP386" s="116"/>
      <c r="AQ386" s="116" t="s">
        <v>1040</v>
      </c>
      <c r="AR386" s="116" t="s">
        <v>1026</v>
      </c>
      <c r="AS386" s="116">
        <v>111214</v>
      </c>
    </row>
    <row r="387" spans="40:45" x14ac:dyDescent="0.25">
      <c r="AN387" s="116" t="s">
        <v>1063</v>
      </c>
      <c r="AO387" s="116"/>
      <c r="AP387" s="116"/>
      <c r="AQ387" s="116" t="s">
        <v>1041</v>
      </c>
      <c r="AR387" s="116" t="s">
        <v>1026</v>
      </c>
      <c r="AS387" s="116">
        <v>286848</v>
      </c>
    </row>
    <row r="388" spans="40:45" x14ac:dyDescent="0.25">
      <c r="AN388" s="116" t="s">
        <v>1063</v>
      </c>
      <c r="AO388" s="116"/>
      <c r="AP388" s="116"/>
      <c r="AQ388" s="116" t="s">
        <v>1042</v>
      </c>
      <c r="AR388" s="116" t="s">
        <v>1026</v>
      </c>
      <c r="AS388" s="116">
        <v>770070</v>
      </c>
    </row>
    <row r="389" spans="40:45" x14ac:dyDescent="0.25">
      <c r="AN389" s="116" t="s">
        <v>1063</v>
      </c>
      <c r="AO389" s="116"/>
      <c r="AP389" s="116"/>
      <c r="AQ389" s="116" t="s">
        <v>3</v>
      </c>
      <c r="AR389" s="116" t="s">
        <v>1026</v>
      </c>
      <c r="AS389" s="116">
        <v>2715200</v>
      </c>
    </row>
    <row r="390" spans="40:45" x14ac:dyDescent="0.25">
      <c r="AN390" s="116" t="s">
        <v>1064</v>
      </c>
      <c r="AO390" s="116"/>
      <c r="AP390" s="116"/>
      <c r="AQ390" s="116" t="s">
        <v>1034</v>
      </c>
      <c r="AR390" s="116" t="s">
        <v>1026</v>
      </c>
      <c r="AS390" s="116">
        <v>2611249</v>
      </c>
    </row>
    <row r="391" spans="40:45" x14ac:dyDescent="0.25">
      <c r="AN391" s="116" t="s">
        <v>1064</v>
      </c>
      <c r="AO391" s="116"/>
      <c r="AP391" s="116"/>
      <c r="AQ391" s="116" t="s">
        <v>1035</v>
      </c>
      <c r="AR391" s="116" t="s">
        <v>1026</v>
      </c>
      <c r="AS391" s="116">
        <v>931799</v>
      </c>
    </row>
    <row r="392" spans="40:45" x14ac:dyDescent="0.25">
      <c r="AN392" s="116" t="s">
        <v>1064</v>
      </c>
      <c r="AO392" s="116"/>
      <c r="AP392" s="116"/>
      <c r="AQ392" s="116" t="s">
        <v>1036</v>
      </c>
      <c r="AR392" s="116" t="s">
        <v>1026</v>
      </c>
      <c r="AS392" s="116">
        <v>1168585</v>
      </c>
    </row>
    <row r="393" spans="40:45" x14ac:dyDescent="0.25">
      <c r="AN393" s="116" t="s">
        <v>1064</v>
      </c>
      <c r="AO393" s="116"/>
      <c r="AP393" s="116"/>
      <c r="AQ393" s="116" t="s">
        <v>1037</v>
      </c>
      <c r="AR393" s="116" t="s">
        <v>1026</v>
      </c>
      <c r="AS393" s="116">
        <v>2326025</v>
      </c>
    </row>
    <row r="394" spans="40:45" x14ac:dyDescent="0.25">
      <c r="AN394" s="116" t="s">
        <v>1064</v>
      </c>
      <c r="AO394" s="116"/>
      <c r="AP394" s="116"/>
      <c r="AQ394" s="116" t="s">
        <v>1038</v>
      </c>
      <c r="AR394" s="116" t="s">
        <v>1026</v>
      </c>
      <c r="AS394" s="116">
        <v>1603468</v>
      </c>
    </row>
    <row r="395" spans="40:45" x14ac:dyDescent="0.25">
      <c r="AN395" s="116" t="s">
        <v>1064</v>
      </c>
      <c r="AO395" s="116"/>
      <c r="AP395" s="116"/>
      <c r="AQ395" s="116" t="s">
        <v>1039</v>
      </c>
      <c r="AR395" s="116" t="s">
        <v>1026</v>
      </c>
      <c r="AS395" s="116">
        <v>1459013</v>
      </c>
    </row>
    <row r="396" spans="40:45" x14ac:dyDescent="0.25">
      <c r="AN396" s="116" t="s">
        <v>1064</v>
      </c>
      <c r="AO396" s="116"/>
      <c r="AP396" s="116"/>
      <c r="AQ396" s="116" t="s">
        <v>1040</v>
      </c>
      <c r="AR396" s="116" t="s">
        <v>1026</v>
      </c>
      <c r="AS396" s="116">
        <v>708942</v>
      </c>
    </row>
    <row r="397" spans="40:45" x14ac:dyDescent="0.25">
      <c r="AN397" s="116" t="s">
        <v>1064</v>
      </c>
      <c r="AO397" s="116"/>
      <c r="AP397" s="116"/>
      <c r="AQ397" s="116" t="s">
        <v>1041</v>
      </c>
      <c r="AR397" s="116" t="s">
        <v>1026</v>
      </c>
      <c r="AS397" s="116">
        <v>1994458</v>
      </c>
    </row>
    <row r="398" spans="40:45" x14ac:dyDescent="0.25">
      <c r="AN398" s="116" t="s">
        <v>1064</v>
      </c>
      <c r="AO398" s="116"/>
      <c r="AP398" s="116"/>
      <c r="AQ398" s="116" t="s">
        <v>1042</v>
      </c>
      <c r="AR398" s="116" t="s">
        <v>1026</v>
      </c>
      <c r="AS398" s="116">
        <v>1132290</v>
      </c>
    </row>
    <row r="399" spans="40:45" x14ac:dyDescent="0.25">
      <c r="AN399" s="116" t="s">
        <v>1064</v>
      </c>
      <c r="AO399" s="116"/>
      <c r="AP399" s="116"/>
      <c r="AQ399" s="116" t="s">
        <v>3</v>
      </c>
      <c r="AR399" s="116" t="s">
        <v>1026</v>
      </c>
      <c r="AS399" s="116">
        <v>13935830</v>
      </c>
    </row>
    <row r="400" spans="40:45" x14ac:dyDescent="0.25">
      <c r="AN400" s="116" t="s">
        <v>74</v>
      </c>
      <c r="AO400" s="116"/>
      <c r="AP400" s="116"/>
      <c r="AQ400" s="116" t="s">
        <v>1034</v>
      </c>
      <c r="AR400" s="116" t="s">
        <v>1026</v>
      </c>
      <c r="AS400" s="116">
        <v>1699283</v>
      </c>
    </row>
    <row r="401" spans="40:45" x14ac:dyDescent="0.25">
      <c r="AN401" s="116" t="s">
        <v>74</v>
      </c>
      <c r="AO401" s="116"/>
      <c r="AP401" s="116"/>
      <c r="AQ401" s="116" t="s">
        <v>1035</v>
      </c>
      <c r="AR401" s="116" t="s">
        <v>1026</v>
      </c>
      <c r="AS401" s="116">
        <v>670914</v>
      </c>
    </row>
    <row r="402" spans="40:45" x14ac:dyDescent="0.25">
      <c r="AN402" s="116" t="s">
        <v>74</v>
      </c>
      <c r="AO402" s="116"/>
      <c r="AP402" s="116"/>
      <c r="AQ402" s="116" t="s">
        <v>1036</v>
      </c>
      <c r="AR402" s="116" t="s">
        <v>1026</v>
      </c>
      <c r="AS402" s="116">
        <v>639462</v>
      </c>
    </row>
    <row r="403" spans="40:45" x14ac:dyDescent="0.25">
      <c r="AN403" s="116" t="s">
        <v>74</v>
      </c>
      <c r="AO403" s="116"/>
      <c r="AP403" s="116"/>
      <c r="AQ403" s="116" t="s">
        <v>1037</v>
      </c>
      <c r="AR403" s="116" t="s">
        <v>1026</v>
      </c>
      <c r="AS403" s="116">
        <v>679593</v>
      </c>
    </row>
    <row r="404" spans="40:45" x14ac:dyDescent="0.25">
      <c r="AN404" s="116" t="s">
        <v>74</v>
      </c>
      <c r="AO404" s="116"/>
      <c r="AP404" s="116"/>
      <c r="AQ404" s="116" t="s">
        <v>1038</v>
      </c>
      <c r="AR404" s="116" t="s">
        <v>1026</v>
      </c>
      <c r="AS404" s="116">
        <v>962767</v>
      </c>
    </row>
    <row r="405" spans="40:45" x14ac:dyDescent="0.25">
      <c r="AN405" s="116" t="s">
        <v>74</v>
      </c>
      <c r="AO405" s="116"/>
      <c r="AP405" s="116"/>
      <c r="AQ405" s="116" t="s">
        <v>1039</v>
      </c>
      <c r="AR405" s="116" t="s">
        <v>1026</v>
      </c>
      <c r="AS405" s="116">
        <v>618823</v>
      </c>
    </row>
    <row r="406" spans="40:45" x14ac:dyDescent="0.25">
      <c r="AN406" s="116" t="s">
        <v>74</v>
      </c>
      <c r="AO406" s="116"/>
      <c r="AP406" s="116"/>
      <c r="AQ406" s="116" t="s">
        <v>1040</v>
      </c>
      <c r="AR406" s="116" t="s">
        <v>1026</v>
      </c>
      <c r="AS406" s="116">
        <v>542987</v>
      </c>
    </row>
    <row r="407" spans="40:45" x14ac:dyDescent="0.25">
      <c r="AN407" s="116" t="s">
        <v>74</v>
      </c>
      <c r="AO407" s="116"/>
      <c r="AP407" s="116"/>
      <c r="AQ407" s="116" t="s">
        <v>1041</v>
      </c>
      <c r="AR407" s="116" t="s">
        <v>1026</v>
      </c>
      <c r="AS407" s="116">
        <v>881750</v>
      </c>
    </row>
    <row r="408" spans="40:45" x14ac:dyDescent="0.25">
      <c r="AN408" s="116" t="s">
        <v>74</v>
      </c>
      <c r="AO408" s="116"/>
      <c r="AP408" s="116"/>
      <c r="AQ408" s="116" t="s">
        <v>1042</v>
      </c>
      <c r="AR408" s="116" t="s">
        <v>1026</v>
      </c>
      <c r="AS408" s="116">
        <v>884793</v>
      </c>
    </row>
    <row r="409" spans="40:45" x14ac:dyDescent="0.25">
      <c r="AN409" s="116" t="s">
        <v>74</v>
      </c>
      <c r="AO409" s="116"/>
      <c r="AP409" s="116"/>
      <c r="AQ409" s="116" t="s">
        <v>3</v>
      </c>
      <c r="AR409" s="116" t="s">
        <v>1026</v>
      </c>
      <c r="AS409" s="116">
        <v>7580372</v>
      </c>
    </row>
    <row r="410" spans="40:45" x14ac:dyDescent="0.25">
      <c r="AN410" s="116" t="s">
        <v>1065</v>
      </c>
      <c r="AO410" s="116"/>
      <c r="AP410" s="116"/>
      <c r="AQ410" s="116" t="s">
        <v>1034</v>
      </c>
      <c r="AR410" s="116" t="s">
        <v>1026</v>
      </c>
      <c r="AS410" s="116">
        <v>147530</v>
      </c>
    </row>
    <row r="411" spans="40:45" x14ac:dyDescent="0.25">
      <c r="AN411" s="116" t="s">
        <v>1065</v>
      </c>
      <c r="AO411" s="116"/>
      <c r="AP411" s="116"/>
      <c r="AQ411" s="116" t="s">
        <v>1035</v>
      </c>
      <c r="AR411" s="116" t="s">
        <v>1026</v>
      </c>
      <c r="AS411" s="116">
        <v>12693</v>
      </c>
    </row>
    <row r="412" spans="40:45" x14ac:dyDescent="0.25">
      <c r="AN412" s="116" t="s">
        <v>1065</v>
      </c>
      <c r="AO412" s="116"/>
      <c r="AP412" s="116"/>
      <c r="AQ412" s="116" t="s">
        <v>1036</v>
      </c>
      <c r="AR412" s="116" t="s">
        <v>1026</v>
      </c>
      <c r="AS412" s="116">
        <v>176709</v>
      </c>
    </row>
    <row r="413" spans="40:45" x14ac:dyDescent="0.25">
      <c r="AN413" s="116" t="s">
        <v>1065</v>
      </c>
      <c r="AO413" s="116"/>
      <c r="AP413" s="116"/>
      <c r="AQ413" s="116" t="s">
        <v>1037</v>
      </c>
      <c r="AR413" s="116" t="s">
        <v>1026</v>
      </c>
      <c r="AS413" s="116">
        <v>16622</v>
      </c>
    </row>
    <row r="414" spans="40:45" x14ac:dyDescent="0.25">
      <c r="AN414" s="116" t="s">
        <v>1065</v>
      </c>
      <c r="AO414" s="116"/>
      <c r="AP414" s="116"/>
      <c r="AQ414" s="116" t="s">
        <v>1038</v>
      </c>
      <c r="AR414" s="116" t="s">
        <v>1026</v>
      </c>
      <c r="AS414" s="116">
        <v>8731</v>
      </c>
    </row>
    <row r="415" spans="40:45" x14ac:dyDescent="0.25">
      <c r="AN415" s="116" t="s">
        <v>1065</v>
      </c>
      <c r="AO415" s="116"/>
      <c r="AP415" s="116"/>
      <c r="AQ415" s="116" t="s">
        <v>1039</v>
      </c>
      <c r="AR415" s="116" t="s">
        <v>1026</v>
      </c>
      <c r="AS415" s="116">
        <v>25093</v>
      </c>
    </row>
    <row r="416" spans="40:45" x14ac:dyDescent="0.25">
      <c r="AN416" s="116" t="s">
        <v>1065</v>
      </c>
      <c r="AO416" s="116"/>
      <c r="AP416" s="116"/>
      <c r="AQ416" s="116" t="s">
        <v>1040</v>
      </c>
      <c r="AR416" s="116" t="s">
        <v>1026</v>
      </c>
      <c r="AS416" s="116">
        <v>1524</v>
      </c>
    </row>
    <row r="417" spans="40:45" x14ac:dyDescent="0.25">
      <c r="AN417" s="116" t="s">
        <v>1065</v>
      </c>
      <c r="AO417" s="116"/>
      <c r="AP417" s="116"/>
      <c r="AQ417" s="116" t="s">
        <v>1041</v>
      </c>
      <c r="AR417" s="116" t="s">
        <v>1026</v>
      </c>
      <c r="AS417" s="116">
        <v>28478</v>
      </c>
    </row>
    <row r="418" spans="40:45" x14ac:dyDescent="0.25">
      <c r="AN418" s="116" t="s">
        <v>1065</v>
      </c>
      <c r="AO418" s="116"/>
      <c r="AP418" s="116"/>
      <c r="AQ418" s="116" t="s">
        <v>1042</v>
      </c>
      <c r="AR418" s="116" t="s">
        <v>1026</v>
      </c>
      <c r="AS418" s="116">
        <v>166554</v>
      </c>
    </row>
    <row r="419" spans="40:45" x14ac:dyDescent="0.25">
      <c r="AN419" s="116" t="s">
        <v>1065</v>
      </c>
      <c r="AO419" s="116"/>
      <c r="AP419" s="116"/>
      <c r="AQ419" s="116" t="s">
        <v>3</v>
      </c>
      <c r="AR419" s="116" t="s">
        <v>1026</v>
      </c>
      <c r="AS419" s="116">
        <v>583934</v>
      </c>
    </row>
    <row r="420" spans="40:45" x14ac:dyDescent="0.25">
      <c r="AN420" s="116" t="s">
        <v>1066</v>
      </c>
      <c r="AO420" s="116"/>
      <c r="AP420" s="116"/>
      <c r="AQ420" s="116" t="s">
        <v>1034</v>
      </c>
      <c r="AR420" s="116" t="s">
        <v>1026</v>
      </c>
      <c r="AS420" s="116">
        <v>706085</v>
      </c>
    </row>
    <row r="421" spans="40:45" x14ac:dyDescent="0.25">
      <c r="AN421" s="116" t="s">
        <v>1066</v>
      </c>
      <c r="AO421" s="116"/>
      <c r="AP421" s="116"/>
      <c r="AQ421" s="116" t="s">
        <v>1035</v>
      </c>
      <c r="AR421" s="116" t="s">
        <v>1026</v>
      </c>
      <c r="AS421" s="116">
        <v>419283</v>
      </c>
    </row>
    <row r="422" spans="40:45" x14ac:dyDescent="0.25">
      <c r="AN422" s="116" t="s">
        <v>1066</v>
      </c>
      <c r="AO422" s="116"/>
      <c r="AP422" s="116"/>
      <c r="AQ422" s="116" t="s">
        <v>1036</v>
      </c>
      <c r="AR422" s="116" t="s">
        <v>1026</v>
      </c>
      <c r="AS422" s="116">
        <v>351428</v>
      </c>
    </row>
    <row r="423" spans="40:45" x14ac:dyDescent="0.25">
      <c r="AN423" s="116" t="s">
        <v>1066</v>
      </c>
      <c r="AO423" s="116"/>
      <c r="AP423" s="116"/>
      <c r="AQ423" s="116" t="s">
        <v>1037</v>
      </c>
      <c r="AR423" s="116" t="s">
        <v>1026</v>
      </c>
      <c r="AS423" s="116">
        <v>697417</v>
      </c>
    </row>
    <row r="424" spans="40:45" x14ac:dyDescent="0.25">
      <c r="AN424" s="116" t="s">
        <v>1066</v>
      </c>
      <c r="AO424" s="116"/>
      <c r="AP424" s="116"/>
      <c r="AQ424" s="116" t="s">
        <v>1038</v>
      </c>
      <c r="AR424" s="116" t="s">
        <v>1026</v>
      </c>
      <c r="AS424" s="116">
        <v>387701</v>
      </c>
    </row>
    <row r="425" spans="40:45" x14ac:dyDescent="0.25">
      <c r="AN425" s="116" t="s">
        <v>1066</v>
      </c>
      <c r="AO425" s="116"/>
      <c r="AP425" s="116"/>
      <c r="AQ425" s="116" t="s">
        <v>1039</v>
      </c>
      <c r="AR425" s="116" t="s">
        <v>1026</v>
      </c>
      <c r="AS425" s="116">
        <v>341767</v>
      </c>
    </row>
    <row r="426" spans="40:45" x14ac:dyDescent="0.25">
      <c r="AN426" s="116" t="s">
        <v>1066</v>
      </c>
      <c r="AO426" s="116"/>
      <c r="AP426" s="116"/>
      <c r="AQ426" s="116" t="s">
        <v>1040</v>
      </c>
      <c r="AR426" s="116" t="s">
        <v>1026</v>
      </c>
      <c r="AS426" s="116">
        <v>151072</v>
      </c>
    </row>
    <row r="427" spans="40:45" x14ac:dyDescent="0.25">
      <c r="AN427" s="116" t="s">
        <v>1066</v>
      </c>
      <c r="AO427" s="116"/>
      <c r="AP427" s="116"/>
      <c r="AQ427" s="116" t="s">
        <v>1041</v>
      </c>
      <c r="AR427" s="116" t="s">
        <v>1026</v>
      </c>
      <c r="AS427" s="116">
        <v>597373</v>
      </c>
    </row>
    <row r="428" spans="40:45" x14ac:dyDescent="0.25">
      <c r="AN428" s="116" t="s">
        <v>1066</v>
      </c>
      <c r="AO428" s="116"/>
      <c r="AP428" s="116"/>
      <c r="AQ428" s="116" t="s">
        <v>1042</v>
      </c>
      <c r="AR428" s="116" t="s">
        <v>1026</v>
      </c>
      <c r="AS428" s="116">
        <v>416519</v>
      </c>
    </row>
    <row r="429" spans="40:45" x14ac:dyDescent="0.25">
      <c r="AN429" s="116" t="s">
        <v>1066</v>
      </c>
      <c r="AO429" s="116"/>
      <c r="AP429" s="116"/>
      <c r="AQ429" s="116" t="s">
        <v>3</v>
      </c>
      <c r="AR429" s="116" t="s">
        <v>1026</v>
      </c>
      <c r="AS429" s="116">
        <v>4068645</v>
      </c>
    </row>
    <row r="430" spans="40:45" x14ac:dyDescent="0.25">
      <c r="AN430" s="116" t="s">
        <v>1067</v>
      </c>
      <c r="AO430" s="116"/>
      <c r="AP430" s="116"/>
      <c r="AQ430" s="116" t="s">
        <v>1034</v>
      </c>
      <c r="AR430" s="116" t="s">
        <v>1026</v>
      </c>
      <c r="AS430" s="116">
        <v>1519231</v>
      </c>
    </row>
    <row r="431" spans="40:45" x14ac:dyDescent="0.25">
      <c r="AN431" s="116" t="s">
        <v>1067</v>
      </c>
      <c r="AO431" s="116"/>
      <c r="AP431" s="116"/>
      <c r="AQ431" s="116" t="s">
        <v>1035</v>
      </c>
      <c r="AR431" s="116" t="s">
        <v>1026</v>
      </c>
      <c r="AS431" s="116">
        <v>573803</v>
      </c>
    </row>
    <row r="432" spans="40:45" x14ac:dyDescent="0.25">
      <c r="AN432" s="116" t="s">
        <v>1067</v>
      </c>
      <c r="AO432" s="116"/>
      <c r="AP432" s="116"/>
      <c r="AQ432" s="116" t="s">
        <v>1036</v>
      </c>
      <c r="AR432" s="116" t="s">
        <v>1026</v>
      </c>
      <c r="AS432" s="116">
        <v>999907</v>
      </c>
    </row>
    <row r="433" spans="40:45" x14ac:dyDescent="0.25">
      <c r="AN433" s="116" t="s">
        <v>1067</v>
      </c>
      <c r="AO433" s="116"/>
      <c r="AP433" s="116"/>
      <c r="AQ433" s="116" t="s">
        <v>1037</v>
      </c>
      <c r="AR433" s="116" t="s">
        <v>1026</v>
      </c>
      <c r="AS433" s="116">
        <v>2074409</v>
      </c>
    </row>
    <row r="434" spans="40:45" x14ac:dyDescent="0.25">
      <c r="AN434" s="116" t="s">
        <v>1067</v>
      </c>
      <c r="AO434" s="116"/>
      <c r="AP434" s="116"/>
      <c r="AQ434" s="116" t="s">
        <v>1038</v>
      </c>
      <c r="AR434" s="116" t="s">
        <v>1026</v>
      </c>
      <c r="AS434" s="116">
        <v>709218</v>
      </c>
    </row>
    <row r="435" spans="40:45" x14ac:dyDescent="0.25">
      <c r="AN435" s="116" t="s">
        <v>1067</v>
      </c>
      <c r="AO435" s="116"/>
      <c r="AP435" s="116"/>
      <c r="AQ435" s="116" t="s">
        <v>1039</v>
      </c>
      <c r="AR435" s="116" t="s">
        <v>1026</v>
      </c>
      <c r="AS435" s="116">
        <v>925041</v>
      </c>
    </row>
    <row r="436" spans="40:45" x14ac:dyDescent="0.25">
      <c r="AN436" s="116" t="s">
        <v>1067</v>
      </c>
      <c r="AO436" s="116"/>
      <c r="AP436" s="116"/>
      <c r="AQ436" s="116" t="s">
        <v>1040</v>
      </c>
      <c r="AR436" s="116" t="s">
        <v>1026</v>
      </c>
      <c r="AS436" s="116">
        <v>331801</v>
      </c>
    </row>
    <row r="437" spans="40:45" x14ac:dyDescent="0.25">
      <c r="AN437" s="116" t="s">
        <v>1067</v>
      </c>
      <c r="AO437" s="116"/>
      <c r="AP437" s="116"/>
      <c r="AQ437" s="116" t="s">
        <v>1041</v>
      </c>
      <c r="AR437" s="116" t="s">
        <v>1026</v>
      </c>
      <c r="AS437" s="116">
        <v>1086009</v>
      </c>
    </row>
    <row r="438" spans="40:45" x14ac:dyDescent="0.25">
      <c r="AN438" s="116" t="s">
        <v>1067</v>
      </c>
      <c r="AO438" s="116"/>
      <c r="AP438" s="116"/>
      <c r="AQ438" s="116" t="s">
        <v>1042</v>
      </c>
      <c r="AR438" s="116" t="s">
        <v>1026</v>
      </c>
      <c r="AS438" s="116">
        <v>708591</v>
      </c>
    </row>
    <row r="439" spans="40:45" x14ac:dyDescent="0.25">
      <c r="AN439" s="116" t="s">
        <v>1067</v>
      </c>
      <c r="AO439" s="116"/>
      <c r="AP439" s="116"/>
      <c r="AQ439" s="116" t="s">
        <v>3</v>
      </c>
      <c r="AR439" s="116" t="s">
        <v>1026</v>
      </c>
      <c r="AS439" s="116">
        <v>8928009</v>
      </c>
    </row>
    <row r="440" spans="40:45" x14ac:dyDescent="0.25">
      <c r="AN440" s="116" t="s">
        <v>1068</v>
      </c>
      <c r="AO440" s="116"/>
      <c r="AP440" s="116"/>
      <c r="AQ440" s="116" t="s">
        <v>1034</v>
      </c>
      <c r="AR440" s="116" t="s">
        <v>1026</v>
      </c>
      <c r="AS440" s="116">
        <v>524839</v>
      </c>
    </row>
    <row r="441" spans="40:45" x14ac:dyDescent="0.25">
      <c r="AN441" s="116" t="s">
        <v>1068</v>
      </c>
      <c r="AO441" s="116"/>
      <c r="AP441" s="116"/>
      <c r="AQ441" s="116" t="s">
        <v>1035</v>
      </c>
      <c r="AR441" s="116" t="s">
        <v>1026</v>
      </c>
      <c r="AS441" s="116">
        <v>50056</v>
      </c>
    </row>
    <row r="442" spans="40:45" x14ac:dyDescent="0.25">
      <c r="AN442" s="116" t="s">
        <v>1068</v>
      </c>
      <c r="AO442" s="116"/>
      <c r="AP442" s="116"/>
      <c r="AQ442" s="116" t="s">
        <v>1036</v>
      </c>
      <c r="AR442" s="116" t="s">
        <v>1026</v>
      </c>
      <c r="AS442" s="116">
        <v>139562</v>
      </c>
    </row>
    <row r="443" spans="40:45" x14ac:dyDescent="0.25">
      <c r="AN443" s="116" t="s">
        <v>1068</v>
      </c>
      <c r="AO443" s="116"/>
      <c r="AP443" s="116"/>
      <c r="AQ443" s="116" t="s">
        <v>1037</v>
      </c>
      <c r="AR443" s="116" t="s">
        <v>1026</v>
      </c>
      <c r="AS443" s="116">
        <v>241437</v>
      </c>
    </row>
    <row r="444" spans="40:45" x14ac:dyDescent="0.25">
      <c r="AN444" s="116" t="s">
        <v>1068</v>
      </c>
      <c r="AO444" s="116"/>
      <c r="AP444" s="116"/>
      <c r="AQ444" s="116" t="s">
        <v>1038</v>
      </c>
      <c r="AR444" s="116" t="s">
        <v>1026</v>
      </c>
      <c r="AS444" s="116">
        <v>180432</v>
      </c>
    </row>
    <row r="445" spans="40:45" x14ac:dyDescent="0.25">
      <c r="AN445" s="116" t="s">
        <v>1068</v>
      </c>
      <c r="AO445" s="116"/>
      <c r="AP445" s="116"/>
      <c r="AQ445" s="116" t="s">
        <v>1039</v>
      </c>
      <c r="AR445" s="116" t="s">
        <v>1026</v>
      </c>
      <c r="AS445" s="116">
        <v>121649</v>
      </c>
    </row>
    <row r="446" spans="40:45" x14ac:dyDescent="0.25">
      <c r="AN446" s="116" t="s">
        <v>1068</v>
      </c>
      <c r="AO446" s="116"/>
      <c r="AP446" s="116"/>
      <c r="AQ446" s="116" t="s">
        <v>1040</v>
      </c>
      <c r="AR446" s="116" t="s">
        <v>1026</v>
      </c>
      <c r="AS446" s="116">
        <v>65865</v>
      </c>
    </row>
    <row r="447" spans="40:45" x14ac:dyDescent="0.25">
      <c r="AN447" s="116" t="s">
        <v>1068</v>
      </c>
      <c r="AO447" s="116"/>
      <c r="AP447" s="116"/>
      <c r="AQ447" s="116" t="s">
        <v>1041</v>
      </c>
      <c r="AR447" s="116" t="s">
        <v>1026</v>
      </c>
      <c r="AS447" s="116">
        <v>123658</v>
      </c>
    </row>
    <row r="448" spans="40:45" x14ac:dyDescent="0.25">
      <c r="AN448" s="116" t="s">
        <v>1068</v>
      </c>
      <c r="AO448" s="116"/>
      <c r="AP448" s="116"/>
      <c r="AQ448" s="116" t="s">
        <v>1042</v>
      </c>
      <c r="AR448" s="116" t="s">
        <v>1026</v>
      </c>
      <c r="AS448" s="116">
        <v>153007</v>
      </c>
    </row>
    <row r="449" spans="40:45" x14ac:dyDescent="0.25">
      <c r="AN449" s="116" t="s">
        <v>1068</v>
      </c>
      <c r="AO449" s="116"/>
      <c r="AP449" s="116"/>
      <c r="AQ449" s="116" t="s">
        <v>3</v>
      </c>
      <c r="AR449" s="116" t="s">
        <v>1026</v>
      </c>
      <c r="AS449" s="116">
        <v>1600505</v>
      </c>
    </row>
    <row r="450" spans="40:45" x14ac:dyDescent="0.25">
      <c r="AN450" s="116" t="s">
        <v>1069</v>
      </c>
      <c r="AO450" s="116"/>
      <c r="AP450" s="116"/>
      <c r="AQ450" s="116" t="s">
        <v>1034</v>
      </c>
      <c r="AR450" s="116" t="s">
        <v>1026</v>
      </c>
      <c r="AS450" s="116">
        <v>367357</v>
      </c>
    </row>
    <row r="451" spans="40:45" x14ac:dyDescent="0.25">
      <c r="AN451" s="116" t="s">
        <v>1069</v>
      </c>
      <c r="AO451" s="116"/>
      <c r="AP451" s="116"/>
      <c r="AQ451" s="116" t="s">
        <v>1035</v>
      </c>
      <c r="AR451" s="116" t="s">
        <v>1026</v>
      </c>
      <c r="AS451" s="116">
        <v>160668</v>
      </c>
    </row>
    <row r="452" spans="40:45" x14ac:dyDescent="0.25">
      <c r="AN452" s="116" t="s">
        <v>1069</v>
      </c>
      <c r="AO452" s="116"/>
      <c r="AP452" s="116"/>
      <c r="AQ452" s="116" t="s">
        <v>1036</v>
      </c>
      <c r="AR452" s="116" t="s">
        <v>1026</v>
      </c>
      <c r="AS452" s="116">
        <v>84313</v>
      </c>
    </row>
    <row r="453" spans="40:45" x14ac:dyDescent="0.25">
      <c r="AN453" s="116" t="s">
        <v>1069</v>
      </c>
      <c r="AO453" s="116"/>
      <c r="AP453" s="116"/>
      <c r="AQ453" s="116" t="s">
        <v>1037</v>
      </c>
      <c r="AR453" s="116" t="s">
        <v>1026</v>
      </c>
      <c r="AS453" s="116">
        <v>224576</v>
      </c>
    </row>
    <row r="454" spans="40:45" x14ac:dyDescent="0.25">
      <c r="AN454" s="116" t="s">
        <v>1069</v>
      </c>
      <c r="AO454" s="116"/>
      <c r="AP454" s="116"/>
      <c r="AQ454" s="116" t="s">
        <v>1038</v>
      </c>
      <c r="AR454" s="116" t="s">
        <v>1026</v>
      </c>
      <c r="AS454" s="116">
        <v>186328</v>
      </c>
    </row>
    <row r="455" spans="40:45" x14ac:dyDescent="0.25">
      <c r="AN455" s="116" t="s">
        <v>1069</v>
      </c>
      <c r="AO455" s="116"/>
      <c r="AP455" s="116"/>
      <c r="AQ455" s="116" t="s">
        <v>1039</v>
      </c>
      <c r="AR455" s="116" t="s">
        <v>1026</v>
      </c>
      <c r="AS455" s="116">
        <v>128771</v>
      </c>
    </row>
    <row r="456" spans="40:45" x14ac:dyDescent="0.25">
      <c r="AN456" s="116" t="s">
        <v>1069</v>
      </c>
      <c r="AO456" s="116"/>
      <c r="AP456" s="116"/>
      <c r="AQ456" s="116" t="s">
        <v>1040</v>
      </c>
      <c r="AR456" s="116" t="s">
        <v>1026</v>
      </c>
      <c r="AS456" s="116">
        <v>88930</v>
      </c>
    </row>
    <row r="457" spans="40:45" x14ac:dyDescent="0.25">
      <c r="AN457" s="116" t="s">
        <v>1069</v>
      </c>
      <c r="AO457" s="116"/>
      <c r="AP457" s="116"/>
      <c r="AQ457" s="116" t="s">
        <v>1041</v>
      </c>
      <c r="AR457" s="116" t="s">
        <v>1026</v>
      </c>
      <c r="AS457" s="116">
        <v>293169</v>
      </c>
    </row>
    <row r="458" spans="40:45" x14ac:dyDescent="0.25">
      <c r="AN458" s="116" t="s">
        <v>1069</v>
      </c>
      <c r="AO458" s="116"/>
      <c r="AP458" s="116"/>
      <c r="AQ458" s="116" t="s">
        <v>1042</v>
      </c>
      <c r="AR458" s="116" t="s">
        <v>1026</v>
      </c>
      <c r="AS458" s="116">
        <v>129528</v>
      </c>
    </row>
    <row r="459" spans="40:45" x14ac:dyDescent="0.25">
      <c r="AN459" s="116" t="s">
        <v>1069</v>
      </c>
      <c r="AO459" s="116"/>
      <c r="AP459" s="116"/>
      <c r="AQ459" s="116" t="s">
        <v>3</v>
      </c>
      <c r="AR459" s="116" t="s">
        <v>1026</v>
      </c>
      <c r="AS459" s="116">
        <v>1663640</v>
      </c>
    </row>
    <row r="460" spans="40:45" x14ac:dyDescent="0.25">
      <c r="AN460" s="116" t="s">
        <v>1070</v>
      </c>
      <c r="AO460" s="116"/>
      <c r="AP460" s="116"/>
      <c r="AQ460" s="116" t="s">
        <v>1034</v>
      </c>
      <c r="AR460" s="116" t="s">
        <v>1026</v>
      </c>
      <c r="AS460" s="116">
        <v>1081172</v>
      </c>
    </row>
    <row r="461" spans="40:45" x14ac:dyDescent="0.25">
      <c r="AN461" s="116" t="s">
        <v>1070</v>
      </c>
      <c r="AO461" s="116"/>
      <c r="AP461" s="116"/>
      <c r="AQ461" s="116" t="s">
        <v>1035</v>
      </c>
      <c r="AR461" s="116" t="s">
        <v>1026</v>
      </c>
      <c r="AS461" s="116">
        <v>531623</v>
      </c>
    </row>
    <row r="462" spans="40:45" x14ac:dyDescent="0.25">
      <c r="AN462" s="116" t="s">
        <v>1070</v>
      </c>
      <c r="AO462" s="116"/>
      <c r="AP462" s="116"/>
      <c r="AQ462" s="116" t="s">
        <v>1036</v>
      </c>
      <c r="AR462" s="116" t="s">
        <v>1026</v>
      </c>
      <c r="AS462" s="116">
        <v>597039</v>
      </c>
    </row>
    <row r="463" spans="40:45" x14ac:dyDescent="0.25">
      <c r="AN463" s="116" t="s">
        <v>1070</v>
      </c>
      <c r="AO463" s="116"/>
      <c r="AP463" s="116"/>
      <c r="AQ463" s="116" t="s">
        <v>1037</v>
      </c>
      <c r="AR463" s="116" t="s">
        <v>1026</v>
      </c>
      <c r="AS463" s="116">
        <v>1377293</v>
      </c>
    </row>
    <row r="464" spans="40:45" x14ac:dyDescent="0.25">
      <c r="AN464" s="116" t="s">
        <v>1070</v>
      </c>
      <c r="AO464" s="116"/>
      <c r="AP464" s="116"/>
      <c r="AQ464" s="116" t="s">
        <v>1038</v>
      </c>
      <c r="AR464" s="116" t="s">
        <v>1026</v>
      </c>
      <c r="AS464" s="116">
        <v>628500</v>
      </c>
    </row>
    <row r="465" spans="40:45" x14ac:dyDescent="0.25">
      <c r="AN465" s="116" t="s">
        <v>1070</v>
      </c>
      <c r="AO465" s="116"/>
      <c r="AP465" s="116"/>
      <c r="AQ465" s="116" t="s">
        <v>1039</v>
      </c>
      <c r="AR465" s="116" t="s">
        <v>1026</v>
      </c>
      <c r="AS465" s="116">
        <v>620404</v>
      </c>
    </row>
    <row r="466" spans="40:45" x14ac:dyDescent="0.25">
      <c r="AN466" s="116" t="s">
        <v>1070</v>
      </c>
      <c r="AO466" s="116"/>
      <c r="AP466" s="116"/>
      <c r="AQ466" s="116" t="s">
        <v>1040</v>
      </c>
      <c r="AR466" s="116" t="s">
        <v>1026</v>
      </c>
      <c r="AS466" s="116">
        <v>152722</v>
      </c>
    </row>
    <row r="467" spans="40:45" x14ac:dyDescent="0.25">
      <c r="AN467" s="116" t="s">
        <v>1070</v>
      </c>
      <c r="AO467" s="116"/>
      <c r="AP467" s="116"/>
      <c r="AQ467" s="116" t="s">
        <v>1041</v>
      </c>
      <c r="AR467" s="116" t="s">
        <v>1026</v>
      </c>
      <c r="AS467" s="116">
        <v>523643</v>
      </c>
    </row>
    <row r="468" spans="40:45" x14ac:dyDescent="0.25">
      <c r="AN468" s="116" t="s">
        <v>1070</v>
      </c>
      <c r="AO468" s="116"/>
      <c r="AP468" s="116"/>
      <c r="AQ468" s="116" t="s">
        <v>1042</v>
      </c>
      <c r="AR468" s="116" t="s">
        <v>1026</v>
      </c>
      <c r="AS468" s="116">
        <v>379759</v>
      </c>
    </row>
    <row r="469" spans="40:45" x14ac:dyDescent="0.25">
      <c r="AN469" s="116" t="s">
        <v>1070</v>
      </c>
      <c r="AO469" s="116"/>
      <c r="AP469" s="116"/>
      <c r="AQ469" s="116" t="s">
        <v>3</v>
      </c>
      <c r="AR469" s="116" t="s">
        <v>1026</v>
      </c>
      <c r="AS469" s="116">
        <v>5892156</v>
      </c>
    </row>
    <row r="470" spans="40:45" x14ac:dyDescent="0.25">
      <c r="AN470" s="116" t="s">
        <v>1071</v>
      </c>
      <c r="AO470" s="116"/>
      <c r="AP470" s="116"/>
      <c r="AQ470" s="116" t="s">
        <v>1034</v>
      </c>
      <c r="AR470" s="116" t="s">
        <v>1026</v>
      </c>
      <c r="AS470" s="116">
        <v>3075706</v>
      </c>
    </row>
    <row r="471" spans="40:45" x14ac:dyDescent="0.25">
      <c r="AN471" s="116" t="s">
        <v>1071</v>
      </c>
      <c r="AO471" s="116"/>
      <c r="AP471" s="116"/>
      <c r="AQ471" s="116" t="s">
        <v>1035</v>
      </c>
      <c r="AR471" s="116" t="s">
        <v>1026</v>
      </c>
      <c r="AS471" s="116">
        <v>1242418</v>
      </c>
    </row>
    <row r="472" spans="40:45" x14ac:dyDescent="0.25">
      <c r="AN472" s="116" t="s">
        <v>1071</v>
      </c>
      <c r="AO472" s="116"/>
      <c r="AP472" s="116"/>
      <c r="AQ472" s="116" t="s">
        <v>1036</v>
      </c>
      <c r="AR472" s="116" t="s">
        <v>1026</v>
      </c>
      <c r="AS472" s="116">
        <v>942908</v>
      </c>
    </row>
    <row r="473" spans="40:45" x14ac:dyDescent="0.25">
      <c r="AN473" s="116" t="s">
        <v>1071</v>
      </c>
      <c r="AO473" s="116"/>
      <c r="AP473" s="116"/>
      <c r="AQ473" s="116" t="s">
        <v>1037</v>
      </c>
      <c r="AR473" s="116" t="s">
        <v>1026</v>
      </c>
      <c r="AS473" s="116">
        <v>2293240</v>
      </c>
    </row>
    <row r="474" spans="40:45" x14ac:dyDescent="0.25">
      <c r="AN474" s="116" t="s">
        <v>1071</v>
      </c>
      <c r="AO474" s="116"/>
      <c r="AP474" s="116"/>
      <c r="AQ474" s="116" t="s">
        <v>1038</v>
      </c>
      <c r="AR474" s="116" t="s">
        <v>1026</v>
      </c>
      <c r="AS474" s="116">
        <v>1236721</v>
      </c>
    </row>
    <row r="475" spans="40:45" x14ac:dyDescent="0.25">
      <c r="AN475" s="116" t="s">
        <v>1071</v>
      </c>
      <c r="AO475" s="116"/>
      <c r="AP475" s="116"/>
      <c r="AQ475" s="116" t="s">
        <v>1039</v>
      </c>
      <c r="AR475" s="116" t="s">
        <v>1026</v>
      </c>
      <c r="AS475" s="116">
        <v>1410876</v>
      </c>
    </row>
    <row r="476" spans="40:45" x14ac:dyDescent="0.25">
      <c r="AN476" s="116" t="s">
        <v>1071</v>
      </c>
      <c r="AO476" s="116"/>
      <c r="AP476" s="116"/>
      <c r="AQ476" s="116" t="s">
        <v>1040</v>
      </c>
      <c r="AR476" s="116" t="s">
        <v>1026</v>
      </c>
      <c r="AS476" s="116">
        <v>747686</v>
      </c>
    </row>
    <row r="477" spans="40:45" x14ac:dyDescent="0.25">
      <c r="AN477" s="116" t="s">
        <v>1071</v>
      </c>
      <c r="AO477" s="116"/>
      <c r="AP477" s="116"/>
      <c r="AQ477" s="116" t="s">
        <v>1041</v>
      </c>
      <c r="AR477" s="116" t="s">
        <v>1026</v>
      </c>
      <c r="AS477" s="116">
        <v>1867109</v>
      </c>
    </row>
    <row r="478" spans="40:45" x14ac:dyDescent="0.25">
      <c r="AN478" s="116" t="s">
        <v>1071</v>
      </c>
      <c r="AO478" s="116"/>
      <c r="AP478" s="116"/>
      <c r="AQ478" s="116" t="s">
        <v>1042</v>
      </c>
      <c r="AR478" s="116" t="s">
        <v>1026</v>
      </c>
      <c r="AS478" s="116">
        <v>1471017</v>
      </c>
    </row>
    <row r="479" spans="40:45" x14ac:dyDescent="0.25">
      <c r="AN479" s="116" t="s">
        <v>1071</v>
      </c>
      <c r="AO479" s="116"/>
      <c r="AP479" s="116"/>
      <c r="AQ479" s="116" t="s">
        <v>3</v>
      </c>
      <c r="AR479" s="116" t="s">
        <v>1026</v>
      </c>
      <c r="AS479" s="116">
        <v>14287680</v>
      </c>
    </row>
    <row r="480" spans="40:45" x14ac:dyDescent="0.25">
      <c r="AN480" s="116" t="s">
        <v>1072</v>
      </c>
      <c r="AO480" s="116"/>
      <c r="AP480" s="116"/>
      <c r="AQ480" s="116" t="s">
        <v>1034</v>
      </c>
      <c r="AR480" s="116" t="s">
        <v>1026</v>
      </c>
      <c r="AS480" s="116">
        <v>1894804</v>
      </c>
    </row>
    <row r="481" spans="40:45" x14ac:dyDescent="0.25">
      <c r="AN481" s="116" t="s">
        <v>1072</v>
      </c>
      <c r="AO481" s="116"/>
      <c r="AP481" s="116"/>
      <c r="AQ481" s="116" t="s">
        <v>1035</v>
      </c>
      <c r="AR481" s="116" t="s">
        <v>1026</v>
      </c>
      <c r="AS481" s="116">
        <v>416670</v>
      </c>
    </row>
    <row r="482" spans="40:45" x14ac:dyDescent="0.25">
      <c r="AN482" s="116" t="s">
        <v>1072</v>
      </c>
      <c r="AO482" s="116"/>
      <c r="AP482" s="116"/>
      <c r="AQ482" s="116" t="s">
        <v>1036</v>
      </c>
      <c r="AR482" s="116" t="s">
        <v>1026</v>
      </c>
      <c r="AS482" s="116">
        <v>332402</v>
      </c>
    </row>
    <row r="483" spans="40:45" x14ac:dyDescent="0.25">
      <c r="AN483" s="116" t="s">
        <v>1072</v>
      </c>
      <c r="AO483" s="116"/>
      <c r="AP483" s="116"/>
      <c r="AQ483" s="116" t="s">
        <v>1037</v>
      </c>
      <c r="AR483" s="116" t="s">
        <v>1026</v>
      </c>
      <c r="AS483" s="116">
        <v>494497</v>
      </c>
    </row>
    <row r="484" spans="40:45" x14ac:dyDescent="0.25">
      <c r="AN484" s="116" t="s">
        <v>1072</v>
      </c>
      <c r="AO484" s="116"/>
      <c r="AP484" s="116"/>
      <c r="AQ484" s="116" t="s">
        <v>1038</v>
      </c>
      <c r="AR484" s="116" t="s">
        <v>1026</v>
      </c>
      <c r="AS484" s="116">
        <v>1214511</v>
      </c>
    </row>
    <row r="485" spans="40:45" x14ac:dyDescent="0.25">
      <c r="AN485" s="116" t="s">
        <v>1072</v>
      </c>
      <c r="AO485" s="116"/>
      <c r="AP485" s="116"/>
      <c r="AQ485" s="116" t="s">
        <v>1039</v>
      </c>
      <c r="AR485" s="116" t="s">
        <v>1026</v>
      </c>
      <c r="AS485" s="116">
        <v>807410</v>
      </c>
    </row>
    <row r="486" spans="40:45" x14ac:dyDescent="0.25">
      <c r="AN486" s="116" t="s">
        <v>1072</v>
      </c>
      <c r="AO486" s="116"/>
      <c r="AP486" s="116"/>
      <c r="AQ486" s="116" t="s">
        <v>1040</v>
      </c>
      <c r="AR486" s="116" t="s">
        <v>1026</v>
      </c>
      <c r="AS486" s="116">
        <v>397801</v>
      </c>
    </row>
    <row r="487" spans="40:45" x14ac:dyDescent="0.25">
      <c r="AN487" s="116" t="s">
        <v>1072</v>
      </c>
      <c r="AO487" s="116"/>
      <c r="AP487" s="116"/>
      <c r="AQ487" s="116" t="s">
        <v>1041</v>
      </c>
      <c r="AR487" s="116" t="s">
        <v>1026</v>
      </c>
      <c r="AS487" s="116">
        <v>632717</v>
      </c>
    </row>
    <row r="488" spans="40:45" x14ac:dyDescent="0.25">
      <c r="AN488" s="116" t="s">
        <v>1072</v>
      </c>
      <c r="AO488" s="116"/>
      <c r="AP488" s="116"/>
      <c r="AQ488" s="116" t="s">
        <v>1042</v>
      </c>
      <c r="AR488" s="116" t="s">
        <v>1026</v>
      </c>
      <c r="AS488" s="116">
        <v>1130384</v>
      </c>
    </row>
    <row r="489" spans="40:45" x14ac:dyDescent="0.25">
      <c r="AN489" s="116" t="s">
        <v>1072</v>
      </c>
      <c r="AO489" s="116"/>
      <c r="AP489" s="116"/>
      <c r="AQ489" s="116" t="s">
        <v>3</v>
      </c>
      <c r="AR489" s="116" t="s">
        <v>1026</v>
      </c>
      <c r="AS489" s="116">
        <v>7321195</v>
      </c>
    </row>
    <row r="490" spans="40:45" x14ac:dyDescent="0.25">
      <c r="AN490" s="116" t="s">
        <v>1073</v>
      </c>
      <c r="AO490" s="116"/>
      <c r="AP490" s="116"/>
      <c r="AQ490" s="116" t="s">
        <v>1034</v>
      </c>
      <c r="AR490" s="116" t="s">
        <v>1026</v>
      </c>
      <c r="AS490" s="116">
        <v>339446</v>
      </c>
    </row>
    <row r="491" spans="40:45" x14ac:dyDescent="0.25">
      <c r="AN491" s="116" t="s">
        <v>1073</v>
      </c>
      <c r="AO491" s="116"/>
      <c r="AP491" s="116"/>
      <c r="AQ491" s="116" t="s">
        <v>1035</v>
      </c>
      <c r="AR491" s="116" t="s">
        <v>1026</v>
      </c>
      <c r="AS491" s="116">
        <v>183536</v>
      </c>
    </row>
    <row r="492" spans="40:45" x14ac:dyDescent="0.25">
      <c r="AN492" s="116" t="s">
        <v>1073</v>
      </c>
      <c r="AO492" s="116"/>
      <c r="AP492" s="116"/>
      <c r="AQ492" s="116" t="s">
        <v>1036</v>
      </c>
      <c r="AR492" s="116" t="s">
        <v>1026</v>
      </c>
      <c r="AS492" s="116">
        <v>239051</v>
      </c>
    </row>
    <row r="493" spans="40:45" x14ac:dyDescent="0.25">
      <c r="AN493" s="116" t="s">
        <v>1073</v>
      </c>
      <c r="AO493" s="116"/>
      <c r="AP493" s="116"/>
      <c r="AQ493" s="116" t="s">
        <v>1037</v>
      </c>
      <c r="AR493" s="116" t="s">
        <v>1026</v>
      </c>
      <c r="AS493" s="116">
        <v>84852</v>
      </c>
    </row>
    <row r="494" spans="40:45" x14ac:dyDescent="0.25">
      <c r="AN494" s="116" t="s">
        <v>1073</v>
      </c>
      <c r="AO494" s="116"/>
      <c r="AP494" s="116"/>
      <c r="AQ494" s="116" t="s">
        <v>1038</v>
      </c>
      <c r="AR494" s="116" t="s">
        <v>1026</v>
      </c>
      <c r="AS494" s="116">
        <v>181548</v>
      </c>
    </row>
    <row r="495" spans="40:45" x14ac:dyDescent="0.25">
      <c r="AN495" s="116" t="s">
        <v>1073</v>
      </c>
      <c r="AO495" s="116"/>
      <c r="AP495" s="116"/>
      <c r="AQ495" s="116" t="s">
        <v>1039</v>
      </c>
      <c r="AR495" s="116" t="s">
        <v>1026</v>
      </c>
      <c r="AS495" s="116">
        <v>179544</v>
      </c>
    </row>
    <row r="496" spans="40:45" x14ac:dyDescent="0.25">
      <c r="AN496" s="116" t="s">
        <v>1073</v>
      </c>
      <c r="AO496" s="116"/>
      <c r="AP496" s="116"/>
      <c r="AQ496" s="116" t="s">
        <v>1040</v>
      </c>
      <c r="AR496" s="116" t="s">
        <v>1026</v>
      </c>
      <c r="AS496" s="116">
        <v>48094</v>
      </c>
    </row>
    <row r="497" spans="40:45" x14ac:dyDescent="0.25">
      <c r="AN497" s="116" t="s">
        <v>1073</v>
      </c>
      <c r="AO497" s="116"/>
      <c r="AP497" s="116"/>
      <c r="AQ497" s="116" t="s">
        <v>1041</v>
      </c>
      <c r="AR497" s="116" t="s">
        <v>1026</v>
      </c>
      <c r="AS497" s="116">
        <v>107311</v>
      </c>
    </row>
    <row r="498" spans="40:45" x14ac:dyDescent="0.25">
      <c r="AN498" s="116" t="s">
        <v>1073</v>
      </c>
      <c r="AO498" s="116"/>
      <c r="AP498" s="116"/>
      <c r="AQ498" s="116" t="s">
        <v>1042</v>
      </c>
      <c r="AR498" s="116" t="s">
        <v>1026</v>
      </c>
      <c r="AS498" s="116">
        <v>123734</v>
      </c>
    </row>
    <row r="499" spans="40:45" x14ac:dyDescent="0.25">
      <c r="AN499" s="116" t="s">
        <v>1073</v>
      </c>
      <c r="AO499" s="116"/>
      <c r="AP499" s="116"/>
      <c r="AQ499" s="116" t="s">
        <v>3</v>
      </c>
      <c r="AR499" s="116" t="s">
        <v>1026</v>
      </c>
      <c r="AS499" s="116">
        <v>1487114</v>
      </c>
    </row>
    <row r="500" spans="40:45" x14ac:dyDescent="0.25">
      <c r="AN500" s="116" t="s">
        <v>1074</v>
      </c>
      <c r="AO500" s="116"/>
      <c r="AP500" s="116"/>
      <c r="AQ500" s="116" t="s">
        <v>1034</v>
      </c>
      <c r="AR500" s="116" t="s">
        <v>1026</v>
      </c>
      <c r="AS500" s="116">
        <v>7027932</v>
      </c>
    </row>
    <row r="501" spans="40:45" x14ac:dyDescent="0.25">
      <c r="AN501" s="116" t="s">
        <v>1074</v>
      </c>
      <c r="AO501" s="116"/>
      <c r="AP501" s="116"/>
      <c r="AQ501" s="116" t="s">
        <v>1035</v>
      </c>
      <c r="AR501" s="116" t="s">
        <v>1026</v>
      </c>
      <c r="AS501" s="116">
        <v>2340963</v>
      </c>
    </row>
    <row r="502" spans="40:45" x14ac:dyDescent="0.25">
      <c r="AN502" s="116" t="s">
        <v>1074</v>
      </c>
      <c r="AO502" s="116"/>
      <c r="AP502" s="116"/>
      <c r="AQ502" s="116" t="s">
        <v>1036</v>
      </c>
      <c r="AR502" s="116" t="s">
        <v>1026</v>
      </c>
      <c r="AS502" s="116">
        <v>1660654</v>
      </c>
    </row>
    <row r="503" spans="40:45" x14ac:dyDescent="0.25">
      <c r="AN503" s="116" t="s">
        <v>1074</v>
      </c>
      <c r="AO503" s="116"/>
      <c r="AP503" s="116"/>
      <c r="AQ503" s="116" t="s">
        <v>1037</v>
      </c>
      <c r="AR503" s="116" t="s">
        <v>1026</v>
      </c>
      <c r="AS503" s="116">
        <v>2834931</v>
      </c>
    </row>
    <row r="504" spans="40:45" x14ac:dyDescent="0.25">
      <c r="AN504" s="116" t="s">
        <v>1074</v>
      </c>
      <c r="AO504" s="116"/>
      <c r="AP504" s="116"/>
      <c r="AQ504" s="116" t="s">
        <v>1038</v>
      </c>
      <c r="AR504" s="116" t="s">
        <v>1026</v>
      </c>
      <c r="AS504" s="116">
        <v>3172294</v>
      </c>
    </row>
    <row r="505" spans="40:45" x14ac:dyDescent="0.25">
      <c r="AN505" s="116" t="s">
        <v>1074</v>
      </c>
      <c r="AO505" s="116"/>
      <c r="AP505" s="116"/>
      <c r="AQ505" s="116" t="s">
        <v>1039</v>
      </c>
      <c r="AR505" s="116" t="s">
        <v>1026</v>
      </c>
      <c r="AS505" s="116">
        <v>2151556</v>
      </c>
    </row>
    <row r="506" spans="40:45" x14ac:dyDescent="0.25">
      <c r="AN506" s="116" t="s">
        <v>1074</v>
      </c>
      <c r="AO506" s="116"/>
      <c r="AP506" s="116"/>
      <c r="AQ506" s="116" t="s">
        <v>1040</v>
      </c>
      <c r="AR506" s="116" t="s">
        <v>1026</v>
      </c>
      <c r="AS506" s="116">
        <v>1618501</v>
      </c>
    </row>
    <row r="507" spans="40:45" x14ac:dyDescent="0.25">
      <c r="AN507" s="116" t="s">
        <v>1074</v>
      </c>
      <c r="AO507" s="116"/>
      <c r="AP507" s="116"/>
      <c r="AQ507" s="116" t="s">
        <v>1041</v>
      </c>
      <c r="AR507" s="116" t="s">
        <v>1026</v>
      </c>
      <c r="AS507" s="116">
        <v>3460320</v>
      </c>
    </row>
    <row r="508" spans="40:45" x14ac:dyDescent="0.25">
      <c r="AN508" s="116" t="s">
        <v>1074</v>
      </c>
      <c r="AO508" s="116"/>
      <c r="AP508" s="116"/>
      <c r="AQ508" s="116" t="s">
        <v>1042</v>
      </c>
      <c r="AR508" s="116" t="s">
        <v>1026</v>
      </c>
      <c r="AS508" s="116">
        <v>2557653</v>
      </c>
    </row>
    <row r="509" spans="40:45" x14ac:dyDescent="0.25">
      <c r="AN509" s="116" t="s">
        <v>1074</v>
      </c>
      <c r="AO509" s="116"/>
      <c r="AP509" s="116"/>
      <c r="AQ509" s="116" t="s">
        <v>3</v>
      </c>
      <c r="AR509" s="116" t="s">
        <v>1026</v>
      </c>
      <c r="AS509" s="116">
        <v>26824805</v>
      </c>
    </row>
    <row r="510" spans="40:45" x14ac:dyDescent="0.25">
      <c r="AN510" s="116" t="s">
        <v>1044</v>
      </c>
      <c r="AO510" s="116"/>
      <c r="AP510" s="116"/>
      <c r="AQ510" s="116" t="s">
        <v>1034</v>
      </c>
      <c r="AR510" s="116" t="s">
        <v>1026</v>
      </c>
      <c r="AS510" s="116">
        <v>25040520</v>
      </c>
    </row>
    <row r="511" spans="40:45" x14ac:dyDescent="0.25">
      <c r="AN511" s="116" t="s">
        <v>1044</v>
      </c>
      <c r="AO511" s="116"/>
      <c r="AP511" s="116"/>
      <c r="AQ511" s="116" t="s">
        <v>1035</v>
      </c>
      <c r="AR511" s="116" t="s">
        <v>1026</v>
      </c>
      <c r="AS511" s="116">
        <v>12684432</v>
      </c>
    </row>
    <row r="512" spans="40:45" x14ac:dyDescent="0.25">
      <c r="AN512" s="116" t="s">
        <v>1044</v>
      </c>
      <c r="AO512" s="116"/>
      <c r="AP512" s="116"/>
      <c r="AQ512" s="116" t="s">
        <v>1036</v>
      </c>
      <c r="AR512" s="116" t="s">
        <v>1026</v>
      </c>
      <c r="AS512" s="116">
        <v>7011082</v>
      </c>
    </row>
    <row r="513" spans="40:45" x14ac:dyDescent="0.25">
      <c r="AN513" s="116" t="s">
        <v>1044</v>
      </c>
      <c r="AO513" s="116"/>
      <c r="AP513" s="116"/>
      <c r="AQ513" s="116" t="s">
        <v>1037</v>
      </c>
      <c r="AR513" s="116" t="s">
        <v>1026</v>
      </c>
      <c r="AS513" s="116">
        <v>26181033</v>
      </c>
    </row>
    <row r="514" spans="40:45" x14ac:dyDescent="0.25">
      <c r="AN514" s="116" t="s">
        <v>1044</v>
      </c>
      <c r="AO514" s="116"/>
      <c r="AP514" s="116"/>
      <c r="AQ514" s="116" t="s">
        <v>1038</v>
      </c>
      <c r="AR514" s="116" t="s">
        <v>1026</v>
      </c>
      <c r="AS514" s="116">
        <v>16947198</v>
      </c>
    </row>
    <row r="515" spans="40:45" x14ac:dyDescent="0.25">
      <c r="AN515" s="116" t="s">
        <v>1044</v>
      </c>
      <c r="AO515" s="116"/>
      <c r="AP515" s="116"/>
      <c r="AQ515" s="116" t="s">
        <v>1039</v>
      </c>
      <c r="AR515" s="116" t="s">
        <v>1026</v>
      </c>
      <c r="AS515" s="116">
        <v>20772640</v>
      </c>
    </row>
    <row r="516" spans="40:45" x14ac:dyDescent="0.25">
      <c r="AN516" s="116" t="s">
        <v>1044</v>
      </c>
      <c r="AO516" s="116"/>
      <c r="AP516" s="116"/>
      <c r="AQ516" s="116" t="s">
        <v>1040</v>
      </c>
      <c r="AR516" s="116" t="s">
        <v>1026</v>
      </c>
      <c r="AS516" s="116">
        <v>22382945</v>
      </c>
    </row>
    <row r="517" spans="40:45" x14ac:dyDescent="0.25">
      <c r="AN517" s="116" t="s">
        <v>1044</v>
      </c>
      <c r="AO517" s="116"/>
      <c r="AP517" s="116"/>
      <c r="AQ517" s="116" t="s">
        <v>1041</v>
      </c>
      <c r="AR517" s="116" t="s">
        <v>1026</v>
      </c>
      <c r="AS517" s="116">
        <v>19897389</v>
      </c>
    </row>
    <row r="518" spans="40:45" x14ac:dyDescent="0.25">
      <c r="AN518" s="116" t="s">
        <v>1044</v>
      </c>
      <c r="AO518" s="116"/>
      <c r="AP518" s="116"/>
      <c r="AQ518" s="116" t="s">
        <v>1042</v>
      </c>
      <c r="AR518" s="116" t="s">
        <v>1026</v>
      </c>
      <c r="AS518" s="116">
        <v>11283696</v>
      </c>
    </row>
    <row r="519" spans="40:45" x14ac:dyDescent="0.25">
      <c r="AN519" s="116" t="s">
        <v>1044</v>
      </c>
      <c r="AO519" s="116"/>
      <c r="AP519" s="116"/>
      <c r="AQ519" s="116" t="s">
        <v>3</v>
      </c>
      <c r="AR519" s="116" t="s">
        <v>1026</v>
      </c>
      <c r="AS519" s="116">
        <v>162200936</v>
      </c>
    </row>
    <row r="520" spans="40:45" x14ac:dyDescent="0.25">
      <c r="AN520" s="116" t="s">
        <v>1002</v>
      </c>
      <c r="AO520" s="116"/>
      <c r="AP520" s="116"/>
      <c r="AQ520" s="116" t="s">
        <v>1034</v>
      </c>
      <c r="AR520" s="116" t="s">
        <v>1026</v>
      </c>
      <c r="AS520" s="116">
        <v>2808207</v>
      </c>
    </row>
    <row r="521" spans="40:45" x14ac:dyDescent="0.25">
      <c r="AN521" s="116" t="s">
        <v>1002</v>
      </c>
      <c r="AO521" s="116"/>
      <c r="AP521" s="116"/>
      <c r="AQ521" s="116" t="s">
        <v>1035</v>
      </c>
      <c r="AR521" s="116" t="s">
        <v>1026</v>
      </c>
      <c r="AS521" s="116">
        <v>3104516</v>
      </c>
    </row>
    <row r="522" spans="40:45" x14ac:dyDescent="0.25">
      <c r="AN522" s="116" t="s">
        <v>1002</v>
      </c>
      <c r="AO522" s="116"/>
      <c r="AP522" s="116"/>
      <c r="AQ522" s="116" t="s">
        <v>1036</v>
      </c>
      <c r="AR522" s="116" t="s">
        <v>1026</v>
      </c>
      <c r="AS522" s="116">
        <v>2042481</v>
      </c>
    </row>
    <row r="523" spans="40:45" x14ac:dyDescent="0.25">
      <c r="AN523" s="116" t="s">
        <v>1002</v>
      </c>
      <c r="AO523" s="116"/>
      <c r="AP523" s="116"/>
      <c r="AQ523" s="116" t="s">
        <v>1037</v>
      </c>
      <c r="AR523" s="116" t="s">
        <v>1026</v>
      </c>
      <c r="AS523" s="116">
        <v>8370404</v>
      </c>
    </row>
    <row r="524" spans="40:45" x14ac:dyDescent="0.25">
      <c r="AN524" s="116" t="s">
        <v>1002</v>
      </c>
      <c r="AO524" s="116"/>
      <c r="AP524" s="116"/>
      <c r="AQ524" s="116" t="s">
        <v>1038</v>
      </c>
      <c r="AR524" s="116" t="s">
        <v>1026</v>
      </c>
      <c r="AS524" s="116">
        <v>3773514</v>
      </c>
    </row>
    <row r="525" spans="40:45" x14ac:dyDescent="0.25">
      <c r="AN525" s="116" t="s">
        <v>1002</v>
      </c>
      <c r="AO525" s="116"/>
      <c r="AP525" s="116"/>
      <c r="AQ525" s="116" t="s">
        <v>1039</v>
      </c>
      <c r="AR525" s="116" t="s">
        <v>1026</v>
      </c>
      <c r="AS525" s="116">
        <v>8893962</v>
      </c>
    </row>
    <row r="526" spans="40:45" x14ac:dyDescent="0.25">
      <c r="AN526" s="116" t="s">
        <v>1002</v>
      </c>
      <c r="AO526" s="116"/>
      <c r="AP526" s="116"/>
      <c r="AQ526" s="116" t="s">
        <v>1040</v>
      </c>
      <c r="AR526" s="116" t="s">
        <v>1026</v>
      </c>
      <c r="AS526" s="116">
        <v>10352707</v>
      </c>
    </row>
    <row r="527" spans="40:45" x14ac:dyDescent="0.25">
      <c r="AN527" s="116" t="s">
        <v>1002</v>
      </c>
      <c r="AO527" s="116"/>
      <c r="AP527" s="116"/>
      <c r="AQ527" s="116" t="s">
        <v>1041</v>
      </c>
      <c r="AR527" s="116" t="s">
        <v>1026</v>
      </c>
      <c r="AS527" s="116">
        <v>3439189</v>
      </c>
    </row>
    <row r="528" spans="40:45" x14ac:dyDescent="0.25">
      <c r="AN528" s="116" t="s">
        <v>1002</v>
      </c>
      <c r="AO528" s="116"/>
      <c r="AP528" s="116"/>
      <c r="AQ528" s="116" t="s">
        <v>1042</v>
      </c>
      <c r="AR528" s="116" t="s">
        <v>1026</v>
      </c>
      <c r="AS528" s="116">
        <v>1685200</v>
      </c>
    </row>
    <row r="529" spans="40:45" x14ac:dyDescent="0.25">
      <c r="AN529" s="116" t="s">
        <v>1002</v>
      </c>
      <c r="AO529" s="116"/>
      <c r="AP529" s="116"/>
      <c r="AQ529" s="116" t="s">
        <v>3</v>
      </c>
      <c r="AR529" s="116" t="s">
        <v>1026</v>
      </c>
      <c r="AS529" s="116">
        <v>44470181</v>
      </c>
    </row>
    <row r="530" spans="40:45" x14ac:dyDescent="0.25">
      <c r="AN530" s="116" t="s">
        <v>1075</v>
      </c>
      <c r="AO530" s="116"/>
      <c r="AP530" s="116"/>
      <c r="AQ530" s="116" t="s">
        <v>1034</v>
      </c>
      <c r="AR530" s="116" t="s">
        <v>1026</v>
      </c>
      <c r="AS530" s="116">
        <v>315339</v>
      </c>
    </row>
    <row r="531" spans="40:45" x14ac:dyDescent="0.25">
      <c r="AN531" s="116" t="s">
        <v>1075</v>
      </c>
      <c r="AO531" s="116"/>
      <c r="AP531" s="116"/>
      <c r="AQ531" s="116" t="s">
        <v>1035</v>
      </c>
      <c r="AR531" s="116" t="s">
        <v>1026</v>
      </c>
      <c r="AS531" s="116">
        <v>80824</v>
      </c>
    </row>
    <row r="532" spans="40:45" x14ac:dyDescent="0.25">
      <c r="AN532" s="116" t="s">
        <v>1075</v>
      </c>
      <c r="AO532" s="116"/>
      <c r="AP532" s="116"/>
      <c r="AQ532" s="116" t="s">
        <v>1036</v>
      </c>
      <c r="AR532" s="116" t="s">
        <v>1026</v>
      </c>
      <c r="AS532" s="116">
        <v>563</v>
      </c>
    </row>
    <row r="533" spans="40:45" x14ac:dyDescent="0.25">
      <c r="AN533" s="116" t="s">
        <v>1075</v>
      </c>
      <c r="AO533" s="116"/>
      <c r="AP533" s="116"/>
      <c r="AQ533" s="116" t="s">
        <v>1037</v>
      </c>
      <c r="AR533" s="116" t="s">
        <v>1026</v>
      </c>
      <c r="AS533" s="116">
        <v>337268</v>
      </c>
    </row>
    <row r="534" spans="40:45" x14ac:dyDescent="0.25">
      <c r="AN534" s="116" t="s">
        <v>1075</v>
      </c>
      <c r="AO534" s="116"/>
      <c r="AP534" s="116"/>
      <c r="AQ534" s="116" t="s">
        <v>1038</v>
      </c>
      <c r="AR534" s="116" t="s">
        <v>1026</v>
      </c>
      <c r="AS534" s="116">
        <v>578141</v>
      </c>
    </row>
    <row r="535" spans="40:45" x14ac:dyDescent="0.25">
      <c r="AN535" s="116" t="s">
        <v>1075</v>
      </c>
      <c r="AO535" s="116"/>
      <c r="AP535" s="116"/>
      <c r="AQ535" s="116" t="s">
        <v>1039</v>
      </c>
      <c r="AR535" s="116" t="s">
        <v>1026</v>
      </c>
      <c r="AS535" s="116">
        <v>275054</v>
      </c>
    </row>
    <row r="536" spans="40:45" x14ac:dyDescent="0.25">
      <c r="AN536" s="116" t="s">
        <v>1075</v>
      </c>
      <c r="AO536" s="116"/>
      <c r="AP536" s="116"/>
      <c r="AQ536" s="116" t="s">
        <v>1040</v>
      </c>
      <c r="AR536" s="116" t="s">
        <v>1026</v>
      </c>
      <c r="AS536" s="116">
        <v>194307</v>
      </c>
    </row>
    <row r="537" spans="40:45" x14ac:dyDescent="0.25">
      <c r="AN537" s="116" t="s">
        <v>1075</v>
      </c>
      <c r="AO537" s="116"/>
      <c r="AP537" s="116"/>
      <c r="AQ537" s="116" t="s">
        <v>1041</v>
      </c>
      <c r="AR537" s="116" t="s">
        <v>1026</v>
      </c>
      <c r="AS537" s="116">
        <v>66169</v>
      </c>
    </row>
    <row r="538" spans="40:45" x14ac:dyDescent="0.25">
      <c r="AN538" s="116" t="s">
        <v>1075</v>
      </c>
      <c r="AO538" s="116"/>
      <c r="AP538" s="116"/>
      <c r="AQ538" s="116" t="s">
        <v>1042</v>
      </c>
      <c r="AR538" s="116" t="s">
        <v>1026</v>
      </c>
      <c r="AS538" s="116">
        <v>136843</v>
      </c>
    </row>
    <row r="539" spans="40:45" x14ac:dyDescent="0.25">
      <c r="AN539" s="116" t="s">
        <v>1075</v>
      </c>
      <c r="AO539" s="116"/>
      <c r="AP539" s="116"/>
      <c r="AQ539" s="116" t="s">
        <v>3</v>
      </c>
      <c r="AR539" s="116" t="s">
        <v>1026</v>
      </c>
      <c r="AS539" s="116">
        <v>1984509</v>
      </c>
    </row>
    <row r="540" spans="40:45" x14ac:dyDescent="0.25">
      <c r="AN540" s="116" t="s">
        <v>1076</v>
      </c>
      <c r="AO540" s="116"/>
      <c r="AP540" s="116"/>
      <c r="AQ540" s="116" t="s">
        <v>1034</v>
      </c>
      <c r="AR540" s="116" t="s">
        <v>1026</v>
      </c>
      <c r="AS540" s="116">
        <v>3706701</v>
      </c>
    </row>
    <row r="541" spans="40:45" x14ac:dyDescent="0.25">
      <c r="AN541" s="116" t="s">
        <v>1076</v>
      </c>
      <c r="AO541" s="116"/>
      <c r="AP541" s="116"/>
      <c r="AQ541" s="116" t="s">
        <v>1035</v>
      </c>
      <c r="AR541" s="116" t="s">
        <v>1026</v>
      </c>
      <c r="AS541" s="116">
        <v>1088389</v>
      </c>
    </row>
    <row r="542" spans="40:45" x14ac:dyDescent="0.25">
      <c r="AN542" s="116" t="s">
        <v>1076</v>
      </c>
      <c r="AO542" s="116"/>
      <c r="AP542" s="116"/>
      <c r="AQ542" s="116" t="s">
        <v>1036</v>
      </c>
      <c r="AR542" s="116" t="s">
        <v>1026</v>
      </c>
      <c r="AS542" s="116">
        <v>432070</v>
      </c>
    </row>
    <row r="543" spans="40:45" x14ac:dyDescent="0.25">
      <c r="AN543" s="116" t="s">
        <v>1076</v>
      </c>
      <c r="AO543" s="116"/>
      <c r="AP543" s="116"/>
      <c r="AQ543" s="116" t="s">
        <v>1037</v>
      </c>
      <c r="AR543" s="116" t="s">
        <v>1026</v>
      </c>
      <c r="AS543" s="116">
        <v>330632</v>
      </c>
    </row>
    <row r="544" spans="40:45" x14ac:dyDescent="0.25">
      <c r="AN544" s="116" t="s">
        <v>1076</v>
      </c>
      <c r="AO544" s="116"/>
      <c r="AP544" s="116"/>
      <c r="AQ544" s="116" t="s">
        <v>1038</v>
      </c>
      <c r="AR544" s="116" t="s">
        <v>1026</v>
      </c>
      <c r="AS544" s="116">
        <v>422940</v>
      </c>
    </row>
    <row r="545" spans="40:45" x14ac:dyDescent="0.25">
      <c r="AN545" s="116" t="s">
        <v>1076</v>
      </c>
      <c r="AO545" s="116"/>
      <c r="AP545" s="116"/>
      <c r="AQ545" s="116" t="s">
        <v>1039</v>
      </c>
      <c r="AR545" s="116" t="s">
        <v>1026</v>
      </c>
      <c r="AS545" s="116">
        <v>486607</v>
      </c>
    </row>
    <row r="546" spans="40:45" x14ac:dyDescent="0.25">
      <c r="AN546" s="116" t="s">
        <v>1076</v>
      </c>
      <c r="AO546" s="116"/>
      <c r="AP546" s="116"/>
      <c r="AQ546" s="116" t="s">
        <v>1040</v>
      </c>
      <c r="AR546" s="116" t="s">
        <v>1026</v>
      </c>
      <c r="AS546" s="116">
        <v>403132</v>
      </c>
    </row>
    <row r="547" spans="40:45" x14ac:dyDescent="0.25">
      <c r="AN547" s="116" t="s">
        <v>1076</v>
      </c>
      <c r="AO547" s="116"/>
      <c r="AP547" s="116"/>
      <c r="AQ547" s="116" t="s">
        <v>1041</v>
      </c>
      <c r="AR547" s="116" t="s">
        <v>1026</v>
      </c>
      <c r="AS547" s="116">
        <v>690705</v>
      </c>
    </row>
    <row r="548" spans="40:45" x14ac:dyDescent="0.25">
      <c r="AN548" s="116" t="s">
        <v>1076</v>
      </c>
      <c r="AO548" s="116"/>
      <c r="AP548" s="116"/>
      <c r="AQ548" s="116" t="s">
        <v>1042</v>
      </c>
      <c r="AR548" s="116" t="s">
        <v>1026</v>
      </c>
      <c r="AS548" s="116">
        <v>1897628</v>
      </c>
    </row>
    <row r="549" spans="40:45" x14ac:dyDescent="0.25">
      <c r="AN549" s="116" t="s">
        <v>1076</v>
      </c>
      <c r="AO549" s="116"/>
      <c r="AP549" s="116"/>
      <c r="AQ549" s="116" t="s">
        <v>3</v>
      </c>
      <c r="AR549" s="116" t="s">
        <v>1026</v>
      </c>
      <c r="AS549" s="116">
        <v>9458805</v>
      </c>
    </row>
    <row r="550" spans="40:45" x14ac:dyDescent="0.25">
      <c r="AN550" s="116" t="s">
        <v>1077</v>
      </c>
      <c r="AO550" s="116"/>
      <c r="AP550" s="116"/>
      <c r="AQ550" s="116" t="s">
        <v>1034</v>
      </c>
      <c r="AR550" s="116" t="s">
        <v>1026</v>
      </c>
      <c r="AS550" s="116">
        <v>1684877</v>
      </c>
    </row>
    <row r="551" spans="40:45" x14ac:dyDescent="0.25">
      <c r="AN551" s="116" t="s">
        <v>1077</v>
      </c>
      <c r="AO551" s="116"/>
      <c r="AP551" s="116"/>
      <c r="AQ551" s="116" t="s">
        <v>1035</v>
      </c>
      <c r="AR551" s="116" t="s">
        <v>1026</v>
      </c>
      <c r="AS551" s="116">
        <v>791421</v>
      </c>
    </row>
    <row r="552" spans="40:45" x14ac:dyDescent="0.25">
      <c r="AN552" s="116" t="s">
        <v>1077</v>
      </c>
      <c r="AO552" s="116"/>
      <c r="AP552" s="116"/>
      <c r="AQ552" s="116" t="s">
        <v>1036</v>
      </c>
      <c r="AR552" s="116" t="s">
        <v>1026</v>
      </c>
      <c r="AS552" s="116">
        <v>688727</v>
      </c>
    </row>
    <row r="553" spans="40:45" x14ac:dyDescent="0.25">
      <c r="AN553" s="116" t="s">
        <v>1077</v>
      </c>
      <c r="AO553" s="116"/>
      <c r="AP553" s="116"/>
      <c r="AQ553" s="116" t="s">
        <v>1037</v>
      </c>
      <c r="AR553" s="116" t="s">
        <v>1026</v>
      </c>
      <c r="AS553" s="116">
        <v>2171960</v>
      </c>
    </row>
    <row r="554" spans="40:45" x14ac:dyDescent="0.25">
      <c r="AN554" s="116" t="s">
        <v>1077</v>
      </c>
      <c r="AO554" s="116"/>
      <c r="AP554" s="116"/>
      <c r="AQ554" s="116" t="s">
        <v>1038</v>
      </c>
      <c r="AR554" s="116" t="s">
        <v>1026</v>
      </c>
      <c r="AS554" s="116">
        <v>1204948</v>
      </c>
    </row>
    <row r="555" spans="40:45" x14ac:dyDescent="0.25">
      <c r="AN555" s="116" t="s">
        <v>1077</v>
      </c>
      <c r="AO555" s="116"/>
      <c r="AP555" s="116"/>
      <c r="AQ555" s="116" t="s">
        <v>1039</v>
      </c>
      <c r="AR555" s="116" t="s">
        <v>1026</v>
      </c>
      <c r="AS555" s="116">
        <v>1115292</v>
      </c>
    </row>
    <row r="556" spans="40:45" x14ac:dyDescent="0.25">
      <c r="AN556" s="116" t="s">
        <v>1077</v>
      </c>
      <c r="AO556" s="116"/>
      <c r="AP556" s="116"/>
      <c r="AQ556" s="116" t="s">
        <v>1040</v>
      </c>
      <c r="AR556" s="116" t="s">
        <v>1026</v>
      </c>
      <c r="AS556" s="116">
        <v>629484</v>
      </c>
    </row>
    <row r="557" spans="40:45" x14ac:dyDescent="0.25">
      <c r="AN557" s="116" t="s">
        <v>1077</v>
      </c>
      <c r="AO557" s="116"/>
      <c r="AP557" s="116"/>
      <c r="AQ557" s="116" t="s">
        <v>1041</v>
      </c>
      <c r="AR557" s="116" t="s">
        <v>1026</v>
      </c>
      <c r="AS557" s="116">
        <v>1338504</v>
      </c>
    </row>
    <row r="558" spans="40:45" x14ac:dyDescent="0.25">
      <c r="AN558" s="116" t="s">
        <v>1077</v>
      </c>
      <c r="AO558" s="116"/>
      <c r="AP558" s="116"/>
      <c r="AQ558" s="116" t="s">
        <v>1042</v>
      </c>
      <c r="AR558" s="116" t="s">
        <v>1026</v>
      </c>
      <c r="AS558" s="116">
        <v>928206</v>
      </c>
    </row>
    <row r="559" spans="40:45" x14ac:dyDescent="0.25">
      <c r="AN559" s="116" t="s">
        <v>1077</v>
      </c>
      <c r="AO559" s="116"/>
      <c r="AP559" s="116"/>
      <c r="AQ559" s="116" t="s">
        <v>3</v>
      </c>
      <c r="AR559" s="116" t="s">
        <v>1026</v>
      </c>
      <c r="AS559" s="116">
        <v>10553420</v>
      </c>
    </row>
    <row r="560" spans="40:45" x14ac:dyDescent="0.25">
      <c r="AN560" s="116" t="s">
        <v>1078</v>
      </c>
      <c r="AO560" s="116"/>
      <c r="AP560" s="116"/>
      <c r="AQ560" s="116" t="s">
        <v>1034</v>
      </c>
      <c r="AR560" s="116" t="s">
        <v>1026</v>
      </c>
      <c r="AS560" s="116">
        <v>8315591</v>
      </c>
    </row>
    <row r="561" spans="40:45" x14ac:dyDescent="0.25">
      <c r="AN561" s="116" t="s">
        <v>1078</v>
      </c>
      <c r="AO561" s="116"/>
      <c r="AP561" s="116"/>
      <c r="AQ561" s="116" t="s">
        <v>1035</v>
      </c>
      <c r="AR561" s="116" t="s">
        <v>1026</v>
      </c>
      <c r="AS561" s="116">
        <v>4467351</v>
      </c>
    </row>
    <row r="562" spans="40:45" x14ac:dyDescent="0.25">
      <c r="AN562" s="116" t="s">
        <v>1078</v>
      </c>
      <c r="AO562" s="116"/>
      <c r="AP562" s="116"/>
      <c r="AQ562" s="116" t="s">
        <v>1036</v>
      </c>
      <c r="AR562" s="116" t="s">
        <v>1026</v>
      </c>
      <c r="AS562" s="116">
        <v>1052699</v>
      </c>
    </row>
    <row r="563" spans="40:45" x14ac:dyDescent="0.25">
      <c r="AN563" s="116" t="s">
        <v>1078</v>
      </c>
      <c r="AO563" s="116"/>
      <c r="AP563" s="116"/>
      <c r="AQ563" s="116" t="s">
        <v>1037</v>
      </c>
      <c r="AR563" s="116" t="s">
        <v>1026</v>
      </c>
      <c r="AS563" s="116">
        <v>5650041</v>
      </c>
    </row>
    <row r="564" spans="40:45" x14ac:dyDescent="0.25">
      <c r="AN564" s="116" t="s">
        <v>1078</v>
      </c>
      <c r="AO564" s="116"/>
      <c r="AP564" s="116"/>
      <c r="AQ564" s="116" t="s">
        <v>1038</v>
      </c>
      <c r="AR564" s="116" t="s">
        <v>1026</v>
      </c>
      <c r="AS564" s="116">
        <v>6161746</v>
      </c>
    </row>
    <row r="565" spans="40:45" x14ac:dyDescent="0.25">
      <c r="AN565" s="116" t="s">
        <v>1078</v>
      </c>
      <c r="AO565" s="116"/>
      <c r="AP565" s="116"/>
      <c r="AQ565" s="116" t="s">
        <v>1039</v>
      </c>
      <c r="AR565" s="116" t="s">
        <v>1026</v>
      </c>
      <c r="AS565" s="116">
        <v>5360990</v>
      </c>
    </row>
    <row r="566" spans="40:45" x14ac:dyDescent="0.25">
      <c r="AN566" s="116" t="s">
        <v>1078</v>
      </c>
      <c r="AO566" s="116"/>
      <c r="AP566" s="116"/>
      <c r="AQ566" s="116" t="s">
        <v>1040</v>
      </c>
      <c r="AR566" s="116" t="s">
        <v>1026</v>
      </c>
      <c r="AS566" s="116">
        <v>6680435</v>
      </c>
    </row>
    <row r="567" spans="40:45" x14ac:dyDescent="0.25">
      <c r="AN567" s="116" t="s">
        <v>1078</v>
      </c>
      <c r="AO567" s="116"/>
      <c r="AP567" s="116"/>
      <c r="AQ567" s="116" t="s">
        <v>1041</v>
      </c>
      <c r="AR567" s="116" t="s">
        <v>1026</v>
      </c>
      <c r="AS567" s="116">
        <v>6314001</v>
      </c>
    </row>
    <row r="568" spans="40:45" x14ac:dyDescent="0.25">
      <c r="AN568" s="116" t="s">
        <v>1078</v>
      </c>
      <c r="AO568" s="116"/>
      <c r="AP568" s="116"/>
      <c r="AQ568" s="116" t="s">
        <v>1042</v>
      </c>
      <c r="AR568" s="116" t="s">
        <v>1026</v>
      </c>
      <c r="AS568" s="116">
        <v>1670421</v>
      </c>
    </row>
    <row r="569" spans="40:45" x14ac:dyDescent="0.25">
      <c r="AN569" s="116" t="s">
        <v>1078</v>
      </c>
      <c r="AO569" s="116"/>
      <c r="AP569" s="116"/>
      <c r="AQ569" s="116" t="s">
        <v>3</v>
      </c>
      <c r="AR569" s="116" t="s">
        <v>1026</v>
      </c>
      <c r="AS569" s="116">
        <v>45673275</v>
      </c>
    </row>
    <row r="570" spans="40:45" x14ac:dyDescent="0.25">
      <c r="AN570" s="116" t="s">
        <v>1079</v>
      </c>
      <c r="AO570" s="116"/>
      <c r="AP570" s="116"/>
      <c r="AQ570" s="116" t="s">
        <v>1034</v>
      </c>
      <c r="AR570" s="116" t="s">
        <v>1026</v>
      </c>
      <c r="AS570" s="116">
        <v>2153606</v>
      </c>
    </row>
    <row r="571" spans="40:45" x14ac:dyDescent="0.25">
      <c r="AN571" s="116" t="s">
        <v>1079</v>
      </c>
      <c r="AO571" s="116"/>
      <c r="AP571" s="116"/>
      <c r="AQ571" s="116" t="s">
        <v>1035</v>
      </c>
      <c r="AR571" s="116" t="s">
        <v>1026</v>
      </c>
      <c r="AS571" s="116">
        <v>920173</v>
      </c>
    </row>
    <row r="572" spans="40:45" x14ac:dyDescent="0.25">
      <c r="AN572" s="116" t="s">
        <v>1079</v>
      </c>
      <c r="AO572" s="116"/>
      <c r="AP572" s="116"/>
      <c r="AQ572" s="116" t="s">
        <v>1036</v>
      </c>
      <c r="AR572" s="116" t="s">
        <v>1026</v>
      </c>
      <c r="AS572" s="116">
        <v>1202995</v>
      </c>
    </row>
    <row r="573" spans="40:45" x14ac:dyDescent="0.25">
      <c r="AN573" s="116" t="s">
        <v>1079</v>
      </c>
      <c r="AO573" s="116"/>
      <c r="AP573" s="116"/>
      <c r="AQ573" s="116" t="s">
        <v>1037</v>
      </c>
      <c r="AR573" s="116" t="s">
        <v>1026</v>
      </c>
      <c r="AS573" s="116">
        <v>3596833</v>
      </c>
    </row>
    <row r="574" spans="40:45" x14ac:dyDescent="0.25">
      <c r="AN574" s="116" t="s">
        <v>1079</v>
      </c>
      <c r="AO574" s="116"/>
      <c r="AP574" s="116"/>
      <c r="AQ574" s="116" t="s">
        <v>1038</v>
      </c>
      <c r="AR574" s="116" t="s">
        <v>1026</v>
      </c>
      <c r="AS574" s="116">
        <v>2026211</v>
      </c>
    </row>
    <row r="575" spans="40:45" x14ac:dyDescent="0.25">
      <c r="AN575" s="116" t="s">
        <v>1079</v>
      </c>
      <c r="AO575" s="116"/>
      <c r="AP575" s="116"/>
      <c r="AQ575" s="116" t="s">
        <v>1039</v>
      </c>
      <c r="AR575" s="116" t="s">
        <v>1026</v>
      </c>
      <c r="AS575" s="116">
        <v>1289375</v>
      </c>
    </row>
    <row r="576" spans="40:45" x14ac:dyDescent="0.25">
      <c r="AN576" s="116" t="s">
        <v>1079</v>
      </c>
      <c r="AO576" s="116"/>
      <c r="AP576" s="116"/>
      <c r="AQ576" s="116" t="s">
        <v>1040</v>
      </c>
      <c r="AR576" s="116" t="s">
        <v>1026</v>
      </c>
      <c r="AS576" s="116">
        <v>611356</v>
      </c>
    </row>
    <row r="577" spans="40:45" x14ac:dyDescent="0.25">
      <c r="AN577" s="116" t="s">
        <v>1079</v>
      </c>
      <c r="AO577" s="116"/>
      <c r="AP577" s="116"/>
      <c r="AQ577" s="116" t="s">
        <v>1041</v>
      </c>
      <c r="AR577" s="116" t="s">
        <v>1026</v>
      </c>
      <c r="AS577" s="116">
        <v>2552341</v>
      </c>
    </row>
    <row r="578" spans="40:45" x14ac:dyDescent="0.25">
      <c r="AN578" s="116" t="s">
        <v>1079</v>
      </c>
      <c r="AO578" s="116"/>
      <c r="AP578" s="116"/>
      <c r="AQ578" s="116" t="s">
        <v>1042</v>
      </c>
      <c r="AR578" s="116" t="s">
        <v>1026</v>
      </c>
      <c r="AS578" s="116">
        <v>1410106</v>
      </c>
    </row>
    <row r="579" spans="40:45" x14ac:dyDescent="0.25">
      <c r="AN579" s="116" t="s">
        <v>1079</v>
      </c>
      <c r="AO579" s="116"/>
      <c r="AP579" s="116"/>
      <c r="AQ579" s="116" t="s">
        <v>3</v>
      </c>
      <c r="AR579" s="116" t="s">
        <v>1026</v>
      </c>
      <c r="AS579" s="116">
        <v>15762996</v>
      </c>
    </row>
    <row r="580" spans="40:45" x14ac:dyDescent="0.25">
      <c r="AN580" s="116" t="s">
        <v>1080</v>
      </c>
      <c r="AO580" s="116"/>
      <c r="AP580" s="116"/>
      <c r="AQ580" s="116" t="s">
        <v>1034</v>
      </c>
      <c r="AR580" s="116" t="s">
        <v>1026</v>
      </c>
      <c r="AS580" s="116">
        <v>307885</v>
      </c>
    </row>
    <row r="581" spans="40:45" x14ac:dyDescent="0.25">
      <c r="AN581" s="116" t="s">
        <v>1080</v>
      </c>
      <c r="AO581" s="116"/>
      <c r="AP581" s="116"/>
      <c r="AQ581" s="116" t="s">
        <v>1035</v>
      </c>
      <c r="AR581" s="116" t="s">
        <v>1026</v>
      </c>
      <c r="AS581" s="116">
        <v>359233</v>
      </c>
    </row>
    <row r="582" spans="40:45" x14ac:dyDescent="0.25">
      <c r="AN582" s="116" t="s">
        <v>1080</v>
      </c>
      <c r="AO582" s="116"/>
      <c r="AP582" s="116"/>
      <c r="AQ582" s="116" t="s">
        <v>1036</v>
      </c>
      <c r="AR582" s="116" t="s">
        <v>1026</v>
      </c>
      <c r="AS582" s="116">
        <v>79874</v>
      </c>
    </row>
    <row r="583" spans="40:45" x14ac:dyDescent="0.25">
      <c r="AN583" s="116" t="s">
        <v>1080</v>
      </c>
      <c r="AO583" s="116"/>
      <c r="AP583" s="116"/>
      <c r="AQ583" s="116" t="s">
        <v>1037</v>
      </c>
      <c r="AR583" s="116" t="s">
        <v>1026</v>
      </c>
      <c r="AS583" s="116">
        <v>453578</v>
      </c>
    </row>
    <row r="584" spans="40:45" x14ac:dyDescent="0.25">
      <c r="AN584" s="116" t="s">
        <v>1080</v>
      </c>
      <c r="AO584" s="116"/>
      <c r="AP584" s="116"/>
      <c r="AQ584" s="116" t="s">
        <v>1038</v>
      </c>
      <c r="AR584" s="116" t="s">
        <v>1026</v>
      </c>
      <c r="AS584" s="116">
        <v>345373</v>
      </c>
    </row>
    <row r="585" spans="40:45" x14ac:dyDescent="0.25">
      <c r="AN585" s="116" t="s">
        <v>1080</v>
      </c>
      <c r="AO585" s="116"/>
      <c r="AP585" s="116"/>
      <c r="AQ585" s="116" t="s">
        <v>1039</v>
      </c>
      <c r="AR585" s="116" t="s">
        <v>1026</v>
      </c>
      <c r="AS585" s="116">
        <v>353465</v>
      </c>
    </row>
    <row r="586" spans="40:45" x14ac:dyDescent="0.25">
      <c r="AN586" s="116" t="s">
        <v>1080</v>
      </c>
      <c r="AO586" s="116"/>
      <c r="AP586" s="116"/>
      <c r="AQ586" s="116" t="s">
        <v>1040</v>
      </c>
      <c r="AR586" s="116" t="s">
        <v>1026</v>
      </c>
      <c r="AS586" s="116">
        <v>267520</v>
      </c>
    </row>
    <row r="587" spans="40:45" x14ac:dyDescent="0.25">
      <c r="AN587" s="116" t="s">
        <v>1080</v>
      </c>
      <c r="AO587" s="116"/>
      <c r="AP587" s="116"/>
      <c r="AQ587" s="116" t="s">
        <v>1041</v>
      </c>
      <c r="AR587" s="116" t="s">
        <v>1026</v>
      </c>
      <c r="AS587" s="116">
        <v>413236</v>
      </c>
    </row>
    <row r="588" spans="40:45" x14ac:dyDescent="0.25">
      <c r="AN588" s="116" t="s">
        <v>1080</v>
      </c>
      <c r="AO588" s="116"/>
      <c r="AP588" s="116"/>
      <c r="AQ588" s="116" t="s">
        <v>1042</v>
      </c>
      <c r="AR588" s="116" t="s">
        <v>1026</v>
      </c>
      <c r="AS588" s="116">
        <v>98337</v>
      </c>
    </row>
    <row r="589" spans="40:45" x14ac:dyDescent="0.25">
      <c r="AN589" s="116" t="s">
        <v>1080</v>
      </c>
      <c r="AO589" s="116"/>
      <c r="AP589" s="116"/>
      <c r="AQ589" s="116" t="s">
        <v>3</v>
      </c>
      <c r="AR589" s="116" t="s">
        <v>1026</v>
      </c>
      <c r="AS589" s="116">
        <v>2678501</v>
      </c>
    </row>
    <row r="590" spans="40:45" x14ac:dyDescent="0.25">
      <c r="AN590" s="116" t="s">
        <v>1081</v>
      </c>
      <c r="AO590" s="116"/>
      <c r="AP590" s="116"/>
      <c r="AQ590" s="116" t="s">
        <v>1034</v>
      </c>
      <c r="AR590" s="116" t="s">
        <v>1026</v>
      </c>
      <c r="AS590" s="116">
        <v>1470760</v>
      </c>
    </row>
    <row r="591" spans="40:45" x14ac:dyDescent="0.25">
      <c r="AN591" s="116" t="s">
        <v>1081</v>
      </c>
      <c r="AO591" s="116"/>
      <c r="AP591" s="116"/>
      <c r="AQ591" s="116" t="s">
        <v>1035</v>
      </c>
      <c r="AR591" s="116" t="s">
        <v>1026</v>
      </c>
      <c r="AS591" s="116">
        <v>205926</v>
      </c>
    </row>
    <row r="592" spans="40:45" x14ac:dyDescent="0.25">
      <c r="AN592" s="116" t="s">
        <v>1081</v>
      </c>
      <c r="AO592" s="116"/>
      <c r="AP592" s="116"/>
      <c r="AQ592" s="116" t="s">
        <v>1036</v>
      </c>
      <c r="AR592" s="116" t="s">
        <v>1026</v>
      </c>
      <c r="AS592" s="116">
        <v>337094</v>
      </c>
    </row>
    <row r="593" spans="40:45" x14ac:dyDescent="0.25">
      <c r="AN593" s="116" t="s">
        <v>1081</v>
      </c>
      <c r="AO593" s="116"/>
      <c r="AP593" s="116"/>
      <c r="AQ593" s="116" t="s">
        <v>1037</v>
      </c>
      <c r="AR593" s="116" t="s">
        <v>1026</v>
      </c>
      <c r="AS593" s="116">
        <v>1084475</v>
      </c>
    </row>
    <row r="594" spans="40:45" x14ac:dyDescent="0.25">
      <c r="AN594" s="116" t="s">
        <v>1081</v>
      </c>
      <c r="AO594" s="116"/>
      <c r="AP594" s="116"/>
      <c r="AQ594" s="116" t="s">
        <v>1038</v>
      </c>
      <c r="AR594" s="116" t="s">
        <v>1026</v>
      </c>
      <c r="AS594" s="116">
        <v>413353</v>
      </c>
    </row>
    <row r="595" spans="40:45" x14ac:dyDescent="0.25">
      <c r="AN595" s="116" t="s">
        <v>1081</v>
      </c>
      <c r="AO595" s="116"/>
      <c r="AP595" s="116"/>
      <c r="AQ595" s="116" t="s">
        <v>1039</v>
      </c>
      <c r="AR595" s="116" t="s">
        <v>1026</v>
      </c>
      <c r="AS595" s="116">
        <v>414447</v>
      </c>
    </row>
    <row r="596" spans="40:45" x14ac:dyDescent="0.25">
      <c r="AN596" s="116" t="s">
        <v>1081</v>
      </c>
      <c r="AO596" s="116"/>
      <c r="AP596" s="116"/>
      <c r="AQ596" s="116" t="s">
        <v>1040</v>
      </c>
      <c r="AR596" s="116" t="s">
        <v>1026</v>
      </c>
      <c r="AS596" s="116">
        <v>151631</v>
      </c>
    </row>
    <row r="597" spans="40:45" x14ac:dyDescent="0.25">
      <c r="AN597" s="116" t="s">
        <v>1081</v>
      </c>
      <c r="AO597" s="116"/>
      <c r="AP597" s="116"/>
      <c r="AQ597" s="116" t="s">
        <v>1041</v>
      </c>
      <c r="AR597" s="116" t="s">
        <v>1026</v>
      </c>
      <c r="AS597" s="116">
        <v>587891</v>
      </c>
    </row>
    <row r="598" spans="40:45" x14ac:dyDescent="0.25">
      <c r="AN598" s="116" t="s">
        <v>1081</v>
      </c>
      <c r="AO598" s="116"/>
      <c r="AP598" s="116"/>
      <c r="AQ598" s="116" t="s">
        <v>1042</v>
      </c>
      <c r="AR598" s="116" t="s">
        <v>1026</v>
      </c>
      <c r="AS598" s="116">
        <v>890191</v>
      </c>
    </row>
    <row r="599" spans="40:45" x14ac:dyDescent="0.25">
      <c r="AN599" s="116" t="s">
        <v>1081</v>
      </c>
      <c r="AO599" s="116"/>
      <c r="AP599" s="116"/>
      <c r="AQ599" s="116" t="s">
        <v>3</v>
      </c>
      <c r="AR599" s="116" t="s">
        <v>1026</v>
      </c>
      <c r="AS599" s="116">
        <v>5555768</v>
      </c>
    </row>
    <row r="600" spans="40:45" x14ac:dyDescent="0.25">
      <c r="AN600" s="116" t="s">
        <v>1082</v>
      </c>
      <c r="AO600" s="116"/>
      <c r="AP600" s="116"/>
      <c r="AQ600" s="116" t="s">
        <v>1034</v>
      </c>
      <c r="AR600" s="116" t="s">
        <v>1026</v>
      </c>
      <c r="AS600" s="116">
        <v>1033980</v>
      </c>
    </row>
    <row r="601" spans="40:45" x14ac:dyDescent="0.25">
      <c r="AN601" s="116" t="s">
        <v>1082</v>
      </c>
      <c r="AO601" s="116"/>
      <c r="AP601" s="116"/>
      <c r="AQ601" s="116" t="s">
        <v>1035</v>
      </c>
      <c r="AR601" s="116" t="s">
        <v>1026</v>
      </c>
      <c r="AS601" s="116">
        <v>310991</v>
      </c>
    </row>
    <row r="602" spans="40:45" x14ac:dyDescent="0.25">
      <c r="AN602" s="116" t="s">
        <v>1082</v>
      </c>
      <c r="AO602" s="116"/>
      <c r="AP602" s="116"/>
      <c r="AQ602" s="116" t="s">
        <v>1036</v>
      </c>
      <c r="AR602" s="116" t="s">
        <v>1026</v>
      </c>
      <c r="AS602" s="116">
        <v>511201</v>
      </c>
    </row>
    <row r="603" spans="40:45" x14ac:dyDescent="0.25">
      <c r="AN603" s="116" t="s">
        <v>1082</v>
      </c>
      <c r="AO603" s="116"/>
      <c r="AP603" s="116"/>
      <c r="AQ603" s="116" t="s">
        <v>1037</v>
      </c>
      <c r="AR603" s="116" t="s">
        <v>1026</v>
      </c>
      <c r="AS603" s="116">
        <v>2035301</v>
      </c>
    </row>
    <row r="604" spans="40:45" x14ac:dyDescent="0.25">
      <c r="AN604" s="116" t="s">
        <v>1082</v>
      </c>
      <c r="AO604" s="116"/>
      <c r="AP604" s="116"/>
      <c r="AQ604" s="116" t="s">
        <v>1038</v>
      </c>
      <c r="AR604" s="116" t="s">
        <v>1026</v>
      </c>
      <c r="AS604" s="116">
        <v>708659</v>
      </c>
    </row>
    <row r="605" spans="40:45" x14ac:dyDescent="0.25">
      <c r="AN605" s="116" t="s">
        <v>1082</v>
      </c>
      <c r="AO605" s="116"/>
      <c r="AP605" s="116"/>
      <c r="AQ605" s="116" t="s">
        <v>1039</v>
      </c>
      <c r="AR605" s="116" t="s">
        <v>1026</v>
      </c>
      <c r="AS605" s="116">
        <v>1330858</v>
      </c>
    </row>
    <row r="606" spans="40:45" x14ac:dyDescent="0.25">
      <c r="AN606" s="116" t="s">
        <v>1082</v>
      </c>
      <c r="AO606" s="116"/>
      <c r="AP606" s="116"/>
      <c r="AQ606" s="116" t="s">
        <v>1040</v>
      </c>
      <c r="AR606" s="116" t="s">
        <v>1026</v>
      </c>
      <c r="AS606" s="116">
        <v>456095</v>
      </c>
    </row>
    <row r="607" spans="40:45" x14ac:dyDescent="0.25">
      <c r="AN607" s="116" t="s">
        <v>1082</v>
      </c>
      <c r="AO607" s="116"/>
      <c r="AP607" s="116"/>
      <c r="AQ607" s="116" t="s">
        <v>1041</v>
      </c>
      <c r="AR607" s="116" t="s">
        <v>1026</v>
      </c>
      <c r="AS607" s="116">
        <v>1068531</v>
      </c>
    </row>
    <row r="608" spans="40:45" x14ac:dyDescent="0.25">
      <c r="AN608" s="116" t="s">
        <v>1082</v>
      </c>
      <c r="AO608" s="116"/>
      <c r="AP608" s="116"/>
      <c r="AQ608" s="116" t="s">
        <v>1042</v>
      </c>
      <c r="AR608" s="116" t="s">
        <v>1026</v>
      </c>
      <c r="AS608" s="116">
        <v>747396</v>
      </c>
    </row>
    <row r="609" spans="40:45" x14ac:dyDescent="0.25">
      <c r="AN609" s="116" t="s">
        <v>1082</v>
      </c>
      <c r="AO609" s="116"/>
      <c r="AP609" s="116"/>
      <c r="AQ609" s="116" t="s">
        <v>3</v>
      </c>
      <c r="AR609" s="116" t="s">
        <v>1026</v>
      </c>
      <c r="AS609" s="116">
        <v>8203012</v>
      </c>
    </row>
    <row r="610" spans="40:45" x14ac:dyDescent="0.25">
      <c r="AN610" s="116" t="s">
        <v>1083</v>
      </c>
      <c r="AO610" s="116"/>
      <c r="AP610" s="116"/>
      <c r="AQ610" s="116" t="s">
        <v>1034</v>
      </c>
      <c r="AR610" s="116" t="s">
        <v>1026</v>
      </c>
      <c r="AS610" s="116">
        <v>3243573</v>
      </c>
    </row>
    <row r="611" spans="40:45" x14ac:dyDescent="0.25">
      <c r="AN611" s="116" t="s">
        <v>1083</v>
      </c>
      <c r="AO611" s="116"/>
      <c r="AP611" s="116"/>
      <c r="AQ611" s="116" t="s">
        <v>1035</v>
      </c>
      <c r="AR611" s="116" t="s">
        <v>1026</v>
      </c>
      <c r="AS611" s="116">
        <v>1355608</v>
      </c>
    </row>
    <row r="612" spans="40:45" x14ac:dyDescent="0.25">
      <c r="AN612" s="116" t="s">
        <v>1083</v>
      </c>
      <c r="AO612" s="116"/>
      <c r="AP612" s="116"/>
      <c r="AQ612" s="116" t="s">
        <v>1036</v>
      </c>
      <c r="AR612" s="116" t="s">
        <v>1026</v>
      </c>
      <c r="AS612" s="116">
        <v>663378</v>
      </c>
    </row>
    <row r="613" spans="40:45" x14ac:dyDescent="0.25">
      <c r="AN613" s="116" t="s">
        <v>1083</v>
      </c>
      <c r="AO613" s="116"/>
      <c r="AP613" s="116"/>
      <c r="AQ613" s="116" t="s">
        <v>1037</v>
      </c>
      <c r="AR613" s="116" t="s">
        <v>1026</v>
      </c>
      <c r="AS613" s="116">
        <v>2150541</v>
      </c>
    </row>
    <row r="614" spans="40:45" x14ac:dyDescent="0.25">
      <c r="AN614" s="116" t="s">
        <v>1083</v>
      </c>
      <c r="AO614" s="116"/>
      <c r="AP614" s="116"/>
      <c r="AQ614" s="116" t="s">
        <v>1038</v>
      </c>
      <c r="AR614" s="116" t="s">
        <v>1026</v>
      </c>
      <c r="AS614" s="116">
        <v>1312311</v>
      </c>
    </row>
    <row r="615" spans="40:45" x14ac:dyDescent="0.25">
      <c r="AN615" s="116" t="s">
        <v>1083</v>
      </c>
      <c r="AO615" s="116"/>
      <c r="AP615" s="116"/>
      <c r="AQ615" s="116" t="s">
        <v>1039</v>
      </c>
      <c r="AR615" s="116" t="s">
        <v>1026</v>
      </c>
      <c r="AS615" s="116">
        <v>1252590</v>
      </c>
    </row>
    <row r="616" spans="40:45" x14ac:dyDescent="0.25">
      <c r="AN616" s="116" t="s">
        <v>1083</v>
      </c>
      <c r="AO616" s="116"/>
      <c r="AP616" s="116"/>
      <c r="AQ616" s="116" t="s">
        <v>1040</v>
      </c>
      <c r="AR616" s="116" t="s">
        <v>1026</v>
      </c>
      <c r="AS616" s="116">
        <v>2636278</v>
      </c>
    </row>
    <row r="617" spans="40:45" x14ac:dyDescent="0.25">
      <c r="AN617" s="116" t="s">
        <v>1083</v>
      </c>
      <c r="AO617" s="116"/>
      <c r="AP617" s="116"/>
      <c r="AQ617" s="116" t="s">
        <v>1041</v>
      </c>
      <c r="AR617" s="116" t="s">
        <v>1026</v>
      </c>
      <c r="AS617" s="116">
        <v>3426822</v>
      </c>
    </row>
    <row r="618" spans="40:45" x14ac:dyDescent="0.25">
      <c r="AN618" s="116" t="s">
        <v>1083</v>
      </c>
      <c r="AO618" s="116"/>
      <c r="AP618" s="116"/>
      <c r="AQ618" s="116" t="s">
        <v>1042</v>
      </c>
      <c r="AR618" s="116" t="s">
        <v>1026</v>
      </c>
      <c r="AS618" s="116">
        <v>1819369</v>
      </c>
    </row>
    <row r="619" spans="40:45" x14ac:dyDescent="0.25">
      <c r="AN619" s="116" t="s">
        <v>1083</v>
      </c>
      <c r="AO619" s="116"/>
      <c r="AP619" s="116"/>
      <c r="AQ619" s="116" t="s">
        <v>3</v>
      </c>
      <c r="AR619" s="116" t="s">
        <v>1026</v>
      </c>
      <c r="AS619" s="116">
        <v>17860469</v>
      </c>
    </row>
    <row r="620" spans="40:45" x14ac:dyDescent="0.25">
      <c r="AN620" s="116" t="s">
        <v>1044</v>
      </c>
      <c r="AO620" s="116"/>
      <c r="AP620" s="116"/>
      <c r="AQ620" s="116" t="s">
        <v>1034</v>
      </c>
      <c r="AR620" s="116" t="s">
        <v>1026</v>
      </c>
      <c r="AS620" s="116">
        <v>2808207</v>
      </c>
    </row>
    <row r="621" spans="40:45" x14ac:dyDescent="0.25">
      <c r="AN621" s="116" t="s">
        <v>1044</v>
      </c>
      <c r="AO621" s="116"/>
      <c r="AP621" s="116"/>
      <c r="AQ621" s="116" t="s">
        <v>1035</v>
      </c>
      <c r="AR621" s="116" t="s">
        <v>1026</v>
      </c>
      <c r="AS621" s="116">
        <v>3104516</v>
      </c>
    </row>
    <row r="622" spans="40:45" x14ac:dyDescent="0.25">
      <c r="AN622" s="116" t="s">
        <v>1044</v>
      </c>
      <c r="AO622" s="116"/>
      <c r="AP622" s="116"/>
      <c r="AQ622" s="116" t="s">
        <v>1036</v>
      </c>
      <c r="AR622" s="116" t="s">
        <v>1026</v>
      </c>
      <c r="AS622" s="116">
        <v>2042481</v>
      </c>
    </row>
    <row r="623" spans="40:45" x14ac:dyDescent="0.25">
      <c r="AN623" s="116" t="s">
        <v>1044</v>
      </c>
      <c r="AO623" s="116"/>
      <c r="AP623" s="116"/>
      <c r="AQ623" s="116" t="s">
        <v>1037</v>
      </c>
      <c r="AR623" s="116" t="s">
        <v>1026</v>
      </c>
      <c r="AS623" s="116">
        <v>8370404</v>
      </c>
    </row>
    <row r="624" spans="40:45" x14ac:dyDescent="0.25">
      <c r="AN624" s="116" t="s">
        <v>1044</v>
      </c>
      <c r="AO624" s="116"/>
      <c r="AP624" s="116"/>
      <c r="AQ624" s="116" t="s">
        <v>1038</v>
      </c>
      <c r="AR624" s="116" t="s">
        <v>1026</v>
      </c>
      <c r="AS624" s="116">
        <v>3773514</v>
      </c>
    </row>
    <row r="625" spans="40:45" x14ac:dyDescent="0.25">
      <c r="AN625" s="116" t="s">
        <v>1044</v>
      </c>
      <c r="AO625" s="116"/>
      <c r="AP625" s="116"/>
      <c r="AQ625" s="116" t="s">
        <v>1039</v>
      </c>
      <c r="AR625" s="116" t="s">
        <v>1026</v>
      </c>
      <c r="AS625" s="116">
        <v>8893962</v>
      </c>
    </row>
    <row r="626" spans="40:45" x14ac:dyDescent="0.25">
      <c r="AN626" s="116" t="s">
        <v>1044</v>
      </c>
      <c r="AO626" s="116"/>
      <c r="AP626" s="116"/>
      <c r="AQ626" s="116" t="s">
        <v>1040</v>
      </c>
      <c r="AR626" s="116" t="s">
        <v>1026</v>
      </c>
      <c r="AS626" s="116">
        <v>10352707</v>
      </c>
    </row>
    <row r="627" spans="40:45" x14ac:dyDescent="0.25">
      <c r="AN627" s="116" t="s">
        <v>1044</v>
      </c>
      <c r="AO627" s="116"/>
      <c r="AP627" s="116"/>
      <c r="AQ627" s="116" t="s">
        <v>1041</v>
      </c>
      <c r="AR627" s="116" t="s">
        <v>1026</v>
      </c>
      <c r="AS627" s="116">
        <v>3439189</v>
      </c>
    </row>
    <row r="628" spans="40:45" x14ac:dyDescent="0.25">
      <c r="AN628" s="116" t="s">
        <v>1044</v>
      </c>
      <c r="AO628" s="116"/>
      <c r="AP628" s="116"/>
      <c r="AQ628" s="116" t="s">
        <v>1042</v>
      </c>
      <c r="AR628" s="116" t="s">
        <v>1026</v>
      </c>
      <c r="AS628" s="116">
        <v>1685200</v>
      </c>
    </row>
    <row r="629" spans="40:45" x14ac:dyDescent="0.25">
      <c r="AN629" s="116" t="s">
        <v>1044</v>
      </c>
      <c r="AO629" s="116"/>
      <c r="AP629" s="116"/>
      <c r="AQ629" s="116" t="s">
        <v>3</v>
      </c>
      <c r="AR629" s="116" t="s">
        <v>1026</v>
      </c>
      <c r="AS629" s="116">
        <v>44470181</v>
      </c>
    </row>
    <row r="630" spans="40:45" x14ac:dyDescent="0.25">
      <c r="AN630" s="116" t="s">
        <v>1084</v>
      </c>
      <c r="AO630" s="116"/>
      <c r="AP630" s="116"/>
      <c r="AQ630" s="116" t="s">
        <v>1034</v>
      </c>
      <c r="AR630" s="116" t="s">
        <v>1026</v>
      </c>
      <c r="AS630" s="116">
        <v>1098849</v>
      </c>
    </row>
    <row r="631" spans="40:45" x14ac:dyDescent="0.25">
      <c r="AN631" s="116" t="s">
        <v>1084</v>
      </c>
      <c r="AO631" s="116"/>
      <c r="AP631" s="116"/>
      <c r="AQ631" s="116" t="s">
        <v>1035</v>
      </c>
      <c r="AR631" s="116" t="s">
        <v>1026</v>
      </c>
      <c r="AS631" s="116">
        <v>2277704</v>
      </c>
    </row>
    <row r="632" spans="40:45" x14ac:dyDescent="0.25">
      <c r="AN632" s="116" t="s">
        <v>1084</v>
      </c>
      <c r="AO632" s="116"/>
      <c r="AP632" s="116"/>
      <c r="AQ632" s="116" t="s">
        <v>1036</v>
      </c>
      <c r="AR632" s="116" t="s">
        <v>1026</v>
      </c>
      <c r="AS632" s="116">
        <v>954514</v>
      </c>
    </row>
    <row r="633" spans="40:45" x14ac:dyDescent="0.25">
      <c r="AN633" s="116" t="s">
        <v>1084</v>
      </c>
      <c r="AO633" s="116"/>
      <c r="AP633" s="116"/>
      <c r="AQ633" s="116" t="s">
        <v>1037</v>
      </c>
      <c r="AR633" s="116" t="s">
        <v>1026</v>
      </c>
      <c r="AS633" s="116">
        <v>6961880</v>
      </c>
    </row>
    <row r="634" spans="40:45" x14ac:dyDescent="0.25">
      <c r="AN634" s="116" t="s">
        <v>1084</v>
      </c>
      <c r="AO634" s="116"/>
      <c r="AP634" s="116"/>
      <c r="AQ634" s="116" t="s">
        <v>1038</v>
      </c>
      <c r="AR634" s="116" t="s">
        <v>1026</v>
      </c>
      <c r="AS634" s="116">
        <v>2238613</v>
      </c>
    </row>
    <row r="635" spans="40:45" x14ac:dyDescent="0.25">
      <c r="AN635" s="116" t="s">
        <v>1084</v>
      </c>
      <c r="AO635" s="116"/>
      <c r="AP635" s="116"/>
      <c r="AQ635" s="116" t="s">
        <v>1039</v>
      </c>
      <c r="AR635" s="116" t="s">
        <v>1026</v>
      </c>
      <c r="AS635" s="116">
        <v>5065269</v>
      </c>
    </row>
    <row r="636" spans="40:45" x14ac:dyDescent="0.25">
      <c r="AN636" s="116" t="s">
        <v>1084</v>
      </c>
      <c r="AO636" s="116"/>
      <c r="AP636" s="116"/>
      <c r="AQ636" s="116" t="s">
        <v>1040</v>
      </c>
      <c r="AR636" s="116" t="s">
        <v>1026</v>
      </c>
      <c r="AS636" s="116">
        <v>5785981</v>
      </c>
    </row>
    <row r="637" spans="40:45" x14ac:dyDescent="0.25">
      <c r="AN637" s="116" t="s">
        <v>1084</v>
      </c>
      <c r="AO637" s="116"/>
      <c r="AP637" s="116"/>
      <c r="AQ637" s="116" t="s">
        <v>1041</v>
      </c>
      <c r="AR637" s="116" t="s">
        <v>1026</v>
      </c>
      <c r="AS637" s="116">
        <v>2568246</v>
      </c>
    </row>
    <row r="638" spans="40:45" x14ac:dyDescent="0.25">
      <c r="AN638" s="116" t="s">
        <v>1084</v>
      </c>
      <c r="AO638" s="116"/>
      <c r="AP638" s="116"/>
      <c r="AQ638" s="116" t="s">
        <v>1042</v>
      </c>
      <c r="AR638" s="116" t="s">
        <v>1026</v>
      </c>
      <c r="AS638" s="116">
        <v>1176302</v>
      </c>
    </row>
    <row r="639" spans="40:45" x14ac:dyDescent="0.25">
      <c r="AN639" s="116" t="s">
        <v>1084</v>
      </c>
      <c r="AO639" s="116"/>
      <c r="AP639" s="116"/>
      <c r="AQ639" s="116" t="s">
        <v>3</v>
      </c>
      <c r="AR639" s="116" t="s">
        <v>1026</v>
      </c>
      <c r="AS639" s="116">
        <v>28127357</v>
      </c>
    </row>
    <row r="640" spans="40:45" x14ac:dyDescent="0.25">
      <c r="AN640" s="116" t="s">
        <v>1085</v>
      </c>
      <c r="AO640" s="116"/>
      <c r="AP640" s="116"/>
      <c r="AQ640" s="116" t="s">
        <v>1034</v>
      </c>
      <c r="AR640" s="116" t="s">
        <v>1026</v>
      </c>
      <c r="AS640" s="116">
        <v>191583</v>
      </c>
    </row>
    <row r="641" spans="40:45" x14ac:dyDescent="0.25">
      <c r="AN641" s="116" t="s">
        <v>1085</v>
      </c>
      <c r="AO641" s="116"/>
      <c r="AP641" s="116"/>
      <c r="AQ641" s="116" t="s">
        <v>1035</v>
      </c>
      <c r="AR641" s="116" t="s">
        <v>1026</v>
      </c>
      <c r="AS641" s="116">
        <v>346217</v>
      </c>
    </row>
    <row r="642" spans="40:45" x14ac:dyDescent="0.25">
      <c r="AN642" s="116" t="s">
        <v>1085</v>
      </c>
      <c r="AO642" s="116"/>
      <c r="AP642" s="116"/>
      <c r="AQ642" s="116" t="s">
        <v>1036</v>
      </c>
      <c r="AR642" s="116" t="s">
        <v>1026</v>
      </c>
      <c r="AS642" s="116">
        <v>912608</v>
      </c>
    </row>
    <row r="643" spans="40:45" x14ac:dyDescent="0.25">
      <c r="AN643" s="116" t="s">
        <v>1085</v>
      </c>
      <c r="AO643" s="116"/>
      <c r="AP643" s="116"/>
      <c r="AQ643" s="116" t="s">
        <v>1037</v>
      </c>
      <c r="AR643" s="116" t="s">
        <v>1026</v>
      </c>
      <c r="AS643" s="116">
        <v>700981</v>
      </c>
    </row>
    <row r="644" spans="40:45" x14ac:dyDescent="0.25">
      <c r="AN644" s="116" t="s">
        <v>1085</v>
      </c>
      <c r="AO644" s="116"/>
      <c r="AP644" s="116"/>
      <c r="AQ644" s="116" t="s">
        <v>1038</v>
      </c>
      <c r="AR644" s="116" t="s">
        <v>1026</v>
      </c>
      <c r="AS644" s="116">
        <v>129427</v>
      </c>
    </row>
    <row r="645" spans="40:45" x14ac:dyDescent="0.25">
      <c r="AN645" s="116" t="s">
        <v>1085</v>
      </c>
      <c r="AO645" s="116"/>
      <c r="AP645" s="116"/>
      <c r="AQ645" s="116" t="s">
        <v>1039</v>
      </c>
      <c r="AR645" s="116" t="s">
        <v>1026</v>
      </c>
      <c r="AS645" s="116">
        <v>64987</v>
      </c>
    </row>
    <row r="646" spans="40:45" x14ac:dyDescent="0.25">
      <c r="AN646" s="116" t="s">
        <v>1085</v>
      </c>
      <c r="AO646" s="116"/>
      <c r="AP646" s="116"/>
      <c r="AQ646" s="116" t="s">
        <v>1040</v>
      </c>
      <c r="AR646" s="116" t="s">
        <v>1026</v>
      </c>
      <c r="AS646" s="116">
        <v>61903</v>
      </c>
    </row>
    <row r="647" spans="40:45" x14ac:dyDescent="0.25">
      <c r="AN647" s="116" t="s">
        <v>1085</v>
      </c>
      <c r="AO647" s="116"/>
      <c r="AP647" s="116"/>
      <c r="AQ647" s="116" t="s">
        <v>1041</v>
      </c>
      <c r="AR647" s="116" t="s">
        <v>1026</v>
      </c>
      <c r="AS647" s="116">
        <v>73425</v>
      </c>
    </row>
    <row r="648" spans="40:45" x14ac:dyDescent="0.25">
      <c r="AN648" s="116" t="s">
        <v>1085</v>
      </c>
      <c r="AO648" s="116"/>
      <c r="AP648" s="116"/>
      <c r="AQ648" s="116" t="s">
        <v>1042</v>
      </c>
      <c r="AR648" s="116" t="s">
        <v>1026</v>
      </c>
      <c r="AS648" s="116">
        <v>4612</v>
      </c>
    </row>
    <row r="649" spans="40:45" x14ac:dyDescent="0.25">
      <c r="AN649" s="116" t="s">
        <v>1085</v>
      </c>
      <c r="AO649" s="116"/>
      <c r="AP649" s="116"/>
      <c r="AQ649" s="116" t="s">
        <v>3</v>
      </c>
      <c r="AR649" s="116" t="s">
        <v>1026</v>
      </c>
      <c r="AS649" s="116">
        <v>2485743</v>
      </c>
    </row>
    <row r="650" spans="40:45" x14ac:dyDescent="0.25">
      <c r="AN650" s="116" t="s">
        <v>1086</v>
      </c>
      <c r="AO650" s="116"/>
      <c r="AP650" s="116"/>
      <c r="AQ650" s="116" t="s">
        <v>1034</v>
      </c>
      <c r="AR650" s="116" t="s">
        <v>1026</v>
      </c>
      <c r="AS650" s="116">
        <v>27346</v>
      </c>
    </row>
    <row r="651" spans="40:45" x14ac:dyDescent="0.25">
      <c r="AN651" s="116" t="s">
        <v>1086</v>
      </c>
      <c r="AO651" s="116"/>
      <c r="AP651" s="116"/>
      <c r="AQ651" s="116" t="s">
        <v>1035</v>
      </c>
      <c r="AR651" s="116" t="s">
        <v>1026</v>
      </c>
      <c r="AS651" s="116">
        <v>62454</v>
      </c>
    </row>
    <row r="652" spans="40:45" x14ac:dyDescent="0.25">
      <c r="AN652" s="116" t="s">
        <v>1086</v>
      </c>
      <c r="AO652" s="116"/>
      <c r="AP652" s="116"/>
      <c r="AQ652" s="116" t="s">
        <v>1036</v>
      </c>
      <c r="AR652" s="116" t="s">
        <v>1026</v>
      </c>
      <c r="AS652" s="116">
        <v>30412</v>
      </c>
    </row>
    <row r="653" spans="40:45" x14ac:dyDescent="0.25">
      <c r="AN653" s="116" t="s">
        <v>1086</v>
      </c>
      <c r="AO653" s="116"/>
      <c r="AP653" s="116"/>
      <c r="AQ653" s="116" t="s">
        <v>1037</v>
      </c>
      <c r="AR653" s="116" t="s">
        <v>1026</v>
      </c>
      <c r="AS653" s="116">
        <v>5485</v>
      </c>
    </row>
    <row r="654" spans="40:45" x14ac:dyDescent="0.25">
      <c r="AN654" s="116" t="s">
        <v>1086</v>
      </c>
      <c r="AO654" s="116"/>
      <c r="AP654" s="116"/>
      <c r="AQ654" s="116" t="s">
        <v>1038</v>
      </c>
      <c r="AR654" s="116" t="s">
        <v>1026</v>
      </c>
      <c r="AS654" s="116">
        <v>12042</v>
      </c>
    </row>
    <row r="655" spans="40:45" x14ac:dyDescent="0.25">
      <c r="AN655" s="116" t="s">
        <v>1086</v>
      </c>
      <c r="AO655" s="116"/>
      <c r="AP655" s="116"/>
      <c r="AQ655" s="116" t="s">
        <v>1039</v>
      </c>
      <c r="AR655" s="116" t="s">
        <v>1026</v>
      </c>
      <c r="AS655" s="116">
        <v>2359</v>
      </c>
    </row>
    <row r="656" spans="40:45" x14ac:dyDescent="0.25">
      <c r="AN656" s="116" t="s">
        <v>1086</v>
      </c>
      <c r="AO656" s="116"/>
      <c r="AP656" s="116"/>
      <c r="AQ656" s="116" t="s">
        <v>1040</v>
      </c>
      <c r="AR656" s="116" t="s">
        <v>1026</v>
      </c>
      <c r="AS656" s="116">
        <v>155</v>
      </c>
    </row>
    <row r="657" spans="40:45" x14ac:dyDescent="0.25">
      <c r="AN657" s="116" t="s">
        <v>1086</v>
      </c>
      <c r="AO657" s="116"/>
      <c r="AP657" s="116"/>
      <c r="AQ657" s="116" t="s">
        <v>1041</v>
      </c>
      <c r="AR657" s="116" t="s">
        <v>1026</v>
      </c>
      <c r="AS657" s="116">
        <v>1281</v>
      </c>
    </row>
    <row r="658" spans="40:45" x14ac:dyDescent="0.25">
      <c r="AN658" s="116" t="s">
        <v>1086</v>
      </c>
      <c r="AO658" s="116"/>
      <c r="AP658" s="116"/>
      <c r="AQ658" s="116" t="s">
        <v>1042</v>
      </c>
      <c r="AR658" s="116" t="s">
        <v>1026</v>
      </c>
      <c r="AS658" s="116">
        <v>644</v>
      </c>
    </row>
    <row r="659" spans="40:45" x14ac:dyDescent="0.25">
      <c r="AN659" s="116" t="s">
        <v>1086</v>
      </c>
      <c r="AO659" s="116"/>
      <c r="AP659" s="116"/>
      <c r="AQ659" s="116" t="s">
        <v>3</v>
      </c>
      <c r="AR659" s="116" t="s">
        <v>1026</v>
      </c>
      <c r="AS659" s="116">
        <v>142179</v>
      </c>
    </row>
    <row r="660" spans="40:45" x14ac:dyDescent="0.25">
      <c r="AN660" s="116" t="s">
        <v>1087</v>
      </c>
      <c r="AO660" s="116"/>
      <c r="AP660" s="116"/>
      <c r="AQ660" s="116" t="s">
        <v>1034</v>
      </c>
      <c r="AR660" s="116" t="s">
        <v>1026</v>
      </c>
      <c r="AS660" s="116">
        <v>14382</v>
      </c>
    </row>
    <row r="661" spans="40:45" x14ac:dyDescent="0.25">
      <c r="AN661" s="116" t="s">
        <v>1087</v>
      </c>
      <c r="AO661" s="116"/>
      <c r="AP661" s="116"/>
      <c r="AQ661" s="116" t="s">
        <v>1035</v>
      </c>
      <c r="AR661" s="116" t="s">
        <v>1026</v>
      </c>
      <c r="AS661" s="116">
        <v>161104</v>
      </c>
    </row>
    <row r="662" spans="40:45" x14ac:dyDescent="0.25">
      <c r="AN662" s="116" t="s">
        <v>1087</v>
      </c>
      <c r="AO662" s="116"/>
      <c r="AP662" s="116"/>
      <c r="AQ662" s="116" t="s">
        <v>1036</v>
      </c>
      <c r="AR662" s="116" t="s">
        <v>1026</v>
      </c>
      <c r="AS662" s="116">
        <v>123215</v>
      </c>
    </row>
    <row r="663" spans="40:45" x14ac:dyDescent="0.25">
      <c r="AN663" s="116" t="s">
        <v>1087</v>
      </c>
      <c r="AO663" s="116"/>
      <c r="AP663" s="116"/>
      <c r="AQ663" s="116" t="s">
        <v>1037</v>
      </c>
      <c r="AR663" s="116" t="s">
        <v>1026</v>
      </c>
      <c r="AS663" s="116">
        <v>98889</v>
      </c>
    </row>
    <row r="664" spans="40:45" x14ac:dyDescent="0.25">
      <c r="AN664" s="116" t="s">
        <v>1087</v>
      </c>
      <c r="AO664" s="116"/>
      <c r="AP664" s="116"/>
      <c r="AQ664" s="116" t="s">
        <v>1038</v>
      </c>
      <c r="AR664" s="116" t="s">
        <v>1026</v>
      </c>
      <c r="AS664" s="116">
        <v>43324</v>
      </c>
    </row>
    <row r="665" spans="40:45" x14ac:dyDescent="0.25">
      <c r="AN665" s="116" t="s">
        <v>1087</v>
      </c>
      <c r="AO665" s="116"/>
      <c r="AP665" s="116"/>
      <c r="AQ665" s="116" t="s">
        <v>1039</v>
      </c>
      <c r="AR665" s="116" t="s">
        <v>1026</v>
      </c>
      <c r="AS665" s="116">
        <v>166150</v>
      </c>
    </row>
    <row r="666" spans="40:45" x14ac:dyDescent="0.25">
      <c r="AN666" s="116" t="s">
        <v>1087</v>
      </c>
      <c r="AO666" s="116"/>
      <c r="AP666" s="116"/>
      <c r="AQ666" s="116" t="s">
        <v>1040</v>
      </c>
      <c r="AR666" s="116" t="s">
        <v>1026</v>
      </c>
      <c r="AS666" s="116">
        <v>46143</v>
      </c>
    </row>
    <row r="667" spans="40:45" x14ac:dyDescent="0.25">
      <c r="AN667" s="116" t="s">
        <v>1087</v>
      </c>
      <c r="AO667" s="116"/>
      <c r="AP667" s="116"/>
      <c r="AQ667" s="116" t="s">
        <v>1041</v>
      </c>
      <c r="AR667" s="116" t="s">
        <v>1026</v>
      </c>
      <c r="AS667" s="116">
        <v>20992</v>
      </c>
    </row>
    <row r="668" spans="40:45" x14ac:dyDescent="0.25">
      <c r="AN668" s="116" t="s">
        <v>1087</v>
      </c>
      <c r="AO668" s="116"/>
      <c r="AP668" s="116"/>
      <c r="AQ668" s="116" t="s">
        <v>1042</v>
      </c>
      <c r="AR668" s="116" t="s">
        <v>1026</v>
      </c>
      <c r="AS668" s="116">
        <v>338119</v>
      </c>
    </row>
    <row r="669" spans="40:45" x14ac:dyDescent="0.25">
      <c r="AN669" s="116" t="s">
        <v>1087</v>
      </c>
      <c r="AO669" s="116"/>
      <c r="AP669" s="116"/>
      <c r="AQ669" s="116" t="s">
        <v>3</v>
      </c>
      <c r="AR669" s="116" t="s">
        <v>1026</v>
      </c>
      <c r="AS669" s="116">
        <v>1012319</v>
      </c>
    </row>
    <row r="670" spans="40:45" x14ac:dyDescent="0.25">
      <c r="AN670" s="116" t="s">
        <v>1088</v>
      </c>
      <c r="AO670" s="116"/>
      <c r="AP670" s="116"/>
      <c r="AQ670" s="116" t="s">
        <v>1034</v>
      </c>
      <c r="AR670" s="116" t="s">
        <v>1026</v>
      </c>
      <c r="AS670" s="116">
        <v>1286360</v>
      </c>
    </row>
    <row r="671" spans="40:45" x14ac:dyDescent="0.25">
      <c r="AN671" s="116" t="s">
        <v>1088</v>
      </c>
      <c r="AO671" s="116"/>
      <c r="AP671" s="116"/>
      <c r="AQ671" s="116" t="s">
        <v>1035</v>
      </c>
      <c r="AR671" s="116" t="s">
        <v>1026</v>
      </c>
      <c r="AS671" s="116">
        <v>240406</v>
      </c>
    </row>
    <row r="672" spans="40:45" x14ac:dyDescent="0.25">
      <c r="AN672" s="116" t="s">
        <v>1088</v>
      </c>
      <c r="AO672" s="116"/>
      <c r="AP672" s="116"/>
      <c r="AQ672" s="116" t="s">
        <v>1036</v>
      </c>
      <c r="AR672" s="116" t="s">
        <v>1026</v>
      </c>
      <c r="AS672" s="116">
        <v>19559</v>
      </c>
    </row>
    <row r="673" spans="40:45" x14ac:dyDescent="0.25">
      <c r="AN673" s="116" t="s">
        <v>1088</v>
      </c>
      <c r="AO673" s="116"/>
      <c r="AP673" s="116"/>
      <c r="AQ673" s="116" t="s">
        <v>1037</v>
      </c>
      <c r="AR673" s="116" t="s">
        <v>1026</v>
      </c>
      <c r="AS673" s="116">
        <v>571893</v>
      </c>
    </row>
    <row r="674" spans="40:45" x14ac:dyDescent="0.25">
      <c r="AN674" s="116" t="s">
        <v>1088</v>
      </c>
      <c r="AO674" s="116"/>
      <c r="AP674" s="116"/>
      <c r="AQ674" s="116" t="s">
        <v>1038</v>
      </c>
      <c r="AR674" s="116" t="s">
        <v>1026</v>
      </c>
      <c r="AS674" s="116">
        <v>1130512</v>
      </c>
    </row>
    <row r="675" spans="40:45" x14ac:dyDescent="0.25">
      <c r="AN675" s="116" t="s">
        <v>1088</v>
      </c>
      <c r="AO675" s="116"/>
      <c r="AP675" s="116"/>
      <c r="AQ675" s="116" t="s">
        <v>1039</v>
      </c>
      <c r="AR675" s="116" t="s">
        <v>1026</v>
      </c>
      <c r="AS675" s="116">
        <v>3562114</v>
      </c>
    </row>
    <row r="676" spans="40:45" x14ac:dyDescent="0.25">
      <c r="AN676" s="116" t="s">
        <v>1088</v>
      </c>
      <c r="AO676" s="116"/>
      <c r="AP676" s="116"/>
      <c r="AQ676" s="116" t="s">
        <v>1040</v>
      </c>
      <c r="AR676" s="116" t="s">
        <v>1026</v>
      </c>
      <c r="AS676" s="116">
        <v>4276625</v>
      </c>
    </row>
    <row r="677" spans="40:45" x14ac:dyDescent="0.25">
      <c r="AN677" s="116" t="s">
        <v>1088</v>
      </c>
      <c r="AO677" s="116"/>
      <c r="AP677" s="116"/>
      <c r="AQ677" s="116" t="s">
        <v>1041</v>
      </c>
      <c r="AR677" s="116" t="s">
        <v>1026</v>
      </c>
      <c r="AS677" s="116">
        <v>749370</v>
      </c>
    </row>
    <row r="678" spans="40:45" x14ac:dyDescent="0.25">
      <c r="AN678" s="116" t="s">
        <v>1088</v>
      </c>
      <c r="AO678" s="116"/>
      <c r="AP678" s="116"/>
      <c r="AQ678" s="116" t="s">
        <v>1042</v>
      </c>
      <c r="AR678" s="116" t="s">
        <v>1026</v>
      </c>
      <c r="AS678" s="116">
        <v>141938</v>
      </c>
    </row>
    <row r="679" spans="40:45" x14ac:dyDescent="0.25">
      <c r="AN679" s="116" t="s">
        <v>1088</v>
      </c>
      <c r="AO679" s="116"/>
      <c r="AP679" s="116"/>
      <c r="AQ679" s="116" t="s">
        <v>3</v>
      </c>
      <c r="AR679" s="116" t="s">
        <v>1026</v>
      </c>
      <c r="AS679" s="116">
        <v>11978777</v>
      </c>
    </row>
    <row r="680" spans="40:45" x14ac:dyDescent="0.25">
      <c r="AN680" s="116" t="s">
        <v>1089</v>
      </c>
      <c r="AO680" s="116"/>
      <c r="AP680" s="116"/>
      <c r="AQ680" s="116" t="s">
        <v>1034</v>
      </c>
      <c r="AR680" s="116" t="s">
        <v>1026</v>
      </c>
      <c r="AS680" s="116">
        <v>189687</v>
      </c>
    </row>
    <row r="681" spans="40:45" x14ac:dyDescent="0.25">
      <c r="AN681" s="116" t="s">
        <v>1089</v>
      </c>
      <c r="AO681" s="116"/>
      <c r="AP681" s="116"/>
      <c r="AQ681" s="116" t="s">
        <v>1035</v>
      </c>
      <c r="AR681" s="116" t="s">
        <v>1026</v>
      </c>
      <c r="AS681" s="116">
        <v>16631</v>
      </c>
    </row>
    <row r="682" spans="40:45" x14ac:dyDescent="0.25">
      <c r="AN682" s="116" t="s">
        <v>1089</v>
      </c>
      <c r="AO682" s="116"/>
      <c r="AP682" s="116"/>
      <c r="AQ682" s="116" t="s">
        <v>1036</v>
      </c>
      <c r="AR682" s="116" t="s">
        <v>1026</v>
      </c>
      <c r="AS682" s="116">
        <v>2173</v>
      </c>
    </row>
    <row r="683" spans="40:45" x14ac:dyDescent="0.25">
      <c r="AN683" s="116" t="s">
        <v>1089</v>
      </c>
      <c r="AO683" s="116"/>
      <c r="AP683" s="116"/>
      <c r="AQ683" s="116" t="s">
        <v>1037</v>
      </c>
      <c r="AR683" s="116" t="s">
        <v>1026</v>
      </c>
      <c r="AS683" s="116">
        <v>31276</v>
      </c>
    </row>
    <row r="684" spans="40:45" x14ac:dyDescent="0.25">
      <c r="AN684" s="116" t="s">
        <v>1089</v>
      </c>
      <c r="AO684" s="116"/>
      <c r="AP684" s="116"/>
      <c r="AQ684" s="116" t="s">
        <v>1038</v>
      </c>
      <c r="AR684" s="116" t="s">
        <v>1026</v>
      </c>
      <c r="AS684" s="116">
        <v>219597</v>
      </c>
    </row>
    <row r="685" spans="40:45" x14ac:dyDescent="0.25">
      <c r="AN685" s="116" t="s">
        <v>1089</v>
      </c>
      <c r="AO685" s="116"/>
      <c r="AP685" s="116"/>
      <c r="AQ685" s="116" t="s">
        <v>1039</v>
      </c>
      <c r="AR685" s="116" t="s">
        <v>1026</v>
      </c>
      <c r="AS685" s="116">
        <v>33083</v>
      </c>
    </row>
    <row r="686" spans="40:45" x14ac:dyDescent="0.25">
      <c r="AN686" s="116" t="s">
        <v>1089</v>
      </c>
      <c r="AO686" s="116"/>
      <c r="AP686" s="116"/>
      <c r="AQ686" s="116" t="s">
        <v>1040</v>
      </c>
      <c r="AR686" s="116" t="s">
        <v>1026</v>
      </c>
      <c r="AS686" s="116">
        <v>181899</v>
      </c>
    </row>
    <row r="687" spans="40:45" x14ac:dyDescent="0.25">
      <c r="AN687" s="116" t="s">
        <v>1089</v>
      </c>
      <c r="AO687" s="116"/>
      <c r="AP687" s="116"/>
      <c r="AQ687" s="116" t="s">
        <v>1041</v>
      </c>
      <c r="AR687" s="116" t="s">
        <v>1026</v>
      </c>
      <c r="AS687" s="116">
        <v>25875</v>
      </c>
    </row>
    <row r="688" spans="40:45" x14ac:dyDescent="0.25">
      <c r="AN688" s="116" t="s">
        <v>1089</v>
      </c>
      <c r="AO688" s="116"/>
      <c r="AP688" s="116"/>
      <c r="AQ688" s="116" t="s">
        <v>1042</v>
      </c>
      <c r="AR688" s="116" t="s">
        <v>1026</v>
      </c>
      <c r="AS688" s="116">
        <v>23585</v>
      </c>
    </row>
    <row r="689" spans="40:45" x14ac:dyDescent="0.25">
      <c r="AN689" s="116" t="s">
        <v>1089</v>
      </c>
      <c r="AO689" s="116"/>
      <c r="AP689" s="116"/>
      <c r="AQ689" s="116" t="s">
        <v>3</v>
      </c>
      <c r="AR689" s="116" t="s">
        <v>1026</v>
      </c>
      <c r="AS689" s="116">
        <v>723806</v>
      </c>
    </row>
    <row r="690" spans="40:45" x14ac:dyDescent="0.25">
      <c r="AN690" s="116" t="s">
        <v>1090</v>
      </c>
      <c r="AO690" s="116" t="s">
        <v>1044</v>
      </c>
      <c r="AP690" s="116"/>
      <c r="AQ690" s="116" t="s">
        <v>1034</v>
      </c>
      <c r="AR690" s="116" t="s">
        <v>1091</v>
      </c>
      <c r="AS690" s="116">
        <v>6450</v>
      </c>
    </row>
    <row r="691" spans="40:45" x14ac:dyDescent="0.25">
      <c r="AN691" s="116" t="s">
        <v>1090</v>
      </c>
      <c r="AO691" s="116" t="s">
        <v>1044</v>
      </c>
      <c r="AP691" s="116"/>
      <c r="AQ691" s="116" t="s">
        <v>1035</v>
      </c>
      <c r="AR691" s="116" t="s">
        <v>1091</v>
      </c>
      <c r="AS691" s="116">
        <v>4099</v>
      </c>
    </row>
    <row r="692" spans="40:45" x14ac:dyDescent="0.25">
      <c r="AN692" s="116" t="s">
        <v>1090</v>
      </c>
      <c r="AO692" s="116" t="s">
        <v>1044</v>
      </c>
      <c r="AP692" s="116"/>
      <c r="AQ692" s="116" t="s">
        <v>1036</v>
      </c>
      <c r="AR692" s="116" t="s">
        <v>1091</v>
      </c>
      <c r="AS692" s="116">
        <v>4973</v>
      </c>
    </row>
    <row r="693" spans="40:45" x14ac:dyDescent="0.25">
      <c r="AN693" s="116" t="s">
        <v>1090</v>
      </c>
      <c r="AO693" s="116" t="s">
        <v>1044</v>
      </c>
      <c r="AP693" s="116"/>
      <c r="AQ693" s="116" t="s">
        <v>1037</v>
      </c>
      <c r="AR693" s="116" t="s">
        <v>1091</v>
      </c>
      <c r="AS693" s="116">
        <v>8117</v>
      </c>
    </row>
    <row r="694" spans="40:45" x14ac:dyDescent="0.25">
      <c r="AN694" s="116" t="s">
        <v>1090</v>
      </c>
      <c r="AO694" s="116" t="s">
        <v>1044</v>
      </c>
      <c r="AP694" s="116"/>
      <c r="AQ694" s="116" t="s">
        <v>1038</v>
      </c>
      <c r="AR694" s="116" t="s">
        <v>1091</v>
      </c>
      <c r="AS694" s="116">
        <v>2823</v>
      </c>
    </row>
    <row r="695" spans="40:45" x14ac:dyDescent="0.25">
      <c r="AN695" s="116" t="s">
        <v>1090</v>
      </c>
      <c r="AO695" s="116" t="s">
        <v>1044</v>
      </c>
      <c r="AP695" s="116"/>
      <c r="AQ695" s="116" t="s">
        <v>1039</v>
      </c>
      <c r="AR695" s="116" t="s">
        <v>1091</v>
      </c>
      <c r="AS695" s="116">
        <v>5194</v>
      </c>
    </row>
    <row r="696" spans="40:45" x14ac:dyDescent="0.25">
      <c r="AN696" s="116" t="s">
        <v>1090</v>
      </c>
      <c r="AO696" s="116" t="s">
        <v>1044</v>
      </c>
      <c r="AP696" s="116"/>
      <c r="AQ696" s="116" t="s">
        <v>1040</v>
      </c>
      <c r="AR696" s="116" t="s">
        <v>1091</v>
      </c>
      <c r="AS696" s="116">
        <v>2337</v>
      </c>
    </row>
    <row r="697" spans="40:45" x14ac:dyDescent="0.25">
      <c r="AN697" s="116" t="s">
        <v>1090</v>
      </c>
      <c r="AO697" s="116" t="s">
        <v>1044</v>
      </c>
      <c r="AP697" s="116"/>
      <c r="AQ697" s="116" t="s">
        <v>1041</v>
      </c>
      <c r="AR697" s="116" t="s">
        <v>1091</v>
      </c>
      <c r="AS697" s="116">
        <v>2853</v>
      </c>
    </row>
    <row r="698" spans="40:45" x14ac:dyDescent="0.25">
      <c r="AN698" s="116" t="s">
        <v>1090</v>
      </c>
      <c r="AO698" s="116" t="s">
        <v>1044</v>
      </c>
      <c r="AP698" s="116"/>
      <c r="AQ698" s="116" t="s">
        <v>1042</v>
      </c>
      <c r="AR698" s="116" t="s">
        <v>1091</v>
      </c>
      <c r="AS698" s="116">
        <v>2807</v>
      </c>
    </row>
    <row r="699" spans="40:45" x14ac:dyDescent="0.25">
      <c r="AN699" s="116" t="s">
        <v>1090</v>
      </c>
      <c r="AO699" s="116" t="s">
        <v>1044</v>
      </c>
      <c r="AP699" s="116"/>
      <c r="AQ699" s="116" t="s">
        <v>3</v>
      </c>
      <c r="AR699" s="116" t="s">
        <v>1091</v>
      </c>
      <c r="AS699" s="116">
        <v>39653</v>
      </c>
    </row>
    <row r="700" spans="40:45" x14ac:dyDescent="0.25">
      <c r="AN700" s="116" t="s">
        <v>1090</v>
      </c>
      <c r="AO700" s="116" t="s">
        <v>1092</v>
      </c>
      <c r="AP700" s="116"/>
      <c r="AQ700" s="116" t="s">
        <v>1034</v>
      </c>
      <c r="AR700" s="116" t="s">
        <v>1024</v>
      </c>
      <c r="AS700" s="116">
        <v>1331</v>
      </c>
    </row>
    <row r="701" spans="40:45" x14ac:dyDescent="0.25">
      <c r="AN701" s="116" t="s">
        <v>1090</v>
      </c>
      <c r="AO701" s="116" t="s">
        <v>1092</v>
      </c>
      <c r="AP701" s="116"/>
      <c r="AQ701" s="116" t="s">
        <v>1035</v>
      </c>
      <c r="AR701" s="116" t="s">
        <v>1024</v>
      </c>
      <c r="AS701" s="116">
        <v>849</v>
      </c>
    </row>
    <row r="702" spans="40:45" x14ac:dyDescent="0.25">
      <c r="AN702" s="116" t="s">
        <v>1090</v>
      </c>
      <c r="AO702" s="116" t="s">
        <v>1092</v>
      </c>
      <c r="AP702" s="116"/>
      <c r="AQ702" s="116" t="s">
        <v>1036</v>
      </c>
      <c r="AR702" s="116" t="s">
        <v>1024</v>
      </c>
      <c r="AS702" s="116">
        <v>998</v>
      </c>
    </row>
    <row r="703" spans="40:45" x14ac:dyDescent="0.25">
      <c r="AN703" s="116" t="s">
        <v>1090</v>
      </c>
      <c r="AO703" s="116" t="s">
        <v>1092</v>
      </c>
      <c r="AP703" s="116"/>
      <c r="AQ703" s="116" t="s">
        <v>1037</v>
      </c>
      <c r="AR703" s="116" t="s">
        <v>1024</v>
      </c>
      <c r="AS703" s="116">
        <v>1594</v>
      </c>
    </row>
    <row r="704" spans="40:45" x14ac:dyDescent="0.25">
      <c r="AN704" s="116" t="s">
        <v>1090</v>
      </c>
      <c r="AO704" s="116" t="s">
        <v>1092</v>
      </c>
      <c r="AP704" s="116"/>
      <c r="AQ704" s="116" t="s">
        <v>1038</v>
      </c>
      <c r="AR704" s="116" t="s">
        <v>1024</v>
      </c>
      <c r="AS704" s="116">
        <v>621</v>
      </c>
    </row>
    <row r="705" spans="40:45" x14ac:dyDescent="0.25">
      <c r="AN705" s="116" t="s">
        <v>1090</v>
      </c>
      <c r="AO705" s="116" t="s">
        <v>1092</v>
      </c>
      <c r="AP705" s="116"/>
      <c r="AQ705" s="116" t="s">
        <v>1039</v>
      </c>
      <c r="AR705" s="116" t="s">
        <v>1024</v>
      </c>
      <c r="AS705" s="116">
        <v>1055</v>
      </c>
    </row>
    <row r="706" spans="40:45" x14ac:dyDescent="0.25">
      <c r="AN706" s="116" t="s">
        <v>1090</v>
      </c>
      <c r="AO706" s="116" t="s">
        <v>1092</v>
      </c>
      <c r="AP706" s="116"/>
      <c r="AQ706" s="116" t="s">
        <v>1040</v>
      </c>
      <c r="AR706" s="116" t="s">
        <v>1024</v>
      </c>
      <c r="AS706" s="116">
        <v>477</v>
      </c>
    </row>
    <row r="707" spans="40:45" x14ac:dyDescent="0.25">
      <c r="AN707" s="116" t="s">
        <v>1090</v>
      </c>
      <c r="AO707" s="116" t="s">
        <v>1092</v>
      </c>
      <c r="AP707" s="116"/>
      <c r="AQ707" s="116" t="s">
        <v>1041</v>
      </c>
      <c r="AR707" s="116" t="s">
        <v>1024</v>
      </c>
      <c r="AS707" s="116">
        <v>602</v>
      </c>
    </row>
    <row r="708" spans="40:45" x14ac:dyDescent="0.25">
      <c r="AN708" s="116" t="s">
        <v>1090</v>
      </c>
      <c r="AO708" s="116" t="s">
        <v>1092</v>
      </c>
      <c r="AP708" s="116"/>
      <c r="AQ708" s="116" t="s">
        <v>1042</v>
      </c>
      <c r="AR708" s="116" t="s">
        <v>1024</v>
      </c>
      <c r="AS708" s="116">
        <v>586</v>
      </c>
    </row>
    <row r="709" spans="40:45" x14ac:dyDescent="0.25">
      <c r="AN709" s="116" t="s">
        <v>1090</v>
      </c>
      <c r="AO709" s="116" t="s">
        <v>1092</v>
      </c>
      <c r="AP709" s="116"/>
      <c r="AQ709" s="116" t="s">
        <v>3</v>
      </c>
      <c r="AR709" s="116" t="s">
        <v>1024</v>
      </c>
      <c r="AS709" s="116">
        <v>8114</v>
      </c>
    </row>
    <row r="710" spans="40:45" x14ac:dyDescent="0.25">
      <c r="AN710" s="116" t="s">
        <v>1090</v>
      </c>
      <c r="AO710" s="116" t="s">
        <v>1093</v>
      </c>
      <c r="AP710" s="116"/>
      <c r="AQ710" s="116" t="s">
        <v>1034</v>
      </c>
      <c r="AR710" s="116" t="s">
        <v>1024</v>
      </c>
      <c r="AS710" s="116">
        <v>5119</v>
      </c>
    </row>
    <row r="711" spans="40:45" x14ac:dyDescent="0.25">
      <c r="AN711" s="116" t="s">
        <v>1090</v>
      </c>
      <c r="AO711" s="116" t="s">
        <v>1093</v>
      </c>
      <c r="AP711" s="116"/>
      <c r="AQ711" s="116" t="s">
        <v>1035</v>
      </c>
      <c r="AR711" s="116" t="s">
        <v>1024</v>
      </c>
      <c r="AS711" s="116">
        <v>3250</v>
      </c>
    </row>
    <row r="712" spans="40:45" x14ac:dyDescent="0.25">
      <c r="AN712" s="116" t="s">
        <v>1090</v>
      </c>
      <c r="AO712" s="116" t="s">
        <v>1093</v>
      </c>
      <c r="AP712" s="116"/>
      <c r="AQ712" s="116" t="s">
        <v>1036</v>
      </c>
      <c r="AR712" s="116" t="s">
        <v>1024</v>
      </c>
      <c r="AS712" s="116">
        <v>3975</v>
      </c>
    </row>
    <row r="713" spans="40:45" x14ac:dyDescent="0.25">
      <c r="AN713" s="116" t="s">
        <v>1090</v>
      </c>
      <c r="AO713" s="116" t="s">
        <v>1093</v>
      </c>
      <c r="AP713" s="116"/>
      <c r="AQ713" s="116" t="s">
        <v>1037</v>
      </c>
      <c r="AR713" s="116" t="s">
        <v>1024</v>
      </c>
      <c r="AS713" s="116">
        <v>6523</v>
      </c>
    </row>
    <row r="714" spans="40:45" x14ac:dyDescent="0.25">
      <c r="AN714" s="116" t="s">
        <v>1090</v>
      </c>
      <c r="AO714" s="116" t="s">
        <v>1093</v>
      </c>
      <c r="AP714" s="116"/>
      <c r="AQ714" s="116" t="s">
        <v>1038</v>
      </c>
      <c r="AR714" s="116" t="s">
        <v>1024</v>
      </c>
      <c r="AS714" s="116">
        <v>2202</v>
      </c>
    </row>
    <row r="715" spans="40:45" x14ac:dyDescent="0.25">
      <c r="AN715" s="116" t="s">
        <v>1090</v>
      </c>
      <c r="AO715" s="116" t="s">
        <v>1093</v>
      </c>
      <c r="AP715" s="116"/>
      <c r="AQ715" s="116" t="s">
        <v>1039</v>
      </c>
      <c r="AR715" s="116" t="s">
        <v>1024</v>
      </c>
      <c r="AS715" s="116">
        <v>4139</v>
      </c>
    </row>
    <row r="716" spans="40:45" x14ac:dyDescent="0.25">
      <c r="AN716" s="116" t="s">
        <v>1090</v>
      </c>
      <c r="AO716" s="116" t="s">
        <v>1093</v>
      </c>
      <c r="AP716" s="116"/>
      <c r="AQ716" s="116" t="s">
        <v>1040</v>
      </c>
      <c r="AR716" s="116" t="s">
        <v>1024</v>
      </c>
      <c r="AS716" s="116">
        <v>1860</v>
      </c>
    </row>
    <row r="717" spans="40:45" x14ac:dyDescent="0.25">
      <c r="AN717" s="116" t="s">
        <v>1090</v>
      </c>
      <c r="AO717" s="116" t="s">
        <v>1093</v>
      </c>
      <c r="AP717" s="116"/>
      <c r="AQ717" s="116" t="s">
        <v>1041</v>
      </c>
      <c r="AR717" s="116" t="s">
        <v>1024</v>
      </c>
      <c r="AS717" s="116">
        <v>2251</v>
      </c>
    </row>
    <row r="718" spans="40:45" x14ac:dyDescent="0.25">
      <c r="AN718" s="116" t="s">
        <v>1090</v>
      </c>
      <c r="AO718" s="116" t="s">
        <v>1093</v>
      </c>
      <c r="AP718" s="116"/>
      <c r="AQ718" s="116" t="s">
        <v>1042</v>
      </c>
      <c r="AR718" s="116" t="s">
        <v>1024</v>
      </c>
      <c r="AS718" s="116">
        <v>2221</v>
      </c>
    </row>
    <row r="719" spans="40:45" x14ac:dyDescent="0.25">
      <c r="AN719" s="116" t="s">
        <v>1090</v>
      </c>
      <c r="AO719" s="116" t="s">
        <v>1093</v>
      </c>
      <c r="AP719" s="116"/>
      <c r="AQ719" s="116" t="s">
        <v>3</v>
      </c>
      <c r="AR719" s="116" t="s">
        <v>1024</v>
      </c>
      <c r="AS719" s="116">
        <v>31539</v>
      </c>
    </row>
    <row r="720" spans="40:45" x14ac:dyDescent="0.25">
      <c r="AN720" s="116" t="s">
        <v>1094</v>
      </c>
      <c r="AO720" s="116" t="s">
        <v>1044</v>
      </c>
      <c r="AP720" s="116"/>
      <c r="AQ720" s="116" t="s">
        <v>1034</v>
      </c>
      <c r="AR720" s="116" t="s">
        <v>1091</v>
      </c>
      <c r="AS720" s="116">
        <v>1225</v>
      </c>
    </row>
    <row r="721" spans="40:45" x14ac:dyDescent="0.25">
      <c r="AN721" s="116" t="s">
        <v>1094</v>
      </c>
      <c r="AO721" s="116" t="s">
        <v>1044</v>
      </c>
      <c r="AP721" s="116"/>
      <c r="AQ721" s="116" t="s">
        <v>1035</v>
      </c>
      <c r="AR721" s="116" t="s">
        <v>1091</v>
      </c>
      <c r="AS721" s="116">
        <v>1118</v>
      </c>
    </row>
    <row r="722" spans="40:45" x14ac:dyDescent="0.25">
      <c r="AN722" s="116" t="s">
        <v>1094</v>
      </c>
      <c r="AO722" s="116" t="s">
        <v>1044</v>
      </c>
      <c r="AP722" s="116"/>
      <c r="AQ722" s="116" t="s">
        <v>1036</v>
      </c>
      <c r="AR722" s="116" t="s">
        <v>1091</v>
      </c>
      <c r="AS722" s="116">
        <v>1021</v>
      </c>
    </row>
    <row r="723" spans="40:45" x14ac:dyDescent="0.25">
      <c r="AN723" s="116" t="s">
        <v>1094</v>
      </c>
      <c r="AO723" s="116" t="s">
        <v>1044</v>
      </c>
      <c r="AP723" s="116"/>
      <c r="AQ723" s="116" t="s">
        <v>1037</v>
      </c>
      <c r="AR723" s="116" t="s">
        <v>1091</v>
      </c>
      <c r="AS723" s="116">
        <v>1690</v>
      </c>
    </row>
    <row r="724" spans="40:45" x14ac:dyDescent="0.25">
      <c r="AN724" s="116" t="s">
        <v>1094</v>
      </c>
      <c r="AO724" s="116" t="s">
        <v>1044</v>
      </c>
      <c r="AP724" s="116"/>
      <c r="AQ724" s="116" t="s">
        <v>1038</v>
      </c>
      <c r="AR724" s="116" t="s">
        <v>1091</v>
      </c>
      <c r="AS724" s="116">
        <v>739</v>
      </c>
    </row>
    <row r="725" spans="40:45" x14ac:dyDescent="0.25">
      <c r="AN725" s="116" t="s">
        <v>1094</v>
      </c>
      <c r="AO725" s="116" t="s">
        <v>1044</v>
      </c>
      <c r="AP725" s="116"/>
      <c r="AQ725" s="116" t="s">
        <v>1039</v>
      </c>
      <c r="AR725" s="116" t="s">
        <v>1091</v>
      </c>
      <c r="AS725" s="116">
        <v>1204</v>
      </c>
    </row>
    <row r="726" spans="40:45" x14ac:dyDescent="0.25">
      <c r="AN726" s="116" t="s">
        <v>1094</v>
      </c>
      <c r="AO726" s="116" t="s">
        <v>1044</v>
      </c>
      <c r="AP726" s="116"/>
      <c r="AQ726" s="116" t="s">
        <v>1040</v>
      </c>
      <c r="AR726" s="116" t="s">
        <v>1091</v>
      </c>
      <c r="AS726" s="116">
        <v>212</v>
      </c>
    </row>
    <row r="727" spans="40:45" x14ac:dyDescent="0.25">
      <c r="AN727" s="116" t="s">
        <v>1094</v>
      </c>
      <c r="AO727" s="116" t="s">
        <v>1044</v>
      </c>
      <c r="AP727" s="116"/>
      <c r="AQ727" s="116" t="s">
        <v>1041</v>
      </c>
      <c r="AR727" s="116" t="s">
        <v>1091</v>
      </c>
      <c r="AS727" s="116">
        <v>557</v>
      </c>
    </row>
    <row r="728" spans="40:45" x14ac:dyDescent="0.25">
      <c r="AN728" s="116" t="s">
        <v>1094</v>
      </c>
      <c r="AO728" s="116" t="s">
        <v>1044</v>
      </c>
      <c r="AP728" s="116"/>
      <c r="AQ728" s="116" t="s">
        <v>1042</v>
      </c>
      <c r="AR728" s="116" t="s">
        <v>1091</v>
      </c>
      <c r="AS728" s="116">
        <v>616</v>
      </c>
    </row>
    <row r="729" spans="40:45" x14ac:dyDescent="0.25">
      <c r="AN729" s="116" t="s">
        <v>1094</v>
      </c>
      <c r="AO729" s="116" t="s">
        <v>1044</v>
      </c>
      <c r="AP729" s="116"/>
      <c r="AQ729" s="116" t="s">
        <v>3</v>
      </c>
      <c r="AR729" s="116" t="s">
        <v>1091</v>
      </c>
      <c r="AS729" s="116">
        <v>8381</v>
      </c>
    </row>
    <row r="730" spans="40:45" x14ac:dyDescent="0.25">
      <c r="AN730" s="116" t="s">
        <v>1094</v>
      </c>
      <c r="AO730" s="116" t="s">
        <v>1092</v>
      </c>
      <c r="AP730" s="116"/>
      <c r="AQ730" s="116" t="s">
        <v>1034</v>
      </c>
      <c r="AR730" s="116" t="s">
        <v>1024</v>
      </c>
      <c r="AS730" s="116">
        <v>548</v>
      </c>
    </row>
    <row r="731" spans="40:45" x14ac:dyDescent="0.25">
      <c r="AN731" s="116" t="s">
        <v>1094</v>
      </c>
      <c r="AO731" s="116" t="s">
        <v>1092</v>
      </c>
      <c r="AP731" s="116"/>
      <c r="AQ731" s="116" t="s">
        <v>1035</v>
      </c>
      <c r="AR731" s="116" t="s">
        <v>1024</v>
      </c>
      <c r="AS731" s="116">
        <v>516</v>
      </c>
    </row>
    <row r="732" spans="40:45" x14ac:dyDescent="0.25">
      <c r="AN732" s="116" t="s">
        <v>1094</v>
      </c>
      <c r="AO732" s="116" t="s">
        <v>1092</v>
      </c>
      <c r="AP732" s="116"/>
      <c r="AQ732" s="116" t="s">
        <v>1036</v>
      </c>
      <c r="AR732" s="116" t="s">
        <v>1024</v>
      </c>
      <c r="AS732" s="116">
        <v>476</v>
      </c>
    </row>
    <row r="733" spans="40:45" x14ac:dyDescent="0.25">
      <c r="AN733" s="116" t="s">
        <v>1094</v>
      </c>
      <c r="AO733" s="116" t="s">
        <v>1092</v>
      </c>
      <c r="AP733" s="116"/>
      <c r="AQ733" s="116" t="s">
        <v>1037</v>
      </c>
      <c r="AR733" s="116" t="s">
        <v>1024</v>
      </c>
      <c r="AS733" s="116">
        <v>612</v>
      </c>
    </row>
    <row r="734" spans="40:45" x14ac:dyDescent="0.25">
      <c r="AN734" s="116" t="s">
        <v>1094</v>
      </c>
      <c r="AO734" s="116" t="s">
        <v>1092</v>
      </c>
      <c r="AP734" s="116"/>
      <c r="AQ734" s="116" t="s">
        <v>1038</v>
      </c>
      <c r="AR734" s="116" t="s">
        <v>1024</v>
      </c>
      <c r="AS734" s="116">
        <v>331</v>
      </c>
    </row>
    <row r="735" spans="40:45" x14ac:dyDescent="0.25">
      <c r="AN735" s="116" t="s">
        <v>1094</v>
      </c>
      <c r="AO735" s="116" t="s">
        <v>1092</v>
      </c>
      <c r="AP735" s="116"/>
      <c r="AQ735" s="116" t="s">
        <v>1039</v>
      </c>
      <c r="AR735" s="116" t="s">
        <v>1024</v>
      </c>
      <c r="AS735" s="116">
        <v>460</v>
      </c>
    </row>
    <row r="736" spans="40:45" x14ac:dyDescent="0.25">
      <c r="AN736" s="116" t="s">
        <v>1094</v>
      </c>
      <c r="AO736" s="116" t="s">
        <v>1092</v>
      </c>
      <c r="AP736" s="116"/>
      <c r="AQ736" s="116" t="s">
        <v>1040</v>
      </c>
      <c r="AR736" s="116" t="s">
        <v>1024</v>
      </c>
      <c r="AS736" s="116">
        <v>84</v>
      </c>
    </row>
    <row r="737" spans="40:45" x14ac:dyDescent="0.25">
      <c r="AN737" s="116" t="s">
        <v>1094</v>
      </c>
      <c r="AO737" s="116" t="s">
        <v>1092</v>
      </c>
      <c r="AP737" s="116"/>
      <c r="AQ737" s="116" t="s">
        <v>1041</v>
      </c>
      <c r="AR737" s="116" t="s">
        <v>1024</v>
      </c>
      <c r="AS737" s="116">
        <v>207</v>
      </c>
    </row>
    <row r="738" spans="40:45" x14ac:dyDescent="0.25">
      <c r="AN738" s="116" t="s">
        <v>1094</v>
      </c>
      <c r="AO738" s="116" t="s">
        <v>1092</v>
      </c>
      <c r="AP738" s="116"/>
      <c r="AQ738" s="116" t="s">
        <v>1042</v>
      </c>
      <c r="AR738" s="116" t="s">
        <v>1024</v>
      </c>
      <c r="AS738" s="116">
        <v>289</v>
      </c>
    </row>
    <row r="739" spans="40:45" x14ac:dyDescent="0.25">
      <c r="AN739" s="116" t="s">
        <v>1094</v>
      </c>
      <c r="AO739" s="116" t="s">
        <v>1092</v>
      </c>
      <c r="AP739" s="116"/>
      <c r="AQ739" s="116" t="s">
        <v>3</v>
      </c>
      <c r="AR739" s="116" t="s">
        <v>1024</v>
      </c>
      <c r="AS739" s="116">
        <v>3526</v>
      </c>
    </row>
    <row r="740" spans="40:45" x14ac:dyDescent="0.25">
      <c r="AN740" s="116" t="s">
        <v>1094</v>
      </c>
      <c r="AO740" s="116" t="s">
        <v>1093</v>
      </c>
      <c r="AP740" s="116"/>
      <c r="AQ740" s="116" t="s">
        <v>1034</v>
      </c>
      <c r="AR740" s="116" t="s">
        <v>1024</v>
      </c>
      <c r="AS740" s="116">
        <v>676</v>
      </c>
    </row>
    <row r="741" spans="40:45" x14ac:dyDescent="0.25">
      <c r="AN741" s="116" t="s">
        <v>1094</v>
      </c>
      <c r="AO741" s="116" t="s">
        <v>1093</v>
      </c>
      <c r="AP741" s="116"/>
      <c r="AQ741" s="116" t="s">
        <v>1035</v>
      </c>
      <c r="AR741" s="116" t="s">
        <v>1024</v>
      </c>
      <c r="AS741" s="116">
        <v>601</v>
      </c>
    </row>
    <row r="742" spans="40:45" x14ac:dyDescent="0.25">
      <c r="AN742" s="116" t="s">
        <v>1094</v>
      </c>
      <c r="AO742" s="116" t="s">
        <v>1093</v>
      </c>
      <c r="AP742" s="116"/>
      <c r="AQ742" s="116" t="s">
        <v>1036</v>
      </c>
      <c r="AR742" s="116" t="s">
        <v>1024</v>
      </c>
      <c r="AS742" s="116">
        <v>544</v>
      </c>
    </row>
    <row r="743" spans="40:45" x14ac:dyDescent="0.25">
      <c r="AN743" s="116" t="s">
        <v>1094</v>
      </c>
      <c r="AO743" s="116" t="s">
        <v>1093</v>
      </c>
      <c r="AP743" s="116"/>
      <c r="AQ743" s="116" t="s">
        <v>1037</v>
      </c>
      <c r="AR743" s="116" t="s">
        <v>1024</v>
      </c>
      <c r="AS743" s="116">
        <v>1077</v>
      </c>
    </row>
    <row r="744" spans="40:45" x14ac:dyDescent="0.25">
      <c r="AN744" s="116" t="s">
        <v>1094</v>
      </c>
      <c r="AO744" s="116" t="s">
        <v>1093</v>
      </c>
      <c r="AP744" s="116"/>
      <c r="AQ744" s="116" t="s">
        <v>1038</v>
      </c>
      <c r="AR744" s="116" t="s">
        <v>1024</v>
      </c>
      <c r="AS744" s="116">
        <v>408</v>
      </c>
    </row>
    <row r="745" spans="40:45" x14ac:dyDescent="0.25">
      <c r="AN745" s="116" t="s">
        <v>1094</v>
      </c>
      <c r="AO745" s="116" t="s">
        <v>1093</v>
      </c>
      <c r="AP745" s="116"/>
      <c r="AQ745" s="116" t="s">
        <v>1039</v>
      </c>
      <c r="AR745" s="116" t="s">
        <v>1024</v>
      </c>
      <c r="AS745" s="116">
        <v>744</v>
      </c>
    </row>
    <row r="746" spans="40:45" x14ac:dyDescent="0.25">
      <c r="AN746" s="116" t="s">
        <v>1094</v>
      </c>
      <c r="AO746" s="116" t="s">
        <v>1093</v>
      </c>
      <c r="AP746" s="116"/>
      <c r="AQ746" s="116" t="s">
        <v>1040</v>
      </c>
      <c r="AR746" s="116" t="s">
        <v>1024</v>
      </c>
      <c r="AS746" s="116">
        <v>127</v>
      </c>
    </row>
    <row r="747" spans="40:45" x14ac:dyDescent="0.25">
      <c r="AN747" s="116" t="s">
        <v>1094</v>
      </c>
      <c r="AO747" s="116" t="s">
        <v>1093</v>
      </c>
      <c r="AP747" s="116"/>
      <c r="AQ747" s="116" t="s">
        <v>1041</v>
      </c>
      <c r="AR747" s="116" t="s">
        <v>1024</v>
      </c>
      <c r="AS747" s="116">
        <v>349</v>
      </c>
    </row>
    <row r="748" spans="40:45" x14ac:dyDescent="0.25">
      <c r="AN748" s="116" t="s">
        <v>1094</v>
      </c>
      <c r="AO748" s="116" t="s">
        <v>1093</v>
      </c>
      <c r="AP748" s="116"/>
      <c r="AQ748" s="116" t="s">
        <v>1042</v>
      </c>
      <c r="AR748" s="116" t="s">
        <v>1024</v>
      </c>
      <c r="AS748" s="116">
        <v>326</v>
      </c>
    </row>
    <row r="749" spans="40:45" x14ac:dyDescent="0.25">
      <c r="AN749" s="116" t="s">
        <v>1094</v>
      </c>
      <c r="AO749" s="116" t="s">
        <v>1093</v>
      </c>
      <c r="AP749" s="116"/>
      <c r="AQ749" s="116" t="s">
        <v>3</v>
      </c>
      <c r="AR749" s="116" t="s">
        <v>1024</v>
      </c>
      <c r="AS749" s="116">
        <v>4853</v>
      </c>
    </row>
    <row r="750" spans="40:45" x14ac:dyDescent="0.25">
      <c r="AN750" s="116" t="s">
        <v>1044</v>
      </c>
      <c r="AO750" s="116"/>
      <c r="AP750" s="116"/>
      <c r="AQ750" s="116" t="s">
        <v>1034</v>
      </c>
      <c r="AR750" s="116" t="s">
        <v>1024</v>
      </c>
      <c r="AS750" s="116">
        <v>186998</v>
      </c>
    </row>
    <row r="751" spans="40:45" x14ac:dyDescent="0.25">
      <c r="AN751" s="116" t="s">
        <v>1044</v>
      </c>
      <c r="AO751" s="116"/>
      <c r="AP751" s="116"/>
      <c r="AQ751" s="116" t="s">
        <v>1035</v>
      </c>
      <c r="AR751" s="116" t="s">
        <v>1024</v>
      </c>
      <c r="AS751" s="116">
        <v>65151</v>
      </c>
    </row>
    <row r="752" spans="40:45" x14ac:dyDescent="0.25">
      <c r="AN752" s="116" t="s">
        <v>1044</v>
      </c>
      <c r="AO752" s="116"/>
      <c r="AP752" s="116"/>
      <c r="AQ752" s="116" t="s">
        <v>1036</v>
      </c>
      <c r="AR752" s="116" t="s">
        <v>1024</v>
      </c>
      <c r="AS752" s="116">
        <v>69070</v>
      </c>
    </row>
    <row r="753" spans="40:45" x14ac:dyDescent="0.25">
      <c r="AN753" s="116" t="s">
        <v>1044</v>
      </c>
      <c r="AO753" s="116"/>
      <c r="AP753" s="116"/>
      <c r="AQ753" s="116" t="s">
        <v>1037</v>
      </c>
      <c r="AR753" s="116" t="s">
        <v>1024</v>
      </c>
      <c r="AS753" s="116">
        <v>75129</v>
      </c>
    </row>
    <row r="754" spans="40:45" x14ac:dyDescent="0.25">
      <c r="AN754" s="116" t="s">
        <v>1044</v>
      </c>
      <c r="AO754" s="116"/>
      <c r="AP754" s="116"/>
      <c r="AQ754" s="116" t="s">
        <v>1038</v>
      </c>
      <c r="AR754" s="116" t="s">
        <v>1024</v>
      </c>
      <c r="AS754" s="116">
        <v>96206</v>
      </c>
    </row>
    <row r="755" spans="40:45" x14ac:dyDescent="0.25">
      <c r="AN755" s="116" t="s">
        <v>1044</v>
      </c>
      <c r="AO755" s="116"/>
      <c r="AP755" s="116"/>
      <c r="AQ755" s="116" t="s">
        <v>1039</v>
      </c>
      <c r="AR755" s="116" t="s">
        <v>1024</v>
      </c>
      <c r="AS755" s="116">
        <v>57759</v>
      </c>
    </row>
    <row r="756" spans="40:45" x14ac:dyDescent="0.25">
      <c r="AN756" s="116" t="s">
        <v>1044</v>
      </c>
      <c r="AO756" s="116"/>
      <c r="AP756" s="116"/>
      <c r="AQ756" s="116" t="s">
        <v>1040</v>
      </c>
      <c r="AR756" s="116" t="s">
        <v>1024</v>
      </c>
      <c r="AS756" s="116">
        <v>36518</v>
      </c>
    </row>
    <row r="757" spans="40:45" x14ac:dyDescent="0.25">
      <c r="AN757" s="116" t="s">
        <v>1044</v>
      </c>
      <c r="AO757" s="116"/>
      <c r="AP757" s="116"/>
      <c r="AQ757" s="116" t="s">
        <v>1041</v>
      </c>
      <c r="AR757" s="116" t="s">
        <v>1024</v>
      </c>
      <c r="AS757" s="116">
        <v>73319</v>
      </c>
    </row>
    <row r="758" spans="40:45" x14ac:dyDescent="0.25">
      <c r="AN758" s="116" t="s">
        <v>1044</v>
      </c>
      <c r="AO758" s="116"/>
      <c r="AP758" s="116"/>
      <c r="AQ758" s="116" t="s">
        <v>1042</v>
      </c>
      <c r="AR758" s="116" t="s">
        <v>1024</v>
      </c>
      <c r="AS758" s="116">
        <v>97479</v>
      </c>
    </row>
    <row r="759" spans="40:45" x14ac:dyDescent="0.25">
      <c r="AN759" s="116" t="s">
        <v>1044</v>
      </c>
      <c r="AO759" s="116"/>
      <c r="AP759" s="116"/>
      <c r="AQ759" s="116" t="s">
        <v>3</v>
      </c>
      <c r="AR759" s="116" t="s">
        <v>1024</v>
      </c>
      <c r="AS759" s="116">
        <v>757628</v>
      </c>
    </row>
    <row r="760" spans="40:45" x14ac:dyDescent="0.25">
      <c r="AN760" s="116" t="s">
        <v>1095</v>
      </c>
      <c r="AO760" s="116"/>
      <c r="AP760" s="116"/>
      <c r="AQ760" s="116" t="s">
        <v>1034</v>
      </c>
      <c r="AR760" s="116" t="s">
        <v>1024</v>
      </c>
      <c r="AS760" s="116">
        <v>110159</v>
      </c>
    </row>
    <row r="761" spans="40:45" x14ac:dyDescent="0.25">
      <c r="AN761" s="116" t="s">
        <v>1095</v>
      </c>
      <c r="AO761" s="116"/>
      <c r="AP761" s="116"/>
      <c r="AQ761" s="116" t="s">
        <v>1035</v>
      </c>
      <c r="AR761" s="116" t="s">
        <v>1024</v>
      </c>
      <c r="AS761" s="116">
        <v>40238</v>
      </c>
    </row>
    <row r="762" spans="40:45" x14ac:dyDescent="0.25">
      <c r="AN762" s="116" t="s">
        <v>1095</v>
      </c>
      <c r="AO762" s="116"/>
      <c r="AP762" s="116"/>
      <c r="AQ762" s="116" t="s">
        <v>1036</v>
      </c>
      <c r="AR762" s="116" t="s">
        <v>1024</v>
      </c>
      <c r="AS762" s="116">
        <v>25762</v>
      </c>
    </row>
    <row r="763" spans="40:45" x14ac:dyDescent="0.25">
      <c r="AN763" s="116" t="s">
        <v>1095</v>
      </c>
      <c r="AO763" s="116"/>
      <c r="AP763" s="116"/>
      <c r="AQ763" s="116" t="s">
        <v>1037</v>
      </c>
      <c r="AR763" s="116" t="s">
        <v>1024</v>
      </c>
      <c r="AS763" s="116">
        <v>41373</v>
      </c>
    </row>
    <row r="764" spans="40:45" x14ac:dyDescent="0.25">
      <c r="AN764" s="116" t="s">
        <v>1095</v>
      </c>
      <c r="AO764" s="116"/>
      <c r="AP764" s="116"/>
      <c r="AQ764" s="116" t="s">
        <v>1038</v>
      </c>
      <c r="AR764" s="116" t="s">
        <v>1024</v>
      </c>
      <c r="AS764" s="116">
        <v>65786</v>
      </c>
    </row>
    <row r="765" spans="40:45" x14ac:dyDescent="0.25">
      <c r="AN765" s="116" t="s">
        <v>1095</v>
      </c>
      <c r="AO765" s="116"/>
      <c r="AP765" s="116"/>
      <c r="AQ765" s="116" t="s">
        <v>1039</v>
      </c>
      <c r="AR765" s="116" t="s">
        <v>1024</v>
      </c>
      <c r="AS765" s="116">
        <v>37388</v>
      </c>
    </row>
    <row r="766" spans="40:45" x14ac:dyDescent="0.25">
      <c r="AN766" s="116" t="s">
        <v>1095</v>
      </c>
      <c r="AO766" s="116"/>
      <c r="AP766" s="116"/>
      <c r="AQ766" s="116" t="s">
        <v>1040</v>
      </c>
      <c r="AR766" s="116" t="s">
        <v>1024</v>
      </c>
      <c r="AS766" s="116">
        <v>24962</v>
      </c>
    </row>
    <row r="767" spans="40:45" x14ac:dyDescent="0.25">
      <c r="AN767" s="116" t="s">
        <v>1095</v>
      </c>
      <c r="AO767" s="116"/>
      <c r="AP767" s="116"/>
      <c r="AQ767" s="116" t="s">
        <v>1041</v>
      </c>
      <c r="AR767" s="116" t="s">
        <v>1024</v>
      </c>
      <c r="AS767" s="116">
        <v>52755</v>
      </c>
    </row>
    <row r="768" spans="40:45" x14ac:dyDescent="0.25">
      <c r="AN768" s="116" t="s">
        <v>1095</v>
      </c>
      <c r="AO768" s="116"/>
      <c r="AP768" s="116"/>
      <c r="AQ768" s="116" t="s">
        <v>1042</v>
      </c>
      <c r="AR768" s="116" t="s">
        <v>1024</v>
      </c>
      <c r="AS768" s="116">
        <v>63271</v>
      </c>
    </row>
    <row r="769" spans="40:45" x14ac:dyDescent="0.25">
      <c r="AN769" s="116" t="s">
        <v>1095</v>
      </c>
      <c r="AO769" s="116"/>
      <c r="AP769" s="116"/>
      <c r="AQ769" s="116" t="s">
        <v>3</v>
      </c>
      <c r="AR769" s="116" t="s">
        <v>1024</v>
      </c>
      <c r="AS769" s="116">
        <v>461694</v>
      </c>
    </row>
    <row r="770" spans="40:45" x14ac:dyDescent="0.25">
      <c r="AN770" s="116" t="s">
        <v>1096</v>
      </c>
      <c r="AO770" s="116"/>
      <c r="AP770" s="116"/>
      <c r="AQ770" s="116" t="s">
        <v>1034</v>
      </c>
      <c r="AR770" s="116" t="s">
        <v>1024</v>
      </c>
      <c r="AS770" s="116">
        <v>76839</v>
      </c>
    </row>
    <row r="771" spans="40:45" x14ac:dyDescent="0.25">
      <c r="AN771" s="116" t="s">
        <v>1096</v>
      </c>
      <c r="AO771" s="116"/>
      <c r="AP771" s="116"/>
      <c r="AQ771" s="116" t="s">
        <v>1035</v>
      </c>
      <c r="AR771" s="116" t="s">
        <v>1024</v>
      </c>
      <c r="AS771" s="116">
        <v>24914</v>
      </c>
    </row>
    <row r="772" spans="40:45" x14ac:dyDescent="0.25">
      <c r="AN772" s="116" t="s">
        <v>1096</v>
      </c>
      <c r="AO772" s="116"/>
      <c r="AP772" s="116"/>
      <c r="AQ772" s="116" t="s">
        <v>1036</v>
      </c>
      <c r="AR772" s="116" t="s">
        <v>1024</v>
      </c>
      <c r="AS772" s="116">
        <v>43308</v>
      </c>
    </row>
    <row r="773" spans="40:45" x14ac:dyDescent="0.25">
      <c r="AN773" s="116" t="s">
        <v>1096</v>
      </c>
      <c r="AO773" s="116"/>
      <c r="AP773" s="116"/>
      <c r="AQ773" s="116" t="s">
        <v>1037</v>
      </c>
      <c r="AR773" s="116" t="s">
        <v>1024</v>
      </c>
      <c r="AS773" s="116">
        <v>33755</v>
      </c>
    </row>
    <row r="774" spans="40:45" x14ac:dyDescent="0.25">
      <c r="AN774" s="116" t="s">
        <v>1096</v>
      </c>
      <c r="AO774" s="116"/>
      <c r="AP774" s="116"/>
      <c r="AQ774" s="116" t="s">
        <v>1038</v>
      </c>
      <c r="AR774" s="116" t="s">
        <v>1024</v>
      </c>
      <c r="AS774" s="116">
        <v>30421</v>
      </c>
    </row>
    <row r="775" spans="40:45" x14ac:dyDescent="0.25">
      <c r="AN775" s="116" t="s">
        <v>1096</v>
      </c>
      <c r="AO775" s="116"/>
      <c r="AP775" s="116"/>
      <c r="AQ775" s="116" t="s">
        <v>1039</v>
      </c>
      <c r="AR775" s="116" t="s">
        <v>1024</v>
      </c>
      <c r="AS775" s="116">
        <v>20371</v>
      </c>
    </row>
    <row r="776" spans="40:45" x14ac:dyDescent="0.25">
      <c r="AN776" s="116" t="s">
        <v>1096</v>
      </c>
      <c r="AO776" s="116"/>
      <c r="AP776" s="116"/>
      <c r="AQ776" s="116" t="s">
        <v>1040</v>
      </c>
      <c r="AR776" s="116" t="s">
        <v>1024</v>
      </c>
      <c r="AS776" s="116">
        <v>11555</v>
      </c>
    </row>
    <row r="777" spans="40:45" x14ac:dyDescent="0.25">
      <c r="AN777" s="116" t="s">
        <v>1096</v>
      </c>
      <c r="AO777" s="116"/>
      <c r="AP777" s="116"/>
      <c r="AQ777" s="116" t="s">
        <v>1041</v>
      </c>
      <c r="AR777" s="116" t="s">
        <v>1024</v>
      </c>
      <c r="AS777" s="116">
        <v>20563</v>
      </c>
    </row>
    <row r="778" spans="40:45" x14ac:dyDescent="0.25">
      <c r="AN778" s="116" t="s">
        <v>1096</v>
      </c>
      <c r="AO778" s="116"/>
      <c r="AP778" s="116"/>
      <c r="AQ778" s="116" t="s">
        <v>1042</v>
      </c>
      <c r="AR778" s="116" t="s">
        <v>1024</v>
      </c>
      <c r="AS778" s="116">
        <v>34208</v>
      </c>
    </row>
    <row r="779" spans="40:45" x14ac:dyDescent="0.25">
      <c r="AN779" s="116" t="s">
        <v>1096</v>
      </c>
      <c r="AO779" s="116"/>
      <c r="AP779" s="116"/>
      <c r="AQ779" s="116" t="s">
        <v>3</v>
      </c>
      <c r="AR779" s="116" t="s">
        <v>1024</v>
      </c>
      <c r="AS779" s="116">
        <v>295935</v>
      </c>
    </row>
    <row r="780" spans="40:45" x14ac:dyDescent="0.25">
      <c r="AN780" s="116" t="s">
        <v>1044</v>
      </c>
      <c r="AO780" s="116"/>
      <c r="AP780" s="116"/>
      <c r="AQ780" s="116" t="s">
        <v>1034</v>
      </c>
      <c r="AR780" s="116" t="s">
        <v>1024</v>
      </c>
      <c r="AS780" s="116">
        <v>110159</v>
      </c>
    </row>
    <row r="781" spans="40:45" x14ac:dyDescent="0.25">
      <c r="AN781" s="116" t="s">
        <v>1044</v>
      </c>
      <c r="AO781" s="116"/>
      <c r="AP781" s="116"/>
      <c r="AQ781" s="116" t="s">
        <v>1035</v>
      </c>
      <c r="AR781" s="116" t="s">
        <v>1024</v>
      </c>
      <c r="AS781" s="116">
        <v>40238</v>
      </c>
    </row>
    <row r="782" spans="40:45" x14ac:dyDescent="0.25">
      <c r="AN782" s="116" t="s">
        <v>1044</v>
      </c>
      <c r="AO782" s="116"/>
      <c r="AP782" s="116"/>
      <c r="AQ782" s="116" t="s">
        <v>1036</v>
      </c>
      <c r="AR782" s="116" t="s">
        <v>1024</v>
      </c>
      <c r="AS782" s="116">
        <v>25762</v>
      </c>
    </row>
    <row r="783" spans="40:45" x14ac:dyDescent="0.25">
      <c r="AN783" s="116" t="s">
        <v>1044</v>
      </c>
      <c r="AO783" s="116"/>
      <c r="AP783" s="116"/>
      <c r="AQ783" s="116" t="s">
        <v>1037</v>
      </c>
      <c r="AR783" s="116" t="s">
        <v>1024</v>
      </c>
      <c r="AS783" s="116">
        <v>41373</v>
      </c>
    </row>
    <row r="784" spans="40:45" x14ac:dyDescent="0.25">
      <c r="AN784" s="116" t="s">
        <v>1044</v>
      </c>
      <c r="AO784" s="116"/>
      <c r="AP784" s="116"/>
      <c r="AQ784" s="116" t="s">
        <v>1038</v>
      </c>
      <c r="AR784" s="116" t="s">
        <v>1024</v>
      </c>
      <c r="AS784" s="116">
        <v>65786</v>
      </c>
    </row>
    <row r="785" spans="40:45" x14ac:dyDescent="0.25">
      <c r="AN785" s="116" t="s">
        <v>1044</v>
      </c>
      <c r="AO785" s="116"/>
      <c r="AP785" s="116"/>
      <c r="AQ785" s="116" t="s">
        <v>1039</v>
      </c>
      <c r="AR785" s="116" t="s">
        <v>1024</v>
      </c>
      <c r="AS785" s="116">
        <v>37388</v>
      </c>
    </row>
    <row r="786" spans="40:45" x14ac:dyDescent="0.25">
      <c r="AN786" s="116" t="s">
        <v>1044</v>
      </c>
      <c r="AO786" s="116"/>
      <c r="AP786" s="116"/>
      <c r="AQ786" s="116" t="s">
        <v>1040</v>
      </c>
      <c r="AR786" s="116" t="s">
        <v>1024</v>
      </c>
      <c r="AS786" s="116">
        <v>24962</v>
      </c>
    </row>
    <row r="787" spans="40:45" x14ac:dyDescent="0.25">
      <c r="AN787" s="116" t="s">
        <v>1044</v>
      </c>
      <c r="AO787" s="116"/>
      <c r="AP787" s="116"/>
      <c r="AQ787" s="116" t="s">
        <v>1041</v>
      </c>
      <c r="AR787" s="116" t="s">
        <v>1024</v>
      </c>
      <c r="AS787" s="116">
        <v>52755</v>
      </c>
    </row>
    <row r="788" spans="40:45" x14ac:dyDescent="0.25">
      <c r="AN788" s="116" t="s">
        <v>1044</v>
      </c>
      <c r="AO788" s="116"/>
      <c r="AP788" s="116"/>
      <c r="AQ788" s="116" t="s">
        <v>1042</v>
      </c>
      <c r="AR788" s="116" t="s">
        <v>1024</v>
      </c>
      <c r="AS788" s="116">
        <v>63271</v>
      </c>
    </row>
    <row r="789" spans="40:45" x14ac:dyDescent="0.25">
      <c r="AN789" s="116" t="s">
        <v>1044</v>
      </c>
      <c r="AO789" s="116"/>
      <c r="AP789" s="116"/>
      <c r="AQ789" s="116" t="s">
        <v>3</v>
      </c>
      <c r="AR789" s="116" t="s">
        <v>1024</v>
      </c>
      <c r="AS789" s="116">
        <v>461694</v>
      </c>
    </row>
    <row r="790" spans="40:45" x14ac:dyDescent="0.25">
      <c r="AN790" s="116" t="s">
        <v>1097</v>
      </c>
      <c r="AO790" s="116"/>
      <c r="AP790" s="116"/>
      <c r="AQ790" s="116" t="s">
        <v>1034</v>
      </c>
      <c r="AR790" s="116" t="s">
        <v>1024</v>
      </c>
      <c r="AS790" s="116">
        <v>96159</v>
      </c>
    </row>
    <row r="791" spans="40:45" x14ac:dyDescent="0.25">
      <c r="AN791" s="116" t="s">
        <v>1097</v>
      </c>
      <c r="AO791" s="116"/>
      <c r="AP791" s="116"/>
      <c r="AQ791" s="116" t="s">
        <v>1035</v>
      </c>
      <c r="AR791" s="116" t="s">
        <v>1024</v>
      </c>
      <c r="AS791" s="116">
        <v>35624</v>
      </c>
    </row>
    <row r="792" spans="40:45" x14ac:dyDescent="0.25">
      <c r="AN792" s="116" t="s">
        <v>1097</v>
      </c>
      <c r="AO792" s="116"/>
      <c r="AP792" s="116"/>
      <c r="AQ792" s="116" t="s">
        <v>1036</v>
      </c>
      <c r="AR792" s="116" t="s">
        <v>1024</v>
      </c>
      <c r="AS792" s="116">
        <v>22957</v>
      </c>
    </row>
    <row r="793" spans="40:45" x14ac:dyDescent="0.25">
      <c r="AN793" s="116" t="s">
        <v>1097</v>
      </c>
      <c r="AO793" s="116"/>
      <c r="AP793" s="116"/>
      <c r="AQ793" s="116" t="s">
        <v>1037</v>
      </c>
      <c r="AR793" s="116" t="s">
        <v>1024</v>
      </c>
      <c r="AS793" s="116">
        <v>37039</v>
      </c>
    </row>
    <row r="794" spans="40:45" x14ac:dyDescent="0.25">
      <c r="AN794" s="116" t="s">
        <v>1097</v>
      </c>
      <c r="AO794" s="116"/>
      <c r="AP794" s="116"/>
      <c r="AQ794" s="116" t="s">
        <v>1038</v>
      </c>
      <c r="AR794" s="116" t="s">
        <v>1024</v>
      </c>
      <c r="AS794" s="116">
        <v>57942</v>
      </c>
    </row>
    <row r="795" spans="40:45" x14ac:dyDescent="0.25">
      <c r="AN795" s="116" t="s">
        <v>1097</v>
      </c>
      <c r="AO795" s="116"/>
      <c r="AP795" s="116"/>
      <c r="AQ795" s="116" t="s">
        <v>1039</v>
      </c>
      <c r="AR795" s="116" t="s">
        <v>1024</v>
      </c>
      <c r="AS795" s="116">
        <v>33955</v>
      </c>
    </row>
    <row r="796" spans="40:45" x14ac:dyDescent="0.25">
      <c r="AN796" s="116" t="s">
        <v>1097</v>
      </c>
      <c r="AO796" s="116"/>
      <c r="AP796" s="116"/>
      <c r="AQ796" s="116" t="s">
        <v>1040</v>
      </c>
      <c r="AR796" s="116" t="s">
        <v>1024</v>
      </c>
      <c r="AS796" s="116">
        <v>20734</v>
      </c>
    </row>
    <row r="797" spans="40:45" x14ac:dyDescent="0.25">
      <c r="AN797" s="116" t="s">
        <v>1097</v>
      </c>
      <c r="AO797" s="116"/>
      <c r="AP797" s="116"/>
      <c r="AQ797" s="116" t="s">
        <v>1041</v>
      </c>
      <c r="AR797" s="116" t="s">
        <v>1024</v>
      </c>
      <c r="AS797" s="116">
        <v>46672</v>
      </c>
    </row>
    <row r="798" spans="40:45" x14ac:dyDescent="0.25">
      <c r="AN798" s="116" t="s">
        <v>1097</v>
      </c>
      <c r="AO798" s="116"/>
      <c r="AP798" s="116"/>
      <c r="AQ798" s="116" t="s">
        <v>1042</v>
      </c>
      <c r="AR798" s="116" t="s">
        <v>1024</v>
      </c>
      <c r="AS798" s="116">
        <v>56318</v>
      </c>
    </row>
    <row r="799" spans="40:45" x14ac:dyDescent="0.25">
      <c r="AN799" s="116" t="s">
        <v>1097</v>
      </c>
      <c r="AO799" s="116"/>
      <c r="AP799" s="116"/>
      <c r="AQ799" s="116" t="s">
        <v>3</v>
      </c>
      <c r="AR799" s="116" t="s">
        <v>1024</v>
      </c>
      <c r="AS799" s="116">
        <v>407400</v>
      </c>
    </row>
    <row r="800" spans="40:45" x14ac:dyDescent="0.25">
      <c r="AN800" s="116" t="s">
        <v>1098</v>
      </c>
      <c r="AO800" s="116"/>
      <c r="AP800" s="116"/>
      <c r="AQ800" s="116" t="s">
        <v>1034</v>
      </c>
      <c r="AR800" s="116" t="s">
        <v>1024</v>
      </c>
      <c r="AS800" s="116">
        <v>3881</v>
      </c>
    </row>
    <row r="801" spans="40:45" x14ac:dyDescent="0.25">
      <c r="AN801" s="116" t="s">
        <v>1098</v>
      </c>
      <c r="AO801" s="116"/>
      <c r="AP801" s="116"/>
      <c r="AQ801" s="116" t="s">
        <v>1035</v>
      </c>
      <c r="AR801" s="116" t="s">
        <v>1024</v>
      </c>
      <c r="AS801" s="116">
        <v>1665</v>
      </c>
    </row>
    <row r="802" spans="40:45" x14ac:dyDescent="0.25">
      <c r="AN802" s="116" t="s">
        <v>1098</v>
      </c>
      <c r="AO802" s="116"/>
      <c r="AP802" s="116"/>
      <c r="AQ802" s="116" t="s">
        <v>1036</v>
      </c>
      <c r="AR802" s="116" t="s">
        <v>1024</v>
      </c>
      <c r="AS802" s="116">
        <v>982</v>
      </c>
    </row>
    <row r="803" spans="40:45" x14ac:dyDescent="0.25">
      <c r="AN803" s="116" t="s">
        <v>1098</v>
      </c>
      <c r="AO803" s="116"/>
      <c r="AP803" s="116"/>
      <c r="AQ803" s="116" t="s">
        <v>1037</v>
      </c>
      <c r="AR803" s="116" t="s">
        <v>1024</v>
      </c>
      <c r="AS803" s="116">
        <v>1678</v>
      </c>
    </row>
    <row r="804" spans="40:45" x14ac:dyDescent="0.25">
      <c r="AN804" s="116" t="s">
        <v>1098</v>
      </c>
      <c r="AO804" s="116"/>
      <c r="AP804" s="116"/>
      <c r="AQ804" s="116" t="s">
        <v>1038</v>
      </c>
      <c r="AR804" s="116" t="s">
        <v>1024</v>
      </c>
      <c r="AS804" s="116">
        <v>2232</v>
      </c>
    </row>
    <row r="805" spans="40:45" x14ac:dyDescent="0.25">
      <c r="AN805" s="116" t="s">
        <v>1098</v>
      </c>
      <c r="AO805" s="116"/>
      <c r="AP805" s="116"/>
      <c r="AQ805" s="116" t="s">
        <v>1039</v>
      </c>
      <c r="AR805" s="116" t="s">
        <v>1024</v>
      </c>
      <c r="AS805" s="116">
        <v>1101</v>
      </c>
    </row>
    <row r="806" spans="40:45" x14ac:dyDescent="0.25">
      <c r="AN806" s="116" t="s">
        <v>1098</v>
      </c>
      <c r="AO806" s="116"/>
      <c r="AP806" s="116"/>
      <c r="AQ806" s="116" t="s">
        <v>1040</v>
      </c>
      <c r="AR806" s="116" t="s">
        <v>1024</v>
      </c>
      <c r="AS806" s="116">
        <v>949</v>
      </c>
    </row>
    <row r="807" spans="40:45" x14ac:dyDescent="0.25">
      <c r="AN807" s="116" t="s">
        <v>1098</v>
      </c>
      <c r="AO807" s="116"/>
      <c r="AP807" s="116"/>
      <c r="AQ807" s="116" t="s">
        <v>1041</v>
      </c>
      <c r="AR807" s="116" t="s">
        <v>1024</v>
      </c>
      <c r="AS807" s="116">
        <v>1686</v>
      </c>
    </row>
    <row r="808" spans="40:45" x14ac:dyDescent="0.25">
      <c r="AN808" s="116" t="s">
        <v>1098</v>
      </c>
      <c r="AO808" s="116"/>
      <c r="AP808" s="116"/>
      <c r="AQ808" s="116" t="s">
        <v>1042</v>
      </c>
      <c r="AR808" s="116" t="s">
        <v>1024</v>
      </c>
      <c r="AS808" s="116">
        <v>1790</v>
      </c>
    </row>
    <row r="809" spans="40:45" x14ac:dyDescent="0.25">
      <c r="AN809" s="116" t="s">
        <v>1098</v>
      </c>
      <c r="AO809" s="116"/>
      <c r="AP809" s="116"/>
      <c r="AQ809" s="116" t="s">
        <v>3</v>
      </c>
      <c r="AR809" s="116" t="s">
        <v>1024</v>
      </c>
      <c r="AS809" s="116">
        <v>15963</v>
      </c>
    </row>
    <row r="810" spans="40:45" x14ac:dyDescent="0.25">
      <c r="AN810" s="116" t="s">
        <v>1099</v>
      </c>
      <c r="AO810" s="116"/>
      <c r="AP810" s="116"/>
      <c r="AQ810" s="116" t="s">
        <v>1034</v>
      </c>
      <c r="AR810" s="116" t="s">
        <v>1024</v>
      </c>
      <c r="AS810" s="116">
        <v>6014</v>
      </c>
    </row>
    <row r="811" spans="40:45" x14ac:dyDescent="0.25">
      <c r="AN811" s="116" t="s">
        <v>1099</v>
      </c>
      <c r="AO811" s="116"/>
      <c r="AP811" s="116"/>
      <c r="AQ811" s="116" t="s">
        <v>1035</v>
      </c>
      <c r="AR811" s="116" t="s">
        <v>1024</v>
      </c>
      <c r="AS811" s="116">
        <v>1661</v>
      </c>
    </row>
    <row r="812" spans="40:45" x14ac:dyDescent="0.25">
      <c r="AN812" s="116" t="s">
        <v>1099</v>
      </c>
      <c r="AO812" s="116"/>
      <c r="AP812" s="116"/>
      <c r="AQ812" s="116" t="s">
        <v>1036</v>
      </c>
      <c r="AR812" s="116" t="s">
        <v>1024</v>
      </c>
      <c r="AS812" s="116">
        <v>1025</v>
      </c>
    </row>
    <row r="813" spans="40:45" x14ac:dyDescent="0.25">
      <c r="AN813" s="116" t="s">
        <v>1099</v>
      </c>
      <c r="AO813" s="116"/>
      <c r="AP813" s="116"/>
      <c r="AQ813" s="116" t="s">
        <v>1037</v>
      </c>
      <c r="AR813" s="116" t="s">
        <v>1024</v>
      </c>
      <c r="AS813" s="116">
        <v>1350</v>
      </c>
    </row>
    <row r="814" spans="40:45" x14ac:dyDescent="0.25">
      <c r="AN814" s="116" t="s">
        <v>1099</v>
      </c>
      <c r="AO814" s="116"/>
      <c r="AP814" s="116"/>
      <c r="AQ814" s="116" t="s">
        <v>1038</v>
      </c>
      <c r="AR814" s="116" t="s">
        <v>1024</v>
      </c>
      <c r="AS814" s="116">
        <v>3330</v>
      </c>
    </row>
    <row r="815" spans="40:45" x14ac:dyDescent="0.25">
      <c r="AN815" s="116" t="s">
        <v>1099</v>
      </c>
      <c r="AO815" s="116"/>
      <c r="AP815" s="116"/>
      <c r="AQ815" s="116" t="s">
        <v>1039</v>
      </c>
      <c r="AR815" s="116" t="s">
        <v>1024</v>
      </c>
      <c r="AS815" s="116">
        <v>1471</v>
      </c>
    </row>
    <row r="816" spans="40:45" x14ac:dyDescent="0.25">
      <c r="AN816" s="116" t="s">
        <v>1099</v>
      </c>
      <c r="AO816" s="116"/>
      <c r="AP816" s="116"/>
      <c r="AQ816" s="116" t="s">
        <v>1040</v>
      </c>
      <c r="AR816" s="116" t="s">
        <v>1024</v>
      </c>
      <c r="AS816" s="116">
        <v>2226</v>
      </c>
    </row>
    <row r="817" spans="40:45" x14ac:dyDescent="0.25">
      <c r="AN817" s="116" t="s">
        <v>1099</v>
      </c>
      <c r="AO817" s="116"/>
      <c r="AP817" s="116"/>
      <c r="AQ817" s="116" t="s">
        <v>1041</v>
      </c>
      <c r="AR817" s="116" t="s">
        <v>1024</v>
      </c>
      <c r="AS817" s="116">
        <v>2962</v>
      </c>
    </row>
    <row r="818" spans="40:45" x14ac:dyDescent="0.25">
      <c r="AN818" s="116" t="s">
        <v>1099</v>
      </c>
      <c r="AO818" s="116"/>
      <c r="AP818" s="116"/>
      <c r="AQ818" s="116" t="s">
        <v>1042</v>
      </c>
      <c r="AR818" s="116" t="s">
        <v>1024</v>
      </c>
      <c r="AS818" s="116">
        <v>3136</v>
      </c>
    </row>
    <row r="819" spans="40:45" x14ac:dyDescent="0.25">
      <c r="AN819" s="116" t="s">
        <v>1099</v>
      </c>
      <c r="AO819" s="116"/>
      <c r="AP819" s="116"/>
      <c r="AQ819" s="116" t="s">
        <v>3</v>
      </c>
      <c r="AR819" s="116" t="s">
        <v>1024</v>
      </c>
      <c r="AS819" s="116">
        <v>23176</v>
      </c>
    </row>
    <row r="820" spans="40:45" x14ac:dyDescent="0.25">
      <c r="AN820" s="116" t="s">
        <v>1100</v>
      </c>
      <c r="AO820" s="116"/>
      <c r="AP820" s="116"/>
      <c r="AQ820" s="116" t="s">
        <v>1034</v>
      </c>
      <c r="AR820" s="116" t="s">
        <v>1024</v>
      </c>
      <c r="AS820" s="116">
        <v>4105</v>
      </c>
    </row>
    <row r="821" spans="40:45" x14ac:dyDescent="0.25">
      <c r="AN821" s="116" t="s">
        <v>1100</v>
      </c>
      <c r="AO821" s="116"/>
      <c r="AP821" s="116"/>
      <c r="AQ821" s="116" t="s">
        <v>1035</v>
      </c>
      <c r="AR821" s="116" t="s">
        <v>1024</v>
      </c>
      <c r="AS821" s="116">
        <v>1287</v>
      </c>
    </row>
    <row r="822" spans="40:45" x14ac:dyDescent="0.25">
      <c r="AN822" s="116" t="s">
        <v>1100</v>
      </c>
      <c r="AO822" s="116"/>
      <c r="AP822" s="116"/>
      <c r="AQ822" s="116" t="s">
        <v>1036</v>
      </c>
      <c r="AR822" s="116" t="s">
        <v>1024</v>
      </c>
      <c r="AS822" s="116">
        <v>797</v>
      </c>
    </row>
    <row r="823" spans="40:45" x14ac:dyDescent="0.25">
      <c r="AN823" s="116" t="s">
        <v>1100</v>
      </c>
      <c r="AO823" s="116"/>
      <c r="AP823" s="116"/>
      <c r="AQ823" s="116" t="s">
        <v>1037</v>
      </c>
      <c r="AR823" s="116" t="s">
        <v>1024</v>
      </c>
      <c r="AS823" s="116">
        <v>1305</v>
      </c>
    </row>
    <row r="824" spans="40:45" x14ac:dyDescent="0.25">
      <c r="AN824" s="116" t="s">
        <v>1100</v>
      </c>
      <c r="AO824" s="116"/>
      <c r="AP824" s="116"/>
      <c r="AQ824" s="116" t="s">
        <v>1038</v>
      </c>
      <c r="AR824" s="116" t="s">
        <v>1024</v>
      </c>
      <c r="AS824" s="116">
        <v>2281</v>
      </c>
    </row>
    <row r="825" spans="40:45" x14ac:dyDescent="0.25">
      <c r="AN825" s="116" t="s">
        <v>1100</v>
      </c>
      <c r="AO825" s="116"/>
      <c r="AP825" s="116"/>
      <c r="AQ825" s="116" t="s">
        <v>1039</v>
      </c>
      <c r="AR825" s="116" t="s">
        <v>1024</v>
      </c>
      <c r="AS825" s="116">
        <v>860</v>
      </c>
    </row>
    <row r="826" spans="40:45" x14ac:dyDescent="0.25">
      <c r="AN826" s="116" t="s">
        <v>1100</v>
      </c>
      <c r="AO826" s="116"/>
      <c r="AP826" s="116"/>
      <c r="AQ826" s="116" t="s">
        <v>1040</v>
      </c>
      <c r="AR826" s="116" t="s">
        <v>1024</v>
      </c>
      <c r="AS826" s="116">
        <v>1053</v>
      </c>
    </row>
    <row r="827" spans="40:45" x14ac:dyDescent="0.25">
      <c r="AN827" s="116" t="s">
        <v>1100</v>
      </c>
      <c r="AO827" s="116"/>
      <c r="AP827" s="116"/>
      <c r="AQ827" s="116" t="s">
        <v>1041</v>
      </c>
      <c r="AR827" s="116" t="s">
        <v>1024</v>
      </c>
      <c r="AS827" s="116">
        <v>1435</v>
      </c>
    </row>
    <row r="828" spans="40:45" x14ac:dyDescent="0.25">
      <c r="AN828" s="116" t="s">
        <v>1100</v>
      </c>
      <c r="AO828" s="116"/>
      <c r="AP828" s="116"/>
      <c r="AQ828" s="116" t="s">
        <v>1042</v>
      </c>
      <c r="AR828" s="116" t="s">
        <v>1024</v>
      </c>
      <c r="AS828" s="116">
        <v>2027</v>
      </c>
    </row>
    <row r="829" spans="40:45" x14ac:dyDescent="0.25">
      <c r="AN829" s="116" t="s">
        <v>1100</v>
      </c>
      <c r="AO829" s="116"/>
      <c r="AP829" s="116"/>
      <c r="AQ829" s="116" t="s">
        <v>3</v>
      </c>
      <c r="AR829" s="116" t="s">
        <v>1024</v>
      </c>
      <c r="AS829" s="116">
        <v>15150</v>
      </c>
    </row>
    <row r="830" spans="40:45" x14ac:dyDescent="0.25">
      <c r="AN830" s="116" t="s">
        <v>1095</v>
      </c>
      <c r="AO830" s="116" t="s">
        <v>1044</v>
      </c>
      <c r="AP830" s="116"/>
      <c r="AQ830" s="116" t="s">
        <v>1034</v>
      </c>
      <c r="AR830" s="116" t="s">
        <v>1091</v>
      </c>
      <c r="AS830" s="116">
        <v>110159</v>
      </c>
    </row>
    <row r="831" spans="40:45" x14ac:dyDescent="0.25">
      <c r="AN831" s="116" t="s">
        <v>1095</v>
      </c>
      <c r="AO831" s="116" t="s">
        <v>1044</v>
      </c>
      <c r="AP831" s="116"/>
      <c r="AQ831" s="116" t="s">
        <v>1035</v>
      </c>
      <c r="AR831" s="116" t="s">
        <v>1091</v>
      </c>
      <c r="AS831" s="116">
        <v>40238</v>
      </c>
    </row>
    <row r="832" spans="40:45" x14ac:dyDescent="0.25">
      <c r="AN832" s="116" t="s">
        <v>1095</v>
      </c>
      <c r="AO832" s="116" t="s">
        <v>1044</v>
      </c>
      <c r="AP832" s="116"/>
      <c r="AQ832" s="116" t="s">
        <v>1036</v>
      </c>
      <c r="AR832" s="116" t="s">
        <v>1091</v>
      </c>
      <c r="AS832" s="116">
        <v>25762</v>
      </c>
    </row>
    <row r="833" spans="40:45" x14ac:dyDescent="0.25">
      <c r="AN833" s="116" t="s">
        <v>1095</v>
      </c>
      <c r="AO833" s="116" t="s">
        <v>1044</v>
      </c>
      <c r="AP833" s="116"/>
      <c r="AQ833" s="116" t="s">
        <v>1037</v>
      </c>
      <c r="AR833" s="116" t="s">
        <v>1091</v>
      </c>
      <c r="AS833" s="116">
        <v>41373</v>
      </c>
    </row>
    <row r="834" spans="40:45" x14ac:dyDescent="0.25">
      <c r="AN834" s="116" t="s">
        <v>1095</v>
      </c>
      <c r="AO834" s="116" t="s">
        <v>1044</v>
      </c>
      <c r="AP834" s="116"/>
      <c r="AQ834" s="116" t="s">
        <v>1038</v>
      </c>
      <c r="AR834" s="116" t="s">
        <v>1091</v>
      </c>
      <c r="AS834" s="116">
        <v>65786</v>
      </c>
    </row>
    <row r="835" spans="40:45" x14ac:dyDescent="0.25">
      <c r="AN835" s="116" t="s">
        <v>1095</v>
      </c>
      <c r="AO835" s="116" t="s">
        <v>1044</v>
      </c>
      <c r="AP835" s="116"/>
      <c r="AQ835" s="116" t="s">
        <v>1039</v>
      </c>
      <c r="AR835" s="116" t="s">
        <v>1091</v>
      </c>
      <c r="AS835" s="116">
        <v>37388</v>
      </c>
    </row>
    <row r="836" spans="40:45" x14ac:dyDescent="0.25">
      <c r="AN836" s="116" t="s">
        <v>1095</v>
      </c>
      <c r="AO836" s="116" t="s">
        <v>1044</v>
      </c>
      <c r="AP836" s="116"/>
      <c r="AQ836" s="116" t="s">
        <v>1040</v>
      </c>
      <c r="AR836" s="116" t="s">
        <v>1091</v>
      </c>
      <c r="AS836" s="116">
        <v>24962</v>
      </c>
    </row>
    <row r="837" spans="40:45" x14ac:dyDescent="0.25">
      <c r="AN837" s="116" t="s">
        <v>1095</v>
      </c>
      <c r="AO837" s="116" t="s">
        <v>1044</v>
      </c>
      <c r="AP837" s="116"/>
      <c r="AQ837" s="116" t="s">
        <v>1041</v>
      </c>
      <c r="AR837" s="116" t="s">
        <v>1091</v>
      </c>
      <c r="AS837" s="116">
        <v>52755</v>
      </c>
    </row>
    <row r="838" spans="40:45" x14ac:dyDescent="0.25">
      <c r="AN838" s="116" t="s">
        <v>1095</v>
      </c>
      <c r="AO838" s="116" t="s">
        <v>1044</v>
      </c>
      <c r="AP838" s="116"/>
      <c r="AQ838" s="116" t="s">
        <v>1042</v>
      </c>
      <c r="AR838" s="116" t="s">
        <v>1091</v>
      </c>
      <c r="AS838" s="116">
        <v>63271</v>
      </c>
    </row>
    <row r="839" spans="40:45" x14ac:dyDescent="0.25">
      <c r="AN839" s="116" t="s">
        <v>1095</v>
      </c>
      <c r="AO839" s="116" t="s">
        <v>1044</v>
      </c>
      <c r="AP839" s="116"/>
      <c r="AQ839" s="116" t="s">
        <v>3</v>
      </c>
      <c r="AR839" s="116" t="s">
        <v>1091</v>
      </c>
      <c r="AS839" s="116">
        <v>461694</v>
      </c>
    </row>
    <row r="840" spans="40:45" x14ac:dyDescent="0.25">
      <c r="AN840" s="116" t="s">
        <v>1095</v>
      </c>
      <c r="AO840" s="116" t="s">
        <v>1092</v>
      </c>
      <c r="AP840" s="116"/>
      <c r="AQ840" s="116" t="s">
        <v>1034</v>
      </c>
      <c r="AR840" s="116" t="s">
        <v>1024</v>
      </c>
      <c r="AS840" s="116">
        <v>39546</v>
      </c>
    </row>
    <row r="841" spans="40:45" x14ac:dyDescent="0.25">
      <c r="AN841" s="116" t="s">
        <v>1095</v>
      </c>
      <c r="AO841" s="116" t="s">
        <v>1092</v>
      </c>
      <c r="AP841" s="116"/>
      <c r="AQ841" s="116" t="s">
        <v>1035</v>
      </c>
      <c r="AR841" s="116" t="s">
        <v>1024</v>
      </c>
      <c r="AS841" s="116">
        <v>11737</v>
      </c>
    </row>
    <row r="842" spans="40:45" x14ac:dyDescent="0.25">
      <c r="AN842" s="116" t="s">
        <v>1095</v>
      </c>
      <c r="AO842" s="116" t="s">
        <v>1092</v>
      </c>
      <c r="AP842" s="116"/>
      <c r="AQ842" s="116" t="s">
        <v>1036</v>
      </c>
      <c r="AR842" s="116" t="s">
        <v>1024</v>
      </c>
      <c r="AS842" s="116">
        <v>6105</v>
      </c>
    </row>
    <row r="843" spans="40:45" x14ac:dyDescent="0.25">
      <c r="AN843" s="116" t="s">
        <v>1095</v>
      </c>
      <c r="AO843" s="116" t="s">
        <v>1092</v>
      </c>
      <c r="AP843" s="116"/>
      <c r="AQ843" s="116" t="s">
        <v>1037</v>
      </c>
      <c r="AR843" s="116" t="s">
        <v>1024</v>
      </c>
      <c r="AS843" s="116">
        <v>8181</v>
      </c>
    </row>
    <row r="844" spans="40:45" x14ac:dyDescent="0.25">
      <c r="AN844" s="116" t="s">
        <v>1095</v>
      </c>
      <c r="AO844" s="116" t="s">
        <v>1092</v>
      </c>
      <c r="AP844" s="116"/>
      <c r="AQ844" s="116" t="s">
        <v>1038</v>
      </c>
      <c r="AR844" s="116" t="s">
        <v>1024</v>
      </c>
      <c r="AS844" s="116">
        <v>27162</v>
      </c>
    </row>
    <row r="845" spans="40:45" x14ac:dyDescent="0.25">
      <c r="AN845" s="116" t="s">
        <v>1095</v>
      </c>
      <c r="AO845" s="116" t="s">
        <v>1092</v>
      </c>
      <c r="AP845" s="116"/>
      <c r="AQ845" s="116" t="s">
        <v>1039</v>
      </c>
      <c r="AR845" s="116" t="s">
        <v>1024</v>
      </c>
      <c r="AS845" s="116">
        <v>10087</v>
      </c>
    </row>
    <row r="846" spans="40:45" x14ac:dyDescent="0.25">
      <c r="AN846" s="116" t="s">
        <v>1095</v>
      </c>
      <c r="AO846" s="116" t="s">
        <v>1092</v>
      </c>
      <c r="AP846" s="116"/>
      <c r="AQ846" s="116" t="s">
        <v>1040</v>
      </c>
      <c r="AR846" s="116" t="s">
        <v>1024</v>
      </c>
      <c r="AS846" s="116">
        <v>8705</v>
      </c>
    </row>
    <row r="847" spans="40:45" x14ac:dyDescent="0.25">
      <c r="AN847" s="116" t="s">
        <v>1095</v>
      </c>
      <c r="AO847" s="116" t="s">
        <v>1092</v>
      </c>
      <c r="AP847" s="116"/>
      <c r="AQ847" s="116" t="s">
        <v>1041</v>
      </c>
      <c r="AR847" s="116" t="s">
        <v>1024</v>
      </c>
      <c r="AS847" s="116">
        <v>20249</v>
      </c>
    </row>
    <row r="848" spans="40:45" x14ac:dyDescent="0.25">
      <c r="AN848" s="116" t="s">
        <v>1095</v>
      </c>
      <c r="AO848" s="116" t="s">
        <v>1092</v>
      </c>
      <c r="AP848" s="116"/>
      <c r="AQ848" s="116" t="s">
        <v>1042</v>
      </c>
      <c r="AR848" s="116" t="s">
        <v>1024</v>
      </c>
      <c r="AS848" s="116">
        <v>26843</v>
      </c>
    </row>
    <row r="849" spans="40:45" x14ac:dyDescent="0.25">
      <c r="AN849" s="116" t="s">
        <v>1095</v>
      </c>
      <c r="AO849" s="116" t="s">
        <v>1092</v>
      </c>
      <c r="AP849" s="116"/>
      <c r="AQ849" s="116" t="s">
        <v>3</v>
      </c>
      <c r="AR849" s="116" t="s">
        <v>1024</v>
      </c>
      <c r="AS849" s="116">
        <v>158615</v>
      </c>
    </row>
    <row r="850" spans="40:45" x14ac:dyDescent="0.25">
      <c r="AN850" s="116" t="s">
        <v>1095</v>
      </c>
      <c r="AO850" s="116" t="s">
        <v>1093</v>
      </c>
      <c r="AP850" s="116"/>
      <c r="AQ850" s="116" t="s">
        <v>1034</v>
      </c>
      <c r="AR850" s="116" t="s">
        <v>1024</v>
      </c>
      <c r="AS850" s="116">
        <v>70613</v>
      </c>
    </row>
    <row r="851" spans="40:45" x14ac:dyDescent="0.25">
      <c r="AN851" s="116" t="s">
        <v>1095</v>
      </c>
      <c r="AO851" s="116" t="s">
        <v>1093</v>
      </c>
      <c r="AP851" s="116"/>
      <c r="AQ851" s="116" t="s">
        <v>1035</v>
      </c>
      <c r="AR851" s="116" t="s">
        <v>1024</v>
      </c>
      <c r="AS851" s="116">
        <v>28500</v>
      </c>
    </row>
    <row r="852" spans="40:45" x14ac:dyDescent="0.25">
      <c r="AN852" s="116" t="s">
        <v>1095</v>
      </c>
      <c r="AO852" s="116" t="s">
        <v>1093</v>
      </c>
      <c r="AP852" s="116"/>
      <c r="AQ852" s="116" t="s">
        <v>1036</v>
      </c>
      <c r="AR852" s="116" t="s">
        <v>1024</v>
      </c>
      <c r="AS852" s="116">
        <v>19657</v>
      </c>
    </row>
    <row r="853" spans="40:45" x14ac:dyDescent="0.25">
      <c r="AN853" s="116" t="s">
        <v>1095</v>
      </c>
      <c r="AO853" s="116" t="s">
        <v>1093</v>
      </c>
      <c r="AP853" s="116"/>
      <c r="AQ853" s="116" t="s">
        <v>1037</v>
      </c>
      <c r="AR853" s="116" t="s">
        <v>1024</v>
      </c>
      <c r="AS853" s="116">
        <v>33191</v>
      </c>
    </row>
    <row r="854" spans="40:45" x14ac:dyDescent="0.25">
      <c r="AN854" s="116" t="s">
        <v>1095</v>
      </c>
      <c r="AO854" s="116" t="s">
        <v>1093</v>
      </c>
      <c r="AP854" s="116"/>
      <c r="AQ854" s="116" t="s">
        <v>1038</v>
      </c>
      <c r="AR854" s="116" t="s">
        <v>1024</v>
      </c>
      <c r="AS854" s="116">
        <v>38623</v>
      </c>
    </row>
    <row r="855" spans="40:45" x14ac:dyDescent="0.25">
      <c r="AN855" s="116" t="s">
        <v>1095</v>
      </c>
      <c r="AO855" s="116" t="s">
        <v>1093</v>
      </c>
      <c r="AP855" s="116"/>
      <c r="AQ855" s="116" t="s">
        <v>1039</v>
      </c>
      <c r="AR855" s="116" t="s">
        <v>1024</v>
      </c>
      <c r="AS855" s="116">
        <v>27300</v>
      </c>
    </row>
    <row r="856" spans="40:45" x14ac:dyDescent="0.25">
      <c r="AN856" s="116" t="s">
        <v>1095</v>
      </c>
      <c r="AO856" s="116" t="s">
        <v>1093</v>
      </c>
      <c r="AP856" s="116"/>
      <c r="AQ856" s="116" t="s">
        <v>1040</v>
      </c>
      <c r="AR856" s="116" t="s">
        <v>1024</v>
      </c>
      <c r="AS856" s="116">
        <v>16256</v>
      </c>
    </row>
    <row r="857" spans="40:45" x14ac:dyDescent="0.25">
      <c r="AN857" s="116" t="s">
        <v>1095</v>
      </c>
      <c r="AO857" s="116" t="s">
        <v>1093</v>
      </c>
      <c r="AP857" s="116"/>
      <c r="AQ857" s="116" t="s">
        <v>1041</v>
      </c>
      <c r="AR857" s="116" t="s">
        <v>1024</v>
      </c>
      <c r="AS857" s="116">
        <v>32506</v>
      </c>
    </row>
    <row r="858" spans="40:45" x14ac:dyDescent="0.25">
      <c r="AN858" s="116" t="s">
        <v>1095</v>
      </c>
      <c r="AO858" s="116" t="s">
        <v>1093</v>
      </c>
      <c r="AP858" s="116"/>
      <c r="AQ858" s="116" t="s">
        <v>1042</v>
      </c>
      <c r="AR858" s="116" t="s">
        <v>1024</v>
      </c>
      <c r="AS858" s="116">
        <v>36427</v>
      </c>
    </row>
    <row r="859" spans="40:45" x14ac:dyDescent="0.25">
      <c r="AN859" s="116" t="s">
        <v>1095</v>
      </c>
      <c r="AO859" s="116" t="s">
        <v>1093</v>
      </c>
      <c r="AP859" s="116"/>
      <c r="AQ859" s="116" t="s">
        <v>3</v>
      </c>
      <c r="AR859" s="116" t="s">
        <v>1024</v>
      </c>
      <c r="AS859" s="116">
        <v>303074</v>
      </c>
    </row>
    <row r="860" spans="40:45" x14ac:dyDescent="0.25">
      <c r="AN860" s="116" t="s">
        <v>1097</v>
      </c>
      <c r="AO860" s="116" t="s">
        <v>1092</v>
      </c>
      <c r="AP860" s="116"/>
      <c r="AQ860" s="116" t="s">
        <v>1034</v>
      </c>
      <c r="AR860" s="116" t="s">
        <v>1024</v>
      </c>
      <c r="AS860" s="116">
        <v>34512</v>
      </c>
    </row>
    <row r="861" spans="40:45" x14ac:dyDescent="0.25">
      <c r="AN861" s="116" t="s">
        <v>1097</v>
      </c>
      <c r="AO861" s="116" t="s">
        <v>1092</v>
      </c>
      <c r="AP861" s="116"/>
      <c r="AQ861" s="116" t="s">
        <v>1035</v>
      </c>
      <c r="AR861" s="116" t="s">
        <v>1024</v>
      </c>
      <c r="AS861" s="116">
        <v>10241</v>
      </c>
    </row>
    <row r="862" spans="40:45" x14ac:dyDescent="0.25">
      <c r="AN862" s="116" t="s">
        <v>1097</v>
      </c>
      <c r="AO862" s="116" t="s">
        <v>1092</v>
      </c>
      <c r="AP862" s="116"/>
      <c r="AQ862" s="116" t="s">
        <v>1036</v>
      </c>
      <c r="AR862" s="116" t="s">
        <v>1024</v>
      </c>
      <c r="AS862" s="116">
        <v>5172</v>
      </c>
    </row>
    <row r="863" spans="40:45" x14ac:dyDescent="0.25">
      <c r="AN863" s="116" t="s">
        <v>1097</v>
      </c>
      <c r="AO863" s="116" t="s">
        <v>1092</v>
      </c>
      <c r="AP863" s="116"/>
      <c r="AQ863" s="116" t="s">
        <v>1037</v>
      </c>
      <c r="AR863" s="116" t="s">
        <v>1024</v>
      </c>
      <c r="AS863" s="116">
        <v>6855</v>
      </c>
    </row>
    <row r="864" spans="40:45" x14ac:dyDescent="0.25">
      <c r="AN864" s="116" t="s">
        <v>1097</v>
      </c>
      <c r="AO864" s="116" t="s">
        <v>1092</v>
      </c>
      <c r="AP864" s="116"/>
      <c r="AQ864" s="116" t="s">
        <v>1038</v>
      </c>
      <c r="AR864" s="116" t="s">
        <v>1024</v>
      </c>
      <c r="AS864" s="116">
        <v>24343</v>
      </c>
    </row>
    <row r="865" spans="40:45" x14ac:dyDescent="0.25">
      <c r="AN865" s="116" t="s">
        <v>1097</v>
      </c>
      <c r="AO865" s="116" t="s">
        <v>1092</v>
      </c>
      <c r="AP865" s="116"/>
      <c r="AQ865" s="116" t="s">
        <v>1039</v>
      </c>
      <c r="AR865" s="116" t="s">
        <v>1024</v>
      </c>
      <c r="AS865" s="116">
        <v>8992</v>
      </c>
    </row>
    <row r="866" spans="40:45" x14ac:dyDescent="0.25">
      <c r="AN866" s="116" t="s">
        <v>1097</v>
      </c>
      <c r="AO866" s="116" t="s">
        <v>1092</v>
      </c>
      <c r="AP866" s="116"/>
      <c r="AQ866" s="116" t="s">
        <v>1040</v>
      </c>
      <c r="AR866" s="116" t="s">
        <v>1024</v>
      </c>
      <c r="AS866" s="116">
        <v>7126</v>
      </c>
    </row>
    <row r="867" spans="40:45" x14ac:dyDescent="0.25">
      <c r="AN867" s="116" t="s">
        <v>1097</v>
      </c>
      <c r="AO867" s="116" t="s">
        <v>1092</v>
      </c>
      <c r="AP867" s="116"/>
      <c r="AQ867" s="116" t="s">
        <v>1041</v>
      </c>
      <c r="AR867" s="116" t="s">
        <v>1024</v>
      </c>
      <c r="AS867" s="116">
        <v>18179</v>
      </c>
    </row>
    <row r="868" spans="40:45" x14ac:dyDescent="0.25">
      <c r="AN868" s="116" t="s">
        <v>1097</v>
      </c>
      <c r="AO868" s="116" t="s">
        <v>1092</v>
      </c>
      <c r="AP868" s="116"/>
      <c r="AQ868" s="116" t="s">
        <v>1042</v>
      </c>
      <c r="AR868" s="116" t="s">
        <v>1024</v>
      </c>
      <c r="AS868" s="116">
        <v>24170</v>
      </c>
    </row>
    <row r="869" spans="40:45" x14ac:dyDescent="0.25">
      <c r="AN869" s="116" t="s">
        <v>1097</v>
      </c>
      <c r="AO869" s="116" t="s">
        <v>1092</v>
      </c>
      <c r="AP869" s="116"/>
      <c r="AQ869" s="116" t="s">
        <v>3</v>
      </c>
      <c r="AR869" s="116" t="s">
        <v>1024</v>
      </c>
      <c r="AS869" s="116">
        <v>139590</v>
      </c>
    </row>
    <row r="870" spans="40:45" x14ac:dyDescent="0.25">
      <c r="AN870" s="116" t="s">
        <v>1097</v>
      </c>
      <c r="AO870" s="116" t="s">
        <v>1093</v>
      </c>
      <c r="AP870" s="116"/>
      <c r="AQ870" s="116" t="s">
        <v>1034</v>
      </c>
      <c r="AR870" s="116" t="s">
        <v>1024</v>
      </c>
      <c r="AS870" s="116">
        <v>61647</v>
      </c>
    </row>
    <row r="871" spans="40:45" x14ac:dyDescent="0.25">
      <c r="AN871" s="116" t="s">
        <v>1097</v>
      </c>
      <c r="AO871" s="116" t="s">
        <v>1093</v>
      </c>
      <c r="AP871" s="116"/>
      <c r="AQ871" s="116" t="s">
        <v>1035</v>
      </c>
      <c r="AR871" s="116" t="s">
        <v>1024</v>
      </c>
      <c r="AS871" s="116">
        <v>25383</v>
      </c>
    </row>
    <row r="872" spans="40:45" x14ac:dyDescent="0.25">
      <c r="AN872" s="116" t="s">
        <v>1097</v>
      </c>
      <c r="AO872" s="116" t="s">
        <v>1093</v>
      </c>
      <c r="AP872" s="116"/>
      <c r="AQ872" s="116" t="s">
        <v>1036</v>
      </c>
      <c r="AR872" s="116" t="s">
        <v>1024</v>
      </c>
      <c r="AS872" s="116">
        <v>17786</v>
      </c>
    </row>
    <row r="873" spans="40:45" x14ac:dyDescent="0.25">
      <c r="AN873" s="116" t="s">
        <v>1097</v>
      </c>
      <c r="AO873" s="116" t="s">
        <v>1093</v>
      </c>
      <c r="AP873" s="116"/>
      <c r="AQ873" s="116" t="s">
        <v>1037</v>
      </c>
      <c r="AR873" s="116" t="s">
        <v>1024</v>
      </c>
      <c r="AS873" s="116">
        <v>30183</v>
      </c>
    </row>
    <row r="874" spans="40:45" x14ac:dyDescent="0.25">
      <c r="AN874" s="116" t="s">
        <v>1097</v>
      </c>
      <c r="AO874" s="116" t="s">
        <v>1093</v>
      </c>
      <c r="AP874" s="116"/>
      <c r="AQ874" s="116" t="s">
        <v>1038</v>
      </c>
      <c r="AR874" s="116" t="s">
        <v>1024</v>
      </c>
      <c r="AS874" s="116">
        <v>33599</v>
      </c>
    </row>
    <row r="875" spans="40:45" x14ac:dyDescent="0.25">
      <c r="AN875" s="116" t="s">
        <v>1097</v>
      </c>
      <c r="AO875" s="116" t="s">
        <v>1093</v>
      </c>
      <c r="AP875" s="116"/>
      <c r="AQ875" s="116" t="s">
        <v>1039</v>
      </c>
      <c r="AR875" s="116" t="s">
        <v>1024</v>
      </c>
      <c r="AS875" s="116">
        <v>24963</v>
      </c>
    </row>
    <row r="876" spans="40:45" x14ac:dyDescent="0.25">
      <c r="AN876" s="116" t="s">
        <v>1097</v>
      </c>
      <c r="AO876" s="116" t="s">
        <v>1093</v>
      </c>
      <c r="AP876" s="116"/>
      <c r="AQ876" s="116" t="s">
        <v>1040</v>
      </c>
      <c r="AR876" s="116" t="s">
        <v>1024</v>
      </c>
      <c r="AS876" s="116">
        <v>13608</v>
      </c>
    </row>
    <row r="877" spans="40:45" x14ac:dyDescent="0.25">
      <c r="AN877" s="116" t="s">
        <v>1097</v>
      </c>
      <c r="AO877" s="116" t="s">
        <v>1093</v>
      </c>
      <c r="AP877" s="116"/>
      <c r="AQ877" s="116" t="s">
        <v>1041</v>
      </c>
      <c r="AR877" s="116" t="s">
        <v>1024</v>
      </c>
      <c r="AS877" s="116">
        <v>28493</v>
      </c>
    </row>
    <row r="878" spans="40:45" x14ac:dyDescent="0.25">
      <c r="AN878" s="116" t="s">
        <v>1097</v>
      </c>
      <c r="AO878" s="116" t="s">
        <v>1093</v>
      </c>
      <c r="AP878" s="116"/>
      <c r="AQ878" s="116" t="s">
        <v>1042</v>
      </c>
      <c r="AR878" s="116" t="s">
        <v>1024</v>
      </c>
      <c r="AS878" s="116">
        <v>32148</v>
      </c>
    </row>
    <row r="879" spans="40:45" x14ac:dyDescent="0.25">
      <c r="AN879" s="116" t="s">
        <v>1097</v>
      </c>
      <c r="AO879" s="116" t="s">
        <v>1093</v>
      </c>
      <c r="AP879" s="116"/>
      <c r="AQ879" s="116" t="s">
        <v>3</v>
      </c>
      <c r="AR879" s="116" t="s">
        <v>1024</v>
      </c>
      <c r="AS879" s="116">
        <v>267809</v>
      </c>
    </row>
    <row r="880" spans="40:45" x14ac:dyDescent="0.25">
      <c r="AN880" s="116" t="s">
        <v>1098</v>
      </c>
      <c r="AO880" s="116" t="s">
        <v>1092</v>
      </c>
      <c r="AP880" s="116"/>
      <c r="AQ880" s="116" t="s">
        <v>1034</v>
      </c>
      <c r="AR880" s="116" t="s">
        <v>1024</v>
      </c>
      <c r="AS880" s="116">
        <v>589</v>
      </c>
    </row>
    <row r="881" spans="40:45" x14ac:dyDescent="0.25">
      <c r="AN881" s="116" t="s">
        <v>1098</v>
      </c>
      <c r="AO881" s="116" t="s">
        <v>1092</v>
      </c>
      <c r="AP881" s="116"/>
      <c r="AQ881" s="116" t="s">
        <v>1035</v>
      </c>
      <c r="AR881" s="116" t="s">
        <v>1024</v>
      </c>
      <c r="AS881" s="116">
        <v>232</v>
      </c>
    </row>
    <row r="882" spans="40:45" x14ac:dyDescent="0.25">
      <c r="AN882" s="116" t="s">
        <v>1098</v>
      </c>
      <c r="AO882" s="116" t="s">
        <v>1092</v>
      </c>
      <c r="AP882" s="116"/>
      <c r="AQ882" s="116" t="s">
        <v>1036</v>
      </c>
      <c r="AR882" s="116" t="s">
        <v>1024</v>
      </c>
      <c r="AS882" s="116">
        <v>86</v>
      </c>
    </row>
    <row r="883" spans="40:45" x14ac:dyDescent="0.25">
      <c r="AN883" s="116" t="s">
        <v>1098</v>
      </c>
      <c r="AO883" s="116" t="s">
        <v>1092</v>
      </c>
      <c r="AP883" s="116"/>
      <c r="AQ883" s="116" t="s">
        <v>1037</v>
      </c>
      <c r="AR883" s="116" t="s">
        <v>1024</v>
      </c>
      <c r="AS883" s="116">
        <v>184</v>
      </c>
    </row>
    <row r="884" spans="40:45" x14ac:dyDescent="0.25">
      <c r="AN884" s="116" t="s">
        <v>1098</v>
      </c>
      <c r="AO884" s="116" t="s">
        <v>1092</v>
      </c>
      <c r="AP884" s="116"/>
      <c r="AQ884" s="116" t="s">
        <v>1038</v>
      </c>
      <c r="AR884" s="116" t="s">
        <v>1024</v>
      </c>
      <c r="AS884" s="116">
        <v>410</v>
      </c>
    </row>
    <row r="885" spans="40:45" x14ac:dyDescent="0.25">
      <c r="AN885" s="116" t="s">
        <v>1098</v>
      </c>
      <c r="AO885" s="116" t="s">
        <v>1092</v>
      </c>
      <c r="AP885" s="116"/>
      <c r="AQ885" s="116" t="s">
        <v>1039</v>
      </c>
      <c r="AR885" s="116" t="s">
        <v>1024</v>
      </c>
      <c r="AS885" s="116">
        <v>201</v>
      </c>
    </row>
    <row r="886" spans="40:45" x14ac:dyDescent="0.25">
      <c r="AN886" s="116" t="s">
        <v>1098</v>
      </c>
      <c r="AO886" s="116" t="s">
        <v>1092</v>
      </c>
      <c r="AP886" s="116"/>
      <c r="AQ886" s="116" t="s">
        <v>1040</v>
      </c>
      <c r="AR886" s="116" t="s">
        <v>1024</v>
      </c>
      <c r="AS886" s="116">
        <v>151</v>
      </c>
    </row>
    <row r="887" spans="40:45" x14ac:dyDescent="0.25">
      <c r="AN887" s="116" t="s">
        <v>1098</v>
      </c>
      <c r="AO887" s="116" t="s">
        <v>1092</v>
      </c>
      <c r="AP887" s="116"/>
      <c r="AQ887" s="116" t="s">
        <v>1041</v>
      </c>
      <c r="AR887" s="116" t="s">
        <v>1024</v>
      </c>
      <c r="AS887" s="116">
        <v>257</v>
      </c>
    </row>
    <row r="888" spans="40:45" x14ac:dyDescent="0.25">
      <c r="AN888" s="116" t="s">
        <v>1098</v>
      </c>
      <c r="AO888" s="116" t="s">
        <v>1092</v>
      </c>
      <c r="AP888" s="116"/>
      <c r="AQ888" s="116" t="s">
        <v>1042</v>
      </c>
      <c r="AR888" s="116" t="s">
        <v>1024</v>
      </c>
      <c r="AS888" s="116">
        <v>387</v>
      </c>
    </row>
    <row r="889" spans="40:45" x14ac:dyDescent="0.25">
      <c r="AN889" s="116" t="s">
        <v>1098</v>
      </c>
      <c r="AO889" s="116" t="s">
        <v>1092</v>
      </c>
      <c r="AP889" s="116"/>
      <c r="AQ889" s="116" t="s">
        <v>3</v>
      </c>
      <c r="AR889" s="116" t="s">
        <v>1024</v>
      </c>
      <c r="AS889" s="116">
        <v>2497</v>
      </c>
    </row>
    <row r="890" spans="40:45" x14ac:dyDescent="0.25">
      <c r="AN890" s="116" t="s">
        <v>1098</v>
      </c>
      <c r="AO890" s="116" t="s">
        <v>1093</v>
      </c>
      <c r="AP890" s="116"/>
      <c r="AQ890" s="116" t="s">
        <v>1034</v>
      </c>
      <c r="AR890" s="116" t="s">
        <v>1024</v>
      </c>
      <c r="AS890" s="116">
        <v>3292</v>
      </c>
    </row>
    <row r="891" spans="40:45" x14ac:dyDescent="0.25">
      <c r="AN891" s="116" t="s">
        <v>1098</v>
      </c>
      <c r="AO891" s="116" t="s">
        <v>1093</v>
      </c>
      <c r="AP891" s="116"/>
      <c r="AQ891" s="116" t="s">
        <v>1035</v>
      </c>
      <c r="AR891" s="116" t="s">
        <v>1024</v>
      </c>
      <c r="AS891" s="116">
        <v>1433</v>
      </c>
    </row>
    <row r="892" spans="40:45" x14ac:dyDescent="0.25">
      <c r="AN892" s="116" t="s">
        <v>1098</v>
      </c>
      <c r="AO892" s="116" t="s">
        <v>1093</v>
      </c>
      <c r="AP892" s="116"/>
      <c r="AQ892" s="116" t="s">
        <v>1036</v>
      </c>
      <c r="AR892" s="116" t="s">
        <v>1024</v>
      </c>
      <c r="AS892" s="116">
        <v>896</v>
      </c>
    </row>
    <row r="893" spans="40:45" x14ac:dyDescent="0.25">
      <c r="AN893" s="116" t="s">
        <v>1098</v>
      </c>
      <c r="AO893" s="116" t="s">
        <v>1093</v>
      </c>
      <c r="AP893" s="116"/>
      <c r="AQ893" s="116" t="s">
        <v>1037</v>
      </c>
      <c r="AR893" s="116" t="s">
        <v>1024</v>
      </c>
      <c r="AS893" s="116">
        <v>1493</v>
      </c>
    </row>
    <row r="894" spans="40:45" x14ac:dyDescent="0.25">
      <c r="AN894" s="116" t="s">
        <v>1098</v>
      </c>
      <c r="AO894" s="116" t="s">
        <v>1093</v>
      </c>
      <c r="AP894" s="116"/>
      <c r="AQ894" s="116" t="s">
        <v>1038</v>
      </c>
      <c r="AR894" s="116" t="s">
        <v>1024</v>
      </c>
      <c r="AS894" s="116">
        <v>1822</v>
      </c>
    </row>
    <row r="895" spans="40:45" x14ac:dyDescent="0.25">
      <c r="AN895" s="116" t="s">
        <v>1098</v>
      </c>
      <c r="AO895" s="116" t="s">
        <v>1093</v>
      </c>
      <c r="AP895" s="116"/>
      <c r="AQ895" s="116" t="s">
        <v>1039</v>
      </c>
      <c r="AR895" s="116" t="s">
        <v>1024</v>
      </c>
      <c r="AS895" s="116">
        <v>900</v>
      </c>
    </row>
    <row r="896" spans="40:45" x14ac:dyDescent="0.25">
      <c r="AN896" s="116" t="s">
        <v>1098</v>
      </c>
      <c r="AO896" s="116" t="s">
        <v>1093</v>
      </c>
      <c r="AP896" s="116"/>
      <c r="AQ896" s="116" t="s">
        <v>1040</v>
      </c>
      <c r="AR896" s="116" t="s">
        <v>1024</v>
      </c>
      <c r="AS896" s="116">
        <v>798</v>
      </c>
    </row>
    <row r="897" spans="40:45" x14ac:dyDescent="0.25">
      <c r="AN897" s="116" t="s">
        <v>1098</v>
      </c>
      <c r="AO897" s="116" t="s">
        <v>1093</v>
      </c>
      <c r="AP897" s="116"/>
      <c r="AQ897" s="116" t="s">
        <v>1041</v>
      </c>
      <c r="AR897" s="116" t="s">
        <v>1024</v>
      </c>
      <c r="AS897" s="116">
        <v>1429</v>
      </c>
    </row>
    <row r="898" spans="40:45" x14ac:dyDescent="0.25">
      <c r="AN898" s="116" t="s">
        <v>1098</v>
      </c>
      <c r="AO898" s="116" t="s">
        <v>1093</v>
      </c>
      <c r="AP898" s="116"/>
      <c r="AQ898" s="116" t="s">
        <v>1042</v>
      </c>
      <c r="AR898" s="116" t="s">
        <v>1024</v>
      </c>
      <c r="AS898" s="116">
        <v>1403</v>
      </c>
    </row>
    <row r="899" spans="40:45" x14ac:dyDescent="0.25">
      <c r="AN899" s="116" t="s">
        <v>1098</v>
      </c>
      <c r="AO899" s="116" t="s">
        <v>1093</v>
      </c>
      <c r="AP899" s="116"/>
      <c r="AQ899" s="116" t="s">
        <v>3</v>
      </c>
      <c r="AR899" s="116" t="s">
        <v>1024</v>
      </c>
      <c r="AS899" s="116">
        <v>13466</v>
      </c>
    </row>
    <row r="900" spans="40:45" x14ac:dyDescent="0.25">
      <c r="AN900" s="116" t="s">
        <v>1099</v>
      </c>
      <c r="AO900" s="116" t="s">
        <v>1092</v>
      </c>
      <c r="AP900" s="116"/>
      <c r="AQ900" s="116" t="s">
        <v>1034</v>
      </c>
      <c r="AR900" s="116" t="s">
        <v>1024</v>
      </c>
      <c r="AS900" s="116">
        <v>1640</v>
      </c>
    </row>
    <row r="901" spans="40:45" x14ac:dyDescent="0.25">
      <c r="AN901" s="116" t="s">
        <v>1099</v>
      </c>
      <c r="AO901" s="116" t="s">
        <v>1092</v>
      </c>
      <c r="AP901" s="116"/>
      <c r="AQ901" s="116" t="s">
        <v>1035</v>
      </c>
      <c r="AR901" s="116" t="s">
        <v>1024</v>
      </c>
      <c r="AS901" s="116">
        <v>348</v>
      </c>
    </row>
    <row r="902" spans="40:45" x14ac:dyDescent="0.25">
      <c r="AN902" s="116" t="s">
        <v>1099</v>
      </c>
      <c r="AO902" s="116" t="s">
        <v>1092</v>
      </c>
      <c r="AP902" s="116"/>
      <c r="AQ902" s="116" t="s">
        <v>1036</v>
      </c>
      <c r="AR902" s="116" t="s">
        <v>1024</v>
      </c>
      <c r="AS902" s="116">
        <v>204</v>
      </c>
    </row>
    <row r="903" spans="40:45" x14ac:dyDescent="0.25">
      <c r="AN903" s="116" t="s">
        <v>1099</v>
      </c>
      <c r="AO903" s="116" t="s">
        <v>1092</v>
      </c>
      <c r="AP903" s="116"/>
      <c r="AQ903" s="116" t="s">
        <v>1037</v>
      </c>
      <c r="AR903" s="116" t="s">
        <v>1024</v>
      </c>
      <c r="AS903" s="116">
        <v>184</v>
      </c>
    </row>
    <row r="904" spans="40:45" x14ac:dyDescent="0.25">
      <c r="AN904" s="116" t="s">
        <v>1099</v>
      </c>
      <c r="AO904" s="116" t="s">
        <v>1092</v>
      </c>
      <c r="AP904" s="116"/>
      <c r="AQ904" s="116" t="s">
        <v>1038</v>
      </c>
      <c r="AR904" s="116" t="s">
        <v>1024</v>
      </c>
      <c r="AS904" s="116">
        <v>981</v>
      </c>
    </row>
    <row r="905" spans="40:45" x14ac:dyDescent="0.25">
      <c r="AN905" s="116" t="s">
        <v>1099</v>
      </c>
      <c r="AO905" s="116" t="s">
        <v>1092</v>
      </c>
      <c r="AP905" s="116"/>
      <c r="AQ905" s="116" t="s">
        <v>1039</v>
      </c>
      <c r="AR905" s="116" t="s">
        <v>1024</v>
      </c>
      <c r="AS905" s="116">
        <v>309</v>
      </c>
    </row>
    <row r="906" spans="40:45" x14ac:dyDescent="0.25">
      <c r="AN906" s="116" t="s">
        <v>1099</v>
      </c>
      <c r="AO906" s="116" t="s">
        <v>1092</v>
      </c>
      <c r="AP906" s="116"/>
      <c r="AQ906" s="116" t="s">
        <v>1040</v>
      </c>
      <c r="AR906" s="116" t="s">
        <v>1024</v>
      </c>
      <c r="AS906" s="116">
        <v>708</v>
      </c>
    </row>
    <row r="907" spans="40:45" x14ac:dyDescent="0.25">
      <c r="AN907" s="116" t="s">
        <v>1099</v>
      </c>
      <c r="AO907" s="116" t="s">
        <v>1092</v>
      </c>
      <c r="AP907" s="116"/>
      <c r="AQ907" s="116" t="s">
        <v>1041</v>
      </c>
      <c r="AR907" s="116" t="s">
        <v>1024</v>
      </c>
      <c r="AS907" s="116">
        <v>838</v>
      </c>
    </row>
    <row r="908" spans="40:45" x14ac:dyDescent="0.25">
      <c r="AN908" s="116" t="s">
        <v>1099</v>
      </c>
      <c r="AO908" s="116" t="s">
        <v>1092</v>
      </c>
      <c r="AP908" s="116"/>
      <c r="AQ908" s="116" t="s">
        <v>1042</v>
      </c>
      <c r="AR908" s="116" t="s">
        <v>1024</v>
      </c>
      <c r="AS908" s="116">
        <v>905</v>
      </c>
    </row>
    <row r="909" spans="40:45" x14ac:dyDescent="0.25">
      <c r="AN909" s="116" t="s">
        <v>1099</v>
      </c>
      <c r="AO909" s="116" t="s">
        <v>1092</v>
      </c>
      <c r="AP909" s="116"/>
      <c r="AQ909" s="116" t="s">
        <v>3</v>
      </c>
      <c r="AR909" s="116" t="s">
        <v>1024</v>
      </c>
      <c r="AS909" s="116">
        <v>6117</v>
      </c>
    </row>
    <row r="910" spans="40:45" x14ac:dyDescent="0.25">
      <c r="AN910" s="116" t="s">
        <v>1099</v>
      </c>
      <c r="AO910" s="116" t="s">
        <v>1093</v>
      </c>
      <c r="AP910" s="116"/>
      <c r="AQ910" s="116" t="s">
        <v>1034</v>
      </c>
      <c r="AR910" s="116" t="s">
        <v>1024</v>
      </c>
      <c r="AS910" s="116">
        <v>4373</v>
      </c>
    </row>
    <row r="911" spans="40:45" x14ac:dyDescent="0.25">
      <c r="AN911" s="116" t="s">
        <v>1099</v>
      </c>
      <c r="AO911" s="116" t="s">
        <v>1093</v>
      </c>
      <c r="AP911" s="116"/>
      <c r="AQ911" s="116" t="s">
        <v>1035</v>
      </c>
      <c r="AR911" s="116" t="s">
        <v>1024</v>
      </c>
      <c r="AS911" s="116">
        <v>1314</v>
      </c>
    </row>
    <row r="912" spans="40:45" x14ac:dyDescent="0.25">
      <c r="AN912" s="116" t="s">
        <v>1099</v>
      </c>
      <c r="AO912" s="116" t="s">
        <v>1093</v>
      </c>
      <c r="AP912" s="116"/>
      <c r="AQ912" s="116" t="s">
        <v>1036</v>
      </c>
      <c r="AR912" s="116" t="s">
        <v>1024</v>
      </c>
      <c r="AS912" s="116">
        <v>822</v>
      </c>
    </row>
    <row r="913" spans="40:45" x14ac:dyDescent="0.25">
      <c r="AN913" s="116" t="s">
        <v>1099</v>
      </c>
      <c r="AO913" s="116" t="s">
        <v>1093</v>
      </c>
      <c r="AP913" s="116"/>
      <c r="AQ913" s="116" t="s">
        <v>1037</v>
      </c>
      <c r="AR913" s="116" t="s">
        <v>1024</v>
      </c>
      <c r="AS913" s="116">
        <v>1166</v>
      </c>
    </row>
    <row r="914" spans="40:45" x14ac:dyDescent="0.25">
      <c r="AN914" s="116" t="s">
        <v>1099</v>
      </c>
      <c r="AO914" s="116" t="s">
        <v>1093</v>
      </c>
      <c r="AP914" s="116"/>
      <c r="AQ914" s="116" t="s">
        <v>1038</v>
      </c>
      <c r="AR914" s="116" t="s">
        <v>1024</v>
      </c>
      <c r="AS914" s="116">
        <v>2350</v>
      </c>
    </row>
    <row r="915" spans="40:45" x14ac:dyDescent="0.25">
      <c r="AN915" s="116" t="s">
        <v>1099</v>
      </c>
      <c r="AO915" s="116" t="s">
        <v>1093</v>
      </c>
      <c r="AP915" s="116"/>
      <c r="AQ915" s="116" t="s">
        <v>1039</v>
      </c>
      <c r="AR915" s="116" t="s">
        <v>1024</v>
      </c>
      <c r="AS915" s="116">
        <v>1162</v>
      </c>
    </row>
    <row r="916" spans="40:45" x14ac:dyDescent="0.25">
      <c r="AN916" s="116" t="s">
        <v>1099</v>
      </c>
      <c r="AO916" s="116" t="s">
        <v>1093</v>
      </c>
      <c r="AP916" s="116"/>
      <c r="AQ916" s="116" t="s">
        <v>1040</v>
      </c>
      <c r="AR916" s="116" t="s">
        <v>1024</v>
      </c>
      <c r="AS916" s="116">
        <v>1518</v>
      </c>
    </row>
    <row r="917" spans="40:45" x14ac:dyDescent="0.25">
      <c r="AN917" s="116" t="s">
        <v>1099</v>
      </c>
      <c r="AO917" s="116" t="s">
        <v>1093</v>
      </c>
      <c r="AP917" s="116"/>
      <c r="AQ917" s="116" t="s">
        <v>1041</v>
      </c>
      <c r="AR917" s="116" t="s">
        <v>1024</v>
      </c>
      <c r="AS917" s="116">
        <v>2124</v>
      </c>
    </row>
    <row r="918" spans="40:45" x14ac:dyDescent="0.25">
      <c r="AN918" s="116" t="s">
        <v>1099</v>
      </c>
      <c r="AO918" s="116" t="s">
        <v>1093</v>
      </c>
      <c r="AP918" s="116"/>
      <c r="AQ918" s="116" t="s">
        <v>1042</v>
      </c>
      <c r="AR918" s="116" t="s">
        <v>1024</v>
      </c>
      <c r="AS918" s="116">
        <v>2231</v>
      </c>
    </row>
    <row r="919" spans="40:45" x14ac:dyDescent="0.25">
      <c r="AN919" s="116" t="s">
        <v>1099</v>
      </c>
      <c r="AO919" s="116" t="s">
        <v>1093</v>
      </c>
      <c r="AP919" s="116"/>
      <c r="AQ919" s="116" t="s">
        <v>3</v>
      </c>
      <c r="AR919" s="116" t="s">
        <v>1024</v>
      </c>
      <c r="AS919" s="116">
        <v>17059</v>
      </c>
    </row>
    <row r="920" spans="40:45" x14ac:dyDescent="0.25">
      <c r="AN920" s="116" t="s">
        <v>1100</v>
      </c>
      <c r="AO920" s="116" t="s">
        <v>1092</v>
      </c>
      <c r="AP920" s="116"/>
      <c r="AQ920" s="116" t="s">
        <v>1034</v>
      </c>
      <c r="AR920" s="116" t="s">
        <v>1024</v>
      </c>
      <c r="AS920" s="116">
        <v>2804</v>
      </c>
    </row>
    <row r="921" spans="40:45" x14ac:dyDescent="0.25">
      <c r="AN921" s="116" t="s">
        <v>1100</v>
      </c>
      <c r="AO921" s="116" t="s">
        <v>1092</v>
      </c>
      <c r="AP921" s="116"/>
      <c r="AQ921" s="116" t="s">
        <v>1035</v>
      </c>
      <c r="AR921" s="116" t="s">
        <v>1024</v>
      </c>
      <c r="AS921" s="116">
        <v>917</v>
      </c>
    </row>
    <row r="922" spans="40:45" x14ac:dyDescent="0.25">
      <c r="AN922" s="116" t="s">
        <v>1100</v>
      </c>
      <c r="AO922" s="116" t="s">
        <v>1092</v>
      </c>
      <c r="AP922" s="116"/>
      <c r="AQ922" s="116" t="s">
        <v>1036</v>
      </c>
      <c r="AR922" s="116" t="s">
        <v>1024</v>
      </c>
      <c r="AS922" s="116">
        <v>644</v>
      </c>
    </row>
    <row r="923" spans="40:45" x14ac:dyDescent="0.25">
      <c r="AN923" s="116" t="s">
        <v>1100</v>
      </c>
      <c r="AO923" s="116" t="s">
        <v>1092</v>
      </c>
      <c r="AP923" s="116"/>
      <c r="AQ923" s="116" t="s">
        <v>1037</v>
      </c>
      <c r="AR923" s="116" t="s">
        <v>1024</v>
      </c>
      <c r="AS923" s="116">
        <v>957</v>
      </c>
    </row>
    <row r="924" spans="40:45" x14ac:dyDescent="0.25">
      <c r="AN924" s="116" t="s">
        <v>1100</v>
      </c>
      <c r="AO924" s="116" t="s">
        <v>1092</v>
      </c>
      <c r="AP924" s="116"/>
      <c r="AQ924" s="116" t="s">
        <v>1038</v>
      </c>
      <c r="AR924" s="116" t="s">
        <v>1024</v>
      </c>
      <c r="AS924" s="116">
        <v>1429</v>
      </c>
    </row>
    <row r="925" spans="40:45" x14ac:dyDescent="0.25">
      <c r="AN925" s="116" t="s">
        <v>1100</v>
      </c>
      <c r="AO925" s="116" t="s">
        <v>1092</v>
      </c>
      <c r="AP925" s="116"/>
      <c r="AQ925" s="116" t="s">
        <v>1039</v>
      </c>
      <c r="AR925" s="116" t="s">
        <v>1024</v>
      </c>
      <c r="AS925" s="116">
        <v>585</v>
      </c>
    </row>
    <row r="926" spans="40:45" x14ac:dyDescent="0.25">
      <c r="AN926" s="116" t="s">
        <v>1100</v>
      </c>
      <c r="AO926" s="116" t="s">
        <v>1092</v>
      </c>
      <c r="AP926" s="116"/>
      <c r="AQ926" s="116" t="s">
        <v>1040</v>
      </c>
      <c r="AR926" s="116" t="s">
        <v>1024</v>
      </c>
      <c r="AS926" s="116">
        <v>720</v>
      </c>
    </row>
    <row r="927" spans="40:45" x14ac:dyDescent="0.25">
      <c r="AN927" s="116" t="s">
        <v>1100</v>
      </c>
      <c r="AO927" s="116" t="s">
        <v>1092</v>
      </c>
      <c r="AP927" s="116"/>
      <c r="AQ927" s="116" t="s">
        <v>1041</v>
      </c>
      <c r="AR927" s="116" t="s">
        <v>1024</v>
      </c>
      <c r="AS927" s="116">
        <v>974</v>
      </c>
    </row>
    <row r="928" spans="40:45" x14ac:dyDescent="0.25">
      <c r="AN928" s="116" t="s">
        <v>1100</v>
      </c>
      <c r="AO928" s="116" t="s">
        <v>1092</v>
      </c>
      <c r="AP928" s="116"/>
      <c r="AQ928" s="116" t="s">
        <v>1042</v>
      </c>
      <c r="AR928" s="116" t="s">
        <v>1024</v>
      </c>
      <c r="AS928" s="116">
        <v>1381</v>
      </c>
    </row>
    <row r="929" spans="40:45" x14ac:dyDescent="0.25">
      <c r="AN929" s="116" t="s">
        <v>1100</v>
      </c>
      <c r="AO929" s="116" t="s">
        <v>1092</v>
      </c>
      <c r="AP929" s="116"/>
      <c r="AQ929" s="116" t="s">
        <v>3</v>
      </c>
      <c r="AR929" s="116" t="s">
        <v>1024</v>
      </c>
      <c r="AS929" s="116">
        <v>10411</v>
      </c>
    </row>
    <row r="930" spans="40:45" x14ac:dyDescent="0.25">
      <c r="AN930" s="116" t="s">
        <v>1100</v>
      </c>
      <c r="AO930" s="116" t="s">
        <v>1093</v>
      </c>
      <c r="AP930" s="116"/>
      <c r="AQ930" s="116" t="s">
        <v>1034</v>
      </c>
      <c r="AR930" s="116" t="s">
        <v>1024</v>
      </c>
      <c r="AS930" s="116">
        <v>1301</v>
      </c>
    </row>
    <row r="931" spans="40:45" x14ac:dyDescent="0.25">
      <c r="AN931" s="116" t="s">
        <v>1100</v>
      </c>
      <c r="AO931" s="116" t="s">
        <v>1093</v>
      </c>
      <c r="AP931" s="116"/>
      <c r="AQ931" s="116" t="s">
        <v>1035</v>
      </c>
      <c r="AR931" s="116" t="s">
        <v>1024</v>
      </c>
      <c r="AS931" s="116">
        <v>370</v>
      </c>
    </row>
    <row r="932" spans="40:45" x14ac:dyDescent="0.25">
      <c r="AN932" s="116" t="s">
        <v>1100</v>
      </c>
      <c r="AO932" s="116" t="s">
        <v>1093</v>
      </c>
      <c r="AP932" s="116"/>
      <c r="AQ932" s="116" t="s">
        <v>1036</v>
      </c>
      <c r="AR932" s="116" t="s">
        <v>1024</v>
      </c>
      <c r="AS932" s="116">
        <v>154</v>
      </c>
    </row>
    <row r="933" spans="40:45" x14ac:dyDescent="0.25">
      <c r="AN933" s="116" t="s">
        <v>1100</v>
      </c>
      <c r="AO933" s="116" t="s">
        <v>1093</v>
      </c>
      <c r="AP933" s="116"/>
      <c r="AQ933" s="116" t="s">
        <v>1037</v>
      </c>
      <c r="AR933" s="116" t="s">
        <v>1024</v>
      </c>
      <c r="AS933" s="116">
        <v>348</v>
      </c>
    </row>
    <row r="934" spans="40:45" x14ac:dyDescent="0.25">
      <c r="AN934" s="116" t="s">
        <v>1100</v>
      </c>
      <c r="AO934" s="116" t="s">
        <v>1093</v>
      </c>
      <c r="AP934" s="116"/>
      <c r="AQ934" s="116" t="s">
        <v>1038</v>
      </c>
      <c r="AR934" s="116" t="s">
        <v>1024</v>
      </c>
      <c r="AS934" s="116">
        <v>852</v>
      </c>
    </row>
    <row r="935" spans="40:45" x14ac:dyDescent="0.25">
      <c r="AN935" s="116" t="s">
        <v>1100</v>
      </c>
      <c r="AO935" s="116" t="s">
        <v>1093</v>
      </c>
      <c r="AP935" s="116"/>
      <c r="AQ935" s="116" t="s">
        <v>1039</v>
      </c>
      <c r="AR935" s="116" t="s">
        <v>1024</v>
      </c>
      <c r="AS935" s="116">
        <v>275</v>
      </c>
    </row>
    <row r="936" spans="40:45" x14ac:dyDescent="0.25">
      <c r="AN936" s="116" t="s">
        <v>1100</v>
      </c>
      <c r="AO936" s="116" t="s">
        <v>1093</v>
      </c>
      <c r="AP936" s="116"/>
      <c r="AQ936" s="116" t="s">
        <v>1040</v>
      </c>
      <c r="AR936" s="116" t="s">
        <v>1024</v>
      </c>
      <c r="AS936" s="116">
        <v>333</v>
      </c>
    </row>
    <row r="937" spans="40:45" x14ac:dyDescent="0.25">
      <c r="AN937" s="116" t="s">
        <v>1100</v>
      </c>
      <c r="AO937" s="116" t="s">
        <v>1093</v>
      </c>
      <c r="AP937" s="116"/>
      <c r="AQ937" s="116" t="s">
        <v>1041</v>
      </c>
      <c r="AR937" s="116" t="s">
        <v>1024</v>
      </c>
      <c r="AS937" s="116">
        <v>461</v>
      </c>
    </row>
    <row r="938" spans="40:45" x14ac:dyDescent="0.25">
      <c r="AN938" s="116" t="s">
        <v>1100</v>
      </c>
      <c r="AO938" s="116" t="s">
        <v>1093</v>
      </c>
      <c r="AP938" s="116"/>
      <c r="AQ938" s="116" t="s">
        <v>1042</v>
      </c>
      <c r="AR938" s="116" t="s">
        <v>1024</v>
      </c>
      <c r="AS938" s="116">
        <v>645</v>
      </c>
    </row>
    <row r="939" spans="40:45" x14ac:dyDescent="0.25">
      <c r="AN939" s="116" t="s">
        <v>1100</v>
      </c>
      <c r="AO939" s="116" t="s">
        <v>1093</v>
      </c>
      <c r="AP939" s="116"/>
      <c r="AQ939" s="116" t="s">
        <v>3</v>
      </c>
      <c r="AR939" s="116" t="s">
        <v>1024</v>
      </c>
      <c r="AS939" s="116">
        <v>4739</v>
      </c>
    </row>
    <row r="940" spans="40:45" x14ac:dyDescent="0.25">
      <c r="AN940" s="116" t="s">
        <v>1096</v>
      </c>
      <c r="AO940" s="116" t="s">
        <v>1044</v>
      </c>
      <c r="AP940" s="116"/>
      <c r="AQ940" s="116" t="s">
        <v>1034</v>
      </c>
      <c r="AR940" s="116" t="s">
        <v>1091</v>
      </c>
      <c r="AS940" s="116">
        <v>76839</v>
      </c>
    </row>
    <row r="941" spans="40:45" x14ac:dyDescent="0.25">
      <c r="AN941" s="116" t="s">
        <v>1096</v>
      </c>
      <c r="AO941" s="116" t="s">
        <v>1044</v>
      </c>
      <c r="AP941" s="116"/>
      <c r="AQ941" s="116" t="s">
        <v>1035</v>
      </c>
      <c r="AR941" s="116" t="s">
        <v>1091</v>
      </c>
      <c r="AS941" s="116">
        <v>24914</v>
      </c>
    </row>
    <row r="942" spans="40:45" x14ac:dyDescent="0.25">
      <c r="AN942" s="116" t="s">
        <v>1096</v>
      </c>
      <c r="AO942" s="116" t="s">
        <v>1044</v>
      </c>
      <c r="AP942" s="116"/>
      <c r="AQ942" s="116" t="s">
        <v>1036</v>
      </c>
      <c r="AR942" s="116" t="s">
        <v>1091</v>
      </c>
      <c r="AS942" s="116">
        <v>43308</v>
      </c>
    </row>
    <row r="943" spans="40:45" x14ac:dyDescent="0.25">
      <c r="AN943" s="116" t="s">
        <v>1096</v>
      </c>
      <c r="AO943" s="116" t="s">
        <v>1044</v>
      </c>
      <c r="AP943" s="116"/>
      <c r="AQ943" s="116" t="s">
        <v>1037</v>
      </c>
      <c r="AR943" s="116" t="s">
        <v>1091</v>
      </c>
      <c r="AS943" s="116">
        <v>33755</v>
      </c>
    </row>
    <row r="944" spans="40:45" x14ac:dyDescent="0.25">
      <c r="AN944" s="116" t="s">
        <v>1096</v>
      </c>
      <c r="AO944" s="116" t="s">
        <v>1044</v>
      </c>
      <c r="AP944" s="116"/>
      <c r="AQ944" s="116" t="s">
        <v>1038</v>
      </c>
      <c r="AR944" s="116" t="s">
        <v>1091</v>
      </c>
      <c r="AS944" s="116">
        <v>30421</v>
      </c>
    </row>
    <row r="945" spans="40:45" x14ac:dyDescent="0.25">
      <c r="AN945" s="116" t="s">
        <v>1096</v>
      </c>
      <c r="AO945" s="116" t="s">
        <v>1044</v>
      </c>
      <c r="AP945" s="116"/>
      <c r="AQ945" s="116" t="s">
        <v>1039</v>
      </c>
      <c r="AR945" s="116" t="s">
        <v>1091</v>
      </c>
      <c r="AS945" s="116">
        <v>20371</v>
      </c>
    </row>
    <row r="946" spans="40:45" x14ac:dyDescent="0.25">
      <c r="AN946" s="116" t="s">
        <v>1096</v>
      </c>
      <c r="AO946" s="116" t="s">
        <v>1044</v>
      </c>
      <c r="AP946" s="116"/>
      <c r="AQ946" s="116" t="s">
        <v>1040</v>
      </c>
      <c r="AR946" s="116" t="s">
        <v>1091</v>
      </c>
      <c r="AS946" s="116">
        <v>11555</v>
      </c>
    </row>
    <row r="947" spans="40:45" x14ac:dyDescent="0.25">
      <c r="AN947" s="116" t="s">
        <v>1096</v>
      </c>
      <c r="AO947" s="116" t="s">
        <v>1044</v>
      </c>
      <c r="AP947" s="116"/>
      <c r="AQ947" s="116" t="s">
        <v>1041</v>
      </c>
      <c r="AR947" s="116" t="s">
        <v>1091</v>
      </c>
      <c r="AS947" s="116">
        <v>20563</v>
      </c>
    </row>
    <row r="948" spans="40:45" x14ac:dyDescent="0.25">
      <c r="AN948" s="116" t="s">
        <v>1096</v>
      </c>
      <c r="AO948" s="116" t="s">
        <v>1044</v>
      </c>
      <c r="AP948" s="116"/>
      <c r="AQ948" s="116" t="s">
        <v>1042</v>
      </c>
      <c r="AR948" s="116" t="s">
        <v>1091</v>
      </c>
      <c r="AS948" s="116">
        <v>34208</v>
      </c>
    </row>
    <row r="949" spans="40:45" x14ac:dyDescent="0.25">
      <c r="AN949" s="116" t="s">
        <v>1096</v>
      </c>
      <c r="AO949" s="116" t="s">
        <v>1044</v>
      </c>
      <c r="AP949" s="116"/>
      <c r="AQ949" s="116" t="s">
        <v>3</v>
      </c>
      <c r="AR949" s="116" t="s">
        <v>1091</v>
      </c>
      <c r="AS949" s="116">
        <v>295935</v>
      </c>
    </row>
    <row r="950" spans="40:45" x14ac:dyDescent="0.25">
      <c r="AN950" s="116" t="s">
        <v>1096</v>
      </c>
      <c r="AO950" s="116" t="s">
        <v>1092</v>
      </c>
      <c r="AP950" s="116"/>
      <c r="AQ950" s="116" t="s">
        <v>1034</v>
      </c>
      <c r="AR950" s="116" t="s">
        <v>1024</v>
      </c>
      <c r="AS950" s="116">
        <v>38639</v>
      </c>
    </row>
    <row r="951" spans="40:45" x14ac:dyDescent="0.25">
      <c r="AN951" s="116" t="s">
        <v>1096</v>
      </c>
      <c r="AO951" s="116" t="s">
        <v>1092</v>
      </c>
      <c r="AP951" s="116"/>
      <c r="AQ951" s="116" t="s">
        <v>1035</v>
      </c>
      <c r="AR951" s="116" t="s">
        <v>1024</v>
      </c>
      <c r="AS951" s="116">
        <v>9105</v>
      </c>
    </row>
    <row r="952" spans="40:45" x14ac:dyDescent="0.25">
      <c r="AN952" s="116" t="s">
        <v>1096</v>
      </c>
      <c r="AO952" s="116" t="s">
        <v>1092</v>
      </c>
      <c r="AP952" s="116"/>
      <c r="AQ952" s="116" t="s">
        <v>1036</v>
      </c>
      <c r="AR952" s="116" t="s">
        <v>1024</v>
      </c>
      <c r="AS952" s="116">
        <v>22122</v>
      </c>
    </row>
    <row r="953" spans="40:45" x14ac:dyDescent="0.25">
      <c r="AN953" s="116" t="s">
        <v>1096</v>
      </c>
      <c r="AO953" s="116" t="s">
        <v>1092</v>
      </c>
      <c r="AP953" s="116"/>
      <c r="AQ953" s="116" t="s">
        <v>1037</v>
      </c>
      <c r="AR953" s="116" t="s">
        <v>1024</v>
      </c>
      <c r="AS953" s="116">
        <v>18751</v>
      </c>
    </row>
    <row r="954" spans="40:45" x14ac:dyDescent="0.25">
      <c r="AN954" s="116" t="s">
        <v>1096</v>
      </c>
      <c r="AO954" s="116" t="s">
        <v>1092</v>
      </c>
      <c r="AP954" s="116"/>
      <c r="AQ954" s="116" t="s">
        <v>1038</v>
      </c>
      <c r="AR954" s="116" t="s">
        <v>1024</v>
      </c>
      <c r="AS954" s="116">
        <v>16146</v>
      </c>
    </row>
    <row r="955" spans="40:45" x14ac:dyDescent="0.25">
      <c r="AN955" s="116" t="s">
        <v>1096</v>
      </c>
      <c r="AO955" s="116" t="s">
        <v>1092</v>
      </c>
      <c r="AP955" s="116"/>
      <c r="AQ955" s="116" t="s">
        <v>1039</v>
      </c>
      <c r="AR955" s="116" t="s">
        <v>1024</v>
      </c>
      <c r="AS955" s="116">
        <v>8961</v>
      </c>
    </row>
    <row r="956" spans="40:45" x14ac:dyDescent="0.25">
      <c r="AN956" s="116" t="s">
        <v>1096</v>
      </c>
      <c r="AO956" s="116" t="s">
        <v>1092</v>
      </c>
      <c r="AP956" s="116"/>
      <c r="AQ956" s="116" t="s">
        <v>1040</v>
      </c>
      <c r="AR956" s="116" t="s">
        <v>1024</v>
      </c>
      <c r="AS956" s="116">
        <v>7421</v>
      </c>
    </row>
    <row r="957" spans="40:45" x14ac:dyDescent="0.25">
      <c r="AN957" s="116" t="s">
        <v>1096</v>
      </c>
      <c r="AO957" s="116" t="s">
        <v>1092</v>
      </c>
      <c r="AP957" s="116"/>
      <c r="AQ957" s="116" t="s">
        <v>1041</v>
      </c>
      <c r="AR957" s="116" t="s">
        <v>1024</v>
      </c>
      <c r="AS957" s="116">
        <v>11947</v>
      </c>
    </row>
    <row r="958" spans="40:45" x14ac:dyDescent="0.25">
      <c r="AN958" s="116" t="s">
        <v>1096</v>
      </c>
      <c r="AO958" s="116" t="s">
        <v>1092</v>
      </c>
      <c r="AP958" s="116"/>
      <c r="AQ958" s="116" t="s">
        <v>1042</v>
      </c>
      <c r="AR958" s="116" t="s">
        <v>1024</v>
      </c>
      <c r="AS958" s="116">
        <v>19966</v>
      </c>
    </row>
    <row r="959" spans="40:45" x14ac:dyDescent="0.25">
      <c r="AN959" s="116" t="s">
        <v>1096</v>
      </c>
      <c r="AO959" s="116" t="s">
        <v>1092</v>
      </c>
      <c r="AP959" s="116"/>
      <c r="AQ959" s="116" t="s">
        <v>3</v>
      </c>
      <c r="AR959" s="116" t="s">
        <v>1024</v>
      </c>
      <c r="AS959" s="116">
        <v>153058</v>
      </c>
    </row>
    <row r="960" spans="40:45" x14ac:dyDescent="0.25">
      <c r="AN960" s="116" t="s">
        <v>1096</v>
      </c>
      <c r="AO960" s="116" t="s">
        <v>1093</v>
      </c>
      <c r="AP960" s="116"/>
      <c r="AQ960" s="116" t="s">
        <v>1034</v>
      </c>
      <c r="AR960" s="116" t="s">
        <v>1024</v>
      </c>
      <c r="AS960" s="116">
        <v>38200</v>
      </c>
    </row>
    <row r="961" spans="40:45" x14ac:dyDescent="0.25">
      <c r="AN961" s="116" t="s">
        <v>1096</v>
      </c>
      <c r="AO961" s="116" t="s">
        <v>1093</v>
      </c>
      <c r="AP961" s="116"/>
      <c r="AQ961" s="116" t="s">
        <v>1035</v>
      </c>
      <c r="AR961" s="116" t="s">
        <v>1024</v>
      </c>
      <c r="AS961" s="116">
        <v>15809</v>
      </c>
    </row>
    <row r="962" spans="40:45" x14ac:dyDescent="0.25">
      <c r="AN962" s="116" t="s">
        <v>1096</v>
      </c>
      <c r="AO962" s="116" t="s">
        <v>1093</v>
      </c>
      <c r="AP962" s="116"/>
      <c r="AQ962" s="116" t="s">
        <v>1036</v>
      </c>
      <c r="AR962" s="116" t="s">
        <v>1024</v>
      </c>
      <c r="AS962" s="116">
        <v>21187</v>
      </c>
    </row>
    <row r="963" spans="40:45" x14ac:dyDescent="0.25">
      <c r="AN963" s="116" t="s">
        <v>1096</v>
      </c>
      <c r="AO963" s="116" t="s">
        <v>1093</v>
      </c>
      <c r="AP963" s="116"/>
      <c r="AQ963" s="116" t="s">
        <v>1037</v>
      </c>
      <c r="AR963" s="116" t="s">
        <v>1024</v>
      </c>
      <c r="AS963" s="116">
        <v>15004</v>
      </c>
    </row>
    <row r="964" spans="40:45" x14ac:dyDescent="0.25">
      <c r="AN964" s="116" t="s">
        <v>1096</v>
      </c>
      <c r="AO964" s="116" t="s">
        <v>1093</v>
      </c>
      <c r="AP964" s="116"/>
      <c r="AQ964" s="116" t="s">
        <v>1038</v>
      </c>
      <c r="AR964" s="116" t="s">
        <v>1024</v>
      </c>
      <c r="AS964" s="116">
        <v>14275</v>
      </c>
    </row>
    <row r="965" spans="40:45" x14ac:dyDescent="0.25">
      <c r="AN965" s="116" t="s">
        <v>1096</v>
      </c>
      <c r="AO965" s="116" t="s">
        <v>1093</v>
      </c>
      <c r="AP965" s="116"/>
      <c r="AQ965" s="116" t="s">
        <v>1039</v>
      </c>
      <c r="AR965" s="116" t="s">
        <v>1024</v>
      </c>
      <c r="AS965" s="116">
        <v>11411</v>
      </c>
    </row>
    <row r="966" spans="40:45" x14ac:dyDescent="0.25">
      <c r="AN966" s="116" t="s">
        <v>1096</v>
      </c>
      <c r="AO966" s="116" t="s">
        <v>1093</v>
      </c>
      <c r="AP966" s="116"/>
      <c r="AQ966" s="116" t="s">
        <v>1040</v>
      </c>
      <c r="AR966" s="116" t="s">
        <v>1024</v>
      </c>
      <c r="AS966" s="116">
        <v>4134</v>
      </c>
    </row>
    <row r="967" spans="40:45" x14ac:dyDescent="0.25">
      <c r="AN967" s="116" t="s">
        <v>1096</v>
      </c>
      <c r="AO967" s="116" t="s">
        <v>1093</v>
      </c>
      <c r="AP967" s="116"/>
      <c r="AQ967" s="116" t="s">
        <v>1041</v>
      </c>
      <c r="AR967" s="116" t="s">
        <v>1024</v>
      </c>
      <c r="AS967" s="116">
        <v>8616</v>
      </c>
    </row>
    <row r="968" spans="40:45" x14ac:dyDescent="0.25">
      <c r="AN968" s="116" t="s">
        <v>1096</v>
      </c>
      <c r="AO968" s="116" t="s">
        <v>1093</v>
      </c>
      <c r="AP968" s="116"/>
      <c r="AQ968" s="116" t="s">
        <v>1042</v>
      </c>
      <c r="AR968" s="116" t="s">
        <v>1024</v>
      </c>
      <c r="AS968" s="116">
        <v>14241</v>
      </c>
    </row>
    <row r="969" spans="40:45" x14ac:dyDescent="0.25">
      <c r="AN969" s="116" t="s">
        <v>1096</v>
      </c>
      <c r="AO969" s="116" t="s">
        <v>1093</v>
      </c>
      <c r="AP969" s="116"/>
      <c r="AQ969" s="116" t="s">
        <v>3</v>
      </c>
      <c r="AR969" s="116" t="s">
        <v>1024</v>
      </c>
      <c r="AS969" s="116">
        <v>142877</v>
      </c>
    </row>
    <row r="970" spans="40:45" x14ac:dyDescent="0.25">
      <c r="AN970" s="116" t="s">
        <v>1044</v>
      </c>
      <c r="AO970" s="116"/>
      <c r="AP970" s="116"/>
      <c r="AQ970" s="116" t="s">
        <v>1034</v>
      </c>
      <c r="AR970" s="116" t="s">
        <v>1101</v>
      </c>
      <c r="AS970" s="116">
        <v>4098779</v>
      </c>
    </row>
    <row r="971" spans="40:45" x14ac:dyDescent="0.25">
      <c r="AN971" s="116" t="s">
        <v>1044</v>
      </c>
      <c r="AO971" s="116"/>
      <c r="AP971" s="116"/>
      <c r="AQ971" s="116" t="s">
        <v>1035</v>
      </c>
      <c r="AR971" s="116" t="s">
        <v>1101</v>
      </c>
      <c r="AS971" s="116">
        <v>5713528</v>
      </c>
    </row>
    <row r="972" spans="40:45" x14ac:dyDescent="0.25">
      <c r="AN972" s="116" t="s">
        <v>1044</v>
      </c>
      <c r="AO972" s="116"/>
      <c r="AP972" s="116"/>
      <c r="AQ972" s="116" t="s">
        <v>1036</v>
      </c>
      <c r="AR972" s="116" t="s">
        <v>1101</v>
      </c>
      <c r="AS972" s="116">
        <v>17229260</v>
      </c>
    </row>
    <row r="973" spans="40:45" x14ac:dyDescent="0.25">
      <c r="AN973" s="116" t="s">
        <v>1044</v>
      </c>
      <c r="AO973" s="116"/>
      <c r="AP973" s="116"/>
      <c r="AQ973" s="116" t="s">
        <v>1037</v>
      </c>
      <c r="AR973" s="116" t="s">
        <v>1101</v>
      </c>
      <c r="AS973" s="116">
        <v>7636020</v>
      </c>
    </row>
    <row r="974" spans="40:45" x14ac:dyDescent="0.25">
      <c r="AN974" s="116" t="s">
        <v>1044</v>
      </c>
      <c r="AO974" s="116"/>
      <c r="AP974" s="116"/>
      <c r="AQ974" s="116" t="s">
        <v>1038</v>
      </c>
      <c r="AR974" s="116" t="s">
        <v>1101</v>
      </c>
      <c r="AS974" s="116">
        <v>1843926</v>
      </c>
    </row>
    <row r="975" spans="40:45" x14ac:dyDescent="0.25">
      <c r="AN975" s="116" t="s">
        <v>1044</v>
      </c>
      <c r="AO975" s="116"/>
      <c r="AP975" s="116"/>
      <c r="AQ975" s="116" t="s">
        <v>1039</v>
      </c>
      <c r="AR975" s="116" t="s">
        <v>1101</v>
      </c>
      <c r="AS975" s="116">
        <v>5323682</v>
      </c>
    </row>
    <row r="976" spans="40:45" x14ac:dyDescent="0.25">
      <c r="AN976" s="116" t="s">
        <v>1044</v>
      </c>
      <c r="AO976" s="116"/>
      <c r="AP976" s="116"/>
      <c r="AQ976" s="116" t="s">
        <v>1040</v>
      </c>
      <c r="AR976" s="116" t="s">
        <v>1101</v>
      </c>
      <c r="AS976" s="116">
        <v>385318</v>
      </c>
    </row>
    <row r="977" spans="40:45" x14ac:dyDescent="0.25">
      <c r="AN977" s="116" t="s">
        <v>1044</v>
      </c>
      <c r="AO977" s="116"/>
      <c r="AP977" s="116"/>
      <c r="AQ977" s="116" t="s">
        <v>1041</v>
      </c>
      <c r="AR977" s="116" t="s">
        <v>1101</v>
      </c>
      <c r="AS977" s="116">
        <v>2467007</v>
      </c>
    </row>
    <row r="978" spans="40:45" x14ac:dyDescent="0.25">
      <c r="AN978" s="116" t="s">
        <v>1044</v>
      </c>
      <c r="AO978" s="116"/>
      <c r="AP978" s="116"/>
      <c r="AQ978" s="116" t="s">
        <v>1042</v>
      </c>
      <c r="AR978" s="116" t="s">
        <v>1101</v>
      </c>
      <c r="AS978" s="116">
        <v>1722938</v>
      </c>
    </row>
    <row r="979" spans="40:45" x14ac:dyDescent="0.25">
      <c r="AN979" s="116" t="s">
        <v>1044</v>
      </c>
      <c r="AO979" s="116"/>
      <c r="AP979" s="116"/>
      <c r="AQ979" s="116" t="s">
        <v>3</v>
      </c>
      <c r="AR979" s="116" t="s">
        <v>1101</v>
      </c>
      <c r="AS979" s="116">
        <v>46420459</v>
      </c>
    </row>
    <row r="980" spans="40:45" x14ac:dyDescent="0.25">
      <c r="AN980" s="116" t="s">
        <v>1102</v>
      </c>
      <c r="AO980" s="116"/>
      <c r="AP980" s="116"/>
      <c r="AQ980" s="116" t="s">
        <v>1034</v>
      </c>
      <c r="AR980" s="116" t="s">
        <v>1101</v>
      </c>
      <c r="AS980" s="116">
        <v>1003642</v>
      </c>
    </row>
    <row r="981" spans="40:45" x14ac:dyDescent="0.25">
      <c r="AN981" s="116" t="s">
        <v>1102</v>
      </c>
      <c r="AO981" s="116"/>
      <c r="AP981" s="116"/>
      <c r="AQ981" s="116" t="s">
        <v>1035</v>
      </c>
      <c r="AR981" s="116" t="s">
        <v>1101</v>
      </c>
      <c r="AS981" s="116">
        <v>357810</v>
      </c>
    </row>
    <row r="982" spans="40:45" x14ac:dyDescent="0.25">
      <c r="AN982" s="116" t="s">
        <v>1102</v>
      </c>
      <c r="AO982" s="116"/>
      <c r="AP982" s="116"/>
      <c r="AQ982" s="116" t="s">
        <v>1036</v>
      </c>
      <c r="AR982" s="116" t="s">
        <v>1101</v>
      </c>
      <c r="AS982" s="116">
        <v>671401</v>
      </c>
    </row>
    <row r="983" spans="40:45" x14ac:dyDescent="0.25">
      <c r="AN983" s="116" t="s">
        <v>1102</v>
      </c>
      <c r="AO983" s="116"/>
      <c r="AP983" s="116"/>
      <c r="AQ983" s="116" t="s">
        <v>1037</v>
      </c>
      <c r="AR983" s="116" t="s">
        <v>1101</v>
      </c>
      <c r="AS983" s="116">
        <v>2454123</v>
      </c>
    </row>
    <row r="984" spans="40:45" x14ac:dyDescent="0.25">
      <c r="AN984" s="116" t="s">
        <v>1102</v>
      </c>
      <c r="AO984" s="116"/>
      <c r="AP984" s="116"/>
      <c r="AQ984" s="116" t="s">
        <v>1038</v>
      </c>
      <c r="AR984" s="116" t="s">
        <v>1101</v>
      </c>
      <c r="AS984" s="116">
        <v>524053</v>
      </c>
    </row>
    <row r="985" spans="40:45" x14ac:dyDescent="0.25">
      <c r="AN985" s="116" t="s">
        <v>1102</v>
      </c>
      <c r="AO985" s="116"/>
      <c r="AP985" s="116"/>
      <c r="AQ985" s="116" t="s">
        <v>1039</v>
      </c>
      <c r="AR985" s="116" t="s">
        <v>1101</v>
      </c>
      <c r="AS985" s="116">
        <v>1118509</v>
      </c>
    </row>
    <row r="986" spans="40:45" x14ac:dyDescent="0.25">
      <c r="AN986" s="116" t="s">
        <v>1102</v>
      </c>
      <c r="AO986" s="116"/>
      <c r="AP986" s="116"/>
      <c r="AQ986" s="116" t="s">
        <v>1040</v>
      </c>
      <c r="AR986" s="116" t="s">
        <v>1101</v>
      </c>
      <c r="AS986" s="116">
        <v>180349</v>
      </c>
    </row>
    <row r="987" spans="40:45" x14ac:dyDescent="0.25">
      <c r="AN987" s="116" t="s">
        <v>1102</v>
      </c>
      <c r="AO987" s="116"/>
      <c r="AP987" s="116"/>
      <c r="AQ987" s="116" t="s">
        <v>1041</v>
      </c>
      <c r="AR987" s="116" t="s">
        <v>1101</v>
      </c>
      <c r="AS987" s="116">
        <v>943163</v>
      </c>
    </row>
    <row r="988" spans="40:45" x14ac:dyDescent="0.25">
      <c r="AN988" s="116" t="s">
        <v>1102</v>
      </c>
      <c r="AO988" s="116"/>
      <c r="AP988" s="116"/>
      <c r="AQ988" s="116" t="s">
        <v>1042</v>
      </c>
      <c r="AR988" s="116" t="s">
        <v>1101</v>
      </c>
      <c r="AS988" s="116">
        <v>361341</v>
      </c>
    </row>
    <row r="989" spans="40:45" x14ac:dyDescent="0.25">
      <c r="AN989" s="116" t="s">
        <v>1102</v>
      </c>
      <c r="AO989" s="116"/>
      <c r="AP989" s="116"/>
      <c r="AQ989" s="116" t="s">
        <v>3</v>
      </c>
      <c r="AR989" s="116" t="s">
        <v>1101</v>
      </c>
      <c r="AS989" s="116">
        <v>7614393</v>
      </c>
    </row>
    <row r="990" spans="40:45" x14ac:dyDescent="0.25">
      <c r="AN990" s="116" t="s">
        <v>1103</v>
      </c>
      <c r="AO990" s="116"/>
      <c r="AP990" s="116"/>
      <c r="AQ990" s="116" t="s">
        <v>1034</v>
      </c>
      <c r="AR990" s="116" t="s">
        <v>1101</v>
      </c>
      <c r="AS990" s="116">
        <v>2738371</v>
      </c>
    </row>
    <row r="991" spans="40:45" x14ac:dyDescent="0.25">
      <c r="AN991" s="116" t="s">
        <v>1103</v>
      </c>
      <c r="AO991" s="116"/>
      <c r="AP991" s="116"/>
      <c r="AQ991" s="116" t="s">
        <v>1035</v>
      </c>
      <c r="AR991" s="116" t="s">
        <v>1101</v>
      </c>
      <c r="AS991" s="116">
        <v>5266438</v>
      </c>
    </row>
    <row r="992" spans="40:45" x14ac:dyDescent="0.25">
      <c r="AN992" s="116" t="s">
        <v>1103</v>
      </c>
      <c r="AO992" s="116"/>
      <c r="AP992" s="116"/>
      <c r="AQ992" s="116" t="s">
        <v>1036</v>
      </c>
      <c r="AR992" s="116" t="s">
        <v>1101</v>
      </c>
      <c r="AS992" s="116">
        <v>16358216</v>
      </c>
    </row>
    <row r="993" spans="40:45" x14ac:dyDescent="0.25">
      <c r="AN993" s="116" t="s">
        <v>1103</v>
      </c>
      <c r="AO993" s="116"/>
      <c r="AP993" s="116"/>
      <c r="AQ993" s="116" t="s">
        <v>1037</v>
      </c>
      <c r="AR993" s="116" t="s">
        <v>1101</v>
      </c>
      <c r="AS993" s="116">
        <v>5161834</v>
      </c>
    </row>
    <row r="994" spans="40:45" x14ac:dyDescent="0.25">
      <c r="AN994" s="116" t="s">
        <v>1103</v>
      </c>
      <c r="AO994" s="116"/>
      <c r="AP994" s="116"/>
      <c r="AQ994" s="116" t="s">
        <v>1038</v>
      </c>
      <c r="AR994" s="116" t="s">
        <v>1101</v>
      </c>
      <c r="AS994" s="116">
        <v>917312</v>
      </c>
    </row>
    <row r="995" spans="40:45" x14ac:dyDescent="0.25">
      <c r="AN995" s="116" t="s">
        <v>1103</v>
      </c>
      <c r="AO995" s="116"/>
      <c r="AP995" s="116"/>
      <c r="AQ995" s="116" t="s">
        <v>1039</v>
      </c>
      <c r="AR995" s="116" t="s">
        <v>1101</v>
      </c>
      <c r="AS995" s="116">
        <v>3474878</v>
      </c>
    </row>
    <row r="996" spans="40:45" x14ac:dyDescent="0.25">
      <c r="AN996" s="116" t="s">
        <v>1103</v>
      </c>
      <c r="AO996" s="116"/>
      <c r="AP996" s="116"/>
      <c r="AQ996" s="116" t="s">
        <v>1040</v>
      </c>
      <c r="AR996" s="116" t="s">
        <v>1101</v>
      </c>
      <c r="AS996" s="116">
        <v>197879</v>
      </c>
    </row>
    <row r="997" spans="40:45" x14ac:dyDescent="0.25">
      <c r="AN997" s="116" t="s">
        <v>1103</v>
      </c>
      <c r="AO997" s="116"/>
      <c r="AP997" s="116"/>
      <c r="AQ997" s="116" t="s">
        <v>1041</v>
      </c>
      <c r="AR997" s="116" t="s">
        <v>1101</v>
      </c>
      <c r="AS997" s="116">
        <v>1177535</v>
      </c>
    </row>
    <row r="998" spans="40:45" x14ac:dyDescent="0.25">
      <c r="AN998" s="116" t="s">
        <v>1103</v>
      </c>
      <c r="AO998" s="116"/>
      <c r="AP998" s="116"/>
      <c r="AQ998" s="116" t="s">
        <v>1042</v>
      </c>
      <c r="AR998" s="116" t="s">
        <v>1101</v>
      </c>
      <c r="AS998" s="116">
        <v>1244478</v>
      </c>
    </row>
    <row r="999" spans="40:45" x14ac:dyDescent="0.25">
      <c r="AN999" s="116" t="s">
        <v>1103</v>
      </c>
      <c r="AO999" s="116"/>
      <c r="AP999" s="116"/>
      <c r="AQ999" s="116" t="s">
        <v>3</v>
      </c>
      <c r="AR999" s="116" t="s">
        <v>1101</v>
      </c>
      <c r="AS999" s="116">
        <v>36536941</v>
      </c>
    </row>
    <row r="1000" spans="40:45" x14ac:dyDescent="0.25">
      <c r="AN1000" s="116" t="s">
        <v>1104</v>
      </c>
      <c r="AO1000" s="116"/>
      <c r="AP1000" s="116"/>
      <c r="AQ1000" s="116" t="s">
        <v>1034</v>
      </c>
      <c r="AR1000" s="116" t="s">
        <v>1101</v>
      </c>
      <c r="AS1000" s="116">
        <v>230436</v>
      </c>
    </row>
    <row r="1001" spans="40:45" x14ac:dyDescent="0.25">
      <c r="AN1001" s="116" t="s">
        <v>1104</v>
      </c>
      <c r="AO1001" s="116"/>
      <c r="AP1001" s="116"/>
      <c r="AQ1001" s="116" t="s">
        <v>1035</v>
      </c>
      <c r="AR1001" s="116" t="s">
        <v>1101</v>
      </c>
      <c r="AS1001" s="116">
        <v>53049</v>
      </c>
    </row>
    <row r="1002" spans="40:45" x14ac:dyDescent="0.25">
      <c r="AN1002" s="116" t="s">
        <v>1104</v>
      </c>
      <c r="AO1002" s="116"/>
      <c r="AP1002" s="116"/>
      <c r="AQ1002" s="116" t="s">
        <v>1036</v>
      </c>
      <c r="AR1002" s="116" t="s">
        <v>1101</v>
      </c>
      <c r="AS1002" s="116">
        <v>192824</v>
      </c>
    </row>
    <row r="1003" spans="40:45" x14ac:dyDescent="0.25">
      <c r="AN1003" s="116" t="s">
        <v>1104</v>
      </c>
      <c r="AO1003" s="116"/>
      <c r="AP1003" s="116"/>
      <c r="AQ1003" s="116" t="s">
        <v>1037</v>
      </c>
      <c r="AR1003" s="116" t="s">
        <v>1101</v>
      </c>
      <c r="AS1003" s="116">
        <v>8810</v>
      </c>
    </row>
    <row r="1004" spans="40:45" x14ac:dyDescent="0.25">
      <c r="AN1004" s="116" t="s">
        <v>1104</v>
      </c>
      <c r="AO1004" s="116"/>
      <c r="AP1004" s="116"/>
      <c r="AQ1004" s="116" t="s">
        <v>1038</v>
      </c>
      <c r="AR1004" s="116" t="s">
        <v>1101</v>
      </c>
      <c r="AS1004" s="116">
        <v>118511</v>
      </c>
    </row>
    <row r="1005" spans="40:45" x14ac:dyDescent="0.25">
      <c r="AN1005" s="116" t="s">
        <v>1104</v>
      </c>
      <c r="AO1005" s="116"/>
      <c r="AP1005" s="116"/>
      <c r="AQ1005" s="116" t="s">
        <v>1039</v>
      </c>
      <c r="AR1005" s="116" t="s">
        <v>1101</v>
      </c>
      <c r="AS1005" s="116">
        <v>68100</v>
      </c>
    </row>
    <row r="1006" spans="40:45" x14ac:dyDescent="0.25">
      <c r="AN1006" s="116" t="s">
        <v>1104</v>
      </c>
      <c r="AO1006" s="116"/>
      <c r="AP1006" s="116"/>
      <c r="AQ1006" s="116" t="s">
        <v>1040</v>
      </c>
      <c r="AR1006" s="116" t="s">
        <v>1101</v>
      </c>
      <c r="AS1006" s="116">
        <v>1012</v>
      </c>
    </row>
    <row r="1007" spans="40:45" x14ac:dyDescent="0.25">
      <c r="AN1007" s="116" t="s">
        <v>1104</v>
      </c>
      <c r="AO1007" s="116"/>
      <c r="AP1007" s="116"/>
      <c r="AQ1007" s="116" t="s">
        <v>1041</v>
      </c>
      <c r="AR1007" s="116" t="s">
        <v>1101</v>
      </c>
      <c r="AS1007" s="116">
        <v>80603</v>
      </c>
    </row>
    <row r="1008" spans="40:45" x14ac:dyDescent="0.25">
      <c r="AN1008" s="116" t="s">
        <v>1104</v>
      </c>
      <c r="AO1008" s="116"/>
      <c r="AP1008" s="116"/>
      <c r="AQ1008" s="116" t="s">
        <v>1042</v>
      </c>
      <c r="AR1008" s="116" t="s">
        <v>1101</v>
      </c>
      <c r="AS1008" s="116">
        <v>105214</v>
      </c>
    </row>
    <row r="1009" spans="40:45" x14ac:dyDescent="0.25">
      <c r="AN1009" s="116" t="s">
        <v>1104</v>
      </c>
      <c r="AO1009" s="116"/>
      <c r="AP1009" s="116"/>
      <c r="AQ1009" s="116" t="s">
        <v>3</v>
      </c>
      <c r="AR1009" s="116" t="s">
        <v>1101</v>
      </c>
      <c r="AS1009" s="116">
        <v>858559</v>
      </c>
    </row>
    <row r="1010" spans="40:45" x14ac:dyDescent="0.25">
      <c r="AN1010" s="116" t="s">
        <v>1105</v>
      </c>
      <c r="AO1010" s="116"/>
      <c r="AP1010" s="116"/>
      <c r="AQ1010" s="116" t="s">
        <v>1034</v>
      </c>
      <c r="AR1010" s="116" t="s">
        <v>1101</v>
      </c>
      <c r="AS1010" s="116">
        <v>126330</v>
      </c>
    </row>
    <row r="1011" spans="40:45" x14ac:dyDescent="0.25">
      <c r="AN1011" s="116" t="s">
        <v>1105</v>
      </c>
      <c r="AO1011" s="116"/>
      <c r="AP1011" s="116"/>
      <c r="AQ1011" s="116" t="s">
        <v>1035</v>
      </c>
      <c r="AR1011" s="116" t="s">
        <v>1101</v>
      </c>
      <c r="AS1011" s="116">
        <v>36231</v>
      </c>
    </row>
    <row r="1012" spans="40:45" x14ac:dyDescent="0.25">
      <c r="AN1012" s="116" t="s">
        <v>1105</v>
      </c>
      <c r="AO1012" s="116"/>
      <c r="AP1012" s="116"/>
      <c r="AQ1012" s="116" t="s">
        <v>1036</v>
      </c>
      <c r="AR1012" s="116" t="s">
        <v>1101</v>
      </c>
      <c r="AS1012" s="116">
        <v>6819</v>
      </c>
    </row>
    <row r="1013" spans="40:45" x14ac:dyDescent="0.25">
      <c r="AN1013" s="116" t="s">
        <v>1105</v>
      </c>
      <c r="AO1013" s="116"/>
      <c r="AP1013" s="116"/>
      <c r="AQ1013" s="116" t="s">
        <v>1037</v>
      </c>
      <c r="AR1013" s="116" t="s">
        <v>1101</v>
      </c>
      <c r="AS1013" s="116">
        <v>11253</v>
      </c>
    </row>
    <row r="1014" spans="40:45" x14ac:dyDescent="0.25">
      <c r="AN1014" s="116" t="s">
        <v>1105</v>
      </c>
      <c r="AO1014" s="116"/>
      <c r="AP1014" s="116"/>
      <c r="AQ1014" s="116" t="s">
        <v>1038</v>
      </c>
      <c r="AR1014" s="116" t="s">
        <v>1101</v>
      </c>
      <c r="AS1014" s="116">
        <v>284050</v>
      </c>
    </row>
    <row r="1015" spans="40:45" x14ac:dyDescent="0.25">
      <c r="AN1015" s="116" t="s">
        <v>1105</v>
      </c>
      <c r="AO1015" s="116"/>
      <c r="AP1015" s="116"/>
      <c r="AQ1015" s="116" t="s">
        <v>1039</v>
      </c>
      <c r="AR1015" s="116" t="s">
        <v>1101</v>
      </c>
      <c r="AS1015" s="116">
        <v>662195</v>
      </c>
    </row>
    <row r="1016" spans="40:45" x14ac:dyDescent="0.25">
      <c r="AN1016" s="116" t="s">
        <v>1105</v>
      </c>
      <c r="AO1016" s="116"/>
      <c r="AP1016" s="116"/>
      <c r="AQ1016" s="116" t="s">
        <v>1040</v>
      </c>
      <c r="AR1016" s="116" t="s">
        <v>1101</v>
      </c>
      <c r="AS1016" s="116">
        <v>6078</v>
      </c>
    </row>
    <row r="1017" spans="40:45" x14ac:dyDescent="0.25">
      <c r="AN1017" s="116" t="s">
        <v>1105</v>
      </c>
      <c r="AO1017" s="116"/>
      <c r="AP1017" s="116"/>
      <c r="AQ1017" s="116" t="s">
        <v>1041</v>
      </c>
      <c r="AR1017" s="116" t="s">
        <v>1101</v>
      </c>
      <c r="AS1017" s="116">
        <v>265706</v>
      </c>
    </row>
    <row r="1018" spans="40:45" x14ac:dyDescent="0.25">
      <c r="AN1018" s="116" t="s">
        <v>1105</v>
      </c>
      <c r="AO1018" s="116"/>
      <c r="AP1018" s="116"/>
      <c r="AQ1018" s="116" t="s">
        <v>1042</v>
      </c>
      <c r="AR1018" s="116" t="s">
        <v>1101</v>
      </c>
      <c r="AS1018" s="116">
        <v>11905</v>
      </c>
    </row>
    <row r="1019" spans="40:45" x14ac:dyDescent="0.25">
      <c r="AN1019" s="116" t="s">
        <v>1105</v>
      </c>
      <c r="AO1019" s="116"/>
      <c r="AP1019" s="116"/>
      <c r="AQ1019" s="116" t="s">
        <v>3</v>
      </c>
      <c r="AR1019" s="116" t="s">
        <v>1101</v>
      </c>
      <c r="AS1019" s="116">
        <v>1410567</v>
      </c>
    </row>
    <row r="1020" spans="40:45" x14ac:dyDescent="0.25">
      <c r="AN1020" s="116" t="s">
        <v>1102</v>
      </c>
      <c r="AO1020" s="116" t="s">
        <v>1044</v>
      </c>
      <c r="AP1020" s="116"/>
      <c r="AQ1020" s="116" t="s">
        <v>1034</v>
      </c>
      <c r="AR1020" s="116" t="s">
        <v>1101</v>
      </c>
      <c r="AS1020" s="116">
        <v>1003642</v>
      </c>
    </row>
    <row r="1021" spans="40:45" x14ac:dyDescent="0.25">
      <c r="AN1021" s="116" t="s">
        <v>1102</v>
      </c>
      <c r="AO1021" s="116" t="s">
        <v>1044</v>
      </c>
      <c r="AP1021" s="116"/>
      <c r="AQ1021" s="116" t="s">
        <v>1035</v>
      </c>
      <c r="AR1021" s="116" t="s">
        <v>1101</v>
      </c>
      <c r="AS1021" s="116">
        <v>357810</v>
      </c>
    </row>
    <row r="1022" spans="40:45" x14ac:dyDescent="0.25">
      <c r="AN1022" s="116" t="s">
        <v>1102</v>
      </c>
      <c r="AO1022" s="116" t="s">
        <v>1044</v>
      </c>
      <c r="AP1022" s="116"/>
      <c r="AQ1022" s="116" t="s">
        <v>1036</v>
      </c>
      <c r="AR1022" s="116" t="s">
        <v>1101</v>
      </c>
      <c r="AS1022" s="116">
        <v>671401</v>
      </c>
    </row>
    <row r="1023" spans="40:45" x14ac:dyDescent="0.25">
      <c r="AN1023" s="116" t="s">
        <v>1102</v>
      </c>
      <c r="AO1023" s="116" t="s">
        <v>1044</v>
      </c>
      <c r="AP1023" s="116"/>
      <c r="AQ1023" s="116" t="s">
        <v>1037</v>
      </c>
      <c r="AR1023" s="116" t="s">
        <v>1101</v>
      </c>
      <c r="AS1023" s="116">
        <v>2454123</v>
      </c>
    </row>
    <row r="1024" spans="40:45" x14ac:dyDescent="0.25">
      <c r="AN1024" s="116" t="s">
        <v>1102</v>
      </c>
      <c r="AO1024" s="116" t="s">
        <v>1044</v>
      </c>
      <c r="AP1024" s="116"/>
      <c r="AQ1024" s="116" t="s">
        <v>1038</v>
      </c>
      <c r="AR1024" s="116" t="s">
        <v>1101</v>
      </c>
      <c r="AS1024" s="116">
        <v>524053</v>
      </c>
    </row>
    <row r="1025" spans="40:45" x14ac:dyDescent="0.25">
      <c r="AN1025" s="116" t="s">
        <v>1102</v>
      </c>
      <c r="AO1025" s="116" t="s">
        <v>1044</v>
      </c>
      <c r="AP1025" s="116"/>
      <c r="AQ1025" s="116" t="s">
        <v>1039</v>
      </c>
      <c r="AR1025" s="116" t="s">
        <v>1101</v>
      </c>
      <c r="AS1025" s="116">
        <v>1118509</v>
      </c>
    </row>
    <row r="1026" spans="40:45" x14ac:dyDescent="0.25">
      <c r="AN1026" s="116" t="s">
        <v>1102</v>
      </c>
      <c r="AO1026" s="116" t="s">
        <v>1044</v>
      </c>
      <c r="AP1026" s="116"/>
      <c r="AQ1026" s="116" t="s">
        <v>1040</v>
      </c>
      <c r="AR1026" s="116" t="s">
        <v>1101</v>
      </c>
      <c r="AS1026" s="116">
        <v>180349</v>
      </c>
    </row>
    <row r="1027" spans="40:45" x14ac:dyDescent="0.25">
      <c r="AN1027" s="116" t="s">
        <v>1102</v>
      </c>
      <c r="AO1027" s="116" t="s">
        <v>1044</v>
      </c>
      <c r="AP1027" s="116"/>
      <c r="AQ1027" s="116" t="s">
        <v>1041</v>
      </c>
      <c r="AR1027" s="116" t="s">
        <v>1101</v>
      </c>
      <c r="AS1027" s="116">
        <v>943163</v>
      </c>
    </row>
    <row r="1028" spans="40:45" x14ac:dyDescent="0.25">
      <c r="AN1028" s="116" t="s">
        <v>1102</v>
      </c>
      <c r="AO1028" s="116" t="s">
        <v>1044</v>
      </c>
      <c r="AP1028" s="116"/>
      <c r="AQ1028" s="116" t="s">
        <v>1042</v>
      </c>
      <c r="AR1028" s="116" t="s">
        <v>1101</v>
      </c>
      <c r="AS1028" s="116">
        <v>361341</v>
      </c>
    </row>
    <row r="1029" spans="40:45" x14ac:dyDescent="0.25">
      <c r="AN1029" s="116" t="s">
        <v>1102</v>
      </c>
      <c r="AO1029" s="116" t="s">
        <v>1044</v>
      </c>
      <c r="AP1029" s="116"/>
      <c r="AQ1029" s="116" t="s">
        <v>3</v>
      </c>
      <c r="AR1029" s="116" t="s">
        <v>1101</v>
      </c>
      <c r="AS1029" s="116">
        <v>7614393</v>
      </c>
    </row>
    <row r="1030" spans="40:45" x14ac:dyDescent="0.25">
      <c r="AN1030" s="116" t="s">
        <v>1102</v>
      </c>
      <c r="AO1030" s="116" t="s">
        <v>1106</v>
      </c>
      <c r="AP1030" s="116"/>
      <c r="AQ1030" s="116" t="s">
        <v>1034</v>
      </c>
      <c r="AR1030" s="116" t="s">
        <v>1101</v>
      </c>
      <c r="AS1030" s="116">
        <v>699465</v>
      </c>
    </row>
    <row r="1031" spans="40:45" x14ac:dyDescent="0.25">
      <c r="AN1031" s="116" t="s">
        <v>1102</v>
      </c>
      <c r="AO1031" s="116" t="s">
        <v>1106</v>
      </c>
      <c r="AP1031" s="116"/>
      <c r="AQ1031" s="116" t="s">
        <v>1035</v>
      </c>
      <c r="AR1031" s="116" t="s">
        <v>1101</v>
      </c>
      <c r="AS1031" s="116">
        <v>194720</v>
      </c>
    </row>
    <row r="1032" spans="40:45" x14ac:dyDescent="0.25">
      <c r="AN1032" s="116" t="s">
        <v>1102</v>
      </c>
      <c r="AO1032" s="116" t="s">
        <v>1106</v>
      </c>
      <c r="AP1032" s="116"/>
      <c r="AQ1032" s="116" t="s">
        <v>1036</v>
      </c>
      <c r="AR1032" s="116" t="s">
        <v>1101</v>
      </c>
      <c r="AS1032" s="116">
        <v>403015</v>
      </c>
    </row>
    <row r="1033" spans="40:45" x14ac:dyDescent="0.25">
      <c r="AN1033" s="116" t="s">
        <v>1102</v>
      </c>
      <c r="AO1033" s="116" t="s">
        <v>1106</v>
      </c>
      <c r="AP1033" s="116"/>
      <c r="AQ1033" s="116" t="s">
        <v>1037</v>
      </c>
      <c r="AR1033" s="116" t="s">
        <v>1101</v>
      </c>
      <c r="AS1033" s="116">
        <v>2081249</v>
      </c>
    </row>
    <row r="1034" spans="40:45" x14ac:dyDescent="0.25">
      <c r="AN1034" s="116" t="s">
        <v>1102</v>
      </c>
      <c r="AO1034" s="116" t="s">
        <v>1106</v>
      </c>
      <c r="AP1034" s="116"/>
      <c r="AQ1034" s="116" t="s">
        <v>1038</v>
      </c>
      <c r="AR1034" s="116" t="s">
        <v>1101</v>
      </c>
      <c r="AS1034" s="116">
        <v>414673</v>
      </c>
    </row>
    <row r="1035" spans="40:45" x14ac:dyDescent="0.25">
      <c r="AN1035" s="116" t="s">
        <v>1102</v>
      </c>
      <c r="AO1035" s="116" t="s">
        <v>1106</v>
      </c>
      <c r="AP1035" s="116"/>
      <c r="AQ1035" s="116" t="s">
        <v>1039</v>
      </c>
      <c r="AR1035" s="116" t="s">
        <v>1101</v>
      </c>
      <c r="AS1035" s="116">
        <v>928016</v>
      </c>
    </row>
    <row r="1036" spans="40:45" x14ac:dyDescent="0.25">
      <c r="AN1036" s="116" t="s">
        <v>1102</v>
      </c>
      <c r="AO1036" s="116" t="s">
        <v>1106</v>
      </c>
      <c r="AP1036" s="116"/>
      <c r="AQ1036" s="116" t="s">
        <v>1040</v>
      </c>
      <c r="AR1036" s="116" t="s">
        <v>1101</v>
      </c>
      <c r="AS1036" s="116">
        <v>150694</v>
      </c>
    </row>
    <row r="1037" spans="40:45" x14ac:dyDescent="0.25">
      <c r="AN1037" s="116" t="s">
        <v>1102</v>
      </c>
      <c r="AO1037" s="116" t="s">
        <v>1106</v>
      </c>
      <c r="AP1037" s="116"/>
      <c r="AQ1037" s="116" t="s">
        <v>1041</v>
      </c>
      <c r="AR1037" s="116" t="s">
        <v>1101</v>
      </c>
      <c r="AS1037" s="116">
        <v>821546</v>
      </c>
    </row>
    <row r="1038" spans="40:45" x14ac:dyDescent="0.25">
      <c r="AN1038" s="116" t="s">
        <v>1102</v>
      </c>
      <c r="AO1038" s="116" t="s">
        <v>1106</v>
      </c>
      <c r="AP1038" s="116"/>
      <c r="AQ1038" s="116" t="s">
        <v>1042</v>
      </c>
      <c r="AR1038" s="116" t="s">
        <v>1101</v>
      </c>
      <c r="AS1038" s="116">
        <v>288309</v>
      </c>
    </row>
    <row r="1039" spans="40:45" x14ac:dyDescent="0.25">
      <c r="AN1039" s="116" t="s">
        <v>1102</v>
      </c>
      <c r="AO1039" s="116" t="s">
        <v>1106</v>
      </c>
      <c r="AP1039" s="116"/>
      <c r="AQ1039" s="116" t="s">
        <v>3</v>
      </c>
      <c r="AR1039" s="116" t="s">
        <v>1101</v>
      </c>
      <c r="AS1039" s="116">
        <v>5981688</v>
      </c>
    </row>
    <row r="1040" spans="40:45" x14ac:dyDescent="0.25">
      <c r="AN1040" s="116" t="s">
        <v>1102</v>
      </c>
      <c r="AO1040" s="116" t="s">
        <v>1107</v>
      </c>
      <c r="AP1040" s="116"/>
      <c r="AQ1040" s="116" t="s">
        <v>1034</v>
      </c>
      <c r="AR1040" s="116" t="s">
        <v>1101</v>
      </c>
      <c r="AS1040" s="116">
        <v>227993</v>
      </c>
    </row>
    <row r="1041" spans="40:45" x14ac:dyDescent="0.25">
      <c r="AN1041" s="116" t="s">
        <v>1102</v>
      </c>
      <c r="AO1041" s="116" t="s">
        <v>1107</v>
      </c>
      <c r="AP1041" s="116"/>
      <c r="AQ1041" s="116" t="s">
        <v>1035</v>
      </c>
      <c r="AR1041" s="116" t="s">
        <v>1101</v>
      </c>
      <c r="AS1041" s="116">
        <v>139833</v>
      </c>
    </row>
    <row r="1042" spans="40:45" x14ac:dyDescent="0.25">
      <c r="AN1042" s="116" t="s">
        <v>1102</v>
      </c>
      <c r="AO1042" s="116" t="s">
        <v>1107</v>
      </c>
      <c r="AP1042" s="116"/>
      <c r="AQ1042" s="116" t="s">
        <v>1036</v>
      </c>
      <c r="AR1042" s="116" t="s">
        <v>1101</v>
      </c>
      <c r="AS1042" s="116">
        <v>214751</v>
      </c>
    </row>
    <row r="1043" spans="40:45" x14ac:dyDescent="0.25">
      <c r="AN1043" s="116" t="s">
        <v>1102</v>
      </c>
      <c r="AO1043" s="116" t="s">
        <v>1107</v>
      </c>
      <c r="AP1043" s="116"/>
      <c r="AQ1043" s="116" t="s">
        <v>1037</v>
      </c>
      <c r="AR1043" s="116" t="s">
        <v>1101</v>
      </c>
      <c r="AS1043" s="116">
        <v>311012</v>
      </c>
    </row>
    <row r="1044" spans="40:45" x14ac:dyDescent="0.25">
      <c r="AN1044" s="116" t="s">
        <v>1102</v>
      </c>
      <c r="AO1044" s="116" t="s">
        <v>1107</v>
      </c>
      <c r="AP1044" s="116"/>
      <c r="AQ1044" s="116" t="s">
        <v>1038</v>
      </c>
      <c r="AR1044" s="116" t="s">
        <v>1101</v>
      </c>
      <c r="AS1044" s="116">
        <v>84045</v>
      </c>
    </row>
    <row r="1045" spans="40:45" x14ac:dyDescent="0.25">
      <c r="AN1045" s="116" t="s">
        <v>1102</v>
      </c>
      <c r="AO1045" s="116" t="s">
        <v>1107</v>
      </c>
      <c r="AP1045" s="116"/>
      <c r="AQ1045" s="116" t="s">
        <v>1039</v>
      </c>
      <c r="AR1045" s="116" t="s">
        <v>1101</v>
      </c>
      <c r="AS1045" s="116">
        <v>172432</v>
      </c>
    </row>
    <row r="1046" spans="40:45" x14ac:dyDescent="0.25">
      <c r="AN1046" s="116" t="s">
        <v>1102</v>
      </c>
      <c r="AO1046" s="116" t="s">
        <v>1107</v>
      </c>
      <c r="AP1046" s="116"/>
      <c r="AQ1046" s="116" t="s">
        <v>1040</v>
      </c>
      <c r="AR1046" s="116" t="s">
        <v>1101</v>
      </c>
      <c r="AS1046" s="116">
        <v>25070</v>
      </c>
    </row>
    <row r="1047" spans="40:45" x14ac:dyDescent="0.25">
      <c r="AN1047" s="116" t="s">
        <v>1102</v>
      </c>
      <c r="AO1047" s="116" t="s">
        <v>1107</v>
      </c>
      <c r="AP1047" s="116"/>
      <c r="AQ1047" s="116" t="s">
        <v>1041</v>
      </c>
      <c r="AR1047" s="116" t="s">
        <v>1101</v>
      </c>
      <c r="AS1047" s="116">
        <v>113644</v>
      </c>
    </row>
    <row r="1048" spans="40:45" x14ac:dyDescent="0.25">
      <c r="AN1048" s="116" t="s">
        <v>1102</v>
      </c>
      <c r="AO1048" s="116" t="s">
        <v>1107</v>
      </c>
      <c r="AP1048" s="116"/>
      <c r="AQ1048" s="116" t="s">
        <v>1042</v>
      </c>
      <c r="AR1048" s="116" t="s">
        <v>1101</v>
      </c>
      <c r="AS1048" s="116">
        <v>17461</v>
      </c>
    </row>
    <row r="1049" spans="40:45" x14ac:dyDescent="0.25">
      <c r="AN1049" s="116" t="s">
        <v>1102</v>
      </c>
      <c r="AO1049" s="116" t="s">
        <v>1107</v>
      </c>
      <c r="AP1049" s="116"/>
      <c r="AQ1049" s="116" t="s">
        <v>3</v>
      </c>
      <c r="AR1049" s="116" t="s">
        <v>1101</v>
      </c>
      <c r="AS1049" s="116">
        <v>1306241</v>
      </c>
    </row>
    <row r="1050" spans="40:45" x14ac:dyDescent="0.25">
      <c r="AN1050" s="116" t="s">
        <v>1102</v>
      </c>
      <c r="AO1050" s="116" t="s">
        <v>1108</v>
      </c>
      <c r="AP1050" s="116"/>
      <c r="AQ1050" s="116" t="s">
        <v>1034</v>
      </c>
      <c r="AR1050" s="116" t="s">
        <v>1101</v>
      </c>
      <c r="AS1050" s="116">
        <v>70660</v>
      </c>
    </row>
    <row r="1051" spans="40:45" x14ac:dyDescent="0.25">
      <c r="AN1051" s="116" t="s">
        <v>1102</v>
      </c>
      <c r="AO1051" s="116" t="s">
        <v>1108</v>
      </c>
      <c r="AP1051" s="116"/>
      <c r="AQ1051" s="116" t="s">
        <v>1035</v>
      </c>
      <c r="AR1051" s="116" t="s">
        <v>1101</v>
      </c>
      <c r="AS1051" s="116">
        <v>21581</v>
      </c>
    </row>
    <row r="1052" spans="40:45" x14ac:dyDescent="0.25">
      <c r="AN1052" s="116" t="s">
        <v>1102</v>
      </c>
      <c r="AO1052" s="116" t="s">
        <v>1108</v>
      </c>
      <c r="AP1052" s="116"/>
      <c r="AQ1052" s="116" t="s">
        <v>1036</v>
      </c>
      <c r="AR1052" s="116" t="s">
        <v>1101</v>
      </c>
      <c r="AS1052" s="116">
        <v>53523</v>
      </c>
    </row>
    <row r="1053" spans="40:45" x14ac:dyDescent="0.25">
      <c r="AN1053" s="116" t="s">
        <v>1102</v>
      </c>
      <c r="AO1053" s="116" t="s">
        <v>1108</v>
      </c>
      <c r="AP1053" s="116"/>
      <c r="AQ1053" s="116" t="s">
        <v>1037</v>
      </c>
      <c r="AR1053" s="116" t="s">
        <v>1101</v>
      </c>
      <c r="AS1053" s="116">
        <v>55221</v>
      </c>
    </row>
    <row r="1054" spans="40:45" x14ac:dyDescent="0.25">
      <c r="AN1054" s="116" t="s">
        <v>1102</v>
      </c>
      <c r="AO1054" s="116" t="s">
        <v>1108</v>
      </c>
      <c r="AP1054" s="116"/>
      <c r="AQ1054" s="116" t="s">
        <v>1038</v>
      </c>
      <c r="AR1054" s="116" t="s">
        <v>1101</v>
      </c>
      <c r="AS1054" s="116">
        <v>17239</v>
      </c>
    </row>
    <row r="1055" spans="40:45" x14ac:dyDescent="0.25">
      <c r="AN1055" s="116" t="s">
        <v>1102</v>
      </c>
      <c r="AO1055" s="116" t="s">
        <v>1108</v>
      </c>
      <c r="AP1055" s="116"/>
      <c r="AQ1055" s="116" t="s">
        <v>1039</v>
      </c>
      <c r="AR1055" s="116" t="s">
        <v>1101</v>
      </c>
      <c r="AS1055" s="116">
        <v>16868</v>
      </c>
    </row>
    <row r="1056" spans="40:45" x14ac:dyDescent="0.25">
      <c r="AN1056" s="116" t="s">
        <v>1102</v>
      </c>
      <c r="AO1056" s="116" t="s">
        <v>1108</v>
      </c>
      <c r="AP1056" s="116"/>
      <c r="AQ1056" s="116" t="s">
        <v>1040</v>
      </c>
      <c r="AR1056" s="116" t="s">
        <v>1101</v>
      </c>
      <c r="AS1056" s="116">
        <v>3841</v>
      </c>
    </row>
    <row r="1057" spans="40:45" x14ac:dyDescent="0.25">
      <c r="AN1057" s="116" t="s">
        <v>1102</v>
      </c>
      <c r="AO1057" s="116" t="s">
        <v>1108</v>
      </c>
      <c r="AP1057" s="116"/>
      <c r="AQ1057" s="116" t="s">
        <v>1041</v>
      </c>
      <c r="AR1057" s="116" t="s">
        <v>1101</v>
      </c>
      <c r="AS1057" s="116">
        <v>7166</v>
      </c>
    </row>
    <row r="1058" spans="40:45" x14ac:dyDescent="0.25">
      <c r="AN1058" s="116" t="s">
        <v>1102</v>
      </c>
      <c r="AO1058" s="116" t="s">
        <v>1108</v>
      </c>
      <c r="AP1058" s="116"/>
      <c r="AQ1058" s="116" t="s">
        <v>1042</v>
      </c>
      <c r="AR1058" s="116" t="s">
        <v>1101</v>
      </c>
      <c r="AS1058" s="116">
        <v>51012</v>
      </c>
    </row>
    <row r="1059" spans="40:45" x14ac:dyDescent="0.25">
      <c r="AN1059" s="116" t="s">
        <v>1102</v>
      </c>
      <c r="AO1059" s="116" t="s">
        <v>1108</v>
      </c>
      <c r="AP1059" s="116"/>
      <c r="AQ1059" s="116" t="s">
        <v>3</v>
      </c>
      <c r="AR1059" s="116" t="s">
        <v>1101</v>
      </c>
      <c r="AS1059" s="116">
        <v>297111</v>
      </c>
    </row>
    <row r="1060" spans="40:45" x14ac:dyDescent="0.25">
      <c r="AN1060" s="116" t="s">
        <v>1102</v>
      </c>
      <c r="AO1060" s="116" t="s">
        <v>1109</v>
      </c>
      <c r="AP1060" s="116"/>
      <c r="AQ1060" s="116" t="s">
        <v>1034</v>
      </c>
      <c r="AR1060" s="116" t="s">
        <v>1101</v>
      </c>
      <c r="AS1060" s="116">
        <v>5524</v>
      </c>
    </row>
    <row r="1061" spans="40:45" x14ac:dyDescent="0.25">
      <c r="AN1061" s="116" t="s">
        <v>1102</v>
      </c>
      <c r="AO1061" s="116" t="s">
        <v>1109</v>
      </c>
      <c r="AP1061" s="116"/>
      <c r="AQ1061" s="116" t="s">
        <v>1035</v>
      </c>
      <c r="AR1061" s="116" t="s">
        <v>1101</v>
      </c>
      <c r="AS1061" s="116">
        <v>1676</v>
      </c>
    </row>
    <row r="1062" spans="40:45" x14ac:dyDescent="0.25">
      <c r="AN1062" s="116" t="s">
        <v>1102</v>
      </c>
      <c r="AO1062" s="116" t="s">
        <v>1109</v>
      </c>
      <c r="AP1062" s="116"/>
      <c r="AQ1062" s="116" t="s">
        <v>1036</v>
      </c>
      <c r="AR1062" s="116" t="s">
        <v>1101</v>
      </c>
      <c r="AS1062" s="116">
        <v>112</v>
      </c>
    </row>
    <row r="1063" spans="40:45" x14ac:dyDescent="0.25">
      <c r="AN1063" s="116" t="s">
        <v>1102</v>
      </c>
      <c r="AO1063" s="116" t="s">
        <v>1109</v>
      </c>
      <c r="AP1063" s="116"/>
      <c r="AQ1063" s="116" t="s">
        <v>1037</v>
      </c>
      <c r="AR1063" s="116" t="s">
        <v>1101</v>
      </c>
      <c r="AS1063" s="116">
        <v>6641</v>
      </c>
    </row>
    <row r="1064" spans="40:45" x14ac:dyDescent="0.25">
      <c r="AN1064" s="116" t="s">
        <v>1102</v>
      </c>
      <c r="AO1064" s="116" t="s">
        <v>1109</v>
      </c>
      <c r="AP1064" s="116"/>
      <c r="AQ1064" s="116" t="s">
        <v>1038</v>
      </c>
      <c r="AR1064" s="116" t="s">
        <v>1101</v>
      </c>
      <c r="AS1064" s="116">
        <v>8096</v>
      </c>
    </row>
    <row r="1065" spans="40:45" x14ac:dyDescent="0.25">
      <c r="AN1065" s="116" t="s">
        <v>1102</v>
      </c>
      <c r="AO1065" s="116" t="s">
        <v>1109</v>
      </c>
      <c r="AP1065" s="116"/>
      <c r="AQ1065" s="116" t="s">
        <v>1039</v>
      </c>
      <c r="AR1065" s="116" t="s">
        <v>1101</v>
      </c>
      <c r="AS1065" s="116">
        <v>1193</v>
      </c>
    </row>
    <row r="1066" spans="40:45" x14ac:dyDescent="0.25">
      <c r="AN1066" s="116" t="s">
        <v>1102</v>
      </c>
      <c r="AO1066" s="116" t="s">
        <v>1109</v>
      </c>
      <c r="AP1066" s="116"/>
      <c r="AQ1066" s="116" t="s">
        <v>1040</v>
      </c>
      <c r="AR1066" s="116" t="s">
        <v>1101</v>
      </c>
      <c r="AS1066" s="116">
        <v>744</v>
      </c>
    </row>
    <row r="1067" spans="40:45" x14ac:dyDescent="0.25">
      <c r="AN1067" s="116" t="s">
        <v>1102</v>
      </c>
      <c r="AO1067" s="116" t="s">
        <v>1109</v>
      </c>
      <c r="AP1067" s="116"/>
      <c r="AQ1067" s="116" t="s">
        <v>1041</v>
      </c>
      <c r="AR1067" s="116" t="s">
        <v>1101</v>
      </c>
      <c r="AS1067" s="116">
        <v>807</v>
      </c>
    </row>
    <row r="1068" spans="40:45" x14ac:dyDescent="0.25">
      <c r="AN1068" s="116" t="s">
        <v>1102</v>
      </c>
      <c r="AO1068" s="116" t="s">
        <v>1109</v>
      </c>
      <c r="AP1068" s="116"/>
      <c r="AQ1068" s="116" t="s">
        <v>1042</v>
      </c>
      <c r="AR1068" s="116" t="s">
        <v>1101</v>
      </c>
      <c r="AS1068" s="116">
        <v>4559</v>
      </c>
    </row>
    <row r="1069" spans="40:45" x14ac:dyDescent="0.25">
      <c r="AN1069" s="116" t="s">
        <v>1102</v>
      </c>
      <c r="AO1069" s="116" t="s">
        <v>1109</v>
      </c>
      <c r="AP1069" s="116"/>
      <c r="AQ1069" s="116" t="s">
        <v>3</v>
      </c>
      <c r="AR1069" s="116" t="s">
        <v>1101</v>
      </c>
      <c r="AS1069" s="116">
        <v>29353</v>
      </c>
    </row>
    <row r="1070" spans="40:45" x14ac:dyDescent="0.25">
      <c r="AN1070" s="116" t="s">
        <v>1110</v>
      </c>
      <c r="AO1070" s="116" t="s">
        <v>1044</v>
      </c>
      <c r="AP1070" s="116"/>
      <c r="AQ1070" s="116" t="s">
        <v>1034</v>
      </c>
      <c r="AR1070" s="116" t="s">
        <v>1101</v>
      </c>
      <c r="AS1070" s="116">
        <v>2738371</v>
      </c>
    </row>
    <row r="1071" spans="40:45" x14ac:dyDescent="0.25">
      <c r="AN1071" s="116" t="s">
        <v>1110</v>
      </c>
      <c r="AO1071" s="116" t="s">
        <v>1044</v>
      </c>
      <c r="AP1071" s="116"/>
      <c r="AQ1071" s="116" t="s">
        <v>1035</v>
      </c>
      <c r="AR1071" s="116" t="s">
        <v>1101</v>
      </c>
      <c r="AS1071" s="116">
        <v>5266438</v>
      </c>
    </row>
    <row r="1072" spans="40:45" x14ac:dyDescent="0.25">
      <c r="AN1072" s="116" t="s">
        <v>1110</v>
      </c>
      <c r="AO1072" s="116" t="s">
        <v>1044</v>
      </c>
      <c r="AP1072" s="116"/>
      <c r="AQ1072" s="116" t="s">
        <v>1036</v>
      </c>
      <c r="AR1072" s="116" t="s">
        <v>1101</v>
      </c>
      <c r="AS1072" s="116">
        <v>16358216</v>
      </c>
    </row>
    <row r="1073" spans="40:45" x14ac:dyDescent="0.25">
      <c r="AN1073" s="116" t="s">
        <v>1110</v>
      </c>
      <c r="AO1073" s="116" t="s">
        <v>1044</v>
      </c>
      <c r="AP1073" s="116"/>
      <c r="AQ1073" s="116" t="s">
        <v>1037</v>
      </c>
      <c r="AR1073" s="116" t="s">
        <v>1101</v>
      </c>
      <c r="AS1073" s="116">
        <v>5161834</v>
      </c>
    </row>
    <row r="1074" spans="40:45" x14ac:dyDescent="0.25">
      <c r="AN1074" s="116" t="s">
        <v>1110</v>
      </c>
      <c r="AO1074" s="116" t="s">
        <v>1044</v>
      </c>
      <c r="AP1074" s="116"/>
      <c r="AQ1074" s="116" t="s">
        <v>1038</v>
      </c>
      <c r="AR1074" s="116" t="s">
        <v>1101</v>
      </c>
      <c r="AS1074" s="116">
        <v>917312</v>
      </c>
    </row>
    <row r="1075" spans="40:45" x14ac:dyDescent="0.25">
      <c r="AN1075" s="116" t="s">
        <v>1110</v>
      </c>
      <c r="AO1075" s="116" t="s">
        <v>1044</v>
      </c>
      <c r="AP1075" s="116"/>
      <c r="AQ1075" s="116" t="s">
        <v>1039</v>
      </c>
      <c r="AR1075" s="116" t="s">
        <v>1101</v>
      </c>
      <c r="AS1075" s="116">
        <v>3474878</v>
      </c>
    </row>
    <row r="1076" spans="40:45" x14ac:dyDescent="0.25">
      <c r="AN1076" s="116" t="s">
        <v>1110</v>
      </c>
      <c r="AO1076" s="116" t="s">
        <v>1044</v>
      </c>
      <c r="AP1076" s="116"/>
      <c r="AQ1076" s="116" t="s">
        <v>1040</v>
      </c>
      <c r="AR1076" s="116" t="s">
        <v>1101</v>
      </c>
      <c r="AS1076" s="116">
        <v>197879</v>
      </c>
    </row>
    <row r="1077" spans="40:45" x14ac:dyDescent="0.25">
      <c r="AN1077" s="116" t="s">
        <v>1110</v>
      </c>
      <c r="AO1077" s="116" t="s">
        <v>1044</v>
      </c>
      <c r="AP1077" s="116"/>
      <c r="AQ1077" s="116" t="s">
        <v>1041</v>
      </c>
      <c r="AR1077" s="116" t="s">
        <v>1101</v>
      </c>
      <c r="AS1077" s="116">
        <v>1177535</v>
      </c>
    </row>
    <row r="1078" spans="40:45" x14ac:dyDescent="0.25">
      <c r="AN1078" s="116" t="s">
        <v>1110</v>
      </c>
      <c r="AO1078" s="116" t="s">
        <v>1044</v>
      </c>
      <c r="AP1078" s="116"/>
      <c r="AQ1078" s="116" t="s">
        <v>1042</v>
      </c>
      <c r="AR1078" s="116" t="s">
        <v>1101</v>
      </c>
      <c r="AS1078" s="116">
        <v>1244478</v>
      </c>
    </row>
    <row r="1079" spans="40:45" x14ac:dyDescent="0.25">
      <c r="AN1079" s="116" t="s">
        <v>1110</v>
      </c>
      <c r="AO1079" s="116" t="s">
        <v>1044</v>
      </c>
      <c r="AP1079" s="116"/>
      <c r="AQ1079" s="116" t="s">
        <v>3</v>
      </c>
      <c r="AR1079" s="116" t="s">
        <v>1101</v>
      </c>
      <c r="AS1079" s="116">
        <v>36536941</v>
      </c>
    </row>
    <row r="1080" spans="40:45" x14ac:dyDescent="0.25">
      <c r="AN1080" s="116" t="s">
        <v>1110</v>
      </c>
      <c r="AO1080" s="116" t="s">
        <v>1111</v>
      </c>
      <c r="AP1080" s="116"/>
      <c r="AQ1080" s="116" t="s">
        <v>1034</v>
      </c>
      <c r="AR1080" s="116" t="s">
        <v>1101</v>
      </c>
      <c r="AS1080" s="116">
        <v>2531525</v>
      </c>
    </row>
    <row r="1081" spans="40:45" x14ac:dyDescent="0.25">
      <c r="AN1081" s="116" t="s">
        <v>1110</v>
      </c>
      <c r="AO1081" s="116" t="s">
        <v>1111</v>
      </c>
      <c r="AP1081" s="116"/>
      <c r="AQ1081" s="116" t="s">
        <v>1035</v>
      </c>
      <c r="AR1081" s="116" t="s">
        <v>1101</v>
      </c>
      <c r="AS1081" s="116">
        <v>4842691</v>
      </c>
    </row>
    <row r="1082" spans="40:45" x14ac:dyDescent="0.25">
      <c r="AN1082" s="116" t="s">
        <v>1110</v>
      </c>
      <c r="AO1082" s="116" t="s">
        <v>1111</v>
      </c>
      <c r="AP1082" s="116"/>
      <c r="AQ1082" s="116" t="s">
        <v>1036</v>
      </c>
      <c r="AR1082" s="116" t="s">
        <v>1101</v>
      </c>
      <c r="AS1082" s="116">
        <v>15771038</v>
      </c>
    </row>
    <row r="1083" spans="40:45" x14ac:dyDescent="0.25">
      <c r="AN1083" s="116" t="s">
        <v>1110</v>
      </c>
      <c r="AO1083" s="116" t="s">
        <v>1111</v>
      </c>
      <c r="AP1083" s="116"/>
      <c r="AQ1083" s="116" t="s">
        <v>1037</v>
      </c>
      <c r="AR1083" s="116" t="s">
        <v>1101</v>
      </c>
      <c r="AS1083" s="116">
        <v>4958908</v>
      </c>
    </row>
    <row r="1084" spans="40:45" x14ac:dyDescent="0.25">
      <c r="AN1084" s="116" t="s">
        <v>1110</v>
      </c>
      <c r="AO1084" s="116" t="s">
        <v>1111</v>
      </c>
      <c r="AP1084" s="116"/>
      <c r="AQ1084" s="116" t="s">
        <v>1038</v>
      </c>
      <c r="AR1084" s="116" t="s">
        <v>1101</v>
      </c>
      <c r="AS1084" s="116">
        <v>821956</v>
      </c>
    </row>
    <row r="1085" spans="40:45" x14ac:dyDescent="0.25">
      <c r="AN1085" s="116" t="s">
        <v>1110</v>
      </c>
      <c r="AO1085" s="116" t="s">
        <v>1111</v>
      </c>
      <c r="AP1085" s="116"/>
      <c r="AQ1085" s="116" t="s">
        <v>1039</v>
      </c>
      <c r="AR1085" s="116" t="s">
        <v>1101</v>
      </c>
      <c r="AS1085" s="116">
        <v>3275973</v>
      </c>
    </row>
    <row r="1086" spans="40:45" x14ac:dyDescent="0.25">
      <c r="AN1086" s="116" t="s">
        <v>1110</v>
      </c>
      <c r="AO1086" s="116" t="s">
        <v>1111</v>
      </c>
      <c r="AP1086" s="116"/>
      <c r="AQ1086" s="116" t="s">
        <v>1040</v>
      </c>
      <c r="AR1086" s="116" t="s">
        <v>1101</v>
      </c>
      <c r="AS1086" s="116">
        <v>116804</v>
      </c>
    </row>
    <row r="1087" spans="40:45" x14ac:dyDescent="0.25">
      <c r="AN1087" s="116" t="s">
        <v>1110</v>
      </c>
      <c r="AO1087" s="116" t="s">
        <v>1111</v>
      </c>
      <c r="AP1087" s="116"/>
      <c r="AQ1087" s="116" t="s">
        <v>1041</v>
      </c>
      <c r="AR1087" s="116" t="s">
        <v>1101</v>
      </c>
      <c r="AS1087" s="116">
        <v>1125944</v>
      </c>
    </row>
    <row r="1088" spans="40:45" x14ac:dyDescent="0.25">
      <c r="AN1088" s="116" t="s">
        <v>1110</v>
      </c>
      <c r="AO1088" s="116" t="s">
        <v>1111</v>
      </c>
      <c r="AP1088" s="116"/>
      <c r="AQ1088" s="116" t="s">
        <v>1042</v>
      </c>
      <c r="AR1088" s="116" t="s">
        <v>1101</v>
      </c>
      <c r="AS1088" s="116">
        <v>641523</v>
      </c>
    </row>
    <row r="1089" spans="40:45" x14ac:dyDescent="0.25">
      <c r="AN1089" s="116" t="s">
        <v>1110</v>
      </c>
      <c r="AO1089" s="116" t="s">
        <v>1111</v>
      </c>
      <c r="AP1089" s="116"/>
      <c r="AQ1089" s="116" t="s">
        <v>3</v>
      </c>
      <c r="AR1089" s="116" t="s">
        <v>1101</v>
      </c>
      <c r="AS1089" s="116">
        <v>34086360</v>
      </c>
    </row>
    <row r="1090" spans="40:45" x14ac:dyDescent="0.25">
      <c r="AN1090" s="116" t="s">
        <v>1110</v>
      </c>
      <c r="AO1090" s="116" t="s">
        <v>1112</v>
      </c>
      <c r="AP1090" s="116"/>
      <c r="AQ1090" s="116" t="s">
        <v>1034</v>
      </c>
      <c r="AR1090" s="116" t="s">
        <v>1101</v>
      </c>
      <c r="AS1090" s="116">
        <v>206846</v>
      </c>
    </row>
    <row r="1091" spans="40:45" x14ac:dyDescent="0.25">
      <c r="AN1091" s="116" t="s">
        <v>1110</v>
      </c>
      <c r="AO1091" s="116" t="s">
        <v>1112</v>
      </c>
      <c r="AP1091" s="116"/>
      <c r="AQ1091" s="116" t="s">
        <v>1035</v>
      </c>
      <c r="AR1091" s="116" t="s">
        <v>1101</v>
      </c>
      <c r="AS1091" s="116">
        <v>423747</v>
      </c>
    </row>
    <row r="1092" spans="40:45" x14ac:dyDescent="0.25">
      <c r="AN1092" s="116" t="s">
        <v>1110</v>
      </c>
      <c r="AO1092" s="116" t="s">
        <v>1112</v>
      </c>
      <c r="AP1092" s="116"/>
      <c r="AQ1092" s="116" t="s">
        <v>1036</v>
      </c>
      <c r="AR1092" s="116" t="s">
        <v>1101</v>
      </c>
      <c r="AS1092" s="116">
        <v>587178</v>
      </c>
    </row>
    <row r="1093" spans="40:45" x14ac:dyDescent="0.25">
      <c r="AN1093" s="116" t="s">
        <v>1110</v>
      </c>
      <c r="AO1093" s="116" t="s">
        <v>1112</v>
      </c>
      <c r="AP1093" s="116"/>
      <c r="AQ1093" s="116" t="s">
        <v>1037</v>
      </c>
      <c r="AR1093" s="116" t="s">
        <v>1101</v>
      </c>
      <c r="AS1093" s="116">
        <v>202926</v>
      </c>
    </row>
    <row r="1094" spans="40:45" x14ac:dyDescent="0.25">
      <c r="AN1094" s="116" t="s">
        <v>1110</v>
      </c>
      <c r="AO1094" s="116" t="s">
        <v>1112</v>
      </c>
      <c r="AP1094" s="116"/>
      <c r="AQ1094" s="116" t="s">
        <v>1038</v>
      </c>
      <c r="AR1094" s="116" t="s">
        <v>1101</v>
      </c>
      <c r="AS1094" s="116">
        <v>95356</v>
      </c>
    </row>
    <row r="1095" spans="40:45" x14ac:dyDescent="0.25">
      <c r="AN1095" s="116" t="s">
        <v>1110</v>
      </c>
      <c r="AO1095" s="116" t="s">
        <v>1112</v>
      </c>
      <c r="AP1095" s="116"/>
      <c r="AQ1095" s="116" t="s">
        <v>1039</v>
      </c>
      <c r="AR1095" s="116" t="s">
        <v>1101</v>
      </c>
      <c r="AS1095" s="116">
        <v>198905</v>
      </c>
    </row>
    <row r="1096" spans="40:45" x14ac:dyDescent="0.25">
      <c r="AN1096" s="116" t="s">
        <v>1110</v>
      </c>
      <c r="AO1096" s="116" t="s">
        <v>1112</v>
      </c>
      <c r="AP1096" s="116"/>
      <c r="AQ1096" s="116" t="s">
        <v>1040</v>
      </c>
      <c r="AR1096" s="116" t="s">
        <v>1101</v>
      </c>
      <c r="AS1096" s="116">
        <v>81075</v>
      </c>
    </row>
    <row r="1097" spans="40:45" x14ac:dyDescent="0.25">
      <c r="AN1097" s="116" t="s">
        <v>1110</v>
      </c>
      <c r="AO1097" s="116" t="s">
        <v>1112</v>
      </c>
      <c r="AP1097" s="116"/>
      <c r="AQ1097" s="116" t="s">
        <v>1041</v>
      </c>
      <c r="AR1097" s="116" t="s">
        <v>1101</v>
      </c>
      <c r="AS1097" s="116">
        <v>51592</v>
      </c>
    </row>
    <row r="1098" spans="40:45" x14ac:dyDescent="0.25">
      <c r="AN1098" s="116" t="s">
        <v>1110</v>
      </c>
      <c r="AO1098" s="116" t="s">
        <v>1112</v>
      </c>
      <c r="AP1098" s="116"/>
      <c r="AQ1098" s="116" t="s">
        <v>1042</v>
      </c>
      <c r="AR1098" s="116" t="s">
        <v>1101</v>
      </c>
      <c r="AS1098" s="116">
        <v>602955</v>
      </c>
    </row>
    <row r="1099" spans="40:45" x14ac:dyDescent="0.25">
      <c r="AN1099" s="116" t="s">
        <v>1110</v>
      </c>
      <c r="AO1099" s="116" t="s">
        <v>1112</v>
      </c>
      <c r="AP1099" s="116"/>
      <c r="AQ1099" s="116" t="s">
        <v>3</v>
      </c>
      <c r="AR1099" s="116" t="s">
        <v>1101</v>
      </c>
      <c r="AS1099" s="116">
        <v>2450581</v>
      </c>
    </row>
    <row r="1100" spans="40:45" x14ac:dyDescent="0.25">
      <c r="AN1100" s="116" t="s">
        <v>1044</v>
      </c>
      <c r="AO1100" s="116"/>
      <c r="AP1100" s="116"/>
      <c r="AQ1100" s="116" t="s">
        <v>1034</v>
      </c>
      <c r="AR1100" s="116" t="s">
        <v>1101</v>
      </c>
      <c r="AS1100" s="116">
        <v>4098779</v>
      </c>
    </row>
    <row r="1101" spans="40:45" x14ac:dyDescent="0.25">
      <c r="AN1101" s="116" t="s">
        <v>1044</v>
      </c>
      <c r="AO1101" s="116"/>
      <c r="AP1101" s="116"/>
      <c r="AQ1101" s="116" t="s">
        <v>1035</v>
      </c>
      <c r="AR1101" s="116" t="s">
        <v>1101</v>
      </c>
      <c r="AS1101" s="116">
        <v>5713528</v>
      </c>
    </row>
    <row r="1102" spans="40:45" x14ac:dyDescent="0.25">
      <c r="AN1102" s="116" t="s">
        <v>1044</v>
      </c>
      <c r="AO1102" s="116"/>
      <c r="AP1102" s="116"/>
      <c r="AQ1102" s="116" t="s">
        <v>1036</v>
      </c>
      <c r="AR1102" s="116" t="s">
        <v>1101</v>
      </c>
      <c r="AS1102" s="116">
        <v>17229260</v>
      </c>
    </row>
    <row r="1103" spans="40:45" x14ac:dyDescent="0.25">
      <c r="AN1103" s="116" t="s">
        <v>1044</v>
      </c>
      <c r="AO1103" s="116"/>
      <c r="AP1103" s="116"/>
      <c r="AQ1103" s="116" t="s">
        <v>1037</v>
      </c>
      <c r="AR1103" s="116" t="s">
        <v>1101</v>
      </c>
      <c r="AS1103" s="116">
        <v>7636020</v>
      </c>
    </row>
    <row r="1104" spans="40:45" x14ac:dyDescent="0.25">
      <c r="AN1104" s="116" t="s">
        <v>1044</v>
      </c>
      <c r="AO1104" s="116"/>
      <c r="AP1104" s="116"/>
      <c r="AQ1104" s="116" t="s">
        <v>1038</v>
      </c>
      <c r="AR1104" s="116" t="s">
        <v>1101</v>
      </c>
      <c r="AS1104" s="116">
        <v>1843926</v>
      </c>
    </row>
    <row r="1105" spans="40:45" x14ac:dyDescent="0.25">
      <c r="AN1105" s="116" t="s">
        <v>1044</v>
      </c>
      <c r="AO1105" s="116"/>
      <c r="AP1105" s="116"/>
      <c r="AQ1105" s="116" t="s">
        <v>1039</v>
      </c>
      <c r="AR1105" s="116" t="s">
        <v>1101</v>
      </c>
      <c r="AS1105" s="116">
        <v>5323682</v>
      </c>
    </row>
    <row r="1106" spans="40:45" x14ac:dyDescent="0.25">
      <c r="AN1106" s="116" t="s">
        <v>1044</v>
      </c>
      <c r="AO1106" s="116"/>
      <c r="AP1106" s="116"/>
      <c r="AQ1106" s="116" t="s">
        <v>1040</v>
      </c>
      <c r="AR1106" s="116" t="s">
        <v>1101</v>
      </c>
      <c r="AS1106" s="116">
        <v>385318</v>
      </c>
    </row>
    <row r="1107" spans="40:45" x14ac:dyDescent="0.25">
      <c r="AN1107" s="116" t="s">
        <v>1044</v>
      </c>
      <c r="AO1107" s="116"/>
      <c r="AP1107" s="116"/>
      <c r="AQ1107" s="116" t="s">
        <v>1041</v>
      </c>
      <c r="AR1107" s="116" t="s">
        <v>1101</v>
      </c>
      <c r="AS1107" s="116">
        <v>2467007</v>
      </c>
    </row>
    <row r="1108" spans="40:45" x14ac:dyDescent="0.25">
      <c r="AN1108" s="116" t="s">
        <v>1044</v>
      </c>
      <c r="AO1108" s="116"/>
      <c r="AP1108" s="116"/>
      <c r="AQ1108" s="116" t="s">
        <v>1042</v>
      </c>
      <c r="AR1108" s="116" t="s">
        <v>1101</v>
      </c>
      <c r="AS1108" s="116">
        <v>1722938</v>
      </c>
    </row>
    <row r="1109" spans="40:45" x14ac:dyDescent="0.25">
      <c r="AN1109" s="116" t="s">
        <v>1044</v>
      </c>
      <c r="AO1109" s="116"/>
      <c r="AP1109" s="116"/>
      <c r="AQ1109" s="116" t="s">
        <v>3</v>
      </c>
      <c r="AR1109" s="116" t="s">
        <v>1101</v>
      </c>
      <c r="AS1109" s="116">
        <v>46420459</v>
      </c>
    </row>
    <row r="1110" spans="40:45" x14ac:dyDescent="0.25">
      <c r="AN1110" s="116" t="s">
        <v>1113</v>
      </c>
      <c r="AO1110" s="116"/>
      <c r="AP1110" s="116"/>
      <c r="AQ1110" s="116" t="s">
        <v>1034</v>
      </c>
      <c r="AR1110" s="116" t="s">
        <v>1101</v>
      </c>
      <c r="AS1110" s="116">
        <v>3455589</v>
      </c>
    </row>
    <row r="1111" spans="40:45" x14ac:dyDescent="0.25">
      <c r="AN1111" s="116" t="s">
        <v>1113</v>
      </c>
      <c r="AO1111" s="116"/>
      <c r="AP1111" s="116"/>
      <c r="AQ1111" s="116" t="s">
        <v>1035</v>
      </c>
      <c r="AR1111" s="116" t="s">
        <v>1101</v>
      </c>
      <c r="AS1111" s="116">
        <v>4628302</v>
      </c>
    </row>
    <row r="1112" spans="40:45" x14ac:dyDescent="0.25">
      <c r="AN1112" s="116" t="s">
        <v>1113</v>
      </c>
      <c r="AO1112" s="116"/>
      <c r="AP1112" s="116"/>
      <c r="AQ1112" s="116" t="s">
        <v>1036</v>
      </c>
      <c r="AR1112" s="116" t="s">
        <v>1101</v>
      </c>
      <c r="AS1112" s="116">
        <v>13356760</v>
      </c>
    </row>
    <row r="1113" spans="40:45" x14ac:dyDescent="0.25">
      <c r="AN1113" s="116" t="s">
        <v>1113</v>
      </c>
      <c r="AO1113" s="116"/>
      <c r="AP1113" s="116"/>
      <c r="AQ1113" s="116" t="s">
        <v>1037</v>
      </c>
      <c r="AR1113" s="116" t="s">
        <v>1101</v>
      </c>
      <c r="AS1113" s="116">
        <v>5426989</v>
      </c>
    </row>
    <row r="1114" spans="40:45" x14ac:dyDescent="0.25">
      <c r="AN1114" s="116" t="s">
        <v>1113</v>
      </c>
      <c r="AO1114" s="116"/>
      <c r="AP1114" s="116"/>
      <c r="AQ1114" s="116" t="s">
        <v>1038</v>
      </c>
      <c r="AR1114" s="116" t="s">
        <v>1101</v>
      </c>
      <c r="AS1114" s="116">
        <v>1430012</v>
      </c>
    </row>
    <row r="1115" spans="40:45" x14ac:dyDescent="0.25">
      <c r="AN1115" s="116" t="s">
        <v>1113</v>
      </c>
      <c r="AO1115" s="116"/>
      <c r="AP1115" s="116"/>
      <c r="AQ1115" s="116" t="s">
        <v>1039</v>
      </c>
      <c r="AR1115" s="116" t="s">
        <v>1101</v>
      </c>
      <c r="AS1115" s="116">
        <v>3981454</v>
      </c>
    </row>
    <row r="1116" spans="40:45" x14ac:dyDescent="0.25">
      <c r="AN1116" s="116" t="s">
        <v>1113</v>
      </c>
      <c r="AO1116" s="116"/>
      <c r="AP1116" s="116"/>
      <c r="AQ1116" s="116" t="s">
        <v>1040</v>
      </c>
      <c r="AR1116" s="116" t="s">
        <v>1101</v>
      </c>
      <c r="AS1116" s="116">
        <v>310774</v>
      </c>
    </row>
    <row r="1117" spans="40:45" x14ac:dyDescent="0.25">
      <c r="AN1117" s="116" t="s">
        <v>1113</v>
      </c>
      <c r="AO1117" s="116"/>
      <c r="AP1117" s="116"/>
      <c r="AQ1117" s="116" t="s">
        <v>1041</v>
      </c>
      <c r="AR1117" s="116" t="s">
        <v>1101</v>
      </c>
      <c r="AS1117" s="116">
        <v>1917091</v>
      </c>
    </row>
    <row r="1118" spans="40:45" x14ac:dyDescent="0.25">
      <c r="AN1118" s="116" t="s">
        <v>1113</v>
      </c>
      <c r="AO1118" s="116"/>
      <c r="AP1118" s="116"/>
      <c r="AQ1118" s="116" t="s">
        <v>1042</v>
      </c>
      <c r="AR1118" s="116" t="s">
        <v>1101</v>
      </c>
      <c r="AS1118" s="116">
        <v>1358156</v>
      </c>
    </row>
    <row r="1119" spans="40:45" x14ac:dyDescent="0.25">
      <c r="AN1119" s="116" t="s">
        <v>1113</v>
      </c>
      <c r="AO1119" s="116"/>
      <c r="AP1119" s="116"/>
      <c r="AQ1119" s="116" t="s">
        <v>3</v>
      </c>
      <c r="AR1119" s="116" t="s">
        <v>1101</v>
      </c>
      <c r="AS1119" s="116">
        <v>35865127</v>
      </c>
    </row>
    <row r="1120" spans="40:45" x14ac:dyDescent="0.25">
      <c r="AN1120" s="116" t="s">
        <v>1114</v>
      </c>
      <c r="AO1120" s="116"/>
      <c r="AP1120" s="116"/>
      <c r="AQ1120" s="116" t="s">
        <v>1034</v>
      </c>
      <c r="AR1120" s="116" t="s">
        <v>1101</v>
      </c>
      <c r="AS1120" s="116">
        <v>45876</v>
      </c>
    </row>
    <row r="1121" spans="40:45" x14ac:dyDescent="0.25">
      <c r="AN1121" s="116" t="s">
        <v>1114</v>
      </c>
      <c r="AO1121" s="116"/>
      <c r="AP1121" s="116"/>
      <c r="AQ1121" s="116" t="s">
        <v>1035</v>
      </c>
      <c r="AR1121" s="116" t="s">
        <v>1101</v>
      </c>
      <c r="AS1121" s="116">
        <v>27813</v>
      </c>
    </row>
    <row r="1122" spans="40:45" x14ac:dyDescent="0.25">
      <c r="AN1122" s="116" t="s">
        <v>1114</v>
      </c>
      <c r="AO1122" s="116"/>
      <c r="AP1122" s="116"/>
      <c r="AQ1122" s="116" t="s">
        <v>1036</v>
      </c>
      <c r="AR1122" s="116" t="s">
        <v>1101</v>
      </c>
      <c r="AS1122" s="116">
        <v>115655</v>
      </c>
    </row>
    <row r="1123" spans="40:45" x14ac:dyDescent="0.25">
      <c r="AN1123" s="116" t="s">
        <v>1114</v>
      </c>
      <c r="AO1123" s="116"/>
      <c r="AP1123" s="116"/>
      <c r="AQ1123" s="116" t="s">
        <v>1037</v>
      </c>
      <c r="AR1123" s="116" t="s">
        <v>1101</v>
      </c>
      <c r="AS1123" s="116">
        <v>139649</v>
      </c>
    </row>
    <row r="1124" spans="40:45" x14ac:dyDescent="0.25">
      <c r="AN1124" s="116" t="s">
        <v>1114</v>
      </c>
      <c r="AO1124" s="116"/>
      <c r="AP1124" s="116"/>
      <c r="AQ1124" s="116" t="s">
        <v>1038</v>
      </c>
      <c r="AR1124" s="116" t="s">
        <v>1101</v>
      </c>
      <c r="AS1124" s="116">
        <v>45915</v>
      </c>
    </row>
    <row r="1125" spans="40:45" x14ac:dyDescent="0.25">
      <c r="AN1125" s="116" t="s">
        <v>1114</v>
      </c>
      <c r="AO1125" s="116"/>
      <c r="AP1125" s="116"/>
      <c r="AQ1125" s="116" t="s">
        <v>1039</v>
      </c>
      <c r="AR1125" s="116" t="s">
        <v>1101</v>
      </c>
      <c r="AS1125" s="116">
        <v>431355</v>
      </c>
    </row>
    <row r="1126" spans="40:45" x14ac:dyDescent="0.25">
      <c r="AN1126" s="116" t="s">
        <v>1114</v>
      </c>
      <c r="AO1126" s="116"/>
      <c r="AP1126" s="116"/>
      <c r="AQ1126" s="116" t="s">
        <v>1040</v>
      </c>
      <c r="AR1126" s="116" t="s">
        <v>1101</v>
      </c>
      <c r="AS1126" s="116">
        <v>9237</v>
      </c>
    </row>
    <row r="1127" spans="40:45" x14ac:dyDescent="0.25">
      <c r="AN1127" s="116" t="s">
        <v>1114</v>
      </c>
      <c r="AO1127" s="116"/>
      <c r="AP1127" s="116"/>
      <c r="AQ1127" s="116" t="s">
        <v>1041</v>
      </c>
      <c r="AR1127" s="116" t="s">
        <v>1101</v>
      </c>
      <c r="AS1127" s="116">
        <v>45819</v>
      </c>
    </row>
    <row r="1128" spans="40:45" x14ac:dyDescent="0.25">
      <c r="AN1128" s="116" t="s">
        <v>1114</v>
      </c>
      <c r="AO1128" s="116"/>
      <c r="AP1128" s="116"/>
      <c r="AQ1128" s="116" t="s">
        <v>1042</v>
      </c>
      <c r="AR1128" s="116" t="s">
        <v>1101</v>
      </c>
      <c r="AS1128" s="116">
        <v>25672</v>
      </c>
    </row>
    <row r="1129" spans="40:45" x14ac:dyDescent="0.25">
      <c r="AN1129" s="116" t="s">
        <v>1114</v>
      </c>
      <c r="AO1129" s="116"/>
      <c r="AP1129" s="116"/>
      <c r="AQ1129" s="116" t="s">
        <v>3</v>
      </c>
      <c r="AR1129" s="116" t="s">
        <v>1101</v>
      </c>
      <c r="AS1129" s="116">
        <v>886990</v>
      </c>
    </row>
    <row r="1130" spans="40:45" x14ac:dyDescent="0.25">
      <c r="AN1130" s="116" t="s">
        <v>1115</v>
      </c>
      <c r="AO1130" s="116"/>
      <c r="AP1130" s="116"/>
      <c r="AQ1130" s="116" t="s">
        <v>1034</v>
      </c>
      <c r="AR1130" s="116" t="s">
        <v>1101</v>
      </c>
      <c r="AS1130" s="116">
        <v>11671</v>
      </c>
    </row>
    <row r="1131" spans="40:45" x14ac:dyDescent="0.25">
      <c r="AN1131" s="116" t="s">
        <v>1115</v>
      </c>
      <c r="AO1131" s="116"/>
      <c r="AP1131" s="116"/>
      <c r="AQ1131" s="116" t="s">
        <v>1035</v>
      </c>
      <c r="AR1131" s="116" t="s">
        <v>1101</v>
      </c>
      <c r="AS1131" s="116">
        <v>13800</v>
      </c>
    </row>
    <row r="1132" spans="40:45" x14ac:dyDescent="0.25">
      <c r="AN1132" s="116" t="s">
        <v>1115</v>
      </c>
      <c r="AO1132" s="116"/>
      <c r="AP1132" s="116"/>
      <c r="AQ1132" s="116" t="s">
        <v>1036</v>
      </c>
      <c r="AR1132" s="116" t="s">
        <v>1101</v>
      </c>
      <c r="AS1132" s="116">
        <v>8919</v>
      </c>
    </row>
    <row r="1133" spans="40:45" x14ac:dyDescent="0.25">
      <c r="AN1133" s="116" t="s">
        <v>1115</v>
      </c>
      <c r="AO1133" s="116"/>
      <c r="AP1133" s="116"/>
      <c r="AQ1133" s="116" t="s">
        <v>1037</v>
      </c>
      <c r="AR1133" s="116" t="s">
        <v>1101</v>
      </c>
      <c r="AS1133" s="116">
        <v>23138</v>
      </c>
    </row>
    <row r="1134" spans="40:45" x14ac:dyDescent="0.25">
      <c r="AN1134" s="116" t="s">
        <v>1115</v>
      </c>
      <c r="AO1134" s="116"/>
      <c r="AP1134" s="116"/>
      <c r="AQ1134" s="116" t="s">
        <v>1038</v>
      </c>
      <c r="AR1134" s="116" t="s">
        <v>1101</v>
      </c>
      <c r="AS1134" s="116">
        <v>27206</v>
      </c>
    </row>
    <row r="1135" spans="40:45" x14ac:dyDescent="0.25">
      <c r="AN1135" s="116" t="s">
        <v>1115</v>
      </c>
      <c r="AO1135" s="116"/>
      <c r="AP1135" s="116"/>
      <c r="AQ1135" s="116" t="s">
        <v>1039</v>
      </c>
      <c r="AR1135" s="116" t="s">
        <v>1101</v>
      </c>
      <c r="AS1135" s="116">
        <v>23646</v>
      </c>
    </row>
    <row r="1136" spans="40:45" x14ac:dyDescent="0.25">
      <c r="AN1136" s="116" t="s">
        <v>1115</v>
      </c>
      <c r="AO1136" s="116"/>
      <c r="AP1136" s="116"/>
      <c r="AQ1136" s="116" t="s">
        <v>1040</v>
      </c>
      <c r="AR1136" s="116" t="s">
        <v>1101</v>
      </c>
      <c r="AS1136" s="116">
        <v>761</v>
      </c>
    </row>
    <row r="1137" spans="40:45" x14ac:dyDescent="0.25">
      <c r="AN1137" s="116" t="s">
        <v>1115</v>
      </c>
      <c r="AO1137" s="116"/>
      <c r="AP1137" s="116"/>
      <c r="AQ1137" s="116" t="s">
        <v>1041</v>
      </c>
      <c r="AR1137" s="116" t="s">
        <v>1101</v>
      </c>
      <c r="AS1137" s="116">
        <v>33940</v>
      </c>
    </row>
    <row r="1138" spans="40:45" x14ac:dyDescent="0.25">
      <c r="AN1138" s="116" t="s">
        <v>1115</v>
      </c>
      <c r="AO1138" s="116"/>
      <c r="AP1138" s="116"/>
      <c r="AQ1138" s="116" t="s">
        <v>1042</v>
      </c>
      <c r="AR1138" s="116" t="s">
        <v>1101</v>
      </c>
      <c r="AS1138" s="116">
        <v>49320</v>
      </c>
    </row>
    <row r="1139" spans="40:45" x14ac:dyDescent="0.25">
      <c r="AN1139" s="116" t="s">
        <v>1115</v>
      </c>
      <c r="AO1139" s="116"/>
      <c r="AP1139" s="116"/>
      <c r="AQ1139" s="116" t="s">
        <v>3</v>
      </c>
      <c r="AR1139" s="116" t="s">
        <v>1101</v>
      </c>
      <c r="AS1139" s="116">
        <v>192401</v>
      </c>
    </row>
    <row r="1140" spans="40:45" x14ac:dyDescent="0.25">
      <c r="AN1140" s="116" t="s">
        <v>1116</v>
      </c>
      <c r="AO1140" s="116"/>
      <c r="AP1140" s="116"/>
      <c r="AQ1140" s="116" t="s">
        <v>1034</v>
      </c>
      <c r="AR1140" s="116" t="s">
        <v>1101</v>
      </c>
      <c r="AS1140" s="116">
        <v>585643</v>
      </c>
    </row>
    <row r="1141" spans="40:45" x14ac:dyDescent="0.25">
      <c r="AN1141" s="116" t="s">
        <v>1116</v>
      </c>
      <c r="AO1141" s="116"/>
      <c r="AP1141" s="116"/>
      <c r="AQ1141" s="116" t="s">
        <v>1035</v>
      </c>
      <c r="AR1141" s="116" t="s">
        <v>1101</v>
      </c>
      <c r="AS1141" s="116">
        <v>1043614</v>
      </c>
    </row>
    <row r="1142" spans="40:45" x14ac:dyDescent="0.25">
      <c r="AN1142" s="116" t="s">
        <v>1116</v>
      </c>
      <c r="AO1142" s="116"/>
      <c r="AP1142" s="116"/>
      <c r="AQ1142" s="116" t="s">
        <v>1036</v>
      </c>
      <c r="AR1142" s="116" t="s">
        <v>1101</v>
      </c>
      <c r="AS1142" s="116">
        <v>3747926</v>
      </c>
    </row>
    <row r="1143" spans="40:45" x14ac:dyDescent="0.25">
      <c r="AN1143" s="116" t="s">
        <v>1116</v>
      </c>
      <c r="AO1143" s="116"/>
      <c r="AP1143" s="116"/>
      <c r="AQ1143" s="116" t="s">
        <v>1037</v>
      </c>
      <c r="AR1143" s="116" t="s">
        <v>1101</v>
      </c>
      <c r="AS1143" s="116">
        <v>2046244</v>
      </c>
    </row>
    <row r="1144" spans="40:45" x14ac:dyDescent="0.25">
      <c r="AN1144" s="116" t="s">
        <v>1116</v>
      </c>
      <c r="AO1144" s="116"/>
      <c r="AP1144" s="116"/>
      <c r="AQ1144" s="116" t="s">
        <v>1038</v>
      </c>
      <c r="AR1144" s="116" t="s">
        <v>1101</v>
      </c>
      <c r="AS1144" s="116">
        <v>340793</v>
      </c>
    </row>
    <row r="1145" spans="40:45" x14ac:dyDescent="0.25">
      <c r="AN1145" s="116" t="s">
        <v>1116</v>
      </c>
      <c r="AO1145" s="116"/>
      <c r="AP1145" s="116"/>
      <c r="AQ1145" s="116" t="s">
        <v>1039</v>
      </c>
      <c r="AR1145" s="116" t="s">
        <v>1101</v>
      </c>
      <c r="AS1145" s="116">
        <v>887227</v>
      </c>
    </row>
    <row r="1146" spans="40:45" x14ac:dyDescent="0.25">
      <c r="AN1146" s="116" t="s">
        <v>1116</v>
      </c>
      <c r="AO1146" s="116"/>
      <c r="AP1146" s="116"/>
      <c r="AQ1146" s="116" t="s">
        <v>1040</v>
      </c>
      <c r="AR1146" s="116" t="s">
        <v>1101</v>
      </c>
      <c r="AS1146" s="116">
        <v>64546</v>
      </c>
    </row>
    <row r="1147" spans="40:45" x14ac:dyDescent="0.25">
      <c r="AN1147" s="116" t="s">
        <v>1116</v>
      </c>
      <c r="AO1147" s="116"/>
      <c r="AP1147" s="116"/>
      <c r="AQ1147" s="116" t="s">
        <v>1041</v>
      </c>
      <c r="AR1147" s="116" t="s">
        <v>1101</v>
      </c>
      <c r="AS1147" s="116">
        <v>470157</v>
      </c>
    </row>
    <row r="1148" spans="40:45" x14ac:dyDescent="0.25">
      <c r="AN1148" s="116" t="s">
        <v>1116</v>
      </c>
      <c r="AO1148" s="116"/>
      <c r="AP1148" s="116"/>
      <c r="AQ1148" s="116" t="s">
        <v>1042</v>
      </c>
      <c r="AR1148" s="116" t="s">
        <v>1101</v>
      </c>
      <c r="AS1148" s="116">
        <v>289790</v>
      </c>
    </row>
    <row r="1149" spans="40:45" x14ac:dyDescent="0.25">
      <c r="AN1149" s="116" t="s">
        <v>1116</v>
      </c>
      <c r="AO1149" s="116"/>
      <c r="AP1149" s="116"/>
      <c r="AQ1149" s="116" t="s">
        <v>3</v>
      </c>
      <c r="AR1149" s="116" t="s">
        <v>1101</v>
      </c>
      <c r="AS1149" s="116">
        <v>9475940</v>
      </c>
    </row>
    <row r="1150" spans="40:45" x14ac:dyDescent="0.25">
      <c r="AN1150" s="116" t="s">
        <v>1102</v>
      </c>
      <c r="AO1150" s="116" t="s">
        <v>1044</v>
      </c>
      <c r="AP1150" s="116"/>
      <c r="AQ1150" s="116" t="s">
        <v>1034</v>
      </c>
      <c r="AR1150" s="116" t="s">
        <v>1101</v>
      </c>
      <c r="AS1150" s="116">
        <v>1003642</v>
      </c>
    </row>
    <row r="1151" spans="40:45" x14ac:dyDescent="0.25">
      <c r="AN1151" s="116" t="s">
        <v>1102</v>
      </c>
      <c r="AO1151" s="116" t="s">
        <v>1044</v>
      </c>
      <c r="AP1151" s="116"/>
      <c r="AQ1151" s="116" t="s">
        <v>1035</v>
      </c>
      <c r="AR1151" s="116" t="s">
        <v>1101</v>
      </c>
      <c r="AS1151" s="116">
        <v>357810</v>
      </c>
    </row>
    <row r="1152" spans="40:45" x14ac:dyDescent="0.25">
      <c r="AN1152" s="116" t="s">
        <v>1102</v>
      </c>
      <c r="AO1152" s="116" t="s">
        <v>1044</v>
      </c>
      <c r="AP1152" s="116"/>
      <c r="AQ1152" s="116" t="s">
        <v>1036</v>
      </c>
      <c r="AR1152" s="116" t="s">
        <v>1101</v>
      </c>
      <c r="AS1152" s="116">
        <v>671401</v>
      </c>
    </row>
    <row r="1153" spans="40:45" x14ac:dyDescent="0.25">
      <c r="AN1153" s="116" t="s">
        <v>1102</v>
      </c>
      <c r="AO1153" s="116" t="s">
        <v>1044</v>
      </c>
      <c r="AP1153" s="116"/>
      <c r="AQ1153" s="116" t="s">
        <v>1037</v>
      </c>
      <c r="AR1153" s="116" t="s">
        <v>1101</v>
      </c>
      <c r="AS1153" s="116">
        <v>2454123</v>
      </c>
    </row>
    <row r="1154" spans="40:45" x14ac:dyDescent="0.25">
      <c r="AN1154" s="116" t="s">
        <v>1102</v>
      </c>
      <c r="AO1154" s="116" t="s">
        <v>1044</v>
      </c>
      <c r="AP1154" s="116"/>
      <c r="AQ1154" s="116" t="s">
        <v>1038</v>
      </c>
      <c r="AR1154" s="116" t="s">
        <v>1101</v>
      </c>
      <c r="AS1154" s="116">
        <v>524053</v>
      </c>
    </row>
    <row r="1155" spans="40:45" x14ac:dyDescent="0.25">
      <c r="AN1155" s="116" t="s">
        <v>1102</v>
      </c>
      <c r="AO1155" s="116" t="s">
        <v>1044</v>
      </c>
      <c r="AP1155" s="116"/>
      <c r="AQ1155" s="116" t="s">
        <v>1039</v>
      </c>
      <c r="AR1155" s="116" t="s">
        <v>1101</v>
      </c>
      <c r="AS1155" s="116">
        <v>1118509</v>
      </c>
    </row>
    <row r="1156" spans="40:45" x14ac:dyDescent="0.25">
      <c r="AN1156" s="116" t="s">
        <v>1102</v>
      </c>
      <c r="AO1156" s="116" t="s">
        <v>1044</v>
      </c>
      <c r="AP1156" s="116"/>
      <c r="AQ1156" s="116" t="s">
        <v>1040</v>
      </c>
      <c r="AR1156" s="116" t="s">
        <v>1101</v>
      </c>
      <c r="AS1156" s="116">
        <v>180349</v>
      </c>
    </row>
    <row r="1157" spans="40:45" x14ac:dyDescent="0.25">
      <c r="AN1157" s="116" t="s">
        <v>1102</v>
      </c>
      <c r="AO1157" s="116" t="s">
        <v>1044</v>
      </c>
      <c r="AP1157" s="116"/>
      <c r="AQ1157" s="116" t="s">
        <v>1041</v>
      </c>
      <c r="AR1157" s="116" t="s">
        <v>1101</v>
      </c>
      <c r="AS1157" s="116">
        <v>943163</v>
      </c>
    </row>
    <row r="1158" spans="40:45" x14ac:dyDescent="0.25">
      <c r="AN1158" s="116" t="s">
        <v>1102</v>
      </c>
      <c r="AO1158" s="116" t="s">
        <v>1044</v>
      </c>
      <c r="AP1158" s="116"/>
      <c r="AQ1158" s="116" t="s">
        <v>1042</v>
      </c>
      <c r="AR1158" s="116" t="s">
        <v>1101</v>
      </c>
      <c r="AS1158" s="116">
        <v>361341</v>
      </c>
    </row>
    <row r="1159" spans="40:45" x14ac:dyDescent="0.25">
      <c r="AN1159" s="116" t="s">
        <v>1102</v>
      </c>
      <c r="AO1159" s="116" t="s">
        <v>1044</v>
      </c>
      <c r="AP1159" s="116"/>
      <c r="AQ1159" s="116" t="s">
        <v>3</v>
      </c>
      <c r="AR1159" s="116" t="s">
        <v>1101</v>
      </c>
      <c r="AS1159" s="116">
        <v>7614393</v>
      </c>
    </row>
    <row r="1160" spans="40:45" x14ac:dyDescent="0.25">
      <c r="AN1160" s="116" t="s">
        <v>1102</v>
      </c>
      <c r="AO1160" s="116" t="s">
        <v>1113</v>
      </c>
      <c r="AP1160" s="116"/>
      <c r="AQ1160" s="116" t="s">
        <v>1034</v>
      </c>
      <c r="AR1160" s="116" t="s">
        <v>1101</v>
      </c>
      <c r="AS1160" s="116">
        <v>778609</v>
      </c>
    </row>
    <row r="1161" spans="40:45" x14ac:dyDescent="0.25">
      <c r="AN1161" s="116" t="s">
        <v>1102</v>
      </c>
      <c r="AO1161" s="116" t="s">
        <v>1113</v>
      </c>
      <c r="AP1161" s="116"/>
      <c r="AQ1161" s="116" t="s">
        <v>1035</v>
      </c>
      <c r="AR1161" s="116" t="s">
        <v>1101</v>
      </c>
      <c r="AS1161" s="116">
        <v>290828</v>
      </c>
    </row>
    <row r="1162" spans="40:45" x14ac:dyDescent="0.25">
      <c r="AN1162" s="116" t="s">
        <v>1102</v>
      </c>
      <c r="AO1162" s="116" t="s">
        <v>1113</v>
      </c>
      <c r="AP1162" s="116"/>
      <c r="AQ1162" s="116" t="s">
        <v>1036</v>
      </c>
      <c r="AR1162" s="116" t="s">
        <v>1101</v>
      </c>
      <c r="AS1162" s="116">
        <v>560347</v>
      </c>
    </row>
    <row r="1163" spans="40:45" x14ac:dyDescent="0.25">
      <c r="AN1163" s="116" t="s">
        <v>1102</v>
      </c>
      <c r="AO1163" s="116" t="s">
        <v>1113</v>
      </c>
      <c r="AP1163" s="116"/>
      <c r="AQ1163" s="116" t="s">
        <v>1037</v>
      </c>
      <c r="AR1163" s="116" t="s">
        <v>1101</v>
      </c>
      <c r="AS1163" s="116">
        <v>1645292</v>
      </c>
    </row>
    <row r="1164" spans="40:45" x14ac:dyDescent="0.25">
      <c r="AN1164" s="116" t="s">
        <v>1102</v>
      </c>
      <c r="AO1164" s="116" t="s">
        <v>1113</v>
      </c>
      <c r="AP1164" s="116"/>
      <c r="AQ1164" s="116" t="s">
        <v>1038</v>
      </c>
      <c r="AR1164" s="116" t="s">
        <v>1101</v>
      </c>
      <c r="AS1164" s="116">
        <v>378657</v>
      </c>
    </row>
    <row r="1165" spans="40:45" x14ac:dyDescent="0.25">
      <c r="AN1165" s="116" t="s">
        <v>1102</v>
      </c>
      <c r="AO1165" s="116" t="s">
        <v>1113</v>
      </c>
      <c r="AP1165" s="116"/>
      <c r="AQ1165" s="116" t="s">
        <v>1039</v>
      </c>
      <c r="AR1165" s="116" t="s">
        <v>1101</v>
      </c>
      <c r="AS1165" s="116">
        <v>732201</v>
      </c>
    </row>
    <row r="1166" spans="40:45" x14ac:dyDescent="0.25">
      <c r="AN1166" s="116" t="s">
        <v>1102</v>
      </c>
      <c r="AO1166" s="116" t="s">
        <v>1113</v>
      </c>
      <c r="AP1166" s="116"/>
      <c r="AQ1166" s="116" t="s">
        <v>1040</v>
      </c>
      <c r="AR1166" s="116" t="s">
        <v>1101</v>
      </c>
      <c r="AS1166" s="116">
        <v>137801</v>
      </c>
    </row>
    <row r="1167" spans="40:45" x14ac:dyDescent="0.25">
      <c r="AN1167" s="116" t="s">
        <v>1102</v>
      </c>
      <c r="AO1167" s="116" t="s">
        <v>1113</v>
      </c>
      <c r="AP1167" s="116"/>
      <c r="AQ1167" s="116" t="s">
        <v>1041</v>
      </c>
      <c r="AR1167" s="116" t="s">
        <v>1101</v>
      </c>
      <c r="AS1167" s="116">
        <v>682922</v>
      </c>
    </row>
    <row r="1168" spans="40:45" x14ac:dyDescent="0.25">
      <c r="AN1168" s="116" t="s">
        <v>1102</v>
      </c>
      <c r="AO1168" s="116" t="s">
        <v>1113</v>
      </c>
      <c r="AP1168" s="116"/>
      <c r="AQ1168" s="116" t="s">
        <v>1042</v>
      </c>
      <c r="AR1168" s="116" t="s">
        <v>1101</v>
      </c>
      <c r="AS1168" s="116">
        <v>282641</v>
      </c>
    </row>
    <row r="1169" spans="40:45" x14ac:dyDescent="0.25">
      <c r="AN1169" s="116" t="s">
        <v>1102</v>
      </c>
      <c r="AO1169" s="116" t="s">
        <v>1113</v>
      </c>
      <c r="AP1169" s="116"/>
      <c r="AQ1169" s="116" t="s">
        <v>3</v>
      </c>
      <c r="AR1169" s="116" t="s">
        <v>1101</v>
      </c>
      <c r="AS1169" s="116">
        <v>5489298</v>
      </c>
    </row>
    <row r="1170" spans="40:45" x14ac:dyDescent="0.25">
      <c r="AN1170" s="116" t="s">
        <v>1102</v>
      </c>
      <c r="AO1170" s="116" t="s">
        <v>1114</v>
      </c>
      <c r="AP1170" s="116"/>
      <c r="AQ1170" s="116" t="s">
        <v>1034</v>
      </c>
      <c r="AR1170" s="116" t="s">
        <v>1101</v>
      </c>
      <c r="AS1170" s="116">
        <v>15772</v>
      </c>
    </row>
    <row r="1171" spans="40:45" x14ac:dyDescent="0.25">
      <c r="AN1171" s="116" t="s">
        <v>1102</v>
      </c>
      <c r="AO1171" s="116" t="s">
        <v>1114</v>
      </c>
      <c r="AP1171" s="116"/>
      <c r="AQ1171" s="116" t="s">
        <v>1035</v>
      </c>
      <c r="AR1171" s="116" t="s">
        <v>1101</v>
      </c>
      <c r="AS1171" s="116">
        <v>4375</v>
      </c>
    </row>
    <row r="1172" spans="40:45" x14ac:dyDescent="0.25">
      <c r="AN1172" s="116" t="s">
        <v>1102</v>
      </c>
      <c r="AO1172" s="116" t="s">
        <v>1114</v>
      </c>
      <c r="AP1172" s="116"/>
      <c r="AQ1172" s="116" t="s">
        <v>1036</v>
      </c>
      <c r="AR1172" s="116" t="s">
        <v>1101</v>
      </c>
      <c r="AS1172" s="116">
        <v>3516</v>
      </c>
    </row>
    <row r="1173" spans="40:45" x14ac:dyDescent="0.25">
      <c r="AN1173" s="116" t="s">
        <v>1102</v>
      </c>
      <c r="AO1173" s="116" t="s">
        <v>1114</v>
      </c>
      <c r="AP1173" s="116"/>
      <c r="AQ1173" s="116" t="s">
        <v>1037</v>
      </c>
      <c r="AR1173" s="116" t="s">
        <v>1101</v>
      </c>
      <c r="AS1173" s="116">
        <v>22882</v>
      </c>
    </row>
    <row r="1174" spans="40:45" x14ac:dyDescent="0.25">
      <c r="AN1174" s="116" t="s">
        <v>1102</v>
      </c>
      <c r="AO1174" s="116" t="s">
        <v>1114</v>
      </c>
      <c r="AP1174" s="116"/>
      <c r="AQ1174" s="116" t="s">
        <v>1038</v>
      </c>
      <c r="AR1174" s="116" t="s">
        <v>1101</v>
      </c>
      <c r="AS1174" s="116">
        <v>19657</v>
      </c>
    </row>
    <row r="1175" spans="40:45" x14ac:dyDescent="0.25">
      <c r="AN1175" s="116" t="s">
        <v>1102</v>
      </c>
      <c r="AO1175" s="116" t="s">
        <v>1114</v>
      </c>
      <c r="AP1175" s="116"/>
      <c r="AQ1175" s="116" t="s">
        <v>1039</v>
      </c>
      <c r="AR1175" s="116" t="s">
        <v>1101</v>
      </c>
      <c r="AS1175" s="116">
        <v>20925</v>
      </c>
    </row>
    <row r="1176" spans="40:45" x14ac:dyDescent="0.25">
      <c r="AN1176" s="116" t="s">
        <v>1102</v>
      </c>
      <c r="AO1176" s="116" t="s">
        <v>1114</v>
      </c>
      <c r="AP1176" s="116"/>
      <c r="AQ1176" s="116" t="s">
        <v>1040</v>
      </c>
      <c r="AR1176" s="116" t="s">
        <v>1101</v>
      </c>
      <c r="AS1176" s="116">
        <v>3987</v>
      </c>
    </row>
    <row r="1177" spans="40:45" x14ac:dyDescent="0.25">
      <c r="AN1177" s="116" t="s">
        <v>1102</v>
      </c>
      <c r="AO1177" s="116" t="s">
        <v>1114</v>
      </c>
      <c r="AP1177" s="116"/>
      <c r="AQ1177" s="116" t="s">
        <v>1041</v>
      </c>
      <c r="AR1177" s="116" t="s">
        <v>1101</v>
      </c>
      <c r="AS1177" s="116">
        <v>21350</v>
      </c>
    </row>
    <row r="1178" spans="40:45" x14ac:dyDescent="0.25">
      <c r="AN1178" s="116" t="s">
        <v>1102</v>
      </c>
      <c r="AO1178" s="116" t="s">
        <v>1114</v>
      </c>
      <c r="AP1178" s="116"/>
      <c r="AQ1178" s="116" t="s">
        <v>1042</v>
      </c>
      <c r="AR1178" s="116" t="s">
        <v>1101</v>
      </c>
      <c r="AS1178" s="116">
        <v>10371</v>
      </c>
    </row>
    <row r="1179" spans="40:45" x14ac:dyDescent="0.25">
      <c r="AN1179" s="116" t="s">
        <v>1102</v>
      </c>
      <c r="AO1179" s="116" t="s">
        <v>1114</v>
      </c>
      <c r="AP1179" s="116"/>
      <c r="AQ1179" s="116" t="s">
        <v>3</v>
      </c>
      <c r="AR1179" s="116" t="s">
        <v>1101</v>
      </c>
      <c r="AS1179" s="116">
        <v>122835</v>
      </c>
    </row>
    <row r="1180" spans="40:45" x14ac:dyDescent="0.25">
      <c r="AN1180" s="116" t="s">
        <v>1102</v>
      </c>
      <c r="AO1180" s="116" t="s">
        <v>1115</v>
      </c>
      <c r="AP1180" s="116"/>
      <c r="AQ1180" s="116" t="s">
        <v>1034</v>
      </c>
      <c r="AR1180" s="116" t="s">
        <v>1101</v>
      </c>
      <c r="AS1180" s="116">
        <v>4289</v>
      </c>
    </row>
    <row r="1181" spans="40:45" x14ac:dyDescent="0.25">
      <c r="AN1181" s="116" t="s">
        <v>1102</v>
      </c>
      <c r="AO1181" s="116" t="s">
        <v>1115</v>
      </c>
      <c r="AP1181" s="116"/>
      <c r="AQ1181" s="116" t="s">
        <v>1035</v>
      </c>
      <c r="AR1181" s="116" t="s">
        <v>1101</v>
      </c>
      <c r="AS1181" s="116">
        <v>1304</v>
      </c>
    </row>
    <row r="1182" spans="40:45" x14ac:dyDescent="0.25">
      <c r="AN1182" s="116" t="s">
        <v>1102</v>
      </c>
      <c r="AO1182" s="116" t="s">
        <v>1115</v>
      </c>
      <c r="AP1182" s="116"/>
      <c r="AQ1182" s="116" t="s">
        <v>1036</v>
      </c>
      <c r="AR1182" s="116" t="s">
        <v>1101</v>
      </c>
      <c r="AS1182" s="116">
        <v>127</v>
      </c>
    </row>
    <row r="1183" spans="40:45" x14ac:dyDescent="0.25">
      <c r="AN1183" s="116" t="s">
        <v>1102</v>
      </c>
      <c r="AO1183" s="116" t="s">
        <v>1115</v>
      </c>
      <c r="AP1183" s="116"/>
      <c r="AQ1183" s="116" t="s">
        <v>1037</v>
      </c>
      <c r="AR1183" s="116" t="s">
        <v>1101</v>
      </c>
      <c r="AS1183" s="116">
        <v>14224</v>
      </c>
    </row>
    <row r="1184" spans="40:45" x14ac:dyDescent="0.25">
      <c r="AN1184" s="116" t="s">
        <v>1102</v>
      </c>
      <c r="AO1184" s="116" t="s">
        <v>1115</v>
      </c>
      <c r="AP1184" s="116"/>
      <c r="AQ1184" s="116" t="s">
        <v>1038</v>
      </c>
      <c r="AR1184" s="116" t="s">
        <v>1101</v>
      </c>
      <c r="AS1184" s="116">
        <v>1902</v>
      </c>
    </row>
    <row r="1185" spans="40:45" x14ac:dyDescent="0.25">
      <c r="AN1185" s="116" t="s">
        <v>1102</v>
      </c>
      <c r="AO1185" s="116" t="s">
        <v>1115</v>
      </c>
      <c r="AP1185" s="116"/>
      <c r="AQ1185" s="116" t="s">
        <v>1039</v>
      </c>
      <c r="AR1185" s="116" t="s">
        <v>1101</v>
      </c>
      <c r="AS1185" s="116">
        <v>8334</v>
      </c>
    </row>
    <row r="1186" spans="40:45" x14ac:dyDescent="0.25">
      <c r="AN1186" s="116" t="s">
        <v>1102</v>
      </c>
      <c r="AO1186" s="116" t="s">
        <v>1115</v>
      </c>
      <c r="AP1186" s="116"/>
      <c r="AQ1186" s="116" t="s">
        <v>1040</v>
      </c>
      <c r="AR1186" s="116" t="s">
        <v>1101</v>
      </c>
      <c r="AS1186" s="116">
        <v>227</v>
      </c>
    </row>
    <row r="1187" spans="40:45" x14ac:dyDescent="0.25">
      <c r="AN1187" s="116" t="s">
        <v>1102</v>
      </c>
      <c r="AO1187" s="116" t="s">
        <v>1115</v>
      </c>
      <c r="AP1187" s="116"/>
      <c r="AQ1187" s="116" t="s">
        <v>1041</v>
      </c>
      <c r="AR1187" s="116" t="s">
        <v>1101</v>
      </c>
      <c r="AS1187" s="116">
        <v>20374</v>
      </c>
    </row>
    <row r="1188" spans="40:45" x14ac:dyDescent="0.25">
      <c r="AN1188" s="116" t="s">
        <v>1102</v>
      </c>
      <c r="AO1188" s="116" t="s">
        <v>1115</v>
      </c>
      <c r="AP1188" s="116"/>
      <c r="AQ1188" s="116" t="s">
        <v>1042</v>
      </c>
      <c r="AR1188" s="116" t="s">
        <v>1101</v>
      </c>
      <c r="AS1188" s="116">
        <v>16882</v>
      </c>
    </row>
    <row r="1189" spans="40:45" x14ac:dyDescent="0.25">
      <c r="AN1189" s="116" t="s">
        <v>1102</v>
      </c>
      <c r="AO1189" s="116" t="s">
        <v>1115</v>
      </c>
      <c r="AP1189" s="116"/>
      <c r="AQ1189" s="116" t="s">
        <v>3</v>
      </c>
      <c r="AR1189" s="116" t="s">
        <v>1101</v>
      </c>
      <c r="AS1189" s="116">
        <v>67664</v>
      </c>
    </row>
    <row r="1190" spans="40:45" x14ac:dyDescent="0.25">
      <c r="AN1190" s="116" t="s">
        <v>1102</v>
      </c>
      <c r="AO1190" s="116" t="s">
        <v>1117</v>
      </c>
      <c r="AP1190" s="116"/>
      <c r="AQ1190" s="116" t="s">
        <v>1034</v>
      </c>
      <c r="AR1190" s="116" t="s">
        <v>1101</v>
      </c>
      <c r="AS1190" s="116">
        <v>204972</v>
      </c>
    </row>
    <row r="1191" spans="40:45" x14ac:dyDescent="0.25">
      <c r="AN1191" s="116" t="s">
        <v>1102</v>
      </c>
      <c r="AO1191" s="116" t="s">
        <v>1117</v>
      </c>
      <c r="AP1191" s="116"/>
      <c r="AQ1191" s="116" t="s">
        <v>1035</v>
      </c>
      <c r="AR1191" s="116" t="s">
        <v>1101</v>
      </c>
      <c r="AS1191" s="116">
        <v>61303</v>
      </c>
    </row>
    <row r="1192" spans="40:45" x14ac:dyDescent="0.25">
      <c r="AN1192" s="116" t="s">
        <v>1102</v>
      </c>
      <c r="AO1192" s="116" t="s">
        <v>1117</v>
      </c>
      <c r="AP1192" s="116"/>
      <c r="AQ1192" s="116" t="s">
        <v>1036</v>
      </c>
      <c r="AR1192" s="116" t="s">
        <v>1101</v>
      </c>
      <c r="AS1192" s="116">
        <v>107411</v>
      </c>
    </row>
    <row r="1193" spans="40:45" x14ac:dyDescent="0.25">
      <c r="AN1193" s="116" t="s">
        <v>1102</v>
      </c>
      <c r="AO1193" s="116" t="s">
        <v>1117</v>
      </c>
      <c r="AP1193" s="116"/>
      <c r="AQ1193" s="116" t="s">
        <v>1037</v>
      </c>
      <c r="AR1193" s="116" t="s">
        <v>1101</v>
      </c>
      <c r="AS1193" s="116">
        <v>771725</v>
      </c>
    </row>
    <row r="1194" spans="40:45" x14ac:dyDescent="0.25">
      <c r="AN1194" s="116" t="s">
        <v>1102</v>
      </c>
      <c r="AO1194" s="116" t="s">
        <v>1117</v>
      </c>
      <c r="AP1194" s="116"/>
      <c r="AQ1194" s="116" t="s">
        <v>1038</v>
      </c>
      <c r="AR1194" s="116" t="s">
        <v>1101</v>
      </c>
      <c r="AS1194" s="116">
        <v>123837</v>
      </c>
    </row>
    <row r="1195" spans="40:45" x14ac:dyDescent="0.25">
      <c r="AN1195" s="116" t="s">
        <v>1102</v>
      </c>
      <c r="AO1195" s="116" t="s">
        <v>1117</v>
      </c>
      <c r="AP1195" s="116"/>
      <c r="AQ1195" s="116" t="s">
        <v>1039</v>
      </c>
      <c r="AR1195" s="116" t="s">
        <v>1101</v>
      </c>
      <c r="AS1195" s="116">
        <v>357049</v>
      </c>
    </row>
    <row r="1196" spans="40:45" x14ac:dyDescent="0.25">
      <c r="AN1196" s="116" t="s">
        <v>1102</v>
      </c>
      <c r="AO1196" s="116" t="s">
        <v>1117</v>
      </c>
      <c r="AP1196" s="116"/>
      <c r="AQ1196" s="116" t="s">
        <v>1040</v>
      </c>
      <c r="AR1196" s="116" t="s">
        <v>1101</v>
      </c>
      <c r="AS1196" s="116">
        <v>38334</v>
      </c>
    </row>
    <row r="1197" spans="40:45" x14ac:dyDescent="0.25">
      <c r="AN1197" s="116" t="s">
        <v>1102</v>
      </c>
      <c r="AO1197" s="116" t="s">
        <v>1117</v>
      </c>
      <c r="AP1197" s="116"/>
      <c r="AQ1197" s="116" t="s">
        <v>1041</v>
      </c>
      <c r="AR1197" s="116" t="s">
        <v>1101</v>
      </c>
      <c r="AS1197" s="116">
        <v>218517</v>
      </c>
    </row>
    <row r="1198" spans="40:45" x14ac:dyDescent="0.25">
      <c r="AN1198" s="116" t="s">
        <v>1102</v>
      </c>
      <c r="AO1198" s="116" t="s">
        <v>1117</v>
      </c>
      <c r="AP1198" s="116"/>
      <c r="AQ1198" s="116" t="s">
        <v>1042</v>
      </c>
      <c r="AR1198" s="116" t="s">
        <v>1101</v>
      </c>
      <c r="AS1198" s="116">
        <v>51448</v>
      </c>
    </row>
    <row r="1199" spans="40:45" x14ac:dyDescent="0.25">
      <c r="AN1199" s="116" t="s">
        <v>1102</v>
      </c>
      <c r="AO1199" s="116" t="s">
        <v>1117</v>
      </c>
      <c r="AP1199" s="116"/>
      <c r="AQ1199" s="116" t="s">
        <v>3</v>
      </c>
      <c r="AR1199" s="116" t="s">
        <v>1101</v>
      </c>
      <c r="AS1199" s="116">
        <v>1934596</v>
      </c>
    </row>
    <row r="1200" spans="40:45" x14ac:dyDescent="0.25">
      <c r="AN1200" s="116" t="s">
        <v>1110</v>
      </c>
      <c r="AO1200" s="116" t="s">
        <v>1044</v>
      </c>
      <c r="AP1200" s="116"/>
      <c r="AQ1200" s="116" t="s">
        <v>1034</v>
      </c>
      <c r="AR1200" s="116" t="s">
        <v>1101</v>
      </c>
      <c r="AS1200" s="116">
        <v>2738371</v>
      </c>
    </row>
    <row r="1201" spans="40:45" x14ac:dyDescent="0.25">
      <c r="AN1201" s="116" t="s">
        <v>1110</v>
      </c>
      <c r="AO1201" s="116" t="s">
        <v>1044</v>
      </c>
      <c r="AP1201" s="116"/>
      <c r="AQ1201" s="116" t="s">
        <v>1035</v>
      </c>
      <c r="AR1201" s="116" t="s">
        <v>1101</v>
      </c>
      <c r="AS1201" s="116">
        <v>5266438</v>
      </c>
    </row>
    <row r="1202" spans="40:45" x14ac:dyDescent="0.25">
      <c r="AN1202" s="116" t="s">
        <v>1110</v>
      </c>
      <c r="AO1202" s="116" t="s">
        <v>1044</v>
      </c>
      <c r="AP1202" s="116"/>
      <c r="AQ1202" s="116" t="s">
        <v>1036</v>
      </c>
      <c r="AR1202" s="116" t="s">
        <v>1101</v>
      </c>
      <c r="AS1202" s="116">
        <v>16358216</v>
      </c>
    </row>
    <row r="1203" spans="40:45" x14ac:dyDescent="0.25">
      <c r="AN1203" s="116" t="s">
        <v>1110</v>
      </c>
      <c r="AO1203" s="116" t="s">
        <v>1044</v>
      </c>
      <c r="AP1203" s="116"/>
      <c r="AQ1203" s="116" t="s">
        <v>1037</v>
      </c>
      <c r="AR1203" s="116" t="s">
        <v>1101</v>
      </c>
      <c r="AS1203" s="116">
        <v>5161834</v>
      </c>
    </row>
    <row r="1204" spans="40:45" x14ac:dyDescent="0.25">
      <c r="AN1204" s="116" t="s">
        <v>1110</v>
      </c>
      <c r="AO1204" s="116" t="s">
        <v>1044</v>
      </c>
      <c r="AP1204" s="116"/>
      <c r="AQ1204" s="116" t="s">
        <v>1038</v>
      </c>
      <c r="AR1204" s="116" t="s">
        <v>1101</v>
      </c>
      <c r="AS1204" s="116">
        <v>917312</v>
      </c>
    </row>
    <row r="1205" spans="40:45" x14ac:dyDescent="0.25">
      <c r="AN1205" s="116" t="s">
        <v>1110</v>
      </c>
      <c r="AO1205" s="116" t="s">
        <v>1044</v>
      </c>
      <c r="AP1205" s="116"/>
      <c r="AQ1205" s="116" t="s">
        <v>1039</v>
      </c>
      <c r="AR1205" s="116" t="s">
        <v>1101</v>
      </c>
      <c r="AS1205" s="116">
        <v>3474878</v>
      </c>
    </row>
    <row r="1206" spans="40:45" x14ac:dyDescent="0.25">
      <c r="AN1206" s="116" t="s">
        <v>1110</v>
      </c>
      <c r="AO1206" s="116" t="s">
        <v>1044</v>
      </c>
      <c r="AP1206" s="116"/>
      <c r="AQ1206" s="116" t="s">
        <v>1040</v>
      </c>
      <c r="AR1206" s="116" t="s">
        <v>1101</v>
      </c>
      <c r="AS1206" s="116">
        <v>197879</v>
      </c>
    </row>
    <row r="1207" spans="40:45" x14ac:dyDescent="0.25">
      <c r="AN1207" s="116" t="s">
        <v>1110</v>
      </c>
      <c r="AO1207" s="116" t="s">
        <v>1044</v>
      </c>
      <c r="AP1207" s="116"/>
      <c r="AQ1207" s="116" t="s">
        <v>1041</v>
      </c>
      <c r="AR1207" s="116" t="s">
        <v>1101</v>
      </c>
      <c r="AS1207" s="116">
        <v>1177535</v>
      </c>
    </row>
    <row r="1208" spans="40:45" x14ac:dyDescent="0.25">
      <c r="AN1208" s="116" t="s">
        <v>1110</v>
      </c>
      <c r="AO1208" s="116" t="s">
        <v>1044</v>
      </c>
      <c r="AP1208" s="116"/>
      <c r="AQ1208" s="116" t="s">
        <v>1042</v>
      </c>
      <c r="AR1208" s="116" t="s">
        <v>1101</v>
      </c>
      <c r="AS1208" s="116">
        <v>1244478</v>
      </c>
    </row>
    <row r="1209" spans="40:45" x14ac:dyDescent="0.25">
      <c r="AN1209" s="116" t="s">
        <v>1110</v>
      </c>
      <c r="AO1209" s="116" t="s">
        <v>1044</v>
      </c>
      <c r="AP1209" s="116"/>
      <c r="AQ1209" s="116" t="s">
        <v>3</v>
      </c>
      <c r="AR1209" s="116" t="s">
        <v>1101</v>
      </c>
      <c r="AS1209" s="116">
        <v>36536941</v>
      </c>
    </row>
    <row r="1210" spans="40:45" x14ac:dyDescent="0.25">
      <c r="AN1210" s="116" t="s">
        <v>1110</v>
      </c>
      <c r="AO1210" s="116" t="s">
        <v>1113</v>
      </c>
      <c r="AP1210" s="116"/>
      <c r="AQ1210" s="116" t="s">
        <v>1034</v>
      </c>
      <c r="AR1210" s="116" t="s">
        <v>1101</v>
      </c>
      <c r="AS1210" s="116">
        <v>2365113</v>
      </c>
    </row>
    <row r="1211" spans="40:45" x14ac:dyDescent="0.25">
      <c r="AN1211" s="116" t="s">
        <v>1110</v>
      </c>
      <c r="AO1211" s="116" t="s">
        <v>1113</v>
      </c>
      <c r="AP1211" s="116"/>
      <c r="AQ1211" s="116" t="s">
        <v>1035</v>
      </c>
      <c r="AR1211" s="116" t="s">
        <v>1101</v>
      </c>
      <c r="AS1211" s="116">
        <v>4259593</v>
      </c>
    </row>
    <row r="1212" spans="40:45" x14ac:dyDescent="0.25">
      <c r="AN1212" s="116" t="s">
        <v>1110</v>
      </c>
      <c r="AO1212" s="116" t="s">
        <v>1113</v>
      </c>
      <c r="AP1212" s="116"/>
      <c r="AQ1212" s="116" t="s">
        <v>1036</v>
      </c>
      <c r="AR1212" s="116" t="s">
        <v>1101</v>
      </c>
      <c r="AS1212" s="116">
        <v>12597509</v>
      </c>
    </row>
    <row r="1213" spans="40:45" x14ac:dyDescent="0.25">
      <c r="AN1213" s="116" t="s">
        <v>1110</v>
      </c>
      <c r="AO1213" s="116" t="s">
        <v>1113</v>
      </c>
      <c r="AP1213" s="116"/>
      <c r="AQ1213" s="116" t="s">
        <v>1037</v>
      </c>
      <c r="AR1213" s="116" t="s">
        <v>1101</v>
      </c>
      <c r="AS1213" s="116">
        <v>3765162</v>
      </c>
    </row>
    <row r="1214" spans="40:45" x14ac:dyDescent="0.25">
      <c r="AN1214" s="116" t="s">
        <v>1110</v>
      </c>
      <c r="AO1214" s="116" t="s">
        <v>1113</v>
      </c>
      <c r="AP1214" s="116"/>
      <c r="AQ1214" s="116" t="s">
        <v>1038</v>
      </c>
      <c r="AR1214" s="116" t="s">
        <v>1101</v>
      </c>
      <c r="AS1214" s="116">
        <v>680853</v>
      </c>
    </row>
    <row r="1215" spans="40:45" x14ac:dyDescent="0.25">
      <c r="AN1215" s="116" t="s">
        <v>1110</v>
      </c>
      <c r="AO1215" s="116" t="s">
        <v>1113</v>
      </c>
      <c r="AP1215" s="116"/>
      <c r="AQ1215" s="116" t="s">
        <v>1039</v>
      </c>
      <c r="AR1215" s="116" t="s">
        <v>1101</v>
      </c>
      <c r="AS1215" s="116">
        <v>2534343</v>
      </c>
    </row>
    <row r="1216" spans="40:45" x14ac:dyDescent="0.25">
      <c r="AN1216" s="116" t="s">
        <v>1110</v>
      </c>
      <c r="AO1216" s="116" t="s">
        <v>1113</v>
      </c>
      <c r="AP1216" s="116"/>
      <c r="AQ1216" s="116" t="s">
        <v>1040</v>
      </c>
      <c r="AR1216" s="116" t="s">
        <v>1101</v>
      </c>
      <c r="AS1216" s="116">
        <v>166549</v>
      </c>
    </row>
    <row r="1217" spans="40:45" x14ac:dyDescent="0.25">
      <c r="AN1217" s="116" t="s">
        <v>1110</v>
      </c>
      <c r="AO1217" s="116" t="s">
        <v>1113</v>
      </c>
      <c r="AP1217" s="116"/>
      <c r="AQ1217" s="116" t="s">
        <v>1041</v>
      </c>
      <c r="AR1217" s="116" t="s">
        <v>1101</v>
      </c>
      <c r="AS1217" s="116">
        <v>897977</v>
      </c>
    </row>
    <row r="1218" spans="40:45" x14ac:dyDescent="0.25">
      <c r="AN1218" s="116" t="s">
        <v>1110</v>
      </c>
      <c r="AO1218" s="116" t="s">
        <v>1113</v>
      </c>
      <c r="AP1218" s="116"/>
      <c r="AQ1218" s="116" t="s">
        <v>1042</v>
      </c>
      <c r="AR1218" s="116" t="s">
        <v>1101</v>
      </c>
      <c r="AS1218" s="116">
        <v>1014306</v>
      </c>
    </row>
    <row r="1219" spans="40:45" x14ac:dyDescent="0.25">
      <c r="AN1219" s="116" t="s">
        <v>1110</v>
      </c>
      <c r="AO1219" s="116" t="s">
        <v>1113</v>
      </c>
      <c r="AP1219" s="116"/>
      <c r="AQ1219" s="116" t="s">
        <v>3</v>
      </c>
      <c r="AR1219" s="116" t="s">
        <v>1101</v>
      </c>
      <c r="AS1219" s="116">
        <v>28281405</v>
      </c>
    </row>
    <row r="1220" spans="40:45" x14ac:dyDescent="0.25">
      <c r="AN1220" s="116" t="s">
        <v>1110</v>
      </c>
      <c r="AO1220" s="116" t="s">
        <v>1114</v>
      </c>
      <c r="AP1220" s="116"/>
      <c r="AQ1220" s="116" t="s">
        <v>1034</v>
      </c>
      <c r="AR1220" s="116" t="s">
        <v>1101</v>
      </c>
      <c r="AS1220" s="116">
        <v>29785</v>
      </c>
    </row>
    <row r="1221" spans="40:45" x14ac:dyDescent="0.25">
      <c r="AN1221" s="116" t="s">
        <v>1110</v>
      </c>
      <c r="AO1221" s="116" t="s">
        <v>1114</v>
      </c>
      <c r="AP1221" s="116"/>
      <c r="AQ1221" s="116" t="s">
        <v>1035</v>
      </c>
      <c r="AR1221" s="116" t="s">
        <v>1101</v>
      </c>
      <c r="AS1221" s="116">
        <v>23151</v>
      </c>
    </row>
    <row r="1222" spans="40:45" x14ac:dyDescent="0.25">
      <c r="AN1222" s="116" t="s">
        <v>1110</v>
      </c>
      <c r="AO1222" s="116" t="s">
        <v>1114</v>
      </c>
      <c r="AP1222" s="116"/>
      <c r="AQ1222" s="116" t="s">
        <v>1036</v>
      </c>
      <c r="AR1222" s="116" t="s">
        <v>1101</v>
      </c>
      <c r="AS1222" s="116">
        <v>111855</v>
      </c>
    </row>
    <row r="1223" spans="40:45" x14ac:dyDescent="0.25">
      <c r="AN1223" s="116" t="s">
        <v>1110</v>
      </c>
      <c r="AO1223" s="116" t="s">
        <v>1114</v>
      </c>
      <c r="AP1223" s="116"/>
      <c r="AQ1223" s="116" t="s">
        <v>1037</v>
      </c>
      <c r="AR1223" s="116" t="s">
        <v>1101</v>
      </c>
      <c r="AS1223" s="116">
        <v>115695</v>
      </c>
    </row>
    <row r="1224" spans="40:45" x14ac:dyDescent="0.25">
      <c r="AN1224" s="116" t="s">
        <v>1110</v>
      </c>
      <c r="AO1224" s="116" t="s">
        <v>1114</v>
      </c>
      <c r="AP1224" s="116"/>
      <c r="AQ1224" s="116" t="s">
        <v>1038</v>
      </c>
      <c r="AR1224" s="116" t="s">
        <v>1101</v>
      </c>
      <c r="AS1224" s="116">
        <v>18843</v>
      </c>
    </row>
    <row r="1225" spans="40:45" x14ac:dyDescent="0.25">
      <c r="AN1225" s="116" t="s">
        <v>1110</v>
      </c>
      <c r="AO1225" s="116" t="s">
        <v>1114</v>
      </c>
      <c r="AP1225" s="116"/>
      <c r="AQ1225" s="116" t="s">
        <v>1039</v>
      </c>
      <c r="AR1225" s="116" t="s">
        <v>1101</v>
      </c>
      <c r="AS1225" s="116">
        <v>410323</v>
      </c>
    </row>
    <row r="1226" spans="40:45" x14ac:dyDescent="0.25">
      <c r="AN1226" s="116" t="s">
        <v>1110</v>
      </c>
      <c r="AO1226" s="116" t="s">
        <v>1114</v>
      </c>
      <c r="AP1226" s="116"/>
      <c r="AQ1226" s="116" t="s">
        <v>1040</v>
      </c>
      <c r="AR1226" s="116" t="s">
        <v>1101</v>
      </c>
      <c r="AS1226" s="116">
        <v>5219</v>
      </c>
    </row>
    <row r="1227" spans="40:45" x14ac:dyDescent="0.25">
      <c r="AN1227" s="116" t="s">
        <v>1110</v>
      </c>
      <c r="AO1227" s="116" t="s">
        <v>1114</v>
      </c>
      <c r="AP1227" s="116"/>
      <c r="AQ1227" s="116" t="s">
        <v>1041</v>
      </c>
      <c r="AR1227" s="116" t="s">
        <v>1101</v>
      </c>
      <c r="AS1227" s="116">
        <v>24364</v>
      </c>
    </row>
    <row r="1228" spans="40:45" x14ac:dyDescent="0.25">
      <c r="AN1228" s="116" t="s">
        <v>1110</v>
      </c>
      <c r="AO1228" s="116" t="s">
        <v>1114</v>
      </c>
      <c r="AP1228" s="116"/>
      <c r="AQ1228" s="116" t="s">
        <v>1042</v>
      </c>
      <c r="AR1228" s="116" t="s">
        <v>1101</v>
      </c>
      <c r="AS1228" s="116">
        <v>14808</v>
      </c>
    </row>
    <row r="1229" spans="40:45" x14ac:dyDescent="0.25">
      <c r="AN1229" s="116" t="s">
        <v>1110</v>
      </c>
      <c r="AO1229" s="116" t="s">
        <v>1114</v>
      </c>
      <c r="AP1229" s="116"/>
      <c r="AQ1229" s="116" t="s">
        <v>3</v>
      </c>
      <c r="AR1229" s="116" t="s">
        <v>1101</v>
      </c>
      <c r="AS1229" s="116">
        <v>754043</v>
      </c>
    </row>
    <row r="1230" spans="40:45" x14ac:dyDescent="0.25">
      <c r="AN1230" s="116" t="s">
        <v>1110</v>
      </c>
      <c r="AO1230" s="116" t="s">
        <v>1115</v>
      </c>
      <c r="AP1230" s="116"/>
      <c r="AQ1230" s="116" t="s">
        <v>1034</v>
      </c>
      <c r="AR1230" s="116" t="s">
        <v>1101</v>
      </c>
      <c r="AS1230" s="116">
        <v>6420</v>
      </c>
    </row>
    <row r="1231" spans="40:45" x14ac:dyDescent="0.25">
      <c r="AN1231" s="116" t="s">
        <v>1110</v>
      </c>
      <c r="AO1231" s="116" t="s">
        <v>1115</v>
      </c>
      <c r="AP1231" s="116"/>
      <c r="AQ1231" s="116" t="s">
        <v>1035</v>
      </c>
      <c r="AR1231" s="116" t="s">
        <v>1101</v>
      </c>
      <c r="AS1231" s="116">
        <v>11539</v>
      </c>
    </row>
    <row r="1232" spans="40:45" x14ac:dyDescent="0.25">
      <c r="AN1232" s="116" t="s">
        <v>1110</v>
      </c>
      <c r="AO1232" s="116" t="s">
        <v>1115</v>
      </c>
      <c r="AP1232" s="116"/>
      <c r="AQ1232" s="116" t="s">
        <v>1036</v>
      </c>
      <c r="AR1232" s="116" t="s">
        <v>1101</v>
      </c>
      <c r="AS1232" s="116">
        <v>8792</v>
      </c>
    </row>
    <row r="1233" spans="40:45" x14ac:dyDescent="0.25">
      <c r="AN1233" s="116" t="s">
        <v>1110</v>
      </c>
      <c r="AO1233" s="116" t="s">
        <v>1115</v>
      </c>
      <c r="AP1233" s="116"/>
      <c r="AQ1233" s="116" t="s">
        <v>1037</v>
      </c>
      <c r="AR1233" s="116" t="s">
        <v>1101</v>
      </c>
      <c r="AS1233" s="116">
        <v>8845</v>
      </c>
    </row>
    <row r="1234" spans="40:45" x14ac:dyDescent="0.25">
      <c r="AN1234" s="116" t="s">
        <v>1110</v>
      </c>
      <c r="AO1234" s="116" t="s">
        <v>1115</v>
      </c>
      <c r="AP1234" s="116"/>
      <c r="AQ1234" s="116" t="s">
        <v>1038</v>
      </c>
      <c r="AR1234" s="116" t="s">
        <v>1101</v>
      </c>
      <c r="AS1234" s="116">
        <v>24084</v>
      </c>
    </row>
    <row r="1235" spans="40:45" x14ac:dyDescent="0.25">
      <c r="AN1235" s="116" t="s">
        <v>1110</v>
      </c>
      <c r="AO1235" s="116" t="s">
        <v>1115</v>
      </c>
      <c r="AP1235" s="116"/>
      <c r="AQ1235" s="116" t="s">
        <v>1039</v>
      </c>
      <c r="AR1235" s="116" t="s">
        <v>1101</v>
      </c>
      <c r="AS1235" s="116">
        <v>13385</v>
      </c>
    </row>
    <row r="1236" spans="40:45" x14ac:dyDescent="0.25">
      <c r="AN1236" s="116" t="s">
        <v>1110</v>
      </c>
      <c r="AO1236" s="116" t="s">
        <v>1115</v>
      </c>
      <c r="AP1236" s="116"/>
      <c r="AQ1236" s="116" t="s">
        <v>1040</v>
      </c>
      <c r="AR1236" s="116" t="s">
        <v>1101</v>
      </c>
      <c r="AS1236" s="116">
        <v>534</v>
      </c>
    </row>
    <row r="1237" spans="40:45" x14ac:dyDescent="0.25">
      <c r="AN1237" s="116" t="s">
        <v>1110</v>
      </c>
      <c r="AO1237" s="116" t="s">
        <v>1115</v>
      </c>
      <c r="AP1237" s="116"/>
      <c r="AQ1237" s="116" t="s">
        <v>1041</v>
      </c>
      <c r="AR1237" s="116" t="s">
        <v>1101</v>
      </c>
      <c r="AS1237" s="116">
        <v>11667</v>
      </c>
    </row>
    <row r="1238" spans="40:45" x14ac:dyDescent="0.25">
      <c r="AN1238" s="116" t="s">
        <v>1110</v>
      </c>
      <c r="AO1238" s="116" t="s">
        <v>1115</v>
      </c>
      <c r="AP1238" s="116"/>
      <c r="AQ1238" s="116" t="s">
        <v>1042</v>
      </c>
      <c r="AR1238" s="116" t="s">
        <v>1101</v>
      </c>
      <c r="AS1238" s="116">
        <v>31056</v>
      </c>
    </row>
    <row r="1239" spans="40:45" x14ac:dyDescent="0.25">
      <c r="AN1239" s="116" t="s">
        <v>1110</v>
      </c>
      <c r="AO1239" s="116" t="s">
        <v>1115</v>
      </c>
      <c r="AP1239" s="116"/>
      <c r="AQ1239" s="116" t="s">
        <v>3</v>
      </c>
      <c r="AR1239" s="116" t="s">
        <v>1101</v>
      </c>
      <c r="AS1239" s="116">
        <v>116322</v>
      </c>
    </row>
    <row r="1240" spans="40:45" x14ac:dyDescent="0.25">
      <c r="AN1240" s="116" t="s">
        <v>1110</v>
      </c>
      <c r="AO1240" s="116" t="s">
        <v>1117</v>
      </c>
      <c r="AP1240" s="116"/>
      <c r="AQ1240" s="116" t="s">
        <v>1034</v>
      </c>
      <c r="AR1240" s="116" t="s">
        <v>1101</v>
      </c>
      <c r="AS1240" s="116">
        <v>337052</v>
      </c>
    </row>
    <row r="1241" spans="40:45" x14ac:dyDescent="0.25">
      <c r="AN1241" s="116" t="s">
        <v>1110</v>
      </c>
      <c r="AO1241" s="116" t="s">
        <v>1117</v>
      </c>
      <c r="AP1241" s="116"/>
      <c r="AQ1241" s="116" t="s">
        <v>1035</v>
      </c>
      <c r="AR1241" s="116" t="s">
        <v>1101</v>
      </c>
      <c r="AS1241" s="116">
        <v>972156</v>
      </c>
    </row>
    <row r="1242" spans="40:45" x14ac:dyDescent="0.25">
      <c r="AN1242" s="116" t="s">
        <v>1110</v>
      </c>
      <c r="AO1242" s="116" t="s">
        <v>1117</v>
      </c>
      <c r="AP1242" s="116"/>
      <c r="AQ1242" s="116" t="s">
        <v>1036</v>
      </c>
      <c r="AR1242" s="116" t="s">
        <v>1101</v>
      </c>
      <c r="AS1242" s="116">
        <v>3640060</v>
      </c>
    </row>
    <row r="1243" spans="40:45" x14ac:dyDescent="0.25">
      <c r="AN1243" s="116" t="s">
        <v>1110</v>
      </c>
      <c r="AO1243" s="116" t="s">
        <v>1117</v>
      </c>
      <c r="AP1243" s="116"/>
      <c r="AQ1243" s="116" t="s">
        <v>1037</v>
      </c>
      <c r="AR1243" s="116" t="s">
        <v>1101</v>
      </c>
      <c r="AS1243" s="116">
        <v>1272132</v>
      </c>
    </row>
    <row r="1244" spans="40:45" x14ac:dyDescent="0.25">
      <c r="AN1244" s="116" t="s">
        <v>1110</v>
      </c>
      <c r="AO1244" s="116" t="s">
        <v>1117</v>
      </c>
      <c r="AP1244" s="116"/>
      <c r="AQ1244" s="116" t="s">
        <v>1038</v>
      </c>
      <c r="AR1244" s="116" t="s">
        <v>1101</v>
      </c>
      <c r="AS1244" s="116">
        <v>193531</v>
      </c>
    </row>
    <row r="1245" spans="40:45" x14ac:dyDescent="0.25">
      <c r="AN1245" s="116" t="s">
        <v>1110</v>
      </c>
      <c r="AO1245" s="116" t="s">
        <v>1117</v>
      </c>
      <c r="AP1245" s="116"/>
      <c r="AQ1245" s="116" t="s">
        <v>1039</v>
      </c>
      <c r="AR1245" s="116" t="s">
        <v>1101</v>
      </c>
      <c r="AS1245" s="116">
        <v>516827</v>
      </c>
    </row>
    <row r="1246" spans="40:45" x14ac:dyDescent="0.25">
      <c r="AN1246" s="116" t="s">
        <v>1110</v>
      </c>
      <c r="AO1246" s="116" t="s">
        <v>1117</v>
      </c>
      <c r="AP1246" s="116"/>
      <c r="AQ1246" s="116" t="s">
        <v>1040</v>
      </c>
      <c r="AR1246" s="116" t="s">
        <v>1101</v>
      </c>
      <c r="AS1246" s="116">
        <v>25577</v>
      </c>
    </row>
    <row r="1247" spans="40:45" x14ac:dyDescent="0.25">
      <c r="AN1247" s="116" t="s">
        <v>1110</v>
      </c>
      <c r="AO1247" s="116" t="s">
        <v>1117</v>
      </c>
      <c r="AP1247" s="116"/>
      <c r="AQ1247" s="116" t="s">
        <v>1041</v>
      </c>
      <c r="AR1247" s="116" t="s">
        <v>1101</v>
      </c>
      <c r="AS1247" s="116">
        <v>243528</v>
      </c>
    </row>
    <row r="1248" spans="40:45" x14ac:dyDescent="0.25">
      <c r="AN1248" s="116" t="s">
        <v>1110</v>
      </c>
      <c r="AO1248" s="116" t="s">
        <v>1117</v>
      </c>
      <c r="AP1248" s="116"/>
      <c r="AQ1248" s="116" t="s">
        <v>1042</v>
      </c>
      <c r="AR1248" s="116" t="s">
        <v>1101</v>
      </c>
      <c r="AS1248" s="116">
        <v>184308</v>
      </c>
    </row>
    <row r="1249" spans="40:45" x14ac:dyDescent="0.25">
      <c r="AN1249" s="116" t="s">
        <v>1110</v>
      </c>
      <c r="AO1249" s="116" t="s">
        <v>1117</v>
      </c>
      <c r="AP1249" s="116"/>
      <c r="AQ1249" s="116" t="s">
        <v>3</v>
      </c>
      <c r="AR1249" s="116" t="s">
        <v>1101</v>
      </c>
      <c r="AS1249" s="116">
        <v>7385171</v>
      </c>
    </row>
    <row r="1250" spans="40:45" x14ac:dyDescent="0.25">
      <c r="AN1250" s="116" t="s">
        <v>1118</v>
      </c>
      <c r="AO1250" s="116" t="s">
        <v>1044</v>
      </c>
      <c r="AP1250" s="116"/>
      <c r="AQ1250" s="116" t="s">
        <v>1034</v>
      </c>
      <c r="AR1250" s="116" t="s">
        <v>1101</v>
      </c>
      <c r="AS1250" s="116">
        <v>329339</v>
      </c>
    </row>
    <row r="1251" spans="40:45" x14ac:dyDescent="0.25">
      <c r="AN1251" s="116" t="s">
        <v>1118</v>
      </c>
      <c r="AO1251" s="116" t="s">
        <v>1044</v>
      </c>
      <c r="AP1251" s="116"/>
      <c r="AQ1251" s="116" t="s">
        <v>1035</v>
      </c>
      <c r="AR1251" s="116" t="s">
        <v>1101</v>
      </c>
      <c r="AS1251" s="116">
        <v>106239</v>
      </c>
    </row>
    <row r="1252" spans="40:45" x14ac:dyDescent="0.25">
      <c r="AN1252" s="116" t="s">
        <v>1118</v>
      </c>
      <c r="AO1252" s="116" t="s">
        <v>1044</v>
      </c>
      <c r="AP1252" s="116"/>
      <c r="AQ1252" s="116" t="s">
        <v>1036</v>
      </c>
      <c r="AR1252" s="116" t="s">
        <v>1101</v>
      </c>
      <c r="AS1252" s="116">
        <v>136471</v>
      </c>
    </row>
    <row r="1253" spans="40:45" x14ac:dyDescent="0.25">
      <c r="AN1253" s="116" t="s">
        <v>1118</v>
      </c>
      <c r="AO1253" s="116" t="s">
        <v>1044</v>
      </c>
      <c r="AP1253" s="116"/>
      <c r="AQ1253" s="116" t="s">
        <v>1037</v>
      </c>
      <c r="AR1253" s="116" t="s">
        <v>1101</v>
      </c>
      <c r="AS1253" s="116">
        <v>1628297</v>
      </c>
    </row>
    <row r="1254" spans="40:45" x14ac:dyDescent="0.25">
      <c r="AN1254" s="116" t="s">
        <v>1118</v>
      </c>
      <c r="AO1254" s="116" t="s">
        <v>1044</v>
      </c>
      <c r="AP1254" s="116"/>
      <c r="AQ1254" s="116" t="s">
        <v>1038</v>
      </c>
      <c r="AR1254" s="116" t="s">
        <v>1101</v>
      </c>
      <c r="AS1254" s="116">
        <v>366921</v>
      </c>
    </row>
    <row r="1255" spans="40:45" x14ac:dyDescent="0.25">
      <c r="AN1255" s="116" t="s">
        <v>1118</v>
      </c>
      <c r="AO1255" s="116" t="s">
        <v>1044</v>
      </c>
      <c r="AP1255" s="116"/>
      <c r="AQ1255" s="116" t="s">
        <v>1039</v>
      </c>
      <c r="AR1255" s="116" t="s">
        <v>1101</v>
      </c>
      <c r="AS1255" s="116">
        <v>671506</v>
      </c>
    </row>
    <row r="1256" spans="40:45" x14ac:dyDescent="0.25">
      <c r="AN1256" s="116" t="s">
        <v>1118</v>
      </c>
      <c r="AO1256" s="116" t="s">
        <v>1044</v>
      </c>
      <c r="AP1256" s="116"/>
      <c r="AQ1256" s="116" t="s">
        <v>1040</v>
      </c>
      <c r="AR1256" s="116" t="s">
        <v>1101</v>
      </c>
      <c r="AS1256" s="116">
        <v>120941</v>
      </c>
    </row>
    <row r="1257" spans="40:45" x14ac:dyDescent="0.25">
      <c r="AN1257" s="116" t="s">
        <v>1118</v>
      </c>
      <c r="AO1257" s="116" t="s">
        <v>1044</v>
      </c>
      <c r="AP1257" s="116"/>
      <c r="AQ1257" s="116" t="s">
        <v>1041</v>
      </c>
      <c r="AR1257" s="116" t="s">
        <v>1101</v>
      </c>
      <c r="AS1257" s="116">
        <v>692957</v>
      </c>
    </row>
    <row r="1258" spans="40:45" x14ac:dyDescent="0.25">
      <c r="AN1258" s="116" t="s">
        <v>1118</v>
      </c>
      <c r="AO1258" s="116" t="s">
        <v>1044</v>
      </c>
      <c r="AP1258" s="116"/>
      <c r="AQ1258" s="116" t="s">
        <v>1042</v>
      </c>
      <c r="AR1258" s="116" t="s">
        <v>1101</v>
      </c>
      <c r="AS1258" s="116">
        <v>116871</v>
      </c>
    </row>
    <row r="1259" spans="40:45" x14ac:dyDescent="0.25">
      <c r="AN1259" s="116" t="s">
        <v>1118</v>
      </c>
      <c r="AO1259" s="116" t="s">
        <v>1044</v>
      </c>
      <c r="AP1259" s="116"/>
      <c r="AQ1259" s="116" t="s">
        <v>3</v>
      </c>
      <c r="AR1259" s="116" t="s">
        <v>1101</v>
      </c>
      <c r="AS1259" s="116">
        <v>4169542</v>
      </c>
    </row>
    <row r="1260" spans="40:45" x14ac:dyDescent="0.25">
      <c r="AN1260" s="116" t="s">
        <v>1118</v>
      </c>
      <c r="AO1260" s="116" t="s">
        <v>1009</v>
      </c>
      <c r="AP1260" s="116"/>
      <c r="AQ1260" s="116" t="s">
        <v>1034</v>
      </c>
      <c r="AR1260" s="116" t="s">
        <v>1101</v>
      </c>
      <c r="AS1260" s="116">
        <v>302685</v>
      </c>
    </row>
    <row r="1261" spans="40:45" x14ac:dyDescent="0.25">
      <c r="AN1261" s="116" t="s">
        <v>1118</v>
      </c>
      <c r="AO1261" s="116" t="s">
        <v>1009</v>
      </c>
      <c r="AP1261" s="116"/>
      <c r="AQ1261" s="116" t="s">
        <v>1035</v>
      </c>
      <c r="AR1261" s="116" t="s">
        <v>1101</v>
      </c>
      <c r="AS1261" s="116">
        <v>74317</v>
      </c>
    </row>
    <row r="1262" spans="40:45" x14ac:dyDescent="0.25">
      <c r="AN1262" s="116" t="s">
        <v>1118</v>
      </c>
      <c r="AO1262" s="116" t="s">
        <v>1009</v>
      </c>
      <c r="AP1262" s="116"/>
      <c r="AQ1262" s="116" t="s">
        <v>1036</v>
      </c>
      <c r="AR1262" s="116" t="s">
        <v>1101</v>
      </c>
      <c r="AS1262" s="116">
        <v>21579</v>
      </c>
    </row>
    <row r="1263" spans="40:45" x14ac:dyDescent="0.25">
      <c r="AN1263" s="116" t="s">
        <v>1118</v>
      </c>
      <c r="AO1263" s="116" t="s">
        <v>1009</v>
      </c>
      <c r="AP1263" s="116"/>
      <c r="AQ1263" s="116" t="s">
        <v>1037</v>
      </c>
      <c r="AR1263" s="116" t="s">
        <v>1101</v>
      </c>
      <c r="AS1263" s="116">
        <v>1520419</v>
      </c>
    </row>
    <row r="1264" spans="40:45" x14ac:dyDescent="0.25">
      <c r="AN1264" s="116" t="s">
        <v>1118</v>
      </c>
      <c r="AO1264" s="116" t="s">
        <v>1009</v>
      </c>
      <c r="AP1264" s="116"/>
      <c r="AQ1264" s="116" t="s">
        <v>1038</v>
      </c>
      <c r="AR1264" s="116" t="s">
        <v>1101</v>
      </c>
      <c r="AS1264" s="116">
        <v>248059</v>
      </c>
    </row>
    <row r="1265" spans="40:45" x14ac:dyDescent="0.25">
      <c r="AN1265" s="116" t="s">
        <v>1118</v>
      </c>
      <c r="AO1265" s="116" t="s">
        <v>1009</v>
      </c>
      <c r="AP1265" s="116"/>
      <c r="AQ1265" s="116" t="s">
        <v>1039</v>
      </c>
      <c r="AR1265" s="116" t="s">
        <v>1101</v>
      </c>
      <c r="AS1265" s="116">
        <v>631810</v>
      </c>
    </row>
    <row r="1266" spans="40:45" x14ac:dyDescent="0.25">
      <c r="AN1266" s="116" t="s">
        <v>1118</v>
      </c>
      <c r="AO1266" s="116" t="s">
        <v>1009</v>
      </c>
      <c r="AP1266" s="116"/>
      <c r="AQ1266" s="116" t="s">
        <v>1040</v>
      </c>
      <c r="AR1266" s="116" t="s">
        <v>1101</v>
      </c>
      <c r="AS1266" s="116">
        <v>109123</v>
      </c>
    </row>
    <row r="1267" spans="40:45" x14ac:dyDescent="0.25">
      <c r="AN1267" s="116" t="s">
        <v>1118</v>
      </c>
      <c r="AO1267" s="116" t="s">
        <v>1009</v>
      </c>
      <c r="AP1267" s="116"/>
      <c r="AQ1267" s="116" t="s">
        <v>1041</v>
      </c>
      <c r="AR1267" s="116" t="s">
        <v>1101</v>
      </c>
      <c r="AS1267" s="116">
        <v>633189</v>
      </c>
    </row>
    <row r="1268" spans="40:45" x14ac:dyDescent="0.25">
      <c r="AN1268" s="116" t="s">
        <v>1118</v>
      </c>
      <c r="AO1268" s="116" t="s">
        <v>1009</v>
      </c>
      <c r="AP1268" s="116"/>
      <c r="AQ1268" s="116" t="s">
        <v>1042</v>
      </c>
      <c r="AR1268" s="116" t="s">
        <v>1101</v>
      </c>
      <c r="AS1268" s="116">
        <v>76919</v>
      </c>
    </row>
    <row r="1269" spans="40:45" x14ac:dyDescent="0.25">
      <c r="AN1269" s="116" t="s">
        <v>1118</v>
      </c>
      <c r="AO1269" s="116" t="s">
        <v>1009</v>
      </c>
      <c r="AP1269" s="116"/>
      <c r="AQ1269" s="116" t="s">
        <v>3</v>
      </c>
      <c r="AR1269" s="116" t="s">
        <v>1101</v>
      </c>
      <c r="AS1269" s="116">
        <v>3618098</v>
      </c>
    </row>
    <row r="1270" spans="40:45" x14ac:dyDescent="0.25">
      <c r="AN1270" s="116" t="s">
        <v>1118</v>
      </c>
      <c r="AO1270" s="116" t="s">
        <v>1119</v>
      </c>
      <c r="AP1270" s="116"/>
      <c r="AQ1270" s="116" t="s">
        <v>1034</v>
      </c>
      <c r="AR1270" s="116" t="s">
        <v>1101</v>
      </c>
      <c r="AS1270" s="116">
        <v>26654</v>
      </c>
    </row>
    <row r="1271" spans="40:45" x14ac:dyDescent="0.25">
      <c r="AN1271" s="116" t="s">
        <v>1118</v>
      </c>
      <c r="AO1271" s="116" t="s">
        <v>1119</v>
      </c>
      <c r="AP1271" s="116"/>
      <c r="AQ1271" s="116" t="s">
        <v>1035</v>
      </c>
      <c r="AR1271" s="116" t="s">
        <v>1101</v>
      </c>
      <c r="AS1271" s="116">
        <v>31923</v>
      </c>
    </row>
    <row r="1272" spans="40:45" x14ac:dyDescent="0.25">
      <c r="AN1272" s="116" t="s">
        <v>1118</v>
      </c>
      <c r="AO1272" s="116" t="s">
        <v>1119</v>
      </c>
      <c r="AP1272" s="116"/>
      <c r="AQ1272" s="116" t="s">
        <v>1036</v>
      </c>
      <c r="AR1272" s="116" t="s">
        <v>1101</v>
      </c>
      <c r="AS1272" s="116">
        <v>114892</v>
      </c>
    </row>
    <row r="1273" spans="40:45" x14ac:dyDescent="0.25">
      <c r="AN1273" s="116" t="s">
        <v>1118</v>
      </c>
      <c r="AO1273" s="116" t="s">
        <v>1119</v>
      </c>
      <c r="AP1273" s="116"/>
      <c r="AQ1273" s="116" t="s">
        <v>1037</v>
      </c>
      <c r="AR1273" s="116" t="s">
        <v>1101</v>
      </c>
      <c r="AS1273" s="116">
        <v>107878</v>
      </c>
    </row>
    <row r="1274" spans="40:45" x14ac:dyDescent="0.25">
      <c r="AN1274" s="116" t="s">
        <v>1118</v>
      </c>
      <c r="AO1274" s="116" t="s">
        <v>1119</v>
      </c>
      <c r="AP1274" s="116"/>
      <c r="AQ1274" s="116" t="s">
        <v>1038</v>
      </c>
      <c r="AR1274" s="116" t="s">
        <v>1101</v>
      </c>
      <c r="AS1274" s="116">
        <v>118862</v>
      </c>
    </row>
    <row r="1275" spans="40:45" x14ac:dyDescent="0.25">
      <c r="AN1275" s="116" t="s">
        <v>1118</v>
      </c>
      <c r="AO1275" s="116" t="s">
        <v>1119</v>
      </c>
      <c r="AP1275" s="116"/>
      <c r="AQ1275" s="116" t="s">
        <v>1039</v>
      </c>
      <c r="AR1275" s="116" t="s">
        <v>1101</v>
      </c>
      <c r="AS1275" s="116">
        <v>39697</v>
      </c>
    </row>
    <row r="1276" spans="40:45" x14ac:dyDescent="0.25">
      <c r="AN1276" s="116" t="s">
        <v>1118</v>
      </c>
      <c r="AO1276" s="116" t="s">
        <v>1119</v>
      </c>
      <c r="AP1276" s="116"/>
      <c r="AQ1276" s="116" t="s">
        <v>1040</v>
      </c>
      <c r="AR1276" s="116" t="s">
        <v>1101</v>
      </c>
      <c r="AS1276" s="116">
        <v>11818</v>
      </c>
    </row>
    <row r="1277" spans="40:45" x14ac:dyDescent="0.25">
      <c r="AN1277" s="116" t="s">
        <v>1118</v>
      </c>
      <c r="AO1277" s="116" t="s">
        <v>1119</v>
      </c>
      <c r="AP1277" s="116"/>
      <c r="AQ1277" s="116" t="s">
        <v>1041</v>
      </c>
      <c r="AR1277" s="116" t="s">
        <v>1101</v>
      </c>
      <c r="AS1277" s="116">
        <v>59768</v>
      </c>
    </row>
    <row r="1278" spans="40:45" x14ac:dyDescent="0.25">
      <c r="AN1278" s="116" t="s">
        <v>1118</v>
      </c>
      <c r="AO1278" s="116" t="s">
        <v>1119</v>
      </c>
      <c r="AP1278" s="116"/>
      <c r="AQ1278" s="116" t="s">
        <v>1042</v>
      </c>
      <c r="AR1278" s="116" t="s">
        <v>1101</v>
      </c>
      <c r="AS1278" s="116">
        <v>39952</v>
      </c>
    </row>
    <row r="1279" spans="40:45" x14ac:dyDescent="0.25">
      <c r="AN1279" s="116" t="s">
        <v>1118</v>
      </c>
      <c r="AO1279" s="116" t="s">
        <v>1119</v>
      </c>
      <c r="AP1279" s="116"/>
      <c r="AQ1279" s="116" t="s">
        <v>3</v>
      </c>
      <c r="AR1279" s="116" t="s">
        <v>1101</v>
      </c>
      <c r="AS1279" s="116">
        <v>551444</v>
      </c>
    </row>
    <row r="1280" spans="40:45" x14ac:dyDescent="0.25">
      <c r="AN1280" s="116" t="s">
        <v>1120</v>
      </c>
      <c r="AO1280" s="116" t="s">
        <v>1121</v>
      </c>
      <c r="AP1280" s="116" t="s">
        <v>1044</v>
      </c>
      <c r="AQ1280" s="116" t="s">
        <v>1034</v>
      </c>
      <c r="AR1280" s="116" t="s">
        <v>1101</v>
      </c>
      <c r="AS1280" s="116">
        <v>252962</v>
      </c>
    </row>
    <row r="1281" spans="40:45" x14ac:dyDescent="0.25">
      <c r="AN1281" s="116" t="s">
        <v>1120</v>
      </c>
      <c r="AO1281" s="116" t="s">
        <v>1121</v>
      </c>
      <c r="AP1281" s="116" t="s">
        <v>1044</v>
      </c>
      <c r="AQ1281" s="116" t="s">
        <v>1035</v>
      </c>
      <c r="AR1281" s="116" t="s">
        <v>1101</v>
      </c>
      <c r="AS1281" s="116">
        <v>50075</v>
      </c>
    </row>
    <row r="1282" spans="40:45" x14ac:dyDescent="0.25">
      <c r="AN1282" s="116" t="s">
        <v>1120</v>
      </c>
      <c r="AO1282" s="116" t="s">
        <v>1121</v>
      </c>
      <c r="AP1282" s="116" t="s">
        <v>1044</v>
      </c>
      <c r="AQ1282" s="116" t="s">
        <v>1036</v>
      </c>
      <c r="AR1282" s="116" t="s">
        <v>1101</v>
      </c>
      <c r="AS1282" s="116">
        <v>98322</v>
      </c>
    </row>
    <row r="1283" spans="40:45" x14ac:dyDescent="0.25">
      <c r="AN1283" s="116" t="s">
        <v>1120</v>
      </c>
      <c r="AO1283" s="116" t="s">
        <v>1121</v>
      </c>
      <c r="AP1283" s="116" t="s">
        <v>1044</v>
      </c>
      <c r="AQ1283" s="116" t="s">
        <v>1037</v>
      </c>
      <c r="AR1283" s="116" t="s">
        <v>1101</v>
      </c>
      <c r="AS1283" s="116">
        <v>1126245</v>
      </c>
    </row>
    <row r="1284" spans="40:45" x14ac:dyDescent="0.25">
      <c r="AN1284" s="116" t="s">
        <v>1120</v>
      </c>
      <c r="AO1284" s="116" t="s">
        <v>1121</v>
      </c>
      <c r="AP1284" s="116" t="s">
        <v>1044</v>
      </c>
      <c r="AQ1284" s="116" t="s">
        <v>1038</v>
      </c>
      <c r="AR1284" s="116" t="s">
        <v>1101</v>
      </c>
      <c r="AS1284" s="116">
        <v>135097</v>
      </c>
    </row>
    <row r="1285" spans="40:45" x14ac:dyDescent="0.25">
      <c r="AN1285" s="116" t="s">
        <v>1120</v>
      </c>
      <c r="AO1285" s="116" t="s">
        <v>1121</v>
      </c>
      <c r="AP1285" s="116" t="s">
        <v>1044</v>
      </c>
      <c r="AQ1285" s="116" t="s">
        <v>1039</v>
      </c>
      <c r="AR1285" s="116" t="s">
        <v>1101</v>
      </c>
      <c r="AS1285" s="116">
        <v>486373</v>
      </c>
    </row>
    <row r="1286" spans="40:45" x14ac:dyDescent="0.25">
      <c r="AN1286" s="116" t="s">
        <v>1120</v>
      </c>
      <c r="AO1286" s="116" t="s">
        <v>1121</v>
      </c>
      <c r="AP1286" s="116" t="s">
        <v>1044</v>
      </c>
      <c r="AQ1286" s="116" t="s">
        <v>1040</v>
      </c>
      <c r="AR1286" s="116" t="s">
        <v>1101</v>
      </c>
      <c r="AS1286" s="116">
        <v>94655</v>
      </c>
    </row>
    <row r="1287" spans="40:45" x14ac:dyDescent="0.25">
      <c r="AN1287" s="116" t="s">
        <v>1120</v>
      </c>
      <c r="AO1287" s="116" t="s">
        <v>1121</v>
      </c>
      <c r="AP1287" s="116" t="s">
        <v>1044</v>
      </c>
      <c r="AQ1287" s="116" t="s">
        <v>1041</v>
      </c>
      <c r="AR1287" s="116" t="s">
        <v>1101</v>
      </c>
      <c r="AS1287" s="116">
        <v>437518</v>
      </c>
    </row>
    <row r="1288" spans="40:45" x14ac:dyDescent="0.25">
      <c r="AN1288" s="116" t="s">
        <v>1120</v>
      </c>
      <c r="AO1288" s="116" t="s">
        <v>1121</v>
      </c>
      <c r="AP1288" s="116" t="s">
        <v>1044</v>
      </c>
      <c r="AQ1288" s="116" t="s">
        <v>1042</v>
      </c>
      <c r="AR1288" s="116" t="s">
        <v>1101</v>
      </c>
      <c r="AS1288" s="116">
        <v>39575</v>
      </c>
    </row>
    <row r="1289" spans="40:45" x14ac:dyDescent="0.25">
      <c r="AN1289" s="116" t="s">
        <v>1120</v>
      </c>
      <c r="AO1289" s="116" t="s">
        <v>1121</v>
      </c>
      <c r="AP1289" s="116" t="s">
        <v>1044</v>
      </c>
      <c r="AQ1289" s="116" t="s">
        <v>3</v>
      </c>
      <c r="AR1289" s="116" t="s">
        <v>1101</v>
      </c>
      <c r="AS1289" s="116">
        <v>2720822</v>
      </c>
    </row>
    <row r="1290" spans="40:45" x14ac:dyDescent="0.25">
      <c r="AN1290" s="116" t="s">
        <v>1120</v>
      </c>
      <c r="AO1290" s="116" t="s">
        <v>1121</v>
      </c>
      <c r="AP1290" s="116" t="s">
        <v>1009</v>
      </c>
      <c r="AQ1290" s="116" t="s">
        <v>1034</v>
      </c>
      <c r="AR1290" s="116" t="s">
        <v>1101</v>
      </c>
      <c r="AS1290" s="116">
        <v>240873</v>
      </c>
    </row>
    <row r="1291" spans="40:45" x14ac:dyDescent="0.25">
      <c r="AN1291" s="116" t="s">
        <v>1120</v>
      </c>
      <c r="AO1291" s="116" t="s">
        <v>1121</v>
      </c>
      <c r="AP1291" s="116" t="s">
        <v>1009</v>
      </c>
      <c r="AQ1291" s="116" t="s">
        <v>1035</v>
      </c>
      <c r="AR1291" s="116" t="s">
        <v>1101</v>
      </c>
      <c r="AS1291" s="116">
        <v>39790</v>
      </c>
    </row>
    <row r="1292" spans="40:45" x14ac:dyDescent="0.25">
      <c r="AN1292" s="116" t="s">
        <v>1120</v>
      </c>
      <c r="AO1292" s="116" t="s">
        <v>1121</v>
      </c>
      <c r="AP1292" s="116" t="s">
        <v>1009</v>
      </c>
      <c r="AQ1292" s="116" t="s">
        <v>1036</v>
      </c>
      <c r="AR1292" s="116" t="s">
        <v>1101</v>
      </c>
      <c r="AS1292" s="116">
        <v>17070</v>
      </c>
    </row>
    <row r="1293" spans="40:45" x14ac:dyDescent="0.25">
      <c r="AN1293" s="116" t="s">
        <v>1120</v>
      </c>
      <c r="AO1293" s="116" t="s">
        <v>1121</v>
      </c>
      <c r="AP1293" s="116" t="s">
        <v>1009</v>
      </c>
      <c r="AQ1293" s="116" t="s">
        <v>1037</v>
      </c>
      <c r="AR1293" s="116" t="s">
        <v>1101</v>
      </c>
      <c r="AS1293" s="116">
        <v>1042015</v>
      </c>
    </row>
    <row r="1294" spans="40:45" x14ac:dyDescent="0.25">
      <c r="AN1294" s="116" t="s">
        <v>1120</v>
      </c>
      <c r="AO1294" s="116" t="s">
        <v>1121</v>
      </c>
      <c r="AP1294" s="116" t="s">
        <v>1009</v>
      </c>
      <c r="AQ1294" s="116" t="s">
        <v>1038</v>
      </c>
      <c r="AR1294" s="116" t="s">
        <v>1101</v>
      </c>
      <c r="AS1294" s="116">
        <v>59974</v>
      </c>
    </row>
    <row r="1295" spans="40:45" x14ac:dyDescent="0.25">
      <c r="AN1295" s="116" t="s">
        <v>1120</v>
      </c>
      <c r="AO1295" s="116" t="s">
        <v>1121</v>
      </c>
      <c r="AP1295" s="116" t="s">
        <v>1009</v>
      </c>
      <c r="AQ1295" s="116" t="s">
        <v>1039</v>
      </c>
      <c r="AR1295" s="116" t="s">
        <v>1101</v>
      </c>
      <c r="AS1295" s="116">
        <v>457745</v>
      </c>
    </row>
    <row r="1296" spans="40:45" x14ac:dyDescent="0.25">
      <c r="AN1296" s="116" t="s">
        <v>1120</v>
      </c>
      <c r="AO1296" s="116" t="s">
        <v>1121</v>
      </c>
      <c r="AP1296" s="116" t="s">
        <v>1009</v>
      </c>
      <c r="AQ1296" s="116" t="s">
        <v>1040</v>
      </c>
      <c r="AR1296" s="116" t="s">
        <v>1101</v>
      </c>
      <c r="AS1296" s="116">
        <v>85715</v>
      </c>
    </row>
    <row r="1297" spans="40:45" x14ac:dyDescent="0.25">
      <c r="AN1297" s="116" t="s">
        <v>1120</v>
      </c>
      <c r="AO1297" s="116" t="s">
        <v>1121</v>
      </c>
      <c r="AP1297" s="116" t="s">
        <v>1009</v>
      </c>
      <c r="AQ1297" s="116" t="s">
        <v>1041</v>
      </c>
      <c r="AR1297" s="116" t="s">
        <v>1101</v>
      </c>
      <c r="AS1297" s="116">
        <v>407181</v>
      </c>
    </row>
    <row r="1298" spans="40:45" x14ac:dyDescent="0.25">
      <c r="AN1298" s="116" t="s">
        <v>1120</v>
      </c>
      <c r="AO1298" s="116" t="s">
        <v>1121</v>
      </c>
      <c r="AP1298" s="116" t="s">
        <v>1009</v>
      </c>
      <c r="AQ1298" s="116" t="s">
        <v>1042</v>
      </c>
      <c r="AR1298" s="116" t="s">
        <v>1101</v>
      </c>
      <c r="AS1298" s="116">
        <v>20060</v>
      </c>
    </row>
    <row r="1299" spans="40:45" x14ac:dyDescent="0.25">
      <c r="AN1299" s="116" t="s">
        <v>1120</v>
      </c>
      <c r="AO1299" s="116" t="s">
        <v>1121</v>
      </c>
      <c r="AP1299" s="116" t="s">
        <v>1009</v>
      </c>
      <c r="AQ1299" s="116" t="s">
        <v>3</v>
      </c>
      <c r="AR1299" s="116" t="s">
        <v>1101</v>
      </c>
      <c r="AS1299" s="116">
        <v>2370423</v>
      </c>
    </row>
    <row r="1300" spans="40:45" x14ac:dyDescent="0.25">
      <c r="AN1300" s="116" t="s">
        <v>1120</v>
      </c>
      <c r="AO1300" s="116" t="s">
        <v>1121</v>
      </c>
      <c r="AP1300" s="116" t="s">
        <v>1010</v>
      </c>
      <c r="AQ1300" s="116" t="s">
        <v>1034</v>
      </c>
      <c r="AR1300" s="116" t="s">
        <v>1101</v>
      </c>
      <c r="AS1300" s="116">
        <v>12088</v>
      </c>
    </row>
    <row r="1301" spans="40:45" x14ac:dyDescent="0.25">
      <c r="AN1301" s="116" t="s">
        <v>1120</v>
      </c>
      <c r="AO1301" s="116" t="s">
        <v>1121</v>
      </c>
      <c r="AP1301" s="116" t="s">
        <v>1010</v>
      </c>
      <c r="AQ1301" s="116" t="s">
        <v>1035</v>
      </c>
      <c r="AR1301" s="116" t="s">
        <v>1101</v>
      </c>
      <c r="AS1301" s="116">
        <v>10285</v>
      </c>
    </row>
    <row r="1302" spans="40:45" x14ac:dyDescent="0.25">
      <c r="AN1302" s="116" t="s">
        <v>1120</v>
      </c>
      <c r="AO1302" s="116" t="s">
        <v>1121</v>
      </c>
      <c r="AP1302" s="116" t="s">
        <v>1010</v>
      </c>
      <c r="AQ1302" s="116" t="s">
        <v>1036</v>
      </c>
      <c r="AR1302" s="116" t="s">
        <v>1101</v>
      </c>
      <c r="AS1302" s="116">
        <v>81252</v>
      </c>
    </row>
    <row r="1303" spans="40:45" x14ac:dyDescent="0.25">
      <c r="AN1303" s="116" t="s">
        <v>1120</v>
      </c>
      <c r="AO1303" s="116" t="s">
        <v>1121</v>
      </c>
      <c r="AP1303" s="116" t="s">
        <v>1010</v>
      </c>
      <c r="AQ1303" s="116" t="s">
        <v>1037</v>
      </c>
      <c r="AR1303" s="116" t="s">
        <v>1101</v>
      </c>
      <c r="AS1303" s="116">
        <v>84230</v>
      </c>
    </row>
    <row r="1304" spans="40:45" x14ac:dyDescent="0.25">
      <c r="AN1304" s="116" t="s">
        <v>1120</v>
      </c>
      <c r="AO1304" s="116" t="s">
        <v>1121</v>
      </c>
      <c r="AP1304" s="116" t="s">
        <v>1010</v>
      </c>
      <c r="AQ1304" s="116" t="s">
        <v>1038</v>
      </c>
      <c r="AR1304" s="116" t="s">
        <v>1101</v>
      </c>
      <c r="AS1304" s="116">
        <v>75123</v>
      </c>
    </row>
    <row r="1305" spans="40:45" x14ac:dyDescent="0.25">
      <c r="AN1305" s="116" t="s">
        <v>1120</v>
      </c>
      <c r="AO1305" s="116" t="s">
        <v>1121</v>
      </c>
      <c r="AP1305" s="116" t="s">
        <v>1010</v>
      </c>
      <c r="AQ1305" s="116" t="s">
        <v>1039</v>
      </c>
      <c r="AR1305" s="116" t="s">
        <v>1101</v>
      </c>
      <c r="AS1305" s="116">
        <v>28628</v>
      </c>
    </row>
    <row r="1306" spans="40:45" x14ac:dyDescent="0.25">
      <c r="AN1306" s="116" t="s">
        <v>1120</v>
      </c>
      <c r="AO1306" s="116" t="s">
        <v>1121</v>
      </c>
      <c r="AP1306" s="116" t="s">
        <v>1010</v>
      </c>
      <c r="AQ1306" s="116" t="s">
        <v>1040</v>
      </c>
      <c r="AR1306" s="116" t="s">
        <v>1101</v>
      </c>
      <c r="AS1306" s="116">
        <v>8940</v>
      </c>
    </row>
    <row r="1307" spans="40:45" x14ac:dyDescent="0.25">
      <c r="AN1307" s="116" t="s">
        <v>1120</v>
      </c>
      <c r="AO1307" s="116" t="s">
        <v>1121</v>
      </c>
      <c r="AP1307" s="116" t="s">
        <v>1010</v>
      </c>
      <c r="AQ1307" s="116" t="s">
        <v>1041</v>
      </c>
      <c r="AR1307" s="116" t="s">
        <v>1101</v>
      </c>
      <c r="AS1307" s="116">
        <v>30336</v>
      </c>
    </row>
    <row r="1308" spans="40:45" x14ac:dyDescent="0.25">
      <c r="AN1308" s="116" t="s">
        <v>1120</v>
      </c>
      <c r="AO1308" s="116" t="s">
        <v>1121</v>
      </c>
      <c r="AP1308" s="116" t="s">
        <v>1010</v>
      </c>
      <c r="AQ1308" s="116" t="s">
        <v>1042</v>
      </c>
      <c r="AR1308" s="116" t="s">
        <v>1101</v>
      </c>
      <c r="AS1308" s="116">
        <v>19514</v>
      </c>
    </row>
    <row r="1309" spans="40:45" x14ac:dyDescent="0.25">
      <c r="AN1309" s="116" t="s">
        <v>1120</v>
      </c>
      <c r="AO1309" s="116" t="s">
        <v>1121</v>
      </c>
      <c r="AP1309" s="116" t="s">
        <v>1010</v>
      </c>
      <c r="AQ1309" s="116" t="s">
        <v>3</v>
      </c>
      <c r="AR1309" s="116" t="s">
        <v>1091</v>
      </c>
      <c r="AS1309" s="116">
        <v>350399</v>
      </c>
    </row>
    <row r="1310" spans="40:45" x14ac:dyDescent="0.25">
      <c r="AN1310" s="116" t="s">
        <v>1120</v>
      </c>
      <c r="AO1310" s="116" t="s">
        <v>1122</v>
      </c>
      <c r="AP1310" s="116" t="s">
        <v>1044</v>
      </c>
      <c r="AQ1310" s="116" t="s">
        <v>1034</v>
      </c>
      <c r="AR1310" s="116" t="s">
        <v>1091</v>
      </c>
      <c r="AS1310" s="116">
        <v>573180</v>
      </c>
    </row>
    <row r="1311" spans="40:45" x14ac:dyDescent="0.25">
      <c r="AN1311" s="116" t="s">
        <v>1120</v>
      </c>
      <c r="AO1311" s="116" t="s">
        <v>1122</v>
      </c>
      <c r="AP1311" s="116" t="s">
        <v>1044</v>
      </c>
      <c r="AQ1311" s="116" t="s">
        <v>1035</v>
      </c>
      <c r="AR1311" s="116" t="s">
        <v>1091</v>
      </c>
      <c r="AS1311" s="116">
        <v>254480</v>
      </c>
    </row>
    <row r="1312" spans="40:45" x14ac:dyDescent="0.25">
      <c r="AN1312" s="116" t="s">
        <v>1120</v>
      </c>
      <c r="AO1312" s="116" t="s">
        <v>1122</v>
      </c>
      <c r="AP1312" s="116" t="s">
        <v>1044</v>
      </c>
      <c r="AQ1312" s="116" t="s">
        <v>1036</v>
      </c>
      <c r="AR1312" s="116" t="s">
        <v>1091</v>
      </c>
      <c r="AS1312" s="116">
        <v>637123</v>
      </c>
    </row>
    <row r="1313" spans="40:45" x14ac:dyDescent="0.25">
      <c r="AN1313" s="116" t="s">
        <v>1120</v>
      </c>
      <c r="AO1313" s="116" t="s">
        <v>1122</v>
      </c>
      <c r="AP1313" s="116" t="s">
        <v>1044</v>
      </c>
      <c r="AQ1313" s="116" t="s">
        <v>1037</v>
      </c>
      <c r="AR1313" s="116" t="s">
        <v>1091</v>
      </c>
      <c r="AS1313" s="116">
        <v>5048492</v>
      </c>
    </row>
    <row r="1314" spans="40:45" x14ac:dyDescent="0.25">
      <c r="AN1314" s="116" t="s">
        <v>1120</v>
      </c>
      <c r="AO1314" s="116" t="s">
        <v>1122</v>
      </c>
      <c r="AP1314" s="116" t="s">
        <v>1044</v>
      </c>
      <c r="AQ1314" s="116" t="s">
        <v>1038</v>
      </c>
      <c r="AR1314" s="116" t="s">
        <v>1091</v>
      </c>
      <c r="AS1314" s="116">
        <v>837747</v>
      </c>
    </row>
    <row r="1315" spans="40:45" x14ac:dyDescent="0.25">
      <c r="AN1315" s="116" t="s">
        <v>1120</v>
      </c>
      <c r="AO1315" s="116" t="s">
        <v>1122</v>
      </c>
      <c r="AP1315" s="116" t="s">
        <v>1044</v>
      </c>
      <c r="AQ1315" s="116" t="s">
        <v>1039</v>
      </c>
      <c r="AR1315" s="116" t="s">
        <v>1091</v>
      </c>
      <c r="AS1315" s="116">
        <v>1749931</v>
      </c>
    </row>
    <row r="1316" spans="40:45" x14ac:dyDescent="0.25">
      <c r="AN1316" s="116" t="s">
        <v>1120</v>
      </c>
      <c r="AO1316" s="116" t="s">
        <v>1122</v>
      </c>
      <c r="AP1316" s="116" t="s">
        <v>1044</v>
      </c>
      <c r="AQ1316" s="116" t="s">
        <v>1040</v>
      </c>
      <c r="AR1316" s="116" t="s">
        <v>1091</v>
      </c>
      <c r="AS1316" s="116">
        <v>425857</v>
      </c>
    </row>
    <row r="1317" spans="40:45" x14ac:dyDescent="0.25">
      <c r="AN1317" s="116" t="s">
        <v>1120</v>
      </c>
      <c r="AO1317" s="116" t="s">
        <v>1122</v>
      </c>
      <c r="AP1317" s="116" t="s">
        <v>1044</v>
      </c>
      <c r="AQ1317" s="116" t="s">
        <v>1041</v>
      </c>
      <c r="AR1317" s="116" t="s">
        <v>1091</v>
      </c>
      <c r="AS1317" s="116">
        <v>2479284</v>
      </c>
    </row>
    <row r="1318" spans="40:45" x14ac:dyDescent="0.25">
      <c r="AN1318" s="116" t="s">
        <v>1120</v>
      </c>
      <c r="AO1318" s="116" t="s">
        <v>1122</v>
      </c>
      <c r="AP1318" s="116" t="s">
        <v>1044</v>
      </c>
      <c r="AQ1318" s="116" t="s">
        <v>1042</v>
      </c>
      <c r="AR1318" s="116" t="s">
        <v>1091</v>
      </c>
      <c r="AS1318" s="116">
        <v>139925</v>
      </c>
    </row>
    <row r="1319" spans="40:45" x14ac:dyDescent="0.25">
      <c r="AN1319" s="116" t="s">
        <v>1120</v>
      </c>
      <c r="AO1319" s="116" t="s">
        <v>1122</v>
      </c>
      <c r="AP1319" s="116" t="s">
        <v>1044</v>
      </c>
      <c r="AQ1319" s="116" t="s">
        <v>3</v>
      </c>
      <c r="AR1319" s="116" t="s">
        <v>1091</v>
      </c>
      <c r="AS1319" s="116">
        <v>12146019</v>
      </c>
    </row>
    <row r="1320" spans="40:45" x14ac:dyDescent="0.25">
      <c r="AN1320" s="116" t="s">
        <v>1120</v>
      </c>
      <c r="AO1320" s="116" t="s">
        <v>1122</v>
      </c>
      <c r="AP1320" s="116" t="s">
        <v>1009</v>
      </c>
      <c r="AQ1320" s="116" t="s">
        <v>1034</v>
      </c>
      <c r="AR1320" s="116" t="s">
        <v>1091</v>
      </c>
      <c r="AS1320" s="116">
        <v>547361</v>
      </c>
    </row>
    <row r="1321" spans="40:45" x14ac:dyDescent="0.25">
      <c r="AN1321" s="116" t="s">
        <v>1120</v>
      </c>
      <c r="AO1321" s="116" t="s">
        <v>1122</v>
      </c>
      <c r="AP1321" s="116" t="s">
        <v>1009</v>
      </c>
      <c r="AQ1321" s="116" t="s">
        <v>1035</v>
      </c>
      <c r="AR1321" s="116" t="s">
        <v>1091</v>
      </c>
      <c r="AS1321" s="116">
        <v>167138</v>
      </c>
    </row>
    <row r="1322" spans="40:45" x14ac:dyDescent="0.25">
      <c r="AN1322" s="116" t="s">
        <v>1120</v>
      </c>
      <c r="AO1322" s="116" t="s">
        <v>1122</v>
      </c>
      <c r="AP1322" s="116" t="s">
        <v>1009</v>
      </c>
      <c r="AQ1322" s="116" t="s">
        <v>1036</v>
      </c>
      <c r="AR1322" s="116" t="s">
        <v>1091</v>
      </c>
      <c r="AS1322" s="116">
        <v>34619</v>
      </c>
    </row>
    <row r="1323" spans="40:45" x14ac:dyDescent="0.25">
      <c r="AN1323" s="116" t="s">
        <v>1120</v>
      </c>
      <c r="AO1323" s="116" t="s">
        <v>1122</v>
      </c>
      <c r="AP1323" s="116" t="s">
        <v>1009</v>
      </c>
      <c r="AQ1323" s="116" t="s">
        <v>1037</v>
      </c>
      <c r="AR1323" s="116" t="s">
        <v>1091</v>
      </c>
      <c r="AS1323" s="116">
        <v>4445177</v>
      </c>
    </row>
    <row r="1324" spans="40:45" x14ac:dyDescent="0.25">
      <c r="AN1324" s="116" t="s">
        <v>1120</v>
      </c>
      <c r="AO1324" s="116" t="s">
        <v>1122</v>
      </c>
      <c r="AP1324" s="116" t="s">
        <v>1009</v>
      </c>
      <c r="AQ1324" s="116" t="s">
        <v>1038</v>
      </c>
      <c r="AR1324" s="116" t="s">
        <v>1091</v>
      </c>
      <c r="AS1324" s="116">
        <v>302952</v>
      </c>
    </row>
    <row r="1325" spans="40:45" x14ac:dyDescent="0.25">
      <c r="AN1325" s="116" t="s">
        <v>1120</v>
      </c>
      <c r="AO1325" s="116" t="s">
        <v>1122</v>
      </c>
      <c r="AP1325" s="116" t="s">
        <v>1009</v>
      </c>
      <c r="AQ1325" s="116" t="s">
        <v>1039</v>
      </c>
      <c r="AR1325" s="116" t="s">
        <v>1091</v>
      </c>
      <c r="AS1325" s="116">
        <v>1561943</v>
      </c>
    </row>
    <row r="1326" spans="40:45" x14ac:dyDescent="0.25">
      <c r="AN1326" s="116" t="s">
        <v>1120</v>
      </c>
      <c r="AO1326" s="116" t="s">
        <v>1122</v>
      </c>
      <c r="AP1326" s="116" t="s">
        <v>1009</v>
      </c>
      <c r="AQ1326" s="116" t="s">
        <v>1040</v>
      </c>
      <c r="AR1326" s="116" t="s">
        <v>1091</v>
      </c>
      <c r="AS1326" s="116">
        <v>363438</v>
      </c>
    </row>
    <row r="1327" spans="40:45" x14ac:dyDescent="0.25">
      <c r="AN1327" s="116" t="s">
        <v>1120</v>
      </c>
      <c r="AO1327" s="116" t="s">
        <v>1122</v>
      </c>
      <c r="AP1327" s="116" t="s">
        <v>1009</v>
      </c>
      <c r="AQ1327" s="116" t="s">
        <v>1041</v>
      </c>
      <c r="AR1327" s="116" t="s">
        <v>1091</v>
      </c>
      <c r="AS1327" s="116">
        <v>2222111</v>
      </c>
    </row>
    <row r="1328" spans="40:45" x14ac:dyDescent="0.25">
      <c r="AN1328" s="116" t="s">
        <v>1120</v>
      </c>
      <c r="AO1328" s="116" t="s">
        <v>1122</v>
      </c>
      <c r="AP1328" s="116" t="s">
        <v>1009</v>
      </c>
      <c r="AQ1328" s="116" t="s">
        <v>1042</v>
      </c>
      <c r="AR1328" s="116" t="s">
        <v>1091</v>
      </c>
      <c r="AS1328" s="116">
        <v>43807</v>
      </c>
    </row>
    <row r="1329" spans="40:45" x14ac:dyDescent="0.25">
      <c r="AN1329" s="116" t="s">
        <v>1120</v>
      </c>
      <c r="AO1329" s="116" t="s">
        <v>1122</v>
      </c>
      <c r="AP1329" s="116" t="s">
        <v>1009</v>
      </c>
      <c r="AQ1329" s="116" t="s">
        <v>3</v>
      </c>
      <c r="AR1329" s="116" t="s">
        <v>1091</v>
      </c>
      <c r="AS1329" s="116">
        <v>9688545</v>
      </c>
    </row>
    <row r="1330" spans="40:45" x14ac:dyDescent="0.25">
      <c r="AN1330" s="116" t="s">
        <v>1120</v>
      </c>
      <c r="AO1330" s="116" t="s">
        <v>1122</v>
      </c>
      <c r="AP1330" s="116" t="s">
        <v>1010</v>
      </c>
      <c r="AQ1330" s="116" t="s">
        <v>1034</v>
      </c>
      <c r="AR1330" s="116" t="s">
        <v>1091</v>
      </c>
      <c r="AS1330" s="116">
        <v>25818</v>
      </c>
    </row>
    <row r="1331" spans="40:45" x14ac:dyDescent="0.25">
      <c r="AN1331" s="116" t="s">
        <v>1120</v>
      </c>
      <c r="AO1331" s="116" t="s">
        <v>1122</v>
      </c>
      <c r="AP1331" s="116" t="s">
        <v>1010</v>
      </c>
      <c r="AQ1331" s="116" t="s">
        <v>1035</v>
      </c>
      <c r="AR1331" s="116" t="s">
        <v>1091</v>
      </c>
      <c r="AS1331" s="116">
        <v>87342</v>
      </c>
    </row>
    <row r="1332" spans="40:45" x14ac:dyDescent="0.25">
      <c r="AN1332" s="116" t="s">
        <v>1120</v>
      </c>
      <c r="AO1332" s="116" t="s">
        <v>1122</v>
      </c>
      <c r="AP1332" s="116" t="s">
        <v>1010</v>
      </c>
      <c r="AQ1332" s="116" t="s">
        <v>1036</v>
      </c>
      <c r="AR1332" s="116" t="s">
        <v>1091</v>
      </c>
      <c r="AS1332" s="116">
        <v>602504</v>
      </c>
    </row>
    <row r="1333" spans="40:45" x14ac:dyDescent="0.25">
      <c r="AN1333" s="116" t="s">
        <v>1120</v>
      </c>
      <c r="AO1333" s="116" t="s">
        <v>1122</v>
      </c>
      <c r="AP1333" s="116" t="s">
        <v>1010</v>
      </c>
      <c r="AQ1333" s="116" t="s">
        <v>1037</v>
      </c>
      <c r="AR1333" s="116" t="s">
        <v>1091</v>
      </c>
      <c r="AS1333" s="116">
        <v>603316</v>
      </c>
    </row>
    <row r="1334" spans="40:45" x14ac:dyDescent="0.25">
      <c r="AN1334" s="116" t="s">
        <v>1120</v>
      </c>
      <c r="AO1334" s="116" t="s">
        <v>1122</v>
      </c>
      <c r="AP1334" s="116" t="s">
        <v>1010</v>
      </c>
      <c r="AQ1334" s="116" t="s">
        <v>1038</v>
      </c>
      <c r="AR1334" s="116" t="s">
        <v>1091</v>
      </c>
      <c r="AS1334" s="116">
        <v>534795</v>
      </c>
    </row>
    <row r="1335" spans="40:45" x14ac:dyDescent="0.25">
      <c r="AN1335" s="116" t="s">
        <v>1120</v>
      </c>
      <c r="AO1335" s="116" t="s">
        <v>1122</v>
      </c>
      <c r="AP1335" s="116" t="s">
        <v>1010</v>
      </c>
      <c r="AQ1335" s="116" t="s">
        <v>1039</v>
      </c>
      <c r="AR1335" s="116" t="s">
        <v>1091</v>
      </c>
      <c r="AS1335" s="116">
        <v>187988</v>
      </c>
    </row>
    <row r="1336" spans="40:45" x14ac:dyDescent="0.25">
      <c r="AN1336" s="116" t="s">
        <v>1120</v>
      </c>
      <c r="AO1336" s="116" t="s">
        <v>1122</v>
      </c>
      <c r="AP1336" s="116" t="s">
        <v>1010</v>
      </c>
      <c r="AQ1336" s="116" t="s">
        <v>1040</v>
      </c>
      <c r="AR1336" s="116" t="s">
        <v>1091</v>
      </c>
      <c r="AS1336" s="116">
        <v>62419</v>
      </c>
    </row>
    <row r="1337" spans="40:45" x14ac:dyDescent="0.25">
      <c r="AN1337" s="116" t="s">
        <v>1120</v>
      </c>
      <c r="AO1337" s="116" t="s">
        <v>1122</v>
      </c>
      <c r="AP1337" s="116" t="s">
        <v>1010</v>
      </c>
      <c r="AQ1337" s="116" t="s">
        <v>1041</v>
      </c>
      <c r="AR1337" s="116" t="s">
        <v>1091</v>
      </c>
      <c r="AS1337" s="116">
        <v>257173</v>
      </c>
    </row>
    <row r="1338" spans="40:45" x14ac:dyDescent="0.25">
      <c r="AN1338" s="116" t="s">
        <v>1120</v>
      </c>
      <c r="AO1338" s="116" t="s">
        <v>1122</v>
      </c>
      <c r="AP1338" s="116" t="s">
        <v>1010</v>
      </c>
      <c r="AQ1338" s="116" t="s">
        <v>1042</v>
      </c>
      <c r="AR1338" s="116" t="s">
        <v>1091</v>
      </c>
      <c r="AS1338" s="116">
        <v>96119</v>
      </c>
    </row>
    <row r="1339" spans="40:45" x14ac:dyDescent="0.25">
      <c r="AN1339" s="116" t="s">
        <v>1120</v>
      </c>
      <c r="AO1339" s="116" t="s">
        <v>1122</v>
      </c>
      <c r="AP1339" s="116" t="s">
        <v>1010</v>
      </c>
      <c r="AQ1339" s="116" t="s">
        <v>3</v>
      </c>
      <c r="AR1339" s="116" t="s">
        <v>1091</v>
      </c>
      <c r="AS1339" s="116">
        <v>2457474</v>
      </c>
    </row>
    <row r="1340" spans="40:45" x14ac:dyDescent="0.25">
      <c r="AN1340" s="116" t="s">
        <v>1123</v>
      </c>
      <c r="AO1340" s="116" t="s">
        <v>1121</v>
      </c>
      <c r="AP1340" s="116" t="s">
        <v>1044</v>
      </c>
      <c r="AQ1340" s="116" t="s">
        <v>1034</v>
      </c>
      <c r="AR1340" s="116" t="s">
        <v>1101</v>
      </c>
      <c r="AS1340" s="116">
        <v>36061</v>
      </c>
    </row>
    <row r="1341" spans="40:45" x14ac:dyDescent="0.25">
      <c r="AN1341" s="116" t="s">
        <v>1123</v>
      </c>
      <c r="AO1341" s="116" t="s">
        <v>1121</v>
      </c>
      <c r="AP1341" s="116" t="s">
        <v>1044</v>
      </c>
      <c r="AQ1341" s="116" t="s">
        <v>1035</v>
      </c>
      <c r="AR1341" s="116" t="s">
        <v>1101</v>
      </c>
      <c r="AS1341" s="116">
        <v>4400</v>
      </c>
    </row>
    <row r="1342" spans="40:45" x14ac:dyDescent="0.25">
      <c r="AN1342" s="116" t="s">
        <v>1123</v>
      </c>
      <c r="AO1342" s="116" t="s">
        <v>1121</v>
      </c>
      <c r="AP1342" s="116" t="s">
        <v>1044</v>
      </c>
      <c r="AQ1342" s="116" t="s">
        <v>1036</v>
      </c>
      <c r="AR1342" s="116" t="s">
        <v>1101</v>
      </c>
      <c r="AS1342" s="116">
        <v>1816</v>
      </c>
    </row>
    <row r="1343" spans="40:45" x14ac:dyDescent="0.25">
      <c r="AN1343" s="116" t="s">
        <v>1123</v>
      </c>
      <c r="AO1343" s="116" t="s">
        <v>1121</v>
      </c>
      <c r="AP1343" s="116" t="s">
        <v>1044</v>
      </c>
      <c r="AQ1343" s="116" t="s">
        <v>1037</v>
      </c>
      <c r="AR1343" s="116" t="s">
        <v>1101</v>
      </c>
      <c r="AS1343" s="116">
        <v>420746</v>
      </c>
    </row>
    <row r="1344" spans="40:45" x14ac:dyDescent="0.25">
      <c r="AN1344" s="116" t="s">
        <v>1123</v>
      </c>
      <c r="AO1344" s="116" t="s">
        <v>1121</v>
      </c>
      <c r="AP1344" s="116" t="s">
        <v>1044</v>
      </c>
      <c r="AQ1344" s="116" t="s">
        <v>1038</v>
      </c>
      <c r="AR1344" s="116" t="s">
        <v>1101</v>
      </c>
      <c r="AS1344" s="116">
        <v>24143</v>
      </c>
    </row>
    <row r="1345" spans="40:45" x14ac:dyDescent="0.25">
      <c r="AN1345" s="116" t="s">
        <v>1123</v>
      </c>
      <c r="AO1345" s="116" t="s">
        <v>1121</v>
      </c>
      <c r="AP1345" s="116" t="s">
        <v>1044</v>
      </c>
      <c r="AQ1345" s="116" t="s">
        <v>1039</v>
      </c>
      <c r="AR1345" s="116" t="s">
        <v>1101</v>
      </c>
      <c r="AS1345" s="116">
        <v>144945</v>
      </c>
    </row>
    <row r="1346" spans="40:45" x14ac:dyDescent="0.25">
      <c r="AN1346" s="116" t="s">
        <v>1123</v>
      </c>
      <c r="AO1346" s="116" t="s">
        <v>1121</v>
      </c>
      <c r="AP1346" s="116" t="s">
        <v>1044</v>
      </c>
      <c r="AQ1346" s="116" t="s">
        <v>1040</v>
      </c>
      <c r="AR1346" s="116" t="s">
        <v>1101</v>
      </c>
      <c r="AS1346" s="116">
        <v>12545</v>
      </c>
    </row>
    <row r="1347" spans="40:45" x14ac:dyDescent="0.25">
      <c r="AN1347" s="116" t="s">
        <v>1123</v>
      </c>
      <c r="AO1347" s="116" t="s">
        <v>1121</v>
      </c>
      <c r="AP1347" s="116" t="s">
        <v>1044</v>
      </c>
      <c r="AQ1347" s="116" t="s">
        <v>1041</v>
      </c>
      <c r="AR1347" s="116" t="s">
        <v>1101</v>
      </c>
      <c r="AS1347" s="116">
        <v>208905</v>
      </c>
    </row>
    <row r="1348" spans="40:45" x14ac:dyDescent="0.25">
      <c r="AN1348" s="116" t="s">
        <v>1123</v>
      </c>
      <c r="AO1348" s="116" t="s">
        <v>1121</v>
      </c>
      <c r="AP1348" s="116" t="s">
        <v>1044</v>
      </c>
      <c r="AQ1348" s="116" t="s">
        <v>1042</v>
      </c>
      <c r="AR1348" s="116" t="s">
        <v>1101</v>
      </c>
      <c r="AS1348" s="116">
        <v>46286</v>
      </c>
    </row>
    <row r="1349" spans="40:45" x14ac:dyDescent="0.25">
      <c r="AN1349" s="116" t="s">
        <v>1123</v>
      </c>
      <c r="AO1349" s="116" t="s">
        <v>1121</v>
      </c>
      <c r="AP1349" s="116" t="s">
        <v>1044</v>
      </c>
      <c r="AQ1349" s="116" t="s">
        <v>3</v>
      </c>
      <c r="AR1349" s="116" t="s">
        <v>1101</v>
      </c>
      <c r="AS1349" s="116">
        <v>899847</v>
      </c>
    </row>
    <row r="1350" spans="40:45" x14ac:dyDescent="0.25">
      <c r="AN1350" s="116" t="s">
        <v>1123</v>
      </c>
      <c r="AO1350" s="116" t="s">
        <v>1121</v>
      </c>
      <c r="AP1350" s="116" t="s">
        <v>1009</v>
      </c>
      <c r="AQ1350" s="116" t="s">
        <v>1034</v>
      </c>
      <c r="AR1350" s="116" t="s">
        <v>1101</v>
      </c>
      <c r="AS1350" s="116">
        <v>34499</v>
      </c>
    </row>
    <row r="1351" spans="40:45" x14ac:dyDescent="0.25">
      <c r="AN1351" s="116" t="s">
        <v>1123</v>
      </c>
      <c r="AO1351" s="116" t="s">
        <v>1121</v>
      </c>
      <c r="AP1351" s="116" t="s">
        <v>1009</v>
      </c>
      <c r="AQ1351" s="116" t="s">
        <v>1035</v>
      </c>
      <c r="AR1351" s="116" t="s">
        <v>1101</v>
      </c>
      <c r="AS1351" s="116">
        <v>4400</v>
      </c>
    </row>
    <row r="1352" spans="40:45" x14ac:dyDescent="0.25">
      <c r="AN1352" s="116" t="s">
        <v>1123</v>
      </c>
      <c r="AO1352" s="116" t="s">
        <v>1121</v>
      </c>
      <c r="AP1352" s="116" t="s">
        <v>1009</v>
      </c>
      <c r="AQ1352" s="116" t="s">
        <v>1036</v>
      </c>
      <c r="AR1352" s="116" t="s">
        <v>1101</v>
      </c>
      <c r="AS1352" s="116">
        <v>288</v>
      </c>
    </row>
    <row r="1353" spans="40:45" x14ac:dyDescent="0.25">
      <c r="AN1353" s="116" t="s">
        <v>1123</v>
      </c>
      <c r="AO1353" s="116" t="s">
        <v>1121</v>
      </c>
      <c r="AP1353" s="116" t="s">
        <v>1009</v>
      </c>
      <c r="AQ1353" s="116" t="s">
        <v>1037</v>
      </c>
      <c r="AR1353" s="116" t="s">
        <v>1101</v>
      </c>
      <c r="AS1353" s="116">
        <v>413040</v>
      </c>
    </row>
    <row r="1354" spans="40:45" x14ac:dyDescent="0.25">
      <c r="AN1354" s="116" t="s">
        <v>1123</v>
      </c>
      <c r="AO1354" s="116" t="s">
        <v>1121</v>
      </c>
      <c r="AP1354" s="116" t="s">
        <v>1009</v>
      </c>
      <c r="AQ1354" s="116" t="s">
        <v>1038</v>
      </c>
      <c r="AR1354" s="116" t="s">
        <v>1101</v>
      </c>
      <c r="AS1354" s="116">
        <v>12803</v>
      </c>
    </row>
    <row r="1355" spans="40:45" x14ac:dyDescent="0.25">
      <c r="AN1355" s="116" t="s">
        <v>1123</v>
      </c>
      <c r="AO1355" s="116" t="s">
        <v>1121</v>
      </c>
      <c r="AP1355" s="116" t="s">
        <v>1009</v>
      </c>
      <c r="AQ1355" s="116" t="s">
        <v>1039</v>
      </c>
      <c r="AR1355" s="116" t="s">
        <v>1101</v>
      </c>
      <c r="AS1355" s="116">
        <v>139941</v>
      </c>
    </row>
    <row r="1356" spans="40:45" x14ac:dyDescent="0.25">
      <c r="AN1356" s="116" t="s">
        <v>1123</v>
      </c>
      <c r="AO1356" s="116" t="s">
        <v>1121</v>
      </c>
      <c r="AP1356" s="116" t="s">
        <v>1009</v>
      </c>
      <c r="AQ1356" s="116" t="s">
        <v>1040</v>
      </c>
      <c r="AR1356" s="116" t="s">
        <v>1101</v>
      </c>
      <c r="AS1356" s="116">
        <v>11638</v>
      </c>
    </row>
    <row r="1357" spans="40:45" x14ac:dyDescent="0.25">
      <c r="AN1357" s="116" t="s">
        <v>1123</v>
      </c>
      <c r="AO1357" s="116" t="s">
        <v>1121</v>
      </c>
      <c r="AP1357" s="116" t="s">
        <v>1009</v>
      </c>
      <c r="AQ1357" s="116" t="s">
        <v>1041</v>
      </c>
      <c r="AR1357" s="116" t="s">
        <v>1101</v>
      </c>
      <c r="AS1357" s="116">
        <v>204246</v>
      </c>
    </row>
    <row r="1358" spans="40:45" x14ac:dyDescent="0.25">
      <c r="AN1358" s="116" t="s">
        <v>1123</v>
      </c>
      <c r="AO1358" s="116" t="s">
        <v>1121</v>
      </c>
      <c r="AP1358" s="116" t="s">
        <v>1009</v>
      </c>
      <c r="AQ1358" s="116" t="s">
        <v>1042</v>
      </c>
      <c r="AR1358" s="116" t="s">
        <v>1101</v>
      </c>
      <c r="AS1358" s="116">
        <v>39762</v>
      </c>
    </row>
    <row r="1359" spans="40:45" x14ac:dyDescent="0.25">
      <c r="AN1359" s="116" t="s">
        <v>1123</v>
      </c>
      <c r="AO1359" s="116" t="s">
        <v>1121</v>
      </c>
      <c r="AP1359" s="116" t="s">
        <v>1009</v>
      </c>
      <c r="AQ1359" s="116" t="s">
        <v>3</v>
      </c>
      <c r="AR1359" s="116" t="s">
        <v>1101</v>
      </c>
      <c r="AS1359" s="116">
        <v>860617</v>
      </c>
    </row>
    <row r="1360" spans="40:45" x14ac:dyDescent="0.25">
      <c r="AN1360" s="116" t="s">
        <v>1123</v>
      </c>
      <c r="AO1360" s="116" t="s">
        <v>1121</v>
      </c>
      <c r="AP1360" s="116" t="s">
        <v>1010</v>
      </c>
      <c r="AQ1360" s="116" t="s">
        <v>1034</v>
      </c>
      <c r="AR1360" s="116" t="s">
        <v>1101</v>
      </c>
      <c r="AS1360" s="116">
        <v>1562</v>
      </c>
    </row>
    <row r="1361" spans="40:45" x14ac:dyDescent="0.25">
      <c r="AN1361" s="116" t="s">
        <v>1123</v>
      </c>
      <c r="AO1361" s="116" t="s">
        <v>1121</v>
      </c>
      <c r="AP1361" s="116" t="s">
        <v>1010</v>
      </c>
      <c r="AQ1361" s="116" t="s">
        <v>1035</v>
      </c>
      <c r="AR1361" s="116" t="s">
        <v>1101</v>
      </c>
      <c r="AS1361" s="116"/>
    </row>
    <row r="1362" spans="40:45" x14ac:dyDescent="0.25">
      <c r="AN1362" s="116" t="s">
        <v>1123</v>
      </c>
      <c r="AO1362" s="116" t="s">
        <v>1121</v>
      </c>
      <c r="AP1362" s="116" t="s">
        <v>1010</v>
      </c>
      <c r="AQ1362" s="116" t="s">
        <v>1036</v>
      </c>
      <c r="AR1362" s="116" t="s">
        <v>1101</v>
      </c>
      <c r="AS1362" s="116">
        <v>1528</v>
      </c>
    </row>
    <row r="1363" spans="40:45" x14ac:dyDescent="0.25">
      <c r="AN1363" s="116" t="s">
        <v>1123</v>
      </c>
      <c r="AO1363" s="116" t="s">
        <v>1121</v>
      </c>
      <c r="AP1363" s="116" t="s">
        <v>1010</v>
      </c>
      <c r="AQ1363" s="116" t="s">
        <v>1037</v>
      </c>
      <c r="AR1363" s="116" t="s">
        <v>1101</v>
      </c>
      <c r="AS1363" s="116">
        <v>7707</v>
      </c>
    </row>
    <row r="1364" spans="40:45" x14ac:dyDescent="0.25">
      <c r="AN1364" s="116" t="s">
        <v>1123</v>
      </c>
      <c r="AO1364" s="116" t="s">
        <v>1121</v>
      </c>
      <c r="AP1364" s="116" t="s">
        <v>1010</v>
      </c>
      <c r="AQ1364" s="116" t="s">
        <v>1038</v>
      </c>
      <c r="AR1364" s="116" t="s">
        <v>1101</v>
      </c>
      <c r="AS1364" s="116">
        <v>11340</v>
      </c>
    </row>
    <row r="1365" spans="40:45" x14ac:dyDescent="0.25">
      <c r="AN1365" s="116" t="s">
        <v>1123</v>
      </c>
      <c r="AO1365" s="116" t="s">
        <v>1121</v>
      </c>
      <c r="AP1365" s="116" t="s">
        <v>1010</v>
      </c>
      <c r="AQ1365" s="116" t="s">
        <v>1039</v>
      </c>
      <c r="AR1365" s="116" t="s">
        <v>1101</v>
      </c>
      <c r="AS1365" s="116">
        <v>5004</v>
      </c>
    </row>
    <row r="1366" spans="40:45" x14ac:dyDescent="0.25">
      <c r="AN1366" s="116" t="s">
        <v>1123</v>
      </c>
      <c r="AO1366" s="116" t="s">
        <v>1121</v>
      </c>
      <c r="AP1366" s="116" t="s">
        <v>1010</v>
      </c>
      <c r="AQ1366" s="116" t="s">
        <v>1040</v>
      </c>
      <c r="AR1366" s="116" t="s">
        <v>1101</v>
      </c>
      <c r="AS1366" s="116">
        <v>907</v>
      </c>
    </row>
    <row r="1367" spans="40:45" x14ac:dyDescent="0.25">
      <c r="AN1367" s="116" t="s">
        <v>1123</v>
      </c>
      <c r="AO1367" s="116" t="s">
        <v>1121</v>
      </c>
      <c r="AP1367" s="116" t="s">
        <v>1010</v>
      </c>
      <c r="AQ1367" s="116" t="s">
        <v>1041</v>
      </c>
      <c r="AR1367" s="116" t="s">
        <v>1101</v>
      </c>
      <c r="AS1367" s="116">
        <v>4659</v>
      </c>
    </row>
    <row r="1368" spans="40:45" x14ac:dyDescent="0.25">
      <c r="AN1368" s="116" t="s">
        <v>1123</v>
      </c>
      <c r="AO1368" s="116" t="s">
        <v>1121</v>
      </c>
      <c r="AP1368" s="116" t="s">
        <v>1010</v>
      </c>
      <c r="AQ1368" s="116" t="s">
        <v>1042</v>
      </c>
      <c r="AR1368" s="116" t="s">
        <v>1101</v>
      </c>
      <c r="AS1368" s="116">
        <v>6524</v>
      </c>
    </row>
    <row r="1369" spans="40:45" x14ac:dyDescent="0.25">
      <c r="AN1369" s="116" t="s">
        <v>1123</v>
      </c>
      <c r="AO1369" s="116" t="s">
        <v>1121</v>
      </c>
      <c r="AP1369" s="116" t="s">
        <v>1010</v>
      </c>
      <c r="AQ1369" s="116" t="s">
        <v>3</v>
      </c>
      <c r="AR1369" s="116" t="s">
        <v>1091</v>
      </c>
      <c r="AS1369" s="116">
        <v>39230</v>
      </c>
    </row>
    <row r="1370" spans="40:45" x14ac:dyDescent="0.25">
      <c r="AN1370" s="116" t="s">
        <v>1123</v>
      </c>
      <c r="AO1370" s="116" t="s">
        <v>1122</v>
      </c>
      <c r="AP1370" s="116" t="s">
        <v>1044</v>
      </c>
      <c r="AQ1370" s="116" t="s">
        <v>1034</v>
      </c>
      <c r="AR1370" s="116" t="s">
        <v>1091</v>
      </c>
      <c r="AS1370" s="116">
        <v>54993</v>
      </c>
    </row>
    <row r="1371" spans="40:45" x14ac:dyDescent="0.25">
      <c r="AN1371" s="116" t="s">
        <v>1123</v>
      </c>
      <c r="AO1371" s="116" t="s">
        <v>1122</v>
      </c>
      <c r="AP1371" s="116" t="s">
        <v>1044</v>
      </c>
      <c r="AQ1371" s="116" t="s">
        <v>1035</v>
      </c>
      <c r="AR1371" s="116" t="s">
        <v>1091</v>
      </c>
      <c r="AS1371" s="116">
        <v>8909</v>
      </c>
    </row>
    <row r="1372" spans="40:45" x14ac:dyDescent="0.25">
      <c r="AN1372" s="116" t="s">
        <v>1123</v>
      </c>
      <c r="AO1372" s="116" t="s">
        <v>1122</v>
      </c>
      <c r="AP1372" s="116" t="s">
        <v>1044</v>
      </c>
      <c r="AQ1372" s="116" t="s">
        <v>1036</v>
      </c>
      <c r="AR1372" s="116" t="s">
        <v>1091</v>
      </c>
      <c r="AS1372" s="116">
        <v>3446</v>
      </c>
    </row>
    <row r="1373" spans="40:45" x14ac:dyDescent="0.25">
      <c r="AN1373" s="116" t="s">
        <v>1123</v>
      </c>
      <c r="AO1373" s="116" t="s">
        <v>1122</v>
      </c>
      <c r="AP1373" s="116" t="s">
        <v>1044</v>
      </c>
      <c r="AQ1373" s="116" t="s">
        <v>1037</v>
      </c>
      <c r="AR1373" s="116" t="s">
        <v>1091</v>
      </c>
      <c r="AS1373" s="116">
        <v>689507</v>
      </c>
    </row>
    <row r="1374" spans="40:45" x14ac:dyDescent="0.25">
      <c r="AN1374" s="116" t="s">
        <v>1123</v>
      </c>
      <c r="AO1374" s="116" t="s">
        <v>1122</v>
      </c>
      <c r="AP1374" s="116" t="s">
        <v>1044</v>
      </c>
      <c r="AQ1374" s="116" t="s">
        <v>1038</v>
      </c>
      <c r="AR1374" s="116" t="s">
        <v>1091</v>
      </c>
      <c r="AS1374" s="116">
        <v>52990</v>
      </c>
    </row>
    <row r="1375" spans="40:45" x14ac:dyDescent="0.25">
      <c r="AN1375" s="116" t="s">
        <v>1123</v>
      </c>
      <c r="AO1375" s="116" t="s">
        <v>1122</v>
      </c>
      <c r="AP1375" s="116" t="s">
        <v>1044</v>
      </c>
      <c r="AQ1375" s="116" t="s">
        <v>1039</v>
      </c>
      <c r="AR1375" s="116" t="s">
        <v>1091</v>
      </c>
      <c r="AS1375" s="116">
        <v>237670</v>
      </c>
    </row>
    <row r="1376" spans="40:45" x14ac:dyDescent="0.25">
      <c r="AN1376" s="116" t="s">
        <v>1123</v>
      </c>
      <c r="AO1376" s="116" t="s">
        <v>1122</v>
      </c>
      <c r="AP1376" s="116" t="s">
        <v>1044</v>
      </c>
      <c r="AQ1376" s="116" t="s">
        <v>1040</v>
      </c>
      <c r="AR1376" s="116" t="s">
        <v>1091</v>
      </c>
      <c r="AS1376" s="116">
        <v>26610</v>
      </c>
    </row>
    <row r="1377" spans="40:45" x14ac:dyDescent="0.25">
      <c r="AN1377" s="116" t="s">
        <v>1123</v>
      </c>
      <c r="AO1377" s="116" t="s">
        <v>1122</v>
      </c>
      <c r="AP1377" s="116" t="s">
        <v>1044</v>
      </c>
      <c r="AQ1377" s="116" t="s">
        <v>1041</v>
      </c>
      <c r="AR1377" s="116" t="s">
        <v>1091</v>
      </c>
      <c r="AS1377" s="116">
        <v>369156</v>
      </c>
    </row>
    <row r="1378" spans="40:45" x14ac:dyDescent="0.25">
      <c r="AN1378" s="116" t="s">
        <v>1123</v>
      </c>
      <c r="AO1378" s="116" t="s">
        <v>1122</v>
      </c>
      <c r="AP1378" s="116" t="s">
        <v>1044</v>
      </c>
      <c r="AQ1378" s="116" t="s">
        <v>1042</v>
      </c>
      <c r="AR1378" s="116" t="s">
        <v>1091</v>
      </c>
      <c r="AS1378" s="116">
        <v>76318</v>
      </c>
    </row>
    <row r="1379" spans="40:45" x14ac:dyDescent="0.25">
      <c r="AN1379" s="116" t="s">
        <v>1123</v>
      </c>
      <c r="AO1379" s="116" t="s">
        <v>1122</v>
      </c>
      <c r="AP1379" s="116" t="s">
        <v>1044</v>
      </c>
      <c r="AQ1379" s="116" t="s">
        <v>3</v>
      </c>
      <c r="AR1379" s="116" t="s">
        <v>1091</v>
      </c>
      <c r="AS1379" s="116">
        <v>1519598</v>
      </c>
    </row>
    <row r="1380" spans="40:45" x14ac:dyDescent="0.25">
      <c r="AN1380" s="116" t="s">
        <v>1123</v>
      </c>
      <c r="AO1380" s="116" t="s">
        <v>1122</v>
      </c>
      <c r="AP1380" s="116" t="s">
        <v>1009</v>
      </c>
      <c r="AQ1380" s="116" t="s">
        <v>1034</v>
      </c>
      <c r="AR1380" s="116" t="s">
        <v>1091</v>
      </c>
      <c r="AS1380" s="116">
        <v>53293</v>
      </c>
    </row>
    <row r="1381" spans="40:45" x14ac:dyDescent="0.25">
      <c r="AN1381" s="116" t="s">
        <v>1123</v>
      </c>
      <c r="AO1381" s="116" t="s">
        <v>1122</v>
      </c>
      <c r="AP1381" s="116" t="s">
        <v>1010</v>
      </c>
      <c r="AQ1381" s="116" t="s">
        <v>1034</v>
      </c>
      <c r="AR1381" s="116" t="s">
        <v>1091</v>
      </c>
      <c r="AS1381" s="116">
        <v>1700</v>
      </c>
    </row>
    <row r="1382" spans="40:45" x14ac:dyDescent="0.25">
      <c r="AN1382" s="116" t="s">
        <v>1123</v>
      </c>
      <c r="AO1382" s="116" t="s">
        <v>1122</v>
      </c>
      <c r="AP1382" s="116" t="s">
        <v>1009</v>
      </c>
      <c r="AQ1382" s="116" t="s">
        <v>1035</v>
      </c>
      <c r="AR1382" s="116" t="s">
        <v>1091</v>
      </c>
      <c r="AS1382" s="116">
        <v>8909</v>
      </c>
    </row>
    <row r="1383" spans="40:45" x14ac:dyDescent="0.25">
      <c r="AN1383" s="116" t="s">
        <v>1123</v>
      </c>
      <c r="AO1383" s="116" t="s">
        <v>1122</v>
      </c>
      <c r="AP1383" s="116" t="s">
        <v>1010</v>
      </c>
      <c r="AQ1383" s="116" t="s">
        <v>1035</v>
      </c>
      <c r="AR1383" s="116" t="s">
        <v>1091</v>
      </c>
      <c r="AS1383" s="116"/>
    </row>
    <row r="1384" spans="40:45" x14ac:dyDescent="0.25">
      <c r="AN1384" s="116" t="s">
        <v>1123</v>
      </c>
      <c r="AO1384" s="116" t="s">
        <v>1122</v>
      </c>
      <c r="AP1384" s="116" t="s">
        <v>1009</v>
      </c>
      <c r="AQ1384" s="116" t="s">
        <v>1036</v>
      </c>
      <c r="AR1384" s="116" t="s">
        <v>1091</v>
      </c>
      <c r="AS1384" s="116">
        <v>267</v>
      </c>
    </row>
    <row r="1385" spans="40:45" x14ac:dyDescent="0.25">
      <c r="AN1385" s="116" t="s">
        <v>1123</v>
      </c>
      <c r="AO1385" s="116" t="s">
        <v>1122</v>
      </c>
      <c r="AP1385" s="116" t="s">
        <v>1010</v>
      </c>
      <c r="AQ1385" s="116" t="s">
        <v>1036</v>
      </c>
      <c r="AR1385" s="116" t="s">
        <v>1091</v>
      </c>
      <c r="AS1385" s="116">
        <v>3179</v>
      </c>
    </row>
    <row r="1386" spans="40:45" x14ac:dyDescent="0.25">
      <c r="AN1386" s="116" t="s">
        <v>1123</v>
      </c>
      <c r="AO1386" s="116" t="s">
        <v>1122</v>
      </c>
      <c r="AP1386" s="116" t="s">
        <v>1009</v>
      </c>
      <c r="AQ1386" s="116" t="s">
        <v>1037</v>
      </c>
      <c r="AR1386" s="116" t="s">
        <v>1091</v>
      </c>
      <c r="AS1386" s="116">
        <v>668118</v>
      </c>
    </row>
    <row r="1387" spans="40:45" x14ac:dyDescent="0.25">
      <c r="AN1387" s="116" t="s">
        <v>1123</v>
      </c>
      <c r="AO1387" s="116" t="s">
        <v>1122</v>
      </c>
      <c r="AP1387" s="116" t="s">
        <v>1010</v>
      </c>
      <c r="AQ1387" s="116" t="s">
        <v>1037</v>
      </c>
      <c r="AR1387" s="116" t="s">
        <v>1091</v>
      </c>
      <c r="AS1387" s="116">
        <v>21389</v>
      </c>
    </row>
    <row r="1388" spans="40:45" x14ac:dyDescent="0.25">
      <c r="AN1388" s="116" t="s">
        <v>1123</v>
      </c>
      <c r="AO1388" s="116" t="s">
        <v>1122</v>
      </c>
      <c r="AP1388" s="116" t="s">
        <v>1009</v>
      </c>
      <c r="AQ1388" s="116" t="s">
        <v>1038</v>
      </c>
      <c r="AR1388" s="116" t="s">
        <v>1091</v>
      </c>
      <c r="AS1388" s="116">
        <v>24809</v>
      </c>
    </row>
    <row r="1389" spans="40:45" x14ac:dyDescent="0.25">
      <c r="AN1389" s="116" t="s">
        <v>1123</v>
      </c>
      <c r="AO1389" s="116" t="s">
        <v>1122</v>
      </c>
      <c r="AP1389" s="116" t="s">
        <v>1010</v>
      </c>
      <c r="AQ1389" s="116" t="s">
        <v>1038</v>
      </c>
      <c r="AR1389" s="116" t="s">
        <v>1091</v>
      </c>
      <c r="AS1389" s="116">
        <v>28181</v>
      </c>
    </row>
    <row r="1390" spans="40:45" x14ac:dyDescent="0.25">
      <c r="AN1390" s="116" t="s">
        <v>1123</v>
      </c>
      <c r="AO1390" s="116" t="s">
        <v>1122</v>
      </c>
      <c r="AP1390" s="116" t="s">
        <v>1009</v>
      </c>
      <c r="AQ1390" s="116" t="s">
        <v>1039</v>
      </c>
      <c r="AR1390" s="116" t="s">
        <v>1091</v>
      </c>
      <c r="AS1390" s="116">
        <v>223393</v>
      </c>
    </row>
    <row r="1391" spans="40:45" x14ac:dyDescent="0.25">
      <c r="AN1391" s="116" t="s">
        <v>1123</v>
      </c>
      <c r="AO1391" s="116" t="s">
        <v>1122</v>
      </c>
      <c r="AP1391" s="116" t="s">
        <v>1010</v>
      </c>
      <c r="AQ1391" s="116" t="s">
        <v>1039</v>
      </c>
      <c r="AR1391" s="116" t="s">
        <v>1091</v>
      </c>
      <c r="AS1391" s="116">
        <v>14276</v>
      </c>
    </row>
    <row r="1392" spans="40:45" x14ac:dyDescent="0.25">
      <c r="AN1392" s="116" t="s">
        <v>1123</v>
      </c>
      <c r="AO1392" s="116" t="s">
        <v>1122</v>
      </c>
      <c r="AP1392" s="116" t="s">
        <v>1009</v>
      </c>
      <c r="AQ1392" s="116" t="s">
        <v>1040</v>
      </c>
      <c r="AR1392" s="116" t="s">
        <v>1091</v>
      </c>
      <c r="AS1392" s="116">
        <v>23552</v>
      </c>
    </row>
    <row r="1393" spans="40:45" x14ac:dyDescent="0.25">
      <c r="AN1393" s="116" t="s">
        <v>1123</v>
      </c>
      <c r="AO1393" s="116" t="s">
        <v>1122</v>
      </c>
      <c r="AP1393" s="116" t="s">
        <v>1010</v>
      </c>
      <c r="AQ1393" s="116" t="s">
        <v>1040</v>
      </c>
      <c r="AR1393" s="116" t="s">
        <v>1091</v>
      </c>
      <c r="AS1393" s="116">
        <v>3058</v>
      </c>
    </row>
    <row r="1394" spans="40:45" x14ac:dyDescent="0.25">
      <c r="AN1394" s="116" t="s">
        <v>1123</v>
      </c>
      <c r="AO1394" s="116" t="s">
        <v>1122</v>
      </c>
      <c r="AP1394" s="116" t="s">
        <v>1009</v>
      </c>
      <c r="AQ1394" s="116" t="s">
        <v>1041</v>
      </c>
      <c r="AR1394" s="116" t="s">
        <v>1091</v>
      </c>
      <c r="AS1394" s="116">
        <v>356056</v>
      </c>
    </row>
    <row r="1395" spans="40:45" x14ac:dyDescent="0.25">
      <c r="AN1395" s="116" t="s">
        <v>1123</v>
      </c>
      <c r="AO1395" s="116" t="s">
        <v>1122</v>
      </c>
      <c r="AP1395" s="116" t="s">
        <v>1010</v>
      </c>
      <c r="AQ1395" s="116" t="s">
        <v>1041</v>
      </c>
      <c r="AR1395" s="116" t="s">
        <v>1091</v>
      </c>
      <c r="AS1395" s="116">
        <v>13100</v>
      </c>
    </row>
    <row r="1396" spans="40:45" x14ac:dyDescent="0.25">
      <c r="AN1396" s="116" t="s">
        <v>1123</v>
      </c>
      <c r="AO1396" s="116" t="s">
        <v>1122</v>
      </c>
      <c r="AP1396" s="116" t="s">
        <v>1009</v>
      </c>
      <c r="AQ1396" s="116" t="s">
        <v>1042</v>
      </c>
      <c r="AR1396" s="116" t="s">
        <v>1091</v>
      </c>
      <c r="AS1396" s="116">
        <v>58385</v>
      </c>
    </row>
    <row r="1397" spans="40:45" x14ac:dyDescent="0.25">
      <c r="AN1397" s="116" t="s">
        <v>1123</v>
      </c>
      <c r="AO1397" s="116" t="s">
        <v>1122</v>
      </c>
      <c r="AP1397" s="116" t="s">
        <v>1010</v>
      </c>
      <c r="AQ1397" s="116" t="s">
        <v>1042</v>
      </c>
      <c r="AR1397" s="116" t="s">
        <v>1091</v>
      </c>
      <c r="AS1397" s="116">
        <v>17933</v>
      </c>
    </row>
    <row r="1398" spans="40:45" x14ac:dyDescent="0.25">
      <c r="AN1398" s="116" t="s">
        <v>1123</v>
      </c>
      <c r="AO1398" s="116" t="s">
        <v>1122</v>
      </c>
      <c r="AP1398" s="116" t="s">
        <v>1010</v>
      </c>
      <c r="AQ1398" s="116" t="s">
        <v>3</v>
      </c>
      <c r="AR1398" s="116" t="s">
        <v>1091</v>
      </c>
      <c r="AS1398" s="116">
        <v>1416782</v>
      </c>
    </row>
    <row r="1399" spans="40:45" x14ac:dyDescent="0.25">
      <c r="AN1399" s="116" t="s">
        <v>1123</v>
      </c>
      <c r="AO1399" s="116" t="s">
        <v>1122</v>
      </c>
      <c r="AP1399" s="116" t="s">
        <v>1010</v>
      </c>
      <c r="AQ1399" s="116" t="s">
        <v>3</v>
      </c>
      <c r="AR1399" s="116" t="s">
        <v>1091</v>
      </c>
      <c r="AS1399" s="116">
        <v>102817</v>
      </c>
    </row>
    <row r="1400" spans="40:45" x14ac:dyDescent="0.25">
      <c r="AN1400" s="116" t="s">
        <v>1124</v>
      </c>
      <c r="AO1400" s="116" t="s">
        <v>1121</v>
      </c>
      <c r="AP1400" s="116" t="s">
        <v>1044</v>
      </c>
      <c r="AQ1400" s="116" t="s">
        <v>1034</v>
      </c>
      <c r="AR1400" s="116" t="s">
        <v>1101</v>
      </c>
      <c r="AS1400" s="116">
        <v>2680</v>
      </c>
    </row>
    <row r="1401" spans="40:45" x14ac:dyDescent="0.25">
      <c r="AN1401" s="116" t="s">
        <v>1124</v>
      </c>
      <c r="AO1401" s="116" t="s">
        <v>1121</v>
      </c>
      <c r="AP1401" s="116" t="s">
        <v>1044</v>
      </c>
      <c r="AQ1401" s="116" t="s">
        <v>1035</v>
      </c>
      <c r="AR1401" s="116" t="s">
        <v>1101</v>
      </c>
      <c r="AS1401" s="116">
        <v>672</v>
      </c>
    </row>
    <row r="1402" spans="40:45" x14ac:dyDescent="0.25">
      <c r="AN1402" s="116" t="s">
        <v>1124</v>
      </c>
      <c r="AO1402" s="116" t="s">
        <v>1121</v>
      </c>
      <c r="AP1402" s="116" t="s">
        <v>1044</v>
      </c>
      <c r="AQ1402" s="116" t="s">
        <v>1036</v>
      </c>
      <c r="AR1402" s="116" t="s">
        <v>1101</v>
      </c>
      <c r="AS1402" s="116">
        <v>283</v>
      </c>
    </row>
    <row r="1403" spans="40:45" x14ac:dyDescent="0.25">
      <c r="AN1403" s="116" t="s">
        <v>1124</v>
      </c>
      <c r="AO1403" s="116" t="s">
        <v>1121</v>
      </c>
      <c r="AP1403" s="116" t="s">
        <v>1044</v>
      </c>
      <c r="AQ1403" s="116" t="s">
        <v>1037</v>
      </c>
      <c r="AR1403" s="116" t="s">
        <v>1101</v>
      </c>
      <c r="AS1403" s="116">
        <v>12610</v>
      </c>
    </row>
    <row r="1404" spans="40:45" x14ac:dyDescent="0.25">
      <c r="AN1404" s="116" t="s">
        <v>1124</v>
      </c>
      <c r="AO1404" s="116" t="s">
        <v>1121</v>
      </c>
      <c r="AP1404" s="116" t="s">
        <v>1044</v>
      </c>
      <c r="AQ1404" s="116" t="s">
        <v>1038</v>
      </c>
      <c r="AR1404" s="116" t="s">
        <v>1101</v>
      </c>
      <c r="AS1404" s="116">
        <v>2084</v>
      </c>
    </row>
    <row r="1405" spans="40:45" x14ac:dyDescent="0.25">
      <c r="AN1405" s="116" t="s">
        <v>1124</v>
      </c>
      <c r="AO1405" s="116" t="s">
        <v>1121</v>
      </c>
      <c r="AP1405" s="116" t="s">
        <v>1044</v>
      </c>
      <c r="AQ1405" s="116" t="s">
        <v>1039</v>
      </c>
      <c r="AR1405" s="116" t="s">
        <v>1101</v>
      </c>
      <c r="AS1405" s="116">
        <v>2593</v>
      </c>
    </row>
    <row r="1406" spans="40:45" x14ac:dyDescent="0.25">
      <c r="AN1406" s="116" t="s">
        <v>1124</v>
      </c>
      <c r="AO1406" s="116" t="s">
        <v>1121</v>
      </c>
      <c r="AP1406" s="116" t="s">
        <v>1044</v>
      </c>
      <c r="AQ1406" s="116" t="s">
        <v>1040</v>
      </c>
      <c r="AR1406" s="116" t="s">
        <v>1101</v>
      </c>
      <c r="AS1406" s="116">
        <v>502</v>
      </c>
    </row>
    <row r="1407" spans="40:45" x14ac:dyDescent="0.25">
      <c r="AN1407" s="116" t="s">
        <v>1124</v>
      </c>
      <c r="AO1407" s="116" t="s">
        <v>1121</v>
      </c>
      <c r="AP1407" s="116" t="s">
        <v>1044</v>
      </c>
      <c r="AQ1407" s="116" t="s">
        <v>1041</v>
      </c>
      <c r="AR1407" s="116" t="s">
        <v>1101</v>
      </c>
      <c r="AS1407" s="116">
        <v>4952</v>
      </c>
    </row>
    <row r="1408" spans="40:45" x14ac:dyDescent="0.25">
      <c r="AN1408" s="116" t="s">
        <v>1124</v>
      </c>
      <c r="AO1408" s="116" t="s">
        <v>1121</v>
      </c>
      <c r="AP1408" s="116" t="s">
        <v>1044</v>
      </c>
      <c r="AQ1408" s="116" t="s">
        <v>1042</v>
      </c>
      <c r="AR1408" s="116" t="s">
        <v>1101</v>
      </c>
      <c r="AS1408" s="116">
        <v>3573</v>
      </c>
    </row>
    <row r="1409" spans="40:45" x14ac:dyDescent="0.25">
      <c r="AN1409" s="116" t="s">
        <v>1124</v>
      </c>
      <c r="AO1409" s="116" t="s">
        <v>1121</v>
      </c>
      <c r="AP1409" s="116" t="s">
        <v>1044</v>
      </c>
      <c r="AQ1409" s="116" t="s">
        <v>3</v>
      </c>
      <c r="AR1409" s="116" t="s">
        <v>1101</v>
      </c>
      <c r="AS1409" s="116">
        <v>29949</v>
      </c>
    </row>
    <row r="1410" spans="40:45" x14ac:dyDescent="0.25">
      <c r="AN1410" s="116" t="s">
        <v>1124</v>
      </c>
      <c r="AO1410" s="116" t="s">
        <v>1121</v>
      </c>
      <c r="AP1410" s="116" t="s">
        <v>1009</v>
      </c>
      <c r="AQ1410" s="116" t="s">
        <v>1034</v>
      </c>
      <c r="AR1410" s="116" t="s">
        <v>1101</v>
      </c>
      <c r="AS1410" s="116">
        <v>2559</v>
      </c>
    </row>
    <row r="1411" spans="40:45" x14ac:dyDescent="0.25">
      <c r="AN1411" s="116" t="s">
        <v>1124</v>
      </c>
      <c r="AO1411" s="116" t="s">
        <v>1121</v>
      </c>
      <c r="AP1411" s="116" t="s">
        <v>1009</v>
      </c>
      <c r="AQ1411" s="116" t="s">
        <v>1035</v>
      </c>
      <c r="AR1411" s="116" t="s">
        <v>1101</v>
      </c>
      <c r="AS1411" s="116">
        <v>142</v>
      </c>
    </row>
    <row r="1412" spans="40:45" x14ac:dyDescent="0.25">
      <c r="AN1412" s="116" t="s">
        <v>1124</v>
      </c>
      <c r="AO1412" s="116" t="s">
        <v>1121</v>
      </c>
      <c r="AP1412" s="116" t="s">
        <v>1009</v>
      </c>
      <c r="AQ1412" s="116" t="s">
        <v>1036</v>
      </c>
      <c r="AR1412" s="116" t="s">
        <v>1101</v>
      </c>
      <c r="AS1412" s="116">
        <v>9</v>
      </c>
    </row>
    <row r="1413" spans="40:45" x14ac:dyDescent="0.25">
      <c r="AN1413" s="116" t="s">
        <v>1124</v>
      </c>
      <c r="AO1413" s="116" t="s">
        <v>1121</v>
      </c>
      <c r="AP1413" s="116" t="s">
        <v>1009</v>
      </c>
      <c r="AQ1413" s="116" t="s">
        <v>1037</v>
      </c>
      <c r="AR1413" s="116" t="s">
        <v>1101</v>
      </c>
      <c r="AS1413" s="116">
        <v>12522</v>
      </c>
    </row>
    <row r="1414" spans="40:45" x14ac:dyDescent="0.25">
      <c r="AN1414" s="116" t="s">
        <v>1124</v>
      </c>
      <c r="AO1414" s="116" t="s">
        <v>1121</v>
      </c>
      <c r="AP1414" s="116" t="s">
        <v>1009</v>
      </c>
      <c r="AQ1414" s="116" t="s">
        <v>1038</v>
      </c>
      <c r="AR1414" s="116" t="s">
        <v>1101</v>
      </c>
      <c r="AS1414" s="116">
        <v>842</v>
      </c>
    </row>
    <row r="1415" spans="40:45" x14ac:dyDescent="0.25">
      <c r="AN1415" s="116" t="s">
        <v>1124</v>
      </c>
      <c r="AO1415" s="116" t="s">
        <v>1121</v>
      </c>
      <c r="AP1415" s="116" t="s">
        <v>1009</v>
      </c>
      <c r="AQ1415" s="116" t="s">
        <v>1039</v>
      </c>
      <c r="AR1415" s="116" t="s">
        <v>1101</v>
      </c>
      <c r="AS1415" s="116">
        <v>1992</v>
      </c>
    </row>
    <row r="1416" spans="40:45" x14ac:dyDescent="0.25">
      <c r="AN1416" s="116" t="s">
        <v>1124</v>
      </c>
      <c r="AO1416" s="116" t="s">
        <v>1121</v>
      </c>
      <c r="AP1416" s="116" t="s">
        <v>1009</v>
      </c>
      <c r="AQ1416" s="116" t="s">
        <v>1040</v>
      </c>
      <c r="AR1416" s="116" t="s">
        <v>1101</v>
      </c>
      <c r="AS1416" s="116">
        <v>366</v>
      </c>
    </row>
    <row r="1417" spans="40:45" x14ac:dyDescent="0.25">
      <c r="AN1417" s="116" t="s">
        <v>1124</v>
      </c>
      <c r="AO1417" s="116" t="s">
        <v>1121</v>
      </c>
      <c r="AP1417" s="116" t="s">
        <v>1009</v>
      </c>
      <c r="AQ1417" s="116" t="s">
        <v>1041</v>
      </c>
      <c r="AR1417" s="116" t="s">
        <v>1101</v>
      </c>
      <c r="AS1417" s="116">
        <v>4744</v>
      </c>
    </row>
    <row r="1418" spans="40:45" x14ac:dyDescent="0.25">
      <c r="AN1418" s="116" t="s">
        <v>1124</v>
      </c>
      <c r="AO1418" s="116" t="s">
        <v>1121</v>
      </c>
      <c r="AP1418" s="116" t="s">
        <v>1009</v>
      </c>
      <c r="AQ1418" s="116" t="s">
        <v>1042</v>
      </c>
      <c r="AR1418" s="116" t="s">
        <v>1101</v>
      </c>
      <c r="AS1418" s="116">
        <v>510</v>
      </c>
    </row>
    <row r="1419" spans="40:45" x14ac:dyDescent="0.25">
      <c r="AN1419" s="116" t="s">
        <v>1124</v>
      </c>
      <c r="AO1419" s="116" t="s">
        <v>1121</v>
      </c>
      <c r="AP1419" s="116" t="s">
        <v>1009</v>
      </c>
      <c r="AQ1419" s="116" t="s">
        <v>3</v>
      </c>
      <c r="AR1419" s="116" t="s">
        <v>1101</v>
      </c>
      <c r="AS1419" s="116">
        <v>23686</v>
      </c>
    </row>
    <row r="1420" spans="40:45" x14ac:dyDescent="0.25">
      <c r="AN1420" s="116" t="s">
        <v>1124</v>
      </c>
      <c r="AO1420" s="116" t="s">
        <v>1121</v>
      </c>
      <c r="AP1420" s="116" t="s">
        <v>1010</v>
      </c>
      <c r="AQ1420" s="116" t="s">
        <v>1034</v>
      </c>
      <c r="AR1420" s="116" t="s">
        <v>1101</v>
      </c>
      <c r="AS1420" s="116">
        <v>122</v>
      </c>
    </row>
    <row r="1421" spans="40:45" x14ac:dyDescent="0.25">
      <c r="AN1421" s="116" t="s">
        <v>1124</v>
      </c>
      <c r="AO1421" s="116" t="s">
        <v>1121</v>
      </c>
      <c r="AP1421" s="116" t="s">
        <v>1010</v>
      </c>
      <c r="AQ1421" s="116" t="s">
        <v>1035</v>
      </c>
      <c r="AR1421" s="116" t="s">
        <v>1101</v>
      </c>
      <c r="AS1421" s="116">
        <v>530</v>
      </c>
    </row>
    <row r="1422" spans="40:45" x14ac:dyDescent="0.25">
      <c r="AN1422" s="116" t="s">
        <v>1124</v>
      </c>
      <c r="AO1422" s="116" t="s">
        <v>1121</v>
      </c>
      <c r="AP1422" s="116" t="s">
        <v>1010</v>
      </c>
      <c r="AQ1422" s="116" t="s">
        <v>1036</v>
      </c>
      <c r="AR1422" s="116" t="s">
        <v>1101</v>
      </c>
      <c r="AS1422" s="116">
        <v>274</v>
      </c>
    </row>
    <row r="1423" spans="40:45" x14ac:dyDescent="0.25">
      <c r="AN1423" s="116" t="s">
        <v>1124</v>
      </c>
      <c r="AO1423" s="116" t="s">
        <v>1121</v>
      </c>
      <c r="AP1423" s="116" t="s">
        <v>1010</v>
      </c>
      <c r="AQ1423" s="116" t="s">
        <v>1037</v>
      </c>
      <c r="AR1423" s="116" t="s">
        <v>1101</v>
      </c>
      <c r="AS1423" s="116">
        <v>88</v>
      </c>
    </row>
    <row r="1424" spans="40:45" x14ac:dyDescent="0.25">
      <c r="AN1424" s="116" t="s">
        <v>1124</v>
      </c>
      <c r="AO1424" s="116" t="s">
        <v>1121</v>
      </c>
      <c r="AP1424" s="116" t="s">
        <v>1010</v>
      </c>
      <c r="AQ1424" s="116" t="s">
        <v>1038</v>
      </c>
      <c r="AR1424" s="116" t="s">
        <v>1101</v>
      </c>
      <c r="AS1424" s="116">
        <v>1242</v>
      </c>
    </row>
    <row r="1425" spans="40:45" x14ac:dyDescent="0.25">
      <c r="AN1425" s="116" t="s">
        <v>1124</v>
      </c>
      <c r="AO1425" s="116" t="s">
        <v>1121</v>
      </c>
      <c r="AP1425" s="116" t="s">
        <v>1010</v>
      </c>
      <c r="AQ1425" s="116" t="s">
        <v>1039</v>
      </c>
      <c r="AR1425" s="116" t="s">
        <v>1101</v>
      </c>
      <c r="AS1425" s="116">
        <v>601</v>
      </c>
    </row>
    <row r="1426" spans="40:45" x14ac:dyDescent="0.25">
      <c r="AN1426" s="116" t="s">
        <v>1124</v>
      </c>
      <c r="AO1426" s="116" t="s">
        <v>1121</v>
      </c>
      <c r="AP1426" s="116" t="s">
        <v>1010</v>
      </c>
      <c r="AQ1426" s="116" t="s">
        <v>1040</v>
      </c>
      <c r="AR1426" s="116" t="s">
        <v>1101</v>
      </c>
      <c r="AS1426" s="116">
        <v>136</v>
      </c>
    </row>
    <row r="1427" spans="40:45" x14ac:dyDescent="0.25">
      <c r="AN1427" s="116" t="s">
        <v>1124</v>
      </c>
      <c r="AO1427" s="116" t="s">
        <v>1121</v>
      </c>
      <c r="AP1427" s="116" t="s">
        <v>1010</v>
      </c>
      <c r="AQ1427" s="116" t="s">
        <v>1041</v>
      </c>
      <c r="AR1427" s="116" t="s">
        <v>1101</v>
      </c>
      <c r="AS1427" s="116">
        <v>207</v>
      </c>
    </row>
    <row r="1428" spans="40:45" x14ac:dyDescent="0.25">
      <c r="AN1428" s="116" t="s">
        <v>1124</v>
      </c>
      <c r="AO1428" s="116" t="s">
        <v>1121</v>
      </c>
      <c r="AP1428" s="116" t="s">
        <v>1010</v>
      </c>
      <c r="AQ1428" s="116" t="s">
        <v>1042</v>
      </c>
      <c r="AR1428" s="116" t="s">
        <v>1101</v>
      </c>
      <c r="AS1428" s="116">
        <v>3063</v>
      </c>
    </row>
    <row r="1429" spans="40:45" x14ac:dyDescent="0.25">
      <c r="AN1429" s="116" t="s">
        <v>1124</v>
      </c>
      <c r="AO1429" s="116" t="s">
        <v>1121</v>
      </c>
      <c r="AP1429" s="116" t="s">
        <v>1010</v>
      </c>
      <c r="AQ1429" s="116" t="s">
        <v>3</v>
      </c>
      <c r="AR1429" s="116" t="s">
        <v>1091</v>
      </c>
      <c r="AS1429" s="116">
        <v>6263</v>
      </c>
    </row>
    <row r="1430" spans="40:45" x14ac:dyDescent="0.25">
      <c r="AN1430" s="116" t="s">
        <v>1124</v>
      </c>
      <c r="AO1430" s="116" t="s">
        <v>1122</v>
      </c>
      <c r="AP1430" s="116" t="s">
        <v>1044</v>
      </c>
      <c r="AQ1430" s="116" t="s">
        <v>1034</v>
      </c>
      <c r="AR1430" s="116" t="s">
        <v>1091</v>
      </c>
      <c r="AS1430" s="116">
        <v>705</v>
      </c>
    </row>
    <row r="1431" spans="40:45" x14ac:dyDescent="0.25">
      <c r="AN1431" s="116" t="s">
        <v>1124</v>
      </c>
      <c r="AO1431" s="116" t="s">
        <v>1122</v>
      </c>
      <c r="AP1431" s="116" t="s">
        <v>1044</v>
      </c>
      <c r="AQ1431" s="116" t="s">
        <v>1035</v>
      </c>
      <c r="AR1431" s="116" t="s">
        <v>1091</v>
      </c>
      <c r="AS1431" s="116">
        <v>213</v>
      </c>
    </row>
    <row r="1432" spans="40:45" x14ac:dyDescent="0.25">
      <c r="AN1432" s="116" t="s">
        <v>1124</v>
      </c>
      <c r="AO1432" s="116" t="s">
        <v>1122</v>
      </c>
      <c r="AP1432" s="116" t="s">
        <v>1044</v>
      </c>
      <c r="AQ1432" s="116" t="s">
        <v>1036</v>
      </c>
      <c r="AR1432" s="116" t="s">
        <v>1091</v>
      </c>
      <c r="AS1432" s="116">
        <v>370</v>
      </c>
    </row>
    <row r="1433" spans="40:45" x14ac:dyDescent="0.25">
      <c r="AN1433" s="116" t="s">
        <v>1124</v>
      </c>
      <c r="AO1433" s="116" t="s">
        <v>1122</v>
      </c>
      <c r="AP1433" s="116" t="s">
        <v>1044</v>
      </c>
      <c r="AQ1433" s="116" t="s">
        <v>1037</v>
      </c>
      <c r="AR1433" s="116" t="s">
        <v>1091</v>
      </c>
      <c r="AS1433" s="116">
        <v>19387</v>
      </c>
    </row>
    <row r="1434" spans="40:45" x14ac:dyDescent="0.25">
      <c r="AN1434" s="116" t="s">
        <v>1124</v>
      </c>
      <c r="AO1434" s="116" t="s">
        <v>1122</v>
      </c>
      <c r="AP1434" s="116" t="s">
        <v>1044</v>
      </c>
      <c r="AQ1434" s="116" t="s">
        <v>1038</v>
      </c>
      <c r="AR1434" s="116" t="s">
        <v>1091</v>
      </c>
      <c r="AS1434" s="116">
        <v>2088</v>
      </c>
    </row>
    <row r="1435" spans="40:45" x14ac:dyDescent="0.25">
      <c r="AN1435" s="116" t="s">
        <v>1124</v>
      </c>
      <c r="AO1435" s="116" t="s">
        <v>1122</v>
      </c>
      <c r="AP1435" s="116" t="s">
        <v>1044</v>
      </c>
      <c r="AQ1435" s="116" t="s">
        <v>1039</v>
      </c>
      <c r="AR1435" s="116" t="s">
        <v>1091</v>
      </c>
      <c r="AS1435" s="116">
        <v>4641</v>
      </c>
    </row>
    <row r="1436" spans="40:45" x14ac:dyDescent="0.25">
      <c r="AN1436" s="116" t="s">
        <v>1124</v>
      </c>
      <c r="AO1436" s="116" t="s">
        <v>1122</v>
      </c>
      <c r="AP1436" s="116" t="s">
        <v>1044</v>
      </c>
      <c r="AQ1436" s="116" t="s">
        <v>1040</v>
      </c>
      <c r="AR1436" s="116" t="s">
        <v>1091</v>
      </c>
      <c r="AS1436" s="116">
        <v>898</v>
      </c>
    </row>
    <row r="1437" spans="40:45" x14ac:dyDescent="0.25">
      <c r="AN1437" s="116" t="s">
        <v>1124</v>
      </c>
      <c r="AO1437" s="116" t="s">
        <v>1122</v>
      </c>
      <c r="AP1437" s="116" t="s">
        <v>1044</v>
      </c>
      <c r="AQ1437" s="116" t="s">
        <v>1041</v>
      </c>
      <c r="AR1437" s="116" t="s">
        <v>1091</v>
      </c>
      <c r="AS1437" s="116">
        <v>4129</v>
      </c>
    </row>
    <row r="1438" spans="40:45" x14ac:dyDescent="0.25">
      <c r="AN1438" s="116" t="s">
        <v>1124</v>
      </c>
      <c r="AO1438" s="116" t="s">
        <v>1122</v>
      </c>
      <c r="AP1438" s="116" t="s">
        <v>1044</v>
      </c>
      <c r="AQ1438" s="116" t="s">
        <v>1042</v>
      </c>
      <c r="AR1438" s="116" t="s">
        <v>1091</v>
      </c>
      <c r="AS1438" s="116">
        <v>5425</v>
      </c>
    </row>
    <row r="1439" spans="40:45" x14ac:dyDescent="0.25">
      <c r="AN1439" s="116" t="s">
        <v>1124</v>
      </c>
      <c r="AO1439" s="116" t="s">
        <v>1122</v>
      </c>
      <c r="AP1439" s="116" t="s">
        <v>1044</v>
      </c>
      <c r="AQ1439" s="116" t="s">
        <v>3</v>
      </c>
      <c r="AR1439" s="116" t="s">
        <v>1091</v>
      </c>
      <c r="AS1439" s="116">
        <v>37856</v>
      </c>
    </row>
    <row r="1440" spans="40:45" x14ac:dyDescent="0.25">
      <c r="AN1440" s="116" t="s">
        <v>1124</v>
      </c>
      <c r="AO1440" s="116" t="s">
        <v>1122</v>
      </c>
      <c r="AP1440" s="116" t="s">
        <v>1009</v>
      </c>
      <c r="AQ1440" s="116" t="s">
        <v>1034</v>
      </c>
      <c r="AR1440" s="116" t="s">
        <v>1091</v>
      </c>
      <c r="AS1440" s="116">
        <v>474</v>
      </c>
    </row>
    <row r="1441" spans="40:45" x14ac:dyDescent="0.25">
      <c r="AN1441" s="116" t="s">
        <v>1124</v>
      </c>
      <c r="AO1441" s="116" t="s">
        <v>1122</v>
      </c>
      <c r="AP1441" s="116" t="s">
        <v>1009</v>
      </c>
      <c r="AQ1441" s="116" t="s">
        <v>1035</v>
      </c>
      <c r="AR1441" s="116" t="s">
        <v>1091</v>
      </c>
      <c r="AS1441" s="116">
        <v>213</v>
      </c>
    </row>
    <row r="1442" spans="40:45" x14ac:dyDescent="0.25">
      <c r="AN1442" s="116" t="s">
        <v>1124</v>
      </c>
      <c r="AO1442" s="116" t="s">
        <v>1122</v>
      </c>
      <c r="AP1442" s="116" t="s">
        <v>1009</v>
      </c>
      <c r="AQ1442" s="116" t="s">
        <v>1036</v>
      </c>
      <c r="AR1442" s="116" t="s">
        <v>1091</v>
      </c>
      <c r="AS1442" s="116"/>
    </row>
    <row r="1443" spans="40:45" x14ac:dyDescent="0.25">
      <c r="AN1443" s="116" t="s">
        <v>1124</v>
      </c>
      <c r="AO1443" s="116" t="s">
        <v>1122</v>
      </c>
      <c r="AP1443" s="116" t="s">
        <v>1009</v>
      </c>
      <c r="AQ1443" s="116" t="s">
        <v>1037</v>
      </c>
      <c r="AR1443" s="116" t="s">
        <v>1091</v>
      </c>
      <c r="AS1443" s="116">
        <v>19247</v>
      </c>
    </row>
    <row r="1444" spans="40:45" x14ac:dyDescent="0.25">
      <c r="AN1444" s="116" t="s">
        <v>1124</v>
      </c>
      <c r="AO1444" s="116" t="s">
        <v>1122</v>
      </c>
      <c r="AP1444" s="116" t="s">
        <v>1009</v>
      </c>
      <c r="AQ1444" s="116" t="s">
        <v>1038</v>
      </c>
      <c r="AR1444" s="116" t="s">
        <v>1091</v>
      </c>
      <c r="AS1444" s="116">
        <v>870</v>
      </c>
    </row>
    <row r="1445" spans="40:45" x14ac:dyDescent="0.25">
      <c r="AN1445" s="116" t="s">
        <v>1124</v>
      </c>
      <c r="AO1445" s="116" t="s">
        <v>1122</v>
      </c>
      <c r="AP1445" s="116" t="s">
        <v>1009</v>
      </c>
      <c r="AQ1445" s="116" t="s">
        <v>1039</v>
      </c>
      <c r="AR1445" s="116" t="s">
        <v>1091</v>
      </c>
      <c r="AS1445" s="116">
        <v>3235</v>
      </c>
    </row>
    <row r="1446" spans="40:45" x14ac:dyDescent="0.25">
      <c r="AN1446" s="116" t="s">
        <v>1124</v>
      </c>
      <c r="AO1446" s="116" t="s">
        <v>1122</v>
      </c>
      <c r="AP1446" s="116" t="s">
        <v>1009</v>
      </c>
      <c r="AQ1446" s="116" t="s">
        <v>1040</v>
      </c>
      <c r="AR1446" s="116" t="s">
        <v>1091</v>
      </c>
      <c r="AS1446" s="116">
        <v>381</v>
      </c>
    </row>
    <row r="1447" spans="40:45" x14ac:dyDescent="0.25">
      <c r="AN1447" s="116" t="s">
        <v>1124</v>
      </c>
      <c r="AO1447" s="116" t="s">
        <v>1122</v>
      </c>
      <c r="AP1447" s="116" t="s">
        <v>1009</v>
      </c>
      <c r="AQ1447" s="116" t="s">
        <v>1041</v>
      </c>
      <c r="AR1447" s="116" t="s">
        <v>1091</v>
      </c>
      <c r="AS1447" s="116">
        <v>3971</v>
      </c>
    </row>
    <row r="1448" spans="40:45" x14ac:dyDescent="0.25">
      <c r="AN1448" s="116" t="s">
        <v>1124</v>
      </c>
      <c r="AO1448" s="116" t="s">
        <v>1122</v>
      </c>
      <c r="AP1448" s="116" t="s">
        <v>1009</v>
      </c>
      <c r="AQ1448" s="116" t="s">
        <v>1042</v>
      </c>
      <c r="AR1448" s="116" t="s">
        <v>1091</v>
      </c>
      <c r="AS1448" s="116">
        <v>420</v>
      </c>
    </row>
    <row r="1449" spans="40:45" x14ac:dyDescent="0.25">
      <c r="AN1449" s="116" t="s">
        <v>1124</v>
      </c>
      <c r="AO1449" s="116" t="s">
        <v>1122</v>
      </c>
      <c r="AP1449" s="116" t="s">
        <v>1009</v>
      </c>
      <c r="AQ1449" s="116" t="s">
        <v>3</v>
      </c>
      <c r="AR1449" s="116" t="s">
        <v>1091</v>
      </c>
      <c r="AS1449" s="116">
        <v>28812</v>
      </c>
    </row>
    <row r="1450" spans="40:45" x14ac:dyDescent="0.25">
      <c r="AN1450" s="116" t="s">
        <v>1124</v>
      </c>
      <c r="AO1450" s="116" t="s">
        <v>1122</v>
      </c>
      <c r="AP1450" s="116" t="s">
        <v>1010</v>
      </c>
      <c r="AQ1450" s="116" t="s">
        <v>1034</v>
      </c>
      <c r="AR1450" s="116" t="s">
        <v>1091</v>
      </c>
      <c r="AS1450" s="116">
        <v>231</v>
      </c>
    </row>
    <row r="1451" spans="40:45" x14ac:dyDescent="0.25">
      <c r="AN1451" s="116" t="s">
        <v>1124</v>
      </c>
      <c r="AO1451" s="116" t="s">
        <v>1122</v>
      </c>
      <c r="AP1451" s="116" t="s">
        <v>1010</v>
      </c>
      <c r="AQ1451" s="116" t="s">
        <v>1035</v>
      </c>
      <c r="AR1451" s="116" t="s">
        <v>1091</v>
      </c>
      <c r="AS1451" s="116"/>
    </row>
    <row r="1452" spans="40:45" x14ac:dyDescent="0.25">
      <c r="AN1452" s="116" t="s">
        <v>1124</v>
      </c>
      <c r="AO1452" s="116" t="s">
        <v>1122</v>
      </c>
      <c r="AP1452" s="116" t="s">
        <v>1010</v>
      </c>
      <c r="AQ1452" s="116" t="s">
        <v>1036</v>
      </c>
      <c r="AR1452" s="116" t="s">
        <v>1091</v>
      </c>
      <c r="AS1452" s="116">
        <v>370</v>
      </c>
    </row>
    <row r="1453" spans="40:45" x14ac:dyDescent="0.25">
      <c r="AN1453" s="116" t="s">
        <v>1124</v>
      </c>
      <c r="AO1453" s="116" t="s">
        <v>1122</v>
      </c>
      <c r="AP1453" s="116" t="s">
        <v>1010</v>
      </c>
      <c r="AQ1453" s="116" t="s">
        <v>1037</v>
      </c>
      <c r="AR1453" s="116" t="s">
        <v>1091</v>
      </c>
      <c r="AS1453" s="116">
        <v>140</v>
      </c>
    </row>
    <row r="1454" spans="40:45" x14ac:dyDescent="0.25">
      <c r="AN1454" s="116" t="s">
        <v>1124</v>
      </c>
      <c r="AO1454" s="116" t="s">
        <v>1122</v>
      </c>
      <c r="AP1454" s="116" t="s">
        <v>1010</v>
      </c>
      <c r="AQ1454" s="116" t="s">
        <v>1038</v>
      </c>
      <c r="AR1454" s="116" t="s">
        <v>1091</v>
      </c>
      <c r="AS1454" s="116">
        <v>1218</v>
      </c>
    </row>
    <row r="1455" spans="40:45" x14ac:dyDescent="0.25">
      <c r="AN1455" s="116" t="s">
        <v>1124</v>
      </c>
      <c r="AO1455" s="116" t="s">
        <v>1122</v>
      </c>
      <c r="AP1455" s="116" t="s">
        <v>1010</v>
      </c>
      <c r="AQ1455" s="116" t="s">
        <v>1039</v>
      </c>
      <c r="AR1455" s="116" t="s">
        <v>1091</v>
      </c>
      <c r="AS1455" s="116">
        <v>1406</v>
      </c>
    </row>
    <row r="1456" spans="40:45" x14ac:dyDescent="0.25">
      <c r="AN1456" s="116" t="s">
        <v>1124</v>
      </c>
      <c r="AO1456" s="116" t="s">
        <v>1122</v>
      </c>
      <c r="AP1456" s="116" t="s">
        <v>1010</v>
      </c>
      <c r="AQ1456" s="116" t="s">
        <v>1040</v>
      </c>
      <c r="AR1456" s="116" t="s">
        <v>1091</v>
      </c>
      <c r="AS1456" s="116">
        <v>517</v>
      </c>
    </row>
    <row r="1457" spans="40:45" x14ac:dyDescent="0.25">
      <c r="AN1457" s="116" t="s">
        <v>1124</v>
      </c>
      <c r="AO1457" s="116" t="s">
        <v>1122</v>
      </c>
      <c r="AP1457" s="116" t="s">
        <v>1010</v>
      </c>
      <c r="AQ1457" s="116" t="s">
        <v>1041</v>
      </c>
      <c r="AR1457" s="116" t="s">
        <v>1091</v>
      </c>
      <c r="AS1457" s="116">
        <v>158</v>
      </c>
    </row>
    <row r="1458" spans="40:45" x14ac:dyDescent="0.25">
      <c r="AN1458" s="116" t="s">
        <v>1124</v>
      </c>
      <c r="AO1458" s="116" t="s">
        <v>1122</v>
      </c>
      <c r="AP1458" s="116" t="s">
        <v>1010</v>
      </c>
      <c r="AQ1458" s="116" t="s">
        <v>1042</v>
      </c>
      <c r="AR1458" s="116" t="s">
        <v>1091</v>
      </c>
      <c r="AS1458" s="116">
        <v>5004</v>
      </c>
    </row>
    <row r="1459" spans="40:45" x14ac:dyDescent="0.25">
      <c r="AN1459" s="116" t="s">
        <v>1124</v>
      </c>
      <c r="AO1459" s="116" t="s">
        <v>1122</v>
      </c>
      <c r="AP1459" s="116" t="s">
        <v>1010</v>
      </c>
      <c r="AQ1459" s="116" t="s">
        <v>3</v>
      </c>
      <c r="AR1459" s="116" t="s">
        <v>1091</v>
      </c>
      <c r="AS1459" s="116">
        <v>9044</v>
      </c>
    </row>
    <row r="1460" spans="40:45" x14ac:dyDescent="0.25">
      <c r="AN1460" s="116" t="s">
        <v>1125</v>
      </c>
      <c r="AO1460" s="116" t="s">
        <v>1121</v>
      </c>
      <c r="AP1460" s="116" t="s">
        <v>1044</v>
      </c>
      <c r="AQ1460" s="116" t="s">
        <v>1034</v>
      </c>
      <c r="AR1460" s="116" t="s">
        <v>1101</v>
      </c>
      <c r="AS1460" s="116">
        <v>35796</v>
      </c>
    </row>
    <row r="1461" spans="40:45" x14ac:dyDescent="0.25">
      <c r="AN1461" s="116" t="s">
        <v>1125</v>
      </c>
      <c r="AO1461" s="116" t="s">
        <v>1121</v>
      </c>
      <c r="AP1461" s="116" t="s">
        <v>1044</v>
      </c>
      <c r="AQ1461" s="116" t="s">
        <v>1035</v>
      </c>
      <c r="AR1461" s="116" t="s">
        <v>1101</v>
      </c>
      <c r="AS1461" s="116">
        <v>50425</v>
      </c>
    </row>
    <row r="1462" spans="40:45" x14ac:dyDescent="0.25">
      <c r="AN1462" s="116" t="s">
        <v>1125</v>
      </c>
      <c r="AO1462" s="116" t="s">
        <v>1121</v>
      </c>
      <c r="AP1462" s="116" t="s">
        <v>1044</v>
      </c>
      <c r="AQ1462" s="116" t="s">
        <v>1036</v>
      </c>
      <c r="AR1462" s="116" t="s">
        <v>1101</v>
      </c>
      <c r="AS1462" s="116">
        <v>30811</v>
      </c>
    </row>
    <row r="1463" spans="40:45" x14ac:dyDescent="0.25">
      <c r="AN1463" s="116" t="s">
        <v>1125</v>
      </c>
      <c r="AO1463" s="116" t="s">
        <v>1121</v>
      </c>
      <c r="AP1463" s="116" t="s">
        <v>1044</v>
      </c>
      <c r="AQ1463" s="116" t="s">
        <v>1037</v>
      </c>
      <c r="AR1463" s="116" t="s">
        <v>1101</v>
      </c>
      <c r="AS1463" s="116">
        <v>66575</v>
      </c>
    </row>
    <row r="1464" spans="40:45" x14ac:dyDescent="0.25">
      <c r="AN1464" s="116" t="s">
        <v>1125</v>
      </c>
      <c r="AO1464" s="116" t="s">
        <v>1121</v>
      </c>
      <c r="AP1464" s="116" t="s">
        <v>1044</v>
      </c>
      <c r="AQ1464" s="116" t="s">
        <v>1038</v>
      </c>
      <c r="AR1464" s="116" t="s">
        <v>1101</v>
      </c>
      <c r="AS1464" s="116">
        <v>42200</v>
      </c>
    </row>
    <row r="1465" spans="40:45" x14ac:dyDescent="0.25">
      <c r="AN1465" s="116" t="s">
        <v>1125</v>
      </c>
      <c r="AO1465" s="116" t="s">
        <v>1121</v>
      </c>
      <c r="AP1465" s="116" t="s">
        <v>1044</v>
      </c>
      <c r="AQ1465" s="116" t="s">
        <v>1039</v>
      </c>
      <c r="AR1465" s="116" t="s">
        <v>1101</v>
      </c>
      <c r="AS1465" s="116">
        <v>35830</v>
      </c>
    </row>
    <row r="1466" spans="40:45" x14ac:dyDescent="0.25">
      <c r="AN1466" s="116" t="s">
        <v>1125</v>
      </c>
      <c r="AO1466" s="116" t="s">
        <v>1121</v>
      </c>
      <c r="AP1466" s="116" t="s">
        <v>1044</v>
      </c>
      <c r="AQ1466" s="116" t="s">
        <v>1040</v>
      </c>
      <c r="AR1466" s="116" t="s">
        <v>1101</v>
      </c>
      <c r="AS1466" s="116">
        <v>12337</v>
      </c>
    </row>
    <row r="1467" spans="40:45" x14ac:dyDescent="0.25">
      <c r="AN1467" s="116" t="s">
        <v>1125</v>
      </c>
      <c r="AO1467" s="116" t="s">
        <v>1121</v>
      </c>
      <c r="AP1467" s="116" t="s">
        <v>1044</v>
      </c>
      <c r="AQ1467" s="116" t="s">
        <v>1041</v>
      </c>
      <c r="AR1467" s="116" t="s">
        <v>1101</v>
      </c>
      <c r="AS1467" s="116">
        <v>15738</v>
      </c>
    </row>
    <row r="1468" spans="40:45" x14ac:dyDescent="0.25">
      <c r="AN1468" s="116" t="s">
        <v>1125</v>
      </c>
      <c r="AO1468" s="116" t="s">
        <v>1121</v>
      </c>
      <c r="AP1468" s="116" t="s">
        <v>1044</v>
      </c>
      <c r="AQ1468" s="116" t="s">
        <v>1042</v>
      </c>
      <c r="AR1468" s="116" t="s">
        <v>1101</v>
      </c>
      <c r="AS1468" s="116">
        <v>6746</v>
      </c>
    </row>
    <row r="1469" spans="40:45" x14ac:dyDescent="0.25">
      <c r="AN1469" s="116" t="s">
        <v>1125</v>
      </c>
      <c r="AO1469" s="116" t="s">
        <v>1121</v>
      </c>
      <c r="AP1469" s="116" t="s">
        <v>1044</v>
      </c>
      <c r="AQ1469" s="116" t="s">
        <v>3</v>
      </c>
      <c r="AR1469" s="116" t="s">
        <v>1101</v>
      </c>
      <c r="AS1469" s="116">
        <v>296459</v>
      </c>
    </row>
    <row r="1470" spans="40:45" x14ac:dyDescent="0.25">
      <c r="AN1470" s="116" t="s">
        <v>1125</v>
      </c>
      <c r="AO1470" s="116" t="s">
        <v>1121</v>
      </c>
      <c r="AP1470" s="116" t="s">
        <v>1009</v>
      </c>
      <c r="AQ1470" s="116" t="s">
        <v>1034</v>
      </c>
      <c r="AR1470" s="116" t="s">
        <v>1101</v>
      </c>
      <c r="AS1470" s="116">
        <v>24227</v>
      </c>
    </row>
    <row r="1471" spans="40:45" x14ac:dyDescent="0.25">
      <c r="AN1471" s="116" t="s">
        <v>1125</v>
      </c>
      <c r="AO1471" s="116" t="s">
        <v>1121</v>
      </c>
      <c r="AP1471" s="116" t="s">
        <v>1009</v>
      </c>
      <c r="AQ1471" s="116" t="s">
        <v>1035</v>
      </c>
      <c r="AR1471" s="116" t="s">
        <v>1101</v>
      </c>
      <c r="AS1471" s="116">
        <v>29665</v>
      </c>
    </row>
    <row r="1472" spans="40:45" x14ac:dyDescent="0.25">
      <c r="AN1472" s="116" t="s">
        <v>1125</v>
      </c>
      <c r="AO1472" s="116" t="s">
        <v>1121</v>
      </c>
      <c r="AP1472" s="116" t="s">
        <v>1009</v>
      </c>
      <c r="AQ1472" s="116" t="s">
        <v>1036</v>
      </c>
      <c r="AR1472" s="116" t="s">
        <v>1101</v>
      </c>
      <c r="AS1472" s="116">
        <v>4036</v>
      </c>
    </row>
    <row r="1473" spans="40:45" x14ac:dyDescent="0.25">
      <c r="AN1473" s="116" t="s">
        <v>1125</v>
      </c>
      <c r="AO1473" s="116" t="s">
        <v>1121</v>
      </c>
      <c r="AP1473" s="116" t="s">
        <v>1009</v>
      </c>
      <c r="AQ1473" s="116" t="s">
        <v>1037</v>
      </c>
      <c r="AR1473" s="116" t="s">
        <v>1101</v>
      </c>
      <c r="AS1473" s="116">
        <v>52166</v>
      </c>
    </row>
    <row r="1474" spans="40:45" x14ac:dyDescent="0.25">
      <c r="AN1474" s="116" t="s">
        <v>1125</v>
      </c>
      <c r="AO1474" s="116" t="s">
        <v>1121</v>
      </c>
      <c r="AP1474" s="116" t="s">
        <v>1009</v>
      </c>
      <c r="AQ1474" s="116" t="s">
        <v>1038</v>
      </c>
      <c r="AR1474" s="116" t="s">
        <v>1101</v>
      </c>
      <c r="AS1474" s="116">
        <v>26122</v>
      </c>
    </row>
    <row r="1475" spans="40:45" x14ac:dyDescent="0.25">
      <c r="AN1475" s="116" t="s">
        <v>1125</v>
      </c>
      <c r="AO1475" s="116" t="s">
        <v>1121</v>
      </c>
      <c r="AP1475" s="116" t="s">
        <v>1009</v>
      </c>
      <c r="AQ1475" s="116" t="s">
        <v>1039</v>
      </c>
      <c r="AR1475" s="116" t="s">
        <v>1101</v>
      </c>
      <c r="AS1475" s="116">
        <v>30743</v>
      </c>
    </row>
    <row r="1476" spans="40:45" x14ac:dyDescent="0.25">
      <c r="AN1476" s="116" t="s">
        <v>1125</v>
      </c>
      <c r="AO1476" s="116" t="s">
        <v>1121</v>
      </c>
      <c r="AP1476" s="116" t="s">
        <v>1009</v>
      </c>
      <c r="AQ1476" s="116" t="s">
        <v>1040</v>
      </c>
      <c r="AR1476" s="116" t="s">
        <v>1101</v>
      </c>
      <c r="AS1476" s="116">
        <v>10522</v>
      </c>
    </row>
    <row r="1477" spans="40:45" x14ac:dyDescent="0.25">
      <c r="AN1477" s="116" t="s">
        <v>1125</v>
      </c>
      <c r="AO1477" s="116" t="s">
        <v>1121</v>
      </c>
      <c r="AP1477" s="116" t="s">
        <v>1009</v>
      </c>
      <c r="AQ1477" s="116" t="s">
        <v>1041</v>
      </c>
      <c r="AR1477" s="116" t="s">
        <v>1101</v>
      </c>
      <c r="AS1477" s="116">
        <v>13982</v>
      </c>
    </row>
    <row r="1478" spans="40:45" x14ac:dyDescent="0.25">
      <c r="AN1478" s="116" t="s">
        <v>1125</v>
      </c>
      <c r="AO1478" s="116" t="s">
        <v>1121</v>
      </c>
      <c r="AP1478" s="116" t="s">
        <v>1009</v>
      </c>
      <c r="AQ1478" s="116" t="s">
        <v>1042</v>
      </c>
      <c r="AR1478" s="116" t="s">
        <v>1101</v>
      </c>
      <c r="AS1478" s="116">
        <v>4016</v>
      </c>
    </row>
    <row r="1479" spans="40:45" x14ac:dyDescent="0.25">
      <c r="AN1479" s="116" t="s">
        <v>1125</v>
      </c>
      <c r="AO1479" s="116" t="s">
        <v>1121</v>
      </c>
      <c r="AP1479" s="116" t="s">
        <v>1009</v>
      </c>
      <c r="AQ1479" s="116" t="s">
        <v>3</v>
      </c>
      <c r="AR1479" s="116" t="s">
        <v>1101</v>
      </c>
      <c r="AS1479" s="116">
        <v>195479</v>
      </c>
    </row>
    <row r="1480" spans="40:45" x14ac:dyDescent="0.25">
      <c r="AN1480" s="116" t="s">
        <v>1125</v>
      </c>
      <c r="AO1480" s="116" t="s">
        <v>1121</v>
      </c>
      <c r="AP1480" s="116" t="s">
        <v>1010</v>
      </c>
      <c r="AQ1480" s="116" t="s">
        <v>1034</v>
      </c>
      <c r="AR1480" s="116" t="s">
        <v>1101</v>
      </c>
      <c r="AS1480" s="116">
        <v>11569</v>
      </c>
    </row>
    <row r="1481" spans="40:45" x14ac:dyDescent="0.25">
      <c r="AN1481" s="116" t="s">
        <v>1125</v>
      </c>
      <c r="AO1481" s="116" t="s">
        <v>1121</v>
      </c>
      <c r="AP1481" s="116" t="s">
        <v>1010</v>
      </c>
      <c r="AQ1481" s="116" t="s">
        <v>1035</v>
      </c>
      <c r="AR1481" s="116" t="s">
        <v>1101</v>
      </c>
      <c r="AS1481" s="116">
        <v>20760</v>
      </c>
    </row>
    <row r="1482" spans="40:45" x14ac:dyDescent="0.25">
      <c r="AN1482" s="116" t="s">
        <v>1125</v>
      </c>
      <c r="AO1482" s="116" t="s">
        <v>1121</v>
      </c>
      <c r="AP1482" s="116" t="s">
        <v>1010</v>
      </c>
      <c r="AQ1482" s="116" t="s">
        <v>1036</v>
      </c>
      <c r="AR1482" s="116" t="s">
        <v>1101</v>
      </c>
      <c r="AS1482" s="116">
        <v>26775</v>
      </c>
    </row>
    <row r="1483" spans="40:45" x14ac:dyDescent="0.25">
      <c r="AN1483" s="116" t="s">
        <v>1125</v>
      </c>
      <c r="AO1483" s="116" t="s">
        <v>1121</v>
      </c>
      <c r="AP1483" s="116" t="s">
        <v>1010</v>
      </c>
      <c r="AQ1483" s="116" t="s">
        <v>1037</v>
      </c>
      <c r="AR1483" s="116" t="s">
        <v>1101</v>
      </c>
      <c r="AS1483" s="116">
        <v>14410</v>
      </c>
    </row>
    <row r="1484" spans="40:45" x14ac:dyDescent="0.25">
      <c r="AN1484" s="116" t="s">
        <v>1125</v>
      </c>
      <c r="AO1484" s="116" t="s">
        <v>1121</v>
      </c>
      <c r="AP1484" s="116" t="s">
        <v>1010</v>
      </c>
      <c r="AQ1484" s="116" t="s">
        <v>1038</v>
      </c>
      <c r="AR1484" s="116" t="s">
        <v>1101</v>
      </c>
      <c r="AS1484" s="116">
        <v>16078</v>
      </c>
    </row>
    <row r="1485" spans="40:45" x14ac:dyDescent="0.25">
      <c r="AN1485" s="116" t="s">
        <v>1125</v>
      </c>
      <c r="AO1485" s="116" t="s">
        <v>1121</v>
      </c>
      <c r="AP1485" s="116" t="s">
        <v>1010</v>
      </c>
      <c r="AQ1485" s="116" t="s">
        <v>1039</v>
      </c>
      <c r="AR1485" s="116" t="s">
        <v>1101</v>
      </c>
      <c r="AS1485" s="116">
        <v>5087</v>
      </c>
    </row>
    <row r="1486" spans="40:45" x14ac:dyDescent="0.25">
      <c r="AN1486" s="116" t="s">
        <v>1125</v>
      </c>
      <c r="AO1486" s="116" t="s">
        <v>1121</v>
      </c>
      <c r="AP1486" s="116" t="s">
        <v>1010</v>
      </c>
      <c r="AQ1486" s="116" t="s">
        <v>1040</v>
      </c>
      <c r="AR1486" s="116" t="s">
        <v>1101</v>
      </c>
      <c r="AS1486" s="116">
        <v>1815</v>
      </c>
    </row>
    <row r="1487" spans="40:45" x14ac:dyDescent="0.25">
      <c r="AN1487" s="116" t="s">
        <v>1125</v>
      </c>
      <c r="AO1487" s="116" t="s">
        <v>1121</v>
      </c>
      <c r="AP1487" s="116" t="s">
        <v>1010</v>
      </c>
      <c r="AQ1487" s="116" t="s">
        <v>1041</v>
      </c>
      <c r="AR1487" s="116" t="s">
        <v>1101</v>
      </c>
      <c r="AS1487" s="116">
        <v>1756</v>
      </c>
    </row>
    <row r="1488" spans="40:45" x14ac:dyDescent="0.25">
      <c r="AN1488" s="116" t="s">
        <v>1125</v>
      </c>
      <c r="AO1488" s="116" t="s">
        <v>1121</v>
      </c>
      <c r="AP1488" s="116" t="s">
        <v>1010</v>
      </c>
      <c r="AQ1488" s="116" t="s">
        <v>1042</v>
      </c>
      <c r="AR1488" s="116" t="s">
        <v>1101</v>
      </c>
      <c r="AS1488" s="116">
        <v>2730</v>
      </c>
    </row>
    <row r="1489" spans="40:45" x14ac:dyDescent="0.25">
      <c r="AN1489" s="116" t="s">
        <v>1125</v>
      </c>
      <c r="AO1489" s="116" t="s">
        <v>1121</v>
      </c>
      <c r="AP1489" s="116" t="s">
        <v>1010</v>
      </c>
      <c r="AQ1489" s="116" t="s">
        <v>3</v>
      </c>
      <c r="AR1489" s="116" t="s">
        <v>1091</v>
      </c>
      <c r="AS1489" s="116">
        <v>100980</v>
      </c>
    </row>
    <row r="1490" spans="40:45" x14ac:dyDescent="0.25">
      <c r="AN1490" s="116" t="s">
        <v>1125</v>
      </c>
      <c r="AO1490" s="116" t="s">
        <v>1122</v>
      </c>
      <c r="AP1490" s="116" t="s">
        <v>1044</v>
      </c>
      <c r="AQ1490" s="116" t="s">
        <v>1034</v>
      </c>
      <c r="AR1490" s="116" t="s">
        <v>1091</v>
      </c>
      <c r="AS1490" s="116">
        <v>282169</v>
      </c>
    </row>
    <row r="1491" spans="40:45" x14ac:dyDescent="0.25">
      <c r="AN1491" s="116" t="s">
        <v>1125</v>
      </c>
      <c r="AO1491" s="116" t="s">
        <v>1122</v>
      </c>
      <c r="AP1491" s="116" t="s">
        <v>1044</v>
      </c>
      <c r="AQ1491" s="116" t="s">
        <v>1035</v>
      </c>
      <c r="AR1491" s="116" t="s">
        <v>1091</v>
      </c>
      <c r="AS1491" s="116">
        <v>338093</v>
      </c>
    </row>
    <row r="1492" spans="40:45" x14ac:dyDescent="0.25">
      <c r="AN1492" s="116" t="s">
        <v>1125</v>
      </c>
      <c r="AO1492" s="116" t="s">
        <v>1122</v>
      </c>
      <c r="AP1492" s="116" t="s">
        <v>1044</v>
      </c>
      <c r="AQ1492" s="116" t="s">
        <v>1036</v>
      </c>
      <c r="AR1492" s="116" t="s">
        <v>1091</v>
      </c>
      <c r="AS1492" s="116">
        <v>488319</v>
      </c>
    </row>
    <row r="1493" spans="40:45" x14ac:dyDescent="0.25">
      <c r="AN1493" s="116" t="s">
        <v>1125</v>
      </c>
      <c r="AO1493" s="116" t="s">
        <v>1122</v>
      </c>
      <c r="AP1493" s="116" t="s">
        <v>1044</v>
      </c>
      <c r="AQ1493" s="116" t="s">
        <v>1037</v>
      </c>
      <c r="AR1493" s="116" t="s">
        <v>1091</v>
      </c>
      <c r="AS1493" s="116">
        <v>449039</v>
      </c>
    </row>
    <row r="1494" spans="40:45" x14ac:dyDescent="0.25">
      <c r="AN1494" s="116" t="s">
        <v>1125</v>
      </c>
      <c r="AO1494" s="116" t="s">
        <v>1122</v>
      </c>
      <c r="AP1494" s="116" t="s">
        <v>1044</v>
      </c>
      <c r="AQ1494" s="116" t="s">
        <v>1038</v>
      </c>
      <c r="AR1494" s="116" t="s">
        <v>1091</v>
      </c>
      <c r="AS1494" s="116">
        <v>247815</v>
      </c>
    </row>
    <row r="1495" spans="40:45" x14ac:dyDescent="0.25">
      <c r="AN1495" s="116" t="s">
        <v>1125</v>
      </c>
      <c r="AO1495" s="116" t="s">
        <v>1122</v>
      </c>
      <c r="AP1495" s="116" t="s">
        <v>1044</v>
      </c>
      <c r="AQ1495" s="116" t="s">
        <v>1039</v>
      </c>
      <c r="AR1495" s="116" t="s">
        <v>1091</v>
      </c>
      <c r="AS1495" s="116">
        <v>232896</v>
      </c>
    </row>
    <row r="1496" spans="40:45" x14ac:dyDescent="0.25">
      <c r="AN1496" s="116" t="s">
        <v>1125</v>
      </c>
      <c r="AO1496" s="116" t="s">
        <v>1122</v>
      </c>
      <c r="AP1496" s="116" t="s">
        <v>1044</v>
      </c>
      <c r="AQ1496" s="116" t="s">
        <v>1040</v>
      </c>
      <c r="AR1496" s="116" t="s">
        <v>1091</v>
      </c>
      <c r="AS1496" s="116">
        <v>57938</v>
      </c>
    </row>
    <row r="1497" spans="40:45" x14ac:dyDescent="0.25">
      <c r="AN1497" s="116" t="s">
        <v>1125</v>
      </c>
      <c r="AO1497" s="116" t="s">
        <v>1122</v>
      </c>
      <c r="AP1497" s="116" t="s">
        <v>1044</v>
      </c>
      <c r="AQ1497" s="116" t="s">
        <v>1041</v>
      </c>
      <c r="AR1497" s="116" t="s">
        <v>1091</v>
      </c>
      <c r="AS1497" s="116">
        <v>50212</v>
      </c>
    </row>
    <row r="1498" spans="40:45" x14ac:dyDescent="0.25">
      <c r="AN1498" s="116" t="s">
        <v>1125</v>
      </c>
      <c r="AO1498" s="116" t="s">
        <v>1122</v>
      </c>
      <c r="AP1498" s="116" t="s">
        <v>1044</v>
      </c>
      <c r="AQ1498" s="116" t="s">
        <v>1042</v>
      </c>
      <c r="AR1498" s="116" t="s">
        <v>1091</v>
      </c>
      <c r="AS1498" s="116">
        <v>53561</v>
      </c>
    </row>
    <row r="1499" spans="40:45" x14ac:dyDescent="0.25">
      <c r="AN1499" s="116" t="s">
        <v>1125</v>
      </c>
      <c r="AO1499" s="116" t="s">
        <v>1122</v>
      </c>
      <c r="AP1499" s="116" t="s">
        <v>1044</v>
      </c>
      <c r="AQ1499" s="116" t="s">
        <v>3</v>
      </c>
      <c r="AR1499" s="116" t="s">
        <v>1091</v>
      </c>
      <c r="AS1499" s="116">
        <v>2200042</v>
      </c>
    </row>
    <row r="1500" spans="40:45" x14ac:dyDescent="0.25">
      <c r="AN1500" s="116" t="s">
        <v>1125</v>
      </c>
      <c r="AO1500" s="116" t="s">
        <v>1122</v>
      </c>
      <c r="AP1500" s="116" t="s">
        <v>1009</v>
      </c>
      <c r="AQ1500" s="116" t="s">
        <v>1034</v>
      </c>
      <c r="AR1500" s="116" t="s">
        <v>1091</v>
      </c>
      <c r="AS1500" s="116">
        <v>149918</v>
      </c>
    </row>
    <row r="1501" spans="40:45" x14ac:dyDescent="0.25">
      <c r="AN1501" s="116" t="s">
        <v>1125</v>
      </c>
      <c r="AO1501" s="116" t="s">
        <v>1122</v>
      </c>
      <c r="AP1501" s="116" t="s">
        <v>1009</v>
      </c>
      <c r="AQ1501" s="116" t="s">
        <v>1035</v>
      </c>
      <c r="AR1501" s="116" t="s">
        <v>1091</v>
      </c>
      <c r="AS1501" s="116">
        <v>84009</v>
      </c>
    </row>
    <row r="1502" spans="40:45" x14ac:dyDescent="0.25">
      <c r="AN1502" s="116" t="s">
        <v>1125</v>
      </c>
      <c r="AO1502" s="116" t="s">
        <v>1122</v>
      </c>
      <c r="AP1502" s="116" t="s">
        <v>1009</v>
      </c>
      <c r="AQ1502" s="116" t="s">
        <v>1036</v>
      </c>
      <c r="AR1502" s="116" t="s">
        <v>1091</v>
      </c>
      <c r="AS1502" s="116">
        <v>36584</v>
      </c>
    </row>
    <row r="1503" spans="40:45" x14ac:dyDescent="0.25">
      <c r="AN1503" s="116" t="s">
        <v>1125</v>
      </c>
      <c r="AO1503" s="116" t="s">
        <v>1122</v>
      </c>
      <c r="AP1503" s="116" t="s">
        <v>1009</v>
      </c>
      <c r="AQ1503" s="116" t="s">
        <v>1037</v>
      </c>
      <c r="AR1503" s="116" t="s">
        <v>1091</v>
      </c>
      <c r="AS1503" s="116">
        <v>188705</v>
      </c>
    </row>
    <row r="1504" spans="40:45" x14ac:dyDescent="0.25">
      <c r="AN1504" s="116" t="s">
        <v>1125</v>
      </c>
      <c r="AO1504" s="116" t="s">
        <v>1122</v>
      </c>
      <c r="AP1504" s="116" t="s">
        <v>1009</v>
      </c>
      <c r="AQ1504" s="116" t="s">
        <v>1038</v>
      </c>
      <c r="AR1504" s="116" t="s">
        <v>1091</v>
      </c>
      <c r="AS1504" s="116">
        <v>138764</v>
      </c>
    </row>
    <row r="1505" spans="40:45" x14ac:dyDescent="0.25">
      <c r="AN1505" s="116" t="s">
        <v>1125</v>
      </c>
      <c r="AO1505" s="116" t="s">
        <v>1122</v>
      </c>
      <c r="AP1505" s="116" t="s">
        <v>1009</v>
      </c>
      <c r="AQ1505" s="116" t="s">
        <v>1039</v>
      </c>
      <c r="AR1505" s="116" t="s">
        <v>1091</v>
      </c>
      <c r="AS1505" s="116">
        <v>179360</v>
      </c>
    </row>
    <row r="1506" spans="40:45" x14ac:dyDescent="0.25">
      <c r="AN1506" s="116" t="s">
        <v>1125</v>
      </c>
      <c r="AO1506" s="116" t="s">
        <v>1122</v>
      </c>
      <c r="AP1506" s="116" t="s">
        <v>1009</v>
      </c>
      <c r="AQ1506" s="116" t="s">
        <v>1040</v>
      </c>
      <c r="AR1506" s="116" t="s">
        <v>1091</v>
      </c>
      <c r="AS1506" s="116">
        <v>40337</v>
      </c>
    </row>
    <row r="1507" spans="40:45" x14ac:dyDescent="0.25">
      <c r="AN1507" s="116" t="s">
        <v>1125</v>
      </c>
      <c r="AO1507" s="116" t="s">
        <v>1122</v>
      </c>
      <c r="AP1507" s="116" t="s">
        <v>1009</v>
      </c>
      <c r="AQ1507" s="116" t="s">
        <v>1041</v>
      </c>
      <c r="AR1507" s="116" t="s">
        <v>1091</v>
      </c>
      <c r="AS1507" s="116">
        <v>39527</v>
      </c>
    </row>
    <row r="1508" spans="40:45" x14ac:dyDescent="0.25">
      <c r="AN1508" s="116" t="s">
        <v>1125</v>
      </c>
      <c r="AO1508" s="116" t="s">
        <v>1122</v>
      </c>
      <c r="AP1508" s="116" t="s">
        <v>1009</v>
      </c>
      <c r="AQ1508" s="116" t="s">
        <v>1042</v>
      </c>
      <c r="AR1508" s="116" t="s">
        <v>1091</v>
      </c>
      <c r="AS1508" s="116">
        <v>5479</v>
      </c>
    </row>
    <row r="1509" spans="40:45" x14ac:dyDescent="0.25">
      <c r="AN1509" s="116" t="s">
        <v>1125</v>
      </c>
      <c r="AO1509" s="116" t="s">
        <v>1122</v>
      </c>
      <c r="AP1509" s="116" t="s">
        <v>1009</v>
      </c>
      <c r="AQ1509" s="116" t="s">
        <v>3</v>
      </c>
      <c r="AR1509" s="116" t="s">
        <v>1091</v>
      </c>
      <c r="AS1509" s="116">
        <v>862682</v>
      </c>
    </row>
    <row r="1510" spans="40:45" x14ac:dyDescent="0.25">
      <c r="AN1510" s="116" t="s">
        <v>1125</v>
      </c>
      <c r="AO1510" s="116" t="s">
        <v>1122</v>
      </c>
      <c r="AP1510" s="116" t="s">
        <v>1010</v>
      </c>
      <c r="AQ1510" s="116" t="s">
        <v>1034</v>
      </c>
      <c r="AR1510" s="116" t="s">
        <v>1091</v>
      </c>
      <c r="AS1510" s="116">
        <v>132251</v>
      </c>
    </row>
    <row r="1511" spans="40:45" x14ac:dyDescent="0.25">
      <c r="AN1511" s="116" t="s">
        <v>1125</v>
      </c>
      <c r="AO1511" s="116" t="s">
        <v>1122</v>
      </c>
      <c r="AP1511" s="116" t="s">
        <v>1010</v>
      </c>
      <c r="AQ1511" s="116" t="s">
        <v>1035</v>
      </c>
      <c r="AR1511" s="116" t="s">
        <v>1091</v>
      </c>
      <c r="AS1511" s="116">
        <v>254084</v>
      </c>
    </row>
    <row r="1512" spans="40:45" x14ac:dyDescent="0.25">
      <c r="AN1512" s="116" t="s">
        <v>1125</v>
      </c>
      <c r="AO1512" s="116" t="s">
        <v>1122</v>
      </c>
      <c r="AP1512" s="116" t="s">
        <v>1010</v>
      </c>
      <c r="AQ1512" s="116" t="s">
        <v>1036</v>
      </c>
      <c r="AR1512" s="116" t="s">
        <v>1091</v>
      </c>
      <c r="AS1512" s="116">
        <v>451735</v>
      </c>
    </row>
    <row r="1513" spans="40:45" x14ac:dyDescent="0.25">
      <c r="AN1513" s="116" t="s">
        <v>1125</v>
      </c>
      <c r="AO1513" s="116" t="s">
        <v>1122</v>
      </c>
      <c r="AP1513" s="116" t="s">
        <v>1010</v>
      </c>
      <c r="AQ1513" s="116" t="s">
        <v>1037</v>
      </c>
      <c r="AR1513" s="116" t="s">
        <v>1091</v>
      </c>
      <c r="AS1513" s="116">
        <v>260333</v>
      </c>
    </row>
    <row r="1514" spans="40:45" x14ac:dyDescent="0.25">
      <c r="AN1514" s="116" t="s">
        <v>1125</v>
      </c>
      <c r="AO1514" s="116" t="s">
        <v>1122</v>
      </c>
      <c r="AP1514" s="116" t="s">
        <v>1010</v>
      </c>
      <c r="AQ1514" s="116" t="s">
        <v>1038</v>
      </c>
      <c r="AR1514" s="116" t="s">
        <v>1091</v>
      </c>
      <c r="AS1514" s="116">
        <v>109051</v>
      </c>
    </row>
    <row r="1515" spans="40:45" x14ac:dyDescent="0.25">
      <c r="AN1515" s="116" t="s">
        <v>1125</v>
      </c>
      <c r="AO1515" s="116" t="s">
        <v>1122</v>
      </c>
      <c r="AP1515" s="116" t="s">
        <v>1010</v>
      </c>
      <c r="AQ1515" s="116" t="s">
        <v>1039</v>
      </c>
      <c r="AR1515" s="116" t="s">
        <v>1091</v>
      </c>
      <c r="AS1515" s="116">
        <v>53536</v>
      </c>
    </row>
    <row r="1516" spans="40:45" x14ac:dyDescent="0.25">
      <c r="AN1516" s="116" t="s">
        <v>1125</v>
      </c>
      <c r="AO1516" s="116" t="s">
        <v>1122</v>
      </c>
      <c r="AP1516" s="116" t="s">
        <v>1010</v>
      </c>
      <c r="AQ1516" s="116" t="s">
        <v>1040</v>
      </c>
      <c r="AR1516" s="116" t="s">
        <v>1091</v>
      </c>
      <c r="AS1516" s="116">
        <v>17601</v>
      </c>
    </row>
    <row r="1517" spans="40:45" x14ac:dyDescent="0.25">
      <c r="AN1517" s="116" t="s">
        <v>1125</v>
      </c>
      <c r="AO1517" s="116" t="s">
        <v>1122</v>
      </c>
      <c r="AP1517" s="116" t="s">
        <v>1010</v>
      </c>
      <c r="AQ1517" s="116" t="s">
        <v>1041</v>
      </c>
      <c r="AR1517" s="116" t="s">
        <v>1091</v>
      </c>
      <c r="AS1517" s="116">
        <v>10686</v>
      </c>
    </row>
    <row r="1518" spans="40:45" x14ac:dyDescent="0.25">
      <c r="AN1518" s="116" t="s">
        <v>1125</v>
      </c>
      <c r="AO1518" s="116" t="s">
        <v>1122</v>
      </c>
      <c r="AP1518" s="116" t="s">
        <v>1010</v>
      </c>
      <c r="AQ1518" s="116" t="s">
        <v>1042</v>
      </c>
      <c r="AR1518" s="116" t="s">
        <v>1091</v>
      </c>
      <c r="AS1518" s="116">
        <v>48082</v>
      </c>
    </row>
    <row r="1519" spans="40:45" x14ac:dyDescent="0.25">
      <c r="AN1519" s="116" t="s">
        <v>1125</v>
      </c>
      <c r="AO1519" s="116" t="s">
        <v>1122</v>
      </c>
      <c r="AP1519" s="116" t="s">
        <v>1010</v>
      </c>
      <c r="AQ1519" s="116" t="s">
        <v>3</v>
      </c>
      <c r="AR1519" s="116" t="s">
        <v>1091</v>
      </c>
      <c r="AS1519" s="116">
        <v>1337360</v>
      </c>
    </row>
    <row r="1520" spans="40:45" x14ac:dyDescent="0.25">
      <c r="AN1520" s="116" t="s">
        <v>1126</v>
      </c>
      <c r="AO1520" s="116" t="s">
        <v>1121</v>
      </c>
      <c r="AP1520" s="116" t="s">
        <v>1044</v>
      </c>
      <c r="AQ1520" s="116" t="s">
        <v>1034</v>
      </c>
      <c r="AR1520" s="116" t="s">
        <v>1101</v>
      </c>
      <c r="AS1520" s="116">
        <v>1840</v>
      </c>
    </row>
    <row r="1521" spans="40:45" x14ac:dyDescent="0.25">
      <c r="AN1521" s="116" t="s">
        <v>1126</v>
      </c>
      <c r="AO1521" s="116" t="s">
        <v>1121</v>
      </c>
      <c r="AP1521" s="116" t="s">
        <v>1044</v>
      </c>
      <c r="AQ1521" s="116" t="s">
        <v>1035</v>
      </c>
      <c r="AR1521" s="116" t="s">
        <v>1101</v>
      </c>
      <c r="AS1521" s="116">
        <v>667</v>
      </c>
    </row>
    <row r="1522" spans="40:45" x14ac:dyDescent="0.25">
      <c r="AN1522" s="116" t="s">
        <v>1126</v>
      </c>
      <c r="AO1522" s="116" t="s">
        <v>1121</v>
      </c>
      <c r="AP1522" s="116" t="s">
        <v>1044</v>
      </c>
      <c r="AQ1522" s="116" t="s">
        <v>1036</v>
      </c>
      <c r="AR1522" s="116" t="s">
        <v>1101</v>
      </c>
      <c r="AS1522" s="116">
        <v>5239</v>
      </c>
    </row>
    <row r="1523" spans="40:45" x14ac:dyDescent="0.25">
      <c r="AN1523" s="116" t="s">
        <v>1126</v>
      </c>
      <c r="AO1523" s="116" t="s">
        <v>1121</v>
      </c>
      <c r="AP1523" s="116" t="s">
        <v>1044</v>
      </c>
      <c r="AQ1523" s="116" t="s">
        <v>1037</v>
      </c>
      <c r="AR1523" s="116" t="s">
        <v>1101</v>
      </c>
      <c r="AS1523" s="116">
        <v>2121</v>
      </c>
    </row>
    <row r="1524" spans="40:45" x14ac:dyDescent="0.25">
      <c r="AN1524" s="116" t="s">
        <v>1126</v>
      </c>
      <c r="AO1524" s="116" t="s">
        <v>1121</v>
      </c>
      <c r="AP1524" s="116" t="s">
        <v>1044</v>
      </c>
      <c r="AQ1524" s="116" t="s">
        <v>1038</v>
      </c>
      <c r="AR1524" s="116" t="s">
        <v>1101</v>
      </c>
      <c r="AS1524" s="116">
        <v>163397</v>
      </c>
    </row>
    <row r="1525" spans="40:45" x14ac:dyDescent="0.25">
      <c r="AN1525" s="116" t="s">
        <v>1126</v>
      </c>
      <c r="AO1525" s="116" t="s">
        <v>1121</v>
      </c>
      <c r="AP1525" s="116" t="s">
        <v>1044</v>
      </c>
      <c r="AQ1525" s="116" t="s">
        <v>1039</v>
      </c>
      <c r="AR1525" s="116" t="s">
        <v>1101</v>
      </c>
      <c r="AS1525" s="116">
        <v>1765</v>
      </c>
    </row>
    <row r="1526" spans="40:45" x14ac:dyDescent="0.25">
      <c r="AN1526" s="116" t="s">
        <v>1126</v>
      </c>
      <c r="AO1526" s="116" t="s">
        <v>1121</v>
      </c>
      <c r="AP1526" s="116" t="s">
        <v>1044</v>
      </c>
      <c r="AQ1526" s="116" t="s">
        <v>1040</v>
      </c>
      <c r="AR1526" s="116" t="s">
        <v>1101</v>
      </c>
      <c r="AS1526" s="116">
        <v>902</v>
      </c>
    </row>
    <row r="1527" spans="40:45" x14ac:dyDescent="0.25">
      <c r="AN1527" s="116" t="s">
        <v>1126</v>
      </c>
      <c r="AO1527" s="116" t="s">
        <v>1121</v>
      </c>
      <c r="AP1527" s="116" t="s">
        <v>1044</v>
      </c>
      <c r="AQ1527" s="116" t="s">
        <v>1041</v>
      </c>
      <c r="AR1527" s="116" t="s">
        <v>1101</v>
      </c>
      <c r="AS1527" s="116">
        <v>25844</v>
      </c>
    </row>
    <row r="1528" spans="40:45" x14ac:dyDescent="0.25">
      <c r="AN1528" s="116" t="s">
        <v>1126</v>
      </c>
      <c r="AO1528" s="116" t="s">
        <v>1121</v>
      </c>
      <c r="AP1528" s="116" t="s">
        <v>1044</v>
      </c>
      <c r="AQ1528" s="116" t="s">
        <v>1042</v>
      </c>
      <c r="AR1528" s="116" t="s">
        <v>1101</v>
      </c>
      <c r="AS1528" s="116">
        <v>20691</v>
      </c>
    </row>
    <row r="1529" spans="40:45" x14ac:dyDescent="0.25">
      <c r="AN1529" s="116" t="s">
        <v>1126</v>
      </c>
      <c r="AO1529" s="116" t="s">
        <v>1121</v>
      </c>
      <c r="AP1529" s="116" t="s">
        <v>1044</v>
      </c>
      <c r="AQ1529" s="116" t="s">
        <v>3</v>
      </c>
      <c r="AR1529" s="116" t="s">
        <v>1101</v>
      </c>
      <c r="AS1529" s="116">
        <v>222465</v>
      </c>
    </row>
    <row r="1530" spans="40:45" x14ac:dyDescent="0.25">
      <c r="AN1530" s="116" t="s">
        <v>1126</v>
      </c>
      <c r="AO1530" s="116" t="s">
        <v>1121</v>
      </c>
      <c r="AP1530" s="116" t="s">
        <v>1009</v>
      </c>
      <c r="AQ1530" s="116" t="s">
        <v>1034</v>
      </c>
      <c r="AR1530" s="116" t="s">
        <v>1101</v>
      </c>
      <c r="AS1530" s="116">
        <v>526</v>
      </c>
    </row>
    <row r="1531" spans="40:45" x14ac:dyDescent="0.25">
      <c r="AN1531" s="116" t="s">
        <v>1126</v>
      </c>
      <c r="AO1531" s="116" t="s">
        <v>1121</v>
      </c>
      <c r="AP1531" s="116" t="s">
        <v>1009</v>
      </c>
      <c r="AQ1531" s="116" t="s">
        <v>1035</v>
      </c>
      <c r="AR1531" s="116" t="s">
        <v>1101</v>
      </c>
      <c r="AS1531" s="116">
        <v>319</v>
      </c>
    </row>
    <row r="1532" spans="40:45" x14ac:dyDescent="0.25">
      <c r="AN1532" s="116" t="s">
        <v>1126</v>
      </c>
      <c r="AO1532" s="116" t="s">
        <v>1121</v>
      </c>
      <c r="AP1532" s="116" t="s">
        <v>1009</v>
      </c>
      <c r="AQ1532" s="116" t="s">
        <v>1036</v>
      </c>
      <c r="AR1532" s="116" t="s">
        <v>1101</v>
      </c>
      <c r="AS1532" s="116">
        <v>176</v>
      </c>
    </row>
    <row r="1533" spans="40:45" x14ac:dyDescent="0.25">
      <c r="AN1533" s="116" t="s">
        <v>1126</v>
      </c>
      <c r="AO1533" s="116" t="s">
        <v>1121</v>
      </c>
      <c r="AP1533" s="116" t="s">
        <v>1009</v>
      </c>
      <c r="AQ1533" s="116" t="s">
        <v>1037</v>
      </c>
      <c r="AR1533" s="116" t="s">
        <v>1101</v>
      </c>
      <c r="AS1533" s="116">
        <v>677</v>
      </c>
    </row>
    <row r="1534" spans="40:45" x14ac:dyDescent="0.25">
      <c r="AN1534" s="116" t="s">
        <v>1126</v>
      </c>
      <c r="AO1534" s="116" t="s">
        <v>1121</v>
      </c>
      <c r="AP1534" s="116" t="s">
        <v>1009</v>
      </c>
      <c r="AQ1534" s="116" t="s">
        <v>1038</v>
      </c>
      <c r="AR1534" s="116" t="s">
        <v>1101</v>
      </c>
      <c r="AS1534" s="116">
        <v>148318</v>
      </c>
    </row>
    <row r="1535" spans="40:45" x14ac:dyDescent="0.25">
      <c r="AN1535" s="116" t="s">
        <v>1126</v>
      </c>
      <c r="AO1535" s="116" t="s">
        <v>1121</v>
      </c>
      <c r="AP1535" s="116" t="s">
        <v>1009</v>
      </c>
      <c r="AQ1535" s="116" t="s">
        <v>1039</v>
      </c>
      <c r="AR1535" s="116" t="s">
        <v>1101</v>
      </c>
      <c r="AS1535" s="116">
        <v>1389</v>
      </c>
    </row>
    <row r="1536" spans="40:45" x14ac:dyDescent="0.25">
      <c r="AN1536" s="116" t="s">
        <v>1126</v>
      </c>
      <c r="AO1536" s="116" t="s">
        <v>1121</v>
      </c>
      <c r="AP1536" s="116" t="s">
        <v>1009</v>
      </c>
      <c r="AQ1536" s="116" t="s">
        <v>1040</v>
      </c>
      <c r="AR1536" s="116" t="s">
        <v>1101</v>
      </c>
      <c r="AS1536" s="116">
        <v>882</v>
      </c>
    </row>
    <row r="1537" spans="40:45" x14ac:dyDescent="0.25">
      <c r="AN1537" s="116" t="s">
        <v>1126</v>
      </c>
      <c r="AO1537" s="116" t="s">
        <v>1121</v>
      </c>
      <c r="AP1537" s="116" t="s">
        <v>1009</v>
      </c>
      <c r="AQ1537" s="116" t="s">
        <v>1041</v>
      </c>
      <c r="AR1537" s="116" t="s">
        <v>1101</v>
      </c>
      <c r="AS1537" s="116">
        <v>3035</v>
      </c>
    </row>
    <row r="1538" spans="40:45" x14ac:dyDescent="0.25">
      <c r="AN1538" s="116" t="s">
        <v>1126</v>
      </c>
      <c r="AO1538" s="116" t="s">
        <v>1121</v>
      </c>
      <c r="AP1538" s="116" t="s">
        <v>1009</v>
      </c>
      <c r="AQ1538" s="116" t="s">
        <v>1042</v>
      </c>
      <c r="AR1538" s="116" t="s">
        <v>1101</v>
      </c>
      <c r="AS1538" s="116">
        <v>12570</v>
      </c>
    </row>
    <row r="1539" spans="40:45" x14ac:dyDescent="0.25">
      <c r="AN1539" s="116" t="s">
        <v>1126</v>
      </c>
      <c r="AO1539" s="116" t="s">
        <v>1121</v>
      </c>
      <c r="AP1539" s="116" t="s">
        <v>1009</v>
      </c>
      <c r="AQ1539" s="116" t="s">
        <v>3</v>
      </c>
      <c r="AR1539" s="116" t="s">
        <v>1101</v>
      </c>
      <c r="AS1539" s="116">
        <v>167893</v>
      </c>
    </row>
    <row r="1540" spans="40:45" x14ac:dyDescent="0.25">
      <c r="AN1540" s="116" t="s">
        <v>1126</v>
      </c>
      <c r="AO1540" s="116" t="s">
        <v>1121</v>
      </c>
      <c r="AP1540" s="116" t="s">
        <v>1010</v>
      </c>
      <c r="AQ1540" s="116" t="s">
        <v>1034</v>
      </c>
      <c r="AR1540" s="116" t="s">
        <v>1101</v>
      </c>
      <c r="AS1540" s="116">
        <v>1314</v>
      </c>
    </row>
    <row r="1541" spans="40:45" x14ac:dyDescent="0.25">
      <c r="AN1541" s="116" t="s">
        <v>1126</v>
      </c>
      <c r="AO1541" s="116" t="s">
        <v>1121</v>
      </c>
      <c r="AP1541" s="116" t="s">
        <v>1010</v>
      </c>
      <c r="AQ1541" s="116" t="s">
        <v>1035</v>
      </c>
      <c r="AR1541" s="116" t="s">
        <v>1101</v>
      </c>
      <c r="AS1541" s="116">
        <v>347</v>
      </c>
    </row>
    <row r="1542" spans="40:45" x14ac:dyDescent="0.25">
      <c r="AN1542" s="116" t="s">
        <v>1126</v>
      </c>
      <c r="AO1542" s="116" t="s">
        <v>1121</v>
      </c>
      <c r="AP1542" s="116" t="s">
        <v>1010</v>
      </c>
      <c r="AQ1542" s="116" t="s">
        <v>1036</v>
      </c>
      <c r="AR1542" s="116" t="s">
        <v>1101</v>
      </c>
      <c r="AS1542" s="116">
        <v>5063</v>
      </c>
    </row>
    <row r="1543" spans="40:45" x14ac:dyDescent="0.25">
      <c r="AN1543" s="116" t="s">
        <v>1126</v>
      </c>
      <c r="AO1543" s="116" t="s">
        <v>1121</v>
      </c>
      <c r="AP1543" s="116" t="s">
        <v>1010</v>
      </c>
      <c r="AQ1543" s="116" t="s">
        <v>1037</v>
      </c>
      <c r="AR1543" s="116" t="s">
        <v>1101</v>
      </c>
      <c r="AS1543" s="116">
        <v>1444</v>
      </c>
    </row>
    <row r="1544" spans="40:45" x14ac:dyDescent="0.25">
      <c r="AN1544" s="116" t="s">
        <v>1126</v>
      </c>
      <c r="AO1544" s="116" t="s">
        <v>1121</v>
      </c>
      <c r="AP1544" s="116" t="s">
        <v>1010</v>
      </c>
      <c r="AQ1544" s="116" t="s">
        <v>1038</v>
      </c>
      <c r="AR1544" s="116" t="s">
        <v>1101</v>
      </c>
      <c r="AS1544" s="116">
        <v>15079</v>
      </c>
    </row>
    <row r="1545" spans="40:45" x14ac:dyDescent="0.25">
      <c r="AN1545" s="116" t="s">
        <v>1126</v>
      </c>
      <c r="AO1545" s="116" t="s">
        <v>1121</v>
      </c>
      <c r="AP1545" s="116" t="s">
        <v>1010</v>
      </c>
      <c r="AQ1545" s="116" t="s">
        <v>1039</v>
      </c>
      <c r="AR1545" s="116" t="s">
        <v>1101</v>
      </c>
      <c r="AS1545" s="116">
        <v>376</v>
      </c>
    </row>
    <row r="1546" spans="40:45" x14ac:dyDescent="0.25">
      <c r="AN1546" s="116" t="s">
        <v>1126</v>
      </c>
      <c r="AO1546" s="116" t="s">
        <v>1121</v>
      </c>
      <c r="AP1546" s="116" t="s">
        <v>1010</v>
      </c>
      <c r="AQ1546" s="116" t="s">
        <v>1040</v>
      </c>
      <c r="AR1546" s="116" t="s">
        <v>1101</v>
      </c>
      <c r="AS1546" s="116">
        <v>20</v>
      </c>
    </row>
    <row r="1547" spans="40:45" x14ac:dyDescent="0.25">
      <c r="AN1547" s="116" t="s">
        <v>1126</v>
      </c>
      <c r="AO1547" s="116" t="s">
        <v>1121</v>
      </c>
      <c r="AP1547" s="116" t="s">
        <v>1010</v>
      </c>
      <c r="AQ1547" s="116" t="s">
        <v>1041</v>
      </c>
      <c r="AR1547" s="116" t="s">
        <v>1101</v>
      </c>
      <c r="AS1547" s="116">
        <v>22809</v>
      </c>
    </row>
    <row r="1548" spans="40:45" x14ac:dyDescent="0.25">
      <c r="AN1548" s="116" t="s">
        <v>1126</v>
      </c>
      <c r="AO1548" s="116" t="s">
        <v>1121</v>
      </c>
      <c r="AP1548" s="116" t="s">
        <v>1010</v>
      </c>
      <c r="AQ1548" s="116" t="s">
        <v>1042</v>
      </c>
      <c r="AR1548" s="116" t="s">
        <v>1101</v>
      </c>
      <c r="AS1548" s="116">
        <v>8121</v>
      </c>
    </row>
    <row r="1549" spans="40:45" x14ac:dyDescent="0.25">
      <c r="AN1549" s="116" t="s">
        <v>1126</v>
      </c>
      <c r="AO1549" s="116" t="s">
        <v>1121</v>
      </c>
      <c r="AP1549" s="116" t="s">
        <v>1010</v>
      </c>
      <c r="AQ1549" s="116" t="s">
        <v>3</v>
      </c>
      <c r="AR1549" s="116" t="s">
        <v>1091</v>
      </c>
      <c r="AS1549" s="116">
        <v>54572</v>
      </c>
    </row>
    <row r="1550" spans="40:45" x14ac:dyDescent="0.25">
      <c r="AN1550" s="116" t="s">
        <v>946</v>
      </c>
      <c r="AO1550" s="116" t="s">
        <v>1121</v>
      </c>
      <c r="AP1550" s="116" t="s">
        <v>1044</v>
      </c>
      <c r="AQ1550" s="116" t="s">
        <v>1034</v>
      </c>
      <c r="AR1550" s="116" t="s">
        <v>1101</v>
      </c>
      <c r="AS1550" s="116">
        <v>695</v>
      </c>
    </row>
    <row r="1551" spans="40:45" x14ac:dyDescent="0.25">
      <c r="AN1551" s="116" t="s">
        <v>946</v>
      </c>
      <c r="AO1551" s="116" t="s">
        <v>1121</v>
      </c>
      <c r="AP1551" s="116" t="s">
        <v>1044</v>
      </c>
      <c r="AQ1551" s="116" t="s">
        <v>1035</v>
      </c>
      <c r="AR1551" s="116" t="s">
        <v>1101</v>
      </c>
      <c r="AS1551" s="116">
        <v>39831</v>
      </c>
    </row>
    <row r="1552" spans="40:45" x14ac:dyDescent="0.25">
      <c r="AN1552" s="116" t="s">
        <v>946</v>
      </c>
      <c r="AO1552" s="116" t="s">
        <v>1121</v>
      </c>
      <c r="AP1552" s="116" t="s">
        <v>1044</v>
      </c>
      <c r="AQ1552" s="116" t="s">
        <v>1036</v>
      </c>
      <c r="AR1552" s="116" t="s">
        <v>1101</v>
      </c>
      <c r="AS1552" s="116">
        <v>50755</v>
      </c>
    </row>
    <row r="1553" spans="40:45" x14ac:dyDescent="0.25">
      <c r="AN1553" s="116" t="s">
        <v>946</v>
      </c>
      <c r="AO1553" s="116" t="s">
        <v>1121</v>
      </c>
      <c r="AP1553" s="116" t="s">
        <v>1044</v>
      </c>
      <c r="AQ1553" s="116" t="s">
        <v>1037</v>
      </c>
      <c r="AR1553" s="116" t="s">
        <v>1101</v>
      </c>
      <c r="AS1553" s="116">
        <v>982033</v>
      </c>
    </row>
    <row r="1554" spans="40:45" x14ac:dyDescent="0.25">
      <c r="AN1554" s="116" t="s">
        <v>946</v>
      </c>
      <c r="AO1554" s="116" t="s">
        <v>1121</v>
      </c>
      <c r="AP1554" s="116" t="s">
        <v>1044</v>
      </c>
      <c r="AQ1554" s="116" t="s">
        <v>1038</v>
      </c>
      <c r="AR1554" s="116" t="s">
        <v>1101</v>
      </c>
      <c r="AS1554" s="116">
        <v>110949</v>
      </c>
    </row>
    <row r="1555" spans="40:45" x14ac:dyDescent="0.25">
      <c r="AN1555" s="116" t="s">
        <v>946</v>
      </c>
      <c r="AO1555" s="116" t="s">
        <v>1121</v>
      </c>
      <c r="AP1555" s="116" t="s">
        <v>1044</v>
      </c>
      <c r="AQ1555" s="116" t="s">
        <v>1039</v>
      </c>
      <c r="AR1555" s="116" t="s">
        <v>1101</v>
      </c>
      <c r="AS1555" s="116">
        <v>464068</v>
      </c>
    </row>
    <row r="1556" spans="40:45" x14ac:dyDescent="0.25">
      <c r="AN1556" s="116" t="s">
        <v>946</v>
      </c>
      <c r="AO1556" s="116" t="s">
        <v>1121</v>
      </c>
      <c r="AP1556" s="116" t="s">
        <v>1044</v>
      </c>
      <c r="AQ1556" s="116" t="s">
        <v>1040</v>
      </c>
      <c r="AR1556" s="116" t="s">
        <v>1101</v>
      </c>
      <c r="AS1556" s="116">
        <v>89504</v>
      </c>
    </row>
    <row r="1557" spans="40:45" x14ac:dyDescent="0.25">
      <c r="AN1557" s="116" t="s">
        <v>946</v>
      </c>
      <c r="AO1557" s="116" t="s">
        <v>1121</v>
      </c>
      <c r="AP1557" s="116" t="s">
        <v>1044</v>
      </c>
      <c r="AQ1557" s="116" t="s">
        <v>1041</v>
      </c>
      <c r="AR1557" s="116" t="s">
        <v>1101</v>
      </c>
      <c r="AS1557" s="116">
        <v>422824</v>
      </c>
    </row>
    <row r="1558" spans="40:45" x14ac:dyDescent="0.25">
      <c r="AN1558" s="116" t="s">
        <v>946</v>
      </c>
      <c r="AO1558" s="116" t="s">
        <v>1121</v>
      </c>
      <c r="AP1558" s="116" t="s">
        <v>1044</v>
      </c>
      <c r="AQ1558" s="116" t="s">
        <v>1042</v>
      </c>
      <c r="AR1558" s="116" t="s">
        <v>1101</v>
      </c>
      <c r="AS1558" s="116">
        <v>12712</v>
      </c>
    </row>
    <row r="1559" spans="40:45" x14ac:dyDescent="0.25">
      <c r="AN1559" s="116" t="s">
        <v>946</v>
      </c>
      <c r="AO1559" s="116" t="s">
        <v>1121</v>
      </c>
      <c r="AP1559" s="116" t="s">
        <v>1044</v>
      </c>
      <c r="AQ1559" s="116" t="s">
        <v>3</v>
      </c>
      <c r="AR1559" s="116" t="s">
        <v>1101</v>
      </c>
      <c r="AS1559" s="116">
        <v>2173371</v>
      </c>
    </row>
    <row r="1560" spans="40:45" x14ac:dyDescent="0.25">
      <c r="AN1560" s="116" t="s">
        <v>946</v>
      </c>
      <c r="AO1560" s="116" t="s">
        <v>1121</v>
      </c>
      <c r="AP1560" s="116" t="s">
        <v>1009</v>
      </c>
      <c r="AQ1560" s="116" t="s">
        <v>1034</v>
      </c>
      <c r="AR1560" s="116" t="s">
        <v>1101</v>
      </c>
      <c r="AS1560" s="116">
        <v>178</v>
      </c>
    </row>
    <row r="1561" spans="40:45" x14ac:dyDescent="0.25">
      <c r="AN1561" s="116" t="s">
        <v>946</v>
      </c>
      <c r="AO1561" s="116" t="s">
        <v>1121</v>
      </c>
      <c r="AP1561" s="116" t="s">
        <v>1009</v>
      </c>
      <c r="AQ1561" s="116" t="s">
        <v>1035</v>
      </c>
      <c r="AR1561" s="116" t="s">
        <v>1101</v>
      </c>
      <c r="AS1561" s="116">
        <v>32540</v>
      </c>
    </row>
    <row r="1562" spans="40:45" x14ac:dyDescent="0.25">
      <c r="AN1562" s="116" t="s">
        <v>946</v>
      </c>
      <c r="AO1562" s="116" t="s">
        <v>1121</v>
      </c>
      <c r="AP1562" s="116" t="s">
        <v>1009</v>
      </c>
      <c r="AQ1562" s="116" t="s">
        <v>1036</v>
      </c>
      <c r="AR1562" s="116" t="s">
        <v>1101</v>
      </c>
      <c r="AS1562" s="116">
        <v>4940</v>
      </c>
    </row>
    <row r="1563" spans="40:45" x14ac:dyDescent="0.25">
      <c r="AN1563" s="116" t="s">
        <v>946</v>
      </c>
      <c r="AO1563" s="116" t="s">
        <v>1121</v>
      </c>
      <c r="AP1563" s="116" t="s">
        <v>1009</v>
      </c>
      <c r="AQ1563" s="116" t="s">
        <v>1037</v>
      </c>
      <c r="AR1563" s="116" t="s">
        <v>1101</v>
      </c>
      <c r="AS1563" s="116">
        <v>923188</v>
      </c>
    </row>
    <row r="1564" spans="40:45" x14ac:dyDescent="0.25">
      <c r="AN1564" s="116" t="s">
        <v>946</v>
      </c>
      <c r="AO1564" s="116" t="s">
        <v>1121</v>
      </c>
      <c r="AP1564" s="116" t="s">
        <v>1009</v>
      </c>
      <c r="AQ1564" s="116" t="s">
        <v>1038</v>
      </c>
      <c r="AR1564" s="116" t="s">
        <v>1101</v>
      </c>
      <c r="AS1564" s="116">
        <v>56070</v>
      </c>
    </row>
    <row r="1565" spans="40:45" x14ac:dyDescent="0.25">
      <c r="AN1565" s="116" t="s">
        <v>946</v>
      </c>
      <c r="AO1565" s="116" t="s">
        <v>1121</v>
      </c>
      <c r="AP1565" s="116" t="s">
        <v>1009</v>
      </c>
      <c r="AQ1565" s="116" t="s">
        <v>1039</v>
      </c>
      <c r="AR1565" s="116" t="s">
        <v>1101</v>
      </c>
      <c r="AS1565" s="116">
        <v>443658</v>
      </c>
    </row>
    <row r="1566" spans="40:45" x14ac:dyDescent="0.25">
      <c r="AN1566" s="116" t="s">
        <v>946</v>
      </c>
      <c r="AO1566" s="116" t="s">
        <v>1121</v>
      </c>
      <c r="AP1566" s="116" t="s">
        <v>1009</v>
      </c>
      <c r="AQ1566" s="116" t="s">
        <v>1040</v>
      </c>
      <c r="AR1566" s="116" t="s">
        <v>1101</v>
      </c>
      <c r="AS1566" s="116">
        <v>82211</v>
      </c>
    </row>
    <row r="1567" spans="40:45" x14ac:dyDescent="0.25">
      <c r="AN1567" s="116" t="s">
        <v>946</v>
      </c>
      <c r="AO1567" s="116" t="s">
        <v>1121</v>
      </c>
      <c r="AP1567" s="116" t="s">
        <v>1009</v>
      </c>
      <c r="AQ1567" s="116" t="s">
        <v>1041</v>
      </c>
      <c r="AR1567" s="116" t="s">
        <v>1101</v>
      </c>
      <c r="AS1567" s="116">
        <v>394856</v>
      </c>
    </row>
    <row r="1568" spans="40:45" x14ac:dyDescent="0.25">
      <c r="AN1568" s="116" t="s">
        <v>946</v>
      </c>
      <c r="AO1568" s="116" t="s">
        <v>1121</v>
      </c>
      <c r="AP1568" s="116" t="s">
        <v>1009</v>
      </c>
      <c r="AQ1568" s="116" t="s">
        <v>1042</v>
      </c>
      <c r="AR1568" s="116" t="s">
        <v>1101</v>
      </c>
      <c r="AS1568" s="116">
        <v>6187</v>
      </c>
    </row>
    <row r="1569" spans="40:45" x14ac:dyDescent="0.25">
      <c r="AN1569" s="116" t="s">
        <v>946</v>
      </c>
      <c r="AO1569" s="116" t="s">
        <v>1121</v>
      </c>
      <c r="AP1569" s="116" t="s">
        <v>1009</v>
      </c>
      <c r="AQ1569" s="116" t="s">
        <v>3</v>
      </c>
      <c r="AR1569" s="116" t="s">
        <v>1101</v>
      </c>
      <c r="AS1569" s="116">
        <v>1943828</v>
      </c>
    </row>
    <row r="1570" spans="40:45" x14ac:dyDescent="0.25">
      <c r="AN1570" s="116" t="s">
        <v>946</v>
      </c>
      <c r="AO1570" s="116" t="s">
        <v>1121</v>
      </c>
      <c r="AP1570" s="116" t="s">
        <v>1010</v>
      </c>
      <c r="AQ1570" s="116" t="s">
        <v>1034</v>
      </c>
      <c r="AR1570" s="116" t="s">
        <v>1101</v>
      </c>
      <c r="AS1570" s="116">
        <v>517</v>
      </c>
    </row>
    <row r="1571" spans="40:45" x14ac:dyDescent="0.25">
      <c r="AN1571" s="116" t="s">
        <v>946</v>
      </c>
      <c r="AO1571" s="116" t="s">
        <v>1121</v>
      </c>
      <c r="AP1571" s="116" t="s">
        <v>1010</v>
      </c>
      <c r="AQ1571" s="116" t="s">
        <v>1035</v>
      </c>
      <c r="AR1571" s="116" t="s">
        <v>1101</v>
      </c>
      <c r="AS1571" s="116">
        <v>7291</v>
      </c>
    </row>
    <row r="1572" spans="40:45" x14ac:dyDescent="0.25">
      <c r="AN1572" s="116" t="s">
        <v>946</v>
      </c>
      <c r="AO1572" s="116" t="s">
        <v>1121</v>
      </c>
      <c r="AP1572" s="116" t="s">
        <v>1010</v>
      </c>
      <c r="AQ1572" s="116" t="s">
        <v>1036</v>
      </c>
      <c r="AR1572" s="116" t="s">
        <v>1101</v>
      </c>
      <c r="AS1572" s="116">
        <v>45816</v>
      </c>
    </row>
    <row r="1573" spans="40:45" x14ac:dyDescent="0.25">
      <c r="AN1573" s="116" t="s">
        <v>946</v>
      </c>
      <c r="AO1573" s="116" t="s">
        <v>1121</v>
      </c>
      <c r="AP1573" s="116" t="s">
        <v>1010</v>
      </c>
      <c r="AQ1573" s="116" t="s">
        <v>1037</v>
      </c>
      <c r="AR1573" s="116" t="s">
        <v>1101</v>
      </c>
      <c r="AS1573" s="116">
        <v>58845</v>
      </c>
    </row>
    <row r="1574" spans="40:45" x14ac:dyDescent="0.25">
      <c r="AN1574" s="116" t="s">
        <v>946</v>
      </c>
      <c r="AO1574" s="116" t="s">
        <v>1121</v>
      </c>
      <c r="AP1574" s="116" t="s">
        <v>1010</v>
      </c>
      <c r="AQ1574" s="116" t="s">
        <v>1038</v>
      </c>
      <c r="AR1574" s="116" t="s">
        <v>1101</v>
      </c>
      <c r="AS1574" s="116">
        <v>54879</v>
      </c>
    </row>
    <row r="1575" spans="40:45" x14ac:dyDescent="0.25">
      <c r="AN1575" s="116" t="s">
        <v>946</v>
      </c>
      <c r="AO1575" s="116" t="s">
        <v>1121</v>
      </c>
      <c r="AP1575" s="116" t="s">
        <v>1010</v>
      </c>
      <c r="AQ1575" s="116" t="s">
        <v>1039</v>
      </c>
      <c r="AR1575" s="116" t="s">
        <v>1101</v>
      </c>
      <c r="AS1575" s="116">
        <v>20410</v>
      </c>
    </row>
    <row r="1576" spans="40:45" x14ac:dyDescent="0.25">
      <c r="AN1576" s="116" t="s">
        <v>946</v>
      </c>
      <c r="AO1576" s="116" t="s">
        <v>1121</v>
      </c>
      <c r="AP1576" s="116" t="s">
        <v>1010</v>
      </c>
      <c r="AQ1576" s="116" t="s">
        <v>1040</v>
      </c>
      <c r="AR1576" s="116" t="s">
        <v>1101</v>
      </c>
      <c r="AS1576" s="116">
        <v>7293</v>
      </c>
    </row>
    <row r="1577" spans="40:45" x14ac:dyDescent="0.25">
      <c r="AN1577" s="116" t="s">
        <v>946</v>
      </c>
      <c r="AO1577" s="116" t="s">
        <v>1121</v>
      </c>
      <c r="AP1577" s="116" t="s">
        <v>1010</v>
      </c>
      <c r="AQ1577" s="116" t="s">
        <v>1041</v>
      </c>
      <c r="AR1577" s="116" t="s">
        <v>1101</v>
      </c>
      <c r="AS1577" s="116">
        <v>27967</v>
      </c>
    </row>
    <row r="1578" spans="40:45" x14ac:dyDescent="0.25">
      <c r="AN1578" s="116" t="s">
        <v>946</v>
      </c>
      <c r="AO1578" s="116" t="s">
        <v>1121</v>
      </c>
      <c r="AP1578" s="116" t="s">
        <v>1010</v>
      </c>
      <c r="AQ1578" s="116" t="s">
        <v>1042</v>
      </c>
      <c r="AR1578" s="116" t="s">
        <v>1101</v>
      </c>
      <c r="AS1578" s="116">
        <v>6525</v>
      </c>
    </row>
    <row r="1579" spans="40:45" x14ac:dyDescent="0.25">
      <c r="AN1579" s="116" t="s">
        <v>946</v>
      </c>
      <c r="AO1579" s="116" t="s">
        <v>1121</v>
      </c>
      <c r="AP1579" s="116" t="s">
        <v>1010</v>
      </c>
      <c r="AQ1579" s="116" t="s">
        <v>3</v>
      </c>
      <c r="AR1579" s="116" t="s">
        <v>1091</v>
      </c>
      <c r="AS1579" s="116">
        <v>229543</v>
      </c>
    </row>
    <row r="1580" spans="40:45" x14ac:dyDescent="0.25">
      <c r="AN1580" s="116" t="s">
        <v>946</v>
      </c>
      <c r="AO1580" s="116" t="s">
        <v>1122</v>
      </c>
      <c r="AP1580" s="116" t="s">
        <v>1044</v>
      </c>
      <c r="AQ1580" s="116" t="s">
        <v>1034</v>
      </c>
      <c r="AR1580" s="116" t="s">
        <v>1091</v>
      </c>
      <c r="AS1580" s="116">
        <v>3384</v>
      </c>
    </row>
    <row r="1581" spans="40:45" x14ac:dyDescent="0.25">
      <c r="AN1581" s="116" t="s">
        <v>946</v>
      </c>
      <c r="AO1581" s="116" t="s">
        <v>1122</v>
      </c>
      <c r="AP1581" s="116" t="s">
        <v>1044</v>
      </c>
      <c r="AQ1581" s="116" t="s">
        <v>1035</v>
      </c>
      <c r="AR1581" s="116" t="s">
        <v>1091</v>
      </c>
      <c r="AS1581" s="116">
        <v>232396</v>
      </c>
    </row>
    <row r="1582" spans="40:45" x14ac:dyDescent="0.25">
      <c r="AN1582" s="116" t="s">
        <v>946</v>
      </c>
      <c r="AO1582" s="116" t="s">
        <v>1122</v>
      </c>
      <c r="AP1582" s="116" t="s">
        <v>1044</v>
      </c>
      <c r="AQ1582" s="116" t="s">
        <v>1036</v>
      </c>
      <c r="AR1582" s="116" t="s">
        <v>1091</v>
      </c>
      <c r="AS1582" s="116">
        <v>448449</v>
      </c>
    </row>
    <row r="1583" spans="40:45" x14ac:dyDescent="0.25">
      <c r="AN1583" s="116" t="s">
        <v>946</v>
      </c>
      <c r="AO1583" s="116" t="s">
        <v>1122</v>
      </c>
      <c r="AP1583" s="116" t="s">
        <v>1044</v>
      </c>
      <c r="AQ1583" s="116" t="s">
        <v>1037</v>
      </c>
      <c r="AR1583" s="116" t="s">
        <v>1091</v>
      </c>
      <c r="AS1583" s="116">
        <v>4706889</v>
      </c>
    </row>
    <row r="1584" spans="40:45" x14ac:dyDescent="0.25">
      <c r="AN1584" s="116" t="s">
        <v>946</v>
      </c>
      <c r="AO1584" s="116" t="s">
        <v>1122</v>
      </c>
      <c r="AP1584" s="116" t="s">
        <v>1044</v>
      </c>
      <c r="AQ1584" s="116" t="s">
        <v>1038</v>
      </c>
      <c r="AR1584" s="116" t="s">
        <v>1091</v>
      </c>
      <c r="AS1584" s="116">
        <v>761148</v>
      </c>
    </row>
    <row r="1585" spans="40:45" x14ac:dyDescent="0.25">
      <c r="AN1585" s="116" t="s">
        <v>946</v>
      </c>
      <c r="AO1585" s="116" t="s">
        <v>1122</v>
      </c>
      <c r="AP1585" s="116" t="s">
        <v>1044</v>
      </c>
      <c r="AQ1585" s="116" t="s">
        <v>1039</v>
      </c>
      <c r="AR1585" s="116" t="s">
        <v>1091</v>
      </c>
      <c r="AS1585" s="116">
        <v>1698233</v>
      </c>
    </row>
    <row r="1586" spans="40:45" x14ac:dyDescent="0.25">
      <c r="AN1586" s="116" t="s">
        <v>946</v>
      </c>
      <c r="AO1586" s="116" t="s">
        <v>1122</v>
      </c>
      <c r="AP1586" s="116" t="s">
        <v>1044</v>
      </c>
      <c r="AQ1586" s="116" t="s">
        <v>1040</v>
      </c>
      <c r="AR1586" s="116" t="s">
        <v>1091</v>
      </c>
      <c r="AS1586" s="116">
        <v>416720</v>
      </c>
    </row>
    <row r="1587" spans="40:45" x14ac:dyDescent="0.25">
      <c r="AN1587" s="116" t="s">
        <v>946</v>
      </c>
      <c r="AO1587" s="116" t="s">
        <v>1122</v>
      </c>
      <c r="AP1587" s="116" t="s">
        <v>1044</v>
      </c>
      <c r="AQ1587" s="116" t="s">
        <v>1041</v>
      </c>
      <c r="AR1587" s="116" t="s">
        <v>1091</v>
      </c>
      <c r="AS1587" s="116">
        <v>2456544</v>
      </c>
    </row>
    <row r="1588" spans="40:45" x14ac:dyDescent="0.25">
      <c r="AN1588" s="116" t="s">
        <v>946</v>
      </c>
      <c r="AO1588" s="116" t="s">
        <v>1122</v>
      </c>
      <c r="AP1588" s="116" t="s">
        <v>1044</v>
      </c>
      <c r="AQ1588" s="116" t="s">
        <v>1042</v>
      </c>
      <c r="AR1588" s="116" t="s">
        <v>1091</v>
      </c>
      <c r="AS1588" s="116">
        <v>77264</v>
      </c>
    </row>
    <row r="1589" spans="40:45" x14ac:dyDescent="0.25">
      <c r="AN1589" s="116" t="s">
        <v>946</v>
      </c>
      <c r="AO1589" s="116" t="s">
        <v>1122</v>
      </c>
      <c r="AP1589" s="116" t="s">
        <v>1044</v>
      </c>
      <c r="AQ1589" s="116" t="s">
        <v>3</v>
      </c>
      <c r="AR1589" s="116" t="s">
        <v>1091</v>
      </c>
      <c r="AS1589" s="116">
        <v>10801025</v>
      </c>
    </row>
    <row r="1590" spans="40:45" x14ac:dyDescent="0.25">
      <c r="AN1590" s="116" t="s">
        <v>946</v>
      </c>
      <c r="AO1590" s="116" t="s">
        <v>1122</v>
      </c>
      <c r="AP1590" s="116" t="s">
        <v>1009</v>
      </c>
      <c r="AQ1590" s="116" t="s">
        <v>1034</v>
      </c>
      <c r="AR1590" s="116" t="s">
        <v>1091</v>
      </c>
      <c r="AS1590" s="116">
        <v>360</v>
      </c>
    </row>
    <row r="1591" spans="40:45" x14ac:dyDescent="0.25">
      <c r="AN1591" s="116" t="s">
        <v>946</v>
      </c>
      <c r="AO1591" s="116" t="s">
        <v>1122</v>
      </c>
      <c r="AP1591" s="116" t="s">
        <v>1009</v>
      </c>
      <c r="AQ1591" s="116" t="s">
        <v>1035</v>
      </c>
      <c r="AR1591" s="116" t="s">
        <v>1091</v>
      </c>
      <c r="AS1591" s="116">
        <v>157396</v>
      </c>
    </row>
    <row r="1592" spans="40:45" x14ac:dyDescent="0.25">
      <c r="AN1592" s="116" t="s">
        <v>946</v>
      </c>
      <c r="AO1592" s="116" t="s">
        <v>1122</v>
      </c>
      <c r="AP1592" s="116" t="s">
        <v>1009</v>
      </c>
      <c r="AQ1592" s="116" t="s">
        <v>1036</v>
      </c>
      <c r="AR1592" s="116" t="s">
        <v>1091</v>
      </c>
      <c r="AS1592" s="116">
        <v>10863</v>
      </c>
    </row>
    <row r="1593" spans="40:45" x14ac:dyDescent="0.25">
      <c r="AN1593" s="116" t="s">
        <v>946</v>
      </c>
      <c r="AO1593" s="116" t="s">
        <v>1122</v>
      </c>
      <c r="AP1593" s="116" t="s">
        <v>1009</v>
      </c>
      <c r="AQ1593" s="116" t="s">
        <v>1037</v>
      </c>
      <c r="AR1593" s="116" t="s">
        <v>1091</v>
      </c>
      <c r="AS1593" s="116">
        <v>4221028</v>
      </c>
    </row>
    <row r="1594" spans="40:45" x14ac:dyDescent="0.25">
      <c r="AN1594" s="116" t="s">
        <v>946</v>
      </c>
      <c r="AO1594" s="116" t="s">
        <v>1122</v>
      </c>
      <c r="AP1594" s="116" t="s">
        <v>1009</v>
      </c>
      <c r="AQ1594" s="116" t="s">
        <v>1038</v>
      </c>
      <c r="AR1594" s="116" t="s">
        <v>1091</v>
      </c>
      <c r="AS1594" s="116">
        <v>301171</v>
      </c>
    </row>
    <row r="1595" spans="40:45" x14ac:dyDescent="0.25">
      <c r="AN1595" s="116" t="s">
        <v>946</v>
      </c>
      <c r="AO1595" s="116" t="s">
        <v>1122</v>
      </c>
      <c r="AP1595" s="116" t="s">
        <v>1009</v>
      </c>
      <c r="AQ1595" s="116" t="s">
        <v>1039</v>
      </c>
      <c r="AR1595" s="116" t="s">
        <v>1091</v>
      </c>
      <c r="AS1595" s="116">
        <v>1542018</v>
      </c>
    </row>
    <row r="1596" spans="40:45" x14ac:dyDescent="0.25">
      <c r="AN1596" s="116" t="s">
        <v>946</v>
      </c>
      <c r="AO1596" s="116" t="s">
        <v>1122</v>
      </c>
      <c r="AP1596" s="116" t="s">
        <v>1009</v>
      </c>
      <c r="AQ1596" s="116" t="s">
        <v>1040</v>
      </c>
      <c r="AR1596" s="116" t="s">
        <v>1091</v>
      </c>
      <c r="AS1596" s="116">
        <v>360783</v>
      </c>
    </row>
    <row r="1597" spans="40:45" x14ac:dyDescent="0.25">
      <c r="AN1597" s="116" t="s">
        <v>946</v>
      </c>
      <c r="AO1597" s="116" t="s">
        <v>1122</v>
      </c>
      <c r="AP1597" s="116" t="s">
        <v>1009</v>
      </c>
      <c r="AQ1597" s="116" t="s">
        <v>1041</v>
      </c>
      <c r="AR1597" s="116" t="s">
        <v>1091</v>
      </c>
      <c r="AS1597" s="116">
        <v>2207710</v>
      </c>
    </row>
    <row r="1598" spans="40:45" x14ac:dyDescent="0.25">
      <c r="AN1598" s="116" t="s">
        <v>946</v>
      </c>
      <c r="AO1598" s="116" t="s">
        <v>1122</v>
      </c>
      <c r="AP1598" s="116" t="s">
        <v>1009</v>
      </c>
      <c r="AQ1598" s="116" t="s">
        <v>1042</v>
      </c>
      <c r="AR1598" s="116" t="s">
        <v>1091</v>
      </c>
      <c r="AS1598" s="116">
        <v>23666</v>
      </c>
    </row>
    <row r="1599" spans="40:45" x14ac:dyDescent="0.25">
      <c r="AN1599" s="116" t="s">
        <v>946</v>
      </c>
      <c r="AO1599" s="116" t="s">
        <v>1122</v>
      </c>
      <c r="AP1599" s="116" t="s">
        <v>1009</v>
      </c>
      <c r="AQ1599" s="116" t="s">
        <v>3</v>
      </c>
      <c r="AR1599" s="116" t="s">
        <v>1091</v>
      </c>
      <c r="AS1599" s="116">
        <v>8824995</v>
      </c>
    </row>
    <row r="1600" spans="40:45" x14ac:dyDescent="0.25">
      <c r="AN1600" s="116" t="s">
        <v>946</v>
      </c>
      <c r="AO1600" s="116" t="s">
        <v>1122</v>
      </c>
      <c r="AP1600" s="116" t="s">
        <v>1010</v>
      </c>
      <c r="AQ1600" s="116" t="s">
        <v>1034</v>
      </c>
      <c r="AR1600" s="116" t="s">
        <v>1091</v>
      </c>
      <c r="AS1600" s="116">
        <v>3024</v>
      </c>
    </row>
    <row r="1601" spans="40:45" x14ac:dyDescent="0.25">
      <c r="AN1601" s="116" t="s">
        <v>946</v>
      </c>
      <c r="AO1601" s="116" t="s">
        <v>1122</v>
      </c>
      <c r="AP1601" s="116" t="s">
        <v>1010</v>
      </c>
      <c r="AQ1601" s="116" t="s">
        <v>1035</v>
      </c>
      <c r="AR1601" s="116" t="s">
        <v>1091</v>
      </c>
      <c r="AS1601" s="116">
        <v>75000</v>
      </c>
    </row>
    <row r="1602" spans="40:45" x14ac:dyDescent="0.25">
      <c r="AN1602" s="116" t="s">
        <v>946</v>
      </c>
      <c r="AO1602" s="116" t="s">
        <v>1122</v>
      </c>
      <c r="AP1602" s="116" t="s">
        <v>1010</v>
      </c>
      <c r="AQ1602" s="116" t="s">
        <v>1036</v>
      </c>
      <c r="AR1602" s="116" t="s">
        <v>1091</v>
      </c>
      <c r="AS1602" s="116">
        <v>437586</v>
      </c>
    </row>
    <row r="1603" spans="40:45" x14ac:dyDescent="0.25">
      <c r="AN1603" s="116" t="s">
        <v>946</v>
      </c>
      <c r="AO1603" s="116" t="s">
        <v>1122</v>
      </c>
      <c r="AP1603" s="116" t="s">
        <v>1010</v>
      </c>
      <c r="AQ1603" s="116" t="s">
        <v>1037</v>
      </c>
      <c r="AR1603" s="116" t="s">
        <v>1091</v>
      </c>
      <c r="AS1603" s="116">
        <v>485860</v>
      </c>
    </row>
    <row r="1604" spans="40:45" x14ac:dyDescent="0.25">
      <c r="AN1604" s="116" t="s">
        <v>946</v>
      </c>
      <c r="AO1604" s="116" t="s">
        <v>1122</v>
      </c>
      <c r="AP1604" s="116" t="s">
        <v>1010</v>
      </c>
      <c r="AQ1604" s="116" t="s">
        <v>1038</v>
      </c>
      <c r="AR1604" s="116" t="s">
        <v>1091</v>
      </c>
      <c r="AS1604" s="116">
        <v>459977</v>
      </c>
    </row>
    <row r="1605" spans="40:45" x14ac:dyDescent="0.25">
      <c r="AN1605" s="116" t="s">
        <v>946</v>
      </c>
      <c r="AO1605" s="116" t="s">
        <v>1122</v>
      </c>
      <c r="AP1605" s="116" t="s">
        <v>1010</v>
      </c>
      <c r="AQ1605" s="116" t="s">
        <v>1039</v>
      </c>
      <c r="AR1605" s="116" t="s">
        <v>1091</v>
      </c>
      <c r="AS1605" s="116">
        <v>156214</v>
      </c>
    </row>
    <row r="1606" spans="40:45" x14ac:dyDescent="0.25">
      <c r="AN1606" s="116" t="s">
        <v>946</v>
      </c>
      <c r="AO1606" s="116" t="s">
        <v>1122</v>
      </c>
      <c r="AP1606" s="116" t="s">
        <v>1010</v>
      </c>
      <c r="AQ1606" s="116" t="s">
        <v>1040</v>
      </c>
      <c r="AR1606" s="116" t="s">
        <v>1091</v>
      </c>
      <c r="AS1606" s="116">
        <v>55937</v>
      </c>
    </row>
    <row r="1607" spans="40:45" x14ac:dyDescent="0.25">
      <c r="AN1607" s="116" t="s">
        <v>946</v>
      </c>
      <c r="AO1607" s="116" t="s">
        <v>1122</v>
      </c>
      <c r="AP1607" s="116" t="s">
        <v>1010</v>
      </c>
      <c r="AQ1607" s="116" t="s">
        <v>1041</v>
      </c>
      <c r="AR1607" s="116" t="s">
        <v>1091</v>
      </c>
      <c r="AS1607" s="116">
        <v>248834</v>
      </c>
    </row>
    <row r="1608" spans="40:45" x14ac:dyDescent="0.25">
      <c r="AN1608" s="116" t="s">
        <v>946</v>
      </c>
      <c r="AO1608" s="116" t="s">
        <v>1122</v>
      </c>
      <c r="AP1608" s="116" t="s">
        <v>1010</v>
      </c>
      <c r="AQ1608" s="116" t="s">
        <v>1042</v>
      </c>
      <c r="AR1608" s="116" t="s">
        <v>1091</v>
      </c>
      <c r="AS1608" s="116">
        <v>53598</v>
      </c>
    </row>
    <row r="1609" spans="40:45" x14ac:dyDescent="0.25">
      <c r="AN1609" s="116" t="s">
        <v>946</v>
      </c>
      <c r="AO1609" s="116" t="s">
        <v>1122</v>
      </c>
      <c r="AP1609" s="116" t="s">
        <v>1010</v>
      </c>
      <c r="AQ1609" s="116" t="s">
        <v>3</v>
      </c>
      <c r="AR1609" s="116" t="s">
        <v>1091</v>
      </c>
      <c r="AS1609" s="116">
        <v>1976030</v>
      </c>
    </row>
    <row r="1610" spans="40:45" x14ac:dyDescent="0.25">
      <c r="AN1610" s="116" t="s">
        <v>1127</v>
      </c>
      <c r="AO1610" s="116" t="s">
        <v>1121</v>
      </c>
      <c r="AP1610" s="116" t="s">
        <v>1044</v>
      </c>
      <c r="AQ1610" s="116" t="s">
        <v>1034</v>
      </c>
      <c r="AR1610" s="116" t="s">
        <v>1101</v>
      </c>
      <c r="AS1610" s="116">
        <v>486</v>
      </c>
    </row>
    <row r="1611" spans="40:45" x14ac:dyDescent="0.25">
      <c r="AN1611" s="116" t="s">
        <v>1127</v>
      </c>
      <c r="AO1611" s="116" t="s">
        <v>1121</v>
      </c>
      <c r="AP1611" s="116" t="s">
        <v>1044</v>
      </c>
      <c r="AQ1611" s="116" t="s">
        <v>1035</v>
      </c>
      <c r="AR1611" s="116" t="s">
        <v>1101</v>
      </c>
      <c r="AS1611" s="116">
        <v>471</v>
      </c>
    </row>
    <row r="1612" spans="40:45" x14ac:dyDescent="0.25">
      <c r="AN1612" s="116" t="s">
        <v>1127</v>
      </c>
      <c r="AO1612" s="116" t="s">
        <v>1121</v>
      </c>
      <c r="AP1612" s="116" t="s">
        <v>1044</v>
      </c>
      <c r="AQ1612" s="116" t="s">
        <v>1036</v>
      </c>
      <c r="AR1612" s="116" t="s">
        <v>1101</v>
      </c>
      <c r="AS1612" s="116">
        <v>7173</v>
      </c>
    </row>
    <row r="1613" spans="40:45" x14ac:dyDescent="0.25">
      <c r="AN1613" s="116" t="s">
        <v>1127</v>
      </c>
      <c r="AO1613" s="116" t="s">
        <v>1121</v>
      </c>
      <c r="AP1613" s="116" t="s">
        <v>1044</v>
      </c>
      <c r="AQ1613" s="116" t="s">
        <v>1037</v>
      </c>
      <c r="AR1613" s="116" t="s">
        <v>1101</v>
      </c>
      <c r="AS1613" s="116">
        <v>610160</v>
      </c>
    </row>
    <row r="1614" spans="40:45" x14ac:dyDescent="0.25">
      <c r="AN1614" s="116" t="s">
        <v>1127</v>
      </c>
      <c r="AO1614" s="116" t="s">
        <v>1121</v>
      </c>
      <c r="AP1614" s="116" t="s">
        <v>1044</v>
      </c>
      <c r="AQ1614" s="116" t="s">
        <v>1038</v>
      </c>
      <c r="AR1614" s="116" t="s">
        <v>1101</v>
      </c>
      <c r="AS1614" s="116">
        <v>26727</v>
      </c>
    </row>
    <row r="1615" spans="40:45" x14ac:dyDescent="0.25">
      <c r="AN1615" s="116" t="s">
        <v>1127</v>
      </c>
      <c r="AO1615" s="116" t="s">
        <v>1121</v>
      </c>
      <c r="AP1615" s="116" t="s">
        <v>1044</v>
      </c>
      <c r="AQ1615" s="116" t="s">
        <v>1039</v>
      </c>
      <c r="AR1615" s="116" t="s">
        <v>1101</v>
      </c>
      <c r="AS1615" s="116">
        <v>383896</v>
      </c>
    </row>
    <row r="1616" spans="40:45" x14ac:dyDescent="0.25">
      <c r="AN1616" s="116" t="s">
        <v>1127</v>
      </c>
      <c r="AO1616" s="116" t="s">
        <v>1121</v>
      </c>
      <c r="AP1616" s="116" t="s">
        <v>1044</v>
      </c>
      <c r="AQ1616" s="116" t="s">
        <v>1040</v>
      </c>
      <c r="AR1616" s="116" t="s">
        <v>1101</v>
      </c>
      <c r="AS1616" s="116">
        <v>58534</v>
      </c>
    </row>
    <row r="1617" spans="40:45" x14ac:dyDescent="0.25">
      <c r="AN1617" s="116" t="s">
        <v>1127</v>
      </c>
      <c r="AO1617" s="116" t="s">
        <v>1121</v>
      </c>
      <c r="AP1617" s="116" t="s">
        <v>1044</v>
      </c>
      <c r="AQ1617" s="116" t="s">
        <v>1041</v>
      </c>
      <c r="AR1617" s="116" t="s">
        <v>1101</v>
      </c>
      <c r="AS1617" s="116">
        <v>167701</v>
      </c>
    </row>
    <row r="1618" spans="40:45" x14ac:dyDescent="0.25">
      <c r="AN1618" s="116" t="s">
        <v>1127</v>
      </c>
      <c r="AO1618" s="116" t="s">
        <v>1121</v>
      </c>
      <c r="AP1618" s="116" t="s">
        <v>1044</v>
      </c>
      <c r="AQ1618" s="116" t="s">
        <v>1042</v>
      </c>
      <c r="AR1618" s="116" t="s">
        <v>1101</v>
      </c>
      <c r="AS1618" s="116">
        <v>7286</v>
      </c>
    </row>
    <row r="1619" spans="40:45" x14ac:dyDescent="0.25">
      <c r="AN1619" s="116" t="s">
        <v>1127</v>
      </c>
      <c r="AO1619" s="116" t="s">
        <v>1121</v>
      </c>
      <c r="AP1619" s="116" t="s">
        <v>1044</v>
      </c>
      <c r="AQ1619" s="116" t="s">
        <v>3</v>
      </c>
      <c r="AR1619" s="116" t="s">
        <v>1101</v>
      </c>
      <c r="AS1619" s="116">
        <v>1262434</v>
      </c>
    </row>
    <row r="1620" spans="40:45" x14ac:dyDescent="0.25">
      <c r="AN1620" s="116" t="s">
        <v>1127</v>
      </c>
      <c r="AO1620" s="116" t="s">
        <v>1121</v>
      </c>
      <c r="AP1620" s="116" t="s">
        <v>1009</v>
      </c>
      <c r="AQ1620" s="116" t="s">
        <v>1034</v>
      </c>
      <c r="AR1620" s="116" t="s">
        <v>1101</v>
      </c>
      <c r="AS1620" s="116">
        <v>138</v>
      </c>
    </row>
    <row r="1621" spans="40:45" x14ac:dyDescent="0.25">
      <c r="AN1621" s="116" t="s">
        <v>1127</v>
      </c>
      <c r="AO1621" s="116" t="s">
        <v>1121</v>
      </c>
      <c r="AP1621" s="116" t="s">
        <v>1009</v>
      </c>
      <c r="AQ1621" s="116" t="s">
        <v>1035</v>
      </c>
      <c r="AR1621" s="116" t="s">
        <v>1101</v>
      </c>
      <c r="AS1621" s="116">
        <v>391</v>
      </c>
    </row>
    <row r="1622" spans="40:45" x14ac:dyDescent="0.25">
      <c r="AN1622" s="116" t="s">
        <v>1127</v>
      </c>
      <c r="AO1622" s="116" t="s">
        <v>1121</v>
      </c>
      <c r="AP1622" s="116" t="s">
        <v>1009</v>
      </c>
      <c r="AQ1622" s="116" t="s">
        <v>1036</v>
      </c>
      <c r="AR1622" s="116" t="s">
        <v>1101</v>
      </c>
      <c r="AS1622" s="116">
        <v>4940</v>
      </c>
    </row>
    <row r="1623" spans="40:45" x14ac:dyDescent="0.25">
      <c r="AN1623" s="116" t="s">
        <v>1127</v>
      </c>
      <c r="AO1623" s="116" t="s">
        <v>1121</v>
      </c>
      <c r="AP1623" s="116" t="s">
        <v>1009</v>
      </c>
      <c r="AQ1623" s="116" t="s">
        <v>1037</v>
      </c>
      <c r="AR1623" s="116" t="s">
        <v>1101</v>
      </c>
      <c r="AS1623" s="116">
        <v>571602</v>
      </c>
    </row>
    <row r="1624" spans="40:45" x14ac:dyDescent="0.25">
      <c r="AN1624" s="116" t="s">
        <v>1127</v>
      </c>
      <c r="AO1624" s="116" t="s">
        <v>1121</v>
      </c>
      <c r="AP1624" s="116" t="s">
        <v>1009</v>
      </c>
      <c r="AQ1624" s="116" t="s">
        <v>1038</v>
      </c>
      <c r="AR1624" s="116" t="s">
        <v>1101</v>
      </c>
      <c r="AS1624" s="116">
        <v>18297</v>
      </c>
    </row>
    <row r="1625" spans="40:45" x14ac:dyDescent="0.25">
      <c r="AN1625" s="116" t="s">
        <v>1127</v>
      </c>
      <c r="AO1625" s="116" t="s">
        <v>1121</v>
      </c>
      <c r="AP1625" s="116" t="s">
        <v>1009</v>
      </c>
      <c r="AQ1625" s="116" t="s">
        <v>1039</v>
      </c>
      <c r="AR1625" s="116" t="s">
        <v>1101</v>
      </c>
      <c r="AS1625" s="116">
        <v>368047</v>
      </c>
    </row>
    <row r="1626" spans="40:45" x14ac:dyDescent="0.25">
      <c r="AN1626" s="116" t="s">
        <v>1127</v>
      </c>
      <c r="AO1626" s="116" t="s">
        <v>1121</v>
      </c>
      <c r="AP1626" s="116" t="s">
        <v>1009</v>
      </c>
      <c r="AQ1626" s="116" t="s">
        <v>1040</v>
      </c>
      <c r="AR1626" s="116" t="s">
        <v>1101</v>
      </c>
      <c r="AS1626" s="116">
        <v>54012</v>
      </c>
    </row>
    <row r="1627" spans="40:45" x14ac:dyDescent="0.25">
      <c r="AN1627" s="116" t="s">
        <v>1127</v>
      </c>
      <c r="AO1627" s="116" t="s">
        <v>1121</v>
      </c>
      <c r="AP1627" s="116" t="s">
        <v>1009</v>
      </c>
      <c r="AQ1627" s="116" t="s">
        <v>1041</v>
      </c>
      <c r="AR1627" s="116" t="s">
        <v>1101</v>
      </c>
      <c r="AS1627" s="116">
        <v>158185</v>
      </c>
    </row>
    <row r="1628" spans="40:45" x14ac:dyDescent="0.25">
      <c r="AN1628" s="116" t="s">
        <v>1127</v>
      </c>
      <c r="AO1628" s="116" t="s">
        <v>1121</v>
      </c>
      <c r="AP1628" s="116" t="s">
        <v>1009</v>
      </c>
      <c r="AQ1628" s="116" t="s">
        <v>1042</v>
      </c>
      <c r="AR1628" s="116" t="s">
        <v>1101</v>
      </c>
      <c r="AS1628" s="116">
        <v>4074</v>
      </c>
    </row>
    <row r="1629" spans="40:45" x14ac:dyDescent="0.25">
      <c r="AN1629" s="116" t="s">
        <v>1127</v>
      </c>
      <c r="AO1629" s="116" t="s">
        <v>1121</v>
      </c>
      <c r="AP1629" s="116" t="s">
        <v>1009</v>
      </c>
      <c r="AQ1629" s="116" t="s">
        <v>3</v>
      </c>
      <c r="AR1629" s="116" t="s">
        <v>1101</v>
      </c>
      <c r="AS1629" s="116">
        <v>1179685</v>
      </c>
    </row>
    <row r="1630" spans="40:45" x14ac:dyDescent="0.25">
      <c r="AN1630" s="116" t="s">
        <v>1127</v>
      </c>
      <c r="AO1630" s="116" t="s">
        <v>1121</v>
      </c>
      <c r="AP1630" s="116" t="s">
        <v>1010</v>
      </c>
      <c r="AQ1630" s="116" t="s">
        <v>1034</v>
      </c>
      <c r="AR1630" s="116" t="s">
        <v>1101</v>
      </c>
      <c r="AS1630" s="116">
        <v>348</v>
      </c>
    </row>
    <row r="1631" spans="40:45" x14ac:dyDescent="0.25">
      <c r="AN1631" s="116" t="s">
        <v>1127</v>
      </c>
      <c r="AO1631" s="116" t="s">
        <v>1121</v>
      </c>
      <c r="AP1631" s="116" t="s">
        <v>1010</v>
      </c>
      <c r="AQ1631" s="116" t="s">
        <v>1035</v>
      </c>
      <c r="AR1631" s="116" t="s">
        <v>1101</v>
      </c>
      <c r="AS1631" s="116">
        <v>80</v>
      </c>
    </row>
    <row r="1632" spans="40:45" x14ac:dyDescent="0.25">
      <c r="AN1632" s="116" t="s">
        <v>1127</v>
      </c>
      <c r="AO1632" s="116" t="s">
        <v>1121</v>
      </c>
      <c r="AP1632" s="116" t="s">
        <v>1010</v>
      </c>
      <c r="AQ1632" s="116" t="s">
        <v>1036</v>
      </c>
      <c r="AR1632" s="116" t="s">
        <v>1101</v>
      </c>
      <c r="AS1632" s="116">
        <v>2233</v>
      </c>
    </row>
    <row r="1633" spans="40:45" x14ac:dyDescent="0.25">
      <c r="AN1633" s="116" t="s">
        <v>1127</v>
      </c>
      <c r="AO1633" s="116" t="s">
        <v>1121</v>
      </c>
      <c r="AP1633" s="116" t="s">
        <v>1010</v>
      </c>
      <c r="AQ1633" s="116" t="s">
        <v>1037</v>
      </c>
      <c r="AR1633" s="116" t="s">
        <v>1101</v>
      </c>
      <c r="AS1633" s="116">
        <v>38558</v>
      </c>
    </row>
    <row r="1634" spans="40:45" x14ac:dyDescent="0.25">
      <c r="AN1634" s="116" t="s">
        <v>1127</v>
      </c>
      <c r="AO1634" s="116" t="s">
        <v>1121</v>
      </c>
      <c r="AP1634" s="116" t="s">
        <v>1010</v>
      </c>
      <c r="AQ1634" s="116" t="s">
        <v>1038</v>
      </c>
      <c r="AR1634" s="116" t="s">
        <v>1101</v>
      </c>
      <c r="AS1634" s="116">
        <v>8430</v>
      </c>
    </row>
    <row r="1635" spans="40:45" x14ac:dyDescent="0.25">
      <c r="AN1635" s="116" t="s">
        <v>1127</v>
      </c>
      <c r="AO1635" s="116" t="s">
        <v>1121</v>
      </c>
      <c r="AP1635" s="116" t="s">
        <v>1010</v>
      </c>
      <c r="AQ1635" s="116" t="s">
        <v>1039</v>
      </c>
      <c r="AR1635" s="116" t="s">
        <v>1101</v>
      </c>
      <c r="AS1635" s="116">
        <v>15849</v>
      </c>
    </row>
    <row r="1636" spans="40:45" x14ac:dyDescent="0.25">
      <c r="AN1636" s="116" t="s">
        <v>1127</v>
      </c>
      <c r="AO1636" s="116" t="s">
        <v>1121</v>
      </c>
      <c r="AP1636" s="116" t="s">
        <v>1010</v>
      </c>
      <c r="AQ1636" s="116" t="s">
        <v>1040</v>
      </c>
      <c r="AR1636" s="116" t="s">
        <v>1101</v>
      </c>
      <c r="AS1636" s="116">
        <v>4522</v>
      </c>
    </row>
    <row r="1637" spans="40:45" x14ac:dyDescent="0.25">
      <c r="AN1637" s="116" t="s">
        <v>1127</v>
      </c>
      <c r="AO1637" s="116" t="s">
        <v>1121</v>
      </c>
      <c r="AP1637" s="116" t="s">
        <v>1010</v>
      </c>
      <c r="AQ1637" s="116" t="s">
        <v>1041</v>
      </c>
      <c r="AR1637" s="116" t="s">
        <v>1101</v>
      </c>
      <c r="AS1637" s="116">
        <v>9516</v>
      </c>
    </row>
    <row r="1638" spans="40:45" x14ac:dyDescent="0.25">
      <c r="AN1638" s="116" t="s">
        <v>1127</v>
      </c>
      <c r="AO1638" s="116" t="s">
        <v>1121</v>
      </c>
      <c r="AP1638" s="116" t="s">
        <v>1010</v>
      </c>
      <c r="AQ1638" s="116" t="s">
        <v>1042</v>
      </c>
      <c r="AR1638" s="116" t="s">
        <v>1101</v>
      </c>
      <c r="AS1638" s="116">
        <v>3212</v>
      </c>
    </row>
    <row r="1639" spans="40:45" x14ac:dyDescent="0.25">
      <c r="AN1639" s="116" t="s">
        <v>1127</v>
      </c>
      <c r="AO1639" s="116" t="s">
        <v>1121</v>
      </c>
      <c r="AP1639" s="116" t="s">
        <v>1010</v>
      </c>
      <c r="AQ1639" s="116" t="s">
        <v>3</v>
      </c>
      <c r="AR1639" s="116" t="s">
        <v>1091</v>
      </c>
      <c r="AS1639" s="116">
        <v>82749</v>
      </c>
    </row>
    <row r="1640" spans="40:45" x14ac:dyDescent="0.25">
      <c r="AN1640" s="116" t="s">
        <v>1127</v>
      </c>
      <c r="AO1640" s="116" t="s">
        <v>1122</v>
      </c>
      <c r="AP1640" s="116" t="s">
        <v>1044</v>
      </c>
      <c r="AQ1640" s="116" t="s">
        <v>1034</v>
      </c>
      <c r="AR1640" s="116" t="s">
        <v>1091</v>
      </c>
      <c r="AS1640" s="116">
        <v>1892</v>
      </c>
    </row>
    <row r="1641" spans="40:45" x14ac:dyDescent="0.25">
      <c r="AN1641" s="116" t="s">
        <v>1127</v>
      </c>
      <c r="AO1641" s="116" t="s">
        <v>1122</v>
      </c>
      <c r="AP1641" s="116" t="s">
        <v>1044</v>
      </c>
      <c r="AQ1641" s="116" t="s">
        <v>1035</v>
      </c>
      <c r="AR1641" s="116" t="s">
        <v>1091</v>
      </c>
      <c r="AS1641" s="116">
        <v>1568</v>
      </c>
    </row>
    <row r="1642" spans="40:45" x14ac:dyDescent="0.25">
      <c r="AN1642" s="116" t="s">
        <v>1127</v>
      </c>
      <c r="AO1642" s="116" t="s">
        <v>1122</v>
      </c>
      <c r="AP1642" s="116" t="s">
        <v>1044</v>
      </c>
      <c r="AQ1642" s="116" t="s">
        <v>1036</v>
      </c>
      <c r="AR1642" s="116" t="s">
        <v>1091</v>
      </c>
      <c r="AS1642" s="116">
        <v>21813</v>
      </c>
    </row>
    <row r="1643" spans="40:45" x14ac:dyDescent="0.25">
      <c r="AN1643" s="116" t="s">
        <v>1127</v>
      </c>
      <c r="AO1643" s="116" t="s">
        <v>1122</v>
      </c>
      <c r="AP1643" s="116" t="s">
        <v>1044</v>
      </c>
      <c r="AQ1643" s="116" t="s">
        <v>1037</v>
      </c>
      <c r="AR1643" s="116" t="s">
        <v>1091</v>
      </c>
      <c r="AS1643" s="116">
        <v>2931041</v>
      </c>
    </row>
    <row r="1644" spans="40:45" x14ac:dyDescent="0.25">
      <c r="AN1644" s="116" t="s">
        <v>1127</v>
      </c>
      <c r="AO1644" s="116" t="s">
        <v>1122</v>
      </c>
      <c r="AP1644" s="116" t="s">
        <v>1044</v>
      </c>
      <c r="AQ1644" s="116" t="s">
        <v>1038</v>
      </c>
      <c r="AR1644" s="116" t="s">
        <v>1091</v>
      </c>
      <c r="AS1644" s="116">
        <v>183378</v>
      </c>
    </row>
    <row r="1645" spans="40:45" x14ac:dyDescent="0.25">
      <c r="AN1645" s="116" t="s">
        <v>1127</v>
      </c>
      <c r="AO1645" s="116" t="s">
        <v>1122</v>
      </c>
      <c r="AP1645" s="116" t="s">
        <v>1044</v>
      </c>
      <c r="AQ1645" s="116" t="s">
        <v>1039</v>
      </c>
      <c r="AR1645" s="116" t="s">
        <v>1091</v>
      </c>
      <c r="AS1645" s="116">
        <v>1347443</v>
      </c>
    </row>
    <row r="1646" spans="40:45" x14ac:dyDescent="0.25">
      <c r="AN1646" s="116" t="s">
        <v>1127</v>
      </c>
      <c r="AO1646" s="116" t="s">
        <v>1122</v>
      </c>
      <c r="AP1646" s="116" t="s">
        <v>1044</v>
      </c>
      <c r="AQ1646" s="116" t="s">
        <v>1040</v>
      </c>
      <c r="AR1646" s="116" t="s">
        <v>1091</v>
      </c>
      <c r="AS1646" s="116">
        <v>253309</v>
      </c>
    </row>
    <row r="1647" spans="40:45" x14ac:dyDescent="0.25">
      <c r="AN1647" s="116" t="s">
        <v>1127</v>
      </c>
      <c r="AO1647" s="116" t="s">
        <v>1122</v>
      </c>
      <c r="AP1647" s="116" t="s">
        <v>1044</v>
      </c>
      <c r="AQ1647" s="116" t="s">
        <v>1041</v>
      </c>
      <c r="AR1647" s="116" t="s">
        <v>1091</v>
      </c>
      <c r="AS1647" s="116">
        <v>852502</v>
      </c>
    </row>
    <row r="1648" spans="40:45" x14ac:dyDescent="0.25">
      <c r="AN1648" s="116" t="s">
        <v>1127</v>
      </c>
      <c r="AO1648" s="116" t="s">
        <v>1122</v>
      </c>
      <c r="AP1648" s="116" t="s">
        <v>1044</v>
      </c>
      <c r="AQ1648" s="116" t="s">
        <v>1042</v>
      </c>
      <c r="AR1648" s="116" t="s">
        <v>1091</v>
      </c>
      <c r="AS1648" s="116">
        <v>34569</v>
      </c>
    </row>
    <row r="1649" spans="40:45" x14ac:dyDescent="0.25">
      <c r="AN1649" s="116" t="s">
        <v>1127</v>
      </c>
      <c r="AO1649" s="116" t="s">
        <v>1122</v>
      </c>
      <c r="AP1649" s="116" t="s">
        <v>1044</v>
      </c>
      <c r="AQ1649" s="116" t="s">
        <v>3</v>
      </c>
      <c r="AR1649" s="116" t="s">
        <v>1091</v>
      </c>
      <c r="AS1649" s="116">
        <v>5627514</v>
      </c>
    </row>
    <row r="1650" spans="40:45" x14ac:dyDescent="0.25">
      <c r="AN1650" s="116" t="s">
        <v>1127</v>
      </c>
      <c r="AO1650" s="116" t="s">
        <v>1122</v>
      </c>
      <c r="AP1650" s="116" t="s">
        <v>1009</v>
      </c>
      <c r="AQ1650" s="116" t="s">
        <v>1034</v>
      </c>
      <c r="AR1650" s="116" t="s">
        <v>1091</v>
      </c>
      <c r="AS1650" s="116">
        <v>345</v>
      </c>
    </row>
    <row r="1651" spans="40:45" x14ac:dyDescent="0.25">
      <c r="AN1651" s="116" t="s">
        <v>1127</v>
      </c>
      <c r="AO1651" s="116" t="s">
        <v>1122</v>
      </c>
      <c r="AP1651" s="116" t="s">
        <v>1009</v>
      </c>
      <c r="AQ1651" s="116" t="s">
        <v>1035</v>
      </c>
      <c r="AR1651" s="116" t="s">
        <v>1091</v>
      </c>
      <c r="AS1651" s="116">
        <v>1478</v>
      </c>
    </row>
    <row r="1652" spans="40:45" x14ac:dyDescent="0.25">
      <c r="AN1652" s="116" t="s">
        <v>1127</v>
      </c>
      <c r="AO1652" s="116" t="s">
        <v>1122</v>
      </c>
      <c r="AP1652" s="116" t="s">
        <v>1009</v>
      </c>
      <c r="AQ1652" s="116" t="s">
        <v>1036</v>
      </c>
      <c r="AR1652" s="116" t="s">
        <v>1091</v>
      </c>
      <c r="AS1652" s="116">
        <v>10863</v>
      </c>
    </row>
    <row r="1653" spans="40:45" x14ac:dyDescent="0.25">
      <c r="AN1653" s="116" t="s">
        <v>1127</v>
      </c>
      <c r="AO1653" s="116" t="s">
        <v>1122</v>
      </c>
      <c r="AP1653" s="116" t="s">
        <v>1009</v>
      </c>
      <c r="AQ1653" s="116" t="s">
        <v>1037</v>
      </c>
      <c r="AR1653" s="116" t="s">
        <v>1091</v>
      </c>
      <c r="AS1653" s="116">
        <v>2646284</v>
      </c>
    </row>
    <row r="1654" spans="40:45" x14ac:dyDescent="0.25">
      <c r="AN1654" s="116" t="s">
        <v>1127</v>
      </c>
      <c r="AO1654" s="116" t="s">
        <v>1122</v>
      </c>
      <c r="AP1654" s="116" t="s">
        <v>1009</v>
      </c>
      <c r="AQ1654" s="116" t="s">
        <v>1038</v>
      </c>
      <c r="AR1654" s="116" t="s">
        <v>1091</v>
      </c>
      <c r="AS1654" s="116">
        <v>104236</v>
      </c>
    </row>
    <row r="1655" spans="40:45" x14ac:dyDescent="0.25">
      <c r="AN1655" s="116" t="s">
        <v>1127</v>
      </c>
      <c r="AO1655" s="116" t="s">
        <v>1122</v>
      </c>
      <c r="AP1655" s="116" t="s">
        <v>1009</v>
      </c>
      <c r="AQ1655" s="116" t="s">
        <v>1039</v>
      </c>
      <c r="AR1655" s="116" t="s">
        <v>1091</v>
      </c>
      <c r="AS1655" s="116">
        <v>1242538</v>
      </c>
    </row>
    <row r="1656" spans="40:45" x14ac:dyDescent="0.25">
      <c r="AN1656" s="116" t="s">
        <v>1127</v>
      </c>
      <c r="AO1656" s="116" t="s">
        <v>1122</v>
      </c>
      <c r="AP1656" s="116" t="s">
        <v>1009</v>
      </c>
      <c r="AQ1656" s="116" t="s">
        <v>1040</v>
      </c>
      <c r="AR1656" s="116" t="s">
        <v>1091</v>
      </c>
      <c r="AS1656" s="116">
        <v>220052</v>
      </c>
    </row>
    <row r="1657" spans="40:45" x14ac:dyDescent="0.25">
      <c r="AN1657" s="116" t="s">
        <v>1127</v>
      </c>
      <c r="AO1657" s="116" t="s">
        <v>1122</v>
      </c>
      <c r="AP1657" s="116" t="s">
        <v>1009</v>
      </c>
      <c r="AQ1657" s="116" t="s">
        <v>1041</v>
      </c>
      <c r="AR1657" s="116" t="s">
        <v>1091</v>
      </c>
      <c r="AS1657" s="116">
        <v>763092</v>
      </c>
    </row>
    <row r="1658" spans="40:45" x14ac:dyDescent="0.25">
      <c r="AN1658" s="116" t="s">
        <v>1127</v>
      </c>
      <c r="AO1658" s="116" t="s">
        <v>1122</v>
      </c>
      <c r="AP1658" s="116" t="s">
        <v>1009</v>
      </c>
      <c r="AQ1658" s="116" t="s">
        <v>1042</v>
      </c>
      <c r="AR1658" s="116" t="s">
        <v>1091</v>
      </c>
      <c r="AS1658" s="116">
        <v>13293</v>
      </c>
    </row>
    <row r="1659" spans="40:45" x14ac:dyDescent="0.25">
      <c r="AN1659" s="116" t="s">
        <v>1127</v>
      </c>
      <c r="AO1659" s="116" t="s">
        <v>1122</v>
      </c>
      <c r="AP1659" s="116" t="s">
        <v>1009</v>
      </c>
      <c r="AQ1659" s="116" t="s">
        <v>3</v>
      </c>
      <c r="AR1659" s="116" t="s">
        <v>1091</v>
      </c>
      <c r="AS1659" s="116">
        <v>5002180</v>
      </c>
    </row>
    <row r="1660" spans="40:45" x14ac:dyDescent="0.25">
      <c r="AN1660" s="116" t="s">
        <v>1127</v>
      </c>
      <c r="AO1660" s="116" t="s">
        <v>1122</v>
      </c>
      <c r="AP1660" s="116" t="s">
        <v>1010</v>
      </c>
      <c r="AQ1660" s="116" t="s">
        <v>1034</v>
      </c>
      <c r="AR1660" s="116" t="s">
        <v>1091</v>
      </c>
      <c r="AS1660" s="116">
        <v>1547</v>
      </c>
    </row>
    <row r="1661" spans="40:45" x14ac:dyDescent="0.25">
      <c r="AN1661" s="116" t="s">
        <v>1127</v>
      </c>
      <c r="AO1661" s="116" t="s">
        <v>1122</v>
      </c>
      <c r="AP1661" s="116" t="s">
        <v>1010</v>
      </c>
      <c r="AQ1661" s="116" t="s">
        <v>1035</v>
      </c>
      <c r="AR1661" s="116" t="s">
        <v>1091</v>
      </c>
      <c r="AS1661" s="116">
        <v>90</v>
      </c>
    </row>
    <row r="1662" spans="40:45" x14ac:dyDescent="0.25">
      <c r="AN1662" s="116" t="s">
        <v>1127</v>
      </c>
      <c r="AO1662" s="116" t="s">
        <v>1122</v>
      </c>
      <c r="AP1662" s="116" t="s">
        <v>1010</v>
      </c>
      <c r="AQ1662" s="116" t="s">
        <v>1036</v>
      </c>
      <c r="AR1662" s="116" t="s">
        <v>1091</v>
      </c>
      <c r="AS1662" s="116">
        <v>10950</v>
      </c>
    </row>
    <row r="1663" spans="40:45" x14ac:dyDescent="0.25">
      <c r="AN1663" s="116" t="s">
        <v>1127</v>
      </c>
      <c r="AO1663" s="116" t="s">
        <v>1122</v>
      </c>
      <c r="AP1663" s="116" t="s">
        <v>1010</v>
      </c>
      <c r="AQ1663" s="116" t="s">
        <v>1037</v>
      </c>
      <c r="AR1663" s="116" t="s">
        <v>1091</v>
      </c>
      <c r="AS1663" s="116">
        <v>284757</v>
      </c>
    </row>
    <row r="1664" spans="40:45" x14ac:dyDescent="0.25">
      <c r="AN1664" s="116" t="s">
        <v>1127</v>
      </c>
      <c r="AO1664" s="116" t="s">
        <v>1122</v>
      </c>
      <c r="AP1664" s="116" t="s">
        <v>1010</v>
      </c>
      <c r="AQ1664" s="116" t="s">
        <v>1038</v>
      </c>
      <c r="AR1664" s="116" t="s">
        <v>1091</v>
      </c>
      <c r="AS1664" s="116">
        <v>79142</v>
      </c>
    </row>
    <row r="1665" spans="40:45" x14ac:dyDescent="0.25">
      <c r="AN1665" s="116" t="s">
        <v>1127</v>
      </c>
      <c r="AO1665" s="116" t="s">
        <v>1122</v>
      </c>
      <c r="AP1665" s="116" t="s">
        <v>1010</v>
      </c>
      <c r="AQ1665" s="116" t="s">
        <v>1039</v>
      </c>
      <c r="AR1665" s="116" t="s">
        <v>1091</v>
      </c>
      <c r="AS1665" s="116">
        <v>104905</v>
      </c>
    </row>
    <row r="1666" spans="40:45" x14ac:dyDescent="0.25">
      <c r="AN1666" s="116" t="s">
        <v>1127</v>
      </c>
      <c r="AO1666" s="116" t="s">
        <v>1122</v>
      </c>
      <c r="AP1666" s="116" t="s">
        <v>1010</v>
      </c>
      <c r="AQ1666" s="116" t="s">
        <v>1040</v>
      </c>
      <c r="AR1666" s="116" t="s">
        <v>1091</v>
      </c>
      <c r="AS1666" s="116">
        <v>33257</v>
      </c>
    </row>
    <row r="1667" spans="40:45" x14ac:dyDescent="0.25">
      <c r="AN1667" s="116" t="s">
        <v>1127</v>
      </c>
      <c r="AO1667" s="116" t="s">
        <v>1122</v>
      </c>
      <c r="AP1667" s="116" t="s">
        <v>1010</v>
      </c>
      <c r="AQ1667" s="116" t="s">
        <v>1041</v>
      </c>
      <c r="AR1667" s="116" t="s">
        <v>1091</v>
      </c>
      <c r="AS1667" s="116">
        <v>89410</v>
      </c>
    </row>
    <row r="1668" spans="40:45" x14ac:dyDescent="0.25">
      <c r="AN1668" s="116" t="s">
        <v>1127</v>
      </c>
      <c r="AO1668" s="116" t="s">
        <v>1122</v>
      </c>
      <c r="AP1668" s="116" t="s">
        <v>1010</v>
      </c>
      <c r="AQ1668" s="116" t="s">
        <v>1042</v>
      </c>
      <c r="AR1668" s="116" t="s">
        <v>1091</v>
      </c>
      <c r="AS1668" s="116">
        <v>21276</v>
      </c>
    </row>
    <row r="1669" spans="40:45" x14ac:dyDescent="0.25">
      <c r="AN1669" s="116" t="s">
        <v>1127</v>
      </c>
      <c r="AO1669" s="116" t="s">
        <v>1122</v>
      </c>
      <c r="AP1669" s="116" t="s">
        <v>1010</v>
      </c>
      <c r="AQ1669" s="116" t="s">
        <v>3</v>
      </c>
      <c r="AR1669" s="116" t="s">
        <v>1091</v>
      </c>
      <c r="AS1669" s="116">
        <v>625334</v>
      </c>
    </row>
    <row r="1670" spans="40:45" x14ac:dyDescent="0.25">
      <c r="AN1670" s="116" t="s">
        <v>1128</v>
      </c>
      <c r="AO1670" s="116" t="s">
        <v>1121</v>
      </c>
      <c r="AP1670" s="116" t="s">
        <v>1044</v>
      </c>
      <c r="AQ1670" s="116" t="s">
        <v>1034</v>
      </c>
      <c r="AR1670" s="116" t="s">
        <v>1101</v>
      </c>
      <c r="AS1670" s="116">
        <v>209</v>
      </c>
    </row>
    <row r="1671" spans="40:45" x14ac:dyDescent="0.25">
      <c r="AN1671" s="116" t="s">
        <v>1128</v>
      </c>
      <c r="AO1671" s="116" t="s">
        <v>1121</v>
      </c>
      <c r="AP1671" s="116" t="s">
        <v>1044</v>
      </c>
      <c r="AQ1671" s="116" t="s">
        <v>1035</v>
      </c>
      <c r="AR1671" s="116" t="s">
        <v>1101</v>
      </c>
      <c r="AS1671" s="116">
        <v>39359</v>
      </c>
    </row>
    <row r="1672" spans="40:45" x14ac:dyDescent="0.25">
      <c r="AN1672" s="116" t="s">
        <v>1128</v>
      </c>
      <c r="AO1672" s="116" t="s">
        <v>1121</v>
      </c>
      <c r="AP1672" s="116" t="s">
        <v>1044</v>
      </c>
      <c r="AQ1672" s="116" t="s">
        <v>1036</v>
      </c>
      <c r="AR1672" s="116" t="s">
        <v>1101</v>
      </c>
      <c r="AS1672" s="116">
        <v>43583</v>
      </c>
    </row>
    <row r="1673" spans="40:45" x14ac:dyDescent="0.25">
      <c r="AN1673" s="116" t="s">
        <v>1128</v>
      </c>
      <c r="AO1673" s="116" t="s">
        <v>1121</v>
      </c>
      <c r="AP1673" s="116" t="s">
        <v>1044</v>
      </c>
      <c r="AQ1673" s="116" t="s">
        <v>1037</v>
      </c>
      <c r="AR1673" s="116" t="s">
        <v>1101</v>
      </c>
      <c r="AS1673" s="116">
        <v>371873</v>
      </c>
    </row>
    <row r="1674" spans="40:45" x14ac:dyDescent="0.25">
      <c r="AN1674" s="116" t="s">
        <v>1128</v>
      </c>
      <c r="AO1674" s="116" t="s">
        <v>1121</v>
      </c>
      <c r="AP1674" s="116" t="s">
        <v>1044</v>
      </c>
      <c r="AQ1674" s="116" t="s">
        <v>1038</v>
      </c>
      <c r="AR1674" s="116" t="s">
        <v>1101</v>
      </c>
      <c r="AS1674" s="116">
        <v>84222</v>
      </c>
    </row>
    <row r="1675" spans="40:45" x14ac:dyDescent="0.25">
      <c r="AN1675" s="116" t="s">
        <v>1128</v>
      </c>
      <c r="AO1675" s="116" t="s">
        <v>1121</v>
      </c>
      <c r="AP1675" s="116" t="s">
        <v>1044</v>
      </c>
      <c r="AQ1675" s="116" t="s">
        <v>1039</v>
      </c>
      <c r="AR1675" s="116" t="s">
        <v>1101</v>
      </c>
      <c r="AS1675" s="116">
        <v>80172</v>
      </c>
    </row>
    <row r="1676" spans="40:45" x14ac:dyDescent="0.25">
      <c r="AN1676" s="116" t="s">
        <v>1128</v>
      </c>
      <c r="AO1676" s="116" t="s">
        <v>1121</v>
      </c>
      <c r="AP1676" s="116" t="s">
        <v>1044</v>
      </c>
      <c r="AQ1676" s="116" t="s">
        <v>1040</v>
      </c>
      <c r="AR1676" s="116" t="s">
        <v>1101</v>
      </c>
      <c r="AS1676" s="116">
        <v>30970</v>
      </c>
    </row>
    <row r="1677" spans="40:45" x14ac:dyDescent="0.25">
      <c r="AN1677" s="116" t="s">
        <v>1128</v>
      </c>
      <c r="AO1677" s="116" t="s">
        <v>1121</v>
      </c>
      <c r="AP1677" s="116" t="s">
        <v>1044</v>
      </c>
      <c r="AQ1677" s="116" t="s">
        <v>1041</v>
      </c>
      <c r="AR1677" s="116" t="s">
        <v>1101</v>
      </c>
      <c r="AS1677" s="116">
        <v>255123</v>
      </c>
    </row>
    <row r="1678" spans="40:45" x14ac:dyDescent="0.25">
      <c r="AN1678" s="116" t="s">
        <v>1128</v>
      </c>
      <c r="AO1678" s="116" t="s">
        <v>1121</v>
      </c>
      <c r="AP1678" s="116" t="s">
        <v>1044</v>
      </c>
      <c r="AQ1678" s="116" t="s">
        <v>1042</v>
      </c>
      <c r="AR1678" s="116" t="s">
        <v>1101</v>
      </c>
      <c r="AS1678" s="116">
        <v>5426</v>
      </c>
    </row>
    <row r="1679" spans="40:45" x14ac:dyDescent="0.25">
      <c r="AN1679" s="116" t="s">
        <v>1128</v>
      </c>
      <c r="AO1679" s="116" t="s">
        <v>1121</v>
      </c>
      <c r="AP1679" s="116" t="s">
        <v>1044</v>
      </c>
      <c r="AQ1679" s="116" t="s">
        <v>3</v>
      </c>
      <c r="AR1679" s="116" t="s">
        <v>1101</v>
      </c>
      <c r="AS1679" s="116">
        <v>910937</v>
      </c>
    </row>
    <row r="1680" spans="40:45" x14ac:dyDescent="0.25">
      <c r="AN1680" s="116" t="s">
        <v>1128</v>
      </c>
      <c r="AO1680" s="116" t="s">
        <v>1121</v>
      </c>
      <c r="AP1680" s="116" t="s">
        <v>1009</v>
      </c>
      <c r="AQ1680" s="116" t="s">
        <v>1034</v>
      </c>
      <c r="AR1680" s="116" t="s">
        <v>1101</v>
      </c>
      <c r="AS1680" s="116">
        <v>40</v>
      </c>
    </row>
    <row r="1681" spans="40:45" x14ac:dyDescent="0.25">
      <c r="AN1681" s="116" t="s">
        <v>1128</v>
      </c>
      <c r="AO1681" s="116" t="s">
        <v>1121</v>
      </c>
      <c r="AP1681" s="116" t="s">
        <v>1009</v>
      </c>
      <c r="AQ1681" s="116" t="s">
        <v>1035</v>
      </c>
      <c r="AR1681" s="116" t="s">
        <v>1101</v>
      </c>
      <c r="AS1681" s="116">
        <v>32148</v>
      </c>
    </row>
    <row r="1682" spans="40:45" x14ac:dyDescent="0.25">
      <c r="AN1682" s="116" t="s">
        <v>1128</v>
      </c>
      <c r="AO1682" s="116" t="s">
        <v>1121</v>
      </c>
      <c r="AP1682" s="116" t="s">
        <v>1009</v>
      </c>
      <c r="AQ1682" s="116" t="s">
        <v>1037</v>
      </c>
      <c r="AR1682" s="116" t="s">
        <v>1101</v>
      </c>
      <c r="AS1682" s="116">
        <v>351586</v>
      </c>
    </row>
    <row r="1683" spans="40:45" x14ac:dyDescent="0.25">
      <c r="AN1683" s="116" t="s">
        <v>1128</v>
      </c>
      <c r="AO1683" s="116" t="s">
        <v>1121</v>
      </c>
      <c r="AP1683" s="116" t="s">
        <v>1009</v>
      </c>
      <c r="AQ1683" s="116" t="s">
        <v>1038</v>
      </c>
      <c r="AR1683" s="116" t="s">
        <v>1101</v>
      </c>
      <c r="AS1683" s="116">
        <v>37774</v>
      </c>
    </row>
    <row r="1684" spans="40:45" x14ac:dyDescent="0.25">
      <c r="AN1684" s="116" t="s">
        <v>1128</v>
      </c>
      <c r="AO1684" s="116" t="s">
        <v>1121</v>
      </c>
      <c r="AP1684" s="116" t="s">
        <v>1009</v>
      </c>
      <c r="AQ1684" s="116" t="s">
        <v>1039</v>
      </c>
      <c r="AR1684" s="116" t="s">
        <v>1101</v>
      </c>
      <c r="AS1684" s="116">
        <v>75611</v>
      </c>
    </row>
    <row r="1685" spans="40:45" x14ac:dyDescent="0.25">
      <c r="AN1685" s="116" t="s">
        <v>1128</v>
      </c>
      <c r="AO1685" s="116" t="s">
        <v>1121</v>
      </c>
      <c r="AP1685" s="116" t="s">
        <v>1009</v>
      </c>
      <c r="AQ1685" s="116" t="s">
        <v>1040</v>
      </c>
      <c r="AR1685" s="116" t="s">
        <v>1101</v>
      </c>
      <c r="AS1685" s="116">
        <v>28199</v>
      </c>
    </row>
    <row r="1686" spans="40:45" x14ac:dyDescent="0.25">
      <c r="AN1686" s="116" t="s">
        <v>1128</v>
      </c>
      <c r="AO1686" s="116" t="s">
        <v>1121</v>
      </c>
      <c r="AP1686" s="116" t="s">
        <v>1009</v>
      </c>
      <c r="AQ1686" s="116" t="s">
        <v>1041</v>
      </c>
      <c r="AR1686" s="116" t="s">
        <v>1101</v>
      </c>
      <c r="AS1686" s="116">
        <v>236672</v>
      </c>
    </row>
    <row r="1687" spans="40:45" x14ac:dyDescent="0.25">
      <c r="AN1687" s="116" t="s">
        <v>1128</v>
      </c>
      <c r="AO1687" s="116" t="s">
        <v>1121</v>
      </c>
      <c r="AP1687" s="116" t="s">
        <v>1009</v>
      </c>
      <c r="AQ1687" s="116" t="s">
        <v>1042</v>
      </c>
      <c r="AR1687" s="116" t="s">
        <v>1101</v>
      </c>
      <c r="AS1687" s="116">
        <v>2113</v>
      </c>
    </row>
    <row r="1688" spans="40:45" x14ac:dyDescent="0.25">
      <c r="AN1688" s="116" t="s">
        <v>1128</v>
      </c>
      <c r="AO1688" s="116" t="s">
        <v>1121</v>
      </c>
      <c r="AP1688" s="116" t="s">
        <v>1009</v>
      </c>
      <c r="AQ1688" s="116" t="s">
        <v>3</v>
      </c>
      <c r="AR1688" s="116" t="s">
        <v>1101</v>
      </c>
      <c r="AS1688" s="116">
        <v>764143</v>
      </c>
    </row>
    <row r="1689" spans="40:45" x14ac:dyDescent="0.25">
      <c r="AN1689" s="116" t="s">
        <v>1128</v>
      </c>
      <c r="AO1689" s="116" t="s">
        <v>1121</v>
      </c>
      <c r="AP1689" s="116" t="s">
        <v>1010</v>
      </c>
      <c r="AQ1689" s="116" t="s">
        <v>1034</v>
      </c>
      <c r="AR1689" s="116" t="s">
        <v>1101</v>
      </c>
      <c r="AS1689" s="116">
        <v>169</v>
      </c>
    </row>
    <row r="1690" spans="40:45" x14ac:dyDescent="0.25">
      <c r="AN1690" s="116" t="s">
        <v>1128</v>
      </c>
      <c r="AO1690" s="116" t="s">
        <v>1121</v>
      </c>
      <c r="AP1690" s="116" t="s">
        <v>1010</v>
      </c>
      <c r="AQ1690" s="116" t="s">
        <v>1035</v>
      </c>
      <c r="AR1690" s="116" t="s">
        <v>1101</v>
      </c>
      <c r="AS1690" s="116">
        <v>7211</v>
      </c>
    </row>
    <row r="1691" spans="40:45" x14ac:dyDescent="0.25">
      <c r="AN1691" s="116" t="s">
        <v>1128</v>
      </c>
      <c r="AO1691" s="116" t="s">
        <v>1121</v>
      </c>
      <c r="AP1691" s="116" t="s">
        <v>1010</v>
      </c>
      <c r="AQ1691" s="116" t="s">
        <v>1036</v>
      </c>
      <c r="AR1691" s="116" t="s">
        <v>1101</v>
      </c>
      <c r="AS1691" s="116">
        <v>43583</v>
      </c>
    </row>
    <row r="1692" spans="40:45" x14ac:dyDescent="0.25">
      <c r="AN1692" s="116" t="s">
        <v>1128</v>
      </c>
      <c r="AO1692" s="116" t="s">
        <v>1121</v>
      </c>
      <c r="AP1692" s="116" t="s">
        <v>1010</v>
      </c>
      <c r="AQ1692" s="116" t="s">
        <v>1037</v>
      </c>
      <c r="AR1692" s="116" t="s">
        <v>1101</v>
      </c>
      <c r="AS1692" s="116">
        <v>20287</v>
      </c>
    </row>
    <row r="1693" spans="40:45" x14ac:dyDescent="0.25">
      <c r="AN1693" s="116" t="s">
        <v>1128</v>
      </c>
      <c r="AO1693" s="116" t="s">
        <v>1121</v>
      </c>
      <c r="AP1693" s="116" t="s">
        <v>1010</v>
      </c>
      <c r="AQ1693" s="116" t="s">
        <v>1038</v>
      </c>
      <c r="AR1693" s="116" t="s">
        <v>1101</v>
      </c>
      <c r="AS1693" s="116">
        <v>46449</v>
      </c>
    </row>
    <row r="1694" spans="40:45" x14ac:dyDescent="0.25">
      <c r="AN1694" s="116" t="s">
        <v>1128</v>
      </c>
      <c r="AO1694" s="116" t="s">
        <v>1121</v>
      </c>
      <c r="AP1694" s="116" t="s">
        <v>1010</v>
      </c>
      <c r="AQ1694" s="116" t="s">
        <v>1039</v>
      </c>
      <c r="AR1694" s="116" t="s">
        <v>1101</v>
      </c>
      <c r="AS1694" s="116">
        <v>4561</v>
      </c>
    </row>
    <row r="1695" spans="40:45" x14ac:dyDescent="0.25">
      <c r="AN1695" s="116" t="s">
        <v>1128</v>
      </c>
      <c r="AO1695" s="116" t="s">
        <v>1121</v>
      </c>
      <c r="AP1695" s="116" t="s">
        <v>1010</v>
      </c>
      <c r="AQ1695" s="116" t="s">
        <v>1040</v>
      </c>
      <c r="AR1695" s="116" t="s">
        <v>1101</v>
      </c>
      <c r="AS1695" s="116">
        <v>2771</v>
      </c>
    </row>
    <row r="1696" spans="40:45" x14ac:dyDescent="0.25">
      <c r="AN1696" s="116" t="s">
        <v>1128</v>
      </c>
      <c r="AO1696" s="116" t="s">
        <v>1121</v>
      </c>
      <c r="AP1696" s="116" t="s">
        <v>1010</v>
      </c>
      <c r="AQ1696" s="116" t="s">
        <v>1041</v>
      </c>
      <c r="AR1696" s="116" t="s">
        <v>1101</v>
      </c>
      <c r="AS1696" s="116">
        <v>18451</v>
      </c>
    </row>
    <row r="1697" spans="40:45" x14ac:dyDescent="0.25">
      <c r="AN1697" s="116" t="s">
        <v>1128</v>
      </c>
      <c r="AO1697" s="116" t="s">
        <v>1121</v>
      </c>
      <c r="AP1697" s="116" t="s">
        <v>1010</v>
      </c>
      <c r="AQ1697" s="116" t="s">
        <v>1042</v>
      </c>
      <c r="AR1697" s="116" t="s">
        <v>1101</v>
      </c>
      <c r="AS1697" s="116">
        <v>3313</v>
      </c>
    </row>
    <row r="1698" spans="40:45" x14ac:dyDescent="0.25">
      <c r="AN1698" s="116" t="s">
        <v>1128</v>
      </c>
      <c r="AO1698" s="116" t="s">
        <v>1121</v>
      </c>
      <c r="AP1698" s="116" t="s">
        <v>1010</v>
      </c>
      <c r="AQ1698" s="116" t="s">
        <v>3</v>
      </c>
      <c r="AR1698" s="116" t="s">
        <v>1091</v>
      </c>
      <c r="AS1698" s="116">
        <v>146794</v>
      </c>
    </row>
    <row r="1699" spans="40:45" x14ac:dyDescent="0.25">
      <c r="AN1699" s="116" t="s">
        <v>1128</v>
      </c>
      <c r="AO1699" s="116" t="s">
        <v>1122</v>
      </c>
      <c r="AP1699" s="116" t="s">
        <v>1044</v>
      </c>
      <c r="AQ1699" s="116" t="s">
        <v>1034</v>
      </c>
      <c r="AR1699" s="116" t="s">
        <v>1091</v>
      </c>
      <c r="AS1699" s="116">
        <v>1492</v>
      </c>
    </row>
    <row r="1700" spans="40:45" x14ac:dyDescent="0.25">
      <c r="AN1700" s="116" t="s">
        <v>1128</v>
      </c>
      <c r="AO1700" s="116" t="s">
        <v>1122</v>
      </c>
      <c r="AP1700" s="116" t="s">
        <v>1044</v>
      </c>
      <c r="AQ1700" s="116" t="s">
        <v>1035</v>
      </c>
      <c r="AR1700" s="116" t="s">
        <v>1091</v>
      </c>
      <c r="AS1700" s="116">
        <v>230827</v>
      </c>
    </row>
    <row r="1701" spans="40:45" x14ac:dyDescent="0.25">
      <c r="AN1701" s="116" t="s">
        <v>1128</v>
      </c>
      <c r="AO1701" s="116" t="s">
        <v>1122</v>
      </c>
      <c r="AP1701" s="116" t="s">
        <v>1044</v>
      </c>
      <c r="AQ1701" s="116" t="s">
        <v>1036</v>
      </c>
      <c r="AR1701" s="116" t="s">
        <v>1091</v>
      </c>
      <c r="AS1701" s="116">
        <v>426636</v>
      </c>
    </row>
    <row r="1702" spans="40:45" x14ac:dyDescent="0.25">
      <c r="AN1702" s="116" t="s">
        <v>1128</v>
      </c>
      <c r="AO1702" s="116" t="s">
        <v>1122</v>
      </c>
      <c r="AP1702" s="116" t="s">
        <v>1044</v>
      </c>
      <c r="AQ1702" s="116" t="s">
        <v>1037</v>
      </c>
      <c r="AR1702" s="116" t="s">
        <v>1091</v>
      </c>
      <c r="AS1702" s="116">
        <v>1775848</v>
      </c>
    </row>
    <row r="1703" spans="40:45" x14ac:dyDescent="0.25">
      <c r="AN1703" s="116" t="s">
        <v>1128</v>
      </c>
      <c r="AO1703" s="116" t="s">
        <v>1122</v>
      </c>
      <c r="AP1703" s="116" t="s">
        <v>1044</v>
      </c>
      <c r="AQ1703" s="116" t="s">
        <v>1038</v>
      </c>
      <c r="AR1703" s="116" t="s">
        <v>1091</v>
      </c>
      <c r="AS1703" s="116">
        <v>577770</v>
      </c>
    </row>
    <row r="1704" spans="40:45" x14ac:dyDescent="0.25">
      <c r="AN1704" s="116" t="s">
        <v>1128</v>
      </c>
      <c r="AO1704" s="116" t="s">
        <v>1122</v>
      </c>
      <c r="AP1704" s="116" t="s">
        <v>1044</v>
      </c>
      <c r="AQ1704" s="116" t="s">
        <v>1039</v>
      </c>
      <c r="AR1704" s="116" t="s">
        <v>1091</v>
      </c>
      <c r="AS1704" s="116">
        <v>350789</v>
      </c>
    </row>
    <row r="1705" spans="40:45" x14ac:dyDescent="0.25">
      <c r="AN1705" s="116" t="s">
        <v>1128</v>
      </c>
      <c r="AO1705" s="116" t="s">
        <v>1122</v>
      </c>
      <c r="AP1705" s="116" t="s">
        <v>1044</v>
      </c>
      <c r="AQ1705" s="116" t="s">
        <v>1040</v>
      </c>
      <c r="AR1705" s="116" t="s">
        <v>1091</v>
      </c>
      <c r="AS1705" s="116">
        <v>163411</v>
      </c>
    </row>
    <row r="1706" spans="40:45" x14ac:dyDescent="0.25">
      <c r="AN1706" s="116" t="s">
        <v>1128</v>
      </c>
      <c r="AO1706" s="116" t="s">
        <v>1122</v>
      </c>
      <c r="AP1706" s="116" t="s">
        <v>1044</v>
      </c>
      <c r="AQ1706" s="116" t="s">
        <v>1041</v>
      </c>
      <c r="AR1706" s="116" t="s">
        <v>1091</v>
      </c>
      <c r="AS1706" s="116">
        <v>1604042</v>
      </c>
    </row>
    <row r="1707" spans="40:45" x14ac:dyDescent="0.25">
      <c r="AN1707" s="116" t="s">
        <v>1128</v>
      </c>
      <c r="AO1707" s="116" t="s">
        <v>1122</v>
      </c>
      <c r="AP1707" s="116" t="s">
        <v>1044</v>
      </c>
      <c r="AQ1707" s="116" t="s">
        <v>1042</v>
      </c>
      <c r="AR1707" s="116" t="s">
        <v>1091</v>
      </c>
      <c r="AS1707" s="116">
        <v>42695</v>
      </c>
    </row>
    <row r="1708" spans="40:45" x14ac:dyDescent="0.25">
      <c r="AN1708" s="116" t="s">
        <v>1128</v>
      </c>
      <c r="AO1708" s="116" t="s">
        <v>1122</v>
      </c>
      <c r="AP1708" s="116" t="s">
        <v>1044</v>
      </c>
      <c r="AQ1708" s="116" t="s">
        <v>3</v>
      </c>
      <c r="AR1708" s="116" t="s">
        <v>1091</v>
      </c>
      <c r="AS1708" s="116">
        <v>5173511</v>
      </c>
    </row>
    <row r="1709" spans="40:45" x14ac:dyDescent="0.25">
      <c r="AN1709" s="116" t="s">
        <v>1128</v>
      </c>
      <c r="AO1709" s="116" t="s">
        <v>1122</v>
      </c>
      <c r="AP1709" s="116" t="s">
        <v>1009</v>
      </c>
      <c r="AQ1709" s="116" t="s">
        <v>1034</v>
      </c>
      <c r="AR1709" s="116" t="s">
        <v>1091</v>
      </c>
      <c r="AS1709" s="116">
        <v>15</v>
      </c>
    </row>
    <row r="1710" spans="40:45" x14ac:dyDescent="0.25">
      <c r="AN1710" s="116" t="s">
        <v>1128</v>
      </c>
      <c r="AO1710" s="116" t="s">
        <v>1122</v>
      </c>
      <c r="AP1710" s="116" t="s">
        <v>1009</v>
      </c>
      <c r="AQ1710" s="116" t="s">
        <v>1035</v>
      </c>
      <c r="AR1710" s="116" t="s">
        <v>1091</v>
      </c>
      <c r="AS1710" s="116">
        <v>155918</v>
      </c>
    </row>
    <row r="1711" spans="40:45" x14ac:dyDescent="0.25">
      <c r="AN1711" s="116" t="s">
        <v>1128</v>
      </c>
      <c r="AO1711" s="116" t="s">
        <v>1122</v>
      </c>
      <c r="AP1711" s="116" t="s">
        <v>1009</v>
      </c>
      <c r="AQ1711" s="116" t="s">
        <v>1037</v>
      </c>
      <c r="AR1711" s="116" t="s">
        <v>1091</v>
      </c>
      <c r="AS1711" s="116">
        <v>1574745</v>
      </c>
    </row>
    <row r="1712" spans="40:45" x14ac:dyDescent="0.25">
      <c r="AN1712" s="116" t="s">
        <v>1128</v>
      </c>
      <c r="AO1712" s="116" t="s">
        <v>1122</v>
      </c>
      <c r="AP1712" s="116" t="s">
        <v>1009</v>
      </c>
      <c r="AQ1712" s="116" t="s">
        <v>1038</v>
      </c>
      <c r="AR1712" s="116" t="s">
        <v>1091</v>
      </c>
      <c r="AS1712" s="116">
        <v>196936</v>
      </c>
    </row>
    <row r="1713" spans="40:45" x14ac:dyDescent="0.25">
      <c r="AN1713" s="116" t="s">
        <v>1128</v>
      </c>
      <c r="AO1713" s="116" t="s">
        <v>1122</v>
      </c>
      <c r="AP1713" s="116" t="s">
        <v>1009</v>
      </c>
      <c r="AQ1713" s="116" t="s">
        <v>1039</v>
      </c>
      <c r="AR1713" s="116" t="s">
        <v>1091</v>
      </c>
      <c r="AS1713" s="116">
        <v>299480</v>
      </c>
    </row>
    <row r="1714" spans="40:45" x14ac:dyDescent="0.25">
      <c r="AN1714" s="116" t="s">
        <v>1128</v>
      </c>
      <c r="AO1714" s="116" t="s">
        <v>1122</v>
      </c>
      <c r="AP1714" s="116" t="s">
        <v>1009</v>
      </c>
      <c r="AQ1714" s="116" t="s">
        <v>1040</v>
      </c>
      <c r="AR1714" s="116" t="s">
        <v>1091</v>
      </c>
      <c r="AS1714" s="116">
        <v>140731</v>
      </c>
    </row>
    <row r="1715" spans="40:45" x14ac:dyDescent="0.25">
      <c r="AN1715" s="116" t="s">
        <v>1128</v>
      </c>
      <c r="AO1715" s="116" t="s">
        <v>1122</v>
      </c>
      <c r="AP1715" s="116" t="s">
        <v>1009</v>
      </c>
      <c r="AQ1715" s="116" t="s">
        <v>1041</v>
      </c>
      <c r="AR1715" s="116" t="s">
        <v>1091</v>
      </c>
      <c r="AS1715" s="116">
        <v>1444618</v>
      </c>
    </row>
    <row r="1716" spans="40:45" x14ac:dyDescent="0.25">
      <c r="AN1716" s="116" t="s">
        <v>1128</v>
      </c>
      <c r="AO1716" s="116" t="s">
        <v>1122</v>
      </c>
      <c r="AP1716" s="116" t="s">
        <v>1009</v>
      </c>
      <c r="AQ1716" s="116" t="s">
        <v>1042</v>
      </c>
      <c r="AR1716" s="116" t="s">
        <v>1091</v>
      </c>
      <c r="AS1716" s="116">
        <v>10373</v>
      </c>
    </row>
    <row r="1717" spans="40:45" x14ac:dyDescent="0.25">
      <c r="AN1717" s="116" t="s">
        <v>1128</v>
      </c>
      <c r="AO1717" s="116" t="s">
        <v>1122</v>
      </c>
      <c r="AP1717" s="116" t="s">
        <v>1009</v>
      </c>
      <c r="AQ1717" s="116" t="s">
        <v>3</v>
      </c>
      <c r="AR1717" s="116" t="s">
        <v>1091</v>
      </c>
      <c r="AS1717" s="116">
        <v>3822815</v>
      </c>
    </row>
    <row r="1718" spans="40:45" x14ac:dyDescent="0.25">
      <c r="AN1718" s="116" t="s">
        <v>1128</v>
      </c>
      <c r="AO1718" s="116" t="s">
        <v>1122</v>
      </c>
      <c r="AP1718" s="116" t="s">
        <v>1010</v>
      </c>
      <c r="AQ1718" s="116" t="s">
        <v>1034</v>
      </c>
      <c r="AR1718" s="116" t="s">
        <v>1091</v>
      </c>
      <c r="AS1718" s="116">
        <v>1477</v>
      </c>
    </row>
    <row r="1719" spans="40:45" x14ac:dyDescent="0.25">
      <c r="AN1719" s="116" t="s">
        <v>1128</v>
      </c>
      <c r="AO1719" s="116" t="s">
        <v>1122</v>
      </c>
      <c r="AP1719" s="116" t="s">
        <v>1010</v>
      </c>
      <c r="AQ1719" s="116" t="s">
        <v>1035</v>
      </c>
      <c r="AR1719" s="116" t="s">
        <v>1091</v>
      </c>
      <c r="AS1719" s="116">
        <v>74910</v>
      </c>
    </row>
    <row r="1720" spans="40:45" x14ac:dyDescent="0.25">
      <c r="AN1720" s="116" t="s">
        <v>1128</v>
      </c>
      <c r="AO1720" s="116" t="s">
        <v>1122</v>
      </c>
      <c r="AP1720" s="116" t="s">
        <v>1010</v>
      </c>
      <c r="AQ1720" s="116" t="s">
        <v>1036</v>
      </c>
      <c r="AR1720" s="116" t="s">
        <v>1091</v>
      </c>
      <c r="AS1720" s="116">
        <v>426636</v>
      </c>
    </row>
    <row r="1721" spans="40:45" x14ac:dyDescent="0.25">
      <c r="AN1721" s="116" t="s">
        <v>1128</v>
      </c>
      <c r="AO1721" s="116" t="s">
        <v>1122</v>
      </c>
      <c r="AP1721" s="116" t="s">
        <v>1010</v>
      </c>
      <c r="AQ1721" s="116" t="s">
        <v>1037</v>
      </c>
      <c r="AR1721" s="116" t="s">
        <v>1091</v>
      </c>
      <c r="AS1721" s="116">
        <v>201103</v>
      </c>
    </row>
    <row r="1722" spans="40:45" x14ac:dyDescent="0.25">
      <c r="AN1722" s="116" t="s">
        <v>1128</v>
      </c>
      <c r="AO1722" s="116" t="s">
        <v>1122</v>
      </c>
      <c r="AP1722" s="116" t="s">
        <v>1010</v>
      </c>
      <c r="AQ1722" s="116" t="s">
        <v>1038</v>
      </c>
      <c r="AR1722" s="116" t="s">
        <v>1091</v>
      </c>
      <c r="AS1722" s="116">
        <v>380834</v>
      </c>
    </row>
    <row r="1723" spans="40:45" x14ac:dyDescent="0.25">
      <c r="AN1723" s="116" t="s">
        <v>1128</v>
      </c>
      <c r="AO1723" s="116" t="s">
        <v>1122</v>
      </c>
      <c r="AP1723" s="116" t="s">
        <v>1010</v>
      </c>
      <c r="AQ1723" s="116" t="s">
        <v>1039</v>
      </c>
      <c r="AR1723" s="116" t="s">
        <v>1091</v>
      </c>
      <c r="AS1723" s="116">
        <v>51309</v>
      </c>
    </row>
    <row r="1724" spans="40:45" x14ac:dyDescent="0.25">
      <c r="AN1724" s="116" t="s">
        <v>1128</v>
      </c>
      <c r="AO1724" s="116" t="s">
        <v>1122</v>
      </c>
      <c r="AP1724" s="116" t="s">
        <v>1010</v>
      </c>
      <c r="AQ1724" s="116" t="s">
        <v>1040</v>
      </c>
      <c r="AR1724" s="116" t="s">
        <v>1091</v>
      </c>
      <c r="AS1724" s="116">
        <v>22680</v>
      </c>
    </row>
    <row r="1725" spans="40:45" x14ac:dyDescent="0.25">
      <c r="AN1725" s="116" t="s">
        <v>1128</v>
      </c>
      <c r="AO1725" s="116" t="s">
        <v>1122</v>
      </c>
      <c r="AP1725" s="116" t="s">
        <v>1010</v>
      </c>
      <c r="AQ1725" s="116" t="s">
        <v>1041</v>
      </c>
      <c r="AR1725" s="116" t="s">
        <v>1091</v>
      </c>
      <c r="AS1725" s="116">
        <v>159424</v>
      </c>
    </row>
    <row r="1726" spans="40:45" x14ac:dyDescent="0.25">
      <c r="AN1726" s="116" t="s">
        <v>1128</v>
      </c>
      <c r="AO1726" s="116" t="s">
        <v>1122</v>
      </c>
      <c r="AP1726" s="116" t="s">
        <v>1010</v>
      </c>
      <c r="AQ1726" s="116" t="s">
        <v>1042</v>
      </c>
      <c r="AR1726" s="116" t="s">
        <v>1091</v>
      </c>
      <c r="AS1726" s="116">
        <v>32322</v>
      </c>
    </row>
    <row r="1727" spans="40:45" x14ac:dyDescent="0.25">
      <c r="AN1727" s="116" t="s">
        <v>1128</v>
      </c>
      <c r="AO1727" s="116" t="s">
        <v>1122</v>
      </c>
      <c r="AP1727" s="116" t="s">
        <v>1010</v>
      </c>
      <c r="AQ1727" s="116" t="s">
        <v>3</v>
      </c>
      <c r="AR1727" s="116" t="s">
        <v>1091</v>
      </c>
      <c r="AS1727" s="116">
        <v>1350696</v>
      </c>
    </row>
    <row r="1728" spans="40:45" x14ac:dyDescent="0.25">
      <c r="AN1728" s="116" t="s">
        <v>1129</v>
      </c>
      <c r="AO1728" s="116" t="s">
        <v>1121</v>
      </c>
      <c r="AP1728" s="116" t="s">
        <v>1044</v>
      </c>
      <c r="AQ1728" s="116" t="s">
        <v>1034</v>
      </c>
      <c r="AR1728" s="116" t="s">
        <v>1101</v>
      </c>
      <c r="AS1728" s="116">
        <v>1820</v>
      </c>
    </row>
    <row r="1729" spans="40:45" x14ac:dyDescent="0.25">
      <c r="AN1729" s="116" t="s">
        <v>1129</v>
      </c>
      <c r="AO1729" s="116" t="s">
        <v>1121</v>
      </c>
      <c r="AP1729" s="116" t="s">
        <v>1044</v>
      </c>
      <c r="AQ1729" s="116" t="s">
        <v>1035</v>
      </c>
      <c r="AR1729" s="116" t="s">
        <v>1101</v>
      </c>
      <c r="AS1729" s="116">
        <v>424</v>
      </c>
    </row>
    <row r="1730" spans="40:45" x14ac:dyDescent="0.25">
      <c r="AN1730" s="116" t="s">
        <v>1129</v>
      </c>
      <c r="AO1730" s="116" t="s">
        <v>1121</v>
      </c>
      <c r="AP1730" s="116" t="s">
        <v>1044</v>
      </c>
      <c r="AQ1730" s="116" t="s">
        <v>1036</v>
      </c>
      <c r="AR1730" s="116" t="s">
        <v>1101</v>
      </c>
      <c r="AS1730" s="116">
        <v>411</v>
      </c>
    </row>
    <row r="1731" spans="40:45" x14ac:dyDescent="0.25">
      <c r="AN1731" s="116" t="s">
        <v>1129</v>
      </c>
      <c r="AO1731" s="116" t="s">
        <v>1121</v>
      </c>
      <c r="AP1731" s="116" t="s">
        <v>1044</v>
      </c>
      <c r="AQ1731" s="116" t="s">
        <v>1037</v>
      </c>
      <c r="AR1731" s="116" t="s">
        <v>1101</v>
      </c>
      <c r="AS1731" s="116">
        <v>18461</v>
      </c>
    </row>
    <row r="1732" spans="40:45" x14ac:dyDescent="0.25">
      <c r="AN1732" s="116" t="s">
        <v>1129</v>
      </c>
      <c r="AO1732" s="116" t="s">
        <v>1121</v>
      </c>
      <c r="AP1732" s="116" t="s">
        <v>1044</v>
      </c>
      <c r="AQ1732" s="116" t="s">
        <v>1038</v>
      </c>
      <c r="AR1732" s="116" t="s">
        <v>1101</v>
      </c>
      <c r="AS1732" s="116">
        <v>258</v>
      </c>
    </row>
    <row r="1733" spans="40:45" x14ac:dyDescent="0.25">
      <c r="AN1733" s="116" t="s">
        <v>1129</v>
      </c>
      <c r="AO1733" s="116" t="s">
        <v>1121</v>
      </c>
      <c r="AP1733" s="116" t="s">
        <v>1044</v>
      </c>
      <c r="AQ1733" s="116" t="s">
        <v>1039</v>
      </c>
      <c r="AR1733" s="116" t="s">
        <v>1101</v>
      </c>
      <c r="AS1733" s="116">
        <v>10180</v>
      </c>
    </row>
    <row r="1734" spans="40:45" x14ac:dyDescent="0.25">
      <c r="AN1734" s="116" t="s">
        <v>1129</v>
      </c>
      <c r="AO1734" s="116" t="s">
        <v>1121</v>
      </c>
      <c r="AP1734" s="116" t="s">
        <v>1044</v>
      </c>
      <c r="AQ1734" s="116" t="s">
        <v>1040</v>
      </c>
      <c r="AR1734" s="116" t="s">
        <v>1101</v>
      </c>
      <c r="AS1734" s="116">
        <v>295</v>
      </c>
    </row>
    <row r="1735" spans="40:45" x14ac:dyDescent="0.25">
      <c r="AN1735" s="116" t="s">
        <v>1129</v>
      </c>
      <c r="AO1735" s="116" t="s">
        <v>1121</v>
      </c>
      <c r="AP1735" s="116" t="s">
        <v>1044</v>
      </c>
      <c r="AQ1735" s="116" t="s">
        <v>1041</v>
      </c>
      <c r="AR1735" s="116" t="s">
        <v>1101</v>
      </c>
      <c r="AS1735" s="116">
        <v>7798</v>
      </c>
    </row>
    <row r="1736" spans="40:45" x14ac:dyDescent="0.25">
      <c r="AN1736" s="116" t="s">
        <v>1129</v>
      </c>
      <c r="AO1736" s="116" t="s">
        <v>1121</v>
      </c>
      <c r="AP1736" s="116" t="s">
        <v>1044</v>
      </c>
      <c r="AQ1736" s="116" t="s">
        <v>1042</v>
      </c>
      <c r="AR1736" s="116" t="s">
        <v>1101</v>
      </c>
      <c r="AS1736" s="116">
        <v>8521</v>
      </c>
    </row>
    <row r="1737" spans="40:45" x14ac:dyDescent="0.25">
      <c r="AN1737" s="116" t="s">
        <v>1129</v>
      </c>
      <c r="AO1737" s="116" t="s">
        <v>1121</v>
      </c>
      <c r="AP1737" s="116" t="s">
        <v>1044</v>
      </c>
      <c r="AQ1737" s="116" t="s">
        <v>3</v>
      </c>
      <c r="AR1737" s="116" t="s">
        <v>1101</v>
      </c>
      <c r="AS1737" s="116">
        <v>48168</v>
      </c>
    </row>
    <row r="1738" spans="40:45" x14ac:dyDescent="0.25">
      <c r="AN1738" s="116" t="s">
        <v>1129</v>
      </c>
      <c r="AO1738" s="116" t="s">
        <v>1121</v>
      </c>
      <c r="AP1738" s="116" t="s">
        <v>1009</v>
      </c>
      <c r="AQ1738" s="116" t="s">
        <v>1034</v>
      </c>
      <c r="AR1738" s="116" t="s">
        <v>1101</v>
      </c>
      <c r="AS1738" s="116">
        <v>1655</v>
      </c>
    </row>
    <row r="1739" spans="40:45" x14ac:dyDescent="0.25">
      <c r="AN1739" s="116" t="s">
        <v>1129</v>
      </c>
      <c r="AO1739" s="116" t="s">
        <v>1121</v>
      </c>
      <c r="AP1739" s="116" t="s">
        <v>1009</v>
      </c>
      <c r="AQ1739" s="116" t="s">
        <v>1035</v>
      </c>
      <c r="AR1739" s="116" t="s">
        <v>1101</v>
      </c>
      <c r="AS1739" s="116">
        <v>350</v>
      </c>
    </row>
    <row r="1740" spans="40:45" x14ac:dyDescent="0.25">
      <c r="AN1740" s="116" t="s">
        <v>1129</v>
      </c>
      <c r="AO1740" s="116" t="s">
        <v>1121</v>
      </c>
      <c r="AP1740" s="116" t="s">
        <v>1009</v>
      </c>
      <c r="AQ1740" s="116" t="s">
        <v>1036</v>
      </c>
      <c r="AR1740" s="116" t="s">
        <v>1101</v>
      </c>
      <c r="AS1740" s="116">
        <v>380</v>
      </c>
    </row>
    <row r="1741" spans="40:45" x14ac:dyDescent="0.25">
      <c r="AN1741" s="116" t="s">
        <v>1129</v>
      </c>
      <c r="AO1741" s="116" t="s">
        <v>1121</v>
      </c>
      <c r="AP1741" s="116" t="s">
        <v>1009</v>
      </c>
      <c r="AQ1741" s="116" t="s">
        <v>1037</v>
      </c>
      <c r="AR1741" s="116" t="s">
        <v>1101</v>
      </c>
      <c r="AS1741" s="116">
        <v>16717</v>
      </c>
    </row>
    <row r="1742" spans="40:45" x14ac:dyDescent="0.25">
      <c r="AN1742" s="116" t="s">
        <v>1129</v>
      </c>
      <c r="AO1742" s="116" t="s">
        <v>1121</v>
      </c>
      <c r="AP1742" s="116" t="s">
        <v>1009</v>
      </c>
      <c r="AQ1742" s="116" t="s">
        <v>1038</v>
      </c>
      <c r="AR1742" s="116" t="s">
        <v>1101</v>
      </c>
      <c r="AS1742" s="116">
        <v>183</v>
      </c>
    </row>
    <row r="1743" spans="40:45" x14ac:dyDescent="0.25">
      <c r="AN1743" s="116" t="s">
        <v>1129</v>
      </c>
      <c r="AO1743" s="116" t="s">
        <v>1121</v>
      </c>
      <c r="AP1743" s="116" t="s">
        <v>1009</v>
      </c>
      <c r="AQ1743" s="116" t="s">
        <v>1039</v>
      </c>
      <c r="AR1743" s="116" t="s">
        <v>1101</v>
      </c>
      <c r="AS1743" s="116">
        <v>9285</v>
      </c>
    </row>
    <row r="1744" spans="40:45" x14ac:dyDescent="0.25">
      <c r="AN1744" s="116" t="s">
        <v>1129</v>
      </c>
      <c r="AO1744" s="116" t="s">
        <v>1121</v>
      </c>
      <c r="AP1744" s="116" t="s">
        <v>1009</v>
      </c>
      <c r="AQ1744" s="116" t="s">
        <v>1040</v>
      </c>
      <c r="AR1744" s="116" t="s">
        <v>1101</v>
      </c>
      <c r="AS1744" s="116">
        <v>295</v>
      </c>
    </row>
    <row r="1745" spans="40:45" x14ac:dyDescent="0.25">
      <c r="AN1745" s="116" t="s">
        <v>1129</v>
      </c>
      <c r="AO1745" s="116" t="s">
        <v>1121</v>
      </c>
      <c r="AP1745" s="116" t="s">
        <v>1009</v>
      </c>
      <c r="AQ1745" s="116" t="s">
        <v>1041</v>
      </c>
      <c r="AR1745" s="116" t="s">
        <v>1101</v>
      </c>
      <c r="AS1745" s="116">
        <v>7774</v>
      </c>
    </row>
    <row r="1746" spans="40:45" x14ac:dyDescent="0.25">
      <c r="AN1746" s="116" t="s">
        <v>1129</v>
      </c>
      <c r="AO1746" s="116" t="s">
        <v>1121</v>
      </c>
      <c r="AP1746" s="116" t="s">
        <v>1009</v>
      </c>
      <c r="AQ1746" s="116" t="s">
        <v>1042</v>
      </c>
      <c r="AR1746" s="116" t="s">
        <v>1101</v>
      </c>
      <c r="AS1746" s="116">
        <v>8318</v>
      </c>
    </row>
    <row r="1747" spans="40:45" x14ac:dyDescent="0.25">
      <c r="AN1747" s="116" t="s">
        <v>1129</v>
      </c>
      <c r="AO1747" s="116"/>
      <c r="AP1747" s="116"/>
      <c r="AQ1747" s="116" t="s">
        <v>3</v>
      </c>
      <c r="AR1747" s="116"/>
      <c r="AS1747" s="116">
        <v>44957</v>
      </c>
    </row>
    <row r="1748" spans="40:45" x14ac:dyDescent="0.25">
      <c r="AN1748" s="116" t="s">
        <v>1129</v>
      </c>
      <c r="AO1748" s="116" t="s">
        <v>1121</v>
      </c>
      <c r="AP1748" s="116" t="s">
        <v>1010</v>
      </c>
      <c r="AQ1748" s="116" t="s">
        <v>1034</v>
      </c>
      <c r="AR1748" s="116" t="s">
        <v>1101</v>
      </c>
      <c r="AS1748" s="116">
        <v>165</v>
      </c>
    </row>
    <row r="1749" spans="40:45" x14ac:dyDescent="0.25">
      <c r="AN1749" s="116" t="s">
        <v>1129</v>
      </c>
      <c r="AO1749" s="116" t="s">
        <v>1121</v>
      </c>
      <c r="AP1749" s="116" t="s">
        <v>1010</v>
      </c>
      <c r="AQ1749" s="116" t="s">
        <v>1035</v>
      </c>
      <c r="AR1749" s="116" t="s">
        <v>1101</v>
      </c>
      <c r="AS1749" s="116">
        <v>74</v>
      </c>
    </row>
    <row r="1750" spans="40:45" x14ac:dyDescent="0.25">
      <c r="AN1750" s="116" t="s">
        <v>1129</v>
      </c>
      <c r="AO1750" s="116" t="s">
        <v>1121</v>
      </c>
      <c r="AP1750" s="116" t="s">
        <v>1010</v>
      </c>
      <c r="AQ1750" s="116" t="s">
        <v>1036</v>
      </c>
      <c r="AR1750" s="116" t="s">
        <v>1101</v>
      </c>
      <c r="AS1750" s="116">
        <v>31</v>
      </c>
    </row>
    <row r="1751" spans="40:45" x14ac:dyDescent="0.25">
      <c r="AN1751" s="116" t="s">
        <v>1129</v>
      </c>
      <c r="AO1751" s="116" t="s">
        <v>1121</v>
      </c>
      <c r="AP1751" s="116" t="s">
        <v>1010</v>
      </c>
      <c r="AQ1751" s="116" t="s">
        <v>1037</v>
      </c>
      <c r="AR1751" s="116" t="s">
        <v>1101</v>
      </c>
      <c r="AS1751" s="116">
        <v>1744</v>
      </c>
    </row>
    <row r="1752" spans="40:45" x14ac:dyDescent="0.25">
      <c r="AN1752" s="116" t="s">
        <v>1129</v>
      </c>
      <c r="AO1752" s="116" t="s">
        <v>1121</v>
      </c>
      <c r="AP1752" s="116" t="s">
        <v>1010</v>
      </c>
      <c r="AQ1752" s="116" t="s">
        <v>1038</v>
      </c>
      <c r="AR1752" s="116" t="s">
        <v>1101</v>
      </c>
      <c r="AS1752" s="116">
        <v>75</v>
      </c>
    </row>
    <row r="1753" spans="40:45" x14ac:dyDescent="0.25">
      <c r="AN1753" s="116" t="s">
        <v>1129</v>
      </c>
      <c r="AO1753" s="116" t="s">
        <v>1121</v>
      </c>
      <c r="AP1753" s="116" t="s">
        <v>1010</v>
      </c>
      <c r="AQ1753" s="116" t="s">
        <v>1039</v>
      </c>
      <c r="AR1753" s="116" t="s">
        <v>1101</v>
      </c>
      <c r="AS1753" s="116">
        <v>894</v>
      </c>
    </row>
    <row r="1754" spans="40:45" x14ac:dyDescent="0.25">
      <c r="AN1754" s="116" t="s">
        <v>1129</v>
      </c>
      <c r="AO1754" s="116" t="s">
        <v>1121</v>
      </c>
      <c r="AP1754" s="116" t="s">
        <v>1010</v>
      </c>
      <c r="AQ1754" s="116" t="s">
        <v>1040</v>
      </c>
      <c r="AR1754" s="116" t="s">
        <v>1101</v>
      </c>
      <c r="AS1754" s="116"/>
    </row>
    <row r="1755" spans="40:45" x14ac:dyDescent="0.25">
      <c r="AN1755" s="116" t="s">
        <v>1129</v>
      </c>
      <c r="AO1755" s="116" t="s">
        <v>1121</v>
      </c>
      <c r="AP1755" s="116" t="s">
        <v>1010</v>
      </c>
      <c r="AQ1755" s="116" t="s">
        <v>1041</v>
      </c>
      <c r="AR1755" s="116" t="s">
        <v>1101</v>
      </c>
      <c r="AS1755" s="116">
        <v>24</v>
      </c>
    </row>
    <row r="1756" spans="40:45" x14ac:dyDescent="0.25">
      <c r="AN1756" s="116" t="s">
        <v>1129</v>
      </c>
      <c r="AO1756" s="116" t="s">
        <v>1121</v>
      </c>
      <c r="AP1756" s="116" t="s">
        <v>1010</v>
      </c>
      <c r="AQ1756" s="116" t="s">
        <v>1042</v>
      </c>
      <c r="AR1756" s="116" t="s">
        <v>1101</v>
      </c>
      <c r="AS1756" s="116">
        <v>203</v>
      </c>
    </row>
    <row r="1757" spans="40:45" x14ac:dyDescent="0.25">
      <c r="AN1757" s="116" t="s">
        <v>1129</v>
      </c>
      <c r="AO1757" s="116"/>
      <c r="AP1757" s="116"/>
      <c r="AQ1757" s="116" t="s">
        <v>3</v>
      </c>
      <c r="AR1757" s="116" t="s">
        <v>1091</v>
      </c>
      <c r="AS1757" s="116">
        <v>3211</v>
      </c>
    </row>
    <row r="1758" spans="40:45" x14ac:dyDescent="0.25">
      <c r="AN1758" s="116" t="s">
        <v>1129</v>
      </c>
      <c r="AO1758" s="116" t="s">
        <v>1122</v>
      </c>
      <c r="AP1758" s="116" t="s">
        <v>1044</v>
      </c>
      <c r="AQ1758" s="116" t="s">
        <v>1034</v>
      </c>
      <c r="AR1758" s="116" t="s">
        <v>1091</v>
      </c>
      <c r="AS1758" s="116">
        <v>3145</v>
      </c>
    </row>
    <row r="1759" spans="40:45" x14ac:dyDescent="0.25">
      <c r="AN1759" s="116" t="s">
        <v>1129</v>
      </c>
      <c r="AO1759" s="116" t="s">
        <v>1122</v>
      </c>
      <c r="AP1759" s="116" t="s">
        <v>1044</v>
      </c>
      <c r="AQ1759" s="116" t="s">
        <v>1035</v>
      </c>
      <c r="AR1759" s="116" t="s">
        <v>1091</v>
      </c>
      <c r="AS1759" s="116">
        <v>817</v>
      </c>
    </row>
    <row r="1760" spans="40:45" x14ac:dyDescent="0.25">
      <c r="AN1760" s="116" t="s">
        <v>1129</v>
      </c>
      <c r="AO1760" s="116" t="s">
        <v>1122</v>
      </c>
      <c r="AP1760" s="116" t="s">
        <v>1044</v>
      </c>
      <c r="AQ1760" s="116" t="s">
        <v>1036</v>
      </c>
      <c r="AR1760" s="116" t="s">
        <v>1091</v>
      </c>
      <c r="AS1760" s="116">
        <v>741</v>
      </c>
    </row>
    <row r="1761" spans="40:45" x14ac:dyDescent="0.25">
      <c r="AN1761" s="116" t="s">
        <v>1129</v>
      </c>
      <c r="AO1761" s="116" t="s">
        <v>1122</v>
      </c>
      <c r="AP1761" s="116" t="s">
        <v>1044</v>
      </c>
      <c r="AQ1761" s="116" t="s">
        <v>1037</v>
      </c>
      <c r="AR1761" s="116" t="s">
        <v>1091</v>
      </c>
      <c r="AS1761" s="116">
        <v>29767</v>
      </c>
    </row>
    <row r="1762" spans="40:45" x14ac:dyDescent="0.25">
      <c r="AN1762" s="116" t="s">
        <v>1129</v>
      </c>
      <c r="AO1762" s="116" t="s">
        <v>1122</v>
      </c>
      <c r="AP1762" s="116" t="s">
        <v>1044</v>
      </c>
      <c r="AQ1762" s="116" t="s">
        <v>1038</v>
      </c>
      <c r="AR1762" s="116" t="s">
        <v>1091</v>
      </c>
      <c r="AS1762" s="116">
        <v>509</v>
      </c>
    </row>
    <row r="1763" spans="40:45" x14ac:dyDescent="0.25">
      <c r="AN1763" s="116" t="s">
        <v>1129</v>
      </c>
      <c r="AO1763" s="116" t="s">
        <v>1122</v>
      </c>
      <c r="AP1763" s="116" t="s">
        <v>1044</v>
      </c>
      <c r="AQ1763" s="116" t="s">
        <v>1039</v>
      </c>
      <c r="AR1763" s="116" t="s">
        <v>1091</v>
      </c>
      <c r="AS1763" s="116">
        <v>20487</v>
      </c>
    </row>
    <row r="1764" spans="40:45" x14ac:dyDescent="0.25">
      <c r="AN1764" s="116" t="s">
        <v>1129</v>
      </c>
      <c r="AO1764" s="116" t="s">
        <v>1122</v>
      </c>
      <c r="AP1764" s="116" t="s">
        <v>1044</v>
      </c>
      <c r="AQ1764" s="116" t="s">
        <v>1040</v>
      </c>
      <c r="AR1764" s="116" t="s">
        <v>1091</v>
      </c>
      <c r="AS1764" s="116">
        <v>413</v>
      </c>
    </row>
    <row r="1765" spans="40:45" x14ac:dyDescent="0.25">
      <c r="AN1765" s="116" t="s">
        <v>1129</v>
      </c>
      <c r="AO1765" s="116" t="s">
        <v>1122</v>
      </c>
      <c r="AP1765" s="116" t="s">
        <v>1044</v>
      </c>
      <c r="AQ1765" s="116" t="s">
        <v>1041</v>
      </c>
      <c r="AR1765" s="116" t="s">
        <v>1091</v>
      </c>
      <c r="AS1765" s="116">
        <v>11703</v>
      </c>
    </row>
    <row r="1766" spans="40:45" x14ac:dyDescent="0.25">
      <c r="AN1766" s="116" t="s">
        <v>1129</v>
      </c>
      <c r="AO1766" s="116" t="s">
        <v>1122</v>
      </c>
      <c r="AP1766" s="116" t="s">
        <v>1044</v>
      </c>
      <c r="AQ1766" s="116" t="s">
        <v>1042</v>
      </c>
      <c r="AR1766" s="116" t="s">
        <v>1091</v>
      </c>
      <c r="AS1766" s="116">
        <v>13889</v>
      </c>
    </row>
    <row r="1767" spans="40:45" x14ac:dyDescent="0.25">
      <c r="AN1767" s="116" t="s">
        <v>1129</v>
      </c>
      <c r="AO1767" s="116"/>
      <c r="AP1767" s="116"/>
      <c r="AQ1767" s="116" t="s">
        <v>3</v>
      </c>
      <c r="AR1767" s="116"/>
      <c r="AS1767" s="116">
        <v>81471</v>
      </c>
    </row>
    <row r="1768" spans="40:45" x14ac:dyDescent="0.25">
      <c r="AN1768" s="116" t="s">
        <v>1129</v>
      </c>
      <c r="AO1768" s="116" t="s">
        <v>1122</v>
      </c>
      <c r="AP1768" s="116" t="s">
        <v>1009</v>
      </c>
      <c r="AQ1768" s="116" t="s">
        <v>1034</v>
      </c>
      <c r="AR1768" s="116" t="s">
        <v>1091</v>
      </c>
      <c r="AS1768" s="116">
        <v>2509</v>
      </c>
    </row>
    <row r="1769" spans="40:45" x14ac:dyDescent="0.25">
      <c r="AN1769" s="116" t="s">
        <v>1129</v>
      </c>
      <c r="AO1769" s="116" t="s">
        <v>1122</v>
      </c>
      <c r="AP1769" s="116" t="s">
        <v>1009</v>
      </c>
      <c r="AQ1769" s="116" t="s">
        <v>1035</v>
      </c>
      <c r="AR1769" s="116" t="s">
        <v>1091</v>
      </c>
      <c r="AS1769" s="116">
        <v>525</v>
      </c>
    </row>
    <row r="1770" spans="40:45" x14ac:dyDescent="0.25">
      <c r="AN1770" s="116" t="s">
        <v>1129</v>
      </c>
      <c r="AO1770" s="116" t="s">
        <v>1122</v>
      </c>
      <c r="AP1770" s="116" t="s">
        <v>1009</v>
      </c>
      <c r="AQ1770" s="116" t="s">
        <v>1036</v>
      </c>
      <c r="AR1770" s="116" t="s">
        <v>1091</v>
      </c>
      <c r="AS1770" s="116">
        <v>570</v>
      </c>
    </row>
    <row r="1771" spans="40:45" x14ac:dyDescent="0.25">
      <c r="AN1771" s="116" t="s">
        <v>1129</v>
      </c>
      <c r="AO1771" s="116" t="s">
        <v>1122</v>
      </c>
      <c r="AP1771" s="116" t="s">
        <v>1009</v>
      </c>
      <c r="AQ1771" s="116" t="s">
        <v>1037</v>
      </c>
      <c r="AR1771" s="116" t="s">
        <v>1091</v>
      </c>
      <c r="AS1771" s="116">
        <v>25751</v>
      </c>
    </row>
    <row r="1772" spans="40:45" x14ac:dyDescent="0.25">
      <c r="AN1772" s="116" t="s">
        <v>1129</v>
      </c>
      <c r="AO1772" s="116" t="s">
        <v>1122</v>
      </c>
      <c r="AP1772" s="116" t="s">
        <v>1009</v>
      </c>
      <c r="AQ1772" s="116" t="s">
        <v>1038</v>
      </c>
      <c r="AR1772" s="116" t="s">
        <v>1091</v>
      </c>
      <c r="AS1772" s="116">
        <v>209</v>
      </c>
    </row>
    <row r="1773" spans="40:45" x14ac:dyDescent="0.25">
      <c r="AN1773" s="116" t="s">
        <v>1129</v>
      </c>
      <c r="AO1773" s="116" t="s">
        <v>1122</v>
      </c>
      <c r="AP1773" s="116" t="s">
        <v>1009</v>
      </c>
      <c r="AQ1773" s="116" t="s">
        <v>1039</v>
      </c>
      <c r="AR1773" s="116" t="s">
        <v>1091</v>
      </c>
      <c r="AS1773" s="116">
        <v>15067</v>
      </c>
    </row>
    <row r="1774" spans="40:45" x14ac:dyDescent="0.25">
      <c r="AN1774" s="116" t="s">
        <v>1129</v>
      </c>
      <c r="AO1774" s="116" t="s">
        <v>1122</v>
      </c>
      <c r="AP1774" s="116" t="s">
        <v>1009</v>
      </c>
      <c r="AQ1774" s="116" t="s">
        <v>1040</v>
      </c>
      <c r="AR1774" s="116" t="s">
        <v>1091</v>
      </c>
      <c r="AS1774" s="116">
        <v>413</v>
      </c>
    </row>
    <row r="1775" spans="40:45" x14ac:dyDescent="0.25">
      <c r="AN1775" s="116" t="s">
        <v>1129</v>
      </c>
      <c r="AO1775" s="116" t="s">
        <v>1122</v>
      </c>
      <c r="AP1775" s="116" t="s">
        <v>1009</v>
      </c>
      <c r="AQ1775" s="116" t="s">
        <v>1041</v>
      </c>
      <c r="AR1775" s="116" t="s">
        <v>1091</v>
      </c>
      <c r="AS1775" s="116">
        <v>11606</v>
      </c>
    </row>
    <row r="1776" spans="40:45" x14ac:dyDescent="0.25">
      <c r="AN1776" s="116" t="s">
        <v>1129</v>
      </c>
      <c r="AO1776" s="116" t="s">
        <v>1122</v>
      </c>
      <c r="AP1776" s="116" t="s">
        <v>1009</v>
      </c>
      <c r="AQ1776" s="116" t="s">
        <v>1042</v>
      </c>
      <c r="AR1776" s="116" t="s">
        <v>1091</v>
      </c>
      <c r="AS1776" s="116">
        <v>12992</v>
      </c>
    </row>
    <row r="1777" spans="40:45" x14ac:dyDescent="0.25">
      <c r="AN1777" s="116" t="s">
        <v>1129</v>
      </c>
      <c r="AO1777" s="116"/>
      <c r="AP1777" s="116"/>
      <c r="AQ1777" s="116" t="s">
        <v>3</v>
      </c>
      <c r="AR1777" s="116"/>
      <c r="AS1777" s="116">
        <v>69642</v>
      </c>
    </row>
    <row r="1778" spans="40:45" x14ac:dyDescent="0.25">
      <c r="AN1778" s="116" t="s">
        <v>1129</v>
      </c>
      <c r="AO1778" s="116" t="s">
        <v>1122</v>
      </c>
      <c r="AP1778" s="116" t="s">
        <v>1010</v>
      </c>
      <c r="AQ1778" s="116" t="s">
        <v>1034</v>
      </c>
      <c r="AR1778" s="116" t="s">
        <v>1091</v>
      </c>
      <c r="AS1778" s="116">
        <v>636</v>
      </c>
    </row>
    <row r="1779" spans="40:45" x14ac:dyDescent="0.25">
      <c r="AN1779" s="116" t="s">
        <v>1129</v>
      </c>
      <c r="AO1779" s="116" t="s">
        <v>1122</v>
      </c>
      <c r="AP1779" s="116" t="s">
        <v>1010</v>
      </c>
      <c r="AQ1779" s="116" t="s">
        <v>1035</v>
      </c>
      <c r="AR1779" s="116" t="s">
        <v>1091</v>
      </c>
      <c r="AS1779" s="116">
        <v>292</v>
      </c>
    </row>
    <row r="1780" spans="40:45" x14ac:dyDescent="0.25">
      <c r="AN1780" s="116" t="s">
        <v>1129</v>
      </c>
      <c r="AO1780" s="116" t="s">
        <v>1122</v>
      </c>
      <c r="AP1780" s="116" t="s">
        <v>1010</v>
      </c>
      <c r="AQ1780" s="116" t="s">
        <v>1036</v>
      </c>
      <c r="AR1780" s="116" t="s">
        <v>1091</v>
      </c>
      <c r="AS1780" s="116">
        <v>171</v>
      </c>
    </row>
    <row r="1781" spans="40:45" x14ac:dyDescent="0.25">
      <c r="AN1781" s="116" t="s">
        <v>1129</v>
      </c>
      <c r="AO1781" s="116" t="s">
        <v>1122</v>
      </c>
      <c r="AP1781" s="116" t="s">
        <v>1010</v>
      </c>
      <c r="AQ1781" s="116" t="s">
        <v>1037</v>
      </c>
      <c r="AR1781" s="116" t="s">
        <v>1091</v>
      </c>
      <c r="AS1781" s="116">
        <v>4016</v>
      </c>
    </row>
    <row r="1782" spans="40:45" x14ac:dyDescent="0.25">
      <c r="AN1782" s="116" t="s">
        <v>1129</v>
      </c>
      <c r="AO1782" s="116" t="s">
        <v>1122</v>
      </c>
      <c r="AP1782" s="116" t="s">
        <v>1010</v>
      </c>
      <c r="AQ1782" s="116" t="s">
        <v>1038</v>
      </c>
      <c r="AR1782" s="116" t="s">
        <v>1091</v>
      </c>
      <c r="AS1782" s="116">
        <v>300</v>
      </c>
    </row>
    <row r="1783" spans="40:45" x14ac:dyDescent="0.25">
      <c r="AN1783" s="116" t="s">
        <v>1129</v>
      </c>
      <c r="AO1783" s="116" t="s">
        <v>1122</v>
      </c>
      <c r="AP1783" s="116" t="s">
        <v>1010</v>
      </c>
      <c r="AQ1783" s="116" t="s">
        <v>1039</v>
      </c>
      <c r="AR1783" s="116" t="s">
        <v>1091</v>
      </c>
      <c r="AS1783" s="116">
        <v>5420</v>
      </c>
    </row>
    <row r="1784" spans="40:45" x14ac:dyDescent="0.25">
      <c r="AN1784" s="116" t="s">
        <v>1129</v>
      </c>
      <c r="AO1784" s="116" t="s">
        <v>1122</v>
      </c>
      <c r="AP1784" s="116" t="s">
        <v>1010</v>
      </c>
      <c r="AQ1784" s="116" t="s">
        <v>1040</v>
      </c>
      <c r="AR1784" s="116" t="s">
        <v>1091</v>
      </c>
      <c r="AS1784" s="116"/>
    </row>
    <row r="1785" spans="40:45" x14ac:dyDescent="0.25">
      <c r="AN1785" s="116" t="s">
        <v>1129</v>
      </c>
      <c r="AO1785" s="116" t="s">
        <v>1122</v>
      </c>
      <c r="AP1785" s="116" t="s">
        <v>1010</v>
      </c>
      <c r="AQ1785" s="116" t="s">
        <v>1041</v>
      </c>
      <c r="AR1785" s="116" t="s">
        <v>1091</v>
      </c>
      <c r="AS1785" s="116">
        <v>97</v>
      </c>
    </row>
    <row r="1786" spans="40:45" x14ac:dyDescent="0.25">
      <c r="AN1786" s="116" t="s">
        <v>1129</v>
      </c>
      <c r="AO1786" s="116" t="s">
        <v>1122</v>
      </c>
      <c r="AP1786" s="116" t="s">
        <v>1010</v>
      </c>
      <c r="AQ1786" s="116" t="s">
        <v>1042</v>
      </c>
      <c r="AR1786" s="116" t="s">
        <v>1091</v>
      </c>
      <c r="AS1786" s="116">
        <v>897</v>
      </c>
    </row>
    <row r="1787" spans="40:45" x14ac:dyDescent="0.25">
      <c r="AN1787" s="116" t="s">
        <v>1129</v>
      </c>
      <c r="AO1787" s="116"/>
      <c r="AP1787" s="116"/>
      <c r="AQ1787" s="116" t="s">
        <v>3</v>
      </c>
      <c r="AR1787" s="116" t="s">
        <v>1091</v>
      </c>
      <c r="AS1787" s="116">
        <v>11829</v>
      </c>
    </row>
    <row r="1788" spans="40:45" x14ac:dyDescent="0.25">
      <c r="AN1788" s="116" t="s">
        <v>985</v>
      </c>
      <c r="AO1788" s="116" t="s">
        <v>1121</v>
      </c>
      <c r="AP1788" s="116" t="s">
        <v>1044</v>
      </c>
      <c r="AQ1788" s="116" t="s">
        <v>1034</v>
      </c>
      <c r="AR1788" s="116" t="s">
        <v>1101</v>
      </c>
      <c r="AS1788" s="116">
        <v>152959</v>
      </c>
    </row>
    <row r="1789" spans="40:45" x14ac:dyDescent="0.25">
      <c r="AN1789" s="116" t="s">
        <v>985</v>
      </c>
      <c r="AO1789" s="116" t="s">
        <v>1121</v>
      </c>
      <c r="AP1789" s="116" t="s">
        <v>1044</v>
      </c>
      <c r="AQ1789" s="116" t="s">
        <v>1035</v>
      </c>
      <c r="AR1789" s="116" t="s">
        <v>1101</v>
      </c>
      <c r="AS1789" s="116">
        <v>4315</v>
      </c>
    </row>
    <row r="1790" spans="40:45" x14ac:dyDescent="0.25">
      <c r="AN1790" s="116" t="s">
        <v>985</v>
      </c>
      <c r="AO1790" s="116" t="s">
        <v>1121</v>
      </c>
      <c r="AP1790" s="116" t="s">
        <v>1044</v>
      </c>
      <c r="AQ1790" s="116" t="s">
        <v>1036</v>
      </c>
      <c r="AR1790" s="116" t="s">
        <v>1101</v>
      </c>
      <c r="AS1790" s="116">
        <v>33553</v>
      </c>
    </row>
    <row r="1791" spans="40:45" x14ac:dyDescent="0.25">
      <c r="AN1791" s="116" t="s">
        <v>985</v>
      </c>
      <c r="AO1791" s="116" t="s">
        <v>1121</v>
      </c>
      <c r="AP1791" s="116" t="s">
        <v>1044</v>
      </c>
      <c r="AQ1791" s="116" t="s">
        <v>1037</v>
      </c>
      <c r="AR1791" s="116" t="s">
        <v>1101</v>
      </c>
      <c r="AS1791" s="116">
        <v>97279</v>
      </c>
    </row>
    <row r="1792" spans="40:45" x14ac:dyDescent="0.25">
      <c r="AN1792" s="116" t="s">
        <v>985</v>
      </c>
      <c r="AO1792" s="116" t="s">
        <v>1121</v>
      </c>
      <c r="AP1792" s="116" t="s">
        <v>1044</v>
      </c>
      <c r="AQ1792" s="116" t="s">
        <v>1038</v>
      </c>
      <c r="AR1792" s="116" t="s">
        <v>1101</v>
      </c>
      <c r="AS1792" s="116">
        <v>15325</v>
      </c>
    </row>
    <row r="1793" spans="40:45" x14ac:dyDescent="0.25">
      <c r="AN1793" s="116" t="s">
        <v>985</v>
      </c>
      <c r="AO1793" s="116" t="s">
        <v>1121</v>
      </c>
      <c r="AP1793" s="116" t="s">
        <v>1044</v>
      </c>
      <c r="AQ1793" s="116" t="s">
        <v>1039</v>
      </c>
      <c r="AR1793" s="116" t="s">
        <v>1101</v>
      </c>
      <c r="AS1793" s="116">
        <v>7586</v>
      </c>
    </row>
    <row r="1794" spans="40:45" x14ac:dyDescent="0.25">
      <c r="AN1794" s="116" t="s">
        <v>985</v>
      </c>
      <c r="AO1794" s="116" t="s">
        <v>1121</v>
      </c>
      <c r="AP1794" s="116" t="s">
        <v>1044</v>
      </c>
      <c r="AQ1794" s="116" t="s">
        <v>1040</v>
      </c>
      <c r="AR1794" s="116" t="s">
        <v>1101</v>
      </c>
      <c r="AS1794" s="116">
        <v>1682</v>
      </c>
    </row>
    <row r="1795" spans="40:45" x14ac:dyDescent="0.25">
      <c r="AN1795" s="116" t="s">
        <v>985</v>
      </c>
      <c r="AO1795" s="116" t="s">
        <v>1121</v>
      </c>
      <c r="AP1795" s="116" t="s">
        <v>1044</v>
      </c>
      <c r="AQ1795" s="116" t="s">
        <v>1041</v>
      </c>
      <c r="AR1795" s="116" t="s">
        <v>1101</v>
      </c>
      <c r="AS1795" s="116">
        <v>2396</v>
      </c>
    </row>
    <row r="1796" spans="40:45" x14ac:dyDescent="0.25">
      <c r="AN1796" s="116" t="s">
        <v>985</v>
      </c>
      <c r="AO1796" s="116" t="s">
        <v>1121</v>
      </c>
      <c r="AP1796" s="116" t="s">
        <v>1044</v>
      </c>
      <c r="AQ1796" s="116" t="s">
        <v>1042</v>
      </c>
      <c r="AR1796" s="116" t="s">
        <v>1101</v>
      </c>
      <c r="AS1796" s="116">
        <v>10815</v>
      </c>
    </row>
    <row r="1797" spans="40:45" x14ac:dyDescent="0.25">
      <c r="AN1797" s="116" t="s">
        <v>985</v>
      </c>
      <c r="AO1797" s="116"/>
      <c r="AP1797" s="116"/>
      <c r="AQ1797" s="116" t="s">
        <v>3</v>
      </c>
      <c r="AR1797" s="116"/>
      <c r="AS1797" s="116">
        <v>325910</v>
      </c>
    </row>
    <row r="1798" spans="40:45" x14ac:dyDescent="0.25">
      <c r="AN1798" s="116" t="s">
        <v>985</v>
      </c>
      <c r="AO1798" s="116" t="s">
        <v>1121</v>
      </c>
      <c r="AP1798" s="116" t="s">
        <v>1009</v>
      </c>
      <c r="AQ1798" s="116" t="s">
        <v>1034</v>
      </c>
      <c r="AR1798" s="116" t="s">
        <v>1101</v>
      </c>
      <c r="AS1798" s="116">
        <v>149163</v>
      </c>
    </row>
    <row r="1799" spans="40:45" x14ac:dyDescent="0.25">
      <c r="AN1799" s="116" t="s">
        <v>985</v>
      </c>
      <c r="AO1799" s="116" t="s">
        <v>1121</v>
      </c>
      <c r="AP1799" s="116" t="s">
        <v>1009</v>
      </c>
      <c r="AQ1799" s="116" t="s">
        <v>1035</v>
      </c>
      <c r="AR1799" s="116" t="s">
        <v>1101</v>
      </c>
      <c r="AS1799" s="116">
        <v>2693</v>
      </c>
    </row>
    <row r="1800" spans="40:45" x14ac:dyDescent="0.25">
      <c r="AN1800" s="116" t="s">
        <v>985</v>
      </c>
      <c r="AO1800" s="116" t="s">
        <v>1121</v>
      </c>
      <c r="AP1800" s="116" t="s">
        <v>1009</v>
      </c>
      <c r="AQ1800" s="116" t="s">
        <v>1036</v>
      </c>
      <c r="AR1800" s="116" t="s">
        <v>1101</v>
      </c>
      <c r="AS1800" s="116">
        <v>2199</v>
      </c>
    </row>
    <row r="1801" spans="40:45" x14ac:dyDescent="0.25">
      <c r="AN1801" s="116" t="s">
        <v>985</v>
      </c>
      <c r="AO1801" s="116" t="s">
        <v>1121</v>
      </c>
      <c r="AP1801" s="116" t="s">
        <v>1009</v>
      </c>
      <c r="AQ1801" s="116" t="s">
        <v>1037</v>
      </c>
      <c r="AR1801" s="116" t="s">
        <v>1101</v>
      </c>
      <c r="AS1801" s="116">
        <v>77198</v>
      </c>
    </row>
    <row r="1802" spans="40:45" x14ac:dyDescent="0.25">
      <c r="AN1802" s="116" t="s">
        <v>985</v>
      </c>
      <c r="AO1802" s="116" t="s">
        <v>1121</v>
      </c>
      <c r="AP1802" s="116" t="s">
        <v>1009</v>
      </c>
      <c r="AQ1802" s="116" t="s">
        <v>1038</v>
      </c>
      <c r="AR1802" s="116" t="s">
        <v>1101</v>
      </c>
      <c r="AS1802" s="116">
        <v>340</v>
      </c>
    </row>
    <row r="1803" spans="40:45" x14ac:dyDescent="0.25">
      <c r="AN1803" s="116" t="s">
        <v>985</v>
      </c>
      <c r="AO1803" s="116" t="s">
        <v>1121</v>
      </c>
      <c r="AP1803" s="116" t="s">
        <v>1009</v>
      </c>
      <c r="AQ1803" s="116" t="s">
        <v>1039</v>
      </c>
      <c r="AR1803" s="116" t="s">
        <v>1101</v>
      </c>
      <c r="AS1803" s="116">
        <v>2181</v>
      </c>
    </row>
    <row r="1804" spans="40:45" x14ac:dyDescent="0.25">
      <c r="AN1804" s="116" t="s">
        <v>985</v>
      </c>
      <c r="AO1804" s="116" t="s">
        <v>1121</v>
      </c>
      <c r="AP1804" s="116" t="s">
        <v>1009</v>
      </c>
      <c r="AQ1804" s="116" t="s">
        <v>1040</v>
      </c>
      <c r="AR1804" s="116" t="s">
        <v>1101</v>
      </c>
      <c r="AS1804" s="116">
        <v>622</v>
      </c>
    </row>
    <row r="1805" spans="40:45" x14ac:dyDescent="0.25">
      <c r="AN1805" s="116" t="s">
        <v>985</v>
      </c>
      <c r="AO1805" s="116" t="s">
        <v>1121</v>
      </c>
      <c r="AP1805" s="116" t="s">
        <v>1009</v>
      </c>
      <c r="AQ1805" s="116" t="s">
        <v>1041</v>
      </c>
      <c r="AR1805" s="116" t="s">
        <v>1101</v>
      </c>
      <c r="AS1805" s="116">
        <v>720</v>
      </c>
    </row>
    <row r="1806" spans="40:45" x14ac:dyDescent="0.25">
      <c r="AN1806" s="116" t="s">
        <v>985</v>
      </c>
      <c r="AO1806" s="116" t="s">
        <v>1121</v>
      </c>
      <c r="AP1806" s="116" t="s">
        <v>1009</v>
      </c>
      <c r="AQ1806" s="116" t="s">
        <v>1042</v>
      </c>
      <c r="AR1806" s="116" t="s">
        <v>1101</v>
      </c>
      <c r="AS1806" s="116">
        <v>2858</v>
      </c>
    </row>
    <row r="1807" spans="40:45" x14ac:dyDescent="0.25">
      <c r="AN1807" s="116" t="s">
        <v>985</v>
      </c>
      <c r="AO1807" s="116"/>
      <c r="AP1807" s="116"/>
      <c r="AQ1807" s="116" t="s">
        <v>3</v>
      </c>
      <c r="AR1807" s="116"/>
      <c r="AS1807" s="116">
        <v>237974</v>
      </c>
    </row>
    <row r="1808" spans="40:45" x14ac:dyDescent="0.25">
      <c r="AN1808" s="116" t="s">
        <v>985</v>
      </c>
      <c r="AO1808" s="116" t="s">
        <v>1121</v>
      </c>
      <c r="AP1808" s="116" t="s">
        <v>1010</v>
      </c>
      <c r="AQ1808" s="116" t="s">
        <v>1034</v>
      </c>
      <c r="AR1808" s="116" t="s">
        <v>1101</v>
      </c>
      <c r="AS1808" s="116">
        <v>3796</v>
      </c>
    </row>
    <row r="1809" spans="40:45" x14ac:dyDescent="0.25">
      <c r="AN1809" s="116" t="s">
        <v>985</v>
      </c>
      <c r="AO1809" s="116" t="s">
        <v>1121</v>
      </c>
      <c r="AP1809" s="116" t="s">
        <v>1010</v>
      </c>
      <c r="AQ1809" s="116" t="s">
        <v>1035</v>
      </c>
      <c r="AR1809" s="116" t="s">
        <v>1101</v>
      </c>
      <c r="AS1809" s="116">
        <v>1621</v>
      </c>
    </row>
    <row r="1810" spans="40:45" x14ac:dyDescent="0.25">
      <c r="AN1810" s="116" t="s">
        <v>985</v>
      </c>
      <c r="AO1810" s="116" t="s">
        <v>1121</v>
      </c>
      <c r="AP1810" s="116" t="s">
        <v>1010</v>
      </c>
      <c r="AQ1810" s="116" t="s">
        <v>1036</v>
      </c>
      <c r="AR1810" s="116" t="s">
        <v>1101</v>
      </c>
      <c r="AS1810" s="116">
        <v>31353</v>
      </c>
    </row>
    <row r="1811" spans="40:45" x14ac:dyDescent="0.25">
      <c r="AN1811" s="116" t="s">
        <v>985</v>
      </c>
      <c r="AO1811" s="116" t="s">
        <v>1121</v>
      </c>
      <c r="AP1811" s="116" t="s">
        <v>1010</v>
      </c>
      <c r="AQ1811" s="116" t="s">
        <v>1037</v>
      </c>
      <c r="AR1811" s="116" t="s">
        <v>1101</v>
      </c>
      <c r="AS1811" s="116">
        <v>20081</v>
      </c>
    </row>
    <row r="1812" spans="40:45" x14ac:dyDescent="0.25">
      <c r="AN1812" s="116" t="s">
        <v>985</v>
      </c>
      <c r="AO1812" s="116" t="s">
        <v>1121</v>
      </c>
      <c r="AP1812" s="116" t="s">
        <v>1010</v>
      </c>
      <c r="AQ1812" s="116" t="s">
        <v>1038</v>
      </c>
      <c r="AR1812" s="116" t="s">
        <v>1101</v>
      </c>
      <c r="AS1812" s="116">
        <v>14984</v>
      </c>
    </row>
    <row r="1813" spans="40:45" x14ac:dyDescent="0.25">
      <c r="AN1813" s="116" t="s">
        <v>985</v>
      </c>
      <c r="AO1813" s="116" t="s">
        <v>1121</v>
      </c>
      <c r="AP1813" s="116" t="s">
        <v>1010</v>
      </c>
      <c r="AQ1813" s="116" t="s">
        <v>1039</v>
      </c>
      <c r="AR1813" s="116" t="s">
        <v>1101</v>
      </c>
      <c r="AS1813" s="116">
        <v>5406</v>
      </c>
    </row>
    <row r="1814" spans="40:45" x14ac:dyDescent="0.25">
      <c r="AN1814" s="116" t="s">
        <v>985</v>
      </c>
      <c r="AO1814" s="116" t="s">
        <v>1121</v>
      </c>
      <c r="AP1814" s="116" t="s">
        <v>1010</v>
      </c>
      <c r="AQ1814" s="116" t="s">
        <v>1040</v>
      </c>
      <c r="AR1814" s="116" t="s">
        <v>1101</v>
      </c>
      <c r="AS1814" s="116">
        <v>1061</v>
      </c>
    </row>
    <row r="1815" spans="40:45" x14ac:dyDescent="0.25">
      <c r="AN1815" s="116" t="s">
        <v>985</v>
      </c>
      <c r="AO1815" s="116" t="s">
        <v>1121</v>
      </c>
      <c r="AP1815" s="116" t="s">
        <v>1010</v>
      </c>
      <c r="AQ1815" s="116" t="s">
        <v>1041</v>
      </c>
      <c r="AR1815" s="116" t="s">
        <v>1101</v>
      </c>
      <c r="AS1815" s="116">
        <v>1676</v>
      </c>
    </row>
    <row r="1816" spans="40:45" x14ac:dyDescent="0.25">
      <c r="AN1816" s="116" t="s">
        <v>985</v>
      </c>
      <c r="AO1816" s="116" t="s">
        <v>1121</v>
      </c>
      <c r="AP1816" s="116" t="s">
        <v>1010</v>
      </c>
      <c r="AQ1816" s="116" t="s">
        <v>1042</v>
      </c>
      <c r="AR1816" s="116" t="s">
        <v>1101</v>
      </c>
      <c r="AS1816" s="116">
        <v>7957</v>
      </c>
    </row>
    <row r="1817" spans="40:45" x14ac:dyDescent="0.25">
      <c r="AN1817" s="116" t="s">
        <v>985</v>
      </c>
      <c r="AO1817" s="116"/>
      <c r="AP1817" s="116"/>
      <c r="AQ1817" s="116" t="s">
        <v>3</v>
      </c>
      <c r="AR1817" s="116" t="s">
        <v>1091</v>
      </c>
      <c r="AS1817" s="116">
        <v>87935</v>
      </c>
    </row>
    <row r="1818" spans="40:45" x14ac:dyDescent="0.25">
      <c r="AN1818" s="116" t="s">
        <v>985</v>
      </c>
      <c r="AO1818" s="116" t="s">
        <v>1122</v>
      </c>
      <c r="AP1818" s="116" t="s">
        <v>1044</v>
      </c>
      <c r="AQ1818" s="116" t="s">
        <v>1034</v>
      </c>
      <c r="AR1818" s="116" t="s">
        <v>1091</v>
      </c>
      <c r="AS1818" s="116">
        <v>388990</v>
      </c>
    </row>
    <row r="1819" spans="40:45" x14ac:dyDescent="0.25">
      <c r="AN1819" s="116" t="s">
        <v>985</v>
      </c>
      <c r="AO1819" s="116" t="s">
        <v>1122</v>
      </c>
      <c r="AP1819" s="116" t="s">
        <v>1044</v>
      </c>
      <c r="AQ1819" s="116" t="s">
        <v>1035</v>
      </c>
      <c r="AR1819" s="116" t="s">
        <v>1091</v>
      </c>
      <c r="AS1819" s="116">
        <v>13988</v>
      </c>
    </row>
    <row r="1820" spans="40:45" x14ac:dyDescent="0.25">
      <c r="AN1820" s="116" t="s">
        <v>985</v>
      </c>
      <c r="AO1820" s="116" t="s">
        <v>1122</v>
      </c>
      <c r="AP1820" s="116" t="s">
        <v>1044</v>
      </c>
      <c r="AQ1820" s="116" t="s">
        <v>1036</v>
      </c>
      <c r="AR1820" s="116" t="s">
        <v>1091</v>
      </c>
      <c r="AS1820" s="116">
        <v>159359</v>
      </c>
    </row>
    <row r="1821" spans="40:45" x14ac:dyDescent="0.25">
      <c r="AN1821" s="116" t="s">
        <v>985</v>
      </c>
      <c r="AO1821" s="116" t="s">
        <v>1122</v>
      </c>
      <c r="AP1821" s="116" t="s">
        <v>1044</v>
      </c>
      <c r="AQ1821" s="116" t="s">
        <v>1037</v>
      </c>
      <c r="AR1821" s="116" t="s">
        <v>1091</v>
      </c>
      <c r="AS1821" s="116">
        <v>281026</v>
      </c>
    </row>
    <row r="1822" spans="40:45" x14ac:dyDescent="0.25">
      <c r="AN1822" s="116" t="s">
        <v>985</v>
      </c>
      <c r="AO1822" s="116" t="s">
        <v>1122</v>
      </c>
      <c r="AP1822" s="116" t="s">
        <v>1044</v>
      </c>
      <c r="AQ1822" s="116" t="s">
        <v>1038</v>
      </c>
      <c r="AR1822" s="116" t="s">
        <v>1091</v>
      </c>
      <c r="AS1822" s="116">
        <v>73661</v>
      </c>
    </row>
    <row r="1823" spans="40:45" x14ac:dyDescent="0.25">
      <c r="AN1823" s="116" t="s">
        <v>985</v>
      </c>
      <c r="AO1823" s="116" t="s">
        <v>1122</v>
      </c>
      <c r="AP1823" s="116" t="s">
        <v>1044</v>
      </c>
      <c r="AQ1823" s="116" t="s">
        <v>1039</v>
      </c>
      <c r="AR1823" s="116" t="s">
        <v>1091</v>
      </c>
      <c r="AS1823" s="116">
        <v>29793</v>
      </c>
    </row>
    <row r="1824" spans="40:45" x14ac:dyDescent="0.25">
      <c r="AN1824" s="116" t="s">
        <v>985</v>
      </c>
      <c r="AO1824" s="116" t="s">
        <v>1122</v>
      </c>
      <c r="AP1824" s="116" t="s">
        <v>1044</v>
      </c>
      <c r="AQ1824" s="116" t="s">
        <v>1040</v>
      </c>
      <c r="AR1824" s="116" t="s">
        <v>1091</v>
      </c>
      <c r="AS1824" s="116">
        <v>8169</v>
      </c>
    </row>
    <row r="1825" spans="40:45" x14ac:dyDescent="0.25">
      <c r="AN1825" s="116" t="s">
        <v>985</v>
      </c>
      <c r="AO1825" s="116" t="s">
        <v>1122</v>
      </c>
      <c r="AP1825" s="116" t="s">
        <v>1044</v>
      </c>
      <c r="AQ1825" s="116" t="s">
        <v>1041</v>
      </c>
      <c r="AR1825" s="116" t="s">
        <v>1091</v>
      </c>
      <c r="AS1825" s="116">
        <v>9124</v>
      </c>
    </row>
    <row r="1826" spans="40:45" x14ac:dyDescent="0.25">
      <c r="AN1826" s="116" t="s">
        <v>985</v>
      </c>
      <c r="AO1826" s="116" t="s">
        <v>1122</v>
      </c>
      <c r="AP1826" s="116" t="s">
        <v>1044</v>
      </c>
      <c r="AQ1826" s="116" t="s">
        <v>1042</v>
      </c>
      <c r="AR1826" s="116" t="s">
        <v>1091</v>
      </c>
      <c r="AS1826" s="116">
        <v>47596</v>
      </c>
    </row>
    <row r="1827" spans="40:45" x14ac:dyDescent="0.25">
      <c r="AN1827" s="116" t="s">
        <v>985</v>
      </c>
      <c r="AO1827" s="116"/>
      <c r="AP1827" s="116"/>
      <c r="AQ1827" s="116" t="s">
        <v>3</v>
      </c>
      <c r="AR1827" s="116"/>
      <c r="AS1827" s="116">
        <v>1011705</v>
      </c>
    </row>
    <row r="1828" spans="40:45" x14ac:dyDescent="0.25">
      <c r="AN1828" s="116" t="s">
        <v>985</v>
      </c>
      <c r="AO1828" s="116" t="s">
        <v>1122</v>
      </c>
      <c r="AP1828" s="116" t="s">
        <v>1009</v>
      </c>
      <c r="AQ1828" s="116" t="s">
        <v>1034</v>
      </c>
      <c r="AR1828" s="116" t="s">
        <v>1091</v>
      </c>
      <c r="AS1828" s="116">
        <v>377883</v>
      </c>
    </row>
    <row r="1829" spans="40:45" x14ac:dyDescent="0.25">
      <c r="AN1829" s="116" t="s">
        <v>985</v>
      </c>
      <c r="AO1829" s="116" t="s">
        <v>1122</v>
      </c>
      <c r="AP1829" s="116" t="s">
        <v>1009</v>
      </c>
      <c r="AQ1829" s="116" t="s">
        <v>1035</v>
      </c>
      <c r="AR1829" s="116" t="s">
        <v>1091</v>
      </c>
      <c r="AS1829" s="116">
        <v>4320</v>
      </c>
    </row>
    <row r="1830" spans="40:45" x14ac:dyDescent="0.25">
      <c r="AN1830" s="116" t="s">
        <v>985</v>
      </c>
      <c r="AO1830" s="116" t="s">
        <v>1122</v>
      </c>
      <c r="AP1830" s="116" t="s">
        <v>1009</v>
      </c>
      <c r="AQ1830" s="116" t="s">
        <v>1036</v>
      </c>
      <c r="AR1830" s="116" t="s">
        <v>1091</v>
      </c>
      <c r="AS1830" s="116">
        <v>3319</v>
      </c>
    </row>
    <row r="1831" spans="40:45" x14ac:dyDescent="0.25">
      <c r="AN1831" s="116" t="s">
        <v>985</v>
      </c>
      <c r="AO1831" s="116" t="s">
        <v>1122</v>
      </c>
      <c r="AP1831" s="116" t="s">
        <v>1009</v>
      </c>
      <c r="AQ1831" s="116" t="s">
        <v>1037</v>
      </c>
      <c r="AR1831" s="116" t="s">
        <v>1091</v>
      </c>
      <c r="AS1831" s="116">
        <v>175450</v>
      </c>
    </row>
    <row r="1832" spans="40:45" x14ac:dyDescent="0.25">
      <c r="AN1832" s="116" t="s">
        <v>985</v>
      </c>
      <c r="AO1832" s="116" t="s">
        <v>1122</v>
      </c>
      <c r="AP1832" s="116" t="s">
        <v>1009</v>
      </c>
      <c r="AQ1832" s="116" t="s">
        <v>1038</v>
      </c>
      <c r="AR1832" s="116" t="s">
        <v>1091</v>
      </c>
      <c r="AS1832" s="116">
        <v>1167</v>
      </c>
    </row>
    <row r="1833" spans="40:45" x14ac:dyDescent="0.25">
      <c r="AN1833" s="116" t="s">
        <v>985</v>
      </c>
      <c r="AO1833" s="116" t="s">
        <v>1122</v>
      </c>
      <c r="AP1833" s="116" t="s">
        <v>1009</v>
      </c>
      <c r="AQ1833" s="116" t="s">
        <v>1039</v>
      </c>
      <c r="AR1833" s="116" t="s">
        <v>1091</v>
      </c>
      <c r="AS1833" s="116">
        <v>4816</v>
      </c>
    </row>
    <row r="1834" spans="40:45" x14ac:dyDescent="0.25">
      <c r="AN1834" s="116" t="s">
        <v>985</v>
      </c>
      <c r="AO1834" s="116" t="s">
        <v>1122</v>
      </c>
      <c r="AP1834" s="116" t="s">
        <v>1009</v>
      </c>
      <c r="AQ1834" s="116" t="s">
        <v>1040</v>
      </c>
      <c r="AR1834" s="116" t="s">
        <v>1091</v>
      </c>
      <c r="AS1834" s="116">
        <v>1810</v>
      </c>
    </row>
    <row r="1835" spans="40:45" x14ac:dyDescent="0.25">
      <c r="AN1835" s="116" t="s">
        <v>985</v>
      </c>
      <c r="AO1835" s="116" t="s">
        <v>1122</v>
      </c>
      <c r="AP1835" s="116" t="s">
        <v>1009</v>
      </c>
      <c r="AQ1835" s="116" t="s">
        <v>1041</v>
      </c>
      <c r="AR1835" s="116" t="s">
        <v>1091</v>
      </c>
      <c r="AS1835" s="116">
        <v>1840</v>
      </c>
    </row>
    <row r="1836" spans="40:45" x14ac:dyDescent="0.25">
      <c r="AN1836" s="116" t="s">
        <v>985</v>
      </c>
      <c r="AO1836" s="116" t="s">
        <v>1122</v>
      </c>
      <c r="AP1836" s="116" t="s">
        <v>1009</v>
      </c>
      <c r="AQ1836" s="116" t="s">
        <v>1042</v>
      </c>
      <c r="AR1836" s="116" t="s">
        <v>1091</v>
      </c>
      <c r="AS1836" s="116">
        <v>7089</v>
      </c>
    </row>
    <row r="1837" spans="40:45" x14ac:dyDescent="0.25">
      <c r="AN1837" s="116" t="s">
        <v>985</v>
      </c>
      <c r="AO1837" s="116"/>
      <c r="AP1837" s="116"/>
      <c r="AQ1837" s="116" t="s">
        <v>3</v>
      </c>
      <c r="AR1837" s="116"/>
      <c r="AS1837" s="116">
        <v>577693</v>
      </c>
    </row>
    <row r="1838" spans="40:45" x14ac:dyDescent="0.25">
      <c r="AN1838" s="116" t="s">
        <v>985</v>
      </c>
      <c r="AO1838" s="116" t="s">
        <v>1122</v>
      </c>
      <c r="AP1838" s="116" t="s">
        <v>1010</v>
      </c>
      <c r="AQ1838" s="116" t="s">
        <v>1034</v>
      </c>
      <c r="AR1838" s="116" t="s">
        <v>1091</v>
      </c>
      <c r="AS1838" s="116">
        <v>11107</v>
      </c>
    </row>
    <row r="1839" spans="40:45" x14ac:dyDescent="0.25">
      <c r="AN1839" s="116" t="s">
        <v>985</v>
      </c>
      <c r="AO1839" s="116" t="s">
        <v>1122</v>
      </c>
      <c r="AP1839" s="116" t="s">
        <v>1010</v>
      </c>
      <c r="AQ1839" s="116" t="s">
        <v>1035</v>
      </c>
      <c r="AR1839" s="116" t="s">
        <v>1091</v>
      </c>
      <c r="AS1839" s="116">
        <v>9668</v>
      </c>
    </row>
    <row r="1840" spans="40:45" x14ac:dyDescent="0.25">
      <c r="AN1840" s="116" t="s">
        <v>985</v>
      </c>
      <c r="AO1840" s="116" t="s">
        <v>1122</v>
      </c>
      <c r="AP1840" s="116" t="s">
        <v>1010</v>
      </c>
      <c r="AQ1840" s="116" t="s">
        <v>1036</v>
      </c>
      <c r="AR1840" s="116" t="s">
        <v>1091</v>
      </c>
      <c r="AS1840" s="116">
        <v>156040</v>
      </c>
    </row>
    <row r="1841" spans="40:45" x14ac:dyDescent="0.25">
      <c r="AN1841" s="116" t="s">
        <v>985</v>
      </c>
      <c r="AO1841" s="116" t="s">
        <v>1122</v>
      </c>
      <c r="AP1841" s="116" t="s">
        <v>1010</v>
      </c>
      <c r="AQ1841" s="116" t="s">
        <v>1037</v>
      </c>
      <c r="AR1841" s="116" t="s">
        <v>1091</v>
      </c>
      <c r="AS1841" s="116">
        <v>105576</v>
      </c>
    </row>
    <row r="1842" spans="40:45" x14ac:dyDescent="0.25">
      <c r="AN1842" s="116" t="s">
        <v>985</v>
      </c>
      <c r="AO1842" s="116" t="s">
        <v>1122</v>
      </c>
      <c r="AP1842" s="116" t="s">
        <v>1010</v>
      </c>
      <c r="AQ1842" s="116" t="s">
        <v>1038</v>
      </c>
      <c r="AR1842" s="116" t="s">
        <v>1091</v>
      </c>
      <c r="AS1842" s="116">
        <v>72494</v>
      </c>
    </row>
    <row r="1843" spans="40:45" x14ac:dyDescent="0.25">
      <c r="AN1843" s="116" t="s">
        <v>985</v>
      </c>
      <c r="AO1843" s="116" t="s">
        <v>1122</v>
      </c>
      <c r="AP1843" s="116" t="s">
        <v>1010</v>
      </c>
      <c r="AQ1843" s="116" t="s">
        <v>1039</v>
      </c>
      <c r="AR1843" s="116" t="s">
        <v>1091</v>
      </c>
      <c r="AS1843" s="116">
        <v>24978</v>
      </c>
    </row>
    <row r="1844" spans="40:45" x14ac:dyDescent="0.25">
      <c r="AN1844" s="116" t="s">
        <v>985</v>
      </c>
      <c r="AO1844" s="116" t="s">
        <v>1122</v>
      </c>
      <c r="AP1844" s="116" t="s">
        <v>1010</v>
      </c>
      <c r="AQ1844" s="116" t="s">
        <v>1040</v>
      </c>
      <c r="AR1844" s="116" t="s">
        <v>1091</v>
      </c>
      <c r="AS1844" s="116">
        <v>6359</v>
      </c>
    </row>
    <row r="1845" spans="40:45" x14ac:dyDescent="0.25">
      <c r="AN1845" s="116" t="s">
        <v>985</v>
      </c>
      <c r="AO1845" s="116" t="s">
        <v>1122</v>
      </c>
      <c r="AP1845" s="116" t="s">
        <v>1010</v>
      </c>
      <c r="AQ1845" s="116" t="s">
        <v>1041</v>
      </c>
      <c r="AR1845" s="116" t="s">
        <v>1091</v>
      </c>
      <c r="AS1845" s="116">
        <v>7284</v>
      </c>
    </row>
    <row r="1846" spans="40:45" x14ac:dyDescent="0.25">
      <c r="AN1846" s="116" t="s">
        <v>985</v>
      </c>
      <c r="AO1846" s="116" t="s">
        <v>1122</v>
      </c>
      <c r="AP1846" s="116" t="s">
        <v>1010</v>
      </c>
      <c r="AQ1846" s="116" t="s">
        <v>1042</v>
      </c>
      <c r="AR1846" s="116" t="s">
        <v>1091</v>
      </c>
      <c r="AS1846" s="116">
        <v>40507</v>
      </c>
    </row>
    <row r="1847" spans="40:45" x14ac:dyDescent="0.25">
      <c r="AN1847" s="116" t="s">
        <v>985</v>
      </c>
      <c r="AO1847" s="116"/>
      <c r="AP1847" s="116"/>
      <c r="AQ1847" s="116" t="s">
        <v>3</v>
      </c>
      <c r="AR1847" s="116" t="s">
        <v>1091</v>
      </c>
      <c r="AS1847" s="116">
        <v>434012</v>
      </c>
    </row>
    <row r="1848" spans="40:45" x14ac:dyDescent="0.25">
      <c r="AN1848" s="116" t="s">
        <v>917</v>
      </c>
      <c r="AO1848" s="116" t="s">
        <v>1121</v>
      </c>
      <c r="AP1848" s="116" t="s">
        <v>1044</v>
      </c>
      <c r="AQ1848" s="116" t="s">
        <v>1034</v>
      </c>
      <c r="AR1848" s="116" t="s">
        <v>1101</v>
      </c>
      <c r="AS1848" s="116">
        <v>56805</v>
      </c>
    </row>
    <row r="1849" spans="40:45" x14ac:dyDescent="0.25">
      <c r="AN1849" s="116" t="s">
        <v>917</v>
      </c>
      <c r="AO1849" s="116" t="s">
        <v>1121</v>
      </c>
      <c r="AP1849" s="116" t="s">
        <v>1044</v>
      </c>
      <c r="AQ1849" s="116" t="s">
        <v>1035</v>
      </c>
      <c r="AR1849" s="116" t="s">
        <v>1101</v>
      </c>
      <c r="AS1849" s="116">
        <v>1950</v>
      </c>
    </row>
    <row r="1850" spans="40:45" x14ac:dyDescent="0.25">
      <c r="AN1850" s="116" t="s">
        <v>917</v>
      </c>
      <c r="AO1850" s="116" t="s">
        <v>1121</v>
      </c>
      <c r="AP1850" s="116" t="s">
        <v>1044</v>
      </c>
      <c r="AQ1850" s="116" t="s">
        <v>1036</v>
      </c>
      <c r="AR1850" s="116" t="s">
        <v>1101</v>
      </c>
      <c r="AS1850" s="116">
        <v>1894</v>
      </c>
    </row>
    <row r="1851" spans="40:45" x14ac:dyDescent="0.25">
      <c r="AN1851" s="116" t="s">
        <v>917</v>
      </c>
      <c r="AO1851" s="116" t="s">
        <v>1121</v>
      </c>
      <c r="AP1851" s="116" t="s">
        <v>1044</v>
      </c>
      <c r="AQ1851" s="116" t="s">
        <v>1037</v>
      </c>
      <c r="AR1851" s="116" t="s">
        <v>1101</v>
      </c>
      <c r="AS1851" s="116">
        <v>398</v>
      </c>
    </row>
    <row r="1852" spans="40:45" x14ac:dyDescent="0.25">
      <c r="AN1852" s="116" t="s">
        <v>917</v>
      </c>
      <c r="AO1852" s="116" t="s">
        <v>1121</v>
      </c>
      <c r="AP1852" s="116" t="s">
        <v>1044</v>
      </c>
      <c r="AQ1852" s="116" t="s">
        <v>1038</v>
      </c>
      <c r="AR1852" s="116" t="s">
        <v>1101</v>
      </c>
      <c r="AS1852" s="116">
        <v>14</v>
      </c>
    </row>
    <row r="1853" spans="40:45" x14ac:dyDescent="0.25">
      <c r="AN1853" s="116" t="s">
        <v>917</v>
      </c>
      <c r="AO1853" s="116" t="s">
        <v>1121</v>
      </c>
      <c r="AP1853" s="116" t="s">
        <v>1044</v>
      </c>
      <c r="AQ1853" s="116" t="s">
        <v>1039</v>
      </c>
      <c r="AR1853" s="116" t="s">
        <v>1101</v>
      </c>
      <c r="AS1853" s="116">
        <v>246</v>
      </c>
    </row>
    <row r="1854" spans="40:45" x14ac:dyDescent="0.25">
      <c r="AN1854" s="116" t="s">
        <v>917</v>
      </c>
      <c r="AO1854" s="116" t="s">
        <v>1121</v>
      </c>
      <c r="AP1854" s="116" t="s">
        <v>1044</v>
      </c>
      <c r="AQ1854" s="116" t="s">
        <v>1040</v>
      </c>
      <c r="AR1854" s="116" t="s">
        <v>1101</v>
      </c>
      <c r="AS1854" s="116"/>
    </row>
    <row r="1855" spans="40:45" x14ac:dyDescent="0.25">
      <c r="AN1855" s="116" t="s">
        <v>917</v>
      </c>
      <c r="AO1855" s="116" t="s">
        <v>1121</v>
      </c>
      <c r="AP1855" s="116" t="s">
        <v>1044</v>
      </c>
      <c r="AQ1855" s="116" t="s">
        <v>1041</v>
      </c>
      <c r="AR1855" s="116" t="s">
        <v>1101</v>
      </c>
      <c r="AS1855" s="116">
        <v>500</v>
      </c>
    </row>
    <row r="1856" spans="40:45" x14ac:dyDescent="0.25">
      <c r="AN1856" s="116" t="s">
        <v>917</v>
      </c>
      <c r="AO1856" s="116" t="s">
        <v>1121</v>
      </c>
      <c r="AP1856" s="116" t="s">
        <v>1044</v>
      </c>
      <c r="AQ1856" s="116" t="s">
        <v>1042</v>
      </c>
      <c r="AR1856" s="116" t="s">
        <v>1101</v>
      </c>
      <c r="AS1856" s="116">
        <v>71</v>
      </c>
    </row>
    <row r="1857" spans="40:45" x14ac:dyDescent="0.25">
      <c r="AN1857" s="116" t="s">
        <v>917</v>
      </c>
      <c r="AO1857" s="116"/>
      <c r="AP1857" s="116"/>
      <c r="AQ1857" s="116" t="s">
        <v>3</v>
      </c>
      <c r="AR1857" s="116"/>
      <c r="AS1857" s="116">
        <v>61879</v>
      </c>
    </row>
    <row r="1858" spans="40:45" x14ac:dyDescent="0.25">
      <c r="AN1858" s="116" t="s">
        <v>917</v>
      </c>
      <c r="AO1858" s="116" t="s">
        <v>1121</v>
      </c>
      <c r="AP1858" s="116" t="s">
        <v>1009</v>
      </c>
      <c r="AQ1858" s="116" t="s">
        <v>1034</v>
      </c>
      <c r="AR1858" s="116" t="s">
        <v>1101</v>
      </c>
      <c r="AS1858" s="116">
        <v>55470</v>
      </c>
    </row>
    <row r="1859" spans="40:45" x14ac:dyDescent="0.25">
      <c r="AN1859" s="116" t="s">
        <v>917</v>
      </c>
      <c r="AO1859" s="116" t="s">
        <v>1121</v>
      </c>
      <c r="AP1859" s="116" t="s">
        <v>1009</v>
      </c>
      <c r="AQ1859" s="116" t="s">
        <v>1035</v>
      </c>
      <c r="AR1859" s="116" t="s">
        <v>1101</v>
      </c>
      <c r="AS1859" s="116">
        <v>1358</v>
      </c>
    </row>
    <row r="1860" spans="40:45" x14ac:dyDescent="0.25">
      <c r="AN1860" s="116" t="s">
        <v>917</v>
      </c>
      <c r="AO1860" s="116" t="s">
        <v>1121</v>
      </c>
      <c r="AP1860" s="116" t="s">
        <v>1009</v>
      </c>
      <c r="AQ1860" s="116" t="s">
        <v>1036</v>
      </c>
      <c r="AR1860" s="116" t="s">
        <v>1101</v>
      </c>
      <c r="AS1860" s="116">
        <v>303</v>
      </c>
    </row>
    <row r="1861" spans="40:45" x14ac:dyDescent="0.25">
      <c r="AN1861" s="116" t="s">
        <v>917</v>
      </c>
      <c r="AO1861" s="116" t="s">
        <v>1121</v>
      </c>
      <c r="AP1861" s="116" t="s">
        <v>1009</v>
      </c>
      <c r="AQ1861" s="116" t="s">
        <v>1037</v>
      </c>
      <c r="AR1861" s="116" t="s">
        <v>1101</v>
      </c>
      <c r="AS1861" s="116">
        <v>360</v>
      </c>
    </row>
    <row r="1862" spans="40:45" x14ac:dyDescent="0.25">
      <c r="AN1862" s="116" t="s">
        <v>917</v>
      </c>
      <c r="AO1862" s="116" t="s">
        <v>1121</v>
      </c>
      <c r="AP1862" s="116" t="s">
        <v>1009</v>
      </c>
      <c r="AQ1862" s="116" t="s">
        <v>1038</v>
      </c>
      <c r="AR1862" s="116" t="s">
        <v>1101</v>
      </c>
      <c r="AS1862" s="116">
        <v>6</v>
      </c>
    </row>
    <row r="1863" spans="40:45" x14ac:dyDescent="0.25">
      <c r="AN1863" s="116" t="s">
        <v>917</v>
      </c>
      <c r="AO1863" s="116" t="s">
        <v>1121</v>
      </c>
      <c r="AP1863" s="116" t="s">
        <v>1009</v>
      </c>
      <c r="AQ1863" s="116" t="s">
        <v>1039</v>
      </c>
      <c r="AR1863" s="116" t="s">
        <v>1101</v>
      </c>
      <c r="AS1863" s="116">
        <v>1</v>
      </c>
    </row>
    <row r="1864" spans="40:45" x14ac:dyDescent="0.25">
      <c r="AN1864" s="116" t="s">
        <v>917</v>
      </c>
      <c r="AO1864" s="116" t="s">
        <v>1121</v>
      </c>
      <c r="AP1864" s="116" t="s">
        <v>1009</v>
      </c>
      <c r="AQ1864" s="116" t="s">
        <v>1040</v>
      </c>
      <c r="AR1864" s="116" t="s">
        <v>1101</v>
      </c>
      <c r="AS1864" s="116"/>
    </row>
    <row r="1865" spans="40:45" x14ac:dyDescent="0.25">
      <c r="AN1865" s="116" t="s">
        <v>917</v>
      </c>
      <c r="AO1865" s="116" t="s">
        <v>1121</v>
      </c>
      <c r="AP1865" s="116" t="s">
        <v>1009</v>
      </c>
      <c r="AQ1865" s="116" t="s">
        <v>1041</v>
      </c>
      <c r="AR1865" s="116" t="s">
        <v>1101</v>
      </c>
      <c r="AS1865" s="116">
        <v>500</v>
      </c>
    </row>
    <row r="1866" spans="40:45" x14ac:dyDescent="0.25">
      <c r="AN1866" s="116" t="s">
        <v>917</v>
      </c>
      <c r="AO1866" s="116" t="s">
        <v>1121</v>
      </c>
      <c r="AP1866" s="116" t="s">
        <v>1009</v>
      </c>
      <c r="AQ1866" s="116" t="s">
        <v>1042</v>
      </c>
      <c r="AR1866" s="116" t="s">
        <v>1101</v>
      </c>
      <c r="AS1866" s="116">
        <v>30</v>
      </c>
    </row>
    <row r="1867" spans="40:45" x14ac:dyDescent="0.25">
      <c r="AN1867" s="116" t="s">
        <v>917</v>
      </c>
      <c r="AO1867" s="116"/>
      <c r="AP1867" s="116"/>
      <c r="AQ1867" s="116" t="s">
        <v>3</v>
      </c>
      <c r="AR1867" s="116"/>
      <c r="AS1867" s="116">
        <v>58027</v>
      </c>
    </row>
    <row r="1868" spans="40:45" x14ac:dyDescent="0.25">
      <c r="AN1868" s="116" t="s">
        <v>917</v>
      </c>
      <c r="AO1868" s="116" t="s">
        <v>1121</v>
      </c>
      <c r="AP1868" s="116" t="s">
        <v>1010</v>
      </c>
      <c r="AQ1868" s="116" t="s">
        <v>1034</v>
      </c>
      <c r="AR1868" s="116" t="s">
        <v>1101</v>
      </c>
      <c r="AS1868" s="116">
        <v>1335</v>
      </c>
    </row>
    <row r="1869" spans="40:45" x14ac:dyDescent="0.25">
      <c r="AN1869" s="116" t="s">
        <v>917</v>
      </c>
      <c r="AO1869" s="116" t="s">
        <v>1121</v>
      </c>
      <c r="AP1869" s="116" t="s">
        <v>1010</v>
      </c>
      <c r="AQ1869" s="116" t="s">
        <v>1035</v>
      </c>
      <c r="AR1869" s="116" t="s">
        <v>1101</v>
      </c>
      <c r="AS1869" s="116">
        <v>592</v>
      </c>
    </row>
    <row r="1870" spans="40:45" x14ac:dyDescent="0.25">
      <c r="AN1870" s="116" t="s">
        <v>917</v>
      </c>
      <c r="AO1870" s="116" t="s">
        <v>1121</v>
      </c>
      <c r="AP1870" s="116" t="s">
        <v>1010</v>
      </c>
      <c r="AQ1870" s="116" t="s">
        <v>1036</v>
      </c>
      <c r="AR1870" s="116" t="s">
        <v>1101</v>
      </c>
      <c r="AS1870" s="116">
        <v>1591</v>
      </c>
    </row>
    <row r="1871" spans="40:45" x14ac:dyDescent="0.25">
      <c r="AN1871" s="116" t="s">
        <v>917</v>
      </c>
      <c r="AO1871" s="116" t="s">
        <v>1121</v>
      </c>
      <c r="AP1871" s="116" t="s">
        <v>1010</v>
      </c>
      <c r="AQ1871" s="116" t="s">
        <v>1037</v>
      </c>
      <c r="AR1871" s="116" t="s">
        <v>1101</v>
      </c>
      <c r="AS1871" s="116">
        <v>38</v>
      </c>
    </row>
    <row r="1872" spans="40:45" x14ac:dyDescent="0.25">
      <c r="AN1872" s="116" t="s">
        <v>917</v>
      </c>
      <c r="AO1872" s="116" t="s">
        <v>1121</v>
      </c>
      <c r="AP1872" s="116" t="s">
        <v>1010</v>
      </c>
      <c r="AQ1872" s="116" t="s">
        <v>1038</v>
      </c>
      <c r="AR1872" s="116" t="s">
        <v>1101</v>
      </c>
      <c r="AS1872" s="116">
        <v>8</v>
      </c>
    </row>
    <row r="1873" spans="40:45" x14ac:dyDescent="0.25">
      <c r="AN1873" s="116" t="s">
        <v>917</v>
      </c>
      <c r="AO1873" s="116" t="s">
        <v>1121</v>
      </c>
      <c r="AP1873" s="116" t="s">
        <v>1010</v>
      </c>
      <c r="AQ1873" s="116" t="s">
        <v>1039</v>
      </c>
      <c r="AR1873" s="116" t="s">
        <v>1101</v>
      </c>
      <c r="AS1873" s="116">
        <v>245</v>
      </c>
    </row>
    <row r="1874" spans="40:45" x14ac:dyDescent="0.25">
      <c r="AN1874" s="116" t="s">
        <v>917</v>
      </c>
      <c r="AO1874" s="116" t="s">
        <v>1121</v>
      </c>
      <c r="AP1874" s="116" t="s">
        <v>1010</v>
      </c>
      <c r="AQ1874" s="116" t="s">
        <v>1042</v>
      </c>
      <c r="AR1874" s="116" t="s">
        <v>1101</v>
      </c>
      <c r="AS1874" s="116">
        <v>41</v>
      </c>
    </row>
    <row r="1875" spans="40:45" x14ac:dyDescent="0.25">
      <c r="AN1875" s="116" t="s">
        <v>917</v>
      </c>
      <c r="AO1875" s="116"/>
      <c r="AP1875" s="116"/>
      <c r="AQ1875" s="116" t="s">
        <v>3</v>
      </c>
      <c r="AR1875" s="116" t="s">
        <v>1091</v>
      </c>
      <c r="AS1875" s="116">
        <v>3852</v>
      </c>
    </row>
    <row r="1876" spans="40:45" x14ac:dyDescent="0.25">
      <c r="AN1876" s="116" t="s">
        <v>917</v>
      </c>
      <c r="AO1876" s="116" t="s">
        <v>1122</v>
      </c>
      <c r="AP1876" s="116" t="s">
        <v>1044</v>
      </c>
      <c r="AQ1876" s="116" t="s">
        <v>1034</v>
      </c>
      <c r="AR1876" s="116" t="s">
        <v>1091</v>
      </c>
      <c r="AS1876" s="116">
        <v>133809</v>
      </c>
    </row>
    <row r="1877" spans="40:45" x14ac:dyDescent="0.25">
      <c r="AN1877" s="116" t="s">
        <v>917</v>
      </c>
      <c r="AO1877" s="116" t="s">
        <v>1122</v>
      </c>
      <c r="AP1877" s="116" t="s">
        <v>1044</v>
      </c>
      <c r="AQ1877" s="116" t="s">
        <v>1035</v>
      </c>
      <c r="AR1877" s="116" t="s">
        <v>1091</v>
      </c>
      <c r="AS1877" s="116">
        <v>3890</v>
      </c>
    </row>
    <row r="1878" spans="40:45" x14ac:dyDescent="0.25">
      <c r="AN1878" s="116" t="s">
        <v>917</v>
      </c>
      <c r="AO1878" s="116" t="s">
        <v>1122</v>
      </c>
      <c r="AP1878" s="116" t="s">
        <v>1044</v>
      </c>
      <c r="AQ1878" s="116" t="s">
        <v>1036</v>
      </c>
      <c r="AR1878" s="116" t="s">
        <v>1091</v>
      </c>
      <c r="AS1878" s="116">
        <v>5117</v>
      </c>
    </row>
    <row r="1879" spans="40:45" x14ac:dyDescent="0.25">
      <c r="AN1879" s="116" t="s">
        <v>917</v>
      </c>
      <c r="AO1879" s="116" t="s">
        <v>1122</v>
      </c>
      <c r="AP1879" s="116" t="s">
        <v>1044</v>
      </c>
      <c r="AQ1879" s="116" t="s">
        <v>1037</v>
      </c>
      <c r="AR1879" s="116" t="s">
        <v>1091</v>
      </c>
      <c r="AS1879" s="116">
        <v>858</v>
      </c>
    </row>
    <row r="1880" spans="40:45" x14ac:dyDescent="0.25">
      <c r="AN1880" s="116" t="s">
        <v>917</v>
      </c>
      <c r="AO1880" s="116" t="s">
        <v>1122</v>
      </c>
      <c r="AP1880" s="116" t="s">
        <v>1044</v>
      </c>
      <c r="AQ1880" s="116" t="s">
        <v>1038</v>
      </c>
      <c r="AR1880" s="116" t="s">
        <v>1091</v>
      </c>
      <c r="AS1880" s="116">
        <v>32</v>
      </c>
    </row>
    <row r="1881" spans="40:45" x14ac:dyDescent="0.25">
      <c r="AN1881" s="116" t="s">
        <v>917</v>
      </c>
      <c r="AO1881" s="116" t="s">
        <v>1122</v>
      </c>
      <c r="AP1881" s="116" t="s">
        <v>1044</v>
      </c>
      <c r="AQ1881" s="116" t="s">
        <v>1039</v>
      </c>
      <c r="AR1881" s="116" t="s">
        <v>1091</v>
      </c>
      <c r="AS1881" s="116">
        <v>964</v>
      </c>
    </row>
    <row r="1882" spans="40:45" x14ac:dyDescent="0.25">
      <c r="AN1882" s="116" t="s">
        <v>917</v>
      </c>
      <c r="AO1882" s="116" t="s">
        <v>1122</v>
      </c>
      <c r="AP1882" s="116" t="s">
        <v>1044</v>
      </c>
      <c r="AQ1882" s="116" t="s">
        <v>1040</v>
      </c>
      <c r="AR1882" s="116" t="s">
        <v>1091</v>
      </c>
      <c r="AS1882" s="116"/>
    </row>
    <row r="1883" spans="40:45" x14ac:dyDescent="0.25">
      <c r="AN1883" s="116" t="s">
        <v>917</v>
      </c>
      <c r="AO1883" s="116" t="s">
        <v>1122</v>
      </c>
      <c r="AP1883" s="116" t="s">
        <v>1044</v>
      </c>
      <c r="AQ1883" s="116" t="s">
        <v>1041</v>
      </c>
      <c r="AR1883" s="116" t="s">
        <v>1091</v>
      </c>
      <c r="AS1883" s="116">
        <v>850</v>
      </c>
    </row>
    <row r="1884" spans="40:45" x14ac:dyDescent="0.25">
      <c r="AN1884" s="116" t="s">
        <v>917</v>
      </c>
      <c r="AO1884" s="116" t="s">
        <v>1122</v>
      </c>
      <c r="AP1884" s="116" t="s">
        <v>1044</v>
      </c>
      <c r="AQ1884" s="116" t="s">
        <v>1042</v>
      </c>
      <c r="AR1884" s="116" t="s">
        <v>1091</v>
      </c>
      <c r="AS1884" s="116">
        <v>180</v>
      </c>
    </row>
    <row r="1885" spans="40:45" x14ac:dyDescent="0.25">
      <c r="AN1885" s="116" t="s">
        <v>917</v>
      </c>
      <c r="AO1885" s="116"/>
      <c r="AP1885" s="116"/>
      <c r="AQ1885" s="116" t="s">
        <v>3</v>
      </c>
      <c r="AR1885" s="116"/>
      <c r="AS1885" s="116">
        <v>145700</v>
      </c>
    </row>
    <row r="1886" spans="40:45" x14ac:dyDescent="0.25">
      <c r="AN1886" s="116" t="s">
        <v>917</v>
      </c>
      <c r="AO1886" s="116" t="s">
        <v>1122</v>
      </c>
      <c r="AP1886" s="116" t="s">
        <v>1009</v>
      </c>
      <c r="AQ1886" s="116" t="s">
        <v>1034</v>
      </c>
      <c r="AR1886" s="116" t="s">
        <v>1091</v>
      </c>
      <c r="AS1886" s="116">
        <v>130571</v>
      </c>
    </row>
    <row r="1887" spans="40:45" x14ac:dyDescent="0.25">
      <c r="AN1887" s="116" t="s">
        <v>917</v>
      </c>
      <c r="AO1887" s="116" t="s">
        <v>1122</v>
      </c>
      <c r="AP1887" s="116" t="s">
        <v>1009</v>
      </c>
      <c r="AQ1887" s="116" t="s">
        <v>1035</v>
      </c>
      <c r="AR1887" s="116" t="s">
        <v>1091</v>
      </c>
      <c r="AS1887" s="116">
        <v>2381</v>
      </c>
    </row>
    <row r="1888" spans="40:45" x14ac:dyDescent="0.25">
      <c r="AN1888" s="116" t="s">
        <v>917</v>
      </c>
      <c r="AO1888" s="116" t="s">
        <v>1122</v>
      </c>
      <c r="AP1888" s="116" t="s">
        <v>1009</v>
      </c>
      <c r="AQ1888" s="116" t="s">
        <v>1036</v>
      </c>
      <c r="AR1888" s="116" t="s">
        <v>1091</v>
      </c>
      <c r="AS1888" s="116">
        <v>651</v>
      </c>
    </row>
    <row r="1889" spans="40:45" x14ac:dyDescent="0.25">
      <c r="AN1889" s="116" t="s">
        <v>917</v>
      </c>
      <c r="AO1889" s="116" t="s">
        <v>1122</v>
      </c>
      <c r="AP1889" s="116" t="s">
        <v>1009</v>
      </c>
      <c r="AQ1889" s="116" t="s">
        <v>1037</v>
      </c>
      <c r="AR1889" s="116" t="s">
        <v>1091</v>
      </c>
      <c r="AS1889" s="116">
        <v>630</v>
      </c>
    </row>
    <row r="1890" spans="40:45" x14ac:dyDescent="0.25">
      <c r="AN1890" s="116" t="s">
        <v>917</v>
      </c>
      <c r="AO1890" s="116" t="s">
        <v>1122</v>
      </c>
      <c r="AP1890" s="116" t="s">
        <v>1009</v>
      </c>
      <c r="AQ1890" s="116" t="s">
        <v>1039</v>
      </c>
      <c r="AR1890" s="116" t="s">
        <v>1091</v>
      </c>
      <c r="AS1890" s="116">
        <v>1</v>
      </c>
    </row>
    <row r="1891" spans="40:45" x14ac:dyDescent="0.25">
      <c r="AN1891" s="116" t="s">
        <v>917</v>
      </c>
      <c r="AO1891" s="116" t="s">
        <v>1122</v>
      </c>
      <c r="AP1891" s="116" t="s">
        <v>1009</v>
      </c>
      <c r="AQ1891" s="116" t="s">
        <v>1040</v>
      </c>
      <c r="AR1891" s="116" t="s">
        <v>1091</v>
      </c>
      <c r="AS1891" s="116"/>
    </row>
    <row r="1892" spans="40:45" x14ac:dyDescent="0.25">
      <c r="AN1892" s="116" t="s">
        <v>917</v>
      </c>
      <c r="AO1892" s="116" t="s">
        <v>1122</v>
      </c>
      <c r="AP1892" s="116" t="s">
        <v>1009</v>
      </c>
      <c r="AQ1892" s="116" t="s">
        <v>1041</v>
      </c>
      <c r="AR1892" s="116" t="s">
        <v>1091</v>
      </c>
      <c r="AS1892" s="116">
        <v>850</v>
      </c>
    </row>
    <row r="1893" spans="40:45" x14ac:dyDescent="0.25">
      <c r="AN1893" s="116" t="s">
        <v>917</v>
      </c>
      <c r="AO1893" s="116" t="s">
        <v>1122</v>
      </c>
      <c r="AP1893" s="116" t="s">
        <v>1009</v>
      </c>
      <c r="AQ1893" s="116" t="s">
        <v>1042</v>
      </c>
      <c r="AR1893" s="116" t="s">
        <v>1091</v>
      </c>
      <c r="AS1893" s="116">
        <v>60</v>
      </c>
    </row>
    <row r="1894" spans="40:45" x14ac:dyDescent="0.25">
      <c r="AN1894" s="116" t="s">
        <v>917</v>
      </c>
      <c r="AO1894" s="116"/>
      <c r="AP1894" s="116"/>
      <c r="AQ1894" s="116" t="s">
        <v>3</v>
      </c>
      <c r="AR1894" s="116"/>
      <c r="AS1894" s="116">
        <v>135144</v>
      </c>
    </row>
    <row r="1895" spans="40:45" x14ac:dyDescent="0.25">
      <c r="AN1895" s="116" t="s">
        <v>917</v>
      </c>
      <c r="AO1895" s="116" t="s">
        <v>1122</v>
      </c>
      <c r="AP1895" s="116" t="s">
        <v>1010</v>
      </c>
      <c r="AQ1895" s="116" t="s">
        <v>1034</v>
      </c>
      <c r="AR1895" s="116" t="s">
        <v>1091</v>
      </c>
      <c r="AS1895" s="116">
        <v>3238</v>
      </c>
    </row>
    <row r="1896" spans="40:45" x14ac:dyDescent="0.25">
      <c r="AN1896" s="116" t="s">
        <v>917</v>
      </c>
      <c r="AO1896" s="116" t="s">
        <v>1122</v>
      </c>
      <c r="AP1896" s="116" t="s">
        <v>1010</v>
      </c>
      <c r="AQ1896" s="116" t="s">
        <v>1035</v>
      </c>
      <c r="AR1896" s="116" t="s">
        <v>1091</v>
      </c>
      <c r="AS1896" s="116">
        <v>1508</v>
      </c>
    </row>
    <row r="1897" spans="40:45" x14ac:dyDescent="0.25">
      <c r="AN1897" s="116" t="s">
        <v>917</v>
      </c>
      <c r="AO1897" s="116" t="s">
        <v>1122</v>
      </c>
      <c r="AP1897" s="116" t="s">
        <v>1010</v>
      </c>
      <c r="AQ1897" s="116" t="s">
        <v>1036</v>
      </c>
      <c r="AR1897" s="116" t="s">
        <v>1091</v>
      </c>
      <c r="AS1897" s="116">
        <v>4466</v>
      </c>
    </row>
    <row r="1898" spans="40:45" x14ac:dyDescent="0.25">
      <c r="AN1898" s="116" t="s">
        <v>917</v>
      </c>
      <c r="AO1898" s="116" t="s">
        <v>1122</v>
      </c>
      <c r="AP1898" s="116" t="s">
        <v>1010</v>
      </c>
      <c r="AQ1898" s="116" t="s">
        <v>1037</v>
      </c>
      <c r="AR1898" s="116" t="s">
        <v>1091</v>
      </c>
      <c r="AS1898" s="116">
        <v>228</v>
      </c>
    </row>
    <row r="1899" spans="40:45" x14ac:dyDescent="0.25">
      <c r="AN1899" s="116" t="s">
        <v>917</v>
      </c>
      <c r="AO1899" s="116" t="s">
        <v>1122</v>
      </c>
      <c r="AP1899" s="116" t="s">
        <v>1010</v>
      </c>
      <c r="AQ1899" s="116" t="s">
        <v>1038</v>
      </c>
      <c r="AR1899" s="116" t="s">
        <v>1091</v>
      </c>
      <c r="AS1899" s="116">
        <v>32</v>
      </c>
    </row>
    <row r="1900" spans="40:45" x14ac:dyDescent="0.25">
      <c r="AN1900" s="116" t="s">
        <v>917</v>
      </c>
      <c r="AO1900" s="116" t="s">
        <v>1122</v>
      </c>
      <c r="AP1900" s="116" t="s">
        <v>1010</v>
      </c>
      <c r="AQ1900" s="116" t="s">
        <v>1039</v>
      </c>
      <c r="AR1900" s="116" t="s">
        <v>1091</v>
      </c>
      <c r="AS1900" s="116">
        <v>963</v>
      </c>
    </row>
    <row r="1901" spans="40:45" x14ac:dyDescent="0.25">
      <c r="AN1901" s="116" t="s">
        <v>917</v>
      </c>
      <c r="AO1901" s="116" t="s">
        <v>1122</v>
      </c>
      <c r="AP1901" s="116" t="s">
        <v>1010</v>
      </c>
      <c r="AQ1901" s="116" t="s">
        <v>1042</v>
      </c>
      <c r="AR1901" s="116" t="s">
        <v>1091</v>
      </c>
      <c r="AS1901" s="116">
        <v>120</v>
      </c>
    </row>
    <row r="1902" spans="40:45" x14ac:dyDescent="0.25">
      <c r="AN1902" s="116" t="s">
        <v>917</v>
      </c>
      <c r="AO1902" s="116"/>
      <c r="AP1902" s="116"/>
      <c r="AQ1902" s="116" t="s">
        <v>3</v>
      </c>
      <c r="AR1902" s="116" t="s">
        <v>1091</v>
      </c>
      <c r="AS1902" s="116">
        <v>10555</v>
      </c>
    </row>
    <row r="1903" spans="40:45" x14ac:dyDescent="0.25">
      <c r="AN1903" s="116" t="s">
        <v>953</v>
      </c>
      <c r="AO1903" s="116" t="s">
        <v>1121</v>
      </c>
      <c r="AP1903" s="116" t="s">
        <v>1044</v>
      </c>
      <c r="AQ1903" s="116" t="s">
        <v>1034</v>
      </c>
      <c r="AR1903" s="116" t="s">
        <v>1101</v>
      </c>
      <c r="AS1903" s="116">
        <v>24869</v>
      </c>
    </row>
    <row r="1904" spans="40:45" x14ac:dyDescent="0.25">
      <c r="AN1904" s="116" t="s">
        <v>953</v>
      </c>
      <c r="AO1904" s="116" t="s">
        <v>1121</v>
      </c>
      <c r="AP1904" s="116" t="s">
        <v>1044</v>
      </c>
      <c r="AQ1904" s="116" t="s">
        <v>1035</v>
      </c>
      <c r="AR1904" s="116" t="s">
        <v>1101</v>
      </c>
      <c r="AS1904" s="116">
        <v>2398</v>
      </c>
    </row>
    <row r="1905" spans="40:45" x14ac:dyDescent="0.25">
      <c r="AN1905" s="116" t="s">
        <v>953</v>
      </c>
      <c r="AO1905" s="116" t="s">
        <v>1121</v>
      </c>
      <c r="AP1905" s="116" t="s">
        <v>1044</v>
      </c>
      <c r="AQ1905" s="116" t="s">
        <v>1036</v>
      </c>
      <c r="AR1905" s="116" t="s">
        <v>1101</v>
      </c>
      <c r="AS1905" s="116">
        <v>9719</v>
      </c>
    </row>
    <row r="1906" spans="40:45" x14ac:dyDescent="0.25">
      <c r="AN1906" s="116" t="s">
        <v>953</v>
      </c>
      <c r="AO1906" s="116" t="s">
        <v>1121</v>
      </c>
      <c r="AP1906" s="116" t="s">
        <v>1044</v>
      </c>
      <c r="AQ1906" s="116" t="s">
        <v>1037</v>
      </c>
      <c r="AR1906" s="116" t="s">
        <v>1101</v>
      </c>
      <c r="AS1906" s="116">
        <v>17535</v>
      </c>
    </row>
    <row r="1907" spans="40:45" x14ac:dyDescent="0.25">
      <c r="AN1907" s="116" t="s">
        <v>953</v>
      </c>
      <c r="AO1907" s="116" t="s">
        <v>1121</v>
      </c>
      <c r="AP1907" s="116" t="s">
        <v>1044</v>
      </c>
      <c r="AQ1907" s="116" t="s">
        <v>1038</v>
      </c>
      <c r="AR1907" s="116" t="s">
        <v>1101</v>
      </c>
      <c r="AS1907" s="116">
        <v>1258</v>
      </c>
    </row>
    <row r="1908" spans="40:45" x14ac:dyDescent="0.25">
      <c r="AN1908" s="116" t="s">
        <v>953</v>
      </c>
      <c r="AO1908" s="116" t="s">
        <v>1121</v>
      </c>
      <c r="AP1908" s="116" t="s">
        <v>1044</v>
      </c>
      <c r="AQ1908" s="116" t="s">
        <v>1039</v>
      </c>
      <c r="AR1908" s="116" t="s">
        <v>1101</v>
      </c>
      <c r="AS1908" s="116">
        <v>232</v>
      </c>
    </row>
    <row r="1909" spans="40:45" x14ac:dyDescent="0.25">
      <c r="AN1909" s="116" t="s">
        <v>953</v>
      </c>
      <c r="AO1909" s="116" t="s">
        <v>1121</v>
      </c>
      <c r="AP1909" s="116" t="s">
        <v>1044</v>
      </c>
      <c r="AQ1909" s="116" t="s">
        <v>1040</v>
      </c>
      <c r="AR1909" s="116" t="s">
        <v>1101</v>
      </c>
      <c r="AS1909" s="116">
        <v>211</v>
      </c>
    </row>
    <row r="1910" spans="40:45" x14ac:dyDescent="0.25">
      <c r="AN1910" s="116" t="s">
        <v>953</v>
      </c>
      <c r="AO1910" s="116" t="s">
        <v>1121</v>
      </c>
      <c r="AP1910" s="116" t="s">
        <v>1044</v>
      </c>
      <c r="AQ1910" s="116" t="s">
        <v>1041</v>
      </c>
      <c r="AR1910" s="116" t="s">
        <v>1101</v>
      </c>
      <c r="AS1910" s="116">
        <v>610</v>
      </c>
    </row>
    <row r="1911" spans="40:45" x14ac:dyDescent="0.25">
      <c r="AN1911" s="116" t="s">
        <v>953</v>
      </c>
      <c r="AO1911" s="116" t="s">
        <v>1121</v>
      </c>
      <c r="AP1911" s="116" t="s">
        <v>1044</v>
      </c>
      <c r="AQ1911" s="116" t="s">
        <v>1042</v>
      </c>
      <c r="AR1911" s="116" t="s">
        <v>1101</v>
      </c>
      <c r="AS1911" s="116">
        <v>486</v>
      </c>
    </row>
    <row r="1912" spans="40:45" x14ac:dyDescent="0.25">
      <c r="AN1912" s="116" t="s">
        <v>953</v>
      </c>
      <c r="AO1912" s="116"/>
      <c r="AP1912" s="116"/>
      <c r="AQ1912" s="116" t="s">
        <v>3</v>
      </c>
      <c r="AR1912" s="116"/>
      <c r="AS1912" s="116">
        <v>57318</v>
      </c>
    </row>
    <row r="1913" spans="40:45" x14ac:dyDescent="0.25">
      <c r="AN1913" s="116" t="s">
        <v>953</v>
      </c>
      <c r="AO1913" s="116" t="s">
        <v>1121</v>
      </c>
      <c r="AP1913" s="116" t="s">
        <v>1009</v>
      </c>
      <c r="AQ1913" s="116" t="s">
        <v>1034</v>
      </c>
      <c r="AR1913" s="116" t="s">
        <v>1101</v>
      </c>
      <c r="AS1913" s="116">
        <v>21537</v>
      </c>
    </row>
    <row r="1914" spans="40:45" x14ac:dyDescent="0.25">
      <c r="AN1914" s="116" t="s">
        <v>953</v>
      </c>
      <c r="AO1914" s="116" t="s">
        <v>1121</v>
      </c>
      <c r="AP1914" s="116" t="s">
        <v>1009</v>
      </c>
      <c r="AQ1914" s="116" t="s">
        <v>1035</v>
      </c>
      <c r="AR1914" s="116" t="s">
        <v>1101</v>
      </c>
      <c r="AS1914" s="116">
        <v>2017</v>
      </c>
    </row>
    <row r="1915" spans="40:45" x14ac:dyDescent="0.25">
      <c r="AN1915" s="116" t="s">
        <v>953</v>
      </c>
      <c r="AO1915" s="116" t="s">
        <v>1121</v>
      </c>
      <c r="AP1915" s="116" t="s">
        <v>1009</v>
      </c>
      <c r="AQ1915" s="116" t="s">
        <v>1036</v>
      </c>
      <c r="AR1915" s="116" t="s">
        <v>1101</v>
      </c>
      <c r="AS1915" s="116">
        <v>8155</v>
      </c>
    </row>
    <row r="1916" spans="40:45" x14ac:dyDescent="0.25">
      <c r="AN1916" s="116" t="s">
        <v>953</v>
      </c>
      <c r="AO1916" s="116" t="s">
        <v>1121</v>
      </c>
      <c r="AP1916" s="116" t="s">
        <v>1009</v>
      </c>
      <c r="AQ1916" s="116" t="s">
        <v>1037</v>
      </c>
      <c r="AR1916" s="116" t="s">
        <v>1101</v>
      </c>
      <c r="AS1916" s="116">
        <v>15531</v>
      </c>
    </row>
    <row r="1917" spans="40:45" x14ac:dyDescent="0.25">
      <c r="AN1917" s="116" t="s">
        <v>953</v>
      </c>
      <c r="AO1917" s="116" t="s">
        <v>1121</v>
      </c>
      <c r="AP1917" s="116" t="s">
        <v>1009</v>
      </c>
      <c r="AQ1917" s="116" t="s">
        <v>1038</v>
      </c>
      <c r="AR1917" s="116" t="s">
        <v>1101</v>
      </c>
      <c r="AS1917" s="116">
        <v>354</v>
      </c>
    </row>
    <row r="1918" spans="40:45" x14ac:dyDescent="0.25">
      <c r="AN1918" s="116" t="s">
        <v>953</v>
      </c>
      <c r="AO1918" s="116" t="s">
        <v>1121</v>
      </c>
      <c r="AP1918" s="116" t="s">
        <v>1009</v>
      </c>
      <c r="AQ1918" s="116" t="s">
        <v>1039</v>
      </c>
      <c r="AR1918" s="116" t="s">
        <v>1101</v>
      </c>
      <c r="AS1918" s="116">
        <v>54</v>
      </c>
    </row>
    <row r="1919" spans="40:45" x14ac:dyDescent="0.25">
      <c r="AN1919" s="116" t="s">
        <v>953</v>
      </c>
      <c r="AO1919" s="116" t="s">
        <v>1121</v>
      </c>
      <c r="AP1919" s="116" t="s">
        <v>1009</v>
      </c>
      <c r="AQ1919" s="116" t="s">
        <v>1040</v>
      </c>
      <c r="AR1919" s="116" t="s">
        <v>1101</v>
      </c>
      <c r="AS1919" s="116">
        <v>174</v>
      </c>
    </row>
    <row r="1920" spans="40:45" x14ac:dyDescent="0.25">
      <c r="AN1920" s="116" t="s">
        <v>953</v>
      </c>
      <c r="AO1920" s="116" t="s">
        <v>1121</v>
      </c>
      <c r="AP1920" s="116" t="s">
        <v>1009</v>
      </c>
      <c r="AQ1920" s="116" t="s">
        <v>1041</v>
      </c>
      <c r="AR1920" s="116" t="s">
        <v>1101</v>
      </c>
      <c r="AS1920" s="116">
        <v>94</v>
      </c>
    </row>
    <row r="1921" spans="40:45" x14ac:dyDescent="0.25">
      <c r="AN1921" s="116" t="s">
        <v>953</v>
      </c>
      <c r="AO1921" s="116"/>
      <c r="AP1921" s="116"/>
      <c r="AQ1921" s="116" t="s">
        <v>3</v>
      </c>
      <c r="AR1921" s="116"/>
      <c r="AS1921" s="116">
        <v>47916</v>
      </c>
    </row>
    <row r="1922" spans="40:45" x14ac:dyDescent="0.25">
      <c r="AN1922" s="116" t="s">
        <v>953</v>
      </c>
      <c r="AO1922" s="116" t="s">
        <v>1121</v>
      </c>
      <c r="AP1922" s="116" t="s">
        <v>1010</v>
      </c>
      <c r="AQ1922" s="116" t="s">
        <v>1034</v>
      </c>
      <c r="AR1922" s="116" t="s">
        <v>1101</v>
      </c>
      <c r="AS1922" s="116">
        <v>3332</v>
      </c>
    </row>
    <row r="1923" spans="40:45" x14ac:dyDescent="0.25">
      <c r="AN1923" s="116" t="s">
        <v>953</v>
      </c>
      <c r="AO1923" s="116" t="s">
        <v>1121</v>
      </c>
      <c r="AP1923" s="116" t="s">
        <v>1010</v>
      </c>
      <c r="AQ1923" s="116" t="s">
        <v>1035</v>
      </c>
      <c r="AR1923" s="116" t="s">
        <v>1101</v>
      </c>
      <c r="AS1923" s="116">
        <v>381</v>
      </c>
    </row>
    <row r="1924" spans="40:45" x14ac:dyDescent="0.25">
      <c r="AN1924" s="116" t="s">
        <v>953</v>
      </c>
      <c r="AO1924" s="116" t="s">
        <v>1121</v>
      </c>
      <c r="AP1924" s="116" t="s">
        <v>1010</v>
      </c>
      <c r="AQ1924" s="116" t="s">
        <v>1036</v>
      </c>
      <c r="AR1924" s="116" t="s">
        <v>1101</v>
      </c>
      <c r="AS1924" s="116">
        <v>1564</v>
      </c>
    </row>
    <row r="1925" spans="40:45" x14ac:dyDescent="0.25">
      <c r="AN1925" s="116" t="s">
        <v>953</v>
      </c>
      <c r="AO1925" s="116" t="s">
        <v>1121</v>
      </c>
      <c r="AP1925" s="116" t="s">
        <v>1010</v>
      </c>
      <c r="AQ1925" s="116" t="s">
        <v>1037</v>
      </c>
      <c r="AR1925" s="116" t="s">
        <v>1101</v>
      </c>
      <c r="AS1925" s="116">
        <v>2004</v>
      </c>
    </row>
    <row r="1926" spans="40:45" x14ac:dyDescent="0.25">
      <c r="AN1926" s="116" t="s">
        <v>953</v>
      </c>
      <c r="AO1926" s="116" t="s">
        <v>1121</v>
      </c>
      <c r="AP1926" s="116" t="s">
        <v>1010</v>
      </c>
      <c r="AQ1926" s="116" t="s">
        <v>1038</v>
      </c>
      <c r="AR1926" s="116" t="s">
        <v>1101</v>
      </c>
      <c r="AS1926" s="116">
        <v>904</v>
      </c>
    </row>
    <row r="1927" spans="40:45" x14ac:dyDescent="0.25">
      <c r="AN1927" s="116" t="s">
        <v>953</v>
      </c>
      <c r="AO1927" s="116" t="s">
        <v>1121</v>
      </c>
      <c r="AP1927" s="116" t="s">
        <v>1010</v>
      </c>
      <c r="AQ1927" s="116" t="s">
        <v>1039</v>
      </c>
      <c r="AR1927" s="116" t="s">
        <v>1101</v>
      </c>
      <c r="AS1927" s="116">
        <v>179</v>
      </c>
    </row>
    <row r="1928" spans="40:45" x14ac:dyDescent="0.25">
      <c r="AN1928" s="116" t="s">
        <v>953</v>
      </c>
      <c r="AO1928" s="116" t="s">
        <v>1121</v>
      </c>
      <c r="AP1928" s="116" t="s">
        <v>1010</v>
      </c>
      <c r="AQ1928" s="116" t="s">
        <v>1040</v>
      </c>
      <c r="AR1928" s="116" t="s">
        <v>1101</v>
      </c>
      <c r="AS1928" s="116">
        <v>37</v>
      </c>
    </row>
    <row r="1929" spans="40:45" x14ac:dyDescent="0.25">
      <c r="AN1929" s="116" t="s">
        <v>953</v>
      </c>
      <c r="AO1929" s="116" t="s">
        <v>1121</v>
      </c>
      <c r="AP1929" s="116" t="s">
        <v>1010</v>
      </c>
      <c r="AQ1929" s="116" t="s">
        <v>1041</v>
      </c>
      <c r="AR1929" s="116" t="s">
        <v>1101</v>
      </c>
      <c r="AS1929" s="116">
        <v>516</v>
      </c>
    </row>
    <row r="1930" spans="40:45" x14ac:dyDescent="0.25">
      <c r="AN1930" s="116" t="s">
        <v>953</v>
      </c>
      <c r="AO1930" s="116" t="s">
        <v>1121</v>
      </c>
      <c r="AP1930" s="116" t="s">
        <v>1010</v>
      </c>
      <c r="AQ1930" s="116" t="s">
        <v>1042</v>
      </c>
      <c r="AR1930" s="116" t="s">
        <v>1101</v>
      </c>
      <c r="AS1930" s="116">
        <v>486</v>
      </c>
    </row>
    <row r="1931" spans="40:45" x14ac:dyDescent="0.25">
      <c r="AN1931" s="116" t="s">
        <v>953</v>
      </c>
      <c r="AO1931" s="116"/>
      <c r="AP1931" s="116"/>
      <c r="AQ1931" s="116" t="s">
        <v>3</v>
      </c>
      <c r="AR1931" s="116" t="s">
        <v>1091</v>
      </c>
      <c r="AS1931" s="116">
        <v>9402</v>
      </c>
    </row>
    <row r="1932" spans="40:45" x14ac:dyDescent="0.25">
      <c r="AN1932" s="116" t="s">
        <v>953</v>
      </c>
      <c r="AO1932" s="116" t="s">
        <v>1122</v>
      </c>
      <c r="AP1932" s="116" t="s">
        <v>1044</v>
      </c>
      <c r="AQ1932" s="116" t="s">
        <v>1034</v>
      </c>
      <c r="AR1932" s="116" t="s">
        <v>1091</v>
      </c>
      <c r="AS1932" s="116">
        <v>43852</v>
      </c>
    </row>
    <row r="1933" spans="40:45" x14ac:dyDescent="0.25">
      <c r="AN1933" s="116" t="s">
        <v>953</v>
      </c>
      <c r="AO1933" s="116" t="s">
        <v>1122</v>
      </c>
      <c r="AP1933" s="116" t="s">
        <v>1044</v>
      </c>
      <c r="AQ1933" s="116" t="s">
        <v>1035</v>
      </c>
      <c r="AR1933" s="116" t="s">
        <v>1091</v>
      </c>
      <c r="AS1933" s="116">
        <v>3390</v>
      </c>
    </row>
    <row r="1934" spans="40:45" x14ac:dyDescent="0.25">
      <c r="AN1934" s="116" t="s">
        <v>953</v>
      </c>
      <c r="AO1934" s="116" t="s">
        <v>1122</v>
      </c>
      <c r="AP1934" s="116" t="s">
        <v>1044</v>
      </c>
      <c r="AQ1934" s="116" t="s">
        <v>1036</v>
      </c>
      <c r="AR1934" s="116" t="s">
        <v>1091</v>
      </c>
      <c r="AS1934" s="116">
        <v>23457</v>
      </c>
    </row>
    <row r="1935" spans="40:45" x14ac:dyDescent="0.25">
      <c r="AN1935" s="116" t="s">
        <v>953</v>
      </c>
      <c r="AO1935" s="116" t="s">
        <v>1122</v>
      </c>
      <c r="AP1935" s="116" t="s">
        <v>1044</v>
      </c>
      <c r="AQ1935" s="116" t="s">
        <v>1037</v>
      </c>
      <c r="AR1935" s="116" t="s">
        <v>1091</v>
      </c>
      <c r="AS1935" s="116">
        <v>29953</v>
      </c>
    </row>
    <row r="1936" spans="40:45" x14ac:dyDescent="0.25">
      <c r="AN1936" s="116" t="s">
        <v>953</v>
      </c>
      <c r="AO1936" s="116" t="s">
        <v>1122</v>
      </c>
      <c r="AP1936" s="116" t="s">
        <v>1044</v>
      </c>
      <c r="AQ1936" s="116" t="s">
        <v>1038</v>
      </c>
      <c r="AR1936" s="116" t="s">
        <v>1091</v>
      </c>
      <c r="AS1936" s="116">
        <v>2397</v>
      </c>
    </row>
    <row r="1937" spans="40:45" x14ac:dyDescent="0.25">
      <c r="AN1937" s="116" t="s">
        <v>953</v>
      </c>
      <c r="AO1937" s="116" t="s">
        <v>1122</v>
      </c>
      <c r="AP1937" s="116" t="s">
        <v>1044</v>
      </c>
      <c r="AQ1937" s="116" t="s">
        <v>1039</v>
      </c>
      <c r="AR1937" s="116" t="s">
        <v>1091</v>
      </c>
      <c r="AS1937" s="116">
        <v>454</v>
      </c>
    </row>
    <row r="1938" spans="40:45" x14ac:dyDescent="0.25">
      <c r="AN1938" s="116" t="s">
        <v>953</v>
      </c>
      <c r="AO1938" s="116" t="s">
        <v>1122</v>
      </c>
      <c r="AP1938" s="116" t="s">
        <v>1044</v>
      </c>
      <c r="AQ1938" s="116" t="s">
        <v>1040</v>
      </c>
      <c r="AR1938" s="116" t="s">
        <v>1091</v>
      </c>
      <c r="AS1938" s="116">
        <v>556</v>
      </c>
    </row>
    <row r="1939" spans="40:45" x14ac:dyDescent="0.25">
      <c r="AN1939" s="116" t="s">
        <v>953</v>
      </c>
      <c r="AO1939" s="116" t="s">
        <v>1122</v>
      </c>
      <c r="AP1939" s="116" t="s">
        <v>1044</v>
      </c>
      <c r="AQ1939" s="116" t="s">
        <v>1041</v>
      </c>
      <c r="AR1939" s="116" t="s">
        <v>1091</v>
      </c>
      <c r="AS1939" s="116">
        <v>1063</v>
      </c>
    </row>
    <row r="1940" spans="40:45" x14ac:dyDescent="0.25">
      <c r="AN1940" s="116" t="s">
        <v>953</v>
      </c>
      <c r="AO1940" s="116" t="s">
        <v>1122</v>
      </c>
      <c r="AP1940" s="116" t="s">
        <v>1044</v>
      </c>
      <c r="AQ1940" s="116" t="s">
        <v>1042</v>
      </c>
      <c r="AR1940" s="116" t="s">
        <v>1091</v>
      </c>
      <c r="AS1940" s="116">
        <v>997</v>
      </c>
    </row>
    <row r="1941" spans="40:45" x14ac:dyDescent="0.25">
      <c r="AN1941" s="116" t="s">
        <v>953</v>
      </c>
      <c r="AO1941" s="116"/>
      <c r="AP1941" s="116"/>
      <c r="AQ1941" s="116" t="s">
        <v>3</v>
      </c>
      <c r="AR1941" s="116"/>
      <c r="AS1941" s="116">
        <v>106119</v>
      </c>
    </row>
    <row r="1942" spans="40:45" x14ac:dyDescent="0.25">
      <c r="AN1942" s="116" t="s">
        <v>953</v>
      </c>
      <c r="AO1942" s="116" t="s">
        <v>1122</v>
      </c>
      <c r="AP1942" s="116" t="s">
        <v>1009</v>
      </c>
      <c r="AQ1942" s="116" t="s">
        <v>1034</v>
      </c>
      <c r="AR1942" s="116" t="s">
        <v>1091</v>
      </c>
      <c r="AS1942" s="116">
        <v>36039</v>
      </c>
    </row>
    <row r="1943" spans="40:45" x14ac:dyDescent="0.25">
      <c r="AN1943" s="116" t="s">
        <v>953</v>
      </c>
      <c r="AO1943" s="116" t="s">
        <v>1122</v>
      </c>
      <c r="AP1943" s="116" t="s">
        <v>1009</v>
      </c>
      <c r="AQ1943" s="116" t="s">
        <v>1035</v>
      </c>
      <c r="AR1943" s="116" t="s">
        <v>1091</v>
      </c>
      <c r="AS1943" s="116">
        <v>2516</v>
      </c>
    </row>
    <row r="1944" spans="40:45" x14ac:dyDescent="0.25">
      <c r="AN1944" s="116" t="s">
        <v>953</v>
      </c>
      <c r="AO1944" s="116" t="s">
        <v>1122</v>
      </c>
      <c r="AP1944" s="116" t="s">
        <v>1009</v>
      </c>
      <c r="AQ1944" s="116" t="s">
        <v>1036</v>
      </c>
      <c r="AR1944" s="116" t="s">
        <v>1091</v>
      </c>
      <c r="AS1944" s="116">
        <v>19216</v>
      </c>
    </row>
    <row r="1945" spans="40:45" x14ac:dyDescent="0.25">
      <c r="AN1945" s="116" t="s">
        <v>953</v>
      </c>
      <c r="AO1945" s="116" t="s">
        <v>1122</v>
      </c>
      <c r="AP1945" s="116" t="s">
        <v>1009</v>
      </c>
      <c r="AQ1945" s="116" t="s">
        <v>1037</v>
      </c>
      <c r="AR1945" s="116" t="s">
        <v>1091</v>
      </c>
      <c r="AS1945" s="116">
        <v>22317</v>
      </c>
    </row>
    <row r="1946" spans="40:45" x14ac:dyDescent="0.25">
      <c r="AN1946" s="116" t="s">
        <v>953</v>
      </c>
      <c r="AO1946" s="116" t="s">
        <v>1122</v>
      </c>
      <c r="AP1946" s="116" t="s">
        <v>1009</v>
      </c>
      <c r="AQ1946" s="116" t="s">
        <v>1038</v>
      </c>
      <c r="AR1946" s="116" t="s">
        <v>1091</v>
      </c>
      <c r="AS1946" s="116">
        <v>405</v>
      </c>
    </row>
    <row r="1947" spans="40:45" x14ac:dyDescent="0.25">
      <c r="AN1947" s="116" t="s">
        <v>953</v>
      </c>
      <c r="AO1947" s="116" t="s">
        <v>1122</v>
      </c>
      <c r="AP1947" s="116" t="s">
        <v>1009</v>
      </c>
      <c r="AQ1947" s="116" t="s">
        <v>1039</v>
      </c>
      <c r="AR1947" s="116" t="s">
        <v>1091</v>
      </c>
      <c r="AS1947" s="116">
        <v>41</v>
      </c>
    </row>
    <row r="1948" spans="40:45" x14ac:dyDescent="0.25">
      <c r="AN1948" s="116" t="s">
        <v>953</v>
      </c>
      <c r="AO1948" s="116" t="s">
        <v>1122</v>
      </c>
      <c r="AP1948" s="116" t="s">
        <v>1009</v>
      </c>
      <c r="AQ1948" s="116" t="s">
        <v>1040</v>
      </c>
      <c r="AR1948" s="116" t="s">
        <v>1091</v>
      </c>
      <c r="AS1948" s="116">
        <v>433</v>
      </c>
    </row>
    <row r="1949" spans="40:45" x14ac:dyDescent="0.25">
      <c r="AN1949" s="116" t="s">
        <v>953</v>
      </c>
      <c r="AO1949" s="116" t="s">
        <v>1122</v>
      </c>
      <c r="AP1949" s="116" t="s">
        <v>1009</v>
      </c>
      <c r="AQ1949" s="116" t="s">
        <v>1041</v>
      </c>
      <c r="AR1949" s="116" t="s">
        <v>1091</v>
      </c>
      <c r="AS1949" s="116">
        <v>105</v>
      </c>
    </row>
    <row r="1950" spans="40:45" x14ac:dyDescent="0.25">
      <c r="AN1950" s="116" t="s">
        <v>953</v>
      </c>
      <c r="AO1950" s="116"/>
      <c r="AP1950" s="116"/>
      <c r="AQ1950" s="116" t="s">
        <v>3</v>
      </c>
      <c r="AR1950" s="116"/>
      <c r="AS1950" s="116">
        <v>81071</v>
      </c>
    </row>
    <row r="1951" spans="40:45" x14ac:dyDescent="0.25">
      <c r="AN1951" s="116" t="s">
        <v>953</v>
      </c>
      <c r="AO1951" s="116" t="s">
        <v>1122</v>
      </c>
      <c r="AP1951" s="116" t="s">
        <v>1010</v>
      </c>
      <c r="AQ1951" s="116" t="s">
        <v>1034</v>
      </c>
      <c r="AR1951" s="116" t="s">
        <v>1091</v>
      </c>
      <c r="AS1951" s="116">
        <v>7813</v>
      </c>
    </row>
    <row r="1952" spans="40:45" x14ac:dyDescent="0.25">
      <c r="AN1952" s="116" t="s">
        <v>953</v>
      </c>
      <c r="AO1952" s="116" t="s">
        <v>1122</v>
      </c>
      <c r="AP1952" s="116" t="s">
        <v>1010</v>
      </c>
      <c r="AQ1952" s="116" t="s">
        <v>1035</v>
      </c>
      <c r="AR1952" s="116" t="s">
        <v>1091</v>
      </c>
      <c r="AS1952" s="116">
        <v>874</v>
      </c>
    </row>
    <row r="1953" spans="40:45" x14ac:dyDescent="0.25">
      <c r="AN1953" s="116" t="s">
        <v>953</v>
      </c>
      <c r="AO1953" s="116" t="s">
        <v>1122</v>
      </c>
      <c r="AP1953" s="116" t="s">
        <v>1010</v>
      </c>
      <c r="AQ1953" s="116" t="s">
        <v>1036</v>
      </c>
      <c r="AR1953" s="116" t="s">
        <v>1091</v>
      </c>
      <c r="AS1953" s="116">
        <v>4241</v>
      </c>
    </row>
    <row r="1954" spans="40:45" x14ac:dyDescent="0.25">
      <c r="AN1954" s="116" t="s">
        <v>953</v>
      </c>
      <c r="AO1954" s="116" t="s">
        <v>1122</v>
      </c>
      <c r="AP1954" s="116" t="s">
        <v>1010</v>
      </c>
      <c r="AQ1954" s="116" t="s">
        <v>1037</v>
      </c>
      <c r="AR1954" s="116" t="s">
        <v>1091</v>
      </c>
      <c r="AS1954" s="116">
        <v>7635</v>
      </c>
    </row>
    <row r="1955" spans="40:45" x14ac:dyDescent="0.25">
      <c r="AN1955" s="116" t="s">
        <v>953</v>
      </c>
      <c r="AO1955" s="116" t="s">
        <v>1122</v>
      </c>
      <c r="AP1955" s="116" t="s">
        <v>1010</v>
      </c>
      <c r="AQ1955" s="116" t="s">
        <v>1038</v>
      </c>
      <c r="AR1955" s="116" t="s">
        <v>1091</v>
      </c>
      <c r="AS1955" s="116">
        <v>1992</v>
      </c>
    </row>
    <row r="1956" spans="40:45" x14ac:dyDescent="0.25">
      <c r="AN1956" s="116" t="s">
        <v>953</v>
      </c>
      <c r="AO1956" s="116" t="s">
        <v>1122</v>
      </c>
      <c r="AP1956" s="116" t="s">
        <v>1010</v>
      </c>
      <c r="AQ1956" s="116" t="s">
        <v>1039</v>
      </c>
      <c r="AR1956" s="116" t="s">
        <v>1091</v>
      </c>
      <c r="AS1956" s="116">
        <v>413</v>
      </c>
    </row>
    <row r="1957" spans="40:45" x14ac:dyDescent="0.25">
      <c r="AN1957" s="116" t="s">
        <v>953</v>
      </c>
      <c r="AO1957" s="116" t="s">
        <v>1122</v>
      </c>
      <c r="AP1957" s="116" t="s">
        <v>1010</v>
      </c>
      <c r="AQ1957" s="116" t="s">
        <v>1040</v>
      </c>
      <c r="AR1957" s="116" t="s">
        <v>1091</v>
      </c>
      <c r="AS1957" s="116">
        <v>123</v>
      </c>
    </row>
    <row r="1958" spans="40:45" x14ac:dyDescent="0.25">
      <c r="AN1958" s="116" t="s">
        <v>953</v>
      </c>
      <c r="AO1958" s="116" t="s">
        <v>1122</v>
      </c>
      <c r="AP1958" s="116" t="s">
        <v>1010</v>
      </c>
      <c r="AQ1958" s="116" t="s">
        <v>1041</v>
      </c>
      <c r="AR1958" s="116" t="s">
        <v>1091</v>
      </c>
      <c r="AS1958" s="116">
        <v>958</v>
      </c>
    </row>
    <row r="1959" spans="40:45" x14ac:dyDescent="0.25">
      <c r="AN1959" s="116" t="s">
        <v>953</v>
      </c>
      <c r="AO1959" s="116" t="s">
        <v>1122</v>
      </c>
      <c r="AP1959" s="116" t="s">
        <v>1010</v>
      </c>
      <c r="AQ1959" s="116" t="s">
        <v>1042</v>
      </c>
      <c r="AR1959" s="116" t="s">
        <v>1091</v>
      </c>
      <c r="AS1959" s="116">
        <v>997</v>
      </c>
    </row>
    <row r="1960" spans="40:45" x14ac:dyDescent="0.25">
      <c r="AN1960" s="116" t="s">
        <v>953</v>
      </c>
      <c r="AO1960" s="116"/>
      <c r="AP1960" s="116"/>
      <c r="AQ1960" s="116" t="s">
        <v>3</v>
      </c>
      <c r="AR1960" s="116" t="s">
        <v>1091</v>
      </c>
      <c r="AS1960" s="116">
        <v>25048</v>
      </c>
    </row>
    <row r="1961" spans="40:45" x14ac:dyDescent="0.25">
      <c r="AN1961" s="116" t="s">
        <v>1006</v>
      </c>
      <c r="AO1961" s="116" t="s">
        <v>1121</v>
      </c>
      <c r="AP1961" s="116" t="s">
        <v>1044</v>
      </c>
      <c r="AQ1961" s="116" t="s">
        <v>1034</v>
      </c>
      <c r="AR1961" s="116" t="s">
        <v>1101</v>
      </c>
      <c r="AS1961" s="116"/>
    </row>
    <row r="1962" spans="40:45" x14ac:dyDescent="0.25">
      <c r="AN1962" s="116" t="s">
        <v>1006</v>
      </c>
      <c r="AO1962" s="116" t="s">
        <v>1121</v>
      </c>
      <c r="AP1962" s="116" t="s">
        <v>1044</v>
      </c>
      <c r="AQ1962" s="116" t="s">
        <v>1035</v>
      </c>
      <c r="AR1962" s="116" t="s">
        <v>1101</v>
      </c>
      <c r="AS1962" s="116">
        <v>32</v>
      </c>
    </row>
    <row r="1963" spans="40:45" x14ac:dyDescent="0.25">
      <c r="AN1963" s="116" t="s">
        <v>1006</v>
      </c>
      <c r="AO1963" s="116" t="s">
        <v>1121</v>
      </c>
      <c r="AP1963" s="116" t="s">
        <v>1044</v>
      </c>
      <c r="AQ1963" s="116" t="s">
        <v>1036</v>
      </c>
      <c r="AR1963" s="116" t="s">
        <v>1101</v>
      </c>
      <c r="AS1963" s="116">
        <v>317</v>
      </c>
    </row>
    <row r="1964" spans="40:45" x14ac:dyDescent="0.25">
      <c r="AN1964" s="116" t="s">
        <v>1006</v>
      </c>
      <c r="AO1964" s="116" t="s">
        <v>1121</v>
      </c>
      <c r="AP1964" s="116" t="s">
        <v>1044</v>
      </c>
      <c r="AQ1964" s="116" t="s">
        <v>1037</v>
      </c>
      <c r="AR1964" s="116" t="s">
        <v>1101</v>
      </c>
      <c r="AS1964" s="116">
        <v>205243</v>
      </c>
    </row>
    <row r="1965" spans="40:45" x14ac:dyDescent="0.25">
      <c r="AN1965" s="116" t="s">
        <v>1006</v>
      </c>
      <c r="AO1965" s="116" t="s">
        <v>1121</v>
      </c>
      <c r="AP1965" s="116" t="s">
        <v>1044</v>
      </c>
      <c r="AQ1965" s="116" t="s">
        <v>1038</v>
      </c>
      <c r="AR1965" s="116" t="s">
        <v>1101</v>
      </c>
      <c r="AS1965" s="116"/>
    </row>
    <row r="1966" spans="40:45" x14ac:dyDescent="0.25">
      <c r="AN1966" s="116" t="s">
        <v>1006</v>
      </c>
      <c r="AO1966" s="116" t="s">
        <v>1121</v>
      </c>
      <c r="AP1966" s="116" t="s">
        <v>1044</v>
      </c>
      <c r="AQ1966" s="116" t="s">
        <v>1039</v>
      </c>
      <c r="AR1966" s="116" t="s">
        <v>1101</v>
      </c>
      <c r="AS1966" s="116">
        <v>108186</v>
      </c>
    </row>
    <row r="1967" spans="40:45" x14ac:dyDescent="0.25">
      <c r="AN1967" s="116" t="s">
        <v>1006</v>
      </c>
      <c r="AO1967" s="116" t="s">
        <v>1121</v>
      </c>
      <c r="AP1967" s="116" t="s">
        <v>1044</v>
      </c>
      <c r="AQ1967" s="116" t="s">
        <v>1040</v>
      </c>
      <c r="AR1967" s="116" t="s">
        <v>1101</v>
      </c>
      <c r="AS1967" s="116">
        <v>1772</v>
      </c>
    </row>
    <row r="1968" spans="40:45" x14ac:dyDescent="0.25">
      <c r="AN1968" s="116" t="s">
        <v>1006</v>
      </c>
      <c r="AO1968" s="116" t="s">
        <v>1121</v>
      </c>
      <c r="AP1968" s="116" t="s">
        <v>1044</v>
      </c>
      <c r="AQ1968" s="116" t="s">
        <v>1041</v>
      </c>
      <c r="AR1968" s="116" t="s">
        <v>1101</v>
      </c>
      <c r="AS1968" s="116">
        <v>1351</v>
      </c>
    </row>
    <row r="1969" spans="40:45" x14ac:dyDescent="0.25">
      <c r="AN1969" s="116" t="s">
        <v>1006</v>
      </c>
      <c r="AO1969" s="116" t="s">
        <v>1121</v>
      </c>
      <c r="AP1969" s="116" t="s">
        <v>1044</v>
      </c>
      <c r="AQ1969" s="116" t="s">
        <v>1042</v>
      </c>
      <c r="AR1969" s="116" t="s">
        <v>1101</v>
      </c>
      <c r="AS1969" s="116">
        <v>38759</v>
      </c>
    </row>
    <row r="1970" spans="40:45" x14ac:dyDescent="0.25">
      <c r="AN1970" s="116" t="s">
        <v>1006</v>
      </c>
      <c r="AO1970" s="116"/>
      <c r="AP1970" s="116"/>
      <c r="AQ1970" s="116" t="s">
        <v>3</v>
      </c>
      <c r="AR1970" s="116"/>
      <c r="AS1970" s="116">
        <v>355661</v>
      </c>
    </row>
    <row r="1971" spans="40:45" x14ac:dyDescent="0.25">
      <c r="AN1971" s="116" t="s">
        <v>1006</v>
      </c>
      <c r="AO1971" s="116" t="s">
        <v>1121</v>
      </c>
      <c r="AP1971" s="116" t="s">
        <v>1009</v>
      </c>
      <c r="AQ1971" s="116" t="s">
        <v>1034</v>
      </c>
      <c r="AR1971" s="116" t="s">
        <v>1101</v>
      </c>
      <c r="AS1971" s="116"/>
    </row>
    <row r="1972" spans="40:45" x14ac:dyDescent="0.25">
      <c r="AN1972" s="116" t="s">
        <v>1006</v>
      </c>
      <c r="AO1972" s="116" t="s">
        <v>1121</v>
      </c>
      <c r="AP1972" s="116" t="s">
        <v>1009</v>
      </c>
      <c r="AQ1972" s="116" t="s">
        <v>1035</v>
      </c>
      <c r="AR1972" s="116" t="s">
        <v>1101</v>
      </c>
      <c r="AS1972" s="116">
        <v>32</v>
      </c>
    </row>
    <row r="1973" spans="40:45" x14ac:dyDescent="0.25">
      <c r="AN1973" s="116" t="s">
        <v>1006</v>
      </c>
      <c r="AO1973" s="116" t="s">
        <v>1121</v>
      </c>
      <c r="AP1973" s="116" t="s">
        <v>1009</v>
      </c>
      <c r="AQ1973" s="116" t="s">
        <v>1036</v>
      </c>
      <c r="AR1973" s="116" t="s">
        <v>1101</v>
      </c>
      <c r="AS1973" s="116">
        <v>100</v>
      </c>
    </row>
    <row r="1974" spans="40:45" x14ac:dyDescent="0.25">
      <c r="AN1974" s="116" t="s">
        <v>1006</v>
      </c>
      <c r="AO1974" s="116" t="s">
        <v>1121</v>
      </c>
      <c r="AP1974" s="116" t="s">
        <v>1009</v>
      </c>
      <c r="AQ1974" s="116" t="s">
        <v>1037</v>
      </c>
      <c r="AR1974" s="116" t="s">
        <v>1101</v>
      </c>
      <c r="AS1974" s="116">
        <v>203939</v>
      </c>
    </row>
    <row r="1975" spans="40:45" x14ac:dyDescent="0.25">
      <c r="AN1975" s="116" t="s">
        <v>1006</v>
      </c>
      <c r="AO1975" s="116" t="s">
        <v>1121</v>
      </c>
      <c r="AP1975" s="116" t="s">
        <v>1009</v>
      </c>
      <c r="AQ1975" s="116" t="s">
        <v>1038</v>
      </c>
      <c r="AR1975" s="116" t="s">
        <v>1101</v>
      </c>
      <c r="AS1975" s="116"/>
    </row>
    <row r="1976" spans="40:45" x14ac:dyDescent="0.25">
      <c r="AN1976" s="116" t="s">
        <v>1006</v>
      </c>
      <c r="AO1976" s="116" t="s">
        <v>1121</v>
      </c>
      <c r="AP1976" s="116" t="s">
        <v>1009</v>
      </c>
      <c r="AQ1976" s="116" t="s">
        <v>1039</v>
      </c>
      <c r="AR1976" s="116" t="s">
        <v>1101</v>
      </c>
      <c r="AS1976" s="116">
        <v>107963</v>
      </c>
    </row>
    <row r="1977" spans="40:45" x14ac:dyDescent="0.25">
      <c r="AN1977" s="116" t="s">
        <v>1006</v>
      </c>
      <c r="AO1977" s="116" t="s">
        <v>1121</v>
      </c>
      <c r="AP1977" s="116" t="s">
        <v>1009</v>
      </c>
      <c r="AQ1977" s="116" t="s">
        <v>1040</v>
      </c>
      <c r="AR1977" s="116" t="s">
        <v>1101</v>
      </c>
      <c r="AS1977" s="116">
        <v>1766</v>
      </c>
    </row>
    <row r="1978" spans="40:45" x14ac:dyDescent="0.25">
      <c r="AN1978" s="116" t="s">
        <v>1006</v>
      </c>
      <c r="AO1978" s="116" t="s">
        <v>1121</v>
      </c>
      <c r="AP1978" s="116" t="s">
        <v>1009</v>
      </c>
      <c r="AQ1978" s="116" t="s">
        <v>1041</v>
      </c>
      <c r="AR1978" s="116" t="s">
        <v>1101</v>
      </c>
      <c r="AS1978" s="116">
        <v>1349</v>
      </c>
    </row>
    <row r="1979" spans="40:45" x14ac:dyDescent="0.25">
      <c r="AN1979" s="116" t="s">
        <v>1006</v>
      </c>
      <c r="AO1979" s="116" t="s">
        <v>1121</v>
      </c>
      <c r="AP1979" s="116" t="s">
        <v>1009</v>
      </c>
      <c r="AQ1979" s="116" t="s">
        <v>1042</v>
      </c>
      <c r="AR1979" s="116" t="s">
        <v>1101</v>
      </c>
      <c r="AS1979" s="116">
        <v>37844</v>
      </c>
    </row>
    <row r="1980" spans="40:45" x14ac:dyDescent="0.25">
      <c r="AN1980" s="116" t="s">
        <v>1006</v>
      </c>
      <c r="AO1980" s="116"/>
      <c r="AP1980" s="116"/>
      <c r="AQ1980" s="116" t="s">
        <v>3</v>
      </c>
      <c r="AR1980" s="116"/>
      <c r="AS1980" s="116">
        <v>352993</v>
      </c>
    </row>
    <row r="1981" spans="40:45" x14ac:dyDescent="0.25">
      <c r="AN1981" s="116" t="s">
        <v>1006</v>
      </c>
      <c r="AO1981" s="116" t="s">
        <v>1121</v>
      </c>
      <c r="AP1981" s="116" t="s">
        <v>1010</v>
      </c>
      <c r="AQ1981" s="116" t="s">
        <v>1034</v>
      </c>
      <c r="AR1981" s="116" t="s">
        <v>1101</v>
      </c>
      <c r="AS1981" s="116"/>
    </row>
    <row r="1982" spans="40:45" x14ac:dyDescent="0.25">
      <c r="AN1982" s="116" t="s">
        <v>1006</v>
      </c>
      <c r="AO1982" s="116" t="s">
        <v>1121</v>
      </c>
      <c r="AP1982" s="116" t="s">
        <v>1010</v>
      </c>
      <c r="AQ1982" s="116" t="s">
        <v>1036</v>
      </c>
      <c r="AR1982" s="116" t="s">
        <v>1101</v>
      </c>
      <c r="AS1982" s="116">
        <v>217</v>
      </c>
    </row>
    <row r="1983" spans="40:45" x14ac:dyDescent="0.25">
      <c r="AN1983" s="116" t="s">
        <v>1006</v>
      </c>
      <c r="AO1983" s="116" t="s">
        <v>1121</v>
      </c>
      <c r="AP1983" s="116" t="s">
        <v>1010</v>
      </c>
      <c r="AQ1983" s="116" t="s">
        <v>1037</v>
      </c>
      <c r="AR1983" s="116" t="s">
        <v>1101</v>
      </c>
      <c r="AS1983" s="116">
        <v>1304</v>
      </c>
    </row>
    <row r="1984" spans="40:45" x14ac:dyDescent="0.25">
      <c r="AN1984" s="116" t="s">
        <v>1006</v>
      </c>
      <c r="AO1984" s="116" t="s">
        <v>1121</v>
      </c>
      <c r="AP1984" s="116" t="s">
        <v>1010</v>
      </c>
      <c r="AQ1984" s="116" t="s">
        <v>1038</v>
      </c>
      <c r="AR1984" s="116" t="s">
        <v>1101</v>
      </c>
      <c r="AS1984" s="116"/>
    </row>
    <row r="1985" spans="40:45" x14ac:dyDescent="0.25">
      <c r="AN1985" s="116" t="s">
        <v>1006</v>
      </c>
      <c r="AO1985" s="116" t="s">
        <v>1121</v>
      </c>
      <c r="AP1985" s="116" t="s">
        <v>1010</v>
      </c>
      <c r="AQ1985" s="116" t="s">
        <v>1039</v>
      </c>
      <c r="AR1985" s="116" t="s">
        <v>1101</v>
      </c>
      <c r="AS1985" s="116">
        <v>223</v>
      </c>
    </row>
    <row r="1986" spans="40:45" x14ac:dyDescent="0.25">
      <c r="AN1986" s="116" t="s">
        <v>1006</v>
      </c>
      <c r="AO1986" s="116" t="s">
        <v>1121</v>
      </c>
      <c r="AP1986" s="116" t="s">
        <v>1010</v>
      </c>
      <c r="AQ1986" s="116" t="s">
        <v>1040</v>
      </c>
      <c r="AR1986" s="116" t="s">
        <v>1101</v>
      </c>
      <c r="AS1986" s="116">
        <v>6</v>
      </c>
    </row>
    <row r="1987" spans="40:45" x14ac:dyDescent="0.25">
      <c r="AN1987" s="116" t="s">
        <v>1006</v>
      </c>
      <c r="AO1987" s="116" t="s">
        <v>1121</v>
      </c>
      <c r="AP1987" s="116" t="s">
        <v>1010</v>
      </c>
      <c r="AQ1987" s="116" t="s">
        <v>1041</v>
      </c>
      <c r="AR1987" s="116" t="s">
        <v>1101</v>
      </c>
      <c r="AS1987" s="116">
        <v>2</v>
      </c>
    </row>
    <row r="1988" spans="40:45" x14ac:dyDescent="0.25">
      <c r="AN1988" s="116" t="s">
        <v>1006</v>
      </c>
      <c r="AO1988" s="116" t="s">
        <v>1121</v>
      </c>
      <c r="AP1988" s="116" t="s">
        <v>1010</v>
      </c>
      <c r="AQ1988" s="116" t="s">
        <v>1042</v>
      </c>
      <c r="AR1988" s="116" t="s">
        <v>1101</v>
      </c>
      <c r="AS1988" s="116">
        <v>915</v>
      </c>
    </row>
    <row r="1989" spans="40:45" x14ac:dyDescent="0.25">
      <c r="AN1989" s="116" t="s">
        <v>1006</v>
      </c>
      <c r="AO1989" s="116"/>
      <c r="AP1989" s="116"/>
      <c r="AQ1989" s="116" t="s">
        <v>3</v>
      </c>
      <c r="AR1989" s="116" t="s">
        <v>1091</v>
      </c>
      <c r="AS1989" s="116">
        <v>2668</v>
      </c>
    </row>
    <row r="1990" spans="40:45" x14ac:dyDescent="0.25">
      <c r="AN1990" s="116" t="s">
        <v>1006</v>
      </c>
      <c r="AO1990" s="116" t="s">
        <v>1122</v>
      </c>
      <c r="AP1990" s="116" t="s">
        <v>1044</v>
      </c>
      <c r="AQ1990" s="116" t="s">
        <v>1034</v>
      </c>
      <c r="AR1990" s="116" t="s">
        <v>1091</v>
      </c>
      <c r="AS1990" s="116"/>
    </row>
    <row r="1991" spans="40:45" x14ac:dyDescent="0.25">
      <c r="AN1991" s="116" t="s">
        <v>1006</v>
      </c>
      <c r="AO1991" s="116" t="s">
        <v>1122</v>
      </c>
      <c r="AP1991" s="116" t="s">
        <v>1044</v>
      </c>
      <c r="AQ1991" s="116" t="s">
        <v>1035</v>
      </c>
      <c r="AR1991" s="116" t="s">
        <v>1091</v>
      </c>
      <c r="AS1991" s="116">
        <v>74</v>
      </c>
    </row>
    <row r="1992" spans="40:45" x14ac:dyDescent="0.25">
      <c r="AN1992" s="116" t="s">
        <v>1006</v>
      </c>
      <c r="AO1992" s="116" t="s">
        <v>1122</v>
      </c>
      <c r="AP1992" s="116" t="s">
        <v>1044</v>
      </c>
      <c r="AQ1992" s="116" t="s">
        <v>1036</v>
      </c>
      <c r="AR1992" s="116" t="s">
        <v>1091</v>
      </c>
      <c r="AS1992" s="116">
        <v>243</v>
      </c>
    </row>
    <row r="1993" spans="40:45" x14ac:dyDescent="0.25">
      <c r="AN1993" s="116" t="s">
        <v>1006</v>
      </c>
      <c r="AO1993" s="116" t="s">
        <v>1122</v>
      </c>
      <c r="AP1993" s="116" t="s">
        <v>1044</v>
      </c>
      <c r="AQ1993" s="116" t="s">
        <v>1037</v>
      </c>
      <c r="AR1993" s="116" t="s">
        <v>1091</v>
      </c>
      <c r="AS1993" s="116">
        <v>321378</v>
      </c>
    </row>
    <row r="1994" spans="40:45" x14ac:dyDescent="0.25">
      <c r="AN1994" s="116" t="s">
        <v>1006</v>
      </c>
      <c r="AO1994" s="116" t="s">
        <v>1122</v>
      </c>
      <c r="AP1994" s="116" t="s">
        <v>1044</v>
      </c>
      <c r="AQ1994" s="116" t="s">
        <v>1038</v>
      </c>
      <c r="AR1994" s="116" t="s">
        <v>1091</v>
      </c>
      <c r="AS1994" s="116"/>
    </row>
    <row r="1995" spans="40:45" x14ac:dyDescent="0.25">
      <c r="AN1995" s="116" t="s">
        <v>1006</v>
      </c>
      <c r="AO1995" s="116" t="s">
        <v>1122</v>
      </c>
      <c r="AP1995" s="116" t="s">
        <v>1044</v>
      </c>
      <c r="AQ1995" s="116" t="s">
        <v>1039</v>
      </c>
      <c r="AR1995" s="116" t="s">
        <v>1091</v>
      </c>
      <c r="AS1995" s="116">
        <v>170049</v>
      </c>
    </row>
    <row r="1996" spans="40:45" x14ac:dyDescent="0.25">
      <c r="AN1996" s="116" t="s">
        <v>1006</v>
      </c>
      <c r="AO1996" s="116" t="s">
        <v>1122</v>
      </c>
      <c r="AP1996" s="116" t="s">
        <v>1044</v>
      </c>
      <c r="AQ1996" s="116" t="s">
        <v>1040</v>
      </c>
      <c r="AR1996" s="116" t="s">
        <v>1091</v>
      </c>
      <c r="AS1996" s="116">
        <v>3580</v>
      </c>
    </row>
    <row r="1997" spans="40:45" x14ac:dyDescent="0.25">
      <c r="AN1997" s="116" t="s">
        <v>1006</v>
      </c>
      <c r="AO1997" s="116" t="s">
        <v>1122</v>
      </c>
      <c r="AP1997" s="116" t="s">
        <v>1044</v>
      </c>
      <c r="AQ1997" s="116" t="s">
        <v>1041</v>
      </c>
      <c r="AR1997" s="116" t="s">
        <v>1091</v>
      </c>
      <c r="AS1997" s="116">
        <v>2114</v>
      </c>
    </row>
    <row r="1998" spans="40:45" x14ac:dyDescent="0.25">
      <c r="AN1998" s="116" t="s">
        <v>1006</v>
      </c>
      <c r="AO1998" s="116" t="s">
        <v>1122</v>
      </c>
      <c r="AP1998" s="116" t="s">
        <v>1044</v>
      </c>
      <c r="AQ1998" s="116" t="s">
        <v>1042</v>
      </c>
      <c r="AR1998" s="116" t="s">
        <v>1091</v>
      </c>
      <c r="AS1998" s="116">
        <v>58558</v>
      </c>
    </row>
    <row r="1999" spans="40:45" x14ac:dyDescent="0.25">
      <c r="AN1999" s="116" t="s">
        <v>1006</v>
      </c>
      <c r="AO1999" s="116"/>
      <c r="AP1999" s="116"/>
      <c r="AQ1999" s="116" t="s">
        <v>3</v>
      </c>
      <c r="AR1999" s="116"/>
      <c r="AS1999" s="116">
        <v>555995</v>
      </c>
    </row>
    <row r="2000" spans="40:45" x14ac:dyDescent="0.25">
      <c r="AN2000" s="116" t="s">
        <v>1006</v>
      </c>
      <c r="AO2000" s="116" t="s">
        <v>1122</v>
      </c>
      <c r="AP2000" s="116" t="s">
        <v>1009</v>
      </c>
      <c r="AQ2000" s="116" t="s">
        <v>1034</v>
      </c>
      <c r="AR2000" s="116" t="s">
        <v>1091</v>
      </c>
      <c r="AS2000" s="116"/>
    </row>
    <row r="2001" spans="40:45" x14ac:dyDescent="0.25">
      <c r="AN2001" s="116" t="s">
        <v>1006</v>
      </c>
      <c r="AO2001" s="116" t="s">
        <v>1122</v>
      </c>
      <c r="AP2001" s="116" t="s">
        <v>1009</v>
      </c>
      <c r="AQ2001" s="116" t="s">
        <v>1035</v>
      </c>
      <c r="AR2001" s="116" t="s">
        <v>1091</v>
      </c>
      <c r="AS2001" s="116">
        <v>74</v>
      </c>
    </row>
    <row r="2002" spans="40:45" x14ac:dyDescent="0.25">
      <c r="AN2002" s="116" t="s">
        <v>1006</v>
      </c>
      <c r="AO2002" s="116" t="s">
        <v>1122</v>
      </c>
      <c r="AP2002" s="116" t="s">
        <v>1009</v>
      </c>
      <c r="AQ2002" s="116" t="s">
        <v>1036</v>
      </c>
      <c r="AR2002" s="116" t="s">
        <v>1091</v>
      </c>
      <c r="AS2002" s="116">
        <v>100</v>
      </c>
    </row>
    <row r="2003" spans="40:45" x14ac:dyDescent="0.25">
      <c r="AN2003" s="116" t="s">
        <v>1006</v>
      </c>
      <c r="AO2003" s="116" t="s">
        <v>1122</v>
      </c>
      <c r="AP2003" s="116" t="s">
        <v>1009</v>
      </c>
      <c r="AQ2003" s="116" t="s">
        <v>1037</v>
      </c>
      <c r="AR2003" s="116" t="s">
        <v>1091</v>
      </c>
      <c r="AS2003" s="116">
        <v>318475</v>
      </c>
    </row>
    <row r="2004" spans="40:45" x14ac:dyDescent="0.25">
      <c r="AN2004" s="116" t="s">
        <v>1006</v>
      </c>
      <c r="AO2004" s="116" t="s">
        <v>1122</v>
      </c>
      <c r="AP2004" s="116" t="s">
        <v>1009</v>
      </c>
      <c r="AQ2004" s="116" t="s">
        <v>1038</v>
      </c>
      <c r="AR2004" s="116" t="s">
        <v>1091</v>
      </c>
      <c r="AS2004" s="116"/>
    </row>
    <row r="2005" spans="40:45" x14ac:dyDescent="0.25">
      <c r="AN2005" s="116" t="s">
        <v>1006</v>
      </c>
      <c r="AO2005" s="116" t="s">
        <v>1122</v>
      </c>
      <c r="AP2005" s="116" t="s">
        <v>1009</v>
      </c>
      <c r="AQ2005" s="116" t="s">
        <v>1039</v>
      </c>
      <c r="AR2005" s="116" t="s">
        <v>1091</v>
      </c>
      <c r="AS2005" s="116">
        <v>169703</v>
      </c>
    </row>
    <row r="2006" spans="40:45" x14ac:dyDescent="0.25">
      <c r="AN2006" s="116" t="s">
        <v>1006</v>
      </c>
      <c r="AO2006" s="116" t="s">
        <v>1122</v>
      </c>
      <c r="AP2006" s="116" t="s">
        <v>1009</v>
      </c>
      <c r="AQ2006" s="116" t="s">
        <v>1040</v>
      </c>
      <c r="AR2006" s="116" t="s">
        <v>1091</v>
      </c>
      <c r="AS2006" s="116">
        <v>3580</v>
      </c>
    </row>
    <row r="2007" spans="40:45" x14ac:dyDescent="0.25">
      <c r="AN2007" s="116" t="s">
        <v>1006</v>
      </c>
      <c r="AO2007" s="116" t="s">
        <v>1122</v>
      </c>
      <c r="AP2007" s="116" t="s">
        <v>1009</v>
      </c>
      <c r="AQ2007" s="116" t="s">
        <v>1041</v>
      </c>
      <c r="AR2007" s="116" t="s">
        <v>1091</v>
      </c>
      <c r="AS2007" s="116">
        <v>2106</v>
      </c>
    </row>
    <row r="2008" spans="40:45" x14ac:dyDescent="0.25">
      <c r="AN2008" s="116" t="s">
        <v>1006</v>
      </c>
      <c r="AO2008" s="116" t="s">
        <v>1122</v>
      </c>
      <c r="AP2008" s="116" t="s">
        <v>1009</v>
      </c>
      <c r="AQ2008" s="116" t="s">
        <v>1042</v>
      </c>
      <c r="AR2008" s="116" t="s">
        <v>1091</v>
      </c>
      <c r="AS2008" s="116">
        <v>55941</v>
      </c>
    </row>
    <row r="2009" spans="40:45" x14ac:dyDescent="0.25">
      <c r="AN2009" s="116" t="s">
        <v>1006</v>
      </c>
      <c r="AO2009" s="116"/>
      <c r="AP2009" s="116"/>
      <c r="AQ2009" s="116" t="s">
        <v>3</v>
      </c>
      <c r="AR2009" s="116"/>
      <c r="AS2009" s="116">
        <v>549978</v>
      </c>
    </row>
    <row r="2010" spans="40:45" x14ac:dyDescent="0.25">
      <c r="AN2010" s="116" t="s">
        <v>1006</v>
      </c>
      <c r="AO2010" s="116" t="s">
        <v>1122</v>
      </c>
      <c r="AP2010" s="116" t="s">
        <v>1010</v>
      </c>
      <c r="AQ2010" s="116" t="s">
        <v>1034</v>
      </c>
      <c r="AR2010" s="116" t="s">
        <v>1091</v>
      </c>
      <c r="AS2010" s="116"/>
    </row>
    <row r="2011" spans="40:45" x14ac:dyDescent="0.25">
      <c r="AN2011" s="116" t="s">
        <v>1006</v>
      </c>
      <c r="AO2011" s="116" t="s">
        <v>1122</v>
      </c>
      <c r="AP2011" s="116" t="s">
        <v>1010</v>
      </c>
      <c r="AQ2011" s="116" t="s">
        <v>1036</v>
      </c>
      <c r="AR2011" s="116" t="s">
        <v>1091</v>
      </c>
      <c r="AS2011" s="116">
        <v>143</v>
      </c>
    </row>
    <row r="2012" spans="40:45" x14ac:dyDescent="0.25">
      <c r="AN2012" s="116" t="s">
        <v>1006</v>
      </c>
      <c r="AO2012" s="116" t="s">
        <v>1122</v>
      </c>
      <c r="AP2012" s="116" t="s">
        <v>1010</v>
      </c>
      <c r="AQ2012" s="116" t="s">
        <v>1037</v>
      </c>
      <c r="AR2012" s="116" t="s">
        <v>1091</v>
      </c>
      <c r="AS2012" s="116">
        <v>2902</v>
      </c>
    </row>
    <row r="2013" spans="40:45" x14ac:dyDescent="0.25">
      <c r="AN2013" s="116" t="s">
        <v>1006</v>
      </c>
      <c r="AO2013" s="116" t="s">
        <v>1122</v>
      </c>
      <c r="AP2013" s="116" t="s">
        <v>1010</v>
      </c>
      <c r="AQ2013" s="116" t="s">
        <v>1038</v>
      </c>
      <c r="AR2013" s="116" t="s">
        <v>1091</v>
      </c>
      <c r="AS2013" s="116"/>
    </row>
    <row r="2014" spans="40:45" x14ac:dyDescent="0.25">
      <c r="AN2014" s="116" t="s">
        <v>1006</v>
      </c>
      <c r="AO2014" s="116" t="s">
        <v>1122</v>
      </c>
      <c r="AP2014" s="116" t="s">
        <v>1010</v>
      </c>
      <c r="AQ2014" s="116" t="s">
        <v>1039</v>
      </c>
      <c r="AR2014" s="116" t="s">
        <v>1091</v>
      </c>
      <c r="AS2014" s="116">
        <v>346</v>
      </c>
    </row>
    <row r="2015" spans="40:45" x14ac:dyDescent="0.25">
      <c r="AN2015" s="116" t="s">
        <v>1006</v>
      </c>
      <c r="AO2015" s="116" t="s">
        <v>1122</v>
      </c>
      <c r="AP2015" s="116" t="s">
        <v>1010</v>
      </c>
      <c r="AQ2015" s="116" t="s">
        <v>1041</v>
      </c>
      <c r="AR2015" s="116" t="s">
        <v>1091</v>
      </c>
      <c r="AS2015" s="116">
        <v>8</v>
      </c>
    </row>
    <row r="2016" spans="40:45" x14ac:dyDescent="0.25">
      <c r="AN2016" s="116" t="s">
        <v>1006</v>
      </c>
      <c r="AO2016" s="116" t="s">
        <v>1122</v>
      </c>
      <c r="AP2016" s="116" t="s">
        <v>1010</v>
      </c>
      <c r="AQ2016" s="116" t="s">
        <v>1042</v>
      </c>
      <c r="AR2016" s="116" t="s">
        <v>1091</v>
      </c>
      <c r="AS2016" s="116">
        <v>2617</v>
      </c>
    </row>
    <row r="2017" spans="40:45" x14ac:dyDescent="0.25">
      <c r="AN2017" s="116" t="s">
        <v>1006</v>
      </c>
      <c r="AO2017" s="116"/>
      <c r="AP2017" s="116"/>
      <c r="AQ2017" s="116" t="s">
        <v>3</v>
      </c>
      <c r="AR2017" s="116" t="s">
        <v>1091</v>
      </c>
      <c r="AS2017" s="116">
        <v>6017</v>
      </c>
    </row>
    <row r="2018" spans="40:45" x14ac:dyDescent="0.25">
      <c r="AN2018" s="116" t="s">
        <v>1130</v>
      </c>
      <c r="AO2018" s="116" t="s">
        <v>1121</v>
      </c>
      <c r="AP2018" s="116" t="s">
        <v>1044</v>
      </c>
      <c r="AQ2018" s="116" t="s">
        <v>1035</v>
      </c>
      <c r="AR2018" s="116" t="s">
        <v>1101</v>
      </c>
      <c r="AS2018" s="116"/>
    </row>
    <row r="2019" spans="40:45" x14ac:dyDescent="0.25">
      <c r="AN2019" s="116" t="s">
        <v>1130</v>
      </c>
      <c r="AO2019" s="116" t="s">
        <v>1121</v>
      </c>
      <c r="AP2019" s="116" t="s">
        <v>1044</v>
      </c>
      <c r="AQ2019" s="116" t="s">
        <v>1036</v>
      </c>
      <c r="AR2019" s="116" t="s">
        <v>1101</v>
      </c>
      <c r="AS2019" s="116">
        <v>918</v>
      </c>
    </row>
    <row r="2020" spans="40:45" x14ac:dyDescent="0.25">
      <c r="AN2020" s="116" t="s">
        <v>1130</v>
      </c>
      <c r="AO2020" s="116" t="s">
        <v>1121</v>
      </c>
      <c r="AP2020" s="116" t="s">
        <v>1044</v>
      </c>
      <c r="AQ2020" s="116" t="s">
        <v>1037</v>
      </c>
      <c r="AR2020" s="116" t="s">
        <v>1101</v>
      </c>
      <c r="AS2020" s="116">
        <v>11622</v>
      </c>
    </row>
    <row r="2021" spans="40:45" x14ac:dyDescent="0.25">
      <c r="AN2021" s="116" t="s">
        <v>1130</v>
      </c>
      <c r="AO2021" s="116" t="s">
        <v>1121</v>
      </c>
      <c r="AP2021" s="116" t="s">
        <v>1044</v>
      </c>
      <c r="AQ2021" s="116" t="s">
        <v>1038</v>
      </c>
      <c r="AR2021" s="116" t="s">
        <v>1101</v>
      </c>
      <c r="AS2021" s="116"/>
    </row>
    <row r="2022" spans="40:45" x14ac:dyDescent="0.25">
      <c r="AN2022" s="116" t="s">
        <v>1130</v>
      </c>
      <c r="AO2022" s="116" t="s">
        <v>1121</v>
      </c>
      <c r="AP2022" s="116" t="s">
        <v>1044</v>
      </c>
      <c r="AQ2022" s="116" t="s">
        <v>1039</v>
      </c>
      <c r="AR2022" s="116" t="s">
        <v>1101</v>
      </c>
      <c r="AS2022" s="116">
        <v>18803</v>
      </c>
    </row>
    <row r="2023" spans="40:45" x14ac:dyDescent="0.25">
      <c r="AN2023" s="116" t="s">
        <v>1130</v>
      </c>
      <c r="AO2023" s="116" t="s">
        <v>1121</v>
      </c>
      <c r="AP2023" s="116" t="s">
        <v>1044</v>
      </c>
      <c r="AQ2023" s="116" t="s">
        <v>1040</v>
      </c>
      <c r="AR2023" s="116" t="s">
        <v>1101</v>
      </c>
      <c r="AS2023" s="116"/>
    </row>
    <row r="2024" spans="40:45" x14ac:dyDescent="0.25">
      <c r="AN2024" s="116" t="s">
        <v>1130</v>
      </c>
      <c r="AO2024" s="116" t="s">
        <v>1121</v>
      </c>
      <c r="AP2024" s="116" t="s">
        <v>1044</v>
      </c>
      <c r="AQ2024" s="116" t="s">
        <v>1041</v>
      </c>
      <c r="AR2024" s="116" t="s">
        <v>1101</v>
      </c>
      <c r="AS2024" s="116"/>
    </row>
    <row r="2025" spans="40:45" x14ac:dyDescent="0.25">
      <c r="AN2025" s="116" t="s">
        <v>1130</v>
      </c>
      <c r="AO2025" s="116" t="s">
        <v>1121</v>
      </c>
      <c r="AP2025" s="116" t="s">
        <v>1044</v>
      </c>
      <c r="AQ2025" s="116" t="s">
        <v>1042</v>
      </c>
      <c r="AR2025" s="116" t="s">
        <v>1101</v>
      </c>
      <c r="AS2025" s="116">
        <v>802</v>
      </c>
    </row>
    <row r="2026" spans="40:45" x14ac:dyDescent="0.25">
      <c r="AN2026" s="116" t="s">
        <v>1130</v>
      </c>
      <c r="AO2026" s="116"/>
      <c r="AP2026" s="116"/>
      <c r="AQ2026" s="116" t="s">
        <v>3</v>
      </c>
      <c r="AR2026" s="116"/>
      <c r="AS2026" s="116">
        <v>32145</v>
      </c>
    </row>
    <row r="2027" spans="40:45" x14ac:dyDescent="0.25">
      <c r="AN2027" s="116" t="s">
        <v>1130</v>
      </c>
      <c r="AO2027" s="116" t="s">
        <v>1121</v>
      </c>
      <c r="AP2027" s="116" t="s">
        <v>1009</v>
      </c>
      <c r="AQ2027" s="116" t="s">
        <v>1036</v>
      </c>
      <c r="AR2027" s="116" t="s">
        <v>1101</v>
      </c>
      <c r="AS2027" s="116">
        <v>120</v>
      </c>
    </row>
    <row r="2028" spans="40:45" x14ac:dyDescent="0.25">
      <c r="AN2028" s="116" t="s">
        <v>1130</v>
      </c>
      <c r="AO2028" s="116" t="s">
        <v>1121</v>
      </c>
      <c r="AP2028" s="116" t="s">
        <v>1009</v>
      </c>
      <c r="AQ2028" s="116" t="s">
        <v>1037</v>
      </c>
      <c r="AR2028" s="116" t="s">
        <v>1101</v>
      </c>
      <c r="AS2028" s="116">
        <v>11622</v>
      </c>
    </row>
    <row r="2029" spans="40:45" x14ac:dyDescent="0.25">
      <c r="AN2029" s="116" t="s">
        <v>1130</v>
      </c>
      <c r="AO2029" s="116" t="s">
        <v>1121</v>
      </c>
      <c r="AP2029" s="116" t="s">
        <v>1009</v>
      </c>
      <c r="AQ2029" s="116" t="s">
        <v>1038</v>
      </c>
      <c r="AR2029" s="116" t="s">
        <v>1101</v>
      </c>
      <c r="AS2029" s="116"/>
    </row>
    <row r="2030" spans="40:45" x14ac:dyDescent="0.25">
      <c r="AN2030" s="116" t="s">
        <v>1130</v>
      </c>
      <c r="AO2030" s="116" t="s">
        <v>1121</v>
      </c>
      <c r="AP2030" s="116" t="s">
        <v>1009</v>
      </c>
      <c r="AQ2030" s="116" t="s">
        <v>1039</v>
      </c>
      <c r="AR2030" s="116" t="s">
        <v>1101</v>
      </c>
      <c r="AS2030" s="116">
        <v>18473</v>
      </c>
    </row>
    <row r="2031" spans="40:45" x14ac:dyDescent="0.25">
      <c r="AN2031" s="116" t="s">
        <v>1130</v>
      </c>
      <c r="AO2031" s="116" t="s">
        <v>1121</v>
      </c>
      <c r="AP2031" s="116" t="s">
        <v>1009</v>
      </c>
      <c r="AQ2031" s="116" t="s">
        <v>1040</v>
      </c>
      <c r="AR2031" s="116" t="s">
        <v>1101</v>
      </c>
      <c r="AS2031" s="116"/>
    </row>
    <row r="2032" spans="40:45" x14ac:dyDescent="0.25">
      <c r="AN2032" s="116" t="s">
        <v>1130</v>
      </c>
      <c r="AO2032" s="116" t="s">
        <v>1121</v>
      </c>
      <c r="AP2032" s="116" t="s">
        <v>1009</v>
      </c>
      <c r="AQ2032" s="116" t="s">
        <v>1041</v>
      </c>
      <c r="AR2032" s="116" t="s">
        <v>1101</v>
      </c>
      <c r="AS2032" s="116"/>
    </row>
    <row r="2033" spans="40:45" x14ac:dyDescent="0.25">
      <c r="AN2033" s="116" t="s">
        <v>1130</v>
      </c>
      <c r="AO2033" s="116" t="s">
        <v>1121</v>
      </c>
      <c r="AP2033" s="116" t="s">
        <v>1009</v>
      </c>
      <c r="AQ2033" s="116" t="s">
        <v>1042</v>
      </c>
      <c r="AR2033" s="116" t="s">
        <v>1101</v>
      </c>
      <c r="AS2033" s="116">
        <v>312</v>
      </c>
    </row>
    <row r="2034" spans="40:45" x14ac:dyDescent="0.25">
      <c r="AN2034" s="116" t="s">
        <v>1130</v>
      </c>
      <c r="AO2034" s="116"/>
      <c r="AP2034" s="116"/>
      <c r="AQ2034" s="116" t="s">
        <v>3</v>
      </c>
      <c r="AR2034" s="116"/>
      <c r="AS2034" s="116">
        <v>30527</v>
      </c>
    </row>
    <row r="2035" spans="40:45" x14ac:dyDescent="0.25">
      <c r="AN2035" s="116" t="s">
        <v>1130</v>
      </c>
      <c r="AO2035" s="116" t="s">
        <v>1121</v>
      </c>
      <c r="AP2035" s="116" t="s">
        <v>1010</v>
      </c>
      <c r="AQ2035" s="116" t="s">
        <v>1035</v>
      </c>
      <c r="AR2035" s="116" t="s">
        <v>1101</v>
      </c>
      <c r="AS2035" s="116"/>
    </row>
    <row r="2036" spans="40:45" x14ac:dyDescent="0.25">
      <c r="AN2036" s="116" t="s">
        <v>1130</v>
      </c>
      <c r="AO2036" s="116" t="s">
        <v>1121</v>
      </c>
      <c r="AP2036" s="116" t="s">
        <v>1010</v>
      </c>
      <c r="AQ2036" s="116" t="s">
        <v>1036</v>
      </c>
      <c r="AR2036" s="116" t="s">
        <v>1101</v>
      </c>
      <c r="AS2036" s="116">
        <v>798</v>
      </c>
    </row>
    <row r="2037" spans="40:45" x14ac:dyDescent="0.25">
      <c r="AN2037" s="116" t="s">
        <v>1130</v>
      </c>
      <c r="AO2037" s="116" t="s">
        <v>1121</v>
      </c>
      <c r="AP2037" s="116" t="s">
        <v>1010</v>
      </c>
      <c r="AQ2037" s="116" t="s">
        <v>1037</v>
      </c>
      <c r="AR2037" s="116" t="s">
        <v>1101</v>
      </c>
      <c r="AS2037" s="116"/>
    </row>
    <row r="2038" spans="40:45" x14ac:dyDescent="0.25">
      <c r="AN2038" s="116" t="s">
        <v>1130</v>
      </c>
      <c r="AO2038" s="116" t="s">
        <v>1121</v>
      </c>
      <c r="AP2038" s="116" t="s">
        <v>1010</v>
      </c>
      <c r="AQ2038" s="116" t="s">
        <v>1038</v>
      </c>
      <c r="AR2038" s="116" t="s">
        <v>1101</v>
      </c>
      <c r="AS2038" s="116"/>
    </row>
    <row r="2039" spans="40:45" x14ac:dyDescent="0.25">
      <c r="AN2039" s="116" t="s">
        <v>1130</v>
      </c>
      <c r="AO2039" s="116" t="s">
        <v>1121</v>
      </c>
      <c r="AP2039" s="116" t="s">
        <v>1010</v>
      </c>
      <c r="AQ2039" s="116" t="s">
        <v>1039</v>
      </c>
      <c r="AR2039" s="116" t="s">
        <v>1101</v>
      </c>
      <c r="AS2039" s="116">
        <v>329</v>
      </c>
    </row>
    <row r="2040" spans="40:45" x14ac:dyDescent="0.25">
      <c r="AN2040" s="116" t="s">
        <v>1130</v>
      </c>
      <c r="AO2040" s="116" t="s">
        <v>1121</v>
      </c>
      <c r="AP2040" s="116" t="s">
        <v>1010</v>
      </c>
      <c r="AQ2040" s="116" t="s">
        <v>1041</v>
      </c>
      <c r="AR2040" s="116" t="s">
        <v>1101</v>
      </c>
      <c r="AS2040" s="116"/>
    </row>
    <row r="2041" spans="40:45" x14ac:dyDescent="0.25">
      <c r="AN2041" s="116" t="s">
        <v>1130</v>
      </c>
      <c r="AO2041" s="116" t="s">
        <v>1121</v>
      </c>
      <c r="AP2041" s="116" t="s">
        <v>1010</v>
      </c>
      <c r="AQ2041" s="116" t="s">
        <v>1042</v>
      </c>
      <c r="AR2041" s="116" t="s">
        <v>1101</v>
      </c>
      <c r="AS2041" s="116">
        <v>490</v>
      </c>
    </row>
    <row r="2042" spans="40:45" x14ac:dyDescent="0.25">
      <c r="AN2042" s="116" t="s">
        <v>1130</v>
      </c>
      <c r="AO2042" s="116"/>
      <c r="AP2042" s="116"/>
      <c r="AQ2042" s="116" t="s">
        <v>3</v>
      </c>
      <c r="AR2042" s="116" t="s">
        <v>1091</v>
      </c>
      <c r="AS2042" s="116">
        <v>1617</v>
      </c>
    </row>
    <row r="2043" spans="40:45" x14ac:dyDescent="0.25">
      <c r="AN2043" s="116" t="s">
        <v>1130</v>
      </c>
      <c r="AO2043" s="116" t="s">
        <v>1122</v>
      </c>
      <c r="AP2043" s="116" t="s">
        <v>1044</v>
      </c>
      <c r="AQ2043" s="116" t="s">
        <v>1035</v>
      </c>
      <c r="AR2043" s="116" t="s">
        <v>1091</v>
      </c>
      <c r="AS2043" s="116"/>
    </row>
    <row r="2044" spans="40:45" x14ac:dyDescent="0.25">
      <c r="AN2044" s="116" t="s">
        <v>1130</v>
      </c>
      <c r="AO2044" s="116" t="s">
        <v>1122</v>
      </c>
      <c r="AP2044" s="116" t="s">
        <v>1044</v>
      </c>
      <c r="AQ2044" s="116" t="s">
        <v>1036</v>
      </c>
      <c r="AR2044" s="116" t="s">
        <v>1091</v>
      </c>
      <c r="AS2044" s="116">
        <v>2444</v>
      </c>
    </row>
    <row r="2045" spans="40:45" x14ac:dyDescent="0.25">
      <c r="AN2045" s="116" t="s">
        <v>1130</v>
      </c>
      <c r="AO2045" s="116" t="s">
        <v>1122</v>
      </c>
      <c r="AP2045" s="116" t="s">
        <v>1044</v>
      </c>
      <c r="AQ2045" s="116" t="s">
        <v>1037</v>
      </c>
      <c r="AR2045" s="116" t="s">
        <v>1091</v>
      </c>
      <c r="AS2045" s="116">
        <v>25949</v>
      </c>
    </row>
    <row r="2046" spans="40:45" x14ac:dyDescent="0.25">
      <c r="AN2046" s="116" t="s">
        <v>1130</v>
      </c>
      <c r="AO2046" s="116" t="s">
        <v>1122</v>
      </c>
      <c r="AP2046" s="116" t="s">
        <v>1044</v>
      </c>
      <c r="AQ2046" s="116" t="s">
        <v>1038</v>
      </c>
      <c r="AR2046" s="116" t="s">
        <v>1091</v>
      </c>
      <c r="AS2046" s="116"/>
    </row>
    <row r="2047" spans="40:45" x14ac:dyDescent="0.25">
      <c r="AN2047" s="116" t="s">
        <v>1130</v>
      </c>
      <c r="AO2047" s="116" t="s">
        <v>1122</v>
      </c>
      <c r="AP2047" s="116" t="s">
        <v>1044</v>
      </c>
      <c r="AQ2047" s="116" t="s">
        <v>1039</v>
      </c>
      <c r="AR2047" s="116" t="s">
        <v>1091</v>
      </c>
      <c r="AS2047" s="116">
        <v>35530</v>
      </c>
    </row>
    <row r="2048" spans="40:45" x14ac:dyDescent="0.25">
      <c r="AN2048" s="116" t="s">
        <v>1130</v>
      </c>
      <c r="AO2048" s="116" t="s">
        <v>1122</v>
      </c>
      <c r="AP2048" s="116" t="s">
        <v>1044</v>
      </c>
      <c r="AQ2048" s="116" t="s">
        <v>1040</v>
      </c>
      <c r="AR2048" s="116" t="s">
        <v>1091</v>
      </c>
      <c r="AS2048" s="116"/>
    </row>
    <row r="2049" spans="40:45" x14ac:dyDescent="0.25">
      <c r="AN2049" s="116" t="s">
        <v>1130</v>
      </c>
      <c r="AO2049" s="116" t="s">
        <v>1122</v>
      </c>
      <c r="AP2049" s="116" t="s">
        <v>1044</v>
      </c>
      <c r="AQ2049" s="116" t="s">
        <v>1041</v>
      </c>
      <c r="AR2049" s="116" t="s">
        <v>1091</v>
      </c>
      <c r="AS2049" s="116"/>
    </row>
    <row r="2050" spans="40:45" x14ac:dyDescent="0.25">
      <c r="AN2050" s="116" t="s">
        <v>1130</v>
      </c>
      <c r="AO2050" s="116" t="s">
        <v>1122</v>
      </c>
      <c r="AP2050" s="116" t="s">
        <v>1044</v>
      </c>
      <c r="AQ2050" s="116" t="s">
        <v>1042</v>
      </c>
      <c r="AR2050" s="116" t="s">
        <v>1091</v>
      </c>
      <c r="AS2050" s="116">
        <v>2005</v>
      </c>
    </row>
    <row r="2051" spans="40:45" x14ac:dyDescent="0.25">
      <c r="AN2051" s="116" t="s">
        <v>1130</v>
      </c>
      <c r="AO2051" s="116"/>
      <c r="AP2051" s="116"/>
      <c r="AQ2051" s="116" t="s">
        <v>3</v>
      </c>
      <c r="AR2051" s="116"/>
      <c r="AS2051" s="116">
        <v>65928</v>
      </c>
    </row>
    <row r="2052" spans="40:45" x14ac:dyDescent="0.25">
      <c r="AN2052" s="116" t="s">
        <v>1130</v>
      </c>
      <c r="AO2052" s="116" t="s">
        <v>1122</v>
      </c>
      <c r="AP2052" s="116" t="s">
        <v>1009</v>
      </c>
      <c r="AQ2052" s="116" t="s">
        <v>1036</v>
      </c>
      <c r="AR2052" s="116" t="s">
        <v>1091</v>
      </c>
      <c r="AS2052" s="116">
        <v>167</v>
      </c>
    </row>
    <row r="2053" spans="40:45" x14ac:dyDescent="0.25">
      <c r="AN2053" s="116" t="s">
        <v>1130</v>
      </c>
      <c r="AO2053" s="116" t="s">
        <v>1122</v>
      </c>
      <c r="AP2053" s="116" t="s">
        <v>1009</v>
      </c>
      <c r="AQ2053" s="116" t="s">
        <v>1037</v>
      </c>
      <c r="AR2053" s="116" t="s">
        <v>1091</v>
      </c>
      <c r="AS2053" s="116">
        <v>25949</v>
      </c>
    </row>
    <row r="2054" spans="40:45" x14ac:dyDescent="0.25">
      <c r="AN2054" s="116" t="s">
        <v>1130</v>
      </c>
      <c r="AO2054" s="116" t="s">
        <v>1122</v>
      </c>
      <c r="AP2054" s="116" t="s">
        <v>1009</v>
      </c>
      <c r="AQ2054" s="116" t="s">
        <v>1038</v>
      </c>
      <c r="AR2054" s="116" t="s">
        <v>1091</v>
      </c>
      <c r="AS2054" s="116"/>
    </row>
    <row r="2055" spans="40:45" x14ac:dyDescent="0.25">
      <c r="AN2055" s="116" t="s">
        <v>1130</v>
      </c>
      <c r="AO2055" s="116" t="s">
        <v>1122</v>
      </c>
      <c r="AP2055" s="116" t="s">
        <v>1009</v>
      </c>
      <c r="AQ2055" s="116" t="s">
        <v>1039</v>
      </c>
      <c r="AR2055" s="116" t="s">
        <v>1091</v>
      </c>
      <c r="AS2055" s="116">
        <v>33594</v>
      </c>
    </row>
    <row r="2056" spans="40:45" x14ac:dyDescent="0.25">
      <c r="AN2056" s="116" t="s">
        <v>1130</v>
      </c>
      <c r="AO2056" s="116" t="s">
        <v>1122</v>
      </c>
      <c r="AP2056" s="116" t="s">
        <v>1009</v>
      </c>
      <c r="AQ2056" s="116" t="s">
        <v>1040</v>
      </c>
      <c r="AR2056" s="116" t="s">
        <v>1091</v>
      </c>
      <c r="AS2056" s="116"/>
    </row>
    <row r="2057" spans="40:45" x14ac:dyDescent="0.25">
      <c r="AN2057" s="116" t="s">
        <v>1130</v>
      </c>
      <c r="AO2057" s="116" t="s">
        <v>1122</v>
      </c>
      <c r="AP2057" s="116" t="s">
        <v>1009</v>
      </c>
      <c r="AQ2057" s="116" t="s">
        <v>1041</v>
      </c>
      <c r="AR2057" s="116" t="s">
        <v>1091</v>
      </c>
      <c r="AS2057" s="116"/>
    </row>
    <row r="2058" spans="40:45" x14ac:dyDescent="0.25">
      <c r="AN2058" s="116" t="s">
        <v>1130</v>
      </c>
      <c r="AO2058" s="116" t="s">
        <v>1122</v>
      </c>
      <c r="AP2058" s="116" t="s">
        <v>1009</v>
      </c>
      <c r="AQ2058" s="116" t="s">
        <v>1042</v>
      </c>
      <c r="AR2058" s="116" t="s">
        <v>1091</v>
      </c>
      <c r="AS2058" s="116">
        <v>605</v>
      </c>
    </row>
    <row r="2059" spans="40:45" x14ac:dyDescent="0.25">
      <c r="AN2059" s="116" t="s">
        <v>1130</v>
      </c>
      <c r="AO2059" s="116"/>
      <c r="AP2059" s="116"/>
      <c r="AQ2059" s="116" t="s">
        <v>3</v>
      </c>
      <c r="AR2059" s="116"/>
      <c r="AS2059" s="116">
        <v>60315</v>
      </c>
    </row>
    <row r="2060" spans="40:45" x14ac:dyDescent="0.25">
      <c r="AN2060" s="116" t="s">
        <v>1130</v>
      </c>
      <c r="AO2060" s="116" t="s">
        <v>1122</v>
      </c>
      <c r="AP2060" s="116" t="s">
        <v>1010</v>
      </c>
      <c r="AQ2060" s="116" t="s">
        <v>1035</v>
      </c>
      <c r="AR2060" s="116" t="s">
        <v>1091</v>
      </c>
      <c r="AS2060" s="116"/>
    </row>
    <row r="2061" spans="40:45" x14ac:dyDescent="0.25">
      <c r="AN2061" s="116" t="s">
        <v>1130</v>
      </c>
      <c r="AO2061" s="116" t="s">
        <v>1122</v>
      </c>
      <c r="AP2061" s="116" t="s">
        <v>1010</v>
      </c>
      <c r="AQ2061" s="116" t="s">
        <v>1036</v>
      </c>
      <c r="AR2061" s="116" t="s">
        <v>1091</v>
      </c>
      <c r="AS2061" s="116">
        <v>2277</v>
      </c>
    </row>
    <row r="2062" spans="40:45" x14ac:dyDescent="0.25">
      <c r="AN2062" s="116" t="s">
        <v>1130</v>
      </c>
      <c r="AO2062" s="116" t="s">
        <v>1122</v>
      </c>
      <c r="AP2062" s="116" t="s">
        <v>1010</v>
      </c>
      <c r="AQ2062" s="116" t="s">
        <v>1037</v>
      </c>
      <c r="AR2062" s="116" t="s">
        <v>1091</v>
      </c>
      <c r="AS2062" s="116"/>
    </row>
    <row r="2063" spans="40:45" x14ac:dyDescent="0.25">
      <c r="AN2063" s="116" t="s">
        <v>1130</v>
      </c>
      <c r="AO2063" s="116" t="s">
        <v>1122</v>
      </c>
      <c r="AP2063" s="116" t="s">
        <v>1010</v>
      </c>
      <c r="AQ2063" s="116" t="s">
        <v>1038</v>
      </c>
      <c r="AR2063" s="116" t="s">
        <v>1091</v>
      </c>
      <c r="AS2063" s="116"/>
    </row>
    <row r="2064" spans="40:45" x14ac:dyDescent="0.25">
      <c r="AN2064" s="116" t="s">
        <v>1130</v>
      </c>
      <c r="AO2064" s="116" t="s">
        <v>1122</v>
      </c>
      <c r="AP2064" s="116" t="s">
        <v>1010</v>
      </c>
      <c r="AQ2064" s="116" t="s">
        <v>1039</v>
      </c>
      <c r="AR2064" s="116" t="s">
        <v>1091</v>
      </c>
      <c r="AS2064" s="116">
        <v>1936</v>
      </c>
    </row>
    <row r="2065" spans="40:45" x14ac:dyDescent="0.25">
      <c r="AN2065" s="116" t="s">
        <v>1130</v>
      </c>
      <c r="AO2065" s="116" t="s">
        <v>1122</v>
      </c>
      <c r="AP2065" s="116" t="s">
        <v>1010</v>
      </c>
      <c r="AQ2065" s="116" t="s">
        <v>1041</v>
      </c>
      <c r="AR2065" s="116" t="s">
        <v>1091</v>
      </c>
      <c r="AS2065" s="116"/>
    </row>
    <row r="2066" spans="40:45" x14ac:dyDescent="0.25">
      <c r="AN2066" s="116" t="s">
        <v>1130</v>
      </c>
      <c r="AO2066" s="116" t="s">
        <v>1122</v>
      </c>
      <c r="AP2066" s="116" t="s">
        <v>1010</v>
      </c>
      <c r="AQ2066" s="116" t="s">
        <v>1042</v>
      </c>
      <c r="AR2066" s="116" t="s">
        <v>1091</v>
      </c>
      <c r="AS2066" s="116">
        <v>1400</v>
      </c>
    </row>
    <row r="2067" spans="40:45" x14ac:dyDescent="0.25">
      <c r="AN2067" s="116" t="s">
        <v>1130</v>
      </c>
      <c r="AO2067" s="116"/>
      <c r="AP2067" s="116"/>
      <c r="AQ2067" s="116" t="s">
        <v>3</v>
      </c>
      <c r="AR2067" s="116" t="s">
        <v>1091</v>
      </c>
      <c r="AS2067" s="116">
        <v>5613</v>
      </c>
    </row>
    <row r="2068" spans="40:45" x14ac:dyDescent="0.25">
      <c r="AN2068" s="116" t="s">
        <v>1005</v>
      </c>
      <c r="AO2068" s="116" t="s">
        <v>1121</v>
      </c>
      <c r="AP2068" s="116" t="s">
        <v>1044</v>
      </c>
      <c r="AQ2068" s="116" t="s">
        <v>1034</v>
      </c>
      <c r="AR2068" s="116" t="s">
        <v>1101</v>
      </c>
      <c r="AS2068" s="116">
        <v>404</v>
      </c>
    </row>
    <row r="2069" spans="40:45" x14ac:dyDescent="0.25">
      <c r="AN2069" s="116" t="s">
        <v>1005</v>
      </c>
      <c r="AO2069" s="116" t="s">
        <v>1121</v>
      </c>
      <c r="AP2069" s="116" t="s">
        <v>1044</v>
      </c>
      <c r="AQ2069" s="116" t="s">
        <v>1035</v>
      </c>
      <c r="AR2069" s="116" t="s">
        <v>1101</v>
      </c>
      <c r="AS2069" s="116">
        <v>4368</v>
      </c>
    </row>
    <row r="2070" spans="40:45" x14ac:dyDescent="0.25">
      <c r="AN2070" s="116" t="s">
        <v>1005</v>
      </c>
      <c r="AO2070" s="116" t="s">
        <v>1121</v>
      </c>
      <c r="AP2070" s="116" t="s">
        <v>1044</v>
      </c>
      <c r="AQ2070" s="116" t="s">
        <v>1036</v>
      </c>
      <c r="AR2070" s="116" t="s">
        <v>1101</v>
      </c>
      <c r="AS2070" s="116">
        <v>379</v>
      </c>
    </row>
    <row r="2071" spans="40:45" x14ac:dyDescent="0.25">
      <c r="AN2071" s="116" t="s">
        <v>1005</v>
      </c>
      <c r="AO2071" s="116" t="s">
        <v>1121</v>
      </c>
      <c r="AP2071" s="116" t="s">
        <v>1044</v>
      </c>
      <c r="AQ2071" s="116" t="s">
        <v>1037</v>
      </c>
      <c r="AR2071" s="116" t="s">
        <v>1101</v>
      </c>
      <c r="AS2071" s="116">
        <v>202550</v>
      </c>
    </row>
    <row r="2072" spans="40:45" x14ac:dyDescent="0.25">
      <c r="AN2072" s="116" t="s">
        <v>1005</v>
      </c>
      <c r="AO2072" s="116" t="s">
        <v>1121</v>
      </c>
      <c r="AP2072" s="116" t="s">
        <v>1044</v>
      </c>
      <c r="AQ2072" s="116" t="s">
        <v>1038</v>
      </c>
      <c r="AR2072" s="116" t="s">
        <v>1101</v>
      </c>
      <c r="AS2072" s="116">
        <v>21457</v>
      </c>
    </row>
    <row r="2073" spans="40:45" x14ac:dyDescent="0.25">
      <c r="AN2073" s="116" t="s">
        <v>1005</v>
      </c>
      <c r="AO2073" s="116" t="s">
        <v>1121</v>
      </c>
      <c r="AP2073" s="116" t="s">
        <v>1044</v>
      </c>
      <c r="AQ2073" s="116" t="s">
        <v>1039</v>
      </c>
      <c r="AR2073" s="116" t="s">
        <v>1101</v>
      </c>
      <c r="AS2073" s="116">
        <v>17259</v>
      </c>
    </row>
    <row r="2074" spans="40:45" x14ac:dyDescent="0.25">
      <c r="AN2074" s="116" t="s">
        <v>1005</v>
      </c>
      <c r="AO2074" s="116" t="s">
        <v>1121</v>
      </c>
      <c r="AP2074" s="116" t="s">
        <v>1044</v>
      </c>
      <c r="AQ2074" s="116" t="s">
        <v>1040</v>
      </c>
      <c r="AR2074" s="116" t="s">
        <v>1101</v>
      </c>
      <c r="AS2074" s="116">
        <v>10348</v>
      </c>
    </row>
    <row r="2075" spans="40:45" x14ac:dyDescent="0.25">
      <c r="AN2075" s="116" t="s">
        <v>1005</v>
      </c>
      <c r="AO2075" s="116" t="s">
        <v>1121</v>
      </c>
      <c r="AP2075" s="116" t="s">
        <v>1044</v>
      </c>
      <c r="AQ2075" s="116" t="s">
        <v>1041</v>
      </c>
      <c r="AR2075" s="116" t="s">
        <v>1101</v>
      </c>
      <c r="AS2075" s="116">
        <v>207150</v>
      </c>
    </row>
    <row r="2076" spans="40:45" x14ac:dyDescent="0.25">
      <c r="AN2076" s="116" t="s">
        <v>1005</v>
      </c>
      <c r="AO2076" s="116" t="s">
        <v>1121</v>
      </c>
      <c r="AP2076" s="116" t="s">
        <v>1044</v>
      </c>
      <c r="AQ2076" s="116" t="s">
        <v>1042</v>
      </c>
      <c r="AR2076" s="116" t="s">
        <v>1101</v>
      </c>
      <c r="AS2076" s="116">
        <v>6254</v>
      </c>
    </row>
    <row r="2077" spans="40:45" x14ac:dyDescent="0.25">
      <c r="AN2077" s="116" t="s">
        <v>1005</v>
      </c>
      <c r="AO2077" s="116"/>
      <c r="AP2077" s="116"/>
      <c r="AQ2077" s="116" t="s">
        <v>3</v>
      </c>
      <c r="AR2077" s="116"/>
      <c r="AS2077" s="116">
        <v>470169</v>
      </c>
    </row>
    <row r="2078" spans="40:45" x14ac:dyDescent="0.25">
      <c r="AN2078" s="116" t="s">
        <v>1005</v>
      </c>
      <c r="AO2078" s="116" t="s">
        <v>1121</v>
      </c>
      <c r="AP2078" s="116" t="s">
        <v>1009</v>
      </c>
      <c r="AQ2078" s="116" t="s">
        <v>1034</v>
      </c>
      <c r="AR2078" s="116" t="s">
        <v>1101</v>
      </c>
      <c r="AS2078" s="116">
        <v>404</v>
      </c>
    </row>
    <row r="2079" spans="40:45" x14ac:dyDescent="0.25">
      <c r="AN2079" s="116" t="s">
        <v>1005</v>
      </c>
      <c r="AO2079" s="116" t="s">
        <v>1121</v>
      </c>
      <c r="AP2079" s="116" t="s">
        <v>1009</v>
      </c>
      <c r="AQ2079" s="116" t="s">
        <v>1035</v>
      </c>
      <c r="AR2079" s="116" t="s">
        <v>1101</v>
      </c>
      <c r="AS2079" s="116">
        <v>4368</v>
      </c>
    </row>
    <row r="2080" spans="40:45" x14ac:dyDescent="0.25">
      <c r="AN2080" s="116" t="s">
        <v>1005</v>
      </c>
      <c r="AO2080" s="116" t="s">
        <v>1121</v>
      </c>
      <c r="AP2080" s="116" t="s">
        <v>1009</v>
      </c>
      <c r="AQ2080" s="116" t="s">
        <v>1036</v>
      </c>
      <c r="AR2080" s="116" t="s">
        <v>1101</v>
      </c>
      <c r="AS2080" s="116"/>
    </row>
    <row r="2081" spans="40:45" x14ac:dyDescent="0.25">
      <c r="AN2081" s="116" t="s">
        <v>1005</v>
      </c>
      <c r="AO2081" s="116" t="s">
        <v>1121</v>
      </c>
      <c r="AP2081" s="116" t="s">
        <v>1009</v>
      </c>
      <c r="AQ2081" s="116" t="s">
        <v>1037</v>
      </c>
      <c r="AR2081" s="116" t="s">
        <v>1101</v>
      </c>
      <c r="AS2081" s="116">
        <v>196277</v>
      </c>
    </row>
    <row r="2082" spans="40:45" x14ac:dyDescent="0.25">
      <c r="AN2082" s="116" t="s">
        <v>1005</v>
      </c>
      <c r="AO2082" s="116" t="s">
        <v>1121</v>
      </c>
      <c r="AP2082" s="116" t="s">
        <v>1009</v>
      </c>
      <c r="AQ2082" s="116" t="s">
        <v>1038</v>
      </c>
      <c r="AR2082" s="116" t="s">
        <v>1101</v>
      </c>
      <c r="AS2082" s="116">
        <v>12701</v>
      </c>
    </row>
    <row r="2083" spans="40:45" x14ac:dyDescent="0.25">
      <c r="AN2083" s="116" t="s">
        <v>1005</v>
      </c>
      <c r="AO2083" s="116" t="s">
        <v>1121</v>
      </c>
      <c r="AP2083" s="116" t="s">
        <v>1009</v>
      </c>
      <c r="AQ2083" s="116" t="s">
        <v>1039</v>
      </c>
      <c r="AR2083" s="116" t="s">
        <v>1101</v>
      </c>
      <c r="AS2083" s="116">
        <v>13139</v>
      </c>
    </row>
    <row r="2084" spans="40:45" x14ac:dyDescent="0.25">
      <c r="AN2084" s="116" t="s">
        <v>1005</v>
      </c>
      <c r="AO2084" s="116" t="s">
        <v>1121</v>
      </c>
      <c r="AP2084" s="116" t="s">
        <v>1009</v>
      </c>
      <c r="AQ2084" s="116" t="s">
        <v>1040</v>
      </c>
      <c r="AR2084" s="116" t="s">
        <v>1101</v>
      </c>
      <c r="AS2084" s="116">
        <v>9597</v>
      </c>
    </row>
    <row r="2085" spans="40:45" x14ac:dyDescent="0.25">
      <c r="AN2085" s="116" t="s">
        <v>1005</v>
      </c>
      <c r="AO2085" s="116" t="s">
        <v>1121</v>
      </c>
      <c r="AP2085" s="116" t="s">
        <v>1009</v>
      </c>
      <c r="AQ2085" s="116" t="s">
        <v>1041</v>
      </c>
      <c r="AR2085" s="116" t="s">
        <v>1101</v>
      </c>
      <c r="AS2085" s="116">
        <v>202674</v>
      </c>
    </row>
    <row r="2086" spans="40:45" x14ac:dyDescent="0.25">
      <c r="AN2086" s="116" t="s">
        <v>1005</v>
      </c>
      <c r="AO2086" s="116" t="s">
        <v>1121</v>
      </c>
      <c r="AP2086" s="116" t="s">
        <v>1009</v>
      </c>
      <c r="AQ2086" s="116" t="s">
        <v>1042</v>
      </c>
      <c r="AR2086" s="116" t="s">
        <v>1101</v>
      </c>
      <c r="AS2086" s="116">
        <v>1213</v>
      </c>
    </row>
    <row r="2087" spans="40:45" x14ac:dyDescent="0.25">
      <c r="AN2087" s="116" t="s">
        <v>1005</v>
      </c>
      <c r="AO2087" s="116"/>
      <c r="AP2087" s="116"/>
      <c r="AQ2087" s="116" t="s">
        <v>3</v>
      </c>
      <c r="AR2087" s="116"/>
      <c r="AS2087" s="116">
        <v>440373</v>
      </c>
    </row>
    <row r="2088" spans="40:45" x14ac:dyDescent="0.25">
      <c r="AN2088" s="116" t="s">
        <v>1005</v>
      </c>
      <c r="AO2088" s="116" t="s">
        <v>1121</v>
      </c>
      <c r="AP2088" s="116" t="s">
        <v>1010</v>
      </c>
      <c r="AQ2088" s="116" t="s">
        <v>1036</v>
      </c>
      <c r="AR2088" s="116" t="s">
        <v>1101</v>
      </c>
      <c r="AS2088" s="116">
        <v>379</v>
      </c>
    </row>
    <row r="2089" spans="40:45" x14ac:dyDescent="0.25">
      <c r="AN2089" s="116" t="s">
        <v>1005</v>
      </c>
      <c r="AO2089" s="116" t="s">
        <v>1121</v>
      </c>
      <c r="AP2089" s="116" t="s">
        <v>1010</v>
      </c>
      <c r="AQ2089" s="116" t="s">
        <v>1037</v>
      </c>
      <c r="AR2089" s="116" t="s">
        <v>1101</v>
      </c>
      <c r="AS2089" s="116">
        <v>6272</v>
      </c>
    </row>
    <row r="2090" spans="40:45" x14ac:dyDescent="0.25">
      <c r="AN2090" s="116" t="s">
        <v>1005</v>
      </c>
      <c r="AO2090" s="116" t="s">
        <v>1121</v>
      </c>
      <c r="AP2090" s="116" t="s">
        <v>1010</v>
      </c>
      <c r="AQ2090" s="116" t="s">
        <v>1038</v>
      </c>
      <c r="AR2090" s="116" t="s">
        <v>1101</v>
      </c>
      <c r="AS2090" s="116">
        <v>8757</v>
      </c>
    </row>
    <row r="2091" spans="40:45" x14ac:dyDescent="0.25">
      <c r="AN2091" s="116" t="s">
        <v>1005</v>
      </c>
      <c r="AO2091" s="116" t="s">
        <v>1121</v>
      </c>
      <c r="AP2091" s="116" t="s">
        <v>1010</v>
      </c>
      <c r="AQ2091" s="116" t="s">
        <v>1039</v>
      </c>
      <c r="AR2091" s="116" t="s">
        <v>1101</v>
      </c>
      <c r="AS2091" s="116">
        <v>4120</v>
      </c>
    </row>
    <row r="2092" spans="40:45" x14ac:dyDescent="0.25">
      <c r="AN2092" s="116" t="s">
        <v>1005</v>
      </c>
      <c r="AO2092" s="116" t="s">
        <v>1121</v>
      </c>
      <c r="AP2092" s="116" t="s">
        <v>1010</v>
      </c>
      <c r="AQ2092" s="116" t="s">
        <v>1040</v>
      </c>
      <c r="AR2092" s="116" t="s">
        <v>1101</v>
      </c>
      <c r="AS2092" s="116">
        <v>751</v>
      </c>
    </row>
    <row r="2093" spans="40:45" x14ac:dyDescent="0.25">
      <c r="AN2093" s="116" t="s">
        <v>1005</v>
      </c>
      <c r="AO2093" s="116" t="s">
        <v>1121</v>
      </c>
      <c r="AP2093" s="116" t="s">
        <v>1010</v>
      </c>
      <c r="AQ2093" s="116" t="s">
        <v>1041</v>
      </c>
      <c r="AR2093" s="116" t="s">
        <v>1101</v>
      </c>
      <c r="AS2093" s="116">
        <v>4476</v>
      </c>
    </row>
    <row r="2094" spans="40:45" x14ac:dyDescent="0.25">
      <c r="AN2094" s="116" t="s">
        <v>1005</v>
      </c>
      <c r="AO2094" s="116" t="s">
        <v>1121</v>
      </c>
      <c r="AP2094" s="116" t="s">
        <v>1010</v>
      </c>
      <c r="AQ2094" s="116" t="s">
        <v>1042</v>
      </c>
      <c r="AR2094" s="116" t="s">
        <v>1101</v>
      </c>
      <c r="AS2094" s="116">
        <v>5041</v>
      </c>
    </row>
    <row r="2095" spans="40:45" x14ac:dyDescent="0.25">
      <c r="AN2095" s="116" t="s">
        <v>1005</v>
      </c>
      <c r="AO2095" s="116"/>
      <c r="AP2095" s="116"/>
      <c r="AQ2095" s="116" t="s">
        <v>3</v>
      </c>
      <c r="AR2095" s="116" t="s">
        <v>1091</v>
      </c>
      <c r="AS2095" s="116">
        <v>29796</v>
      </c>
    </row>
    <row r="2096" spans="40:45" x14ac:dyDescent="0.25">
      <c r="AN2096" s="116" t="s">
        <v>1005</v>
      </c>
      <c r="AO2096" s="116" t="s">
        <v>1122</v>
      </c>
      <c r="AP2096" s="116" t="s">
        <v>1044</v>
      </c>
      <c r="AQ2096" s="116" t="s">
        <v>1034</v>
      </c>
      <c r="AR2096" s="116" t="s">
        <v>1091</v>
      </c>
      <c r="AS2096" s="116">
        <v>760</v>
      </c>
    </row>
    <row r="2097" spans="40:45" x14ac:dyDescent="0.25">
      <c r="AN2097" s="116" t="s">
        <v>1005</v>
      </c>
      <c r="AO2097" s="116" t="s">
        <v>1122</v>
      </c>
      <c r="AP2097" s="116" t="s">
        <v>1044</v>
      </c>
      <c r="AQ2097" s="116" t="s">
        <v>1035</v>
      </c>
      <c r="AR2097" s="116" t="s">
        <v>1091</v>
      </c>
      <c r="AS2097" s="116">
        <v>8835</v>
      </c>
    </row>
    <row r="2098" spans="40:45" x14ac:dyDescent="0.25">
      <c r="AN2098" s="116" t="s">
        <v>1005</v>
      </c>
      <c r="AO2098" s="116" t="s">
        <v>1122</v>
      </c>
      <c r="AP2098" s="116" t="s">
        <v>1044</v>
      </c>
      <c r="AQ2098" s="116" t="s">
        <v>1036</v>
      </c>
      <c r="AR2098" s="116" t="s">
        <v>1091</v>
      </c>
      <c r="AS2098" s="116">
        <v>758</v>
      </c>
    </row>
    <row r="2099" spans="40:45" x14ac:dyDescent="0.25">
      <c r="AN2099" s="116" t="s">
        <v>1005</v>
      </c>
      <c r="AO2099" s="116" t="s">
        <v>1122</v>
      </c>
      <c r="AP2099" s="116" t="s">
        <v>1044</v>
      </c>
      <c r="AQ2099" s="116" t="s">
        <v>1037</v>
      </c>
      <c r="AR2099" s="116" t="s">
        <v>1091</v>
      </c>
      <c r="AS2099" s="116">
        <v>342180</v>
      </c>
    </row>
    <row r="2100" spans="40:45" x14ac:dyDescent="0.25">
      <c r="AN2100" s="116" t="s">
        <v>1005</v>
      </c>
      <c r="AO2100" s="116" t="s">
        <v>1122</v>
      </c>
      <c r="AP2100" s="116" t="s">
        <v>1044</v>
      </c>
      <c r="AQ2100" s="116" t="s">
        <v>1038</v>
      </c>
      <c r="AR2100" s="116" t="s">
        <v>1091</v>
      </c>
      <c r="AS2100" s="116">
        <v>52990</v>
      </c>
    </row>
    <row r="2101" spans="40:45" x14ac:dyDescent="0.25">
      <c r="AN2101" s="116" t="s">
        <v>1005</v>
      </c>
      <c r="AO2101" s="116" t="s">
        <v>1122</v>
      </c>
      <c r="AP2101" s="116" t="s">
        <v>1044</v>
      </c>
      <c r="AQ2101" s="116" t="s">
        <v>1039</v>
      </c>
      <c r="AR2101" s="116" t="s">
        <v>1091</v>
      </c>
      <c r="AS2101" s="116">
        <v>32091</v>
      </c>
    </row>
    <row r="2102" spans="40:45" x14ac:dyDescent="0.25">
      <c r="AN2102" s="116" t="s">
        <v>1005</v>
      </c>
      <c r="AO2102" s="116" t="s">
        <v>1122</v>
      </c>
      <c r="AP2102" s="116" t="s">
        <v>1044</v>
      </c>
      <c r="AQ2102" s="116" t="s">
        <v>1040</v>
      </c>
      <c r="AR2102" s="116" t="s">
        <v>1091</v>
      </c>
      <c r="AS2102" s="116">
        <v>22502</v>
      </c>
    </row>
    <row r="2103" spans="40:45" x14ac:dyDescent="0.25">
      <c r="AN2103" s="116" t="s">
        <v>1005</v>
      </c>
      <c r="AO2103" s="116" t="s">
        <v>1122</v>
      </c>
      <c r="AP2103" s="116" t="s">
        <v>1044</v>
      </c>
      <c r="AQ2103" s="116" t="s">
        <v>1041</v>
      </c>
      <c r="AR2103" s="116" t="s">
        <v>1091</v>
      </c>
      <c r="AS2103" s="116">
        <v>366677</v>
      </c>
    </row>
    <row r="2104" spans="40:45" x14ac:dyDescent="0.25">
      <c r="AN2104" s="116" t="s">
        <v>1005</v>
      </c>
      <c r="AO2104" s="116" t="s">
        <v>1122</v>
      </c>
      <c r="AP2104" s="116" t="s">
        <v>1044</v>
      </c>
      <c r="AQ2104" s="116" t="s">
        <v>1042</v>
      </c>
      <c r="AR2104" s="116" t="s">
        <v>1091</v>
      </c>
      <c r="AS2104" s="116">
        <v>15755</v>
      </c>
    </row>
    <row r="2105" spans="40:45" x14ac:dyDescent="0.25">
      <c r="AN2105" s="116" t="s">
        <v>1005</v>
      </c>
      <c r="AO2105" s="116"/>
      <c r="AP2105" s="116"/>
      <c r="AQ2105" s="116" t="s">
        <v>3</v>
      </c>
      <c r="AR2105" s="116"/>
      <c r="AS2105" s="116">
        <v>842550</v>
      </c>
    </row>
    <row r="2106" spans="40:45" x14ac:dyDescent="0.25">
      <c r="AN2106" s="116" t="s">
        <v>1005</v>
      </c>
      <c r="AO2106" s="116" t="s">
        <v>1122</v>
      </c>
      <c r="AP2106" s="116" t="s">
        <v>1009</v>
      </c>
      <c r="AQ2106" s="116" t="s">
        <v>1034</v>
      </c>
      <c r="AR2106" s="116" t="s">
        <v>1091</v>
      </c>
      <c r="AS2106" s="116">
        <v>760</v>
      </c>
    </row>
    <row r="2107" spans="40:45" x14ac:dyDescent="0.25">
      <c r="AN2107" s="116" t="s">
        <v>1005</v>
      </c>
      <c r="AO2107" s="116" t="s">
        <v>1122</v>
      </c>
      <c r="AP2107" s="116" t="s">
        <v>1009</v>
      </c>
      <c r="AQ2107" s="116" t="s">
        <v>1035</v>
      </c>
      <c r="AR2107" s="116" t="s">
        <v>1091</v>
      </c>
      <c r="AS2107" s="116">
        <v>8835</v>
      </c>
    </row>
    <row r="2108" spans="40:45" x14ac:dyDescent="0.25">
      <c r="AN2108" s="116" t="s">
        <v>1005</v>
      </c>
      <c r="AO2108" s="116" t="s">
        <v>1122</v>
      </c>
      <c r="AP2108" s="116" t="s">
        <v>1009</v>
      </c>
      <c r="AQ2108" s="116" t="s">
        <v>1036</v>
      </c>
      <c r="AR2108" s="116" t="s">
        <v>1091</v>
      </c>
      <c r="AS2108" s="116"/>
    </row>
    <row r="2109" spans="40:45" x14ac:dyDescent="0.25">
      <c r="AN2109" s="116" t="s">
        <v>1005</v>
      </c>
      <c r="AO2109" s="116" t="s">
        <v>1122</v>
      </c>
      <c r="AP2109" s="116" t="s">
        <v>1009</v>
      </c>
      <c r="AQ2109" s="116" t="s">
        <v>1037</v>
      </c>
      <c r="AR2109" s="116" t="s">
        <v>1091</v>
      </c>
      <c r="AS2109" s="116">
        <v>323694</v>
      </c>
    </row>
    <row r="2110" spans="40:45" x14ac:dyDescent="0.25">
      <c r="AN2110" s="116" t="s">
        <v>1005</v>
      </c>
      <c r="AO2110" s="116" t="s">
        <v>1122</v>
      </c>
      <c r="AP2110" s="116" t="s">
        <v>1009</v>
      </c>
      <c r="AQ2110" s="116" t="s">
        <v>1038</v>
      </c>
      <c r="AR2110" s="116" t="s">
        <v>1091</v>
      </c>
      <c r="AS2110" s="116">
        <v>24809</v>
      </c>
    </row>
    <row r="2111" spans="40:45" x14ac:dyDescent="0.25">
      <c r="AN2111" s="116" t="s">
        <v>1005</v>
      </c>
      <c r="AO2111" s="116" t="s">
        <v>1122</v>
      </c>
      <c r="AP2111" s="116" t="s">
        <v>1009</v>
      </c>
      <c r="AQ2111" s="116" t="s">
        <v>1039</v>
      </c>
      <c r="AR2111" s="116" t="s">
        <v>1091</v>
      </c>
      <c r="AS2111" s="116">
        <v>20097</v>
      </c>
    </row>
    <row r="2112" spans="40:45" x14ac:dyDescent="0.25">
      <c r="AN2112" s="116" t="s">
        <v>1005</v>
      </c>
      <c r="AO2112" s="116" t="s">
        <v>1122</v>
      </c>
      <c r="AP2112" s="116" t="s">
        <v>1009</v>
      </c>
      <c r="AQ2112" s="116" t="s">
        <v>1040</v>
      </c>
      <c r="AR2112" s="116" t="s">
        <v>1091</v>
      </c>
      <c r="AS2112" s="116">
        <v>19444</v>
      </c>
    </row>
    <row r="2113" spans="40:45" x14ac:dyDescent="0.25">
      <c r="AN2113" s="116" t="s">
        <v>1005</v>
      </c>
      <c r="AO2113" s="116" t="s">
        <v>1122</v>
      </c>
      <c r="AP2113" s="116" t="s">
        <v>1009</v>
      </c>
      <c r="AQ2113" s="116" t="s">
        <v>1041</v>
      </c>
      <c r="AR2113" s="116" t="s">
        <v>1091</v>
      </c>
      <c r="AS2113" s="116">
        <v>353950</v>
      </c>
    </row>
    <row r="2114" spans="40:45" x14ac:dyDescent="0.25">
      <c r="AN2114" s="116" t="s">
        <v>1005</v>
      </c>
      <c r="AO2114" s="116" t="s">
        <v>1122</v>
      </c>
      <c r="AP2114" s="116" t="s">
        <v>1009</v>
      </c>
      <c r="AQ2114" s="116" t="s">
        <v>1042</v>
      </c>
      <c r="AR2114" s="116" t="s">
        <v>1091</v>
      </c>
      <c r="AS2114" s="116">
        <v>1839</v>
      </c>
    </row>
    <row r="2115" spans="40:45" x14ac:dyDescent="0.25">
      <c r="AN2115" s="116" t="s">
        <v>1005</v>
      </c>
      <c r="AO2115" s="116"/>
      <c r="AP2115" s="116"/>
      <c r="AQ2115" s="116" t="s">
        <v>3</v>
      </c>
      <c r="AR2115" s="116"/>
      <c r="AS2115" s="116">
        <v>753428</v>
      </c>
    </row>
    <row r="2116" spans="40:45" x14ac:dyDescent="0.25">
      <c r="AN2116" s="116" t="s">
        <v>1005</v>
      </c>
      <c r="AO2116" s="116" t="s">
        <v>1122</v>
      </c>
      <c r="AP2116" s="116" t="s">
        <v>1010</v>
      </c>
      <c r="AQ2116" s="116" t="s">
        <v>1036</v>
      </c>
      <c r="AR2116" s="116" t="s">
        <v>1091</v>
      </c>
      <c r="AS2116" s="116">
        <v>758</v>
      </c>
    </row>
    <row r="2117" spans="40:45" x14ac:dyDescent="0.25">
      <c r="AN2117" s="116" t="s">
        <v>1005</v>
      </c>
      <c r="AO2117" s="116" t="s">
        <v>1122</v>
      </c>
      <c r="AP2117" s="116" t="s">
        <v>1010</v>
      </c>
      <c r="AQ2117" s="116" t="s">
        <v>1037</v>
      </c>
      <c r="AR2117" s="116" t="s">
        <v>1091</v>
      </c>
      <c r="AS2117" s="116">
        <v>18487</v>
      </c>
    </row>
    <row r="2118" spans="40:45" x14ac:dyDescent="0.25">
      <c r="AN2118" s="116" t="s">
        <v>1005</v>
      </c>
      <c r="AO2118" s="116" t="s">
        <v>1122</v>
      </c>
      <c r="AP2118" s="116" t="s">
        <v>1010</v>
      </c>
      <c r="AQ2118" s="116" t="s">
        <v>1038</v>
      </c>
      <c r="AR2118" s="116" t="s">
        <v>1091</v>
      </c>
      <c r="AS2118" s="116">
        <v>28181</v>
      </c>
    </row>
    <row r="2119" spans="40:45" x14ac:dyDescent="0.25">
      <c r="AN2119" s="116" t="s">
        <v>1005</v>
      </c>
      <c r="AO2119" s="116" t="s">
        <v>1122</v>
      </c>
      <c r="AP2119" s="116" t="s">
        <v>1010</v>
      </c>
      <c r="AQ2119" s="116" t="s">
        <v>1039</v>
      </c>
      <c r="AR2119" s="116" t="s">
        <v>1091</v>
      </c>
      <c r="AS2119" s="116">
        <v>11994</v>
      </c>
    </row>
    <row r="2120" spans="40:45" x14ac:dyDescent="0.25">
      <c r="AN2120" s="116" t="s">
        <v>1005</v>
      </c>
      <c r="AO2120" s="116" t="s">
        <v>1122</v>
      </c>
      <c r="AP2120" s="116" t="s">
        <v>1010</v>
      </c>
      <c r="AQ2120" s="116" t="s">
        <v>1040</v>
      </c>
      <c r="AR2120" s="116" t="s">
        <v>1091</v>
      </c>
      <c r="AS2120" s="116">
        <v>3058</v>
      </c>
    </row>
    <row r="2121" spans="40:45" x14ac:dyDescent="0.25">
      <c r="AN2121" s="116" t="s">
        <v>1005</v>
      </c>
      <c r="AO2121" s="116" t="s">
        <v>1122</v>
      </c>
      <c r="AP2121" s="116" t="s">
        <v>1010</v>
      </c>
      <c r="AQ2121" s="116" t="s">
        <v>1041</v>
      </c>
      <c r="AR2121" s="116" t="s">
        <v>1091</v>
      </c>
      <c r="AS2121" s="116">
        <v>12727</v>
      </c>
    </row>
    <row r="2122" spans="40:45" x14ac:dyDescent="0.25">
      <c r="AN2122" s="116" t="s">
        <v>1005</v>
      </c>
      <c r="AO2122" s="116" t="s">
        <v>1122</v>
      </c>
      <c r="AP2122" s="116" t="s">
        <v>1010</v>
      </c>
      <c r="AQ2122" s="116" t="s">
        <v>1042</v>
      </c>
      <c r="AR2122" s="116" t="s">
        <v>1091</v>
      </c>
      <c r="AS2122" s="116">
        <v>13916</v>
      </c>
    </row>
    <row r="2123" spans="40:45" x14ac:dyDescent="0.25">
      <c r="AN2123" s="116" t="s">
        <v>1005</v>
      </c>
      <c r="AO2123" s="116"/>
      <c r="AP2123" s="116"/>
      <c r="AQ2123" s="116" t="s">
        <v>3</v>
      </c>
      <c r="AR2123" s="116" t="s">
        <v>1091</v>
      </c>
      <c r="AS2123" s="116">
        <v>89121</v>
      </c>
    </row>
    <row r="2124" spans="40:45" x14ac:dyDescent="0.25">
      <c r="AN2124" s="116" t="s">
        <v>1131</v>
      </c>
      <c r="AO2124" s="116" t="s">
        <v>1121</v>
      </c>
      <c r="AP2124" s="116" t="s">
        <v>1044</v>
      </c>
      <c r="AQ2124" s="116" t="s">
        <v>1034</v>
      </c>
      <c r="AR2124" s="116" t="s">
        <v>1101</v>
      </c>
      <c r="AS2124" s="116">
        <v>34563</v>
      </c>
    </row>
    <row r="2125" spans="40:45" x14ac:dyDescent="0.25">
      <c r="AN2125" s="116" t="s">
        <v>1131</v>
      </c>
      <c r="AO2125" s="116" t="s">
        <v>1121</v>
      </c>
      <c r="AP2125" s="116" t="s">
        <v>1044</v>
      </c>
      <c r="AQ2125" s="116" t="s">
        <v>1040</v>
      </c>
      <c r="AR2125" s="116" t="s">
        <v>1101</v>
      </c>
      <c r="AS2125" s="116">
        <v>275</v>
      </c>
    </row>
    <row r="2126" spans="40:45" x14ac:dyDescent="0.25">
      <c r="AN2126" s="116" t="s">
        <v>1131</v>
      </c>
      <c r="AO2126" s="116" t="s">
        <v>1121</v>
      </c>
      <c r="AP2126" s="116" t="s">
        <v>1044</v>
      </c>
      <c r="AQ2126" s="116" t="s">
        <v>1041</v>
      </c>
      <c r="AR2126" s="116" t="s">
        <v>1101</v>
      </c>
      <c r="AS2126" s="116">
        <v>180</v>
      </c>
    </row>
    <row r="2127" spans="40:45" x14ac:dyDescent="0.25">
      <c r="AN2127" s="116" t="s">
        <v>1131</v>
      </c>
      <c r="AO2127" s="116"/>
      <c r="AP2127" s="116"/>
      <c r="AQ2127" s="116" t="s">
        <v>3</v>
      </c>
      <c r="AR2127" s="116"/>
      <c r="AS2127" s="116">
        <v>35018</v>
      </c>
    </row>
    <row r="2128" spans="40:45" x14ac:dyDescent="0.25">
      <c r="AN2128" s="116" t="s">
        <v>1131</v>
      </c>
      <c r="AO2128" s="116" t="s">
        <v>1121</v>
      </c>
      <c r="AP2128" s="116" t="s">
        <v>1009</v>
      </c>
      <c r="AQ2128" s="116" t="s">
        <v>1034</v>
      </c>
      <c r="AR2128" s="116" t="s">
        <v>1101</v>
      </c>
      <c r="AS2128" s="116">
        <v>33686</v>
      </c>
    </row>
    <row r="2129" spans="40:45" x14ac:dyDescent="0.25">
      <c r="AN2129" s="116" t="s">
        <v>1131</v>
      </c>
      <c r="AO2129" s="116" t="s">
        <v>1121</v>
      </c>
      <c r="AP2129" s="116" t="s">
        <v>1009</v>
      </c>
      <c r="AQ2129" s="116" t="s">
        <v>1040</v>
      </c>
      <c r="AR2129" s="116" t="s">
        <v>1101</v>
      </c>
      <c r="AS2129" s="116">
        <v>275</v>
      </c>
    </row>
    <row r="2130" spans="40:45" x14ac:dyDescent="0.25">
      <c r="AN2130" s="116" t="s">
        <v>1131</v>
      </c>
      <c r="AO2130" s="116"/>
      <c r="AP2130" s="116"/>
      <c r="AQ2130" s="116" t="s">
        <v>3</v>
      </c>
      <c r="AR2130" s="116"/>
      <c r="AS2130" s="116">
        <v>33961</v>
      </c>
    </row>
    <row r="2131" spans="40:45" x14ac:dyDescent="0.25">
      <c r="AN2131" s="116" t="s">
        <v>1131</v>
      </c>
      <c r="AO2131" s="116" t="s">
        <v>1121</v>
      </c>
      <c r="AP2131" s="116" t="s">
        <v>1010</v>
      </c>
      <c r="AQ2131" s="116" t="s">
        <v>1034</v>
      </c>
      <c r="AR2131" s="116" t="s">
        <v>1101</v>
      </c>
      <c r="AS2131" s="116">
        <v>877</v>
      </c>
    </row>
    <row r="2132" spans="40:45" x14ac:dyDescent="0.25">
      <c r="AN2132" s="116" t="s">
        <v>1131</v>
      </c>
      <c r="AO2132" s="116" t="s">
        <v>1121</v>
      </c>
      <c r="AP2132" s="116" t="s">
        <v>1010</v>
      </c>
      <c r="AQ2132" s="116" t="s">
        <v>1041</v>
      </c>
      <c r="AR2132" s="116" t="s">
        <v>1101</v>
      </c>
      <c r="AS2132" s="116">
        <v>180</v>
      </c>
    </row>
    <row r="2133" spans="40:45" x14ac:dyDescent="0.25">
      <c r="AN2133" s="116" t="s">
        <v>1131</v>
      </c>
      <c r="AO2133" s="116"/>
      <c r="AP2133" s="116"/>
      <c r="AQ2133" s="116" t="s">
        <v>3</v>
      </c>
      <c r="AR2133" s="116" t="s">
        <v>1091</v>
      </c>
      <c r="AS2133" s="116">
        <v>1057</v>
      </c>
    </row>
    <row r="2134" spans="40:45" x14ac:dyDescent="0.25">
      <c r="AN2134" s="116" t="s">
        <v>1131</v>
      </c>
      <c r="AO2134" s="116" t="s">
        <v>1122</v>
      </c>
      <c r="AP2134" s="116" t="s">
        <v>1044</v>
      </c>
      <c r="AQ2134" s="116" t="s">
        <v>1034</v>
      </c>
      <c r="AR2134" s="116" t="s">
        <v>1091</v>
      </c>
      <c r="AS2134" s="116">
        <v>54233</v>
      </c>
    </row>
    <row r="2135" spans="40:45" x14ac:dyDescent="0.25">
      <c r="AN2135" s="116" t="s">
        <v>1131</v>
      </c>
      <c r="AO2135" s="116" t="s">
        <v>1122</v>
      </c>
      <c r="AP2135" s="116" t="s">
        <v>1044</v>
      </c>
      <c r="AQ2135" s="116" t="s">
        <v>1040</v>
      </c>
      <c r="AR2135" s="116" t="s">
        <v>1091</v>
      </c>
      <c r="AS2135" s="116">
        <v>528</v>
      </c>
    </row>
    <row r="2136" spans="40:45" x14ac:dyDescent="0.25">
      <c r="AN2136" s="116" t="s">
        <v>1131</v>
      </c>
      <c r="AO2136" s="116" t="s">
        <v>1122</v>
      </c>
      <c r="AP2136" s="116" t="s">
        <v>1044</v>
      </c>
      <c r="AQ2136" s="116" t="s">
        <v>1041</v>
      </c>
      <c r="AR2136" s="116" t="s">
        <v>1091</v>
      </c>
      <c r="AS2136" s="116">
        <v>365</v>
      </c>
    </row>
    <row r="2137" spans="40:45" x14ac:dyDescent="0.25">
      <c r="AN2137" s="116" t="s">
        <v>1131</v>
      </c>
      <c r="AO2137" s="116"/>
      <c r="AP2137" s="116"/>
      <c r="AQ2137" s="116" t="s">
        <v>3</v>
      </c>
      <c r="AR2137" s="116"/>
      <c r="AS2137" s="116">
        <v>55126</v>
      </c>
    </row>
    <row r="2138" spans="40:45" x14ac:dyDescent="0.25">
      <c r="AN2138" s="116" t="s">
        <v>1131</v>
      </c>
      <c r="AO2138" s="116" t="s">
        <v>1122</v>
      </c>
      <c r="AP2138" s="116" t="s">
        <v>1009</v>
      </c>
      <c r="AQ2138" s="116" t="s">
        <v>1034</v>
      </c>
      <c r="AR2138" s="116" t="s">
        <v>1091</v>
      </c>
      <c r="AS2138" s="116">
        <v>52533</v>
      </c>
    </row>
    <row r="2139" spans="40:45" x14ac:dyDescent="0.25">
      <c r="AN2139" s="116" t="s">
        <v>1131</v>
      </c>
      <c r="AO2139" s="116" t="s">
        <v>1122</v>
      </c>
      <c r="AP2139" s="116" t="s">
        <v>1009</v>
      </c>
      <c r="AQ2139" s="116" t="s">
        <v>1040</v>
      </c>
      <c r="AR2139" s="116" t="s">
        <v>1091</v>
      </c>
      <c r="AS2139" s="116">
        <v>528</v>
      </c>
    </row>
    <row r="2140" spans="40:45" x14ac:dyDescent="0.25">
      <c r="AN2140" s="116" t="s">
        <v>1131</v>
      </c>
      <c r="AO2140" s="116"/>
      <c r="AP2140" s="116"/>
      <c r="AQ2140" s="116" t="s">
        <v>3</v>
      </c>
      <c r="AR2140" s="116"/>
      <c r="AS2140" s="116">
        <v>53061</v>
      </c>
    </row>
    <row r="2141" spans="40:45" x14ac:dyDescent="0.25">
      <c r="AN2141" s="116" t="s">
        <v>1131</v>
      </c>
      <c r="AO2141" s="116" t="s">
        <v>1122</v>
      </c>
      <c r="AP2141" s="116" t="s">
        <v>1010</v>
      </c>
      <c r="AQ2141" s="116" t="s">
        <v>1034</v>
      </c>
      <c r="AR2141" s="116" t="s">
        <v>1091</v>
      </c>
      <c r="AS2141" s="116">
        <v>1700</v>
      </c>
    </row>
    <row r="2142" spans="40:45" x14ac:dyDescent="0.25">
      <c r="AN2142" s="116" t="s">
        <v>1131</v>
      </c>
      <c r="AO2142" s="116" t="s">
        <v>1122</v>
      </c>
      <c r="AP2142" s="116" t="s">
        <v>1010</v>
      </c>
      <c r="AQ2142" s="116" t="s">
        <v>1041</v>
      </c>
      <c r="AR2142" s="116" t="s">
        <v>1091</v>
      </c>
      <c r="AS2142" s="116">
        <v>365</v>
      </c>
    </row>
    <row r="2143" spans="40:45" x14ac:dyDescent="0.25">
      <c r="AN2143" s="116" t="s">
        <v>1131</v>
      </c>
      <c r="AO2143" s="116"/>
      <c r="AP2143" s="116"/>
      <c r="AQ2143" s="116" t="s">
        <v>3</v>
      </c>
      <c r="AR2143" s="116" t="s">
        <v>1091</v>
      </c>
      <c r="AS2143" s="116">
        <v>2065</v>
      </c>
    </row>
    <row r="2144" spans="40:45" x14ac:dyDescent="0.25">
      <c r="AN2144" s="116" t="s">
        <v>1132</v>
      </c>
      <c r="AO2144" s="116" t="s">
        <v>1121</v>
      </c>
      <c r="AP2144" s="116" t="s">
        <v>1044</v>
      </c>
      <c r="AQ2144" s="116" t="s">
        <v>1034</v>
      </c>
      <c r="AR2144" s="116" t="s">
        <v>1101</v>
      </c>
      <c r="AS2144" s="116">
        <v>501</v>
      </c>
    </row>
    <row r="2145" spans="40:45" x14ac:dyDescent="0.25">
      <c r="AN2145" s="116" t="s">
        <v>1132</v>
      </c>
      <c r="AO2145" s="116" t="s">
        <v>1121</v>
      </c>
      <c r="AP2145" s="116" t="s">
        <v>1044</v>
      </c>
      <c r="AQ2145" s="116" t="s">
        <v>1035</v>
      </c>
      <c r="AR2145" s="116" t="s">
        <v>1101</v>
      </c>
      <c r="AS2145" s="116">
        <v>142</v>
      </c>
    </row>
    <row r="2146" spans="40:45" x14ac:dyDescent="0.25">
      <c r="AN2146" s="116" t="s">
        <v>1132</v>
      </c>
      <c r="AO2146" s="116" t="s">
        <v>1121</v>
      </c>
      <c r="AP2146" s="116" t="s">
        <v>1044</v>
      </c>
      <c r="AQ2146" s="116" t="s">
        <v>1036</v>
      </c>
      <c r="AR2146" s="116" t="s">
        <v>1101</v>
      </c>
      <c r="AS2146" s="116">
        <v>104</v>
      </c>
    </row>
    <row r="2147" spans="40:45" x14ac:dyDescent="0.25">
      <c r="AN2147" s="116" t="s">
        <v>1132</v>
      </c>
      <c r="AO2147" s="116" t="s">
        <v>1121</v>
      </c>
      <c r="AP2147" s="116" t="s">
        <v>1044</v>
      </c>
      <c r="AQ2147" s="116" t="s">
        <v>1037</v>
      </c>
      <c r="AR2147" s="116" t="s">
        <v>1101</v>
      </c>
      <c r="AS2147" s="116">
        <v>11796</v>
      </c>
    </row>
    <row r="2148" spans="40:45" x14ac:dyDescent="0.25">
      <c r="AN2148" s="116" t="s">
        <v>1132</v>
      </c>
      <c r="AO2148" s="116" t="s">
        <v>1121</v>
      </c>
      <c r="AP2148" s="116" t="s">
        <v>1044</v>
      </c>
      <c r="AQ2148" s="116" t="s">
        <v>1038</v>
      </c>
      <c r="AR2148" s="116" t="s">
        <v>1101</v>
      </c>
      <c r="AS2148" s="116">
        <v>948</v>
      </c>
    </row>
    <row r="2149" spans="40:45" x14ac:dyDescent="0.25">
      <c r="AN2149" s="116" t="s">
        <v>1132</v>
      </c>
      <c r="AO2149" s="116" t="s">
        <v>1121</v>
      </c>
      <c r="AP2149" s="116" t="s">
        <v>1044</v>
      </c>
      <c r="AQ2149" s="116" t="s">
        <v>1039</v>
      </c>
      <c r="AR2149" s="116" t="s">
        <v>1101</v>
      </c>
      <c r="AS2149" s="116">
        <v>2408</v>
      </c>
    </row>
    <row r="2150" spans="40:45" x14ac:dyDescent="0.25">
      <c r="AN2150" s="116" t="s">
        <v>1132</v>
      </c>
      <c r="AO2150" s="116" t="s">
        <v>1121</v>
      </c>
      <c r="AP2150" s="116" t="s">
        <v>1044</v>
      </c>
      <c r="AQ2150" s="116" t="s">
        <v>1040</v>
      </c>
      <c r="AR2150" s="116" t="s">
        <v>1101</v>
      </c>
      <c r="AS2150" s="116">
        <v>338</v>
      </c>
    </row>
    <row r="2151" spans="40:45" x14ac:dyDescent="0.25">
      <c r="AN2151" s="116" t="s">
        <v>1132</v>
      </c>
      <c r="AO2151" s="116" t="s">
        <v>1121</v>
      </c>
      <c r="AP2151" s="116" t="s">
        <v>1044</v>
      </c>
      <c r="AQ2151" s="116" t="s">
        <v>1041</v>
      </c>
      <c r="AR2151" s="116" t="s">
        <v>1101</v>
      </c>
      <c r="AS2151" s="116">
        <v>2155</v>
      </c>
    </row>
    <row r="2152" spans="40:45" x14ac:dyDescent="0.25">
      <c r="AN2152" s="116" t="s">
        <v>1132</v>
      </c>
      <c r="AO2152" s="116" t="s">
        <v>1121</v>
      </c>
      <c r="AP2152" s="116" t="s">
        <v>1044</v>
      </c>
      <c r="AQ2152" s="116" t="s">
        <v>1042</v>
      </c>
      <c r="AR2152" s="116" t="s">
        <v>1101</v>
      </c>
      <c r="AS2152" s="116">
        <v>2079</v>
      </c>
    </row>
    <row r="2153" spans="40:45" x14ac:dyDescent="0.25">
      <c r="AN2153" s="116" t="s">
        <v>1132</v>
      </c>
      <c r="AO2153" s="116"/>
      <c r="AP2153" s="116"/>
      <c r="AQ2153" s="116" t="s">
        <v>3</v>
      </c>
      <c r="AR2153" s="116"/>
      <c r="AS2153" s="116">
        <v>20471</v>
      </c>
    </row>
    <row r="2154" spans="40:45" x14ac:dyDescent="0.25">
      <c r="AN2154" s="116" t="s">
        <v>1132</v>
      </c>
      <c r="AO2154" s="116" t="s">
        <v>1121</v>
      </c>
      <c r="AP2154" s="116" t="s">
        <v>1009</v>
      </c>
      <c r="AQ2154" s="116" t="s">
        <v>1034</v>
      </c>
      <c r="AR2154" s="116" t="s">
        <v>1101</v>
      </c>
      <c r="AS2154" s="116">
        <v>403</v>
      </c>
    </row>
    <row r="2155" spans="40:45" x14ac:dyDescent="0.25">
      <c r="AN2155" s="116" t="s">
        <v>1132</v>
      </c>
      <c r="AO2155" s="116" t="s">
        <v>1121</v>
      </c>
      <c r="AP2155" s="116" t="s">
        <v>1009</v>
      </c>
      <c r="AQ2155" s="116" t="s">
        <v>1035</v>
      </c>
      <c r="AR2155" s="116" t="s">
        <v>1101</v>
      </c>
      <c r="AS2155" s="116">
        <v>142</v>
      </c>
    </row>
    <row r="2156" spans="40:45" x14ac:dyDescent="0.25">
      <c r="AN2156" s="116" t="s">
        <v>1132</v>
      </c>
      <c r="AO2156" s="116" t="s">
        <v>1121</v>
      </c>
      <c r="AP2156" s="116" t="s">
        <v>1009</v>
      </c>
      <c r="AQ2156" s="116" t="s">
        <v>1036</v>
      </c>
      <c r="AR2156" s="116" t="s">
        <v>1101</v>
      </c>
      <c r="AS2156" s="116"/>
    </row>
    <row r="2157" spans="40:45" x14ac:dyDescent="0.25">
      <c r="AN2157" s="116" t="s">
        <v>1132</v>
      </c>
      <c r="AO2157" s="116" t="s">
        <v>1121</v>
      </c>
      <c r="AP2157" s="116" t="s">
        <v>1009</v>
      </c>
      <c r="AQ2157" s="116" t="s">
        <v>1037</v>
      </c>
      <c r="AR2157" s="116" t="s">
        <v>1101</v>
      </c>
      <c r="AS2157" s="116">
        <v>11734</v>
      </c>
    </row>
    <row r="2158" spans="40:45" x14ac:dyDescent="0.25">
      <c r="AN2158" s="116" t="s">
        <v>1132</v>
      </c>
      <c r="AO2158" s="116" t="s">
        <v>1121</v>
      </c>
      <c r="AP2158" s="116" t="s">
        <v>1009</v>
      </c>
      <c r="AQ2158" s="116" t="s">
        <v>1038</v>
      </c>
      <c r="AR2158" s="116" t="s">
        <v>1101</v>
      </c>
      <c r="AS2158" s="116">
        <v>404</v>
      </c>
    </row>
    <row r="2159" spans="40:45" x14ac:dyDescent="0.25">
      <c r="AN2159" s="116" t="s">
        <v>1132</v>
      </c>
      <c r="AO2159" s="116" t="s">
        <v>1121</v>
      </c>
      <c r="AP2159" s="116" t="s">
        <v>1009</v>
      </c>
      <c r="AQ2159" s="116" t="s">
        <v>1039</v>
      </c>
      <c r="AR2159" s="116" t="s">
        <v>1101</v>
      </c>
      <c r="AS2159" s="116">
        <v>1928</v>
      </c>
    </row>
    <row r="2160" spans="40:45" x14ac:dyDescent="0.25">
      <c r="AN2160" s="116" t="s">
        <v>1132</v>
      </c>
      <c r="AO2160" s="116" t="s">
        <v>1121</v>
      </c>
      <c r="AP2160" s="116" t="s">
        <v>1009</v>
      </c>
      <c r="AQ2160" s="116" t="s">
        <v>1040</v>
      </c>
      <c r="AR2160" s="116" t="s">
        <v>1101</v>
      </c>
      <c r="AS2160" s="116">
        <v>204</v>
      </c>
    </row>
    <row r="2161" spans="40:45" x14ac:dyDescent="0.25">
      <c r="AN2161" s="116" t="s">
        <v>1132</v>
      </c>
      <c r="AO2161" s="116" t="s">
        <v>1121</v>
      </c>
      <c r="AP2161" s="116" t="s">
        <v>1009</v>
      </c>
      <c r="AQ2161" s="116" t="s">
        <v>1041</v>
      </c>
      <c r="AR2161" s="116" t="s">
        <v>1101</v>
      </c>
      <c r="AS2161" s="116">
        <v>2091</v>
      </c>
    </row>
    <row r="2162" spans="40:45" x14ac:dyDescent="0.25">
      <c r="AN2162" s="116" t="s">
        <v>1132</v>
      </c>
      <c r="AO2162" s="116" t="s">
        <v>1121</v>
      </c>
      <c r="AP2162" s="116" t="s">
        <v>1009</v>
      </c>
      <c r="AQ2162" s="116" t="s">
        <v>1042</v>
      </c>
      <c r="AR2162" s="116" t="s">
        <v>1101</v>
      </c>
      <c r="AS2162" s="116">
        <v>291</v>
      </c>
    </row>
    <row r="2163" spans="40:45" x14ac:dyDescent="0.25">
      <c r="AN2163" s="116" t="s">
        <v>1132</v>
      </c>
      <c r="AO2163" s="116"/>
      <c r="AP2163" s="116"/>
      <c r="AQ2163" s="116" t="s">
        <v>3</v>
      </c>
      <c r="AR2163" s="116"/>
      <c r="AS2163" s="116">
        <v>17197</v>
      </c>
    </row>
    <row r="2164" spans="40:45" x14ac:dyDescent="0.25">
      <c r="AN2164" s="116" t="s">
        <v>1132</v>
      </c>
      <c r="AO2164" s="116" t="s">
        <v>1121</v>
      </c>
      <c r="AP2164" s="116" t="s">
        <v>1010</v>
      </c>
      <c r="AQ2164" s="116" t="s">
        <v>1034</v>
      </c>
      <c r="AR2164" s="116" t="s">
        <v>1101</v>
      </c>
      <c r="AS2164" s="116">
        <v>98</v>
      </c>
    </row>
    <row r="2165" spans="40:45" x14ac:dyDescent="0.25">
      <c r="AN2165" s="116" t="s">
        <v>1132</v>
      </c>
      <c r="AO2165" s="116" t="s">
        <v>1121</v>
      </c>
      <c r="AP2165" s="116" t="s">
        <v>1010</v>
      </c>
      <c r="AQ2165" s="116" t="s">
        <v>1035</v>
      </c>
      <c r="AR2165" s="116" t="s">
        <v>1101</v>
      </c>
      <c r="AS2165" s="116"/>
    </row>
    <row r="2166" spans="40:45" x14ac:dyDescent="0.25">
      <c r="AN2166" s="116" t="s">
        <v>1132</v>
      </c>
      <c r="AO2166" s="116" t="s">
        <v>1121</v>
      </c>
      <c r="AP2166" s="116" t="s">
        <v>1010</v>
      </c>
      <c r="AQ2166" s="116" t="s">
        <v>1036</v>
      </c>
      <c r="AR2166" s="116" t="s">
        <v>1101</v>
      </c>
      <c r="AS2166" s="116">
        <v>104</v>
      </c>
    </row>
    <row r="2167" spans="40:45" x14ac:dyDescent="0.25">
      <c r="AN2167" s="116" t="s">
        <v>1132</v>
      </c>
      <c r="AO2167" s="116" t="s">
        <v>1121</v>
      </c>
      <c r="AP2167" s="116" t="s">
        <v>1010</v>
      </c>
      <c r="AQ2167" s="116" t="s">
        <v>1037</v>
      </c>
      <c r="AR2167" s="116" t="s">
        <v>1101</v>
      </c>
      <c r="AS2167" s="116">
        <v>62</v>
      </c>
    </row>
    <row r="2168" spans="40:45" x14ac:dyDescent="0.25">
      <c r="AN2168" s="116" t="s">
        <v>1132</v>
      </c>
      <c r="AO2168" s="116" t="s">
        <v>1121</v>
      </c>
      <c r="AP2168" s="116" t="s">
        <v>1010</v>
      </c>
      <c r="AQ2168" s="116" t="s">
        <v>1038</v>
      </c>
      <c r="AR2168" s="116" t="s">
        <v>1101</v>
      </c>
      <c r="AS2168" s="116">
        <v>544</v>
      </c>
    </row>
    <row r="2169" spans="40:45" x14ac:dyDescent="0.25">
      <c r="AN2169" s="116" t="s">
        <v>1132</v>
      </c>
      <c r="AO2169" s="116" t="s">
        <v>1121</v>
      </c>
      <c r="AP2169" s="116" t="s">
        <v>1010</v>
      </c>
      <c r="AQ2169" s="116" t="s">
        <v>1039</v>
      </c>
      <c r="AR2169" s="116" t="s">
        <v>1101</v>
      </c>
      <c r="AS2169" s="116">
        <v>480</v>
      </c>
    </row>
    <row r="2170" spans="40:45" x14ac:dyDescent="0.25">
      <c r="AN2170" s="116" t="s">
        <v>1132</v>
      </c>
      <c r="AO2170" s="116" t="s">
        <v>1121</v>
      </c>
      <c r="AP2170" s="116" t="s">
        <v>1010</v>
      </c>
      <c r="AQ2170" s="116" t="s">
        <v>1040</v>
      </c>
      <c r="AR2170" s="116" t="s">
        <v>1101</v>
      </c>
      <c r="AS2170" s="116">
        <v>134</v>
      </c>
    </row>
    <row r="2171" spans="40:45" x14ac:dyDescent="0.25">
      <c r="AN2171" s="116" t="s">
        <v>1132</v>
      </c>
      <c r="AO2171" s="116" t="s">
        <v>1121</v>
      </c>
      <c r="AP2171" s="116" t="s">
        <v>1010</v>
      </c>
      <c r="AQ2171" s="116" t="s">
        <v>1041</v>
      </c>
      <c r="AR2171" s="116" t="s">
        <v>1101</v>
      </c>
      <c r="AS2171" s="116">
        <v>64</v>
      </c>
    </row>
    <row r="2172" spans="40:45" x14ac:dyDescent="0.25">
      <c r="AN2172" s="116" t="s">
        <v>1132</v>
      </c>
      <c r="AO2172" s="116" t="s">
        <v>1121</v>
      </c>
      <c r="AP2172" s="116" t="s">
        <v>1010</v>
      </c>
      <c r="AQ2172" s="116" t="s">
        <v>1042</v>
      </c>
      <c r="AR2172" s="116" t="s">
        <v>1101</v>
      </c>
      <c r="AS2172" s="116">
        <v>1788</v>
      </c>
    </row>
    <row r="2173" spans="40:45" x14ac:dyDescent="0.25">
      <c r="AN2173" s="116" t="s">
        <v>1132</v>
      </c>
      <c r="AO2173" s="116"/>
      <c r="AP2173" s="116"/>
      <c r="AQ2173" s="116" t="s">
        <v>3</v>
      </c>
      <c r="AR2173" s="116" t="s">
        <v>1091</v>
      </c>
      <c r="AS2173" s="116">
        <v>3274</v>
      </c>
    </row>
    <row r="2174" spans="40:45" x14ac:dyDescent="0.25">
      <c r="AN2174" s="116" t="s">
        <v>1132</v>
      </c>
      <c r="AO2174" s="116" t="s">
        <v>1122</v>
      </c>
      <c r="AP2174" s="116" t="s">
        <v>1044</v>
      </c>
      <c r="AQ2174" s="116" t="s">
        <v>1034</v>
      </c>
      <c r="AR2174" s="116" t="s">
        <v>1091</v>
      </c>
      <c r="AS2174" s="116">
        <v>705</v>
      </c>
    </row>
    <row r="2175" spans="40:45" x14ac:dyDescent="0.25">
      <c r="AN2175" s="116" t="s">
        <v>1132</v>
      </c>
      <c r="AO2175" s="116" t="s">
        <v>1122</v>
      </c>
      <c r="AP2175" s="116" t="s">
        <v>1044</v>
      </c>
      <c r="AQ2175" s="116" t="s">
        <v>1035</v>
      </c>
      <c r="AR2175" s="116" t="s">
        <v>1091</v>
      </c>
      <c r="AS2175" s="116">
        <v>213</v>
      </c>
    </row>
    <row r="2176" spans="40:45" x14ac:dyDescent="0.25">
      <c r="AN2176" s="116" t="s">
        <v>1132</v>
      </c>
      <c r="AO2176" s="116" t="s">
        <v>1122</v>
      </c>
      <c r="AP2176" s="116" t="s">
        <v>1044</v>
      </c>
      <c r="AQ2176" s="116" t="s">
        <v>1036</v>
      </c>
      <c r="AR2176" s="116" t="s">
        <v>1091</v>
      </c>
      <c r="AS2176" s="116">
        <v>370</v>
      </c>
    </row>
    <row r="2177" spans="40:45" x14ac:dyDescent="0.25">
      <c r="AN2177" s="116" t="s">
        <v>1132</v>
      </c>
      <c r="AO2177" s="116" t="s">
        <v>1122</v>
      </c>
      <c r="AP2177" s="116" t="s">
        <v>1044</v>
      </c>
      <c r="AQ2177" s="116" t="s">
        <v>1037</v>
      </c>
      <c r="AR2177" s="116" t="s">
        <v>1091</v>
      </c>
      <c r="AS2177" s="116">
        <v>19387</v>
      </c>
    </row>
    <row r="2178" spans="40:45" x14ac:dyDescent="0.25">
      <c r="AN2178" s="116" t="s">
        <v>1132</v>
      </c>
      <c r="AO2178" s="116" t="s">
        <v>1122</v>
      </c>
      <c r="AP2178" s="116" t="s">
        <v>1044</v>
      </c>
      <c r="AQ2178" s="116" t="s">
        <v>1038</v>
      </c>
      <c r="AR2178" s="116" t="s">
        <v>1091</v>
      </c>
      <c r="AS2178" s="116">
        <v>2088</v>
      </c>
    </row>
    <row r="2179" spans="40:45" x14ac:dyDescent="0.25">
      <c r="AN2179" s="116" t="s">
        <v>1132</v>
      </c>
      <c r="AO2179" s="116" t="s">
        <v>1122</v>
      </c>
      <c r="AP2179" s="116" t="s">
        <v>1044</v>
      </c>
      <c r="AQ2179" s="116" t="s">
        <v>1039</v>
      </c>
      <c r="AR2179" s="116" t="s">
        <v>1091</v>
      </c>
      <c r="AS2179" s="116">
        <v>4641</v>
      </c>
    </row>
    <row r="2180" spans="40:45" x14ac:dyDescent="0.25">
      <c r="AN2180" s="116" t="s">
        <v>1132</v>
      </c>
      <c r="AO2180" s="116" t="s">
        <v>1122</v>
      </c>
      <c r="AP2180" s="116" t="s">
        <v>1044</v>
      </c>
      <c r="AQ2180" s="116" t="s">
        <v>1040</v>
      </c>
      <c r="AR2180" s="116" t="s">
        <v>1091</v>
      </c>
      <c r="AS2180" s="116">
        <v>898</v>
      </c>
    </row>
    <row r="2181" spans="40:45" x14ac:dyDescent="0.25">
      <c r="AN2181" s="116" t="s">
        <v>1132</v>
      </c>
      <c r="AO2181" s="116" t="s">
        <v>1122</v>
      </c>
      <c r="AP2181" s="116" t="s">
        <v>1044</v>
      </c>
      <c r="AQ2181" s="116" t="s">
        <v>1041</v>
      </c>
      <c r="AR2181" s="116" t="s">
        <v>1091</v>
      </c>
      <c r="AS2181" s="116">
        <v>4129</v>
      </c>
    </row>
    <row r="2182" spans="40:45" x14ac:dyDescent="0.25">
      <c r="AN2182" s="116" t="s">
        <v>1132</v>
      </c>
      <c r="AO2182" s="116" t="s">
        <v>1122</v>
      </c>
      <c r="AP2182" s="116" t="s">
        <v>1044</v>
      </c>
      <c r="AQ2182" s="116" t="s">
        <v>1042</v>
      </c>
      <c r="AR2182" s="116" t="s">
        <v>1091</v>
      </c>
      <c r="AS2182" s="116">
        <v>5425</v>
      </c>
    </row>
    <row r="2183" spans="40:45" x14ac:dyDescent="0.25">
      <c r="AN2183" s="116" t="s">
        <v>1132</v>
      </c>
      <c r="AO2183" s="116"/>
      <c r="AP2183" s="116"/>
      <c r="AQ2183" s="116" t="s">
        <v>3</v>
      </c>
      <c r="AR2183" s="116"/>
      <c r="AS2183" s="116">
        <v>37856</v>
      </c>
    </row>
    <row r="2184" spans="40:45" x14ac:dyDescent="0.25">
      <c r="AN2184" s="116" t="s">
        <v>1132</v>
      </c>
      <c r="AO2184" s="116" t="s">
        <v>1122</v>
      </c>
      <c r="AP2184" s="116" t="s">
        <v>1009</v>
      </c>
      <c r="AQ2184" s="116" t="s">
        <v>1034</v>
      </c>
      <c r="AR2184" s="116" t="s">
        <v>1091</v>
      </c>
      <c r="AS2184" s="116">
        <v>474</v>
      </c>
    </row>
    <row r="2185" spans="40:45" x14ac:dyDescent="0.25">
      <c r="AN2185" s="116" t="s">
        <v>1132</v>
      </c>
      <c r="AO2185" s="116" t="s">
        <v>1122</v>
      </c>
      <c r="AP2185" s="116" t="s">
        <v>1009</v>
      </c>
      <c r="AQ2185" s="116" t="s">
        <v>1035</v>
      </c>
      <c r="AR2185" s="116" t="s">
        <v>1091</v>
      </c>
      <c r="AS2185" s="116">
        <v>213</v>
      </c>
    </row>
    <row r="2186" spans="40:45" x14ac:dyDescent="0.25">
      <c r="AN2186" s="116" t="s">
        <v>1132</v>
      </c>
      <c r="AO2186" s="116" t="s">
        <v>1122</v>
      </c>
      <c r="AP2186" s="116" t="s">
        <v>1009</v>
      </c>
      <c r="AQ2186" s="116" t="s">
        <v>1036</v>
      </c>
      <c r="AR2186" s="116" t="s">
        <v>1091</v>
      </c>
      <c r="AS2186" s="116"/>
    </row>
    <row r="2187" spans="40:45" x14ac:dyDescent="0.25">
      <c r="AN2187" s="116" t="s">
        <v>1132</v>
      </c>
      <c r="AO2187" s="116" t="s">
        <v>1122</v>
      </c>
      <c r="AP2187" s="116" t="s">
        <v>1009</v>
      </c>
      <c r="AQ2187" s="116" t="s">
        <v>1037</v>
      </c>
      <c r="AR2187" s="116" t="s">
        <v>1091</v>
      </c>
      <c r="AS2187" s="116">
        <v>19247</v>
      </c>
    </row>
    <row r="2188" spans="40:45" x14ac:dyDescent="0.25">
      <c r="AN2188" s="116" t="s">
        <v>1132</v>
      </c>
      <c r="AO2188" s="116" t="s">
        <v>1122</v>
      </c>
      <c r="AP2188" s="116" t="s">
        <v>1009</v>
      </c>
      <c r="AQ2188" s="116" t="s">
        <v>1038</v>
      </c>
      <c r="AR2188" s="116" t="s">
        <v>1091</v>
      </c>
      <c r="AS2188" s="116">
        <v>870</v>
      </c>
    </row>
    <row r="2189" spans="40:45" x14ac:dyDescent="0.25">
      <c r="AN2189" s="116" t="s">
        <v>1132</v>
      </c>
      <c r="AO2189" s="116" t="s">
        <v>1122</v>
      </c>
      <c r="AP2189" s="116" t="s">
        <v>1009</v>
      </c>
      <c r="AQ2189" s="116" t="s">
        <v>1039</v>
      </c>
      <c r="AR2189" s="116" t="s">
        <v>1091</v>
      </c>
      <c r="AS2189" s="116">
        <v>3235</v>
      </c>
    </row>
    <row r="2190" spans="40:45" x14ac:dyDescent="0.25">
      <c r="AN2190" s="116" t="s">
        <v>1132</v>
      </c>
      <c r="AO2190" s="116" t="s">
        <v>1122</v>
      </c>
      <c r="AP2190" s="116" t="s">
        <v>1009</v>
      </c>
      <c r="AQ2190" s="116" t="s">
        <v>1040</v>
      </c>
      <c r="AR2190" s="116" t="s">
        <v>1091</v>
      </c>
      <c r="AS2190" s="116">
        <v>381</v>
      </c>
    </row>
    <row r="2191" spans="40:45" x14ac:dyDescent="0.25">
      <c r="AN2191" s="116" t="s">
        <v>1132</v>
      </c>
      <c r="AO2191" s="116" t="s">
        <v>1122</v>
      </c>
      <c r="AP2191" s="116" t="s">
        <v>1009</v>
      </c>
      <c r="AQ2191" s="116" t="s">
        <v>1041</v>
      </c>
      <c r="AR2191" s="116" t="s">
        <v>1091</v>
      </c>
      <c r="AS2191" s="116">
        <v>3971</v>
      </c>
    </row>
    <row r="2192" spans="40:45" x14ac:dyDescent="0.25">
      <c r="AN2192" s="116" t="s">
        <v>1132</v>
      </c>
      <c r="AO2192" s="116" t="s">
        <v>1122</v>
      </c>
      <c r="AP2192" s="116" t="s">
        <v>1009</v>
      </c>
      <c r="AQ2192" s="116" t="s">
        <v>1042</v>
      </c>
      <c r="AR2192" s="116" t="s">
        <v>1091</v>
      </c>
      <c r="AS2192" s="116">
        <v>420</v>
      </c>
    </row>
    <row r="2193" spans="40:45" x14ac:dyDescent="0.25">
      <c r="AN2193" s="116" t="s">
        <v>1132</v>
      </c>
      <c r="AO2193" s="116"/>
      <c r="AP2193" s="116"/>
      <c r="AQ2193" s="116" t="s">
        <v>3</v>
      </c>
      <c r="AR2193" s="116"/>
      <c r="AS2193" s="116">
        <v>28812</v>
      </c>
    </row>
    <row r="2194" spans="40:45" x14ac:dyDescent="0.25">
      <c r="AN2194" s="116" t="s">
        <v>1132</v>
      </c>
      <c r="AO2194" s="116" t="s">
        <v>1122</v>
      </c>
      <c r="AP2194" s="116" t="s">
        <v>1010</v>
      </c>
      <c r="AQ2194" s="116" t="s">
        <v>1034</v>
      </c>
      <c r="AR2194" s="116" t="s">
        <v>1091</v>
      </c>
      <c r="AS2194" s="116">
        <v>231</v>
      </c>
    </row>
    <row r="2195" spans="40:45" x14ac:dyDescent="0.25">
      <c r="AN2195" s="116" t="s">
        <v>1132</v>
      </c>
      <c r="AO2195" s="116" t="s">
        <v>1122</v>
      </c>
      <c r="AP2195" s="116" t="s">
        <v>1010</v>
      </c>
      <c r="AQ2195" s="116" t="s">
        <v>1035</v>
      </c>
      <c r="AR2195" s="116" t="s">
        <v>1091</v>
      </c>
      <c r="AS2195" s="116"/>
    </row>
    <row r="2196" spans="40:45" x14ac:dyDescent="0.25">
      <c r="AN2196" s="116" t="s">
        <v>1132</v>
      </c>
      <c r="AO2196" s="116" t="s">
        <v>1122</v>
      </c>
      <c r="AP2196" s="116" t="s">
        <v>1010</v>
      </c>
      <c r="AQ2196" s="116" t="s">
        <v>1036</v>
      </c>
      <c r="AR2196" s="116" t="s">
        <v>1091</v>
      </c>
      <c r="AS2196" s="116">
        <v>370</v>
      </c>
    </row>
    <row r="2197" spans="40:45" x14ac:dyDescent="0.25">
      <c r="AN2197" s="116" t="s">
        <v>1132</v>
      </c>
      <c r="AO2197" s="116" t="s">
        <v>1122</v>
      </c>
      <c r="AP2197" s="116" t="s">
        <v>1010</v>
      </c>
      <c r="AQ2197" s="116" t="s">
        <v>1037</v>
      </c>
      <c r="AR2197" s="116" t="s">
        <v>1091</v>
      </c>
      <c r="AS2197" s="116">
        <v>140</v>
      </c>
    </row>
    <row r="2198" spans="40:45" x14ac:dyDescent="0.25">
      <c r="AN2198" s="116" t="s">
        <v>1132</v>
      </c>
      <c r="AO2198" s="116" t="s">
        <v>1122</v>
      </c>
      <c r="AP2198" s="116" t="s">
        <v>1010</v>
      </c>
      <c r="AQ2198" s="116" t="s">
        <v>1038</v>
      </c>
      <c r="AR2198" s="116" t="s">
        <v>1091</v>
      </c>
      <c r="AS2198" s="116">
        <v>1218</v>
      </c>
    </row>
    <row r="2199" spans="40:45" x14ac:dyDescent="0.25">
      <c r="AN2199" s="116" t="s">
        <v>1132</v>
      </c>
      <c r="AO2199" s="116" t="s">
        <v>1122</v>
      </c>
      <c r="AP2199" s="116" t="s">
        <v>1010</v>
      </c>
      <c r="AQ2199" s="116" t="s">
        <v>1039</v>
      </c>
      <c r="AR2199" s="116" t="s">
        <v>1091</v>
      </c>
      <c r="AS2199" s="116">
        <v>1406</v>
      </c>
    </row>
    <row r="2200" spans="40:45" x14ac:dyDescent="0.25">
      <c r="AN2200" s="116" t="s">
        <v>1132</v>
      </c>
      <c r="AO2200" s="116" t="s">
        <v>1122</v>
      </c>
      <c r="AP2200" s="116" t="s">
        <v>1010</v>
      </c>
      <c r="AQ2200" s="116" t="s">
        <v>1040</v>
      </c>
      <c r="AR2200" s="116" t="s">
        <v>1091</v>
      </c>
      <c r="AS2200" s="116">
        <v>517</v>
      </c>
    </row>
    <row r="2201" spans="40:45" x14ac:dyDescent="0.25">
      <c r="AN2201" s="116" t="s">
        <v>1132</v>
      </c>
      <c r="AO2201" s="116" t="s">
        <v>1122</v>
      </c>
      <c r="AP2201" s="116" t="s">
        <v>1010</v>
      </c>
      <c r="AQ2201" s="116" t="s">
        <v>1041</v>
      </c>
      <c r="AR2201" s="116" t="s">
        <v>1091</v>
      </c>
      <c r="AS2201" s="116">
        <v>158</v>
      </c>
    </row>
    <row r="2202" spans="40:45" x14ac:dyDescent="0.25">
      <c r="AN2202" s="116" t="s">
        <v>1132</v>
      </c>
      <c r="AO2202" s="116" t="s">
        <v>1122</v>
      </c>
      <c r="AP2202" s="116" t="s">
        <v>1010</v>
      </c>
      <c r="AQ2202" s="116" t="s">
        <v>1042</v>
      </c>
      <c r="AR2202" s="116" t="s">
        <v>1091</v>
      </c>
      <c r="AS2202" s="116">
        <v>5004</v>
      </c>
    </row>
    <row r="2203" spans="40:45" x14ac:dyDescent="0.25">
      <c r="AN2203" s="116" t="s">
        <v>1132</v>
      </c>
      <c r="AO2203" s="116"/>
      <c r="AP2203" s="116"/>
      <c r="AQ2203" s="116" t="s">
        <v>3</v>
      </c>
      <c r="AR2203" s="116" t="s">
        <v>1091</v>
      </c>
      <c r="AS2203" s="116">
        <v>9044</v>
      </c>
    </row>
    <row r="2204" spans="40:45" x14ac:dyDescent="0.25">
      <c r="AN2204" s="116" t="s">
        <v>1133</v>
      </c>
      <c r="AO2204" s="116" t="s">
        <v>1121</v>
      </c>
      <c r="AP2204" s="116" t="s">
        <v>1044</v>
      </c>
      <c r="AQ2204" s="116" t="s">
        <v>1034</v>
      </c>
      <c r="AR2204" s="116" t="s">
        <v>1101</v>
      </c>
      <c r="AS2204" s="116">
        <v>11449</v>
      </c>
    </row>
    <row r="2205" spans="40:45" x14ac:dyDescent="0.25">
      <c r="AN2205" s="116" t="s">
        <v>1133</v>
      </c>
      <c r="AO2205" s="116" t="s">
        <v>1121</v>
      </c>
      <c r="AP2205" s="116" t="s">
        <v>1044</v>
      </c>
      <c r="AQ2205" s="116" t="s">
        <v>1035</v>
      </c>
      <c r="AR2205" s="116" t="s">
        <v>1101</v>
      </c>
      <c r="AS2205" s="116">
        <v>26687</v>
      </c>
    </row>
    <row r="2206" spans="40:45" x14ac:dyDescent="0.25">
      <c r="AN2206" s="116" t="s">
        <v>1133</v>
      </c>
      <c r="AO2206" s="116" t="s">
        <v>1121</v>
      </c>
      <c r="AP2206" s="116" t="s">
        <v>1044</v>
      </c>
      <c r="AQ2206" s="116" t="s">
        <v>1036</v>
      </c>
      <c r="AR2206" s="116" t="s">
        <v>1101</v>
      </c>
      <c r="AS2206" s="116">
        <v>151</v>
      </c>
    </row>
    <row r="2207" spans="40:45" x14ac:dyDescent="0.25">
      <c r="AN2207" s="116" t="s">
        <v>1133</v>
      </c>
      <c r="AO2207" s="116" t="s">
        <v>1121</v>
      </c>
      <c r="AP2207" s="116" t="s">
        <v>1044</v>
      </c>
      <c r="AQ2207" s="116" t="s">
        <v>1037</v>
      </c>
      <c r="AR2207" s="116" t="s">
        <v>1101</v>
      </c>
      <c r="AS2207" s="116">
        <v>34663</v>
      </c>
    </row>
    <row r="2208" spans="40:45" x14ac:dyDescent="0.25">
      <c r="AN2208" s="116" t="s">
        <v>1133</v>
      </c>
      <c r="AO2208" s="116" t="s">
        <v>1121</v>
      </c>
      <c r="AP2208" s="116" t="s">
        <v>1044</v>
      </c>
      <c r="AQ2208" s="116" t="s">
        <v>1038</v>
      </c>
      <c r="AR2208" s="116" t="s">
        <v>1101</v>
      </c>
      <c r="AS2208" s="116">
        <v>24086</v>
      </c>
    </row>
    <row r="2209" spans="40:45" x14ac:dyDescent="0.25">
      <c r="AN2209" s="116" t="s">
        <v>1133</v>
      </c>
      <c r="AO2209" s="116" t="s">
        <v>1121</v>
      </c>
      <c r="AP2209" s="116" t="s">
        <v>1044</v>
      </c>
      <c r="AQ2209" s="116" t="s">
        <v>1039</v>
      </c>
      <c r="AR2209" s="116" t="s">
        <v>1101</v>
      </c>
      <c r="AS2209" s="116">
        <v>10273</v>
      </c>
    </row>
    <row r="2210" spans="40:45" x14ac:dyDescent="0.25">
      <c r="AN2210" s="116" t="s">
        <v>1133</v>
      </c>
      <c r="AO2210" s="116" t="s">
        <v>1121</v>
      </c>
      <c r="AP2210" s="116" t="s">
        <v>1044</v>
      </c>
      <c r="AQ2210" s="116" t="s">
        <v>1040</v>
      </c>
      <c r="AR2210" s="116" t="s">
        <v>1101</v>
      </c>
      <c r="AS2210" s="116">
        <v>4562</v>
      </c>
    </row>
    <row r="2211" spans="40:45" x14ac:dyDescent="0.25">
      <c r="AN2211" s="116" t="s">
        <v>1133</v>
      </c>
      <c r="AO2211" s="116" t="s">
        <v>1121</v>
      </c>
      <c r="AP2211" s="116" t="s">
        <v>1044</v>
      </c>
      <c r="AQ2211" s="116" t="s">
        <v>1041</v>
      </c>
      <c r="AR2211" s="116" t="s">
        <v>1101</v>
      </c>
      <c r="AS2211" s="116">
        <v>13182</v>
      </c>
    </row>
    <row r="2212" spans="40:45" x14ac:dyDescent="0.25">
      <c r="AN2212" s="116" t="s">
        <v>1133</v>
      </c>
      <c r="AO2212" s="116" t="s">
        <v>1121</v>
      </c>
      <c r="AP2212" s="116" t="s">
        <v>1044</v>
      </c>
      <c r="AQ2212" s="116" t="s">
        <v>1042</v>
      </c>
      <c r="AR2212" s="116" t="s">
        <v>1101</v>
      </c>
      <c r="AS2212" s="116">
        <v>4305</v>
      </c>
    </row>
    <row r="2213" spans="40:45" x14ac:dyDescent="0.25">
      <c r="AN2213" s="116" t="s">
        <v>1133</v>
      </c>
      <c r="AO2213" s="116"/>
      <c r="AP2213" s="116"/>
      <c r="AQ2213" s="116" t="s">
        <v>3</v>
      </c>
      <c r="AR2213" s="116"/>
      <c r="AS2213" s="116">
        <v>129358</v>
      </c>
    </row>
    <row r="2214" spans="40:45" x14ac:dyDescent="0.25">
      <c r="AN2214" s="116" t="s">
        <v>1133</v>
      </c>
      <c r="AO2214" s="116" t="s">
        <v>1121</v>
      </c>
      <c r="AP2214" s="116" t="s">
        <v>1009</v>
      </c>
      <c r="AQ2214" s="116" t="s">
        <v>1034</v>
      </c>
      <c r="AR2214" s="116" t="s">
        <v>1101</v>
      </c>
      <c r="AS2214" s="116">
        <v>6456</v>
      </c>
    </row>
    <row r="2215" spans="40:45" x14ac:dyDescent="0.25">
      <c r="AN2215" s="116" t="s">
        <v>1133</v>
      </c>
      <c r="AO2215" s="116" t="s">
        <v>1121</v>
      </c>
      <c r="AP2215" s="116" t="s">
        <v>1009</v>
      </c>
      <c r="AQ2215" s="116" t="s">
        <v>1035</v>
      </c>
      <c r="AR2215" s="116" t="s">
        <v>1101</v>
      </c>
      <c r="AS2215" s="116">
        <v>22099</v>
      </c>
    </row>
    <row r="2216" spans="40:45" x14ac:dyDescent="0.25">
      <c r="AN2216" s="116" t="s">
        <v>1133</v>
      </c>
      <c r="AO2216" s="116" t="s">
        <v>1121</v>
      </c>
      <c r="AP2216" s="116" t="s">
        <v>1009</v>
      </c>
      <c r="AQ2216" s="116" t="s">
        <v>1036</v>
      </c>
      <c r="AR2216" s="116" t="s">
        <v>1101</v>
      </c>
      <c r="AS2216" s="116">
        <v>20</v>
      </c>
    </row>
    <row r="2217" spans="40:45" x14ac:dyDescent="0.25">
      <c r="AN2217" s="116" t="s">
        <v>1133</v>
      </c>
      <c r="AO2217" s="116" t="s">
        <v>1121</v>
      </c>
      <c r="AP2217" s="116" t="s">
        <v>1009</v>
      </c>
      <c r="AQ2217" s="116" t="s">
        <v>1037</v>
      </c>
      <c r="AR2217" s="116" t="s">
        <v>1101</v>
      </c>
      <c r="AS2217" s="116">
        <v>33538</v>
      </c>
    </row>
    <row r="2218" spans="40:45" x14ac:dyDescent="0.25">
      <c r="AN2218" s="116" t="s">
        <v>1133</v>
      </c>
      <c r="AO2218" s="116" t="s">
        <v>1121</v>
      </c>
      <c r="AP2218" s="116" t="s">
        <v>1009</v>
      </c>
      <c r="AQ2218" s="116" t="s">
        <v>1038</v>
      </c>
      <c r="AR2218" s="116" t="s">
        <v>1101</v>
      </c>
      <c r="AS2218" s="116">
        <v>11670</v>
      </c>
    </row>
    <row r="2219" spans="40:45" x14ac:dyDescent="0.25">
      <c r="AN2219" s="116" t="s">
        <v>1133</v>
      </c>
      <c r="AO2219" s="116" t="s">
        <v>1121</v>
      </c>
      <c r="AP2219" s="116" t="s">
        <v>1009</v>
      </c>
      <c r="AQ2219" s="116" t="s">
        <v>1039</v>
      </c>
      <c r="AR2219" s="116" t="s">
        <v>1101</v>
      </c>
      <c r="AS2219" s="116">
        <v>9830</v>
      </c>
    </row>
    <row r="2220" spans="40:45" x14ac:dyDescent="0.25">
      <c r="AN2220" s="116" t="s">
        <v>1133</v>
      </c>
      <c r="AO2220" s="116" t="s">
        <v>1121</v>
      </c>
      <c r="AP2220" s="116" t="s">
        <v>1009</v>
      </c>
      <c r="AQ2220" s="116" t="s">
        <v>1040</v>
      </c>
      <c r="AR2220" s="116" t="s">
        <v>1101</v>
      </c>
      <c r="AS2220" s="116">
        <v>4479</v>
      </c>
    </row>
    <row r="2221" spans="40:45" x14ac:dyDescent="0.25">
      <c r="AN2221" s="116" t="s">
        <v>1133</v>
      </c>
      <c r="AO2221" s="116" t="s">
        <v>1121</v>
      </c>
      <c r="AP2221" s="116" t="s">
        <v>1009</v>
      </c>
      <c r="AQ2221" s="116" t="s">
        <v>1041</v>
      </c>
      <c r="AR2221" s="116" t="s">
        <v>1101</v>
      </c>
      <c r="AS2221" s="116">
        <v>11885</v>
      </c>
    </row>
    <row r="2222" spans="40:45" x14ac:dyDescent="0.25">
      <c r="AN2222" s="116" t="s">
        <v>1133</v>
      </c>
      <c r="AO2222" s="116" t="s">
        <v>1121</v>
      </c>
      <c r="AP2222" s="116" t="s">
        <v>1009</v>
      </c>
      <c r="AQ2222" s="116" t="s">
        <v>1042</v>
      </c>
      <c r="AR2222" s="116" t="s">
        <v>1101</v>
      </c>
      <c r="AS2222" s="116">
        <v>3174</v>
      </c>
    </row>
    <row r="2223" spans="40:45" x14ac:dyDescent="0.25">
      <c r="AN2223" s="116" t="s">
        <v>1133</v>
      </c>
      <c r="AO2223" s="116"/>
      <c r="AP2223" s="116"/>
      <c r="AQ2223" s="116" t="s">
        <v>3</v>
      </c>
      <c r="AR2223" s="116"/>
      <c r="AS2223" s="116">
        <v>103152</v>
      </c>
    </row>
    <row r="2224" spans="40:45" x14ac:dyDescent="0.25">
      <c r="AN2224" s="116" t="s">
        <v>1133</v>
      </c>
      <c r="AO2224" s="116" t="s">
        <v>1121</v>
      </c>
      <c r="AP2224" s="116" t="s">
        <v>1010</v>
      </c>
      <c r="AQ2224" s="116" t="s">
        <v>1034</v>
      </c>
      <c r="AR2224" s="116" t="s">
        <v>1101</v>
      </c>
      <c r="AS2224" s="116">
        <v>4992</v>
      </c>
    </row>
    <row r="2225" spans="40:45" x14ac:dyDescent="0.25">
      <c r="AN2225" s="116" t="s">
        <v>1133</v>
      </c>
      <c r="AO2225" s="116" t="s">
        <v>1121</v>
      </c>
      <c r="AP2225" s="116" t="s">
        <v>1010</v>
      </c>
      <c r="AQ2225" s="116" t="s">
        <v>1035</v>
      </c>
      <c r="AR2225" s="116" t="s">
        <v>1101</v>
      </c>
      <c r="AS2225" s="116">
        <v>4588</v>
      </c>
    </row>
    <row r="2226" spans="40:45" x14ac:dyDescent="0.25">
      <c r="AN2226" s="116" t="s">
        <v>1133</v>
      </c>
      <c r="AO2226" s="116" t="s">
        <v>1121</v>
      </c>
      <c r="AP2226" s="116" t="s">
        <v>1010</v>
      </c>
      <c r="AQ2226" s="116" t="s">
        <v>1036</v>
      </c>
      <c r="AR2226" s="116" t="s">
        <v>1101</v>
      </c>
      <c r="AS2226" s="116">
        <v>131</v>
      </c>
    </row>
    <row r="2227" spans="40:45" x14ac:dyDescent="0.25">
      <c r="AN2227" s="116" t="s">
        <v>1133</v>
      </c>
      <c r="AO2227" s="116" t="s">
        <v>1121</v>
      </c>
      <c r="AP2227" s="116" t="s">
        <v>1010</v>
      </c>
      <c r="AQ2227" s="116" t="s">
        <v>1037</v>
      </c>
      <c r="AR2227" s="116" t="s">
        <v>1101</v>
      </c>
      <c r="AS2227" s="116">
        <v>1125</v>
      </c>
    </row>
    <row r="2228" spans="40:45" x14ac:dyDescent="0.25">
      <c r="AN2228" s="116" t="s">
        <v>1133</v>
      </c>
      <c r="AO2228" s="116" t="s">
        <v>1121</v>
      </c>
      <c r="AP2228" s="116" t="s">
        <v>1010</v>
      </c>
      <c r="AQ2228" s="116" t="s">
        <v>1038</v>
      </c>
      <c r="AR2228" s="116" t="s">
        <v>1101</v>
      </c>
      <c r="AS2228" s="116">
        <v>12416</v>
      </c>
    </row>
    <row r="2229" spans="40:45" x14ac:dyDescent="0.25">
      <c r="AN2229" s="116" t="s">
        <v>1133</v>
      </c>
      <c r="AO2229" s="116" t="s">
        <v>1121</v>
      </c>
      <c r="AP2229" s="116" t="s">
        <v>1010</v>
      </c>
      <c r="AQ2229" s="116" t="s">
        <v>1039</v>
      </c>
      <c r="AR2229" s="116" t="s">
        <v>1101</v>
      </c>
      <c r="AS2229" s="116">
        <v>444</v>
      </c>
    </row>
    <row r="2230" spans="40:45" x14ac:dyDescent="0.25">
      <c r="AN2230" s="116" t="s">
        <v>1133</v>
      </c>
      <c r="AO2230" s="116" t="s">
        <v>1121</v>
      </c>
      <c r="AP2230" s="116" t="s">
        <v>1010</v>
      </c>
      <c r="AQ2230" s="116" t="s">
        <v>1040</v>
      </c>
      <c r="AR2230" s="116" t="s">
        <v>1101</v>
      </c>
      <c r="AS2230" s="116">
        <v>83</v>
      </c>
    </row>
    <row r="2231" spans="40:45" x14ac:dyDescent="0.25">
      <c r="AN2231" s="116" t="s">
        <v>1133</v>
      </c>
      <c r="AO2231" s="116" t="s">
        <v>1121</v>
      </c>
      <c r="AP2231" s="116" t="s">
        <v>1010</v>
      </c>
      <c r="AQ2231" s="116" t="s">
        <v>1041</v>
      </c>
      <c r="AR2231" s="116" t="s">
        <v>1101</v>
      </c>
      <c r="AS2231" s="116">
        <v>1297</v>
      </c>
    </row>
    <row r="2232" spans="40:45" x14ac:dyDescent="0.25">
      <c r="AN2232" s="116" t="s">
        <v>1133</v>
      </c>
      <c r="AO2232" s="116" t="s">
        <v>1121</v>
      </c>
      <c r="AP2232" s="116" t="s">
        <v>1010</v>
      </c>
      <c r="AQ2232" s="116" t="s">
        <v>1042</v>
      </c>
      <c r="AR2232" s="116" t="s">
        <v>1101</v>
      </c>
      <c r="AS2232" s="116">
        <v>1131</v>
      </c>
    </row>
    <row r="2233" spans="40:45" x14ac:dyDescent="0.25">
      <c r="AN2233" s="116" t="s">
        <v>1133</v>
      </c>
      <c r="AO2233" s="116"/>
      <c r="AP2233" s="116"/>
      <c r="AQ2233" s="116" t="s">
        <v>3</v>
      </c>
      <c r="AR2233" s="116" t="s">
        <v>1091</v>
      </c>
      <c r="AS2233" s="116">
        <v>26206</v>
      </c>
    </row>
    <row r="2234" spans="40:45" x14ac:dyDescent="0.25">
      <c r="AN2234" s="116" t="s">
        <v>1133</v>
      </c>
      <c r="AO2234" s="116" t="s">
        <v>1122</v>
      </c>
      <c r="AP2234" s="116" t="s">
        <v>1044</v>
      </c>
      <c r="AQ2234" s="116" t="s">
        <v>1034</v>
      </c>
      <c r="AR2234" s="116" t="s">
        <v>1091</v>
      </c>
      <c r="AS2234" s="116">
        <v>26992</v>
      </c>
    </row>
    <row r="2235" spans="40:45" x14ac:dyDescent="0.25">
      <c r="AN2235" s="116" t="s">
        <v>1133</v>
      </c>
      <c r="AO2235" s="116" t="s">
        <v>1122</v>
      </c>
      <c r="AP2235" s="116" t="s">
        <v>1044</v>
      </c>
      <c r="AQ2235" s="116" t="s">
        <v>1035</v>
      </c>
      <c r="AR2235" s="116" t="s">
        <v>1091</v>
      </c>
      <c r="AS2235" s="116">
        <v>58705</v>
      </c>
    </row>
    <row r="2236" spans="40:45" x14ac:dyDescent="0.25">
      <c r="AN2236" s="116" t="s">
        <v>1133</v>
      </c>
      <c r="AO2236" s="116" t="s">
        <v>1122</v>
      </c>
      <c r="AP2236" s="116" t="s">
        <v>1044</v>
      </c>
      <c r="AQ2236" s="116" t="s">
        <v>1036</v>
      </c>
      <c r="AR2236" s="116" t="s">
        <v>1091</v>
      </c>
      <c r="AS2236" s="116">
        <v>387</v>
      </c>
    </row>
    <row r="2237" spans="40:45" x14ac:dyDescent="0.25">
      <c r="AN2237" s="116" t="s">
        <v>1133</v>
      </c>
      <c r="AO2237" s="116" t="s">
        <v>1122</v>
      </c>
      <c r="AP2237" s="116" t="s">
        <v>1044</v>
      </c>
      <c r="AQ2237" s="116" t="s">
        <v>1037</v>
      </c>
      <c r="AR2237" s="116" t="s">
        <v>1091</v>
      </c>
      <c r="AS2237" s="116">
        <v>60539</v>
      </c>
    </row>
    <row r="2238" spans="40:45" x14ac:dyDescent="0.25">
      <c r="AN2238" s="116" t="s">
        <v>1133</v>
      </c>
      <c r="AO2238" s="116" t="s">
        <v>1122</v>
      </c>
      <c r="AP2238" s="116" t="s">
        <v>1044</v>
      </c>
      <c r="AQ2238" s="116" t="s">
        <v>1038</v>
      </c>
      <c r="AR2238" s="116" t="s">
        <v>1091</v>
      </c>
      <c r="AS2238" s="116">
        <v>54892</v>
      </c>
    </row>
    <row r="2239" spans="40:45" x14ac:dyDescent="0.25">
      <c r="AN2239" s="116" t="s">
        <v>1133</v>
      </c>
      <c r="AO2239" s="116" t="s">
        <v>1122</v>
      </c>
      <c r="AP2239" s="116" t="s">
        <v>1044</v>
      </c>
      <c r="AQ2239" s="116" t="s">
        <v>1039</v>
      </c>
      <c r="AR2239" s="116" t="s">
        <v>1091</v>
      </c>
      <c r="AS2239" s="116">
        <v>20046</v>
      </c>
    </row>
    <row r="2240" spans="40:45" x14ac:dyDescent="0.25">
      <c r="AN2240" s="116" t="s">
        <v>1133</v>
      </c>
      <c r="AO2240" s="116" t="s">
        <v>1122</v>
      </c>
      <c r="AP2240" s="116" t="s">
        <v>1044</v>
      </c>
      <c r="AQ2240" s="116" t="s">
        <v>1040</v>
      </c>
      <c r="AR2240" s="116" t="s">
        <v>1091</v>
      </c>
      <c r="AS2240" s="116">
        <v>7703</v>
      </c>
    </row>
    <row r="2241" spans="40:45" x14ac:dyDescent="0.25">
      <c r="AN2241" s="116" t="s">
        <v>1133</v>
      </c>
      <c r="AO2241" s="116" t="s">
        <v>1122</v>
      </c>
      <c r="AP2241" s="116" t="s">
        <v>1044</v>
      </c>
      <c r="AQ2241" s="116" t="s">
        <v>1041</v>
      </c>
      <c r="AR2241" s="116" t="s">
        <v>1091</v>
      </c>
      <c r="AS2241" s="116">
        <v>26695</v>
      </c>
    </row>
    <row r="2242" spans="40:45" x14ac:dyDescent="0.25">
      <c r="AN2242" s="116" t="s">
        <v>1133</v>
      </c>
      <c r="AO2242" s="116" t="s">
        <v>1122</v>
      </c>
      <c r="AP2242" s="116" t="s">
        <v>1044</v>
      </c>
      <c r="AQ2242" s="116" t="s">
        <v>1042</v>
      </c>
      <c r="AR2242" s="116" t="s">
        <v>1091</v>
      </c>
      <c r="AS2242" s="116">
        <v>7890</v>
      </c>
    </row>
    <row r="2243" spans="40:45" x14ac:dyDescent="0.25">
      <c r="AN2243" s="116" t="s">
        <v>1133</v>
      </c>
      <c r="AO2243" s="116"/>
      <c r="AP2243" s="116"/>
      <c r="AQ2243" s="116" t="s">
        <v>3</v>
      </c>
      <c r="AR2243" s="116"/>
      <c r="AS2243" s="116">
        <v>263850</v>
      </c>
    </row>
    <row r="2244" spans="40:45" x14ac:dyDescent="0.25">
      <c r="AN2244" s="116" t="s">
        <v>1133</v>
      </c>
      <c r="AO2244" s="116" t="s">
        <v>1122</v>
      </c>
      <c r="AP2244" s="116" t="s">
        <v>1009</v>
      </c>
      <c r="AQ2244" s="116" t="s">
        <v>1034</v>
      </c>
      <c r="AR2244" s="116" t="s">
        <v>1091</v>
      </c>
      <c r="AS2244" s="116">
        <v>11647</v>
      </c>
    </row>
    <row r="2245" spans="40:45" x14ac:dyDescent="0.25">
      <c r="AN2245" s="116" t="s">
        <v>1133</v>
      </c>
      <c r="AO2245" s="116" t="s">
        <v>1122</v>
      </c>
      <c r="AP2245" s="116" t="s">
        <v>1009</v>
      </c>
      <c r="AQ2245" s="116" t="s">
        <v>1035</v>
      </c>
      <c r="AR2245" s="116" t="s">
        <v>1091</v>
      </c>
      <c r="AS2245" s="116">
        <v>41956</v>
      </c>
    </row>
    <row r="2246" spans="40:45" x14ac:dyDescent="0.25">
      <c r="AN2246" s="116" t="s">
        <v>1133</v>
      </c>
      <c r="AO2246" s="116" t="s">
        <v>1122</v>
      </c>
      <c r="AP2246" s="116" t="s">
        <v>1009</v>
      </c>
      <c r="AQ2246" s="116" t="s">
        <v>1036</v>
      </c>
      <c r="AR2246" s="116" t="s">
        <v>1091</v>
      </c>
      <c r="AS2246" s="116">
        <v>7</v>
      </c>
    </row>
    <row r="2247" spans="40:45" x14ac:dyDescent="0.25">
      <c r="AN2247" s="116" t="s">
        <v>1133</v>
      </c>
      <c r="AO2247" s="116" t="s">
        <v>1122</v>
      </c>
      <c r="AP2247" s="116" t="s">
        <v>1009</v>
      </c>
      <c r="AQ2247" s="116" t="s">
        <v>1037</v>
      </c>
      <c r="AR2247" s="116" t="s">
        <v>1091</v>
      </c>
      <c r="AS2247" s="116">
        <v>56925</v>
      </c>
    </row>
    <row r="2248" spans="40:45" x14ac:dyDescent="0.25">
      <c r="AN2248" s="116" t="s">
        <v>1133</v>
      </c>
      <c r="AO2248" s="116" t="s">
        <v>1122</v>
      </c>
      <c r="AP2248" s="116" t="s">
        <v>1009</v>
      </c>
      <c r="AQ2248" s="116" t="s">
        <v>1038</v>
      </c>
      <c r="AR2248" s="116" t="s">
        <v>1091</v>
      </c>
      <c r="AS2248" s="116">
        <v>18232</v>
      </c>
    </row>
    <row r="2249" spans="40:45" x14ac:dyDescent="0.25">
      <c r="AN2249" s="116" t="s">
        <v>1133</v>
      </c>
      <c r="AO2249" s="116" t="s">
        <v>1122</v>
      </c>
      <c r="AP2249" s="116" t="s">
        <v>1009</v>
      </c>
      <c r="AQ2249" s="116" t="s">
        <v>1039</v>
      </c>
      <c r="AR2249" s="116" t="s">
        <v>1091</v>
      </c>
      <c r="AS2249" s="116">
        <v>18964</v>
      </c>
    </row>
    <row r="2250" spans="40:45" x14ac:dyDescent="0.25">
      <c r="AN2250" s="116" t="s">
        <v>1133</v>
      </c>
      <c r="AO2250" s="116" t="s">
        <v>1122</v>
      </c>
      <c r="AP2250" s="116" t="s">
        <v>1009</v>
      </c>
      <c r="AQ2250" s="116" t="s">
        <v>1040</v>
      </c>
      <c r="AR2250" s="116" t="s">
        <v>1091</v>
      </c>
      <c r="AS2250" s="116">
        <v>7462</v>
      </c>
    </row>
    <row r="2251" spans="40:45" x14ac:dyDescent="0.25">
      <c r="AN2251" s="116" t="s">
        <v>1133</v>
      </c>
      <c r="AO2251" s="116" t="s">
        <v>1122</v>
      </c>
      <c r="AP2251" s="116" t="s">
        <v>1009</v>
      </c>
      <c r="AQ2251" s="116" t="s">
        <v>1041</v>
      </c>
      <c r="AR2251" s="116" t="s">
        <v>1091</v>
      </c>
      <c r="AS2251" s="116">
        <v>22699</v>
      </c>
    </row>
    <row r="2252" spans="40:45" x14ac:dyDescent="0.25">
      <c r="AN2252" s="116" t="s">
        <v>1133</v>
      </c>
      <c r="AO2252" s="116" t="s">
        <v>1122</v>
      </c>
      <c r="AP2252" s="116" t="s">
        <v>1009</v>
      </c>
      <c r="AQ2252" s="116" t="s">
        <v>1042</v>
      </c>
      <c r="AR2252" s="116" t="s">
        <v>1091</v>
      </c>
      <c r="AS2252" s="116">
        <v>4785</v>
      </c>
    </row>
    <row r="2253" spans="40:45" x14ac:dyDescent="0.25">
      <c r="AN2253" s="116" t="s">
        <v>1133</v>
      </c>
      <c r="AO2253" s="116"/>
      <c r="AP2253" s="116"/>
      <c r="AQ2253" s="116" t="s">
        <v>3</v>
      </c>
      <c r="AR2253" s="116"/>
      <c r="AS2253" s="116">
        <v>182676</v>
      </c>
    </row>
    <row r="2254" spans="40:45" x14ac:dyDescent="0.25">
      <c r="AN2254" s="116" t="s">
        <v>1133</v>
      </c>
      <c r="AO2254" s="116" t="s">
        <v>1122</v>
      </c>
      <c r="AP2254" s="116" t="s">
        <v>1010</v>
      </c>
      <c r="AQ2254" s="116" t="s">
        <v>1034</v>
      </c>
      <c r="AR2254" s="116" t="s">
        <v>1091</v>
      </c>
      <c r="AS2254" s="116">
        <v>15345</v>
      </c>
    </row>
    <row r="2255" spans="40:45" x14ac:dyDescent="0.25">
      <c r="AN2255" s="116" t="s">
        <v>1133</v>
      </c>
      <c r="AO2255" s="116" t="s">
        <v>1122</v>
      </c>
      <c r="AP2255" s="116" t="s">
        <v>1010</v>
      </c>
      <c r="AQ2255" s="116" t="s">
        <v>1035</v>
      </c>
      <c r="AR2255" s="116" t="s">
        <v>1091</v>
      </c>
      <c r="AS2255" s="116">
        <v>16750</v>
      </c>
    </row>
    <row r="2256" spans="40:45" x14ac:dyDescent="0.25">
      <c r="AN2256" s="116" t="s">
        <v>1133</v>
      </c>
      <c r="AO2256" s="116" t="s">
        <v>1122</v>
      </c>
      <c r="AP2256" s="116" t="s">
        <v>1010</v>
      </c>
      <c r="AQ2256" s="116" t="s">
        <v>1036</v>
      </c>
      <c r="AR2256" s="116" t="s">
        <v>1091</v>
      </c>
      <c r="AS2256" s="116">
        <v>380</v>
      </c>
    </row>
    <row r="2257" spans="40:45" x14ac:dyDescent="0.25">
      <c r="AN2257" s="116" t="s">
        <v>1133</v>
      </c>
      <c r="AO2257" s="116" t="s">
        <v>1122</v>
      </c>
      <c r="AP2257" s="116" t="s">
        <v>1010</v>
      </c>
      <c r="AQ2257" s="116" t="s">
        <v>1037</v>
      </c>
      <c r="AR2257" s="116" t="s">
        <v>1091</v>
      </c>
      <c r="AS2257" s="116">
        <v>3614</v>
      </c>
    </row>
    <row r="2258" spans="40:45" x14ac:dyDescent="0.25">
      <c r="AN2258" s="116" t="s">
        <v>1133</v>
      </c>
      <c r="AO2258" s="116" t="s">
        <v>1122</v>
      </c>
      <c r="AP2258" s="116" t="s">
        <v>1010</v>
      </c>
      <c r="AQ2258" s="116" t="s">
        <v>1038</v>
      </c>
      <c r="AR2258" s="116" t="s">
        <v>1091</v>
      </c>
      <c r="AS2258" s="116">
        <v>36659</v>
      </c>
    </row>
    <row r="2259" spans="40:45" x14ac:dyDescent="0.25">
      <c r="AN2259" s="116" t="s">
        <v>1133</v>
      </c>
      <c r="AO2259" s="116" t="s">
        <v>1122</v>
      </c>
      <c r="AP2259" s="116" t="s">
        <v>1010</v>
      </c>
      <c r="AQ2259" s="116" t="s">
        <v>1039</v>
      </c>
      <c r="AR2259" s="116" t="s">
        <v>1091</v>
      </c>
      <c r="AS2259" s="116">
        <v>1082</v>
      </c>
    </row>
    <row r="2260" spans="40:45" x14ac:dyDescent="0.25">
      <c r="AN2260" s="116" t="s">
        <v>1133</v>
      </c>
      <c r="AO2260" s="116" t="s">
        <v>1122</v>
      </c>
      <c r="AP2260" s="116" t="s">
        <v>1010</v>
      </c>
      <c r="AQ2260" s="116" t="s">
        <v>1040</v>
      </c>
      <c r="AR2260" s="116" t="s">
        <v>1091</v>
      </c>
      <c r="AS2260" s="116">
        <v>241</v>
      </c>
    </row>
    <row r="2261" spans="40:45" x14ac:dyDescent="0.25">
      <c r="AN2261" s="116" t="s">
        <v>1133</v>
      </c>
      <c r="AO2261" s="116" t="s">
        <v>1122</v>
      </c>
      <c r="AP2261" s="116" t="s">
        <v>1010</v>
      </c>
      <c r="AQ2261" s="116" t="s">
        <v>1041</v>
      </c>
      <c r="AR2261" s="116" t="s">
        <v>1091</v>
      </c>
      <c r="AS2261" s="116">
        <v>3997</v>
      </c>
    </row>
    <row r="2262" spans="40:45" x14ac:dyDescent="0.25">
      <c r="AN2262" s="116" t="s">
        <v>1133</v>
      </c>
      <c r="AO2262" s="116" t="s">
        <v>1122</v>
      </c>
      <c r="AP2262" s="116" t="s">
        <v>1010</v>
      </c>
      <c r="AQ2262" s="116" t="s">
        <v>1042</v>
      </c>
      <c r="AR2262" s="116" t="s">
        <v>1091</v>
      </c>
      <c r="AS2262" s="116">
        <v>3106</v>
      </c>
    </row>
    <row r="2263" spans="40:45" x14ac:dyDescent="0.25">
      <c r="AN2263" s="116" t="s">
        <v>1133</v>
      </c>
      <c r="AO2263" s="116"/>
      <c r="AP2263" s="116"/>
      <c r="AQ2263" s="116" t="s">
        <v>3</v>
      </c>
      <c r="AR2263" s="116" t="s">
        <v>1091</v>
      </c>
      <c r="AS2263" s="116">
        <v>81174</v>
      </c>
    </row>
    <row r="2264" spans="40:45" x14ac:dyDescent="0.25">
      <c r="AN2264" s="116" t="s">
        <v>1134</v>
      </c>
      <c r="AO2264" s="116" t="s">
        <v>1121</v>
      </c>
      <c r="AP2264" s="116" t="s">
        <v>1044</v>
      </c>
      <c r="AQ2264" s="116" t="s">
        <v>1034</v>
      </c>
      <c r="AR2264" s="116" t="s">
        <v>1101</v>
      </c>
      <c r="AS2264" s="116">
        <v>14970</v>
      </c>
    </row>
    <row r="2265" spans="40:45" x14ac:dyDescent="0.25">
      <c r="AN2265" s="116" t="s">
        <v>1134</v>
      </c>
      <c r="AO2265" s="116" t="s">
        <v>1121</v>
      </c>
      <c r="AP2265" s="116" t="s">
        <v>1044</v>
      </c>
      <c r="AQ2265" s="116" t="s">
        <v>1035</v>
      </c>
      <c r="AR2265" s="116" t="s">
        <v>1101</v>
      </c>
      <c r="AS2265" s="116">
        <v>15593</v>
      </c>
    </row>
    <row r="2266" spans="40:45" x14ac:dyDescent="0.25">
      <c r="AN2266" s="116" t="s">
        <v>1134</v>
      </c>
      <c r="AO2266" s="116" t="s">
        <v>1121</v>
      </c>
      <c r="AP2266" s="116" t="s">
        <v>1044</v>
      </c>
      <c r="AQ2266" s="116" t="s">
        <v>1036</v>
      </c>
      <c r="AR2266" s="116" t="s">
        <v>1101</v>
      </c>
      <c r="AS2266" s="116">
        <v>29189</v>
      </c>
    </row>
    <row r="2267" spans="40:45" x14ac:dyDescent="0.25">
      <c r="AN2267" s="116" t="s">
        <v>1134</v>
      </c>
      <c r="AO2267" s="116" t="s">
        <v>1121</v>
      </c>
      <c r="AP2267" s="116" t="s">
        <v>1044</v>
      </c>
      <c r="AQ2267" s="116" t="s">
        <v>1037</v>
      </c>
      <c r="AR2267" s="116" t="s">
        <v>1101</v>
      </c>
      <c r="AS2267" s="116">
        <v>16660</v>
      </c>
    </row>
    <row r="2268" spans="40:45" x14ac:dyDescent="0.25">
      <c r="AN2268" s="116" t="s">
        <v>1134</v>
      </c>
      <c r="AO2268" s="116" t="s">
        <v>1121</v>
      </c>
      <c r="AP2268" s="116" t="s">
        <v>1044</v>
      </c>
      <c r="AQ2268" s="116" t="s">
        <v>1038</v>
      </c>
      <c r="AR2268" s="116" t="s">
        <v>1101</v>
      </c>
      <c r="AS2268" s="116">
        <v>54</v>
      </c>
    </row>
    <row r="2269" spans="40:45" x14ac:dyDescent="0.25">
      <c r="AN2269" s="116" t="s">
        <v>1134</v>
      </c>
      <c r="AO2269" s="116" t="s">
        <v>1121</v>
      </c>
      <c r="AP2269" s="116" t="s">
        <v>1044</v>
      </c>
      <c r="AQ2269" s="116" t="s">
        <v>1039</v>
      </c>
      <c r="AR2269" s="116" t="s">
        <v>1101</v>
      </c>
      <c r="AS2269" s="116">
        <v>9520</v>
      </c>
    </row>
    <row r="2270" spans="40:45" x14ac:dyDescent="0.25">
      <c r="AN2270" s="116" t="s">
        <v>1134</v>
      </c>
      <c r="AO2270" s="116" t="s">
        <v>1121</v>
      </c>
      <c r="AP2270" s="116" t="s">
        <v>1044</v>
      </c>
      <c r="AQ2270" s="116" t="s">
        <v>1040</v>
      </c>
      <c r="AR2270" s="116" t="s">
        <v>1101</v>
      </c>
      <c r="AS2270" s="116">
        <v>152</v>
      </c>
    </row>
    <row r="2271" spans="40:45" x14ac:dyDescent="0.25">
      <c r="AN2271" s="116" t="s">
        <v>1134</v>
      </c>
      <c r="AO2271" s="116" t="s">
        <v>1121</v>
      </c>
      <c r="AP2271" s="116" t="s">
        <v>1044</v>
      </c>
      <c r="AQ2271" s="116" t="s">
        <v>1041</v>
      </c>
      <c r="AR2271" s="116" t="s">
        <v>1101</v>
      </c>
      <c r="AS2271" s="116">
        <v>360</v>
      </c>
    </row>
    <row r="2272" spans="40:45" x14ac:dyDescent="0.25">
      <c r="AN2272" s="116" t="s">
        <v>1134</v>
      </c>
      <c r="AO2272" s="116" t="s">
        <v>1121</v>
      </c>
      <c r="AP2272" s="116" t="s">
        <v>1044</v>
      </c>
      <c r="AQ2272" s="116" t="s">
        <v>1042</v>
      </c>
      <c r="AR2272" s="116" t="s">
        <v>1101</v>
      </c>
      <c r="AS2272" s="116">
        <v>507</v>
      </c>
    </row>
    <row r="2273" spans="40:45" x14ac:dyDescent="0.25">
      <c r="AN2273" s="116" t="s">
        <v>1134</v>
      </c>
      <c r="AO2273" s="116"/>
      <c r="AP2273" s="116"/>
      <c r="AQ2273" s="116" t="s">
        <v>3</v>
      </c>
      <c r="AR2273" s="116"/>
      <c r="AS2273" s="116">
        <v>87003</v>
      </c>
    </row>
    <row r="2274" spans="40:45" x14ac:dyDescent="0.25">
      <c r="AN2274" s="116" t="s">
        <v>1134</v>
      </c>
      <c r="AO2274" s="116" t="s">
        <v>1121</v>
      </c>
      <c r="AP2274" s="116" t="s">
        <v>1009</v>
      </c>
      <c r="AQ2274" s="116" t="s">
        <v>1034</v>
      </c>
      <c r="AR2274" s="116" t="s">
        <v>1101</v>
      </c>
      <c r="AS2274" s="116">
        <v>10566</v>
      </c>
    </row>
    <row r="2275" spans="40:45" x14ac:dyDescent="0.25">
      <c r="AN2275" s="116" t="s">
        <v>1134</v>
      </c>
      <c r="AO2275" s="116" t="s">
        <v>1121</v>
      </c>
      <c r="AP2275" s="116" t="s">
        <v>1009</v>
      </c>
      <c r="AQ2275" s="116" t="s">
        <v>1035</v>
      </c>
      <c r="AR2275" s="116" t="s">
        <v>1101</v>
      </c>
      <c r="AS2275" s="116">
        <v>4980</v>
      </c>
    </row>
    <row r="2276" spans="40:45" x14ac:dyDescent="0.25">
      <c r="AN2276" s="116" t="s">
        <v>1134</v>
      </c>
      <c r="AO2276" s="116" t="s">
        <v>1121</v>
      </c>
      <c r="AP2276" s="116" t="s">
        <v>1009</v>
      </c>
      <c r="AQ2276" s="116" t="s">
        <v>1036</v>
      </c>
      <c r="AR2276" s="116" t="s">
        <v>1101</v>
      </c>
      <c r="AS2276" s="116">
        <v>2731</v>
      </c>
    </row>
    <row r="2277" spans="40:45" x14ac:dyDescent="0.25">
      <c r="AN2277" s="116" t="s">
        <v>1134</v>
      </c>
      <c r="AO2277" s="116" t="s">
        <v>1121</v>
      </c>
      <c r="AP2277" s="116" t="s">
        <v>1009</v>
      </c>
      <c r="AQ2277" s="116" t="s">
        <v>1037</v>
      </c>
      <c r="AR2277" s="116" t="s">
        <v>1101</v>
      </c>
      <c r="AS2277" s="116">
        <v>5561</v>
      </c>
    </row>
    <row r="2278" spans="40:45" x14ac:dyDescent="0.25">
      <c r="AN2278" s="116" t="s">
        <v>1134</v>
      </c>
      <c r="AO2278" s="116" t="s">
        <v>1121</v>
      </c>
      <c r="AP2278" s="116" t="s">
        <v>1009</v>
      </c>
      <c r="AQ2278" s="116" t="s">
        <v>1038</v>
      </c>
      <c r="AR2278" s="116" t="s">
        <v>1101</v>
      </c>
      <c r="AS2278" s="116">
        <v>7</v>
      </c>
    </row>
    <row r="2279" spans="40:45" x14ac:dyDescent="0.25">
      <c r="AN2279" s="116" t="s">
        <v>1134</v>
      </c>
      <c r="AO2279" s="116" t="s">
        <v>1121</v>
      </c>
      <c r="AP2279" s="116" t="s">
        <v>1009</v>
      </c>
      <c r="AQ2279" s="116" t="s">
        <v>1039</v>
      </c>
      <c r="AR2279" s="116" t="s">
        <v>1101</v>
      </c>
      <c r="AS2279" s="116">
        <v>5643</v>
      </c>
    </row>
    <row r="2280" spans="40:45" x14ac:dyDescent="0.25">
      <c r="AN2280" s="116" t="s">
        <v>1134</v>
      </c>
      <c r="AO2280" s="116" t="s">
        <v>1121</v>
      </c>
      <c r="AP2280" s="116" t="s">
        <v>1009</v>
      </c>
      <c r="AQ2280" s="116" t="s">
        <v>1040</v>
      </c>
      <c r="AR2280" s="116" t="s">
        <v>1101</v>
      </c>
      <c r="AS2280" s="116">
        <v>98</v>
      </c>
    </row>
    <row r="2281" spans="40:45" x14ac:dyDescent="0.25">
      <c r="AN2281" s="116" t="s">
        <v>1134</v>
      </c>
      <c r="AO2281" s="116" t="s">
        <v>1121</v>
      </c>
      <c r="AP2281" s="116" t="s">
        <v>1009</v>
      </c>
      <c r="AQ2281" s="116" t="s">
        <v>1041</v>
      </c>
      <c r="AR2281" s="116" t="s">
        <v>1101</v>
      </c>
      <c r="AS2281" s="116">
        <v>290</v>
      </c>
    </row>
    <row r="2282" spans="40:45" x14ac:dyDescent="0.25">
      <c r="AN2282" s="116" t="s">
        <v>1134</v>
      </c>
      <c r="AO2282" s="116" t="s">
        <v>1121</v>
      </c>
      <c r="AP2282" s="116" t="s">
        <v>1009</v>
      </c>
      <c r="AQ2282" s="116" t="s">
        <v>1042</v>
      </c>
      <c r="AR2282" s="116" t="s">
        <v>1101</v>
      </c>
      <c r="AS2282" s="116">
        <v>56</v>
      </c>
    </row>
    <row r="2283" spans="40:45" x14ac:dyDescent="0.25">
      <c r="AN2283" s="116" t="s">
        <v>1134</v>
      </c>
      <c r="AO2283" s="116"/>
      <c r="AP2283" s="116"/>
      <c r="AQ2283" s="116" t="s">
        <v>3</v>
      </c>
      <c r="AR2283" s="116"/>
      <c r="AS2283" s="116">
        <v>29931</v>
      </c>
    </row>
    <row r="2284" spans="40:45" x14ac:dyDescent="0.25">
      <c r="AN2284" s="116" t="s">
        <v>1134</v>
      </c>
      <c r="AO2284" s="116" t="s">
        <v>1121</v>
      </c>
      <c r="AP2284" s="116" t="s">
        <v>1010</v>
      </c>
      <c r="AQ2284" s="116" t="s">
        <v>1034</v>
      </c>
      <c r="AR2284" s="116" t="s">
        <v>1101</v>
      </c>
      <c r="AS2284" s="116">
        <v>4404</v>
      </c>
    </row>
    <row r="2285" spans="40:45" x14ac:dyDescent="0.25">
      <c r="AN2285" s="116" t="s">
        <v>1134</v>
      </c>
      <c r="AO2285" s="116" t="s">
        <v>1121</v>
      </c>
      <c r="AP2285" s="116" t="s">
        <v>1010</v>
      </c>
      <c r="AQ2285" s="116" t="s">
        <v>1035</v>
      </c>
      <c r="AR2285" s="116" t="s">
        <v>1101</v>
      </c>
      <c r="AS2285" s="116">
        <v>10613</v>
      </c>
    </row>
    <row r="2286" spans="40:45" x14ac:dyDescent="0.25">
      <c r="AN2286" s="116" t="s">
        <v>1134</v>
      </c>
      <c r="AO2286" s="116" t="s">
        <v>1121</v>
      </c>
      <c r="AP2286" s="116" t="s">
        <v>1010</v>
      </c>
      <c r="AQ2286" s="116" t="s">
        <v>1036</v>
      </c>
      <c r="AR2286" s="116" t="s">
        <v>1101</v>
      </c>
      <c r="AS2286" s="116">
        <v>26457</v>
      </c>
    </row>
    <row r="2287" spans="40:45" x14ac:dyDescent="0.25">
      <c r="AN2287" s="116" t="s">
        <v>1134</v>
      </c>
      <c r="AO2287" s="116" t="s">
        <v>1121</v>
      </c>
      <c r="AP2287" s="116" t="s">
        <v>1010</v>
      </c>
      <c r="AQ2287" s="116" t="s">
        <v>1037</v>
      </c>
      <c r="AR2287" s="116" t="s">
        <v>1101</v>
      </c>
      <c r="AS2287" s="116">
        <v>11099</v>
      </c>
    </row>
    <row r="2288" spans="40:45" x14ac:dyDescent="0.25">
      <c r="AN2288" s="116" t="s">
        <v>1134</v>
      </c>
      <c r="AO2288" s="116" t="s">
        <v>1121</v>
      </c>
      <c r="AP2288" s="116" t="s">
        <v>1010</v>
      </c>
      <c r="AQ2288" s="116" t="s">
        <v>1038</v>
      </c>
      <c r="AR2288" s="116" t="s">
        <v>1101</v>
      </c>
      <c r="AS2288" s="116">
        <v>47</v>
      </c>
    </row>
    <row r="2289" spans="40:45" x14ac:dyDescent="0.25">
      <c r="AN2289" s="116" t="s">
        <v>1134</v>
      </c>
      <c r="AO2289" s="116" t="s">
        <v>1121</v>
      </c>
      <c r="AP2289" s="116" t="s">
        <v>1010</v>
      </c>
      <c r="AQ2289" s="116" t="s">
        <v>1039</v>
      </c>
      <c r="AR2289" s="116" t="s">
        <v>1101</v>
      </c>
      <c r="AS2289" s="116">
        <v>3877</v>
      </c>
    </row>
    <row r="2290" spans="40:45" x14ac:dyDescent="0.25">
      <c r="AN2290" s="116" t="s">
        <v>1134</v>
      </c>
      <c r="AO2290" s="116" t="s">
        <v>1121</v>
      </c>
      <c r="AP2290" s="116" t="s">
        <v>1010</v>
      </c>
      <c r="AQ2290" s="116" t="s">
        <v>1040</v>
      </c>
      <c r="AR2290" s="116" t="s">
        <v>1101</v>
      </c>
      <c r="AS2290" s="116">
        <v>53</v>
      </c>
    </row>
    <row r="2291" spans="40:45" x14ac:dyDescent="0.25">
      <c r="AN2291" s="116" t="s">
        <v>1134</v>
      </c>
      <c r="AO2291" s="116" t="s">
        <v>1121</v>
      </c>
      <c r="AP2291" s="116" t="s">
        <v>1010</v>
      </c>
      <c r="AQ2291" s="116" t="s">
        <v>1041</v>
      </c>
      <c r="AR2291" s="116" t="s">
        <v>1101</v>
      </c>
      <c r="AS2291" s="116">
        <v>70</v>
      </c>
    </row>
    <row r="2292" spans="40:45" x14ac:dyDescent="0.25">
      <c r="AN2292" s="116" t="s">
        <v>1134</v>
      </c>
      <c r="AO2292" s="116" t="s">
        <v>1121</v>
      </c>
      <c r="AP2292" s="116" t="s">
        <v>1010</v>
      </c>
      <c r="AQ2292" s="116" t="s">
        <v>1042</v>
      </c>
      <c r="AR2292" s="116" t="s">
        <v>1101</v>
      </c>
      <c r="AS2292" s="116">
        <v>451</v>
      </c>
    </row>
    <row r="2293" spans="40:45" x14ac:dyDescent="0.25">
      <c r="AN2293" s="116" t="s">
        <v>1134</v>
      </c>
      <c r="AO2293" s="116"/>
      <c r="AP2293" s="116"/>
      <c r="AQ2293" s="116" t="s">
        <v>3</v>
      </c>
      <c r="AR2293" s="116" t="s">
        <v>1091</v>
      </c>
      <c r="AS2293" s="116">
        <v>57072</v>
      </c>
    </row>
    <row r="2294" spans="40:45" x14ac:dyDescent="0.25">
      <c r="AN2294" s="116" t="s">
        <v>1134</v>
      </c>
      <c r="AO2294" s="116" t="s">
        <v>1135</v>
      </c>
      <c r="AP2294" s="116" t="s">
        <v>1044</v>
      </c>
      <c r="AQ2294" s="116" t="s">
        <v>1034</v>
      </c>
      <c r="AR2294" s="116" t="s">
        <v>1091</v>
      </c>
      <c r="AS2294" s="116">
        <v>205243</v>
      </c>
    </row>
    <row r="2295" spans="40:45" x14ac:dyDescent="0.25">
      <c r="AN2295" s="116" t="s">
        <v>1134</v>
      </c>
      <c r="AO2295" s="116" t="s">
        <v>1135</v>
      </c>
      <c r="AP2295" s="116" t="s">
        <v>1044</v>
      </c>
      <c r="AQ2295" s="116" t="s">
        <v>1035</v>
      </c>
      <c r="AR2295" s="116" t="s">
        <v>1091</v>
      </c>
      <c r="AS2295" s="116">
        <v>205674</v>
      </c>
    </row>
    <row r="2296" spans="40:45" x14ac:dyDescent="0.25">
      <c r="AN2296" s="116" t="s">
        <v>1134</v>
      </c>
      <c r="AO2296" s="116" t="s">
        <v>1135</v>
      </c>
      <c r="AP2296" s="116" t="s">
        <v>1044</v>
      </c>
      <c r="AQ2296" s="116" t="s">
        <v>1036</v>
      </c>
      <c r="AR2296" s="116" t="s">
        <v>1091</v>
      </c>
      <c r="AS2296" s="116">
        <v>487182</v>
      </c>
    </row>
    <row r="2297" spans="40:45" x14ac:dyDescent="0.25">
      <c r="AN2297" s="116" t="s">
        <v>1134</v>
      </c>
      <c r="AO2297" s="116" t="s">
        <v>1135</v>
      </c>
      <c r="AP2297" s="116" t="s">
        <v>1044</v>
      </c>
      <c r="AQ2297" s="116" t="s">
        <v>1037</v>
      </c>
      <c r="AR2297" s="116" t="s">
        <v>1091</v>
      </c>
      <c r="AS2297" s="116">
        <v>275119</v>
      </c>
    </row>
    <row r="2298" spans="40:45" x14ac:dyDescent="0.25">
      <c r="AN2298" s="116" t="s">
        <v>1134</v>
      </c>
      <c r="AO2298" s="116" t="s">
        <v>1135</v>
      </c>
      <c r="AP2298" s="116" t="s">
        <v>1044</v>
      </c>
      <c r="AQ2298" s="116" t="s">
        <v>1038</v>
      </c>
      <c r="AR2298" s="116" t="s">
        <v>1091</v>
      </c>
      <c r="AS2298" s="116">
        <v>1104</v>
      </c>
    </row>
    <row r="2299" spans="40:45" x14ac:dyDescent="0.25">
      <c r="AN2299" s="116" t="s">
        <v>1134</v>
      </c>
      <c r="AO2299" s="116" t="s">
        <v>1135</v>
      </c>
      <c r="AP2299" s="116" t="s">
        <v>1044</v>
      </c>
      <c r="AQ2299" s="116" t="s">
        <v>1039</v>
      </c>
      <c r="AR2299" s="116" t="s">
        <v>1091</v>
      </c>
      <c r="AS2299" s="116">
        <v>129987</v>
      </c>
    </row>
    <row r="2300" spans="40:45" x14ac:dyDescent="0.25">
      <c r="AN2300" s="116" t="s">
        <v>1134</v>
      </c>
      <c r="AO2300" s="116" t="s">
        <v>1135</v>
      </c>
      <c r="AP2300" s="116" t="s">
        <v>1044</v>
      </c>
      <c r="AQ2300" s="116" t="s">
        <v>1040</v>
      </c>
      <c r="AR2300" s="116" t="s">
        <v>1091</v>
      </c>
      <c r="AS2300" s="116">
        <v>1019</v>
      </c>
    </row>
    <row r="2301" spans="40:45" x14ac:dyDescent="0.25">
      <c r="AN2301" s="116" t="s">
        <v>1134</v>
      </c>
      <c r="AO2301" s="116" t="s">
        <v>1135</v>
      </c>
      <c r="AP2301" s="116" t="s">
        <v>1044</v>
      </c>
      <c r="AQ2301" s="116" t="s">
        <v>1041</v>
      </c>
      <c r="AR2301" s="116" t="s">
        <v>1091</v>
      </c>
      <c r="AS2301" s="116">
        <v>2567</v>
      </c>
    </row>
    <row r="2302" spans="40:45" x14ac:dyDescent="0.25">
      <c r="AN2302" s="116" t="s">
        <v>1134</v>
      </c>
      <c r="AO2302" s="116" t="s">
        <v>1135</v>
      </c>
      <c r="AP2302" s="116" t="s">
        <v>1044</v>
      </c>
      <c r="AQ2302" s="116" t="s">
        <v>1042</v>
      </c>
      <c r="AR2302" s="116" t="s">
        <v>1091</v>
      </c>
      <c r="AS2302" s="116">
        <v>4768</v>
      </c>
    </row>
    <row r="2303" spans="40:45" x14ac:dyDescent="0.25">
      <c r="AN2303" s="116" t="s">
        <v>1134</v>
      </c>
      <c r="AO2303" s="116"/>
      <c r="AP2303" s="116"/>
      <c r="AQ2303" s="116" t="s">
        <v>3</v>
      </c>
      <c r="AR2303" s="116"/>
      <c r="AS2303" s="116">
        <v>1312662</v>
      </c>
    </row>
    <row r="2304" spans="40:45" x14ac:dyDescent="0.25">
      <c r="AN2304" s="116" t="s">
        <v>1134</v>
      </c>
      <c r="AO2304" s="116" t="s">
        <v>1135</v>
      </c>
      <c r="AP2304" s="116" t="s">
        <v>1009</v>
      </c>
      <c r="AQ2304" s="116" t="s">
        <v>1034</v>
      </c>
      <c r="AR2304" s="116" t="s">
        <v>1091</v>
      </c>
      <c r="AS2304" s="116">
        <v>130464</v>
      </c>
    </row>
    <row r="2305" spans="40:45" x14ac:dyDescent="0.25">
      <c r="AN2305" s="116" t="s">
        <v>1134</v>
      </c>
      <c r="AO2305" s="116" t="s">
        <v>1135</v>
      </c>
      <c r="AP2305" s="116" t="s">
        <v>1009</v>
      </c>
      <c r="AQ2305" s="116" t="s">
        <v>1035</v>
      </c>
      <c r="AR2305" s="116" t="s">
        <v>1091</v>
      </c>
      <c r="AS2305" s="116">
        <v>31185</v>
      </c>
    </row>
    <row r="2306" spans="40:45" x14ac:dyDescent="0.25">
      <c r="AN2306" s="116" t="s">
        <v>1134</v>
      </c>
      <c r="AO2306" s="116" t="s">
        <v>1135</v>
      </c>
      <c r="AP2306" s="116" t="s">
        <v>1009</v>
      </c>
      <c r="AQ2306" s="116" t="s">
        <v>1036</v>
      </c>
      <c r="AR2306" s="116" t="s">
        <v>1091</v>
      </c>
      <c r="AS2306" s="116">
        <v>36577</v>
      </c>
    </row>
    <row r="2307" spans="40:45" x14ac:dyDescent="0.25">
      <c r="AN2307" s="116" t="s">
        <v>1134</v>
      </c>
      <c r="AO2307" s="116" t="s">
        <v>1135</v>
      </c>
      <c r="AP2307" s="116" t="s">
        <v>1009</v>
      </c>
      <c r="AQ2307" s="116" t="s">
        <v>1037</v>
      </c>
      <c r="AR2307" s="116" t="s">
        <v>1091</v>
      </c>
      <c r="AS2307" s="116">
        <v>23500</v>
      </c>
    </row>
    <row r="2308" spans="40:45" x14ac:dyDescent="0.25">
      <c r="AN2308" s="116" t="s">
        <v>1134</v>
      </c>
      <c r="AO2308" s="116" t="s">
        <v>1135</v>
      </c>
      <c r="AP2308" s="116" t="s">
        <v>1009</v>
      </c>
      <c r="AQ2308" s="116" t="s">
        <v>1038</v>
      </c>
      <c r="AR2308" s="116" t="s">
        <v>1091</v>
      </c>
      <c r="AS2308" s="116"/>
    </row>
    <row r="2309" spans="40:45" x14ac:dyDescent="0.25">
      <c r="AN2309" s="116" t="s">
        <v>1134</v>
      </c>
      <c r="AO2309" s="116" t="s">
        <v>1135</v>
      </c>
      <c r="AP2309" s="116" t="s">
        <v>1009</v>
      </c>
      <c r="AQ2309" s="116" t="s">
        <v>1039</v>
      </c>
      <c r="AR2309" s="116" t="s">
        <v>1091</v>
      </c>
      <c r="AS2309" s="116">
        <v>81052</v>
      </c>
    </row>
    <row r="2310" spans="40:45" x14ac:dyDescent="0.25">
      <c r="AN2310" s="116" t="s">
        <v>1134</v>
      </c>
      <c r="AO2310" s="116" t="s">
        <v>1135</v>
      </c>
      <c r="AP2310" s="116" t="s">
        <v>1009</v>
      </c>
      <c r="AQ2310" s="116" t="s">
        <v>1040</v>
      </c>
      <c r="AR2310" s="116" t="s">
        <v>1091</v>
      </c>
      <c r="AS2310" s="116">
        <v>393</v>
      </c>
    </row>
    <row r="2311" spans="40:45" x14ac:dyDescent="0.25">
      <c r="AN2311" s="116" t="s">
        <v>1134</v>
      </c>
      <c r="AO2311" s="116" t="s">
        <v>1135</v>
      </c>
      <c r="AP2311" s="116" t="s">
        <v>1009</v>
      </c>
      <c r="AQ2311" s="116" t="s">
        <v>1041</v>
      </c>
      <c r="AR2311" s="116" t="s">
        <v>1091</v>
      </c>
      <c r="AS2311" s="116">
        <v>2567</v>
      </c>
    </row>
    <row r="2312" spans="40:45" x14ac:dyDescent="0.25">
      <c r="AN2312" s="116" t="s">
        <v>1134</v>
      </c>
      <c r="AO2312" s="116" t="s">
        <v>1135</v>
      </c>
      <c r="AP2312" s="116" t="s">
        <v>1009</v>
      </c>
      <c r="AQ2312" s="116" t="s">
        <v>1042</v>
      </c>
      <c r="AR2312" s="116" t="s">
        <v>1091</v>
      </c>
      <c r="AS2312" s="116"/>
    </row>
    <row r="2313" spans="40:45" x14ac:dyDescent="0.25">
      <c r="AN2313" s="116" t="s">
        <v>1134</v>
      </c>
      <c r="AO2313" s="116"/>
      <c r="AP2313" s="116"/>
      <c r="AQ2313" s="116" t="s">
        <v>3</v>
      </c>
      <c r="AR2313" s="116"/>
      <c r="AS2313" s="116">
        <v>305738</v>
      </c>
    </row>
    <row r="2314" spans="40:45" x14ac:dyDescent="0.25">
      <c r="AN2314" s="116" t="s">
        <v>1134</v>
      </c>
      <c r="AO2314" s="116" t="s">
        <v>1135</v>
      </c>
      <c r="AP2314" s="116" t="s">
        <v>1010</v>
      </c>
      <c r="AQ2314" s="116" t="s">
        <v>1034</v>
      </c>
      <c r="AR2314" s="116" t="s">
        <v>1091</v>
      </c>
      <c r="AS2314" s="116">
        <v>74779</v>
      </c>
    </row>
    <row r="2315" spans="40:45" x14ac:dyDescent="0.25">
      <c r="AN2315" s="116" t="s">
        <v>1134</v>
      </c>
      <c r="AO2315" s="116" t="s">
        <v>1135</v>
      </c>
      <c r="AP2315" s="116" t="s">
        <v>1010</v>
      </c>
      <c r="AQ2315" s="116" t="s">
        <v>1035</v>
      </c>
      <c r="AR2315" s="116" t="s">
        <v>1091</v>
      </c>
      <c r="AS2315" s="116">
        <v>174490</v>
      </c>
    </row>
    <row r="2316" spans="40:45" x14ac:dyDescent="0.25">
      <c r="AN2316" s="116" t="s">
        <v>1134</v>
      </c>
      <c r="AO2316" s="116" t="s">
        <v>1135</v>
      </c>
      <c r="AP2316" s="116" t="s">
        <v>1010</v>
      </c>
      <c r="AQ2316" s="116" t="s">
        <v>1036</v>
      </c>
      <c r="AR2316" s="116" t="s">
        <v>1091</v>
      </c>
      <c r="AS2316" s="116">
        <v>450605</v>
      </c>
    </row>
    <row r="2317" spans="40:45" x14ac:dyDescent="0.25">
      <c r="AN2317" s="116" t="s">
        <v>1134</v>
      </c>
      <c r="AO2317" s="116" t="s">
        <v>1135</v>
      </c>
      <c r="AP2317" s="116" t="s">
        <v>1010</v>
      </c>
      <c r="AQ2317" s="116" t="s">
        <v>1037</v>
      </c>
      <c r="AR2317" s="116" t="s">
        <v>1091</v>
      </c>
      <c r="AS2317" s="116">
        <v>251619</v>
      </c>
    </row>
    <row r="2318" spans="40:45" x14ac:dyDescent="0.25">
      <c r="AN2318" s="116" t="s">
        <v>1134</v>
      </c>
      <c r="AO2318" s="116" t="s">
        <v>1135</v>
      </c>
      <c r="AP2318" s="116" t="s">
        <v>1010</v>
      </c>
      <c r="AQ2318" s="116" t="s">
        <v>1038</v>
      </c>
      <c r="AR2318" s="116" t="s">
        <v>1091</v>
      </c>
      <c r="AS2318" s="116">
        <v>1104</v>
      </c>
    </row>
    <row r="2319" spans="40:45" x14ac:dyDescent="0.25">
      <c r="AN2319" s="116" t="s">
        <v>1134</v>
      </c>
      <c r="AO2319" s="116" t="s">
        <v>1135</v>
      </c>
      <c r="AP2319" s="116" t="s">
        <v>1010</v>
      </c>
      <c r="AQ2319" s="116" t="s">
        <v>1039</v>
      </c>
      <c r="AR2319" s="116" t="s">
        <v>1091</v>
      </c>
      <c r="AS2319" s="116">
        <v>48935</v>
      </c>
    </row>
    <row r="2320" spans="40:45" x14ac:dyDescent="0.25">
      <c r="AN2320" s="116" t="s">
        <v>1134</v>
      </c>
      <c r="AO2320" s="116" t="s">
        <v>1135</v>
      </c>
      <c r="AP2320" s="116" t="s">
        <v>1010</v>
      </c>
      <c r="AQ2320" s="116" t="s">
        <v>1040</v>
      </c>
      <c r="AR2320" s="116" t="s">
        <v>1091</v>
      </c>
      <c r="AS2320" s="116">
        <v>626</v>
      </c>
    </row>
    <row r="2321" spans="40:45" x14ac:dyDescent="0.25">
      <c r="AN2321" s="116" t="s">
        <v>1134</v>
      </c>
      <c r="AO2321" s="116" t="s">
        <v>1135</v>
      </c>
      <c r="AP2321" s="116" t="s">
        <v>1010</v>
      </c>
      <c r="AQ2321" s="116" t="s">
        <v>1041</v>
      </c>
      <c r="AR2321" s="116" t="s">
        <v>1091</v>
      </c>
      <c r="AS2321" s="116"/>
    </row>
    <row r="2322" spans="40:45" x14ac:dyDescent="0.25">
      <c r="AN2322" s="116" t="s">
        <v>1134</v>
      </c>
      <c r="AO2322" s="116" t="s">
        <v>1135</v>
      </c>
      <c r="AP2322" s="116" t="s">
        <v>1010</v>
      </c>
      <c r="AQ2322" s="116" t="s">
        <v>1042</v>
      </c>
      <c r="AR2322" s="116" t="s">
        <v>1091</v>
      </c>
      <c r="AS2322" s="116">
        <v>4768</v>
      </c>
    </row>
    <row r="2323" spans="40:45" x14ac:dyDescent="0.25">
      <c r="AN2323" s="116" t="s">
        <v>1134</v>
      </c>
      <c r="AO2323" s="116"/>
      <c r="AP2323" s="116"/>
      <c r="AQ2323" s="116" t="s">
        <v>3</v>
      </c>
      <c r="AR2323" s="116" t="s">
        <v>1091</v>
      </c>
      <c r="AS2323" s="116">
        <v>1006924</v>
      </c>
    </row>
    <row r="2324" spans="40:45" x14ac:dyDescent="0.25">
      <c r="AN2324" s="116" t="s">
        <v>1136</v>
      </c>
      <c r="AO2324" s="116" t="s">
        <v>1121</v>
      </c>
      <c r="AP2324" s="116" t="s">
        <v>1044</v>
      </c>
      <c r="AQ2324" s="116" t="s">
        <v>1034</v>
      </c>
      <c r="AR2324" s="116" t="s">
        <v>1101</v>
      </c>
      <c r="AS2324" s="116">
        <v>2518</v>
      </c>
    </row>
    <row r="2325" spans="40:45" x14ac:dyDescent="0.25">
      <c r="AN2325" s="116" t="s">
        <v>1136</v>
      </c>
      <c r="AO2325" s="116" t="s">
        <v>1121</v>
      </c>
      <c r="AP2325" s="116" t="s">
        <v>1044</v>
      </c>
      <c r="AQ2325" s="116" t="s">
        <v>1035</v>
      </c>
      <c r="AR2325" s="116" t="s">
        <v>1101</v>
      </c>
      <c r="AS2325" s="116">
        <v>3360</v>
      </c>
    </row>
    <row r="2326" spans="40:45" x14ac:dyDescent="0.25">
      <c r="AN2326" s="116" t="s">
        <v>1136</v>
      </c>
      <c r="AO2326" s="116" t="s">
        <v>1121</v>
      </c>
      <c r="AP2326" s="116" t="s">
        <v>1044</v>
      </c>
      <c r="AQ2326" s="116" t="s">
        <v>1036</v>
      </c>
      <c r="AR2326" s="116" t="s">
        <v>1101</v>
      </c>
      <c r="AS2326" s="116">
        <v>685</v>
      </c>
    </row>
    <row r="2327" spans="40:45" x14ac:dyDescent="0.25">
      <c r="AN2327" s="116" t="s">
        <v>1136</v>
      </c>
      <c r="AO2327" s="116" t="s">
        <v>1121</v>
      </c>
      <c r="AP2327" s="116" t="s">
        <v>1044</v>
      </c>
      <c r="AQ2327" s="116" t="s">
        <v>1037</v>
      </c>
      <c r="AR2327" s="116" t="s">
        <v>1101</v>
      </c>
      <c r="AS2327" s="116">
        <v>9449</v>
      </c>
    </row>
    <row r="2328" spans="40:45" x14ac:dyDescent="0.25">
      <c r="AN2328" s="116" t="s">
        <v>1136</v>
      </c>
      <c r="AO2328" s="116" t="s">
        <v>1121</v>
      </c>
      <c r="AP2328" s="116" t="s">
        <v>1044</v>
      </c>
      <c r="AQ2328" s="116" t="s">
        <v>1038</v>
      </c>
      <c r="AR2328" s="116" t="s">
        <v>1101</v>
      </c>
      <c r="AS2328" s="116">
        <v>16057</v>
      </c>
    </row>
    <row r="2329" spans="40:45" x14ac:dyDescent="0.25">
      <c r="AN2329" s="116" t="s">
        <v>1136</v>
      </c>
      <c r="AO2329" s="116" t="s">
        <v>1121</v>
      </c>
      <c r="AP2329" s="116" t="s">
        <v>1044</v>
      </c>
      <c r="AQ2329" s="116" t="s">
        <v>1039</v>
      </c>
      <c r="AR2329" s="116" t="s">
        <v>1101</v>
      </c>
      <c r="AS2329" s="116">
        <v>14826</v>
      </c>
    </row>
    <row r="2330" spans="40:45" x14ac:dyDescent="0.25">
      <c r="AN2330" s="116" t="s">
        <v>1136</v>
      </c>
      <c r="AO2330" s="116" t="s">
        <v>1121</v>
      </c>
      <c r="AP2330" s="116" t="s">
        <v>1044</v>
      </c>
      <c r="AQ2330" s="116" t="s">
        <v>1040</v>
      </c>
      <c r="AR2330" s="116" t="s">
        <v>1101</v>
      </c>
      <c r="AS2330" s="116">
        <v>6689</v>
      </c>
    </row>
    <row r="2331" spans="40:45" x14ac:dyDescent="0.25">
      <c r="AN2331" s="116" t="s">
        <v>1136</v>
      </c>
      <c r="AO2331" s="116" t="s">
        <v>1121</v>
      </c>
      <c r="AP2331" s="116" t="s">
        <v>1044</v>
      </c>
      <c r="AQ2331" s="116" t="s">
        <v>1041</v>
      </c>
      <c r="AR2331" s="116" t="s">
        <v>1101</v>
      </c>
      <c r="AS2331" s="116">
        <v>1650</v>
      </c>
    </row>
    <row r="2332" spans="40:45" x14ac:dyDescent="0.25">
      <c r="AN2332" s="116" t="s">
        <v>1136</v>
      </c>
      <c r="AO2332" s="116" t="s">
        <v>1121</v>
      </c>
      <c r="AP2332" s="116" t="s">
        <v>1044</v>
      </c>
      <c r="AQ2332" s="116" t="s">
        <v>1042</v>
      </c>
      <c r="AR2332" s="116" t="s">
        <v>1101</v>
      </c>
      <c r="AS2332" s="116">
        <v>1406</v>
      </c>
    </row>
    <row r="2333" spans="40:45" x14ac:dyDescent="0.25">
      <c r="AN2333" s="116" t="s">
        <v>1136</v>
      </c>
      <c r="AO2333" s="116"/>
      <c r="AP2333" s="116"/>
      <c r="AQ2333" s="116" t="s">
        <v>3</v>
      </c>
      <c r="AR2333" s="116"/>
      <c r="AS2333" s="116">
        <v>56640</v>
      </c>
    </row>
    <row r="2334" spans="40:45" x14ac:dyDescent="0.25">
      <c r="AN2334" s="116" t="s">
        <v>1136</v>
      </c>
      <c r="AO2334" s="116" t="s">
        <v>1121</v>
      </c>
      <c r="AP2334" s="116" t="s">
        <v>1009</v>
      </c>
      <c r="AQ2334" s="116" t="s">
        <v>1034</v>
      </c>
      <c r="AR2334" s="116" t="s">
        <v>1101</v>
      </c>
      <c r="AS2334" s="116">
        <v>1113</v>
      </c>
    </row>
    <row r="2335" spans="40:45" x14ac:dyDescent="0.25">
      <c r="AN2335" s="116" t="s">
        <v>1136</v>
      </c>
      <c r="AO2335" s="116" t="s">
        <v>1121</v>
      </c>
      <c r="AP2335" s="116" t="s">
        <v>1009</v>
      </c>
      <c r="AQ2335" s="116" t="s">
        <v>1035</v>
      </c>
      <c r="AR2335" s="116" t="s">
        <v>1101</v>
      </c>
      <c r="AS2335" s="116">
        <v>1776</v>
      </c>
    </row>
    <row r="2336" spans="40:45" x14ac:dyDescent="0.25">
      <c r="AN2336" s="116" t="s">
        <v>1136</v>
      </c>
      <c r="AO2336" s="116" t="s">
        <v>1121</v>
      </c>
      <c r="AP2336" s="116" t="s">
        <v>1009</v>
      </c>
      <c r="AQ2336" s="116" t="s">
        <v>1036</v>
      </c>
      <c r="AR2336" s="116" t="s">
        <v>1101</v>
      </c>
      <c r="AS2336" s="116">
        <v>585</v>
      </c>
    </row>
    <row r="2337" spans="40:45" x14ac:dyDescent="0.25">
      <c r="AN2337" s="116" t="s">
        <v>1136</v>
      </c>
      <c r="AO2337" s="116" t="s">
        <v>1121</v>
      </c>
      <c r="AP2337" s="116" t="s">
        <v>1009</v>
      </c>
      <c r="AQ2337" s="116" t="s">
        <v>1037</v>
      </c>
      <c r="AR2337" s="116" t="s">
        <v>1101</v>
      </c>
      <c r="AS2337" s="116">
        <v>8998</v>
      </c>
    </row>
    <row r="2338" spans="40:45" x14ac:dyDescent="0.25">
      <c r="AN2338" s="116" t="s">
        <v>1136</v>
      </c>
      <c r="AO2338" s="116" t="s">
        <v>1121</v>
      </c>
      <c r="AP2338" s="116" t="s">
        <v>1009</v>
      </c>
      <c r="AQ2338" s="116" t="s">
        <v>1038</v>
      </c>
      <c r="AR2338" s="116" t="s">
        <v>1101</v>
      </c>
      <c r="AS2338" s="116">
        <v>13375</v>
      </c>
    </row>
    <row r="2339" spans="40:45" x14ac:dyDescent="0.25">
      <c r="AN2339" s="116" t="s">
        <v>1136</v>
      </c>
      <c r="AO2339" s="116" t="s">
        <v>1121</v>
      </c>
      <c r="AP2339" s="116" t="s">
        <v>1009</v>
      </c>
      <c r="AQ2339" s="116" t="s">
        <v>1039</v>
      </c>
      <c r="AR2339" s="116" t="s">
        <v>1101</v>
      </c>
      <c r="AS2339" s="116">
        <v>14576</v>
      </c>
    </row>
    <row r="2340" spans="40:45" x14ac:dyDescent="0.25">
      <c r="AN2340" s="116" t="s">
        <v>1136</v>
      </c>
      <c r="AO2340" s="116" t="s">
        <v>1121</v>
      </c>
      <c r="AP2340" s="116" t="s">
        <v>1009</v>
      </c>
      <c r="AQ2340" s="116" t="s">
        <v>1040</v>
      </c>
      <c r="AR2340" s="116" t="s">
        <v>1101</v>
      </c>
      <c r="AS2340" s="116">
        <v>5526</v>
      </c>
    </row>
    <row r="2341" spans="40:45" x14ac:dyDescent="0.25">
      <c r="AN2341" s="116" t="s">
        <v>1136</v>
      </c>
      <c r="AO2341" s="116" t="s">
        <v>1121</v>
      </c>
      <c r="AP2341" s="116" t="s">
        <v>1009</v>
      </c>
      <c r="AQ2341" s="116" t="s">
        <v>1041</v>
      </c>
      <c r="AR2341" s="116" t="s">
        <v>1101</v>
      </c>
      <c r="AS2341" s="116">
        <v>1261</v>
      </c>
    </row>
    <row r="2342" spans="40:45" x14ac:dyDescent="0.25">
      <c r="AN2342" s="116" t="s">
        <v>1136</v>
      </c>
      <c r="AO2342" s="116" t="s">
        <v>1121</v>
      </c>
      <c r="AP2342" s="116" t="s">
        <v>1009</v>
      </c>
      <c r="AQ2342" s="116" t="s">
        <v>1042</v>
      </c>
      <c r="AR2342" s="116" t="s">
        <v>1101</v>
      </c>
      <c r="AS2342" s="116">
        <v>326</v>
      </c>
    </row>
    <row r="2343" spans="40:45" x14ac:dyDescent="0.25">
      <c r="AN2343" s="116" t="s">
        <v>1136</v>
      </c>
      <c r="AO2343" s="116"/>
      <c r="AP2343" s="116"/>
      <c r="AQ2343" s="116" t="s">
        <v>3</v>
      </c>
      <c r="AR2343" s="116"/>
      <c r="AS2343" s="116">
        <v>47535</v>
      </c>
    </row>
    <row r="2344" spans="40:45" x14ac:dyDescent="0.25">
      <c r="AN2344" s="116" t="s">
        <v>1136</v>
      </c>
      <c r="AO2344" s="116" t="s">
        <v>1121</v>
      </c>
      <c r="AP2344" s="116" t="s">
        <v>1010</v>
      </c>
      <c r="AQ2344" s="116" t="s">
        <v>1034</v>
      </c>
      <c r="AR2344" s="116" t="s">
        <v>1101</v>
      </c>
      <c r="AS2344" s="116">
        <v>1406</v>
      </c>
    </row>
    <row r="2345" spans="40:45" x14ac:dyDescent="0.25">
      <c r="AN2345" s="116" t="s">
        <v>1136</v>
      </c>
      <c r="AO2345" s="116" t="s">
        <v>1121</v>
      </c>
      <c r="AP2345" s="116" t="s">
        <v>1010</v>
      </c>
      <c r="AQ2345" s="116" t="s">
        <v>1035</v>
      </c>
      <c r="AR2345" s="116" t="s">
        <v>1101</v>
      </c>
      <c r="AS2345" s="116">
        <v>1584</v>
      </c>
    </row>
    <row r="2346" spans="40:45" x14ac:dyDescent="0.25">
      <c r="AN2346" s="116" t="s">
        <v>1136</v>
      </c>
      <c r="AO2346" s="116" t="s">
        <v>1121</v>
      </c>
      <c r="AP2346" s="116" t="s">
        <v>1010</v>
      </c>
      <c r="AQ2346" s="116" t="s">
        <v>1036</v>
      </c>
      <c r="AR2346" s="116" t="s">
        <v>1101</v>
      </c>
      <c r="AS2346" s="116">
        <v>100</v>
      </c>
    </row>
    <row r="2347" spans="40:45" x14ac:dyDescent="0.25">
      <c r="AN2347" s="116" t="s">
        <v>1136</v>
      </c>
      <c r="AO2347" s="116" t="s">
        <v>1121</v>
      </c>
      <c r="AP2347" s="116" t="s">
        <v>1010</v>
      </c>
      <c r="AQ2347" s="116" t="s">
        <v>1037</v>
      </c>
      <c r="AR2347" s="116" t="s">
        <v>1101</v>
      </c>
      <c r="AS2347" s="116">
        <v>451</v>
      </c>
    </row>
    <row r="2348" spans="40:45" x14ac:dyDescent="0.25">
      <c r="AN2348" s="116" t="s">
        <v>1136</v>
      </c>
      <c r="AO2348" s="116" t="s">
        <v>1121</v>
      </c>
      <c r="AP2348" s="116" t="s">
        <v>1010</v>
      </c>
      <c r="AQ2348" s="116" t="s">
        <v>1038</v>
      </c>
      <c r="AR2348" s="116" t="s">
        <v>1101</v>
      </c>
      <c r="AS2348" s="116">
        <v>2683</v>
      </c>
    </row>
    <row r="2349" spans="40:45" x14ac:dyDescent="0.25">
      <c r="AN2349" s="116" t="s">
        <v>1136</v>
      </c>
      <c r="AO2349" s="116" t="s">
        <v>1121</v>
      </c>
      <c r="AP2349" s="116" t="s">
        <v>1010</v>
      </c>
      <c r="AQ2349" s="116" t="s">
        <v>1039</v>
      </c>
      <c r="AR2349" s="116" t="s">
        <v>1101</v>
      </c>
      <c r="AS2349" s="116">
        <v>250</v>
      </c>
    </row>
    <row r="2350" spans="40:45" x14ac:dyDescent="0.25">
      <c r="AN2350" s="116" t="s">
        <v>1136</v>
      </c>
      <c r="AO2350" s="116" t="s">
        <v>1121</v>
      </c>
      <c r="AP2350" s="116" t="s">
        <v>1010</v>
      </c>
      <c r="AQ2350" s="116" t="s">
        <v>1040</v>
      </c>
      <c r="AR2350" s="116" t="s">
        <v>1101</v>
      </c>
      <c r="AS2350" s="116">
        <v>1163</v>
      </c>
    </row>
    <row r="2351" spans="40:45" x14ac:dyDescent="0.25">
      <c r="AN2351" s="116" t="s">
        <v>1136</v>
      </c>
      <c r="AO2351" s="116" t="s">
        <v>1121</v>
      </c>
      <c r="AP2351" s="116" t="s">
        <v>1010</v>
      </c>
      <c r="AQ2351" s="116" t="s">
        <v>1041</v>
      </c>
      <c r="AR2351" s="116" t="s">
        <v>1101</v>
      </c>
      <c r="AS2351" s="116">
        <v>389</v>
      </c>
    </row>
    <row r="2352" spans="40:45" x14ac:dyDescent="0.25">
      <c r="AN2352" s="116" t="s">
        <v>1136</v>
      </c>
      <c r="AO2352" s="116" t="s">
        <v>1121</v>
      </c>
      <c r="AP2352" s="116" t="s">
        <v>1010</v>
      </c>
      <c r="AQ2352" s="116" t="s">
        <v>1042</v>
      </c>
      <c r="AR2352" s="116" t="s">
        <v>1101</v>
      </c>
      <c r="AS2352" s="116">
        <v>1080</v>
      </c>
    </row>
    <row r="2353" spans="40:45" x14ac:dyDescent="0.25">
      <c r="AN2353" s="116" t="s">
        <v>1136</v>
      </c>
      <c r="AO2353" s="116"/>
      <c r="AP2353" s="116"/>
      <c r="AQ2353" s="116" t="s">
        <v>3</v>
      </c>
      <c r="AR2353" s="116" t="s">
        <v>1091</v>
      </c>
      <c r="AS2353" s="116">
        <v>9105</v>
      </c>
    </row>
    <row r="2354" spans="40:45" x14ac:dyDescent="0.25">
      <c r="AN2354" s="116" t="s">
        <v>1136</v>
      </c>
      <c r="AO2354" s="116" t="s">
        <v>1135</v>
      </c>
      <c r="AP2354" s="116" t="s">
        <v>1044</v>
      </c>
      <c r="AQ2354" s="116" t="s">
        <v>1034</v>
      </c>
      <c r="AR2354" s="116" t="s">
        <v>1091</v>
      </c>
      <c r="AS2354" s="116">
        <v>49934</v>
      </c>
    </row>
    <row r="2355" spans="40:45" x14ac:dyDescent="0.25">
      <c r="AN2355" s="116" t="s">
        <v>1136</v>
      </c>
      <c r="AO2355" s="116" t="s">
        <v>1135</v>
      </c>
      <c r="AP2355" s="116" t="s">
        <v>1044</v>
      </c>
      <c r="AQ2355" s="116" t="s">
        <v>1035</v>
      </c>
      <c r="AR2355" s="116" t="s">
        <v>1091</v>
      </c>
      <c r="AS2355" s="116">
        <v>73714</v>
      </c>
    </row>
    <row r="2356" spans="40:45" x14ac:dyDescent="0.25">
      <c r="AN2356" s="116" t="s">
        <v>1136</v>
      </c>
      <c r="AO2356" s="116" t="s">
        <v>1135</v>
      </c>
      <c r="AP2356" s="116" t="s">
        <v>1044</v>
      </c>
      <c r="AQ2356" s="116" t="s">
        <v>1036</v>
      </c>
      <c r="AR2356" s="116" t="s">
        <v>1091</v>
      </c>
      <c r="AS2356" s="116">
        <v>750</v>
      </c>
    </row>
    <row r="2357" spans="40:45" x14ac:dyDescent="0.25">
      <c r="AN2357" s="116" t="s">
        <v>1136</v>
      </c>
      <c r="AO2357" s="116" t="s">
        <v>1135</v>
      </c>
      <c r="AP2357" s="116" t="s">
        <v>1044</v>
      </c>
      <c r="AQ2357" s="116" t="s">
        <v>1037</v>
      </c>
      <c r="AR2357" s="116" t="s">
        <v>1091</v>
      </c>
      <c r="AS2357" s="116">
        <v>113380</v>
      </c>
    </row>
    <row r="2358" spans="40:45" x14ac:dyDescent="0.25">
      <c r="AN2358" s="116" t="s">
        <v>1136</v>
      </c>
      <c r="AO2358" s="116" t="s">
        <v>1135</v>
      </c>
      <c r="AP2358" s="116" t="s">
        <v>1044</v>
      </c>
      <c r="AQ2358" s="116" t="s">
        <v>1038</v>
      </c>
      <c r="AR2358" s="116" t="s">
        <v>1091</v>
      </c>
      <c r="AS2358" s="116">
        <v>191820</v>
      </c>
    </row>
    <row r="2359" spans="40:45" x14ac:dyDescent="0.25">
      <c r="AN2359" s="116" t="s">
        <v>1136</v>
      </c>
      <c r="AO2359" s="116" t="s">
        <v>1135</v>
      </c>
      <c r="AP2359" s="116" t="s">
        <v>1044</v>
      </c>
      <c r="AQ2359" s="116" t="s">
        <v>1039</v>
      </c>
      <c r="AR2359" s="116" t="s">
        <v>1091</v>
      </c>
      <c r="AS2359" s="116">
        <v>82863</v>
      </c>
    </row>
    <row r="2360" spans="40:45" x14ac:dyDescent="0.25">
      <c r="AN2360" s="116" t="s">
        <v>1136</v>
      </c>
      <c r="AO2360" s="116" t="s">
        <v>1135</v>
      </c>
      <c r="AP2360" s="116" t="s">
        <v>1044</v>
      </c>
      <c r="AQ2360" s="116" t="s">
        <v>1040</v>
      </c>
      <c r="AR2360" s="116" t="s">
        <v>1091</v>
      </c>
      <c r="AS2360" s="116">
        <v>49216</v>
      </c>
    </row>
    <row r="2361" spans="40:45" x14ac:dyDescent="0.25">
      <c r="AN2361" s="116" t="s">
        <v>1136</v>
      </c>
      <c r="AO2361" s="116" t="s">
        <v>1135</v>
      </c>
      <c r="AP2361" s="116" t="s">
        <v>1044</v>
      </c>
      <c r="AQ2361" s="116" t="s">
        <v>1041</v>
      </c>
      <c r="AR2361" s="116" t="s">
        <v>1091</v>
      </c>
      <c r="AS2361" s="116">
        <v>20950</v>
      </c>
    </row>
    <row r="2362" spans="40:45" x14ac:dyDescent="0.25">
      <c r="AN2362" s="116" t="s">
        <v>1136</v>
      </c>
      <c r="AO2362" s="116" t="s">
        <v>1135</v>
      </c>
      <c r="AP2362" s="116" t="s">
        <v>1044</v>
      </c>
      <c r="AQ2362" s="116" t="s">
        <v>1042</v>
      </c>
      <c r="AR2362" s="116" t="s">
        <v>1091</v>
      </c>
      <c r="AS2362" s="116">
        <v>40903</v>
      </c>
    </row>
    <row r="2363" spans="40:45" x14ac:dyDescent="0.25">
      <c r="AN2363" s="116" t="s">
        <v>1136</v>
      </c>
      <c r="AO2363" s="116"/>
      <c r="AP2363" s="116"/>
      <c r="AQ2363" s="116" t="s">
        <v>3</v>
      </c>
      <c r="AR2363" s="116"/>
      <c r="AS2363" s="116">
        <v>623530</v>
      </c>
    </row>
    <row r="2364" spans="40:45" x14ac:dyDescent="0.25">
      <c r="AN2364" s="116" t="s">
        <v>1136</v>
      </c>
      <c r="AO2364" s="116" t="s">
        <v>1135</v>
      </c>
      <c r="AP2364" s="116" t="s">
        <v>1009</v>
      </c>
      <c r="AQ2364" s="116" t="s">
        <v>1034</v>
      </c>
      <c r="AR2364" s="116" t="s">
        <v>1091</v>
      </c>
      <c r="AS2364" s="116">
        <v>7807</v>
      </c>
    </row>
    <row r="2365" spans="40:45" x14ac:dyDescent="0.25">
      <c r="AN2365" s="116" t="s">
        <v>1136</v>
      </c>
      <c r="AO2365" s="116" t="s">
        <v>1135</v>
      </c>
      <c r="AP2365" s="116" t="s">
        <v>1009</v>
      </c>
      <c r="AQ2365" s="116" t="s">
        <v>1035</v>
      </c>
      <c r="AR2365" s="116" t="s">
        <v>1091</v>
      </c>
      <c r="AS2365" s="116">
        <v>10869</v>
      </c>
    </row>
    <row r="2366" spans="40:45" x14ac:dyDescent="0.25">
      <c r="AN2366" s="116" t="s">
        <v>1136</v>
      </c>
      <c r="AO2366" s="116" t="s">
        <v>1135</v>
      </c>
      <c r="AP2366" s="116" t="s">
        <v>1009</v>
      </c>
      <c r="AQ2366" s="116" t="s">
        <v>1036</v>
      </c>
      <c r="AR2366" s="116" t="s">
        <v>1091</v>
      </c>
      <c r="AS2366" s="116"/>
    </row>
    <row r="2367" spans="40:45" x14ac:dyDescent="0.25">
      <c r="AN2367" s="116" t="s">
        <v>1136</v>
      </c>
      <c r="AO2367" s="116" t="s">
        <v>1135</v>
      </c>
      <c r="AP2367" s="116" t="s">
        <v>1009</v>
      </c>
      <c r="AQ2367" s="116" t="s">
        <v>1037</v>
      </c>
      <c r="AR2367" s="116" t="s">
        <v>1091</v>
      </c>
      <c r="AS2367" s="116">
        <v>108280</v>
      </c>
    </row>
    <row r="2368" spans="40:45" x14ac:dyDescent="0.25">
      <c r="AN2368" s="116" t="s">
        <v>1136</v>
      </c>
      <c r="AO2368" s="116" t="s">
        <v>1135</v>
      </c>
      <c r="AP2368" s="116" t="s">
        <v>1009</v>
      </c>
      <c r="AQ2368" s="116" t="s">
        <v>1038</v>
      </c>
      <c r="AR2368" s="116" t="s">
        <v>1091</v>
      </c>
      <c r="AS2368" s="116">
        <v>120532</v>
      </c>
    </row>
    <row r="2369" spans="40:45" x14ac:dyDescent="0.25">
      <c r="AN2369" s="116" t="s">
        <v>1136</v>
      </c>
      <c r="AO2369" s="116" t="s">
        <v>1135</v>
      </c>
      <c r="AP2369" s="116" t="s">
        <v>1009</v>
      </c>
      <c r="AQ2369" s="116" t="s">
        <v>1039</v>
      </c>
      <c r="AR2369" s="116" t="s">
        <v>1091</v>
      </c>
      <c r="AS2369" s="116">
        <v>79343</v>
      </c>
    </row>
    <row r="2370" spans="40:45" x14ac:dyDescent="0.25">
      <c r="AN2370" s="116" t="s">
        <v>1136</v>
      </c>
      <c r="AO2370" s="116" t="s">
        <v>1135</v>
      </c>
      <c r="AP2370" s="116" t="s">
        <v>1009</v>
      </c>
      <c r="AQ2370" s="116" t="s">
        <v>1040</v>
      </c>
      <c r="AR2370" s="116" t="s">
        <v>1091</v>
      </c>
      <c r="AS2370" s="116">
        <v>32482</v>
      </c>
    </row>
    <row r="2371" spans="40:45" x14ac:dyDescent="0.25">
      <c r="AN2371" s="116" t="s">
        <v>1136</v>
      </c>
      <c r="AO2371" s="116" t="s">
        <v>1135</v>
      </c>
      <c r="AP2371" s="116" t="s">
        <v>1009</v>
      </c>
      <c r="AQ2371" s="116" t="s">
        <v>1041</v>
      </c>
      <c r="AR2371" s="116" t="s">
        <v>1091</v>
      </c>
      <c r="AS2371" s="116">
        <v>14261</v>
      </c>
    </row>
    <row r="2372" spans="40:45" x14ac:dyDescent="0.25">
      <c r="AN2372" s="116" t="s">
        <v>1136</v>
      </c>
      <c r="AO2372" s="116" t="s">
        <v>1135</v>
      </c>
      <c r="AP2372" s="116" t="s">
        <v>1009</v>
      </c>
      <c r="AQ2372" s="116" t="s">
        <v>1042</v>
      </c>
      <c r="AR2372" s="116" t="s">
        <v>1091</v>
      </c>
      <c r="AS2372" s="116">
        <v>694</v>
      </c>
    </row>
    <row r="2373" spans="40:45" x14ac:dyDescent="0.25">
      <c r="AN2373" s="116" t="s">
        <v>1136</v>
      </c>
      <c r="AO2373" s="116"/>
      <c r="AP2373" s="116"/>
      <c r="AQ2373" s="116" t="s">
        <v>3</v>
      </c>
      <c r="AR2373" s="116"/>
      <c r="AS2373" s="116">
        <v>374268</v>
      </c>
    </row>
    <row r="2374" spans="40:45" x14ac:dyDescent="0.25">
      <c r="AN2374" s="116" t="s">
        <v>1136</v>
      </c>
      <c r="AO2374" s="116" t="s">
        <v>1135</v>
      </c>
      <c r="AP2374" s="116" t="s">
        <v>1010</v>
      </c>
      <c r="AQ2374" s="116" t="s">
        <v>1034</v>
      </c>
      <c r="AR2374" s="116" t="s">
        <v>1091</v>
      </c>
      <c r="AS2374" s="116">
        <v>42127</v>
      </c>
    </row>
    <row r="2375" spans="40:45" x14ac:dyDescent="0.25">
      <c r="AN2375" s="116" t="s">
        <v>1136</v>
      </c>
      <c r="AO2375" s="116" t="s">
        <v>1135</v>
      </c>
      <c r="AP2375" s="116" t="s">
        <v>1010</v>
      </c>
      <c r="AQ2375" s="116" t="s">
        <v>1035</v>
      </c>
      <c r="AR2375" s="116" t="s">
        <v>1091</v>
      </c>
      <c r="AS2375" s="116">
        <v>62845</v>
      </c>
    </row>
    <row r="2376" spans="40:45" x14ac:dyDescent="0.25">
      <c r="AN2376" s="116" t="s">
        <v>1136</v>
      </c>
      <c r="AO2376" s="116" t="s">
        <v>1135</v>
      </c>
      <c r="AP2376" s="116" t="s">
        <v>1010</v>
      </c>
      <c r="AQ2376" s="116" t="s">
        <v>1036</v>
      </c>
      <c r="AR2376" s="116" t="s">
        <v>1091</v>
      </c>
      <c r="AS2376" s="116">
        <v>750</v>
      </c>
    </row>
    <row r="2377" spans="40:45" x14ac:dyDescent="0.25">
      <c r="AN2377" s="116" t="s">
        <v>1136</v>
      </c>
      <c r="AO2377" s="116" t="s">
        <v>1135</v>
      </c>
      <c r="AP2377" s="116" t="s">
        <v>1010</v>
      </c>
      <c r="AQ2377" s="116" t="s">
        <v>1037</v>
      </c>
      <c r="AR2377" s="116" t="s">
        <v>1091</v>
      </c>
      <c r="AS2377" s="116">
        <v>5100</v>
      </c>
    </row>
    <row r="2378" spans="40:45" x14ac:dyDescent="0.25">
      <c r="AN2378" s="116" t="s">
        <v>1136</v>
      </c>
      <c r="AO2378" s="116" t="s">
        <v>1135</v>
      </c>
      <c r="AP2378" s="116" t="s">
        <v>1010</v>
      </c>
      <c r="AQ2378" s="116" t="s">
        <v>1038</v>
      </c>
      <c r="AR2378" s="116" t="s">
        <v>1091</v>
      </c>
      <c r="AS2378" s="116">
        <v>71288</v>
      </c>
    </row>
    <row r="2379" spans="40:45" x14ac:dyDescent="0.25">
      <c r="AN2379" s="116" t="s">
        <v>1136</v>
      </c>
      <c r="AO2379" s="116" t="s">
        <v>1135</v>
      </c>
      <c r="AP2379" s="116" t="s">
        <v>1010</v>
      </c>
      <c r="AQ2379" s="116" t="s">
        <v>1039</v>
      </c>
      <c r="AR2379" s="116" t="s">
        <v>1091</v>
      </c>
      <c r="AS2379" s="116">
        <v>3520</v>
      </c>
    </row>
    <row r="2380" spans="40:45" x14ac:dyDescent="0.25">
      <c r="AN2380" s="116" t="s">
        <v>1136</v>
      </c>
      <c r="AO2380" s="116" t="s">
        <v>1135</v>
      </c>
      <c r="AP2380" s="116" t="s">
        <v>1010</v>
      </c>
      <c r="AQ2380" s="116" t="s">
        <v>1040</v>
      </c>
      <c r="AR2380" s="116" t="s">
        <v>1091</v>
      </c>
      <c r="AS2380" s="116">
        <v>16734</v>
      </c>
    </row>
    <row r="2381" spans="40:45" x14ac:dyDescent="0.25">
      <c r="AN2381" s="116" t="s">
        <v>1136</v>
      </c>
      <c r="AO2381" s="116" t="s">
        <v>1135</v>
      </c>
      <c r="AP2381" s="116" t="s">
        <v>1010</v>
      </c>
      <c r="AQ2381" s="116" t="s">
        <v>1041</v>
      </c>
      <c r="AR2381" s="116" t="s">
        <v>1091</v>
      </c>
      <c r="AS2381" s="116">
        <v>6689</v>
      </c>
    </row>
    <row r="2382" spans="40:45" x14ac:dyDescent="0.25">
      <c r="AN2382" s="116" t="s">
        <v>1136</v>
      </c>
      <c r="AO2382" s="116" t="s">
        <v>1135</v>
      </c>
      <c r="AP2382" s="116" t="s">
        <v>1010</v>
      </c>
      <c r="AQ2382" s="116" t="s">
        <v>1042</v>
      </c>
      <c r="AR2382" s="116" t="s">
        <v>1091</v>
      </c>
      <c r="AS2382" s="116">
        <v>40209</v>
      </c>
    </row>
    <row r="2383" spans="40:45" x14ac:dyDescent="0.25">
      <c r="AN2383" s="116" t="s">
        <v>1136</v>
      </c>
      <c r="AO2383" s="116"/>
      <c r="AP2383" s="116"/>
      <c r="AQ2383" s="116" t="s">
        <v>3</v>
      </c>
      <c r="AR2383" s="116" t="s">
        <v>1091</v>
      </c>
      <c r="AS2383" s="116">
        <v>249262</v>
      </c>
    </row>
    <row r="2384" spans="40:45" x14ac:dyDescent="0.25">
      <c r="AN2384" s="116" t="s">
        <v>1007</v>
      </c>
      <c r="AO2384" s="116" t="s">
        <v>1121</v>
      </c>
      <c r="AP2384" s="116" t="s">
        <v>1044</v>
      </c>
      <c r="AQ2384" s="116" t="s">
        <v>1034</v>
      </c>
      <c r="AR2384" s="116" t="s">
        <v>1101</v>
      </c>
      <c r="AS2384" s="116"/>
    </row>
    <row r="2385" spans="40:45" x14ac:dyDescent="0.25">
      <c r="AN2385" s="116" t="s">
        <v>1007</v>
      </c>
      <c r="AO2385" s="116" t="s">
        <v>1121</v>
      </c>
      <c r="AP2385" s="116" t="s">
        <v>1044</v>
      </c>
      <c r="AQ2385" s="116" t="s">
        <v>1038</v>
      </c>
      <c r="AR2385" s="116" t="s">
        <v>1101</v>
      </c>
      <c r="AS2385" s="116">
        <v>162551</v>
      </c>
    </row>
    <row r="2386" spans="40:45" x14ac:dyDescent="0.25">
      <c r="AN2386" s="116" t="s">
        <v>1007</v>
      </c>
      <c r="AO2386" s="116" t="s">
        <v>1121</v>
      </c>
      <c r="AP2386" s="116" t="s">
        <v>1044</v>
      </c>
      <c r="AQ2386" s="116" t="s">
        <v>1041</v>
      </c>
      <c r="AR2386" s="116" t="s">
        <v>1101</v>
      </c>
      <c r="AS2386" s="116">
        <v>23933</v>
      </c>
    </row>
    <row r="2387" spans="40:45" x14ac:dyDescent="0.25">
      <c r="AN2387" s="116" t="s">
        <v>1007</v>
      </c>
      <c r="AO2387" s="116" t="s">
        <v>1121</v>
      </c>
      <c r="AP2387" s="116" t="s">
        <v>1044</v>
      </c>
      <c r="AQ2387" s="116" t="s">
        <v>1042</v>
      </c>
      <c r="AR2387" s="116" t="s">
        <v>1101</v>
      </c>
      <c r="AS2387" s="116"/>
    </row>
    <row r="2388" spans="40:45" x14ac:dyDescent="0.25">
      <c r="AN2388" s="116" t="s">
        <v>1007</v>
      </c>
      <c r="AO2388" s="116"/>
      <c r="AP2388" s="116"/>
      <c r="AQ2388" s="116" t="s">
        <v>3</v>
      </c>
      <c r="AR2388" s="116"/>
      <c r="AS2388" s="116">
        <v>186484</v>
      </c>
    </row>
    <row r="2389" spans="40:45" x14ac:dyDescent="0.25">
      <c r="AN2389" s="116" t="s">
        <v>1007</v>
      </c>
      <c r="AO2389" s="116" t="s">
        <v>1121</v>
      </c>
      <c r="AP2389" s="116" t="s">
        <v>1009</v>
      </c>
      <c r="AQ2389" s="116" t="s">
        <v>1038</v>
      </c>
      <c r="AR2389" s="116" t="s">
        <v>1101</v>
      </c>
      <c r="AS2389" s="116">
        <v>147785</v>
      </c>
    </row>
    <row r="2390" spans="40:45" x14ac:dyDescent="0.25">
      <c r="AN2390" s="116" t="s">
        <v>1007</v>
      </c>
      <c r="AO2390" s="116" t="s">
        <v>1121</v>
      </c>
      <c r="AP2390" s="116" t="s">
        <v>1009</v>
      </c>
      <c r="AQ2390" s="116" t="s">
        <v>1041</v>
      </c>
      <c r="AR2390" s="116" t="s">
        <v>1101</v>
      </c>
      <c r="AS2390" s="116">
        <v>1796</v>
      </c>
    </row>
    <row r="2391" spans="40:45" x14ac:dyDescent="0.25">
      <c r="AN2391" s="116" t="s">
        <v>1007</v>
      </c>
      <c r="AO2391" s="116" t="s">
        <v>1121</v>
      </c>
      <c r="AP2391" s="116" t="s">
        <v>1009</v>
      </c>
      <c r="AQ2391" s="116" t="s">
        <v>1042</v>
      </c>
      <c r="AR2391" s="116" t="s">
        <v>1101</v>
      </c>
      <c r="AS2391" s="116"/>
    </row>
    <row r="2392" spans="40:45" x14ac:dyDescent="0.25">
      <c r="AN2392" s="116" t="s">
        <v>1007</v>
      </c>
      <c r="AO2392" s="116"/>
      <c r="AP2392" s="116"/>
      <c r="AQ2392" s="116" t="s">
        <v>3</v>
      </c>
      <c r="AR2392" s="116"/>
      <c r="AS2392" s="116">
        <v>149581</v>
      </c>
    </row>
    <row r="2393" spans="40:45" x14ac:dyDescent="0.25">
      <c r="AN2393" s="116" t="s">
        <v>1007</v>
      </c>
      <c r="AO2393" s="116" t="s">
        <v>1121</v>
      </c>
      <c r="AP2393" s="116" t="s">
        <v>1010</v>
      </c>
      <c r="AQ2393" s="116" t="s">
        <v>1034</v>
      </c>
      <c r="AR2393" s="116" t="s">
        <v>1101</v>
      </c>
      <c r="AS2393" s="116"/>
    </row>
    <row r="2394" spans="40:45" x14ac:dyDescent="0.25">
      <c r="AN2394" s="116" t="s">
        <v>1007</v>
      </c>
      <c r="AO2394" s="116" t="s">
        <v>1121</v>
      </c>
      <c r="AP2394" s="116" t="s">
        <v>1010</v>
      </c>
      <c r="AQ2394" s="116" t="s">
        <v>1038</v>
      </c>
      <c r="AR2394" s="116" t="s">
        <v>1101</v>
      </c>
      <c r="AS2394" s="116">
        <v>14766</v>
      </c>
    </row>
    <row r="2395" spans="40:45" x14ac:dyDescent="0.25">
      <c r="AN2395" s="116" t="s">
        <v>1007</v>
      </c>
      <c r="AO2395" s="116" t="s">
        <v>1121</v>
      </c>
      <c r="AP2395" s="116" t="s">
        <v>1010</v>
      </c>
      <c r="AQ2395" s="116" t="s">
        <v>1041</v>
      </c>
      <c r="AR2395" s="116" t="s">
        <v>1101</v>
      </c>
      <c r="AS2395" s="116">
        <v>22137</v>
      </c>
    </row>
    <row r="2396" spans="40:45" x14ac:dyDescent="0.25">
      <c r="AN2396" s="116" t="s">
        <v>1007</v>
      </c>
      <c r="AO2396" s="116" t="s">
        <v>1121</v>
      </c>
      <c r="AP2396" s="116" t="s">
        <v>1010</v>
      </c>
      <c r="AQ2396" s="116" t="s">
        <v>1042</v>
      </c>
      <c r="AR2396" s="116" t="s">
        <v>1101</v>
      </c>
      <c r="AS2396" s="116"/>
    </row>
    <row r="2397" spans="40:45" x14ac:dyDescent="0.25">
      <c r="AN2397" s="116" t="s">
        <v>1007</v>
      </c>
      <c r="AO2397" s="116"/>
      <c r="AP2397" s="116"/>
      <c r="AQ2397" s="116" t="s">
        <v>3</v>
      </c>
      <c r="AR2397" s="116" t="s">
        <v>1091</v>
      </c>
      <c r="AS2397" s="116">
        <v>36903</v>
      </c>
    </row>
    <row r="2398" spans="40:45" x14ac:dyDescent="0.25">
      <c r="AN2398" s="116" t="s">
        <v>1007</v>
      </c>
      <c r="AO2398" s="116" t="s">
        <v>1135</v>
      </c>
      <c r="AP2398" s="116" t="s">
        <v>1044</v>
      </c>
      <c r="AQ2398" s="116" t="s">
        <v>1038</v>
      </c>
      <c r="AR2398" s="116" t="s">
        <v>1091</v>
      </c>
      <c r="AS2398" s="116">
        <v>6095167</v>
      </c>
    </row>
    <row r="2399" spans="40:45" x14ac:dyDescent="0.25">
      <c r="AN2399" s="116" t="s">
        <v>1007</v>
      </c>
      <c r="AO2399" s="116" t="s">
        <v>1135</v>
      </c>
      <c r="AP2399" s="116" t="s">
        <v>1044</v>
      </c>
      <c r="AQ2399" s="116" t="s">
        <v>1041</v>
      </c>
      <c r="AR2399" s="116" t="s">
        <v>1091</v>
      </c>
      <c r="AS2399" s="116">
        <v>1439383</v>
      </c>
    </row>
    <row r="2400" spans="40:45" x14ac:dyDescent="0.25">
      <c r="AN2400" s="116" t="s">
        <v>1007</v>
      </c>
      <c r="AO2400" s="116" t="s">
        <v>1135</v>
      </c>
      <c r="AP2400" s="116" t="s">
        <v>1044</v>
      </c>
      <c r="AQ2400" s="116" t="s">
        <v>1042</v>
      </c>
      <c r="AR2400" s="116" t="s">
        <v>1091</v>
      </c>
      <c r="AS2400" s="116"/>
    </row>
    <row r="2401" spans="40:45" x14ac:dyDescent="0.25">
      <c r="AN2401" s="116" t="s">
        <v>1007</v>
      </c>
      <c r="AO2401" s="116"/>
      <c r="AP2401" s="116"/>
      <c r="AQ2401" s="116" t="s">
        <v>3</v>
      </c>
      <c r="AR2401" s="116"/>
      <c r="AS2401" s="116">
        <v>7534550</v>
      </c>
    </row>
    <row r="2402" spans="40:45" x14ac:dyDescent="0.25">
      <c r="AN2402" s="116" t="s">
        <v>1007</v>
      </c>
      <c r="AO2402" s="116" t="s">
        <v>1135</v>
      </c>
      <c r="AP2402" s="116" t="s">
        <v>1009</v>
      </c>
      <c r="AQ2402" s="116" t="s">
        <v>1038</v>
      </c>
      <c r="AR2402" s="116" t="s">
        <v>1091</v>
      </c>
      <c r="AS2402" s="116">
        <v>4981898</v>
      </c>
    </row>
    <row r="2403" spans="40:45" x14ac:dyDescent="0.25">
      <c r="AN2403" s="116" t="s">
        <v>1007</v>
      </c>
      <c r="AO2403" s="116" t="s">
        <v>1135</v>
      </c>
      <c r="AP2403" s="116" t="s">
        <v>1009</v>
      </c>
      <c r="AQ2403" s="116" t="s">
        <v>1041</v>
      </c>
      <c r="AR2403" s="116" t="s">
        <v>1091</v>
      </c>
      <c r="AS2403" s="116">
        <v>20682</v>
      </c>
    </row>
    <row r="2404" spans="40:45" x14ac:dyDescent="0.25">
      <c r="AN2404" s="116" t="s">
        <v>1007</v>
      </c>
      <c r="AO2404" s="116" t="s">
        <v>1135</v>
      </c>
      <c r="AP2404" s="116" t="s">
        <v>1009</v>
      </c>
      <c r="AQ2404" s="116" t="s">
        <v>1042</v>
      </c>
      <c r="AR2404" s="116" t="s">
        <v>1091</v>
      </c>
      <c r="AS2404" s="116"/>
    </row>
    <row r="2405" spans="40:45" x14ac:dyDescent="0.25">
      <c r="AN2405" s="116" t="s">
        <v>1007</v>
      </c>
      <c r="AO2405" s="116"/>
      <c r="AP2405" s="116"/>
      <c r="AQ2405" s="116" t="s">
        <v>3</v>
      </c>
      <c r="AR2405" s="116"/>
      <c r="AS2405" s="116">
        <v>5002580</v>
      </c>
    </row>
    <row r="2406" spans="40:45" x14ac:dyDescent="0.25">
      <c r="AN2406" s="116" t="s">
        <v>1007</v>
      </c>
      <c r="AO2406" s="116" t="s">
        <v>1135</v>
      </c>
      <c r="AP2406" s="116" t="s">
        <v>1010</v>
      </c>
      <c r="AQ2406" s="116" t="s">
        <v>1038</v>
      </c>
      <c r="AR2406" s="116" t="s">
        <v>1091</v>
      </c>
      <c r="AS2406" s="116">
        <v>1113269</v>
      </c>
    </row>
    <row r="2407" spans="40:45" x14ac:dyDescent="0.25">
      <c r="AN2407" s="116" t="s">
        <v>1007</v>
      </c>
      <c r="AO2407" s="116" t="s">
        <v>1135</v>
      </c>
      <c r="AP2407" s="116" t="s">
        <v>1010</v>
      </c>
      <c r="AQ2407" s="116" t="s">
        <v>1041</v>
      </c>
      <c r="AR2407" s="116" t="s">
        <v>1091</v>
      </c>
      <c r="AS2407" s="116">
        <v>1418701</v>
      </c>
    </row>
    <row r="2408" spans="40:45" x14ac:dyDescent="0.25">
      <c r="AN2408" s="116" t="s">
        <v>1007</v>
      </c>
      <c r="AO2408" s="116" t="s">
        <v>1135</v>
      </c>
      <c r="AP2408" s="116" t="s">
        <v>1010</v>
      </c>
      <c r="AQ2408" s="116" t="s">
        <v>1042</v>
      </c>
      <c r="AR2408" s="116" t="s">
        <v>1091</v>
      </c>
      <c r="AS2408" s="116"/>
    </row>
    <row r="2409" spans="40:45" x14ac:dyDescent="0.25">
      <c r="AN2409" s="116" t="s">
        <v>1007</v>
      </c>
      <c r="AO2409" s="116"/>
      <c r="AP2409" s="116"/>
      <c r="AQ2409" s="116" t="s">
        <v>3</v>
      </c>
      <c r="AR2409" s="116" t="s">
        <v>1091</v>
      </c>
      <c r="AS2409" s="116">
        <v>2531970</v>
      </c>
    </row>
    <row r="2410" spans="40:45" x14ac:dyDescent="0.25">
      <c r="AN2410" s="116" t="s">
        <v>1137</v>
      </c>
      <c r="AO2410" s="116" t="s">
        <v>1138</v>
      </c>
      <c r="AP2410" s="116"/>
      <c r="AQ2410" s="116" t="s">
        <v>1034</v>
      </c>
      <c r="AR2410" s="116" t="s">
        <v>1139</v>
      </c>
      <c r="AS2410" s="116">
        <v>227469</v>
      </c>
    </row>
    <row r="2411" spans="40:45" x14ac:dyDescent="0.25">
      <c r="AN2411" s="116" t="s">
        <v>1137</v>
      </c>
      <c r="AO2411" s="116" t="s">
        <v>1138</v>
      </c>
      <c r="AP2411" s="116"/>
      <c r="AQ2411" s="116" t="s">
        <v>1035</v>
      </c>
      <c r="AR2411" s="116" t="s">
        <v>1139</v>
      </c>
      <c r="AS2411" s="116">
        <v>26800</v>
      </c>
    </row>
    <row r="2412" spans="40:45" x14ac:dyDescent="0.25">
      <c r="AN2412" s="116" t="s">
        <v>1137</v>
      </c>
      <c r="AO2412" s="116" t="s">
        <v>1138</v>
      </c>
      <c r="AP2412" s="116"/>
      <c r="AQ2412" s="116" t="s">
        <v>1036</v>
      </c>
      <c r="AR2412" s="116" t="s">
        <v>1139</v>
      </c>
      <c r="AS2412" s="116">
        <v>6461</v>
      </c>
    </row>
    <row r="2413" spans="40:45" x14ac:dyDescent="0.25">
      <c r="AN2413" s="116" t="s">
        <v>1137</v>
      </c>
      <c r="AO2413" s="116" t="s">
        <v>1138</v>
      </c>
      <c r="AP2413" s="116"/>
      <c r="AQ2413" s="116" t="s">
        <v>1037</v>
      </c>
      <c r="AR2413" s="116" t="s">
        <v>1139</v>
      </c>
      <c r="AS2413" s="116">
        <v>50723</v>
      </c>
    </row>
    <row r="2414" spans="40:45" x14ac:dyDescent="0.25">
      <c r="AN2414" s="116" t="s">
        <v>1137</v>
      </c>
      <c r="AO2414" s="116" t="s">
        <v>1138</v>
      </c>
      <c r="AP2414" s="116"/>
      <c r="AQ2414" s="116" t="s">
        <v>1038</v>
      </c>
      <c r="AR2414" s="116" t="s">
        <v>1139</v>
      </c>
      <c r="AS2414" s="116">
        <v>35982</v>
      </c>
    </row>
    <row r="2415" spans="40:45" x14ac:dyDescent="0.25">
      <c r="AN2415" s="116" t="s">
        <v>1137</v>
      </c>
      <c r="AO2415" s="116" t="s">
        <v>1138</v>
      </c>
      <c r="AP2415" s="116"/>
      <c r="AQ2415" s="116" t="s">
        <v>1039</v>
      </c>
      <c r="AR2415" s="116" t="s">
        <v>1139</v>
      </c>
      <c r="AS2415" s="116">
        <v>82701</v>
      </c>
    </row>
    <row r="2416" spans="40:45" x14ac:dyDescent="0.25">
      <c r="AN2416" s="116" t="s">
        <v>1137</v>
      </c>
      <c r="AO2416" s="116" t="s">
        <v>1138</v>
      </c>
      <c r="AP2416" s="116"/>
      <c r="AQ2416" s="116" t="s">
        <v>1040</v>
      </c>
      <c r="AR2416" s="116" t="s">
        <v>1139</v>
      </c>
      <c r="AS2416" s="116">
        <v>131041</v>
      </c>
    </row>
    <row r="2417" spans="40:45" x14ac:dyDescent="0.25">
      <c r="AN2417" s="116" t="s">
        <v>1137</v>
      </c>
      <c r="AO2417" s="116" t="s">
        <v>1138</v>
      </c>
      <c r="AP2417" s="116"/>
      <c r="AQ2417" s="116" t="s">
        <v>1041</v>
      </c>
      <c r="AR2417" s="116" t="s">
        <v>1139</v>
      </c>
      <c r="AS2417" s="116">
        <v>132815</v>
      </c>
    </row>
    <row r="2418" spans="40:45" x14ac:dyDescent="0.25">
      <c r="AN2418" s="116" t="s">
        <v>1137</v>
      </c>
      <c r="AO2418" s="116" t="s">
        <v>1138</v>
      </c>
      <c r="AP2418" s="116"/>
      <c r="AQ2418" s="116" t="s">
        <v>1042</v>
      </c>
      <c r="AR2418" s="116" t="s">
        <v>1139</v>
      </c>
      <c r="AS2418" s="116">
        <v>808</v>
      </c>
    </row>
    <row r="2419" spans="40:45" x14ac:dyDescent="0.25">
      <c r="AN2419" s="116" t="s">
        <v>1137</v>
      </c>
      <c r="AO2419" s="116"/>
      <c r="AP2419" s="116"/>
      <c r="AQ2419" s="116" t="s">
        <v>3</v>
      </c>
      <c r="AR2419" s="116" t="s">
        <v>1139</v>
      </c>
      <c r="AS2419" s="116">
        <v>694801</v>
      </c>
    </row>
    <row r="2420" spans="40:45" x14ac:dyDescent="0.25">
      <c r="AN2420" s="116" t="s">
        <v>1137</v>
      </c>
      <c r="AO2420" s="116" t="s">
        <v>1138</v>
      </c>
      <c r="AP2420" s="116"/>
      <c r="AQ2420" s="116" t="s">
        <v>1034</v>
      </c>
      <c r="AR2420" s="116" t="s">
        <v>1026</v>
      </c>
      <c r="AS2420" s="116">
        <v>1237080</v>
      </c>
    </row>
    <row r="2421" spans="40:45" x14ac:dyDescent="0.25">
      <c r="AN2421" s="116" t="s">
        <v>1137</v>
      </c>
      <c r="AO2421" s="116" t="s">
        <v>1138</v>
      </c>
      <c r="AP2421" s="116"/>
      <c r="AQ2421" s="116" t="s">
        <v>1035</v>
      </c>
      <c r="AR2421" s="116" t="s">
        <v>1026</v>
      </c>
      <c r="AS2421" s="116">
        <v>110272</v>
      </c>
    </row>
    <row r="2422" spans="40:45" x14ac:dyDescent="0.25">
      <c r="AN2422" s="116" t="s">
        <v>1137</v>
      </c>
      <c r="AO2422" s="116" t="s">
        <v>1138</v>
      </c>
      <c r="AP2422" s="116"/>
      <c r="AQ2422" s="116" t="s">
        <v>1036</v>
      </c>
      <c r="AR2422" s="116" t="s">
        <v>1026</v>
      </c>
      <c r="AS2422" s="116">
        <v>23926</v>
      </c>
    </row>
    <row r="2423" spans="40:45" x14ac:dyDescent="0.25">
      <c r="AN2423" s="116" t="s">
        <v>1137</v>
      </c>
      <c r="AO2423" s="116" t="s">
        <v>1138</v>
      </c>
      <c r="AP2423" s="116"/>
      <c r="AQ2423" s="116" t="s">
        <v>1037</v>
      </c>
      <c r="AR2423" s="116" t="s">
        <v>1026</v>
      </c>
      <c r="AS2423" s="116">
        <v>272509</v>
      </c>
    </row>
    <row r="2424" spans="40:45" x14ac:dyDescent="0.25">
      <c r="AN2424" s="116" t="s">
        <v>1137</v>
      </c>
      <c r="AO2424" s="116" t="s">
        <v>1138</v>
      </c>
      <c r="AP2424" s="116"/>
      <c r="AQ2424" s="116" t="s">
        <v>1038</v>
      </c>
      <c r="AR2424" s="116" t="s">
        <v>1026</v>
      </c>
      <c r="AS2424" s="116">
        <v>150651</v>
      </c>
    </row>
    <row r="2425" spans="40:45" x14ac:dyDescent="0.25">
      <c r="AN2425" s="116" t="s">
        <v>1137</v>
      </c>
      <c r="AO2425" s="116" t="s">
        <v>1138</v>
      </c>
      <c r="AP2425" s="116"/>
      <c r="AQ2425" s="116" t="s">
        <v>1039</v>
      </c>
      <c r="AR2425" s="116" t="s">
        <v>1026</v>
      </c>
      <c r="AS2425" s="116">
        <v>300223</v>
      </c>
    </row>
    <row r="2426" spans="40:45" x14ac:dyDescent="0.25">
      <c r="AN2426" s="116" t="s">
        <v>1137</v>
      </c>
      <c r="AO2426" s="116" t="s">
        <v>1138</v>
      </c>
      <c r="AP2426" s="116"/>
      <c r="AQ2426" s="116" t="s">
        <v>1040</v>
      </c>
      <c r="AR2426" s="116" t="s">
        <v>1026</v>
      </c>
      <c r="AS2426" s="116">
        <v>716589</v>
      </c>
    </row>
    <row r="2427" spans="40:45" x14ac:dyDescent="0.25">
      <c r="AN2427" s="116" t="s">
        <v>1137</v>
      </c>
      <c r="AO2427" s="116" t="s">
        <v>1138</v>
      </c>
      <c r="AP2427" s="116"/>
      <c r="AQ2427" s="116" t="s">
        <v>1041</v>
      </c>
      <c r="AR2427" s="116" t="s">
        <v>1026</v>
      </c>
      <c r="AS2427" s="116">
        <v>436869</v>
      </c>
    </row>
    <row r="2428" spans="40:45" x14ac:dyDescent="0.25">
      <c r="AN2428" s="116" t="s">
        <v>1137</v>
      </c>
      <c r="AO2428" s="116" t="s">
        <v>1138</v>
      </c>
      <c r="AP2428" s="116"/>
      <c r="AQ2428" s="116" t="s">
        <v>1042</v>
      </c>
      <c r="AR2428" s="116" t="s">
        <v>1026</v>
      </c>
      <c r="AS2428" s="116">
        <v>3426</v>
      </c>
    </row>
    <row r="2429" spans="40:45" x14ac:dyDescent="0.25">
      <c r="AN2429" s="116" t="s">
        <v>1137</v>
      </c>
      <c r="AO2429" s="116"/>
      <c r="AP2429" s="116"/>
      <c r="AQ2429" s="116" t="s">
        <v>3</v>
      </c>
      <c r="AR2429" s="116" t="s">
        <v>1026</v>
      </c>
      <c r="AS2429" s="116">
        <v>3251544</v>
      </c>
    </row>
    <row r="2430" spans="40:45" x14ac:dyDescent="0.25">
      <c r="AN2430" s="116" t="s">
        <v>1137</v>
      </c>
      <c r="AO2430" s="116" t="s">
        <v>1140</v>
      </c>
      <c r="AP2430" s="116"/>
      <c r="AQ2430" s="116" t="s">
        <v>1034</v>
      </c>
      <c r="AR2430" s="116" t="s">
        <v>1139</v>
      </c>
      <c r="AS2430" s="116">
        <v>22427</v>
      </c>
    </row>
    <row r="2431" spans="40:45" x14ac:dyDescent="0.25">
      <c r="AN2431" s="116" t="s">
        <v>1137</v>
      </c>
      <c r="AO2431" s="116" t="s">
        <v>1140</v>
      </c>
      <c r="AP2431" s="116"/>
      <c r="AQ2431" s="116" t="s">
        <v>1035</v>
      </c>
      <c r="AR2431" s="116" t="s">
        <v>1139</v>
      </c>
      <c r="AS2431" s="116">
        <v>28233</v>
      </c>
    </row>
    <row r="2432" spans="40:45" x14ac:dyDescent="0.25">
      <c r="AN2432" s="116" t="s">
        <v>1137</v>
      </c>
      <c r="AO2432" s="116" t="s">
        <v>1140</v>
      </c>
      <c r="AP2432" s="116"/>
      <c r="AQ2432" s="116" t="s">
        <v>1036</v>
      </c>
      <c r="AR2432" s="116" t="s">
        <v>1139</v>
      </c>
      <c r="AS2432" s="116">
        <v>1292</v>
      </c>
    </row>
    <row r="2433" spans="40:45" x14ac:dyDescent="0.25">
      <c r="AN2433" s="116" t="s">
        <v>1137</v>
      </c>
      <c r="AO2433" s="116" t="s">
        <v>1140</v>
      </c>
      <c r="AP2433" s="116"/>
      <c r="AQ2433" s="116" t="s">
        <v>1037</v>
      </c>
      <c r="AR2433" s="116" t="s">
        <v>1139</v>
      </c>
      <c r="AS2433" s="116">
        <v>355010</v>
      </c>
    </row>
    <row r="2434" spans="40:45" x14ac:dyDescent="0.25">
      <c r="AN2434" s="116" t="s">
        <v>1137</v>
      </c>
      <c r="AO2434" s="116" t="s">
        <v>1140</v>
      </c>
      <c r="AP2434" s="116"/>
      <c r="AQ2434" s="116" t="s">
        <v>1038</v>
      </c>
      <c r="AR2434" s="116" t="s">
        <v>1139</v>
      </c>
      <c r="AS2434" s="116">
        <v>60359</v>
      </c>
    </row>
    <row r="2435" spans="40:45" x14ac:dyDescent="0.25">
      <c r="AN2435" s="116" t="s">
        <v>1137</v>
      </c>
      <c r="AO2435" s="116" t="s">
        <v>1140</v>
      </c>
      <c r="AP2435" s="116"/>
      <c r="AQ2435" s="116" t="s">
        <v>1039</v>
      </c>
      <c r="AR2435" s="116" t="s">
        <v>1139</v>
      </c>
      <c r="AS2435" s="116">
        <v>25343</v>
      </c>
    </row>
    <row r="2436" spans="40:45" x14ac:dyDescent="0.25">
      <c r="AN2436" s="116" t="s">
        <v>1137</v>
      </c>
      <c r="AO2436" s="116" t="s">
        <v>1140</v>
      </c>
      <c r="AP2436" s="116"/>
      <c r="AQ2436" s="116" t="s">
        <v>1040</v>
      </c>
      <c r="AR2436" s="116" t="s">
        <v>1139</v>
      </c>
      <c r="AS2436" s="116">
        <v>10016</v>
      </c>
    </row>
    <row r="2437" spans="40:45" x14ac:dyDescent="0.25">
      <c r="AN2437" s="116" t="s">
        <v>1137</v>
      </c>
      <c r="AO2437" s="116" t="s">
        <v>1140</v>
      </c>
      <c r="AP2437" s="116"/>
      <c r="AQ2437" s="116" t="s">
        <v>1041</v>
      </c>
      <c r="AR2437" s="116" t="s">
        <v>1139</v>
      </c>
      <c r="AS2437" s="116">
        <v>68258</v>
      </c>
    </row>
    <row r="2438" spans="40:45" x14ac:dyDescent="0.25">
      <c r="AN2438" s="116" t="s">
        <v>1137</v>
      </c>
      <c r="AO2438" s="116" t="s">
        <v>1140</v>
      </c>
      <c r="AP2438" s="116"/>
      <c r="AQ2438" s="116" t="s">
        <v>1042</v>
      </c>
      <c r="AR2438" s="116" t="s">
        <v>1139</v>
      </c>
      <c r="AS2438" s="116">
        <v>8511</v>
      </c>
    </row>
    <row r="2439" spans="40:45" x14ac:dyDescent="0.25">
      <c r="AN2439" s="116" t="s">
        <v>1137</v>
      </c>
      <c r="AO2439" s="116"/>
      <c r="AP2439" s="116"/>
      <c r="AQ2439" s="116" t="s">
        <v>3</v>
      </c>
      <c r="AR2439" s="116" t="s">
        <v>1139</v>
      </c>
      <c r="AS2439" s="116">
        <v>579449</v>
      </c>
    </row>
    <row r="2440" spans="40:45" x14ac:dyDescent="0.25">
      <c r="AN2440" s="116" t="s">
        <v>1137</v>
      </c>
      <c r="AO2440" s="116" t="s">
        <v>1140</v>
      </c>
      <c r="AP2440" s="116"/>
      <c r="AQ2440" s="116" t="s">
        <v>1034</v>
      </c>
      <c r="AR2440" s="116" t="s">
        <v>1026</v>
      </c>
      <c r="AS2440" s="116">
        <v>58323</v>
      </c>
    </row>
    <row r="2441" spans="40:45" x14ac:dyDescent="0.25">
      <c r="AN2441" s="116" t="s">
        <v>1137</v>
      </c>
      <c r="AO2441" s="116" t="s">
        <v>1140</v>
      </c>
      <c r="AP2441" s="116"/>
      <c r="AQ2441" s="116" t="s">
        <v>1035</v>
      </c>
      <c r="AR2441" s="116" t="s">
        <v>1026</v>
      </c>
      <c r="AS2441" s="116">
        <v>49884</v>
      </c>
    </row>
    <row r="2442" spans="40:45" x14ac:dyDescent="0.25">
      <c r="AN2442" s="116" t="s">
        <v>1137</v>
      </c>
      <c r="AO2442" s="116" t="s">
        <v>1140</v>
      </c>
      <c r="AP2442" s="116"/>
      <c r="AQ2442" s="116" t="s">
        <v>1036</v>
      </c>
      <c r="AR2442" s="116" t="s">
        <v>1026</v>
      </c>
      <c r="AS2442" s="116">
        <v>2616</v>
      </c>
    </row>
    <row r="2443" spans="40:45" x14ac:dyDescent="0.25">
      <c r="AN2443" s="116" t="s">
        <v>1137</v>
      </c>
      <c r="AO2443" s="116" t="s">
        <v>1140</v>
      </c>
      <c r="AP2443" s="116"/>
      <c r="AQ2443" s="116" t="s">
        <v>1037</v>
      </c>
      <c r="AR2443" s="116" t="s">
        <v>1026</v>
      </c>
      <c r="AS2443" s="116">
        <v>838890</v>
      </c>
    </row>
    <row r="2444" spans="40:45" x14ac:dyDescent="0.25">
      <c r="AN2444" s="116" t="s">
        <v>1137</v>
      </c>
      <c r="AO2444" s="116" t="s">
        <v>1140</v>
      </c>
      <c r="AP2444" s="116"/>
      <c r="AQ2444" s="116" t="s">
        <v>1038</v>
      </c>
      <c r="AR2444" s="116" t="s">
        <v>1026</v>
      </c>
      <c r="AS2444" s="116">
        <v>152220</v>
      </c>
    </row>
    <row r="2445" spans="40:45" x14ac:dyDescent="0.25">
      <c r="AN2445" s="116" t="s">
        <v>1137</v>
      </c>
      <c r="AO2445" s="116" t="s">
        <v>1140</v>
      </c>
      <c r="AP2445" s="116"/>
      <c r="AQ2445" s="116" t="s">
        <v>1039</v>
      </c>
      <c r="AR2445" s="116" t="s">
        <v>1026</v>
      </c>
      <c r="AS2445" s="116">
        <v>57931</v>
      </c>
    </row>
    <row r="2446" spans="40:45" x14ac:dyDescent="0.25">
      <c r="AN2446" s="116" t="s">
        <v>1137</v>
      </c>
      <c r="AO2446" s="116" t="s">
        <v>1140</v>
      </c>
      <c r="AP2446" s="116"/>
      <c r="AQ2446" s="116" t="s">
        <v>1040</v>
      </c>
      <c r="AR2446" s="116" t="s">
        <v>1026</v>
      </c>
      <c r="AS2446" s="116">
        <v>37080</v>
      </c>
    </row>
    <row r="2447" spans="40:45" x14ac:dyDescent="0.25">
      <c r="AN2447" s="116" t="s">
        <v>1137</v>
      </c>
      <c r="AO2447" s="116" t="s">
        <v>1140</v>
      </c>
      <c r="AP2447" s="116"/>
      <c r="AQ2447" s="116" t="s">
        <v>1041</v>
      </c>
      <c r="AR2447" s="116" t="s">
        <v>1026</v>
      </c>
      <c r="AS2447" s="116">
        <v>139990</v>
      </c>
    </row>
    <row r="2448" spans="40:45" x14ac:dyDescent="0.25">
      <c r="AN2448" s="116" t="s">
        <v>1137</v>
      </c>
      <c r="AO2448" s="116" t="s">
        <v>1140</v>
      </c>
      <c r="AP2448" s="116"/>
      <c r="AQ2448" s="116" t="s">
        <v>1042</v>
      </c>
      <c r="AR2448" s="116" t="s">
        <v>1026</v>
      </c>
      <c r="AS2448" s="116">
        <v>19937</v>
      </c>
    </row>
    <row r="2449" spans="40:45" x14ac:dyDescent="0.25">
      <c r="AN2449" s="116" t="s">
        <v>1137</v>
      </c>
      <c r="AO2449" s="116"/>
      <c r="AP2449" s="116"/>
      <c r="AQ2449" s="116" t="s">
        <v>3</v>
      </c>
      <c r="AR2449" s="116" t="s">
        <v>1026</v>
      </c>
      <c r="AS2449" s="116">
        <v>1356872</v>
      </c>
    </row>
    <row r="2450" spans="40:45" x14ac:dyDescent="0.25">
      <c r="AN2450" s="116" t="s">
        <v>1137</v>
      </c>
      <c r="AO2450" s="116" t="s">
        <v>1141</v>
      </c>
      <c r="AP2450" s="116"/>
      <c r="AQ2450" s="116" t="s">
        <v>1034</v>
      </c>
      <c r="AR2450" s="116" t="s">
        <v>1139</v>
      </c>
      <c r="AS2450" s="116">
        <v>12547</v>
      </c>
    </row>
    <row r="2451" spans="40:45" x14ac:dyDescent="0.25">
      <c r="AN2451" s="116" t="s">
        <v>1137</v>
      </c>
      <c r="AO2451" s="116" t="s">
        <v>1141</v>
      </c>
      <c r="AP2451" s="116"/>
      <c r="AQ2451" s="116" t="s">
        <v>1037</v>
      </c>
      <c r="AR2451" s="116" t="s">
        <v>1139</v>
      </c>
      <c r="AS2451" s="116">
        <v>215</v>
      </c>
    </row>
    <row r="2452" spans="40:45" x14ac:dyDescent="0.25">
      <c r="AN2452" s="116" t="s">
        <v>1137</v>
      </c>
      <c r="AO2452" s="116" t="s">
        <v>1141</v>
      </c>
      <c r="AP2452" s="116"/>
      <c r="AQ2452" s="116" t="s">
        <v>1038</v>
      </c>
      <c r="AR2452" s="116" t="s">
        <v>1139</v>
      </c>
      <c r="AS2452" s="116">
        <v>1000</v>
      </c>
    </row>
    <row r="2453" spans="40:45" x14ac:dyDescent="0.25">
      <c r="AN2453" s="116" t="s">
        <v>1137</v>
      </c>
      <c r="AO2453" s="116" t="s">
        <v>1141</v>
      </c>
      <c r="AP2453" s="116"/>
      <c r="AQ2453" s="116" t="s">
        <v>1039</v>
      </c>
      <c r="AR2453" s="116" t="s">
        <v>1139</v>
      </c>
      <c r="AS2453" s="116">
        <v>66</v>
      </c>
    </row>
    <row r="2454" spans="40:45" x14ac:dyDescent="0.25">
      <c r="AN2454" s="116" t="s">
        <v>1137</v>
      </c>
      <c r="AO2454" s="116" t="s">
        <v>1141</v>
      </c>
      <c r="AP2454" s="116"/>
      <c r="AQ2454" s="116" t="s">
        <v>1041</v>
      </c>
      <c r="AR2454" s="116" t="s">
        <v>1139</v>
      </c>
      <c r="AS2454" s="116">
        <v>621</v>
      </c>
    </row>
    <row r="2455" spans="40:45" x14ac:dyDescent="0.25">
      <c r="AN2455" s="116" t="s">
        <v>1137</v>
      </c>
      <c r="AO2455" s="116"/>
      <c r="AP2455" s="116"/>
      <c r="AQ2455" s="116" t="s">
        <v>3</v>
      </c>
      <c r="AR2455" s="116" t="s">
        <v>1139</v>
      </c>
      <c r="AS2455" s="116">
        <v>14449</v>
      </c>
    </row>
    <row r="2456" spans="40:45" x14ac:dyDescent="0.25">
      <c r="AN2456" s="116" t="s">
        <v>1137</v>
      </c>
      <c r="AO2456" s="116" t="s">
        <v>1141</v>
      </c>
      <c r="AP2456" s="116"/>
      <c r="AQ2456" s="116" t="s">
        <v>1034</v>
      </c>
      <c r="AR2456" s="116" t="s">
        <v>1026</v>
      </c>
      <c r="AS2456" s="116">
        <v>36753</v>
      </c>
    </row>
    <row r="2457" spans="40:45" x14ac:dyDescent="0.25">
      <c r="AN2457" s="116" t="s">
        <v>1137</v>
      </c>
      <c r="AO2457" s="116" t="s">
        <v>1141</v>
      </c>
      <c r="AP2457" s="116"/>
      <c r="AQ2457" s="116" t="s">
        <v>1037</v>
      </c>
      <c r="AR2457" s="116" t="s">
        <v>1026</v>
      </c>
      <c r="AS2457" s="116">
        <v>592</v>
      </c>
    </row>
    <row r="2458" spans="40:45" x14ac:dyDescent="0.25">
      <c r="AN2458" s="116" t="s">
        <v>1137</v>
      </c>
      <c r="AO2458" s="116" t="s">
        <v>1141</v>
      </c>
      <c r="AP2458" s="116"/>
      <c r="AQ2458" s="116" t="s">
        <v>1038</v>
      </c>
      <c r="AR2458" s="116" t="s">
        <v>1026</v>
      </c>
      <c r="AS2458" s="116">
        <v>2757</v>
      </c>
    </row>
    <row r="2459" spans="40:45" x14ac:dyDescent="0.25">
      <c r="AN2459" s="116" t="s">
        <v>1137</v>
      </c>
      <c r="AO2459" s="116" t="s">
        <v>1141</v>
      </c>
      <c r="AP2459" s="116"/>
      <c r="AQ2459" s="116" t="s">
        <v>1039</v>
      </c>
      <c r="AR2459" s="116" t="s">
        <v>1026</v>
      </c>
      <c r="AS2459" s="116">
        <v>249</v>
      </c>
    </row>
    <row r="2460" spans="40:45" x14ac:dyDescent="0.25">
      <c r="AN2460" s="116" t="s">
        <v>1137</v>
      </c>
      <c r="AO2460" s="116" t="s">
        <v>1141</v>
      </c>
      <c r="AP2460" s="116"/>
      <c r="AQ2460" s="116" t="s">
        <v>1041</v>
      </c>
      <c r="AR2460" s="116" t="s">
        <v>1026</v>
      </c>
      <c r="AS2460" s="116">
        <v>1431</v>
      </c>
    </row>
    <row r="2461" spans="40:45" x14ac:dyDescent="0.25">
      <c r="AN2461" s="116" t="s">
        <v>1137</v>
      </c>
      <c r="AO2461" s="116"/>
      <c r="AP2461" s="116"/>
      <c r="AQ2461" s="116" t="s">
        <v>3</v>
      </c>
      <c r="AR2461" s="116" t="s">
        <v>1026</v>
      </c>
      <c r="AS2461" s="116">
        <v>41782</v>
      </c>
    </row>
    <row r="2462" spans="40:45" x14ac:dyDescent="0.25">
      <c r="AN2462" s="116" t="s">
        <v>1137</v>
      </c>
      <c r="AO2462" s="116" t="s">
        <v>1142</v>
      </c>
      <c r="AP2462" s="116"/>
      <c r="AQ2462" s="116" t="s">
        <v>1034</v>
      </c>
      <c r="AR2462" s="116" t="s">
        <v>1026</v>
      </c>
      <c r="AS2462" s="116">
        <v>198942</v>
      </c>
    </row>
    <row r="2463" spans="40:45" x14ac:dyDescent="0.25">
      <c r="AN2463" s="116" t="s">
        <v>1137</v>
      </c>
      <c r="AO2463" s="116" t="s">
        <v>1142</v>
      </c>
      <c r="AP2463" s="116"/>
      <c r="AQ2463" s="116" t="s">
        <v>1035</v>
      </c>
      <c r="AR2463" s="116" t="s">
        <v>1026</v>
      </c>
      <c r="AS2463" s="116">
        <v>15337</v>
      </c>
    </row>
    <row r="2464" spans="40:45" x14ac:dyDescent="0.25">
      <c r="AN2464" s="116" t="s">
        <v>1137</v>
      </c>
      <c r="AO2464" s="116" t="s">
        <v>1142</v>
      </c>
      <c r="AP2464" s="116"/>
      <c r="AQ2464" s="116" t="s">
        <v>1036</v>
      </c>
      <c r="AR2464" s="116" t="s">
        <v>1026</v>
      </c>
      <c r="AS2464" s="116">
        <v>6634</v>
      </c>
    </row>
    <row r="2465" spans="40:45" x14ac:dyDescent="0.25">
      <c r="AN2465" s="116" t="s">
        <v>1137</v>
      </c>
      <c r="AO2465" s="116" t="s">
        <v>1142</v>
      </c>
      <c r="AP2465" s="116"/>
      <c r="AQ2465" s="116" t="s">
        <v>1037</v>
      </c>
      <c r="AR2465" s="116" t="s">
        <v>1026</v>
      </c>
      <c r="AS2465" s="116">
        <v>189313</v>
      </c>
    </row>
    <row r="2466" spans="40:45" x14ac:dyDescent="0.25">
      <c r="AN2466" s="116" t="s">
        <v>1137</v>
      </c>
      <c r="AO2466" s="116" t="s">
        <v>1142</v>
      </c>
      <c r="AP2466" s="116"/>
      <c r="AQ2466" s="116" t="s">
        <v>1038</v>
      </c>
      <c r="AR2466" s="116" t="s">
        <v>1026</v>
      </c>
      <c r="AS2466" s="116">
        <v>205837</v>
      </c>
    </row>
    <row r="2467" spans="40:45" x14ac:dyDescent="0.25">
      <c r="AN2467" s="116" t="s">
        <v>1137</v>
      </c>
      <c r="AO2467" s="116" t="s">
        <v>1142</v>
      </c>
      <c r="AP2467" s="116"/>
      <c r="AQ2467" s="116" t="s">
        <v>1039</v>
      </c>
      <c r="AR2467" s="116" t="s">
        <v>1026</v>
      </c>
      <c r="AS2467" s="116">
        <v>202219</v>
      </c>
    </row>
    <row r="2468" spans="40:45" x14ac:dyDescent="0.25">
      <c r="AN2468" s="116" t="s">
        <v>1137</v>
      </c>
      <c r="AO2468" s="116" t="s">
        <v>1142</v>
      </c>
      <c r="AP2468" s="116"/>
      <c r="AQ2468" s="116" t="s">
        <v>1040</v>
      </c>
      <c r="AR2468" s="116" t="s">
        <v>1026</v>
      </c>
      <c r="AS2468" s="116">
        <v>18767</v>
      </c>
    </row>
    <row r="2469" spans="40:45" x14ac:dyDescent="0.25">
      <c r="AN2469" s="116" t="s">
        <v>1137</v>
      </c>
      <c r="AO2469" s="116" t="s">
        <v>1142</v>
      </c>
      <c r="AP2469" s="116"/>
      <c r="AQ2469" s="116" t="s">
        <v>1041</v>
      </c>
      <c r="AR2469" s="116" t="s">
        <v>1026</v>
      </c>
      <c r="AS2469" s="116">
        <v>68053</v>
      </c>
    </row>
    <row r="2470" spans="40:45" x14ac:dyDescent="0.25">
      <c r="AN2470" s="116" t="s">
        <v>1137</v>
      </c>
      <c r="AO2470" s="116" t="s">
        <v>1142</v>
      </c>
      <c r="AP2470" s="116"/>
      <c r="AQ2470" s="116" t="s">
        <v>1042</v>
      </c>
      <c r="AR2470" s="116" t="s">
        <v>1026</v>
      </c>
      <c r="AS2470" s="116">
        <v>42348</v>
      </c>
    </row>
    <row r="2471" spans="40:45" x14ac:dyDescent="0.25">
      <c r="AN2471" s="116" t="s">
        <v>1137</v>
      </c>
      <c r="AO2471" s="116"/>
      <c r="AP2471" s="116"/>
      <c r="AQ2471" s="116" t="s">
        <v>3</v>
      </c>
      <c r="AR2471" s="116" t="s">
        <v>1026</v>
      </c>
      <c r="AS2471" s="116">
        <v>947449</v>
      </c>
    </row>
    <row r="2472" spans="40:45" x14ac:dyDescent="0.25">
      <c r="AN2472" s="116" t="s">
        <v>1118</v>
      </c>
      <c r="AO2472" s="116"/>
      <c r="AP2472" s="116"/>
      <c r="AQ2472" s="116" t="s">
        <v>1034</v>
      </c>
      <c r="AR2472" s="116" t="s">
        <v>1101</v>
      </c>
      <c r="AS2472" s="116">
        <v>163924</v>
      </c>
    </row>
    <row r="2473" spans="40:45" x14ac:dyDescent="0.25">
      <c r="AN2473" s="116" t="s">
        <v>1118</v>
      </c>
      <c r="AO2473" s="116"/>
      <c r="AP2473" s="116"/>
      <c r="AQ2473" s="116" t="s">
        <v>1035</v>
      </c>
      <c r="AR2473" s="116" t="s">
        <v>1101</v>
      </c>
      <c r="AS2473" s="116">
        <v>53077</v>
      </c>
    </row>
    <row r="2474" spans="40:45" x14ac:dyDescent="0.25">
      <c r="AN2474" s="116" t="s">
        <v>1118</v>
      </c>
      <c r="AO2474" s="116"/>
      <c r="AP2474" s="116"/>
      <c r="AQ2474" s="116" t="s">
        <v>1036</v>
      </c>
      <c r="AR2474" s="116" t="s">
        <v>1101</v>
      </c>
      <c r="AS2474" s="116">
        <v>39496</v>
      </c>
    </row>
    <row r="2475" spans="40:45" x14ac:dyDescent="0.25">
      <c r="AN2475" s="116" t="s">
        <v>1118</v>
      </c>
      <c r="AO2475" s="116"/>
      <c r="AP2475" s="116"/>
      <c r="AQ2475" s="116" t="s">
        <v>1037</v>
      </c>
      <c r="AR2475" s="116" t="s">
        <v>1101</v>
      </c>
      <c r="AS2475" s="116">
        <v>34298</v>
      </c>
    </row>
    <row r="2476" spans="40:45" x14ac:dyDescent="0.25">
      <c r="AN2476" s="116" t="s">
        <v>1118</v>
      </c>
      <c r="AO2476" s="116"/>
      <c r="AP2476" s="116"/>
      <c r="AQ2476" s="116" t="s">
        <v>1038</v>
      </c>
      <c r="AR2476" s="116" t="s">
        <v>1101</v>
      </c>
      <c r="AS2476" s="116">
        <v>27979</v>
      </c>
    </row>
    <row r="2477" spans="40:45" x14ac:dyDescent="0.25">
      <c r="AN2477" s="116" t="s">
        <v>1118</v>
      </c>
      <c r="AO2477" s="116"/>
      <c r="AP2477" s="116"/>
      <c r="AQ2477" s="116" t="s">
        <v>1039</v>
      </c>
      <c r="AR2477" s="116" t="s">
        <v>1101</v>
      </c>
      <c r="AS2477" s="116">
        <v>15795</v>
      </c>
    </row>
    <row r="2478" spans="40:45" x14ac:dyDescent="0.25">
      <c r="AN2478" s="116" t="s">
        <v>1118</v>
      </c>
      <c r="AO2478" s="116"/>
      <c r="AP2478" s="116"/>
      <c r="AQ2478" s="116" t="s">
        <v>1040</v>
      </c>
      <c r="AR2478" s="116" t="s">
        <v>1101</v>
      </c>
      <c r="AS2478" s="116">
        <v>11302</v>
      </c>
    </row>
    <row r="2479" spans="40:45" x14ac:dyDescent="0.25">
      <c r="AN2479" s="116" t="s">
        <v>1118</v>
      </c>
      <c r="AO2479" s="116"/>
      <c r="AP2479" s="116"/>
      <c r="AQ2479" s="116" t="s">
        <v>1041</v>
      </c>
      <c r="AR2479" s="116" t="s">
        <v>1101</v>
      </c>
      <c r="AS2479" s="116">
        <v>41741</v>
      </c>
    </row>
    <row r="2480" spans="40:45" x14ac:dyDescent="0.25">
      <c r="AN2480" s="116" t="s">
        <v>1118</v>
      </c>
      <c r="AO2480" s="116"/>
      <c r="AP2480" s="116"/>
      <c r="AQ2480" s="116" t="s">
        <v>1042</v>
      </c>
      <c r="AR2480" s="116" t="s">
        <v>1101</v>
      </c>
      <c r="AS2480" s="116">
        <v>106053</v>
      </c>
    </row>
    <row r="2481" spans="40:45" x14ac:dyDescent="0.25">
      <c r="AN2481" s="116" t="s">
        <v>1118</v>
      </c>
      <c r="AO2481" s="116"/>
      <c r="AP2481" s="116"/>
      <c r="AQ2481" s="116" t="s">
        <v>3</v>
      </c>
      <c r="AR2481" s="116" t="s">
        <v>1101</v>
      </c>
      <c r="AS2481" s="116">
        <v>493665</v>
      </c>
    </row>
    <row r="2482" spans="40:45" x14ac:dyDescent="0.25">
      <c r="AN2482" s="116" t="s">
        <v>1015</v>
      </c>
      <c r="AO2482" s="116" t="s">
        <v>1121</v>
      </c>
      <c r="AP2482" s="116"/>
      <c r="AQ2482" s="116" t="s">
        <v>1034</v>
      </c>
      <c r="AR2482" s="116" t="s">
        <v>1101</v>
      </c>
      <c r="AS2482" s="116">
        <v>15188</v>
      </c>
    </row>
    <row r="2483" spans="40:45" x14ac:dyDescent="0.25">
      <c r="AN2483" s="116" t="s">
        <v>1015</v>
      </c>
      <c r="AO2483" s="116" t="s">
        <v>1121</v>
      </c>
      <c r="AP2483" s="116"/>
      <c r="AQ2483" s="116" t="s">
        <v>1035</v>
      </c>
      <c r="AR2483" s="116" t="s">
        <v>1101</v>
      </c>
      <c r="AS2483" s="116">
        <v>5082</v>
      </c>
    </row>
    <row r="2484" spans="40:45" x14ac:dyDescent="0.25">
      <c r="AN2484" s="116" t="s">
        <v>1015</v>
      </c>
      <c r="AO2484" s="116" t="s">
        <v>1121</v>
      </c>
      <c r="AP2484" s="116"/>
      <c r="AQ2484" s="116" t="s">
        <v>1036</v>
      </c>
      <c r="AR2484" s="116" t="s">
        <v>1101</v>
      </c>
      <c r="AS2484" s="116">
        <v>7091</v>
      </c>
    </row>
    <row r="2485" spans="40:45" x14ac:dyDescent="0.25">
      <c r="AN2485" s="116" t="s">
        <v>1015</v>
      </c>
      <c r="AO2485" s="116" t="s">
        <v>1121</v>
      </c>
      <c r="AP2485" s="116"/>
      <c r="AQ2485" s="116" t="s">
        <v>1037</v>
      </c>
      <c r="AR2485" s="116" t="s">
        <v>1101</v>
      </c>
      <c r="AS2485" s="116">
        <v>24526</v>
      </c>
    </row>
    <row r="2486" spans="40:45" x14ac:dyDescent="0.25">
      <c r="AN2486" s="116" t="s">
        <v>1015</v>
      </c>
      <c r="AO2486" s="116" t="s">
        <v>1121</v>
      </c>
      <c r="AP2486" s="116"/>
      <c r="AQ2486" s="116" t="s">
        <v>1038</v>
      </c>
      <c r="AR2486" s="116" t="s">
        <v>1101</v>
      </c>
      <c r="AS2486" s="116">
        <v>6228</v>
      </c>
    </row>
    <row r="2487" spans="40:45" x14ac:dyDescent="0.25">
      <c r="AN2487" s="116" t="s">
        <v>1015</v>
      </c>
      <c r="AO2487" s="116" t="s">
        <v>1121</v>
      </c>
      <c r="AP2487" s="116"/>
      <c r="AQ2487" s="116" t="s">
        <v>1039</v>
      </c>
      <c r="AR2487" s="116" t="s">
        <v>1101</v>
      </c>
      <c r="AS2487" s="116">
        <v>12742</v>
      </c>
    </row>
    <row r="2488" spans="40:45" x14ac:dyDescent="0.25">
      <c r="AN2488" s="116" t="s">
        <v>1015</v>
      </c>
      <c r="AO2488" s="116" t="s">
        <v>1121</v>
      </c>
      <c r="AP2488" s="116"/>
      <c r="AQ2488" s="116" t="s">
        <v>1040</v>
      </c>
      <c r="AR2488" s="116" t="s">
        <v>1101</v>
      </c>
      <c r="AS2488" s="116">
        <v>9495</v>
      </c>
    </row>
    <row r="2489" spans="40:45" x14ac:dyDescent="0.25">
      <c r="AN2489" s="116" t="s">
        <v>1015</v>
      </c>
      <c r="AO2489" s="116" t="s">
        <v>1121</v>
      </c>
      <c r="AP2489" s="116"/>
      <c r="AQ2489" s="116" t="s">
        <v>1041</v>
      </c>
      <c r="AR2489" s="116" t="s">
        <v>1101</v>
      </c>
      <c r="AS2489" s="116">
        <v>3996</v>
      </c>
    </row>
    <row r="2490" spans="40:45" x14ac:dyDescent="0.25">
      <c r="AN2490" s="116" t="s">
        <v>1015</v>
      </c>
      <c r="AO2490" s="116" t="s">
        <v>1121</v>
      </c>
      <c r="AP2490" s="116"/>
      <c r="AQ2490" s="116" t="s">
        <v>1042</v>
      </c>
      <c r="AR2490" s="116" t="s">
        <v>1101</v>
      </c>
      <c r="AS2490" s="116">
        <v>23887</v>
      </c>
    </row>
    <row r="2491" spans="40:45" x14ac:dyDescent="0.25">
      <c r="AN2491" s="116" t="s">
        <v>1015</v>
      </c>
      <c r="AO2491" s="116"/>
      <c r="AP2491" s="116"/>
      <c r="AQ2491" s="116" t="s">
        <v>3</v>
      </c>
      <c r="AR2491" s="116" t="s">
        <v>1101</v>
      </c>
      <c r="AS2491" s="116">
        <v>108234</v>
      </c>
    </row>
    <row r="2492" spans="40:45" x14ac:dyDescent="0.25">
      <c r="AN2492" s="116" t="s">
        <v>1143</v>
      </c>
      <c r="AO2492" s="116" t="s">
        <v>1121</v>
      </c>
      <c r="AP2492" s="116"/>
      <c r="AQ2492" s="116" t="s">
        <v>1034</v>
      </c>
      <c r="AR2492" s="116" t="s">
        <v>1101</v>
      </c>
      <c r="AS2492" s="116">
        <v>13979</v>
      </c>
    </row>
    <row r="2493" spans="40:45" x14ac:dyDescent="0.25">
      <c r="AN2493" s="116" t="s">
        <v>1143</v>
      </c>
      <c r="AO2493" s="116" t="s">
        <v>1121</v>
      </c>
      <c r="AP2493" s="116"/>
      <c r="AQ2493" s="116" t="s">
        <v>1035</v>
      </c>
      <c r="AR2493" s="116" t="s">
        <v>1101</v>
      </c>
      <c r="AS2493" s="116">
        <v>29398</v>
      </c>
    </row>
    <row r="2494" spans="40:45" x14ac:dyDescent="0.25">
      <c r="AN2494" s="116" t="s">
        <v>1143</v>
      </c>
      <c r="AO2494" s="116" t="s">
        <v>1121</v>
      </c>
      <c r="AP2494" s="116"/>
      <c r="AQ2494" s="116" t="s">
        <v>1036</v>
      </c>
      <c r="AR2494" s="116" t="s">
        <v>1101</v>
      </c>
      <c r="AS2494" s="116">
        <v>2018</v>
      </c>
    </row>
    <row r="2495" spans="40:45" x14ac:dyDescent="0.25">
      <c r="AN2495" s="116" t="s">
        <v>1143</v>
      </c>
      <c r="AO2495" s="116" t="s">
        <v>1121</v>
      </c>
      <c r="AP2495" s="116"/>
      <c r="AQ2495" s="116" t="s">
        <v>1037</v>
      </c>
      <c r="AR2495" s="116" t="s">
        <v>1101</v>
      </c>
      <c r="AS2495" s="116">
        <v>2</v>
      </c>
    </row>
    <row r="2496" spans="40:45" x14ac:dyDescent="0.25">
      <c r="AN2496" s="116" t="s">
        <v>1143</v>
      </c>
      <c r="AO2496" s="116" t="s">
        <v>1121</v>
      </c>
      <c r="AP2496" s="116"/>
      <c r="AQ2496" s="116" t="s">
        <v>1038</v>
      </c>
      <c r="AR2496" s="116" t="s">
        <v>1101</v>
      </c>
      <c r="AS2496" s="116">
        <v>2246</v>
      </c>
    </row>
    <row r="2497" spans="40:45" x14ac:dyDescent="0.25">
      <c r="AN2497" s="116" t="s">
        <v>1143</v>
      </c>
      <c r="AO2497" s="116" t="s">
        <v>1121</v>
      </c>
      <c r="AP2497" s="116"/>
      <c r="AQ2497" s="116" t="s">
        <v>1039</v>
      </c>
      <c r="AR2497" s="116" t="s">
        <v>1101</v>
      </c>
      <c r="AS2497" s="116">
        <v>871</v>
      </c>
    </row>
    <row r="2498" spans="40:45" x14ac:dyDescent="0.25">
      <c r="AN2498" s="116" t="s">
        <v>1143</v>
      </c>
      <c r="AO2498" s="116" t="s">
        <v>1121</v>
      </c>
      <c r="AP2498" s="116"/>
      <c r="AQ2498" s="116" t="s">
        <v>1040</v>
      </c>
      <c r="AR2498" s="116" t="s">
        <v>1101</v>
      </c>
      <c r="AS2498" s="116">
        <v>10</v>
      </c>
    </row>
    <row r="2499" spans="40:45" x14ac:dyDescent="0.25">
      <c r="AN2499" s="116" t="s">
        <v>1143</v>
      </c>
      <c r="AO2499" s="116" t="s">
        <v>1121</v>
      </c>
      <c r="AP2499" s="116"/>
      <c r="AQ2499" s="116" t="s">
        <v>1041</v>
      </c>
      <c r="AR2499" s="116" t="s">
        <v>1101</v>
      </c>
      <c r="AS2499" s="116">
        <v>8411</v>
      </c>
    </row>
    <row r="2500" spans="40:45" x14ac:dyDescent="0.25">
      <c r="AN2500" s="116" t="s">
        <v>1143</v>
      </c>
      <c r="AO2500" s="116" t="s">
        <v>1121</v>
      </c>
      <c r="AP2500" s="116"/>
      <c r="AQ2500" s="116" t="s">
        <v>1042</v>
      </c>
      <c r="AR2500" s="116" t="s">
        <v>1101</v>
      </c>
      <c r="AS2500" s="116">
        <v>49047</v>
      </c>
    </row>
    <row r="2501" spans="40:45" x14ac:dyDescent="0.25">
      <c r="AN2501" s="116" t="s">
        <v>1143</v>
      </c>
      <c r="AO2501" s="116"/>
      <c r="AP2501" s="116"/>
      <c r="AQ2501" s="116" t="s">
        <v>3</v>
      </c>
      <c r="AR2501" s="116" t="s">
        <v>1101</v>
      </c>
      <c r="AS2501" s="116">
        <v>105982</v>
      </c>
    </row>
    <row r="2502" spans="40:45" x14ac:dyDescent="0.25">
      <c r="AN2502" s="116" t="s">
        <v>1144</v>
      </c>
      <c r="AO2502" s="116" t="s">
        <v>1121</v>
      </c>
      <c r="AP2502" s="116"/>
      <c r="AQ2502" s="116" t="s">
        <v>1034</v>
      </c>
      <c r="AR2502" s="116" t="s">
        <v>1101</v>
      </c>
      <c r="AS2502" s="116">
        <v>1851</v>
      </c>
    </row>
    <row r="2503" spans="40:45" x14ac:dyDescent="0.25">
      <c r="AN2503" s="116" t="s">
        <v>1144</v>
      </c>
      <c r="AO2503" s="116" t="s">
        <v>1121</v>
      </c>
      <c r="AP2503" s="116"/>
      <c r="AQ2503" s="116" t="s">
        <v>1035</v>
      </c>
      <c r="AR2503" s="116" t="s">
        <v>1101</v>
      </c>
      <c r="AS2503" s="116">
        <v>9640</v>
      </c>
    </row>
    <row r="2504" spans="40:45" x14ac:dyDescent="0.25">
      <c r="AN2504" s="116" t="s">
        <v>1144</v>
      </c>
      <c r="AO2504" s="116" t="s">
        <v>1121</v>
      </c>
      <c r="AP2504" s="116"/>
      <c r="AQ2504" s="116" t="s">
        <v>1036</v>
      </c>
      <c r="AR2504" s="116" t="s">
        <v>1101</v>
      </c>
      <c r="AS2504" s="116">
        <v>20</v>
      </c>
    </row>
    <row r="2505" spans="40:45" x14ac:dyDescent="0.25">
      <c r="AN2505" s="116" t="s">
        <v>1144</v>
      </c>
      <c r="AO2505" s="116" t="s">
        <v>1121</v>
      </c>
      <c r="AP2505" s="116"/>
      <c r="AQ2505" s="116" t="s">
        <v>1037</v>
      </c>
      <c r="AR2505" s="116" t="s">
        <v>1101</v>
      </c>
      <c r="AS2505" s="116">
        <v>54</v>
      </c>
    </row>
    <row r="2506" spans="40:45" x14ac:dyDescent="0.25">
      <c r="AN2506" s="116" t="s">
        <v>1144</v>
      </c>
      <c r="AO2506" s="116" t="s">
        <v>1121</v>
      </c>
      <c r="AP2506" s="116"/>
      <c r="AQ2506" s="116" t="s">
        <v>1038</v>
      </c>
      <c r="AR2506" s="116" t="s">
        <v>1101</v>
      </c>
      <c r="AS2506" s="116">
        <v>5217</v>
      </c>
    </row>
    <row r="2507" spans="40:45" x14ac:dyDescent="0.25">
      <c r="AN2507" s="116" t="s">
        <v>1144</v>
      </c>
      <c r="AO2507" s="116" t="s">
        <v>1121</v>
      </c>
      <c r="AP2507" s="116"/>
      <c r="AQ2507" s="116" t="s">
        <v>1039</v>
      </c>
      <c r="AR2507" s="116" t="s">
        <v>1101</v>
      </c>
      <c r="AS2507" s="116">
        <v>240</v>
      </c>
    </row>
    <row r="2508" spans="40:45" x14ac:dyDescent="0.25">
      <c r="AN2508" s="116" t="s">
        <v>1144</v>
      </c>
      <c r="AO2508" s="116" t="s">
        <v>1121</v>
      </c>
      <c r="AP2508" s="116"/>
      <c r="AQ2508" s="116" t="s">
        <v>1040</v>
      </c>
      <c r="AR2508" s="116" t="s">
        <v>1101</v>
      </c>
      <c r="AS2508" s="116">
        <v>153</v>
      </c>
    </row>
    <row r="2509" spans="40:45" x14ac:dyDescent="0.25">
      <c r="AN2509" s="116" t="s">
        <v>1144</v>
      </c>
      <c r="AO2509" s="116" t="s">
        <v>1121</v>
      </c>
      <c r="AP2509" s="116"/>
      <c r="AQ2509" s="116" t="s">
        <v>1041</v>
      </c>
      <c r="AR2509" s="116" t="s">
        <v>1101</v>
      </c>
      <c r="AS2509" s="116">
        <v>11133</v>
      </c>
    </row>
    <row r="2510" spans="40:45" x14ac:dyDescent="0.25">
      <c r="AN2510" s="116" t="s">
        <v>1144</v>
      </c>
      <c r="AO2510" s="116" t="s">
        <v>1121</v>
      </c>
      <c r="AP2510" s="116"/>
      <c r="AQ2510" s="116" t="s">
        <v>1042</v>
      </c>
      <c r="AR2510" s="116" t="s">
        <v>1101</v>
      </c>
      <c r="AS2510" s="116">
        <v>16729</v>
      </c>
    </row>
    <row r="2511" spans="40:45" x14ac:dyDescent="0.25">
      <c r="AN2511" s="116" t="s">
        <v>1144</v>
      </c>
      <c r="AO2511" s="116"/>
      <c r="AP2511" s="116"/>
      <c r="AQ2511" s="116" t="s">
        <v>3</v>
      </c>
      <c r="AR2511" s="116" t="s">
        <v>1101</v>
      </c>
      <c r="AS2511" s="116">
        <v>45038</v>
      </c>
    </row>
    <row r="2512" spans="40:45" x14ac:dyDescent="0.25">
      <c r="AN2512" s="116" t="s">
        <v>1145</v>
      </c>
      <c r="AO2512" s="116" t="s">
        <v>1121</v>
      </c>
      <c r="AP2512" s="116"/>
      <c r="AQ2512" s="116" t="s">
        <v>1034</v>
      </c>
      <c r="AR2512" s="116" t="s">
        <v>1101</v>
      </c>
      <c r="AS2512" s="116">
        <v>114463</v>
      </c>
    </row>
    <row r="2513" spans="40:45" x14ac:dyDescent="0.25">
      <c r="AN2513" s="116" t="s">
        <v>1145</v>
      </c>
      <c r="AO2513" s="116" t="s">
        <v>1121</v>
      </c>
      <c r="AP2513" s="116"/>
      <c r="AQ2513" s="116" t="s">
        <v>1035</v>
      </c>
      <c r="AR2513" s="116" t="s">
        <v>1101</v>
      </c>
      <c r="AS2513" s="116">
        <v>5889</v>
      </c>
    </row>
    <row r="2514" spans="40:45" x14ac:dyDescent="0.25">
      <c r="AN2514" s="116" t="s">
        <v>1145</v>
      </c>
      <c r="AO2514" s="116" t="s">
        <v>1121</v>
      </c>
      <c r="AP2514" s="116"/>
      <c r="AQ2514" s="116" t="s">
        <v>1036</v>
      </c>
      <c r="AR2514" s="116" t="s">
        <v>1101</v>
      </c>
      <c r="AS2514" s="116">
        <v>14402</v>
      </c>
    </row>
    <row r="2515" spans="40:45" x14ac:dyDescent="0.25">
      <c r="AN2515" s="116" t="s">
        <v>1145</v>
      </c>
      <c r="AO2515" s="116" t="s">
        <v>1121</v>
      </c>
      <c r="AP2515" s="116"/>
      <c r="AQ2515" s="116" t="s">
        <v>1037</v>
      </c>
      <c r="AR2515" s="116" t="s">
        <v>1101</v>
      </c>
      <c r="AS2515" s="116">
        <v>1058</v>
      </c>
    </row>
    <row r="2516" spans="40:45" x14ac:dyDescent="0.25">
      <c r="AN2516" s="116" t="s">
        <v>1145</v>
      </c>
      <c r="AO2516" s="116" t="s">
        <v>1121</v>
      </c>
      <c r="AP2516" s="116"/>
      <c r="AQ2516" s="116" t="s">
        <v>1038</v>
      </c>
      <c r="AR2516" s="116" t="s">
        <v>1101</v>
      </c>
      <c r="AS2516" s="116">
        <v>8</v>
      </c>
    </row>
    <row r="2517" spans="40:45" x14ac:dyDescent="0.25">
      <c r="AN2517" s="116" t="s">
        <v>1145</v>
      </c>
      <c r="AO2517" s="116" t="s">
        <v>1121</v>
      </c>
      <c r="AP2517" s="116"/>
      <c r="AQ2517" s="116" t="s">
        <v>1039</v>
      </c>
      <c r="AR2517" s="116" t="s">
        <v>1101</v>
      </c>
      <c r="AS2517" s="116">
        <v>27</v>
      </c>
    </row>
    <row r="2518" spans="40:45" x14ac:dyDescent="0.25">
      <c r="AN2518" s="116" t="s">
        <v>1145</v>
      </c>
      <c r="AO2518" s="116" t="s">
        <v>1121</v>
      </c>
      <c r="AP2518" s="116"/>
      <c r="AQ2518" s="116" t="s">
        <v>1040</v>
      </c>
      <c r="AR2518" s="116" t="s">
        <v>1101</v>
      </c>
      <c r="AS2518" s="116">
        <v>5</v>
      </c>
    </row>
    <row r="2519" spans="40:45" x14ac:dyDescent="0.25">
      <c r="AN2519" s="116" t="s">
        <v>1145</v>
      </c>
      <c r="AO2519" s="116" t="s">
        <v>1121</v>
      </c>
      <c r="AP2519" s="116"/>
      <c r="AQ2519" s="116" t="s">
        <v>1041</v>
      </c>
      <c r="AR2519" s="116" t="s">
        <v>1101</v>
      </c>
      <c r="AS2519" s="116">
        <v>479</v>
      </c>
    </row>
    <row r="2520" spans="40:45" x14ac:dyDescent="0.25">
      <c r="AN2520" s="116" t="s">
        <v>1145</v>
      </c>
      <c r="AO2520" s="116" t="s">
        <v>1121</v>
      </c>
      <c r="AP2520" s="116"/>
      <c r="AQ2520" s="116" t="s">
        <v>1042</v>
      </c>
      <c r="AR2520" s="116" t="s">
        <v>1101</v>
      </c>
      <c r="AS2520" s="116">
        <v>2853</v>
      </c>
    </row>
    <row r="2521" spans="40:45" x14ac:dyDescent="0.25">
      <c r="AN2521" s="116" t="s">
        <v>1145</v>
      </c>
      <c r="AO2521" s="116"/>
      <c r="AP2521" s="116"/>
      <c r="AQ2521" s="116" t="s">
        <v>3</v>
      </c>
      <c r="AR2521" s="116" t="s">
        <v>1101</v>
      </c>
      <c r="AS2521" s="116">
        <v>139185</v>
      </c>
    </row>
    <row r="2522" spans="40:45" x14ac:dyDescent="0.25">
      <c r="AN2522" s="116" t="s">
        <v>1146</v>
      </c>
      <c r="AO2522" s="116" t="s">
        <v>1121</v>
      </c>
      <c r="AP2522" s="116"/>
      <c r="AQ2522" s="116" t="s">
        <v>1034</v>
      </c>
      <c r="AR2522" s="116" t="s">
        <v>1101</v>
      </c>
      <c r="AS2522" s="116">
        <v>381</v>
      </c>
    </row>
    <row r="2523" spans="40:45" x14ac:dyDescent="0.25">
      <c r="AN2523" s="116" t="s">
        <v>1146</v>
      </c>
      <c r="AO2523" s="116" t="s">
        <v>1121</v>
      </c>
      <c r="AP2523" s="116"/>
      <c r="AQ2523" s="116" t="s">
        <v>1035</v>
      </c>
      <c r="AR2523" s="116" t="s">
        <v>1101</v>
      </c>
      <c r="AS2523" s="116">
        <v>2262</v>
      </c>
    </row>
    <row r="2524" spans="40:45" x14ac:dyDescent="0.25">
      <c r="AN2524" s="116" t="s">
        <v>1146</v>
      </c>
      <c r="AO2524" s="116" t="s">
        <v>1121</v>
      </c>
      <c r="AP2524" s="116"/>
      <c r="AQ2524" s="116" t="s">
        <v>1036</v>
      </c>
      <c r="AR2524" s="116" t="s">
        <v>1101</v>
      </c>
      <c r="AS2524" s="116">
        <v>8937</v>
      </c>
    </row>
    <row r="2525" spans="40:45" x14ac:dyDescent="0.25">
      <c r="AN2525" s="116" t="s">
        <v>1146</v>
      </c>
      <c r="AO2525" s="116" t="s">
        <v>1121</v>
      </c>
      <c r="AP2525" s="116"/>
      <c r="AQ2525" s="116" t="s">
        <v>1037</v>
      </c>
      <c r="AR2525" s="116" t="s">
        <v>1101</v>
      </c>
      <c r="AS2525" s="116">
        <v>8492</v>
      </c>
    </row>
    <row r="2526" spans="40:45" x14ac:dyDescent="0.25">
      <c r="AN2526" s="116" t="s">
        <v>1146</v>
      </c>
      <c r="AO2526" s="116" t="s">
        <v>1121</v>
      </c>
      <c r="AP2526" s="116"/>
      <c r="AQ2526" s="116" t="s">
        <v>1038</v>
      </c>
      <c r="AR2526" s="116" t="s">
        <v>1101</v>
      </c>
      <c r="AS2526" s="116">
        <v>9929</v>
      </c>
    </row>
    <row r="2527" spans="40:45" x14ac:dyDescent="0.25">
      <c r="AN2527" s="116" t="s">
        <v>1146</v>
      </c>
      <c r="AO2527" s="116" t="s">
        <v>1121</v>
      </c>
      <c r="AP2527" s="116"/>
      <c r="AQ2527" s="116" t="s">
        <v>1039</v>
      </c>
      <c r="AR2527" s="116" t="s">
        <v>1101</v>
      </c>
      <c r="AS2527" s="116">
        <v>1621</v>
      </c>
    </row>
    <row r="2528" spans="40:45" x14ac:dyDescent="0.25">
      <c r="AN2528" s="116" t="s">
        <v>1146</v>
      </c>
      <c r="AO2528" s="116" t="s">
        <v>1121</v>
      </c>
      <c r="AP2528" s="116"/>
      <c r="AQ2528" s="116" t="s">
        <v>1040</v>
      </c>
      <c r="AR2528" s="116" t="s">
        <v>1101</v>
      </c>
      <c r="AS2528" s="116">
        <v>497</v>
      </c>
    </row>
    <row r="2529" spans="40:45" x14ac:dyDescent="0.25">
      <c r="AN2529" s="116" t="s">
        <v>1146</v>
      </c>
      <c r="AO2529" s="116" t="s">
        <v>1121</v>
      </c>
      <c r="AP2529" s="116"/>
      <c r="AQ2529" s="116" t="s">
        <v>1041</v>
      </c>
      <c r="AR2529" s="116" t="s">
        <v>1101</v>
      </c>
      <c r="AS2529" s="116">
        <v>16925</v>
      </c>
    </row>
    <row r="2530" spans="40:45" x14ac:dyDescent="0.25">
      <c r="AN2530" s="116" t="s">
        <v>1146</v>
      </c>
      <c r="AO2530" s="116" t="s">
        <v>1121</v>
      </c>
      <c r="AP2530" s="116"/>
      <c r="AQ2530" s="116" t="s">
        <v>1042</v>
      </c>
      <c r="AR2530" s="116" t="s">
        <v>1101</v>
      </c>
      <c r="AS2530" s="116">
        <v>10545</v>
      </c>
    </row>
    <row r="2531" spans="40:45" x14ac:dyDescent="0.25">
      <c r="AN2531" s="116" t="s">
        <v>1146</v>
      </c>
      <c r="AO2531" s="116"/>
      <c r="AP2531" s="116"/>
      <c r="AQ2531" s="116" t="s">
        <v>3</v>
      </c>
      <c r="AR2531" s="116" t="s">
        <v>1101</v>
      </c>
      <c r="AS2531" s="116">
        <v>59590</v>
      </c>
    </row>
    <row r="2532" spans="40:45" x14ac:dyDescent="0.25">
      <c r="AN2532" s="116" t="s">
        <v>1147</v>
      </c>
      <c r="AO2532" s="116" t="s">
        <v>1121</v>
      </c>
      <c r="AP2532" s="116"/>
      <c r="AQ2532" s="116" t="s">
        <v>1034</v>
      </c>
      <c r="AR2532" s="116" t="s">
        <v>1101</v>
      </c>
      <c r="AS2532" s="116">
        <v>12004</v>
      </c>
    </row>
    <row r="2533" spans="40:45" x14ac:dyDescent="0.25">
      <c r="AN2533" s="116" t="s">
        <v>1147</v>
      </c>
      <c r="AO2533" s="116" t="s">
        <v>1121</v>
      </c>
      <c r="AP2533" s="116"/>
      <c r="AQ2533" s="116" t="s">
        <v>1035</v>
      </c>
      <c r="AR2533" s="116" t="s">
        <v>1101</v>
      </c>
      <c r="AS2533" s="116">
        <v>617</v>
      </c>
    </row>
    <row r="2534" spans="40:45" x14ac:dyDescent="0.25">
      <c r="AN2534" s="116" t="s">
        <v>1147</v>
      </c>
      <c r="AO2534" s="116" t="s">
        <v>1121</v>
      </c>
      <c r="AP2534" s="116"/>
      <c r="AQ2534" s="116" t="s">
        <v>1036</v>
      </c>
      <c r="AR2534" s="116" t="s">
        <v>1101</v>
      </c>
      <c r="AS2534" s="116">
        <v>4822</v>
      </c>
    </row>
    <row r="2535" spans="40:45" x14ac:dyDescent="0.25">
      <c r="AN2535" s="116" t="s">
        <v>1147</v>
      </c>
      <c r="AO2535" s="116" t="s">
        <v>1121</v>
      </c>
      <c r="AP2535" s="116"/>
      <c r="AQ2535" s="116" t="s">
        <v>1037</v>
      </c>
      <c r="AR2535" s="116" t="s">
        <v>1101</v>
      </c>
      <c r="AS2535" s="116">
        <v>149</v>
      </c>
    </row>
    <row r="2536" spans="40:45" x14ac:dyDescent="0.25">
      <c r="AN2536" s="116" t="s">
        <v>1147</v>
      </c>
      <c r="AO2536" s="116" t="s">
        <v>1121</v>
      </c>
      <c r="AP2536" s="116"/>
      <c r="AQ2536" s="116" t="s">
        <v>1038</v>
      </c>
      <c r="AR2536" s="116" t="s">
        <v>1101</v>
      </c>
      <c r="AS2536" s="116">
        <v>3295</v>
      </c>
    </row>
    <row r="2537" spans="40:45" x14ac:dyDescent="0.25">
      <c r="AN2537" s="116" t="s">
        <v>1147</v>
      </c>
      <c r="AO2537" s="116" t="s">
        <v>1121</v>
      </c>
      <c r="AP2537" s="116"/>
      <c r="AQ2537" s="116" t="s">
        <v>1039</v>
      </c>
      <c r="AR2537" s="116" t="s">
        <v>1101</v>
      </c>
      <c r="AS2537" s="116">
        <v>257</v>
      </c>
    </row>
    <row r="2538" spans="40:45" x14ac:dyDescent="0.25">
      <c r="AN2538" s="116" t="s">
        <v>1147</v>
      </c>
      <c r="AO2538" s="116" t="s">
        <v>1121</v>
      </c>
      <c r="AP2538" s="116"/>
      <c r="AQ2538" s="116" t="s">
        <v>1040</v>
      </c>
      <c r="AR2538" s="116" t="s">
        <v>1101</v>
      </c>
      <c r="AS2538" s="116">
        <v>658</v>
      </c>
    </row>
    <row r="2539" spans="40:45" x14ac:dyDescent="0.25">
      <c r="AN2539" s="116" t="s">
        <v>1147</v>
      </c>
      <c r="AO2539" s="116" t="s">
        <v>1121</v>
      </c>
      <c r="AP2539" s="116"/>
      <c r="AQ2539" s="116" t="s">
        <v>1041</v>
      </c>
      <c r="AR2539" s="116" t="s">
        <v>1101</v>
      </c>
      <c r="AS2539" s="116">
        <v>323</v>
      </c>
    </row>
    <row r="2540" spans="40:45" x14ac:dyDescent="0.25">
      <c r="AN2540" s="116" t="s">
        <v>1147</v>
      </c>
      <c r="AO2540" s="116" t="s">
        <v>1121</v>
      </c>
      <c r="AP2540" s="116"/>
      <c r="AQ2540" s="116" t="s">
        <v>1042</v>
      </c>
      <c r="AR2540" s="116" t="s">
        <v>1101</v>
      </c>
      <c r="AS2540" s="116">
        <v>1236</v>
      </c>
    </row>
    <row r="2541" spans="40:45" x14ac:dyDescent="0.25">
      <c r="AN2541" s="116" t="s">
        <v>1147</v>
      </c>
      <c r="AO2541" s="116"/>
      <c r="AP2541" s="116"/>
      <c r="AQ2541" s="116" t="s">
        <v>3</v>
      </c>
      <c r="AR2541" s="116" t="s">
        <v>1101</v>
      </c>
      <c r="AS2541" s="116">
        <v>23362</v>
      </c>
    </row>
    <row r="2542" spans="40:45" x14ac:dyDescent="0.25">
      <c r="AN2542" s="116" t="s">
        <v>1148</v>
      </c>
      <c r="AO2542" s="116" t="s">
        <v>1149</v>
      </c>
      <c r="AP2542" s="116"/>
      <c r="AQ2542" s="116" t="s">
        <v>1034</v>
      </c>
      <c r="AR2542" s="116" t="s">
        <v>1101</v>
      </c>
      <c r="AS2542" s="116">
        <v>163</v>
      </c>
    </row>
    <row r="2543" spans="40:45" x14ac:dyDescent="0.25">
      <c r="AN2543" s="116" t="s">
        <v>1148</v>
      </c>
      <c r="AO2543" s="116" t="s">
        <v>1149</v>
      </c>
      <c r="AP2543" s="116"/>
      <c r="AQ2543" s="116" t="s">
        <v>1035</v>
      </c>
      <c r="AR2543" s="116" t="s">
        <v>1101</v>
      </c>
      <c r="AS2543" s="116">
        <v>26</v>
      </c>
    </row>
    <row r="2544" spans="40:45" x14ac:dyDescent="0.25">
      <c r="AN2544" s="116" t="s">
        <v>1148</v>
      </c>
      <c r="AO2544" s="116" t="s">
        <v>1149</v>
      </c>
      <c r="AP2544" s="116"/>
      <c r="AQ2544" s="116" t="s">
        <v>1036</v>
      </c>
      <c r="AR2544" s="116" t="s">
        <v>1101</v>
      </c>
      <c r="AS2544" s="116">
        <v>281</v>
      </c>
    </row>
    <row r="2545" spans="40:45" x14ac:dyDescent="0.25">
      <c r="AN2545" s="116" t="s">
        <v>1148</v>
      </c>
      <c r="AO2545" s="116" t="s">
        <v>1149</v>
      </c>
      <c r="AP2545" s="116"/>
      <c r="AQ2545" s="116" t="s">
        <v>1037</v>
      </c>
      <c r="AR2545" s="116" t="s">
        <v>1101</v>
      </c>
      <c r="AS2545" s="116">
        <v>20</v>
      </c>
    </row>
    <row r="2546" spans="40:45" x14ac:dyDescent="0.25">
      <c r="AN2546" s="116" t="s">
        <v>1148</v>
      </c>
      <c r="AO2546" s="116" t="s">
        <v>1149</v>
      </c>
      <c r="AP2546" s="116"/>
      <c r="AQ2546" s="116" t="s">
        <v>1038</v>
      </c>
      <c r="AR2546" s="116" t="s">
        <v>1101</v>
      </c>
      <c r="AS2546" s="116">
        <v>24</v>
      </c>
    </row>
    <row r="2547" spans="40:45" x14ac:dyDescent="0.25">
      <c r="AN2547" s="116" t="s">
        <v>1148</v>
      </c>
      <c r="AO2547" s="116" t="s">
        <v>1149</v>
      </c>
      <c r="AP2547" s="116"/>
      <c r="AQ2547" s="116" t="s">
        <v>1039</v>
      </c>
      <c r="AR2547" s="116" t="s">
        <v>1101</v>
      </c>
      <c r="AS2547" s="116">
        <v>1931</v>
      </c>
    </row>
    <row r="2548" spans="40:45" x14ac:dyDescent="0.25">
      <c r="AN2548" s="116" t="s">
        <v>1148</v>
      </c>
      <c r="AO2548" s="116" t="s">
        <v>1149</v>
      </c>
      <c r="AP2548" s="116"/>
      <c r="AQ2548" s="116" t="s">
        <v>1040</v>
      </c>
      <c r="AR2548" s="116" t="s">
        <v>1101</v>
      </c>
      <c r="AS2548" s="116">
        <v>188</v>
      </c>
    </row>
    <row r="2549" spans="40:45" x14ac:dyDescent="0.25">
      <c r="AN2549" s="116" t="s">
        <v>1148</v>
      </c>
      <c r="AO2549" s="116" t="s">
        <v>1149</v>
      </c>
      <c r="AP2549" s="116"/>
      <c r="AQ2549" s="116" t="s">
        <v>1041</v>
      </c>
      <c r="AR2549" s="116" t="s">
        <v>1101</v>
      </c>
      <c r="AS2549" s="116">
        <v>105</v>
      </c>
    </row>
    <row r="2550" spans="40:45" x14ac:dyDescent="0.25">
      <c r="AN2550" s="116" t="s">
        <v>1148</v>
      </c>
      <c r="AO2550" s="116" t="s">
        <v>1149</v>
      </c>
      <c r="AP2550" s="116"/>
      <c r="AQ2550" s="116" t="s">
        <v>1042</v>
      </c>
      <c r="AR2550" s="116" t="s">
        <v>1101</v>
      </c>
      <c r="AS2550" s="116">
        <v>150</v>
      </c>
    </row>
    <row r="2551" spans="40:45" x14ac:dyDescent="0.25">
      <c r="AN2551" s="116" t="s">
        <v>1148</v>
      </c>
      <c r="AO2551" s="116"/>
      <c r="AP2551" s="116"/>
      <c r="AQ2551" s="116" t="s">
        <v>3</v>
      </c>
      <c r="AR2551" s="116" t="s">
        <v>1101</v>
      </c>
      <c r="AS2551" s="116">
        <v>2889</v>
      </c>
    </row>
    <row r="2552" spans="40:45" x14ac:dyDescent="0.25">
      <c r="AN2552" s="116" t="s">
        <v>1148</v>
      </c>
      <c r="AO2552" s="116" t="s">
        <v>911</v>
      </c>
      <c r="AP2552" s="116"/>
      <c r="AQ2552" s="116" t="s">
        <v>1034</v>
      </c>
      <c r="AR2552" s="116" t="s">
        <v>1091</v>
      </c>
      <c r="AS2552" s="116">
        <v>6197</v>
      </c>
    </row>
    <row r="2553" spans="40:45" x14ac:dyDescent="0.25">
      <c r="AN2553" s="116" t="s">
        <v>1148</v>
      </c>
      <c r="AO2553" s="116" t="s">
        <v>911</v>
      </c>
      <c r="AP2553" s="116"/>
      <c r="AQ2553" s="116" t="s">
        <v>1035</v>
      </c>
      <c r="AR2553" s="116" t="s">
        <v>1091</v>
      </c>
      <c r="AS2553" s="116">
        <v>862</v>
      </c>
    </row>
    <row r="2554" spans="40:45" x14ac:dyDescent="0.25">
      <c r="AN2554" s="116" t="s">
        <v>1148</v>
      </c>
      <c r="AO2554" s="116" t="s">
        <v>911</v>
      </c>
      <c r="AP2554" s="116"/>
      <c r="AQ2554" s="116" t="s">
        <v>1036</v>
      </c>
      <c r="AR2554" s="116" t="s">
        <v>1091</v>
      </c>
      <c r="AS2554" s="116">
        <v>8706</v>
      </c>
    </row>
    <row r="2555" spans="40:45" x14ac:dyDescent="0.25">
      <c r="AN2555" s="116" t="s">
        <v>1148</v>
      </c>
      <c r="AO2555" s="116" t="s">
        <v>911</v>
      </c>
      <c r="AP2555" s="116"/>
      <c r="AQ2555" s="116" t="s">
        <v>1037</v>
      </c>
      <c r="AR2555" s="116" t="s">
        <v>1091</v>
      </c>
      <c r="AS2555" s="116">
        <v>641</v>
      </c>
    </row>
    <row r="2556" spans="40:45" x14ac:dyDescent="0.25">
      <c r="AN2556" s="116" t="s">
        <v>1148</v>
      </c>
      <c r="AO2556" s="116" t="s">
        <v>911</v>
      </c>
      <c r="AP2556" s="116"/>
      <c r="AQ2556" s="116" t="s">
        <v>1038</v>
      </c>
      <c r="AR2556" s="116" t="s">
        <v>1091</v>
      </c>
      <c r="AS2556" s="116">
        <v>658</v>
      </c>
    </row>
    <row r="2557" spans="40:45" x14ac:dyDescent="0.25">
      <c r="AN2557" s="116" t="s">
        <v>1148</v>
      </c>
      <c r="AO2557" s="116" t="s">
        <v>911</v>
      </c>
      <c r="AP2557" s="116"/>
      <c r="AQ2557" s="116" t="s">
        <v>1039</v>
      </c>
      <c r="AR2557" s="116" t="s">
        <v>1091</v>
      </c>
      <c r="AS2557" s="116">
        <v>56301</v>
      </c>
    </row>
    <row r="2558" spans="40:45" x14ac:dyDescent="0.25">
      <c r="AN2558" s="116" t="s">
        <v>1148</v>
      </c>
      <c r="AO2558" s="116" t="s">
        <v>911</v>
      </c>
      <c r="AP2558" s="116"/>
      <c r="AQ2558" s="116" t="s">
        <v>1040</v>
      </c>
      <c r="AR2558" s="116" t="s">
        <v>1091</v>
      </c>
      <c r="AS2558" s="116">
        <v>6145</v>
      </c>
    </row>
    <row r="2559" spans="40:45" x14ac:dyDescent="0.25">
      <c r="AN2559" s="116" t="s">
        <v>1148</v>
      </c>
      <c r="AO2559" s="116" t="s">
        <v>911</v>
      </c>
      <c r="AP2559" s="116"/>
      <c r="AQ2559" s="116" t="s">
        <v>1041</v>
      </c>
      <c r="AR2559" s="116" t="s">
        <v>1091</v>
      </c>
      <c r="AS2559" s="116">
        <v>3138</v>
      </c>
    </row>
    <row r="2560" spans="40:45" x14ac:dyDescent="0.25">
      <c r="AN2560" s="116" t="s">
        <v>1148</v>
      </c>
      <c r="AO2560" s="116" t="s">
        <v>911</v>
      </c>
      <c r="AP2560" s="116"/>
      <c r="AQ2560" s="116" t="s">
        <v>1042</v>
      </c>
      <c r="AR2560" s="116" t="s">
        <v>1091</v>
      </c>
      <c r="AS2560" s="116">
        <v>4439</v>
      </c>
    </row>
    <row r="2561" spans="40:45" x14ac:dyDescent="0.25">
      <c r="AN2561" s="116" t="s">
        <v>1148</v>
      </c>
      <c r="AO2561" s="116"/>
      <c r="AP2561" s="116"/>
      <c r="AQ2561" s="116" t="s">
        <v>3</v>
      </c>
      <c r="AR2561" s="116" t="s">
        <v>1091</v>
      </c>
      <c r="AS2561" s="116">
        <v>87087</v>
      </c>
    </row>
    <row r="2562" spans="40:45" x14ac:dyDescent="0.25">
      <c r="AN2562" s="116" t="s">
        <v>1014</v>
      </c>
      <c r="AO2562" s="116" t="s">
        <v>1149</v>
      </c>
      <c r="AP2562" s="116"/>
      <c r="AQ2562" s="116" t="s">
        <v>1034</v>
      </c>
      <c r="AR2562" s="116" t="s">
        <v>1101</v>
      </c>
      <c r="AS2562" s="116">
        <v>418</v>
      </c>
    </row>
    <row r="2563" spans="40:45" x14ac:dyDescent="0.25">
      <c r="AN2563" s="116" t="s">
        <v>1014</v>
      </c>
      <c r="AO2563" s="116" t="s">
        <v>1149</v>
      </c>
      <c r="AP2563" s="116"/>
      <c r="AQ2563" s="116" t="s">
        <v>1035</v>
      </c>
      <c r="AR2563" s="116" t="s">
        <v>1101</v>
      </c>
      <c r="AS2563" s="116">
        <v>440</v>
      </c>
    </row>
    <row r="2564" spans="40:45" x14ac:dyDescent="0.25">
      <c r="AN2564" s="116" t="s">
        <v>1014</v>
      </c>
      <c r="AO2564" s="116" t="s">
        <v>1149</v>
      </c>
      <c r="AP2564" s="116"/>
      <c r="AQ2564" s="116" t="s">
        <v>1036</v>
      </c>
      <c r="AR2564" s="116" t="s">
        <v>1101</v>
      </c>
      <c r="AS2564" s="116">
        <v>12</v>
      </c>
    </row>
    <row r="2565" spans="40:45" x14ac:dyDescent="0.25">
      <c r="AN2565" s="116" t="s">
        <v>1014</v>
      </c>
      <c r="AO2565" s="116" t="s">
        <v>1149</v>
      </c>
      <c r="AP2565" s="116"/>
      <c r="AQ2565" s="116" t="s">
        <v>1037</v>
      </c>
      <c r="AR2565" s="116" t="s">
        <v>1101</v>
      </c>
      <c r="AS2565" s="116">
        <v>381</v>
      </c>
    </row>
    <row r="2566" spans="40:45" x14ac:dyDescent="0.25">
      <c r="AN2566" s="116" t="s">
        <v>1014</v>
      </c>
      <c r="AO2566" s="116" t="s">
        <v>1149</v>
      </c>
      <c r="AP2566" s="116"/>
      <c r="AQ2566" s="116" t="s">
        <v>1038</v>
      </c>
      <c r="AR2566" s="116" t="s">
        <v>1101</v>
      </c>
      <c r="AS2566" s="116">
        <v>969</v>
      </c>
    </row>
    <row r="2567" spans="40:45" x14ac:dyDescent="0.25">
      <c r="AN2567" s="116" t="s">
        <v>1014</v>
      </c>
      <c r="AO2567" s="116" t="s">
        <v>1149</v>
      </c>
      <c r="AP2567" s="116"/>
      <c r="AQ2567" s="116" t="s">
        <v>1039</v>
      </c>
      <c r="AR2567" s="116" t="s">
        <v>1101</v>
      </c>
      <c r="AS2567" s="116">
        <v>550</v>
      </c>
    </row>
    <row r="2568" spans="40:45" x14ac:dyDescent="0.25">
      <c r="AN2568" s="116" t="s">
        <v>1014</v>
      </c>
      <c r="AO2568" s="116" t="s">
        <v>1149</v>
      </c>
      <c r="AP2568" s="116"/>
      <c r="AQ2568" s="116" t="s">
        <v>1040</v>
      </c>
      <c r="AR2568" s="116" t="s">
        <v>1101</v>
      </c>
      <c r="AS2568" s="116">
        <v>402</v>
      </c>
    </row>
    <row r="2569" spans="40:45" x14ac:dyDescent="0.25">
      <c r="AN2569" s="116" t="s">
        <v>1014</v>
      </c>
      <c r="AO2569" s="116" t="s">
        <v>1149</v>
      </c>
      <c r="AP2569" s="116"/>
      <c r="AQ2569" s="116" t="s">
        <v>1041</v>
      </c>
      <c r="AR2569" s="116" t="s">
        <v>1101</v>
      </c>
      <c r="AS2569" s="116">
        <v>303</v>
      </c>
    </row>
    <row r="2570" spans="40:45" x14ac:dyDescent="0.25">
      <c r="AN2570" s="116" t="s">
        <v>1014</v>
      </c>
      <c r="AO2570" s="116" t="s">
        <v>1149</v>
      </c>
      <c r="AP2570" s="116"/>
      <c r="AQ2570" s="116" t="s">
        <v>1042</v>
      </c>
      <c r="AR2570" s="116" t="s">
        <v>1101</v>
      </c>
      <c r="AS2570" s="116">
        <v>566</v>
      </c>
    </row>
    <row r="2571" spans="40:45" x14ac:dyDescent="0.25">
      <c r="AN2571" s="116" t="s">
        <v>1014</v>
      </c>
      <c r="AO2571" s="116"/>
      <c r="AP2571" s="116"/>
      <c r="AQ2571" s="116" t="s">
        <v>3</v>
      </c>
      <c r="AR2571" s="116" t="s">
        <v>1101</v>
      </c>
      <c r="AS2571" s="116">
        <v>4041</v>
      </c>
    </row>
    <row r="2572" spans="40:45" x14ac:dyDescent="0.25">
      <c r="AN2572" s="116" t="s">
        <v>1014</v>
      </c>
      <c r="AO2572" s="116" t="s">
        <v>911</v>
      </c>
      <c r="AP2572" s="116"/>
      <c r="AQ2572" s="116" t="s">
        <v>1034</v>
      </c>
      <c r="AR2572" s="116" t="s">
        <v>1091</v>
      </c>
      <c r="AS2572" s="116">
        <v>13052</v>
      </c>
    </row>
    <row r="2573" spans="40:45" x14ac:dyDescent="0.25">
      <c r="AN2573" s="116" t="s">
        <v>1014</v>
      </c>
      <c r="AO2573" s="116" t="s">
        <v>911</v>
      </c>
      <c r="AP2573" s="116"/>
      <c r="AQ2573" s="116" t="s">
        <v>1035</v>
      </c>
      <c r="AR2573" s="116" t="s">
        <v>1091</v>
      </c>
      <c r="AS2573" s="116">
        <v>19131</v>
      </c>
    </row>
    <row r="2574" spans="40:45" x14ac:dyDescent="0.25">
      <c r="AN2574" s="116" t="s">
        <v>1014</v>
      </c>
      <c r="AO2574" s="116" t="s">
        <v>911</v>
      </c>
      <c r="AP2574" s="116"/>
      <c r="AQ2574" s="116" t="s">
        <v>1036</v>
      </c>
      <c r="AR2574" s="116" t="s">
        <v>1091</v>
      </c>
      <c r="AS2574" s="116">
        <v>232</v>
      </c>
    </row>
    <row r="2575" spans="40:45" x14ac:dyDescent="0.25">
      <c r="AN2575" s="116" t="s">
        <v>1014</v>
      </c>
      <c r="AO2575" s="116" t="s">
        <v>911</v>
      </c>
      <c r="AP2575" s="116"/>
      <c r="AQ2575" s="116" t="s">
        <v>1037</v>
      </c>
      <c r="AR2575" s="116" t="s">
        <v>1091</v>
      </c>
      <c r="AS2575" s="116">
        <v>18488</v>
      </c>
    </row>
    <row r="2576" spans="40:45" x14ac:dyDescent="0.25">
      <c r="AN2576" s="116" t="s">
        <v>1014</v>
      </c>
      <c r="AO2576" s="116" t="s">
        <v>911</v>
      </c>
      <c r="AP2576" s="116"/>
      <c r="AQ2576" s="116" t="s">
        <v>1038</v>
      </c>
      <c r="AR2576" s="116" t="s">
        <v>1091</v>
      </c>
      <c r="AS2576" s="116">
        <v>38047</v>
      </c>
    </row>
    <row r="2577" spans="40:45" x14ac:dyDescent="0.25">
      <c r="AN2577" s="116" t="s">
        <v>1014</v>
      </c>
      <c r="AO2577" s="116" t="s">
        <v>911</v>
      </c>
      <c r="AP2577" s="116"/>
      <c r="AQ2577" s="116" t="s">
        <v>1039</v>
      </c>
      <c r="AR2577" s="116" t="s">
        <v>1091</v>
      </c>
      <c r="AS2577" s="116">
        <v>18798</v>
      </c>
    </row>
    <row r="2578" spans="40:45" x14ac:dyDescent="0.25">
      <c r="AN2578" s="116" t="s">
        <v>1014</v>
      </c>
      <c r="AO2578" s="116" t="s">
        <v>911</v>
      </c>
      <c r="AP2578" s="116"/>
      <c r="AQ2578" s="116" t="s">
        <v>1040</v>
      </c>
      <c r="AR2578" s="116" t="s">
        <v>1091</v>
      </c>
      <c r="AS2578" s="116">
        <v>10879</v>
      </c>
    </row>
    <row r="2579" spans="40:45" x14ac:dyDescent="0.25">
      <c r="AN2579" s="116" t="s">
        <v>1014</v>
      </c>
      <c r="AO2579" s="116" t="s">
        <v>911</v>
      </c>
      <c r="AP2579" s="116"/>
      <c r="AQ2579" s="116" t="s">
        <v>1041</v>
      </c>
      <c r="AR2579" s="116" t="s">
        <v>1091</v>
      </c>
      <c r="AS2579" s="116">
        <v>13583</v>
      </c>
    </row>
    <row r="2580" spans="40:45" x14ac:dyDescent="0.25">
      <c r="AN2580" s="116" t="s">
        <v>1014</v>
      </c>
      <c r="AO2580" s="116" t="s">
        <v>911</v>
      </c>
      <c r="AP2580" s="116"/>
      <c r="AQ2580" s="116" t="s">
        <v>1042</v>
      </c>
      <c r="AR2580" s="116" t="s">
        <v>1091</v>
      </c>
      <c r="AS2580" s="116">
        <v>21058</v>
      </c>
    </row>
    <row r="2581" spans="40:45" x14ac:dyDescent="0.25">
      <c r="AN2581" s="116" t="s">
        <v>1014</v>
      </c>
      <c r="AO2581" s="116"/>
      <c r="AP2581" s="116"/>
      <c r="AQ2581" s="116" t="s">
        <v>3</v>
      </c>
      <c r="AR2581" s="116" t="s">
        <v>1091</v>
      </c>
      <c r="AS2581" s="116">
        <v>153268</v>
      </c>
    </row>
    <row r="2582" spans="40:45" x14ac:dyDescent="0.25">
      <c r="AN2582" s="116" t="s">
        <v>1150</v>
      </c>
      <c r="AO2582" s="116" t="s">
        <v>1149</v>
      </c>
      <c r="AP2582" s="116"/>
      <c r="AQ2582" s="116" t="s">
        <v>1034</v>
      </c>
      <c r="AR2582" s="116" t="s">
        <v>1101</v>
      </c>
      <c r="AS2582" s="116">
        <v>1172</v>
      </c>
    </row>
    <row r="2583" spans="40:45" x14ac:dyDescent="0.25">
      <c r="AN2583" s="116" t="s">
        <v>1150</v>
      </c>
      <c r="AO2583" s="116" t="s">
        <v>1149</v>
      </c>
      <c r="AP2583" s="116"/>
      <c r="AQ2583" s="116" t="s">
        <v>1035</v>
      </c>
      <c r="AR2583" s="116" t="s">
        <v>1101</v>
      </c>
      <c r="AS2583" s="116">
        <v>12</v>
      </c>
    </row>
    <row r="2584" spans="40:45" x14ac:dyDescent="0.25">
      <c r="AN2584" s="116" t="s">
        <v>1150</v>
      </c>
      <c r="AO2584" s="116" t="s">
        <v>1149</v>
      </c>
      <c r="AP2584" s="116"/>
      <c r="AQ2584" s="116" t="s">
        <v>1036</v>
      </c>
      <c r="AR2584" s="116" t="s">
        <v>1101</v>
      </c>
      <c r="AS2584" s="116">
        <v>542</v>
      </c>
    </row>
    <row r="2585" spans="40:45" x14ac:dyDescent="0.25">
      <c r="AN2585" s="116" t="s">
        <v>1150</v>
      </c>
      <c r="AO2585" s="116" t="s">
        <v>1149</v>
      </c>
      <c r="AP2585" s="116"/>
      <c r="AQ2585" s="116" t="s">
        <v>1037</v>
      </c>
      <c r="AR2585" s="116" t="s">
        <v>1101</v>
      </c>
      <c r="AS2585" s="116">
        <v>198</v>
      </c>
    </row>
    <row r="2586" spans="40:45" x14ac:dyDescent="0.25">
      <c r="AN2586" s="116" t="s">
        <v>1150</v>
      </c>
      <c r="AO2586" s="116" t="s">
        <v>1149</v>
      </c>
      <c r="AP2586" s="116"/>
      <c r="AQ2586" s="116" t="s">
        <v>1038</v>
      </c>
      <c r="AR2586" s="116" t="s">
        <v>1101</v>
      </c>
      <c r="AS2586" s="116">
        <v>30</v>
      </c>
    </row>
    <row r="2587" spans="40:45" x14ac:dyDescent="0.25">
      <c r="AN2587" s="116" t="s">
        <v>1150</v>
      </c>
      <c r="AO2587" s="116" t="s">
        <v>1149</v>
      </c>
      <c r="AP2587" s="116"/>
      <c r="AQ2587" s="116" t="s">
        <v>1039</v>
      </c>
      <c r="AR2587" s="116" t="s">
        <v>1101</v>
      </c>
      <c r="AS2587" s="116">
        <v>1278</v>
      </c>
    </row>
    <row r="2588" spans="40:45" x14ac:dyDescent="0.25">
      <c r="AN2588" s="116" t="s">
        <v>1150</v>
      </c>
      <c r="AO2588" s="116" t="s">
        <v>1149</v>
      </c>
      <c r="AP2588" s="116"/>
      <c r="AQ2588" s="116" t="s">
        <v>1040</v>
      </c>
      <c r="AR2588" s="116" t="s">
        <v>1101</v>
      </c>
      <c r="AS2588" s="116">
        <v>2525</v>
      </c>
    </row>
    <row r="2589" spans="40:45" x14ac:dyDescent="0.25">
      <c r="AN2589" s="116" t="s">
        <v>1150</v>
      </c>
      <c r="AO2589" s="116" t="s">
        <v>1149</v>
      </c>
      <c r="AP2589" s="116"/>
      <c r="AQ2589" s="116" t="s">
        <v>1041</v>
      </c>
      <c r="AR2589" s="116" t="s">
        <v>1101</v>
      </c>
      <c r="AS2589" s="116">
        <v>103</v>
      </c>
    </row>
    <row r="2590" spans="40:45" x14ac:dyDescent="0.25">
      <c r="AN2590" s="116" t="s">
        <v>1150</v>
      </c>
      <c r="AO2590" s="116" t="s">
        <v>1149</v>
      </c>
      <c r="AP2590" s="116"/>
      <c r="AQ2590" s="116" t="s">
        <v>1042</v>
      </c>
      <c r="AR2590" s="116" t="s">
        <v>1101</v>
      </c>
      <c r="AS2590" s="116">
        <v>252</v>
      </c>
    </row>
    <row r="2591" spans="40:45" x14ac:dyDescent="0.25">
      <c r="AN2591" s="116" t="s">
        <v>1150</v>
      </c>
      <c r="AO2591" s="116"/>
      <c r="AP2591" s="116"/>
      <c r="AQ2591" s="116" t="s">
        <v>3</v>
      </c>
      <c r="AR2591" s="116" t="s">
        <v>1101</v>
      </c>
      <c r="AS2591" s="116">
        <v>6111</v>
      </c>
    </row>
    <row r="2592" spans="40:45" x14ac:dyDescent="0.25">
      <c r="AN2592" s="116" t="s">
        <v>1150</v>
      </c>
      <c r="AO2592" s="116" t="s">
        <v>911</v>
      </c>
      <c r="AP2592" s="116"/>
      <c r="AQ2592" s="116" t="s">
        <v>1034</v>
      </c>
      <c r="AR2592" s="116" t="s">
        <v>1091</v>
      </c>
      <c r="AS2592" s="116">
        <v>40324</v>
      </c>
    </row>
    <row r="2593" spans="40:45" x14ac:dyDescent="0.25">
      <c r="AN2593" s="116" t="s">
        <v>1150</v>
      </c>
      <c r="AO2593" s="116" t="s">
        <v>911</v>
      </c>
      <c r="AP2593" s="116"/>
      <c r="AQ2593" s="116" t="s">
        <v>1035</v>
      </c>
      <c r="AR2593" s="116" t="s">
        <v>1091</v>
      </c>
      <c r="AS2593" s="116">
        <v>448</v>
      </c>
    </row>
    <row r="2594" spans="40:45" x14ac:dyDescent="0.25">
      <c r="AN2594" s="116" t="s">
        <v>1150</v>
      </c>
      <c r="AO2594" s="116" t="s">
        <v>911</v>
      </c>
      <c r="AP2594" s="116"/>
      <c r="AQ2594" s="116" t="s">
        <v>1036</v>
      </c>
      <c r="AR2594" s="116" t="s">
        <v>1091</v>
      </c>
      <c r="AS2594" s="116">
        <v>28152</v>
      </c>
    </row>
    <row r="2595" spans="40:45" x14ac:dyDescent="0.25">
      <c r="AN2595" s="116" t="s">
        <v>1150</v>
      </c>
      <c r="AO2595" s="116" t="s">
        <v>911</v>
      </c>
      <c r="AP2595" s="116"/>
      <c r="AQ2595" s="116" t="s">
        <v>1037</v>
      </c>
      <c r="AR2595" s="116" t="s">
        <v>1091</v>
      </c>
      <c r="AS2595" s="116">
        <v>10030</v>
      </c>
    </row>
    <row r="2596" spans="40:45" x14ac:dyDescent="0.25">
      <c r="AN2596" s="116" t="s">
        <v>1150</v>
      </c>
      <c r="AO2596" s="116" t="s">
        <v>911</v>
      </c>
      <c r="AP2596" s="116"/>
      <c r="AQ2596" s="116" t="s">
        <v>1038</v>
      </c>
      <c r="AR2596" s="116" t="s">
        <v>1091</v>
      </c>
      <c r="AS2596" s="116">
        <v>948</v>
      </c>
    </row>
    <row r="2597" spans="40:45" x14ac:dyDescent="0.25">
      <c r="AN2597" s="116" t="s">
        <v>1150</v>
      </c>
      <c r="AO2597" s="116" t="s">
        <v>911</v>
      </c>
      <c r="AP2597" s="116"/>
      <c r="AQ2597" s="116" t="s">
        <v>1039</v>
      </c>
      <c r="AR2597" s="116" t="s">
        <v>1091</v>
      </c>
      <c r="AS2597" s="116">
        <v>55531</v>
      </c>
    </row>
    <row r="2598" spans="40:45" x14ac:dyDescent="0.25">
      <c r="AN2598" s="116" t="s">
        <v>1150</v>
      </c>
      <c r="AO2598" s="116" t="s">
        <v>911</v>
      </c>
      <c r="AP2598" s="116"/>
      <c r="AQ2598" s="116" t="s">
        <v>1040</v>
      </c>
      <c r="AR2598" s="116" t="s">
        <v>1091</v>
      </c>
      <c r="AS2598" s="116">
        <v>79746</v>
      </c>
    </row>
    <row r="2599" spans="40:45" x14ac:dyDescent="0.25">
      <c r="AN2599" s="116" t="s">
        <v>1150</v>
      </c>
      <c r="AO2599" s="116" t="s">
        <v>911</v>
      </c>
      <c r="AP2599" s="116"/>
      <c r="AQ2599" s="116" t="s">
        <v>1041</v>
      </c>
      <c r="AR2599" s="116" t="s">
        <v>1091</v>
      </c>
      <c r="AS2599" s="116">
        <v>3086</v>
      </c>
    </row>
    <row r="2600" spans="40:45" x14ac:dyDescent="0.25">
      <c r="AN2600" s="116" t="s">
        <v>1150</v>
      </c>
      <c r="AO2600" s="116" t="s">
        <v>911</v>
      </c>
      <c r="AP2600" s="116"/>
      <c r="AQ2600" s="116" t="s">
        <v>1042</v>
      </c>
      <c r="AR2600" s="116" t="s">
        <v>1091</v>
      </c>
      <c r="AS2600" s="116">
        <v>7753</v>
      </c>
    </row>
    <row r="2601" spans="40:45" x14ac:dyDescent="0.25">
      <c r="AN2601" s="116" t="s">
        <v>1150</v>
      </c>
      <c r="AO2601" s="116"/>
      <c r="AP2601" s="116"/>
      <c r="AQ2601" s="116" t="s">
        <v>3</v>
      </c>
      <c r="AR2601" s="116" t="s">
        <v>1091</v>
      </c>
      <c r="AS2601" s="116">
        <v>226017</v>
      </c>
    </row>
    <row r="2602" spans="40:45" x14ac:dyDescent="0.25">
      <c r="AN2602" s="116" t="s">
        <v>1151</v>
      </c>
      <c r="AO2602" s="116" t="s">
        <v>1149</v>
      </c>
      <c r="AP2602" s="116"/>
      <c r="AQ2602" s="116" t="s">
        <v>1034</v>
      </c>
      <c r="AR2602" s="116" t="s">
        <v>1101</v>
      </c>
      <c r="AS2602" s="116">
        <v>153</v>
      </c>
    </row>
    <row r="2603" spans="40:45" x14ac:dyDescent="0.25">
      <c r="AN2603" s="116" t="s">
        <v>1151</v>
      </c>
      <c r="AO2603" s="116" t="s">
        <v>1149</v>
      </c>
      <c r="AP2603" s="116"/>
      <c r="AQ2603" s="116" t="s">
        <v>1035</v>
      </c>
      <c r="AR2603" s="116" t="s">
        <v>1101</v>
      </c>
      <c r="AS2603" s="116">
        <v>0</v>
      </c>
    </row>
    <row r="2604" spans="40:45" x14ac:dyDescent="0.25">
      <c r="AN2604" s="116" t="s">
        <v>1151</v>
      </c>
      <c r="AO2604" s="116" t="s">
        <v>1149</v>
      </c>
      <c r="AP2604" s="116"/>
      <c r="AQ2604" s="116" t="s">
        <v>1036</v>
      </c>
      <c r="AR2604" s="116" t="s">
        <v>1101</v>
      </c>
      <c r="AS2604" s="116"/>
    </row>
    <row r="2605" spans="40:45" x14ac:dyDescent="0.25">
      <c r="AN2605" s="116" t="s">
        <v>1151</v>
      </c>
      <c r="AO2605" s="116" t="s">
        <v>1149</v>
      </c>
      <c r="AP2605" s="116"/>
      <c r="AQ2605" s="116" t="s">
        <v>1037</v>
      </c>
      <c r="AR2605" s="116" t="s">
        <v>1101</v>
      </c>
      <c r="AS2605" s="116">
        <v>16</v>
      </c>
    </row>
    <row r="2606" spans="40:45" x14ac:dyDescent="0.25">
      <c r="AN2606" s="116" t="s">
        <v>1151</v>
      </c>
      <c r="AO2606" s="116" t="s">
        <v>1149</v>
      </c>
      <c r="AP2606" s="116"/>
      <c r="AQ2606" s="116" t="s">
        <v>1038</v>
      </c>
      <c r="AR2606" s="116" t="s">
        <v>1101</v>
      </c>
      <c r="AS2606" s="116">
        <v>339</v>
      </c>
    </row>
    <row r="2607" spans="40:45" x14ac:dyDescent="0.25">
      <c r="AN2607" s="116" t="s">
        <v>1151</v>
      </c>
      <c r="AO2607" s="116" t="s">
        <v>1149</v>
      </c>
      <c r="AP2607" s="116"/>
      <c r="AQ2607" s="116" t="s">
        <v>1039</v>
      </c>
      <c r="AR2607" s="116" t="s">
        <v>1101</v>
      </c>
      <c r="AS2607" s="116">
        <v>345</v>
      </c>
    </row>
    <row r="2608" spans="40:45" x14ac:dyDescent="0.25">
      <c r="AN2608" s="116" t="s">
        <v>1151</v>
      </c>
      <c r="AO2608" s="116" t="s">
        <v>1149</v>
      </c>
      <c r="AP2608" s="116"/>
      <c r="AQ2608" s="116" t="s">
        <v>1040</v>
      </c>
      <c r="AR2608" s="116" t="s">
        <v>1101</v>
      </c>
      <c r="AS2608" s="116">
        <v>201</v>
      </c>
    </row>
    <row r="2609" spans="40:45" x14ac:dyDescent="0.25">
      <c r="AN2609" s="116" t="s">
        <v>1151</v>
      </c>
      <c r="AO2609" s="116" t="s">
        <v>1149</v>
      </c>
      <c r="AP2609" s="116"/>
      <c r="AQ2609" s="116" t="s">
        <v>1041</v>
      </c>
      <c r="AR2609" s="116" t="s">
        <v>1101</v>
      </c>
      <c r="AS2609" s="116">
        <v>21</v>
      </c>
    </row>
    <row r="2610" spans="40:45" x14ac:dyDescent="0.25">
      <c r="AN2610" s="116" t="s">
        <v>1151</v>
      </c>
      <c r="AO2610" s="116" t="s">
        <v>1149</v>
      </c>
      <c r="AP2610" s="116"/>
      <c r="AQ2610" s="116" t="s">
        <v>1042</v>
      </c>
      <c r="AR2610" s="116" t="s">
        <v>1101</v>
      </c>
      <c r="AS2610" s="116">
        <v>430</v>
      </c>
    </row>
    <row r="2611" spans="40:45" x14ac:dyDescent="0.25">
      <c r="AN2611" s="116" t="s">
        <v>1151</v>
      </c>
      <c r="AO2611" s="116"/>
      <c r="AP2611" s="116"/>
      <c r="AQ2611" s="116" t="s">
        <v>3</v>
      </c>
      <c r="AR2611" s="116" t="s">
        <v>1101</v>
      </c>
      <c r="AS2611" s="116">
        <v>1505</v>
      </c>
    </row>
    <row r="2612" spans="40:45" x14ac:dyDescent="0.25">
      <c r="AN2612" s="116" t="s">
        <v>1151</v>
      </c>
      <c r="AO2612" s="116" t="s">
        <v>911</v>
      </c>
      <c r="AP2612" s="116"/>
      <c r="AQ2612" s="116" t="s">
        <v>1034</v>
      </c>
      <c r="AR2612" s="116" t="s">
        <v>1091</v>
      </c>
      <c r="AS2612" s="116">
        <v>791</v>
      </c>
    </row>
    <row r="2613" spans="40:45" x14ac:dyDescent="0.25">
      <c r="AN2613" s="116" t="s">
        <v>1151</v>
      </c>
      <c r="AO2613" s="116" t="s">
        <v>911</v>
      </c>
      <c r="AP2613" s="116"/>
      <c r="AQ2613" s="116" t="s">
        <v>1035</v>
      </c>
      <c r="AR2613" s="116" t="s">
        <v>1091</v>
      </c>
      <c r="AS2613" s="116">
        <v>1</v>
      </c>
    </row>
    <row r="2614" spans="40:45" x14ac:dyDescent="0.25">
      <c r="AN2614" s="116" t="s">
        <v>1151</v>
      </c>
      <c r="AO2614" s="116" t="s">
        <v>911</v>
      </c>
      <c r="AP2614" s="116"/>
      <c r="AQ2614" s="116" t="s">
        <v>1036</v>
      </c>
      <c r="AR2614" s="116" t="s">
        <v>1091</v>
      </c>
      <c r="AS2614" s="116"/>
    </row>
    <row r="2615" spans="40:45" x14ac:dyDescent="0.25">
      <c r="AN2615" s="116" t="s">
        <v>1151</v>
      </c>
      <c r="AO2615" s="116" t="s">
        <v>911</v>
      </c>
      <c r="AP2615" s="116"/>
      <c r="AQ2615" s="116" t="s">
        <v>1037</v>
      </c>
      <c r="AR2615" s="116" t="s">
        <v>1091</v>
      </c>
      <c r="AS2615" s="116">
        <v>79</v>
      </c>
    </row>
    <row r="2616" spans="40:45" x14ac:dyDescent="0.25">
      <c r="AN2616" s="116" t="s">
        <v>1151</v>
      </c>
      <c r="AO2616" s="116" t="s">
        <v>911</v>
      </c>
      <c r="AP2616" s="116"/>
      <c r="AQ2616" s="116" t="s">
        <v>1038</v>
      </c>
      <c r="AR2616" s="116" t="s">
        <v>1091</v>
      </c>
      <c r="AS2616" s="116">
        <v>2144</v>
      </c>
    </row>
    <row r="2617" spans="40:45" x14ac:dyDescent="0.25">
      <c r="AN2617" s="116" t="s">
        <v>1151</v>
      </c>
      <c r="AO2617" s="116" t="s">
        <v>911</v>
      </c>
      <c r="AP2617" s="116"/>
      <c r="AQ2617" s="116" t="s">
        <v>1039</v>
      </c>
      <c r="AR2617" s="116" t="s">
        <v>1091</v>
      </c>
      <c r="AS2617" s="116">
        <v>2726</v>
      </c>
    </row>
    <row r="2618" spans="40:45" x14ac:dyDescent="0.25">
      <c r="AN2618" s="116" t="s">
        <v>1151</v>
      </c>
      <c r="AO2618" s="116" t="s">
        <v>911</v>
      </c>
      <c r="AP2618" s="116"/>
      <c r="AQ2618" s="116" t="s">
        <v>1040</v>
      </c>
      <c r="AR2618" s="116" t="s">
        <v>1091</v>
      </c>
      <c r="AS2618" s="116">
        <v>1412</v>
      </c>
    </row>
    <row r="2619" spans="40:45" x14ac:dyDescent="0.25">
      <c r="AN2619" s="116" t="s">
        <v>1151</v>
      </c>
      <c r="AO2619" s="116" t="s">
        <v>911</v>
      </c>
      <c r="AP2619" s="116"/>
      <c r="AQ2619" s="116" t="s">
        <v>1041</v>
      </c>
      <c r="AR2619" s="116" t="s">
        <v>1091</v>
      </c>
      <c r="AS2619" s="116">
        <v>155</v>
      </c>
    </row>
    <row r="2620" spans="40:45" x14ac:dyDescent="0.25">
      <c r="AN2620" s="116" t="s">
        <v>1151</v>
      </c>
      <c r="AO2620" s="116" t="s">
        <v>911</v>
      </c>
      <c r="AP2620" s="116"/>
      <c r="AQ2620" s="116" t="s">
        <v>1042</v>
      </c>
      <c r="AR2620" s="116" t="s">
        <v>1091</v>
      </c>
      <c r="AS2620" s="116">
        <v>2166</v>
      </c>
    </row>
    <row r="2621" spans="40:45" x14ac:dyDescent="0.25">
      <c r="AN2621" s="116" t="s">
        <v>1151</v>
      </c>
      <c r="AO2621" s="116"/>
      <c r="AP2621" s="116"/>
      <c r="AQ2621" s="116" t="s">
        <v>3</v>
      </c>
      <c r="AR2621" s="116" t="s">
        <v>1091</v>
      </c>
      <c r="AS2621" s="116">
        <v>9473</v>
      </c>
    </row>
    <row r="2622" spans="40:45" x14ac:dyDescent="0.25">
      <c r="AN2622" s="116" t="s">
        <v>1013</v>
      </c>
      <c r="AO2622" s="116" t="s">
        <v>1149</v>
      </c>
      <c r="AP2622" s="116"/>
      <c r="AQ2622" s="116" t="s">
        <v>1034</v>
      </c>
      <c r="AR2622" s="116" t="s">
        <v>1101</v>
      </c>
      <c r="AS2622" s="116">
        <v>6292</v>
      </c>
    </row>
    <row r="2623" spans="40:45" x14ac:dyDescent="0.25">
      <c r="AN2623" s="116" t="s">
        <v>1013</v>
      </c>
      <c r="AO2623" s="116" t="s">
        <v>1149</v>
      </c>
      <c r="AP2623" s="116"/>
      <c r="AQ2623" s="116" t="s">
        <v>1035</v>
      </c>
      <c r="AR2623" s="116" t="s">
        <v>1101</v>
      </c>
      <c r="AS2623" s="116">
        <v>58</v>
      </c>
    </row>
    <row r="2624" spans="40:45" x14ac:dyDescent="0.25">
      <c r="AN2624" s="116" t="s">
        <v>1013</v>
      </c>
      <c r="AO2624" s="116" t="s">
        <v>1149</v>
      </c>
      <c r="AP2624" s="116"/>
      <c r="AQ2624" s="116" t="s">
        <v>1036</v>
      </c>
      <c r="AR2624" s="116" t="s">
        <v>1101</v>
      </c>
      <c r="AS2624" s="116">
        <v>2035</v>
      </c>
    </row>
    <row r="2625" spans="40:45" x14ac:dyDescent="0.25">
      <c r="AN2625" s="116" t="s">
        <v>1013</v>
      </c>
      <c r="AO2625" s="116" t="s">
        <v>1149</v>
      </c>
      <c r="AP2625" s="116"/>
      <c r="AQ2625" s="116" t="s">
        <v>1037</v>
      </c>
      <c r="AR2625" s="116" t="s">
        <v>1101</v>
      </c>
      <c r="AS2625" s="116">
        <v>1894</v>
      </c>
    </row>
    <row r="2626" spans="40:45" x14ac:dyDescent="0.25">
      <c r="AN2626" s="116" t="s">
        <v>1013</v>
      </c>
      <c r="AO2626" s="116" t="s">
        <v>1149</v>
      </c>
      <c r="AP2626" s="116"/>
      <c r="AQ2626" s="116" t="s">
        <v>1038</v>
      </c>
      <c r="AR2626" s="116" t="s">
        <v>1101</v>
      </c>
      <c r="AS2626" s="116"/>
    </row>
    <row r="2627" spans="40:45" x14ac:dyDescent="0.25">
      <c r="AN2627" s="116" t="s">
        <v>1013</v>
      </c>
      <c r="AO2627" s="116" t="s">
        <v>1149</v>
      </c>
      <c r="AP2627" s="116"/>
      <c r="AQ2627" s="116" t="s">
        <v>1039</v>
      </c>
      <c r="AR2627" s="116" t="s">
        <v>1101</v>
      </c>
      <c r="AS2627" s="116">
        <v>1431</v>
      </c>
    </row>
    <row r="2628" spans="40:45" x14ac:dyDescent="0.25">
      <c r="AN2628" s="116" t="s">
        <v>1013</v>
      </c>
      <c r="AO2628" s="116" t="s">
        <v>1149</v>
      </c>
      <c r="AP2628" s="116"/>
      <c r="AQ2628" s="116" t="s">
        <v>1040</v>
      </c>
      <c r="AR2628" s="116" t="s">
        <v>1101</v>
      </c>
      <c r="AS2628" s="116">
        <v>13</v>
      </c>
    </row>
    <row r="2629" spans="40:45" x14ac:dyDescent="0.25">
      <c r="AN2629" s="116" t="s">
        <v>1013</v>
      </c>
      <c r="AO2629" s="116" t="s">
        <v>1149</v>
      </c>
      <c r="AP2629" s="116"/>
      <c r="AQ2629" s="116" t="s">
        <v>1041</v>
      </c>
      <c r="AR2629" s="116" t="s">
        <v>1101</v>
      </c>
      <c r="AS2629" s="116">
        <v>2</v>
      </c>
    </row>
    <row r="2630" spans="40:45" x14ac:dyDescent="0.25">
      <c r="AN2630" s="116" t="s">
        <v>1013</v>
      </c>
      <c r="AO2630" s="116" t="s">
        <v>1149</v>
      </c>
      <c r="AP2630" s="116"/>
      <c r="AQ2630" s="116" t="s">
        <v>1042</v>
      </c>
      <c r="AR2630" s="116" t="s">
        <v>1101</v>
      </c>
      <c r="AS2630" s="116">
        <v>3107</v>
      </c>
    </row>
    <row r="2631" spans="40:45" x14ac:dyDescent="0.25">
      <c r="AN2631" s="116" t="s">
        <v>1013</v>
      </c>
      <c r="AO2631" s="116"/>
      <c r="AP2631" s="116"/>
      <c r="AQ2631" s="116" t="s">
        <v>3</v>
      </c>
      <c r="AR2631" s="116" t="s">
        <v>1101</v>
      </c>
      <c r="AS2631" s="116">
        <v>14832</v>
      </c>
    </row>
    <row r="2632" spans="40:45" x14ac:dyDescent="0.25">
      <c r="AN2632" s="116" t="s">
        <v>1013</v>
      </c>
      <c r="AO2632" s="116" t="s">
        <v>911</v>
      </c>
      <c r="AP2632" s="116"/>
      <c r="AQ2632" s="116" t="s">
        <v>1034</v>
      </c>
      <c r="AR2632" s="116" t="s">
        <v>1091</v>
      </c>
      <c r="AS2632" s="116">
        <v>216212</v>
      </c>
    </row>
    <row r="2633" spans="40:45" x14ac:dyDescent="0.25">
      <c r="AN2633" s="116" t="s">
        <v>1013</v>
      </c>
      <c r="AO2633" s="116" t="s">
        <v>911</v>
      </c>
      <c r="AP2633" s="116"/>
      <c r="AQ2633" s="116" t="s">
        <v>1035</v>
      </c>
      <c r="AR2633" s="116" t="s">
        <v>1091</v>
      </c>
      <c r="AS2633" s="116">
        <v>1975</v>
      </c>
    </row>
    <row r="2634" spans="40:45" x14ac:dyDescent="0.25">
      <c r="AN2634" s="116" t="s">
        <v>1013</v>
      </c>
      <c r="AO2634" s="116" t="s">
        <v>911</v>
      </c>
      <c r="AP2634" s="116"/>
      <c r="AQ2634" s="116" t="s">
        <v>1036</v>
      </c>
      <c r="AR2634" s="116" t="s">
        <v>1091</v>
      </c>
      <c r="AS2634" s="116">
        <v>66982</v>
      </c>
    </row>
    <row r="2635" spans="40:45" x14ac:dyDescent="0.25">
      <c r="AN2635" s="116" t="s">
        <v>1013</v>
      </c>
      <c r="AO2635" s="116" t="s">
        <v>911</v>
      </c>
      <c r="AP2635" s="116"/>
      <c r="AQ2635" s="116" t="s">
        <v>1037</v>
      </c>
      <c r="AR2635" s="116" t="s">
        <v>1091</v>
      </c>
      <c r="AS2635" s="116">
        <v>93777</v>
      </c>
    </row>
    <row r="2636" spans="40:45" x14ac:dyDescent="0.25">
      <c r="AN2636" s="116" t="s">
        <v>1013</v>
      </c>
      <c r="AO2636" s="116" t="s">
        <v>911</v>
      </c>
      <c r="AP2636" s="116"/>
      <c r="AQ2636" s="116" t="s">
        <v>1038</v>
      </c>
      <c r="AR2636" s="116" t="s">
        <v>1091</v>
      </c>
      <c r="AS2636" s="116"/>
    </row>
    <row r="2637" spans="40:45" x14ac:dyDescent="0.25">
      <c r="AN2637" s="116" t="s">
        <v>1013</v>
      </c>
      <c r="AO2637" s="116" t="s">
        <v>911</v>
      </c>
      <c r="AP2637" s="116"/>
      <c r="AQ2637" s="116" t="s">
        <v>1039</v>
      </c>
      <c r="AR2637" s="116" t="s">
        <v>1091</v>
      </c>
      <c r="AS2637" s="116">
        <v>65612</v>
      </c>
    </row>
    <row r="2638" spans="40:45" x14ac:dyDescent="0.25">
      <c r="AN2638" s="116" t="s">
        <v>1013</v>
      </c>
      <c r="AO2638" s="116" t="s">
        <v>911</v>
      </c>
      <c r="AP2638" s="116"/>
      <c r="AQ2638" s="116" t="s">
        <v>1040</v>
      </c>
      <c r="AR2638" s="116" t="s">
        <v>1091</v>
      </c>
      <c r="AS2638" s="116">
        <v>328</v>
      </c>
    </row>
    <row r="2639" spans="40:45" x14ac:dyDescent="0.25">
      <c r="AN2639" s="116" t="s">
        <v>1013</v>
      </c>
      <c r="AO2639" s="116" t="s">
        <v>911</v>
      </c>
      <c r="AP2639" s="116"/>
      <c r="AQ2639" s="116" t="s">
        <v>1041</v>
      </c>
      <c r="AR2639" s="116" t="s">
        <v>1091</v>
      </c>
      <c r="AS2639" s="116">
        <v>50</v>
      </c>
    </row>
    <row r="2640" spans="40:45" x14ac:dyDescent="0.25">
      <c r="AN2640" s="116" t="s">
        <v>1013</v>
      </c>
      <c r="AO2640" s="116" t="s">
        <v>911</v>
      </c>
      <c r="AP2640" s="116"/>
      <c r="AQ2640" s="116" t="s">
        <v>1042</v>
      </c>
      <c r="AR2640" s="116" t="s">
        <v>1091</v>
      </c>
      <c r="AS2640" s="116">
        <v>157676</v>
      </c>
    </row>
    <row r="2641" spans="40:45" x14ac:dyDescent="0.25">
      <c r="AN2641" s="116" t="s">
        <v>1013</v>
      </c>
      <c r="AO2641" s="116"/>
      <c r="AP2641" s="116"/>
      <c r="AQ2641" s="116" t="s">
        <v>3</v>
      </c>
      <c r="AR2641" s="116" t="s">
        <v>1091</v>
      </c>
      <c r="AS2641" s="116">
        <v>602612</v>
      </c>
    </row>
    <row r="2642" spans="40:45" x14ac:dyDescent="0.25">
      <c r="AN2642" s="116" t="s">
        <v>964</v>
      </c>
      <c r="AO2642" s="116" t="s">
        <v>1149</v>
      </c>
      <c r="AP2642" s="116"/>
      <c r="AQ2642" s="116" t="s">
        <v>1034</v>
      </c>
      <c r="AR2642" s="116" t="s">
        <v>1101</v>
      </c>
      <c r="AS2642" s="116">
        <v>3239</v>
      </c>
    </row>
    <row r="2643" spans="40:45" x14ac:dyDescent="0.25">
      <c r="AN2643" s="116" t="s">
        <v>964</v>
      </c>
      <c r="AO2643" s="116" t="s">
        <v>1149</v>
      </c>
      <c r="AP2643" s="116"/>
      <c r="AQ2643" s="116" t="s">
        <v>1035</v>
      </c>
      <c r="AR2643" s="116" t="s">
        <v>1101</v>
      </c>
      <c r="AS2643" s="116">
        <v>1885</v>
      </c>
    </row>
    <row r="2644" spans="40:45" x14ac:dyDescent="0.25">
      <c r="AN2644" s="116" t="s">
        <v>964</v>
      </c>
      <c r="AO2644" s="116" t="s">
        <v>1149</v>
      </c>
      <c r="AP2644" s="116"/>
      <c r="AQ2644" s="116" t="s">
        <v>1036</v>
      </c>
      <c r="AR2644" s="116" t="s">
        <v>1101</v>
      </c>
      <c r="AS2644" s="116">
        <v>3827</v>
      </c>
    </row>
    <row r="2645" spans="40:45" x14ac:dyDescent="0.25">
      <c r="AN2645" s="116" t="s">
        <v>964</v>
      </c>
      <c r="AO2645" s="116" t="s">
        <v>1149</v>
      </c>
      <c r="AP2645" s="116"/>
      <c r="AQ2645" s="116" t="s">
        <v>1037</v>
      </c>
      <c r="AR2645" s="116" t="s">
        <v>1101</v>
      </c>
      <c r="AS2645" s="116">
        <v>16591</v>
      </c>
    </row>
    <row r="2646" spans="40:45" x14ac:dyDescent="0.25">
      <c r="AN2646" s="116" t="s">
        <v>964</v>
      </c>
      <c r="AO2646" s="116" t="s">
        <v>1149</v>
      </c>
      <c r="AP2646" s="116"/>
      <c r="AQ2646" s="116" t="s">
        <v>1038</v>
      </c>
      <c r="AR2646" s="116" t="s">
        <v>1101</v>
      </c>
      <c r="AS2646" s="116">
        <v>1308</v>
      </c>
    </row>
    <row r="2647" spans="40:45" x14ac:dyDescent="0.25">
      <c r="AN2647" s="116" t="s">
        <v>964</v>
      </c>
      <c r="AO2647" s="116" t="s">
        <v>1149</v>
      </c>
      <c r="AP2647" s="116"/>
      <c r="AQ2647" s="116" t="s">
        <v>1039</v>
      </c>
      <c r="AR2647" s="116" t="s">
        <v>1101</v>
      </c>
      <c r="AS2647" s="116">
        <v>3054</v>
      </c>
    </row>
    <row r="2648" spans="40:45" x14ac:dyDescent="0.25">
      <c r="AN2648" s="116" t="s">
        <v>964</v>
      </c>
      <c r="AO2648" s="116" t="s">
        <v>1149</v>
      </c>
      <c r="AP2648" s="116"/>
      <c r="AQ2648" s="116" t="s">
        <v>1040</v>
      </c>
      <c r="AR2648" s="116" t="s">
        <v>1101</v>
      </c>
      <c r="AS2648" s="116">
        <v>2104</v>
      </c>
    </row>
    <row r="2649" spans="40:45" x14ac:dyDescent="0.25">
      <c r="AN2649" s="116" t="s">
        <v>964</v>
      </c>
      <c r="AO2649" s="116" t="s">
        <v>1149</v>
      </c>
      <c r="AP2649" s="116"/>
      <c r="AQ2649" s="116" t="s">
        <v>1041</v>
      </c>
      <c r="AR2649" s="116" t="s">
        <v>1101</v>
      </c>
      <c r="AS2649" s="116">
        <v>1431</v>
      </c>
    </row>
    <row r="2650" spans="40:45" x14ac:dyDescent="0.25">
      <c r="AN2650" s="116" t="s">
        <v>964</v>
      </c>
      <c r="AO2650" s="116" t="s">
        <v>1149</v>
      </c>
      <c r="AP2650" s="116"/>
      <c r="AQ2650" s="116" t="s">
        <v>1042</v>
      </c>
      <c r="AR2650" s="116" t="s">
        <v>1101</v>
      </c>
      <c r="AS2650" s="116">
        <v>10264</v>
      </c>
    </row>
    <row r="2651" spans="40:45" x14ac:dyDescent="0.25">
      <c r="AN2651" s="116" t="s">
        <v>964</v>
      </c>
      <c r="AO2651" s="116"/>
      <c r="AP2651" s="116"/>
      <c r="AQ2651" s="116" t="s">
        <v>3</v>
      </c>
      <c r="AR2651" s="116" t="s">
        <v>1101</v>
      </c>
      <c r="AS2651" s="116">
        <v>43703</v>
      </c>
    </row>
    <row r="2652" spans="40:45" x14ac:dyDescent="0.25">
      <c r="AN2652" s="116" t="s">
        <v>964</v>
      </c>
      <c r="AO2652" s="116" t="s">
        <v>911</v>
      </c>
      <c r="AP2652" s="116"/>
      <c r="AQ2652" s="116" t="s">
        <v>1034</v>
      </c>
      <c r="AR2652" s="116" t="s">
        <v>1091</v>
      </c>
      <c r="AS2652" s="116">
        <v>143050</v>
      </c>
    </row>
    <row r="2653" spans="40:45" x14ac:dyDescent="0.25">
      <c r="AN2653" s="116" t="s">
        <v>964</v>
      </c>
      <c r="AO2653" s="116" t="s">
        <v>911</v>
      </c>
      <c r="AP2653" s="116"/>
      <c r="AQ2653" s="116" t="s">
        <v>1035</v>
      </c>
      <c r="AR2653" s="116" t="s">
        <v>1091</v>
      </c>
      <c r="AS2653" s="116">
        <v>69729</v>
      </c>
    </row>
    <row r="2654" spans="40:45" x14ac:dyDescent="0.25">
      <c r="AN2654" s="116" t="s">
        <v>964</v>
      </c>
      <c r="AO2654" s="116" t="s">
        <v>911</v>
      </c>
      <c r="AP2654" s="116"/>
      <c r="AQ2654" s="116" t="s">
        <v>1036</v>
      </c>
      <c r="AR2654" s="116" t="s">
        <v>1091</v>
      </c>
      <c r="AS2654" s="116">
        <v>205717</v>
      </c>
    </row>
    <row r="2655" spans="40:45" x14ac:dyDescent="0.25">
      <c r="AN2655" s="116" t="s">
        <v>964</v>
      </c>
      <c r="AO2655" s="116" t="s">
        <v>911</v>
      </c>
      <c r="AP2655" s="116"/>
      <c r="AQ2655" s="116" t="s">
        <v>1037</v>
      </c>
      <c r="AR2655" s="116" t="s">
        <v>1091</v>
      </c>
      <c r="AS2655" s="116">
        <v>727594</v>
      </c>
    </row>
    <row r="2656" spans="40:45" x14ac:dyDescent="0.25">
      <c r="AN2656" s="116" t="s">
        <v>964</v>
      </c>
      <c r="AO2656" s="116" t="s">
        <v>911</v>
      </c>
      <c r="AP2656" s="116"/>
      <c r="AQ2656" s="116" t="s">
        <v>1038</v>
      </c>
      <c r="AR2656" s="116" t="s">
        <v>1091</v>
      </c>
      <c r="AS2656" s="116">
        <v>50074</v>
      </c>
    </row>
    <row r="2657" spans="40:45" x14ac:dyDescent="0.25">
      <c r="AN2657" s="116" t="s">
        <v>964</v>
      </c>
      <c r="AO2657" s="116" t="s">
        <v>911</v>
      </c>
      <c r="AP2657" s="116"/>
      <c r="AQ2657" s="116" t="s">
        <v>1039</v>
      </c>
      <c r="AR2657" s="116" t="s">
        <v>1091</v>
      </c>
      <c r="AS2657" s="116">
        <v>118188</v>
      </c>
    </row>
    <row r="2658" spans="40:45" x14ac:dyDescent="0.25">
      <c r="AN2658" s="116" t="s">
        <v>964</v>
      </c>
      <c r="AO2658" s="116" t="s">
        <v>911</v>
      </c>
      <c r="AP2658" s="116"/>
      <c r="AQ2658" s="116" t="s">
        <v>1040</v>
      </c>
      <c r="AR2658" s="116" t="s">
        <v>1091</v>
      </c>
      <c r="AS2658" s="116">
        <v>116283</v>
      </c>
    </row>
    <row r="2659" spans="40:45" x14ac:dyDescent="0.25">
      <c r="AN2659" s="116" t="s">
        <v>964</v>
      </c>
      <c r="AO2659" s="116" t="s">
        <v>911</v>
      </c>
      <c r="AP2659" s="116"/>
      <c r="AQ2659" s="116" t="s">
        <v>1041</v>
      </c>
      <c r="AR2659" s="116" t="s">
        <v>1091</v>
      </c>
      <c r="AS2659" s="116">
        <v>62361</v>
      </c>
    </row>
    <row r="2660" spans="40:45" x14ac:dyDescent="0.25">
      <c r="AN2660" s="116" t="s">
        <v>964</v>
      </c>
      <c r="AO2660" s="116" t="s">
        <v>911</v>
      </c>
      <c r="AP2660" s="116"/>
      <c r="AQ2660" s="116" t="s">
        <v>1042</v>
      </c>
      <c r="AR2660" s="116" t="s">
        <v>1091</v>
      </c>
      <c r="AS2660" s="116">
        <v>482049</v>
      </c>
    </row>
    <row r="2661" spans="40:45" x14ac:dyDescent="0.25">
      <c r="AN2661" s="116" t="s">
        <v>964</v>
      </c>
      <c r="AO2661" s="116"/>
      <c r="AP2661" s="116"/>
      <c r="AQ2661" s="116" t="s">
        <v>3</v>
      </c>
      <c r="AR2661" s="116" t="s">
        <v>1091</v>
      </c>
      <c r="AS2661" s="116">
        <v>1975046</v>
      </c>
    </row>
    <row r="2662" spans="40:45" x14ac:dyDescent="0.25">
      <c r="AN2662" s="116" t="s">
        <v>1152</v>
      </c>
      <c r="AO2662" s="116" t="s">
        <v>1149</v>
      </c>
      <c r="AP2662" s="116"/>
      <c r="AQ2662" s="116" t="s">
        <v>1034</v>
      </c>
      <c r="AR2662" s="116" t="s">
        <v>1101</v>
      </c>
      <c r="AS2662" s="116">
        <v>119</v>
      </c>
    </row>
    <row r="2663" spans="40:45" x14ac:dyDescent="0.25">
      <c r="AN2663" s="116" t="s">
        <v>1152</v>
      </c>
      <c r="AO2663" s="116" t="s">
        <v>1149</v>
      </c>
      <c r="AP2663" s="116"/>
      <c r="AQ2663" s="116" t="s">
        <v>1035</v>
      </c>
      <c r="AR2663" s="116" t="s">
        <v>1101</v>
      </c>
      <c r="AS2663" s="116">
        <v>116</v>
      </c>
    </row>
    <row r="2664" spans="40:45" x14ac:dyDescent="0.25">
      <c r="AN2664" s="116" t="s">
        <v>1152</v>
      </c>
      <c r="AO2664" s="116" t="s">
        <v>1149</v>
      </c>
      <c r="AP2664" s="116"/>
      <c r="AQ2664" s="116" t="s">
        <v>1036</v>
      </c>
      <c r="AR2664" s="116" t="s">
        <v>1101</v>
      </c>
      <c r="AS2664" s="116">
        <v>209</v>
      </c>
    </row>
    <row r="2665" spans="40:45" x14ac:dyDescent="0.25">
      <c r="AN2665" s="116" t="s">
        <v>1152</v>
      </c>
      <c r="AO2665" s="116" t="s">
        <v>1149</v>
      </c>
      <c r="AP2665" s="116"/>
      <c r="AQ2665" s="116" t="s">
        <v>1037</v>
      </c>
      <c r="AR2665" s="116" t="s">
        <v>1101</v>
      </c>
      <c r="AS2665" s="116">
        <v>373</v>
      </c>
    </row>
    <row r="2666" spans="40:45" x14ac:dyDescent="0.25">
      <c r="AN2666" s="116" t="s">
        <v>1152</v>
      </c>
      <c r="AO2666" s="116" t="s">
        <v>1149</v>
      </c>
      <c r="AP2666" s="116"/>
      <c r="AQ2666" s="116" t="s">
        <v>1038</v>
      </c>
      <c r="AR2666" s="116" t="s">
        <v>1101</v>
      </c>
      <c r="AS2666" s="116">
        <v>144</v>
      </c>
    </row>
    <row r="2667" spans="40:45" x14ac:dyDescent="0.25">
      <c r="AN2667" s="116" t="s">
        <v>1152</v>
      </c>
      <c r="AO2667" s="116" t="s">
        <v>1149</v>
      </c>
      <c r="AP2667" s="116"/>
      <c r="AQ2667" s="116" t="s">
        <v>1039</v>
      </c>
      <c r="AR2667" s="116" t="s">
        <v>1101</v>
      </c>
      <c r="AS2667" s="116">
        <v>183</v>
      </c>
    </row>
    <row r="2668" spans="40:45" x14ac:dyDescent="0.25">
      <c r="AN2668" s="116" t="s">
        <v>1152</v>
      </c>
      <c r="AO2668" s="116" t="s">
        <v>1149</v>
      </c>
      <c r="AP2668" s="116"/>
      <c r="AQ2668" s="116" t="s">
        <v>1040</v>
      </c>
      <c r="AR2668" s="116" t="s">
        <v>1101</v>
      </c>
      <c r="AS2668" s="116">
        <v>118</v>
      </c>
    </row>
    <row r="2669" spans="40:45" x14ac:dyDescent="0.25">
      <c r="AN2669" s="116" t="s">
        <v>1152</v>
      </c>
      <c r="AO2669" s="116" t="s">
        <v>1149</v>
      </c>
      <c r="AP2669" s="116"/>
      <c r="AQ2669" s="116" t="s">
        <v>1041</v>
      </c>
      <c r="AR2669" s="116" t="s">
        <v>1101</v>
      </c>
      <c r="AS2669" s="116">
        <v>31</v>
      </c>
    </row>
    <row r="2670" spans="40:45" x14ac:dyDescent="0.25">
      <c r="AN2670" s="116" t="s">
        <v>1152</v>
      </c>
      <c r="AO2670" s="116" t="s">
        <v>1149</v>
      </c>
      <c r="AP2670" s="116"/>
      <c r="AQ2670" s="116" t="s">
        <v>1042</v>
      </c>
      <c r="AR2670" s="116" t="s">
        <v>1101</v>
      </c>
      <c r="AS2670" s="116">
        <v>825</v>
      </c>
    </row>
    <row r="2671" spans="40:45" x14ac:dyDescent="0.25">
      <c r="AN2671" s="116" t="s">
        <v>1152</v>
      </c>
      <c r="AO2671" s="116"/>
      <c r="AP2671" s="116"/>
      <c r="AQ2671" s="116" t="s">
        <v>3</v>
      </c>
      <c r="AR2671" s="116" t="s">
        <v>1101</v>
      </c>
      <c r="AS2671" s="116">
        <v>2119</v>
      </c>
    </row>
    <row r="2672" spans="40:45" x14ac:dyDescent="0.25">
      <c r="AN2672" s="116" t="s">
        <v>1152</v>
      </c>
      <c r="AO2672" s="116" t="s">
        <v>911</v>
      </c>
      <c r="AP2672" s="116"/>
      <c r="AQ2672" s="116" t="s">
        <v>1034</v>
      </c>
      <c r="AR2672" s="116" t="s">
        <v>1091</v>
      </c>
      <c r="AS2672" s="116">
        <v>3168</v>
      </c>
    </row>
    <row r="2673" spans="40:45" x14ac:dyDescent="0.25">
      <c r="AN2673" s="116" t="s">
        <v>1152</v>
      </c>
      <c r="AO2673" s="116" t="s">
        <v>911</v>
      </c>
      <c r="AP2673" s="116"/>
      <c r="AQ2673" s="116" t="s">
        <v>1035</v>
      </c>
      <c r="AR2673" s="116" t="s">
        <v>1091</v>
      </c>
      <c r="AS2673" s="116">
        <v>3351</v>
      </c>
    </row>
    <row r="2674" spans="40:45" x14ac:dyDescent="0.25">
      <c r="AN2674" s="116" t="s">
        <v>1152</v>
      </c>
      <c r="AO2674" s="116" t="s">
        <v>911</v>
      </c>
      <c r="AP2674" s="116"/>
      <c r="AQ2674" s="116" t="s">
        <v>1036</v>
      </c>
      <c r="AR2674" s="116" t="s">
        <v>1091</v>
      </c>
      <c r="AS2674" s="116">
        <v>5235</v>
      </c>
    </row>
    <row r="2675" spans="40:45" x14ac:dyDescent="0.25">
      <c r="AN2675" s="116" t="s">
        <v>1152</v>
      </c>
      <c r="AO2675" s="116" t="s">
        <v>911</v>
      </c>
      <c r="AP2675" s="116"/>
      <c r="AQ2675" s="116" t="s">
        <v>1037</v>
      </c>
      <c r="AR2675" s="116" t="s">
        <v>1091</v>
      </c>
      <c r="AS2675" s="116">
        <v>10635</v>
      </c>
    </row>
    <row r="2676" spans="40:45" x14ac:dyDescent="0.25">
      <c r="AN2676" s="116" t="s">
        <v>1152</v>
      </c>
      <c r="AO2676" s="116" t="s">
        <v>911</v>
      </c>
      <c r="AP2676" s="116"/>
      <c r="AQ2676" s="116" t="s">
        <v>1038</v>
      </c>
      <c r="AR2676" s="116" t="s">
        <v>1091</v>
      </c>
      <c r="AS2676" s="116">
        <v>3568</v>
      </c>
    </row>
    <row r="2677" spans="40:45" x14ac:dyDescent="0.25">
      <c r="AN2677" s="116" t="s">
        <v>1152</v>
      </c>
      <c r="AO2677" s="116" t="s">
        <v>911</v>
      </c>
      <c r="AP2677" s="116"/>
      <c r="AQ2677" s="116" t="s">
        <v>1039</v>
      </c>
      <c r="AR2677" s="116" t="s">
        <v>1091</v>
      </c>
      <c r="AS2677" s="116">
        <v>6062</v>
      </c>
    </row>
    <row r="2678" spans="40:45" x14ac:dyDescent="0.25">
      <c r="AN2678" s="116" t="s">
        <v>1152</v>
      </c>
      <c r="AO2678" s="116" t="s">
        <v>911</v>
      </c>
      <c r="AP2678" s="116"/>
      <c r="AQ2678" s="116" t="s">
        <v>1040</v>
      </c>
      <c r="AR2678" s="116" t="s">
        <v>1091</v>
      </c>
      <c r="AS2678" s="116">
        <v>4044</v>
      </c>
    </row>
    <row r="2679" spans="40:45" x14ac:dyDescent="0.25">
      <c r="AN2679" s="116" t="s">
        <v>1152</v>
      </c>
      <c r="AO2679" s="116" t="s">
        <v>911</v>
      </c>
      <c r="AP2679" s="116"/>
      <c r="AQ2679" s="116" t="s">
        <v>1041</v>
      </c>
      <c r="AR2679" s="116" t="s">
        <v>1091</v>
      </c>
      <c r="AS2679" s="116">
        <v>894</v>
      </c>
    </row>
    <row r="2680" spans="40:45" x14ac:dyDescent="0.25">
      <c r="AN2680" s="116" t="s">
        <v>1152</v>
      </c>
      <c r="AO2680" s="116" t="s">
        <v>911</v>
      </c>
      <c r="AP2680" s="116"/>
      <c r="AQ2680" s="116" t="s">
        <v>1042</v>
      </c>
      <c r="AR2680" s="116" t="s">
        <v>1091</v>
      </c>
      <c r="AS2680" s="116">
        <v>21026</v>
      </c>
    </row>
    <row r="2681" spans="40:45" x14ac:dyDescent="0.25">
      <c r="AN2681" s="116" t="s">
        <v>1152</v>
      </c>
      <c r="AO2681" s="116"/>
      <c r="AP2681" s="116"/>
      <c r="AQ2681" s="116" t="s">
        <v>3</v>
      </c>
      <c r="AR2681" s="116" t="s">
        <v>1091</v>
      </c>
      <c r="AS2681" s="116">
        <v>57983</v>
      </c>
    </row>
    <row r="2682" spans="40:45" x14ac:dyDescent="0.25">
      <c r="AN2682" s="116" t="s">
        <v>982</v>
      </c>
      <c r="AO2682" s="116" t="s">
        <v>1149</v>
      </c>
      <c r="AP2682" s="116"/>
      <c r="AQ2682" s="116" t="s">
        <v>1034</v>
      </c>
      <c r="AR2682" s="116" t="s">
        <v>1101</v>
      </c>
      <c r="AS2682" s="116">
        <v>475</v>
      </c>
    </row>
    <row r="2683" spans="40:45" x14ac:dyDescent="0.25">
      <c r="AN2683" s="116" t="s">
        <v>982</v>
      </c>
      <c r="AO2683" s="116" t="s">
        <v>1149</v>
      </c>
      <c r="AP2683" s="116"/>
      <c r="AQ2683" s="116" t="s">
        <v>1035</v>
      </c>
      <c r="AR2683" s="116" t="s">
        <v>1101</v>
      </c>
      <c r="AS2683" s="116">
        <v>66</v>
      </c>
    </row>
    <row r="2684" spans="40:45" x14ac:dyDescent="0.25">
      <c r="AN2684" s="116" t="s">
        <v>982</v>
      </c>
      <c r="AO2684" s="116" t="s">
        <v>1149</v>
      </c>
      <c r="AP2684" s="116"/>
      <c r="AQ2684" s="116" t="s">
        <v>1036</v>
      </c>
      <c r="AR2684" s="116" t="s">
        <v>1101</v>
      </c>
      <c r="AS2684" s="116">
        <v>85</v>
      </c>
    </row>
    <row r="2685" spans="40:45" x14ac:dyDescent="0.25">
      <c r="AN2685" s="116" t="s">
        <v>982</v>
      </c>
      <c r="AO2685" s="116" t="s">
        <v>1149</v>
      </c>
      <c r="AP2685" s="116"/>
      <c r="AQ2685" s="116" t="s">
        <v>1037</v>
      </c>
      <c r="AR2685" s="116" t="s">
        <v>1101</v>
      </c>
      <c r="AS2685" s="116">
        <v>40</v>
      </c>
    </row>
    <row r="2686" spans="40:45" x14ac:dyDescent="0.25">
      <c r="AN2686" s="116" t="s">
        <v>982</v>
      </c>
      <c r="AO2686" s="116" t="s">
        <v>1149</v>
      </c>
      <c r="AP2686" s="116"/>
      <c r="AQ2686" s="116" t="s">
        <v>1038</v>
      </c>
      <c r="AR2686" s="116" t="s">
        <v>1101</v>
      </c>
      <c r="AS2686" s="116">
        <v>890</v>
      </c>
    </row>
    <row r="2687" spans="40:45" x14ac:dyDescent="0.25">
      <c r="AN2687" s="116" t="s">
        <v>982</v>
      </c>
      <c r="AO2687" s="116" t="s">
        <v>1149</v>
      </c>
      <c r="AP2687" s="116"/>
      <c r="AQ2687" s="116" t="s">
        <v>1039</v>
      </c>
      <c r="AR2687" s="116" t="s">
        <v>1101</v>
      </c>
      <c r="AS2687" s="116">
        <v>413</v>
      </c>
    </row>
    <row r="2688" spans="40:45" x14ac:dyDescent="0.25">
      <c r="AN2688" s="116" t="s">
        <v>982</v>
      </c>
      <c r="AO2688" s="116" t="s">
        <v>1149</v>
      </c>
      <c r="AP2688" s="116"/>
      <c r="AQ2688" s="116" t="s">
        <v>1040</v>
      </c>
      <c r="AR2688" s="116" t="s">
        <v>1101</v>
      </c>
      <c r="AS2688" s="116">
        <v>122</v>
      </c>
    </row>
    <row r="2689" spans="40:45" x14ac:dyDescent="0.25">
      <c r="AN2689" s="116" t="s">
        <v>982</v>
      </c>
      <c r="AO2689" s="116" t="s">
        <v>1149</v>
      </c>
      <c r="AP2689" s="116"/>
      <c r="AQ2689" s="116" t="s">
        <v>1041</v>
      </c>
      <c r="AR2689" s="116" t="s">
        <v>1101</v>
      </c>
      <c r="AS2689" s="116">
        <v>166</v>
      </c>
    </row>
    <row r="2690" spans="40:45" x14ac:dyDescent="0.25">
      <c r="AN2690" s="116" t="s">
        <v>982</v>
      </c>
      <c r="AO2690" s="116" t="s">
        <v>1149</v>
      </c>
      <c r="AP2690" s="116"/>
      <c r="AQ2690" s="116" t="s">
        <v>1042</v>
      </c>
      <c r="AR2690" s="116" t="s">
        <v>1101</v>
      </c>
      <c r="AS2690" s="116">
        <v>3382</v>
      </c>
    </row>
    <row r="2691" spans="40:45" x14ac:dyDescent="0.25">
      <c r="AN2691" s="116" t="s">
        <v>982</v>
      </c>
      <c r="AO2691" s="116"/>
      <c r="AP2691" s="116"/>
      <c r="AQ2691" s="116" t="s">
        <v>3</v>
      </c>
      <c r="AR2691" s="116" t="s">
        <v>1101</v>
      </c>
      <c r="AS2691" s="116">
        <v>5638</v>
      </c>
    </row>
    <row r="2692" spans="40:45" x14ac:dyDescent="0.25">
      <c r="AN2692" s="116" t="s">
        <v>982</v>
      </c>
      <c r="AO2692" s="116" t="s">
        <v>911</v>
      </c>
      <c r="AP2692" s="116"/>
      <c r="AQ2692" s="116" t="s">
        <v>1034</v>
      </c>
      <c r="AR2692" s="116" t="s">
        <v>1091</v>
      </c>
      <c r="AS2692" s="116">
        <v>30087</v>
      </c>
    </row>
    <row r="2693" spans="40:45" x14ac:dyDescent="0.25">
      <c r="AN2693" s="116" t="s">
        <v>982</v>
      </c>
      <c r="AO2693" s="116" t="s">
        <v>911</v>
      </c>
      <c r="AP2693" s="116"/>
      <c r="AQ2693" s="116" t="s">
        <v>1035</v>
      </c>
      <c r="AR2693" s="116" t="s">
        <v>1091</v>
      </c>
      <c r="AS2693" s="116">
        <v>2708</v>
      </c>
    </row>
    <row r="2694" spans="40:45" x14ac:dyDescent="0.25">
      <c r="AN2694" s="116" t="s">
        <v>982</v>
      </c>
      <c r="AO2694" s="116" t="s">
        <v>911</v>
      </c>
      <c r="AP2694" s="116"/>
      <c r="AQ2694" s="116" t="s">
        <v>1036</v>
      </c>
      <c r="AR2694" s="116" t="s">
        <v>1091</v>
      </c>
      <c r="AS2694" s="116">
        <v>4734</v>
      </c>
    </row>
    <row r="2695" spans="40:45" x14ac:dyDescent="0.25">
      <c r="AN2695" s="116" t="s">
        <v>982</v>
      </c>
      <c r="AO2695" s="116" t="s">
        <v>911</v>
      </c>
      <c r="AP2695" s="116"/>
      <c r="AQ2695" s="116" t="s">
        <v>1037</v>
      </c>
      <c r="AR2695" s="116" t="s">
        <v>1091</v>
      </c>
      <c r="AS2695" s="116">
        <v>2426</v>
      </c>
    </row>
    <row r="2696" spans="40:45" x14ac:dyDescent="0.25">
      <c r="AN2696" s="116" t="s">
        <v>982</v>
      </c>
      <c r="AO2696" s="116" t="s">
        <v>911</v>
      </c>
      <c r="AP2696" s="116"/>
      <c r="AQ2696" s="116" t="s">
        <v>1038</v>
      </c>
      <c r="AR2696" s="116" t="s">
        <v>1091</v>
      </c>
      <c r="AS2696" s="116">
        <v>29569</v>
      </c>
    </row>
    <row r="2697" spans="40:45" x14ac:dyDescent="0.25">
      <c r="AN2697" s="116" t="s">
        <v>982</v>
      </c>
      <c r="AO2697" s="116" t="s">
        <v>911</v>
      </c>
      <c r="AP2697" s="116"/>
      <c r="AQ2697" s="116" t="s">
        <v>1039</v>
      </c>
      <c r="AR2697" s="116" t="s">
        <v>1091</v>
      </c>
      <c r="AS2697" s="116">
        <v>16049</v>
      </c>
    </row>
    <row r="2698" spans="40:45" x14ac:dyDescent="0.25">
      <c r="AN2698" s="116" t="s">
        <v>982</v>
      </c>
      <c r="AO2698" s="116" t="s">
        <v>911</v>
      </c>
      <c r="AP2698" s="116"/>
      <c r="AQ2698" s="116" t="s">
        <v>1040</v>
      </c>
      <c r="AR2698" s="116" t="s">
        <v>1091</v>
      </c>
      <c r="AS2698" s="116">
        <v>4506</v>
      </c>
    </row>
    <row r="2699" spans="40:45" x14ac:dyDescent="0.25">
      <c r="AN2699" s="116" t="s">
        <v>982</v>
      </c>
      <c r="AO2699" s="116" t="s">
        <v>911</v>
      </c>
      <c r="AP2699" s="116"/>
      <c r="AQ2699" s="116" t="s">
        <v>1041</v>
      </c>
      <c r="AR2699" s="116" t="s">
        <v>1091</v>
      </c>
      <c r="AS2699" s="116">
        <v>10963</v>
      </c>
    </row>
    <row r="2700" spans="40:45" x14ac:dyDescent="0.25">
      <c r="AN2700" s="116" t="s">
        <v>982</v>
      </c>
      <c r="AO2700" s="116" t="s">
        <v>911</v>
      </c>
      <c r="AP2700" s="116"/>
      <c r="AQ2700" s="116" t="s">
        <v>1042</v>
      </c>
      <c r="AR2700" s="116" t="s">
        <v>1091</v>
      </c>
      <c r="AS2700" s="116">
        <v>261124</v>
      </c>
    </row>
    <row r="2701" spans="40:45" x14ac:dyDescent="0.25">
      <c r="AN2701" s="116" t="s">
        <v>982</v>
      </c>
      <c r="AO2701" s="116"/>
      <c r="AP2701" s="116"/>
      <c r="AQ2701" s="116" t="s">
        <v>3</v>
      </c>
      <c r="AR2701" s="116" t="s">
        <v>1091</v>
      </c>
      <c r="AS2701" s="116">
        <v>362167</v>
      </c>
    </row>
    <row r="2702" spans="40:45" x14ac:dyDescent="0.25">
      <c r="AN2702" s="116" t="s">
        <v>1153</v>
      </c>
      <c r="AO2702" s="116" t="s">
        <v>1149</v>
      </c>
      <c r="AP2702" s="116"/>
      <c r="AQ2702" s="116" t="s">
        <v>1034</v>
      </c>
      <c r="AR2702" s="116" t="s">
        <v>1101</v>
      </c>
      <c r="AS2702" s="116">
        <v>663</v>
      </c>
    </row>
    <row r="2703" spans="40:45" x14ac:dyDescent="0.25">
      <c r="AN2703" s="116" t="s">
        <v>1153</v>
      </c>
      <c r="AO2703" s="116" t="s">
        <v>1149</v>
      </c>
      <c r="AP2703" s="116"/>
      <c r="AQ2703" s="116" t="s">
        <v>1035</v>
      </c>
      <c r="AR2703" s="116" t="s">
        <v>1101</v>
      </c>
      <c r="AS2703" s="116">
        <v>256</v>
      </c>
    </row>
    <row r="2704" spans="40:45" x14ac:dyDescent="0.25">
      <c r="AN2704" s="116" t="s">
        <v>1153</v>
      </c>
      <c r="AO2704" s="116" t="s">
        <v>1149</v>
      </c>
      <c r="AP2704" s="116"/>
      <c r="AQ2704" s="116" t="s">
        <v>1036</v>
      </c>
      <c r="AR2704" s="116" t="s">
        <v>1101</v>
      </c>
      <c r="AS2704" s="116">
        <v>43</v>
      </c>
    </row>
    <row r="2705" spans="40:45" x14ac:dyDescent="0.25">
      <c r="AN2705" s="116" t="s">
        <v>1153</v>
      </c>
      <c r="AO2705" s="116" t="s">
        <v>1149</v>
      </c>
      <c r="AP2705" s="116"/>
      <c r="AQ2705" s="116" t="s">
        <v>1037</v>
      </c>
      <c r="AR2705" s="116" t="s">
        <v>1101</v>
      </c>
      <c r="AS2705" s="116">
        <v>47</v>
      </c>
    </row>
    <row r="2706" spans="40:45" x14ac:dyDescent="0.25">
      <c r="AN2706" s="116" t="s">
        <v>1153</v>
      </c>
      <c r="AO2706" s="116" t="s">
        <v>1149</v>
      </c>
      <c r="AP2706" s="116"/>
      <c r="AQ2706" s="116" t="s">
        <v>1038</v>
      </c>
      <c r="AR2706" s="116" t="s">
        <v>1101</v>
      </c>
      <c r="AS2706" s="116">
        <v>179</v>
      </c>
    </row>
    <row r="2707" spans="40:45" x14ac:dyDescent="0.25">
      <c r="AN2707" s="116" t="s">
        <v>1153</v>
      </c>
      <c r="AO2707" s="116" t="s">
        <v>1149</v>
      </c>
      <c r="AP2707" s="116"/>
      <c r="AQ2707" s="116" t="s">
        <v>1039</v>
      </c>
      <c r="AR2707" s="116" t="s">
        <v>1101</v>
      </c>
      <c r="AS2707" s="116">
        <v>220</v>
      </c>
    </row>
    <row r="2708" spans="40:45" x14ac:dyDescent="0.25">
      <c r="AN2708" s="116" t="s">
        <v>1153</v>
      </c>
      <c r="AO2708" s="116" t="s">
        <v>1149</v>
      </c>
      <c r="AP2708" s="116"/>
      <c r="AQ2708" s="116" t="s">
        <v>1040</v>
      </c>
      <c r="AR2708" s="116" t="s">
        <v>1101</v>
      </c>
      <c r="AS2708" s="116">
        <v>88</v>
      </c>
    </row>
    <row r="2709" spans="40:45" x14ac:dyDescent="0.25">
      <c r="AN2709" s="116" t="s">
        <v>1153</v>
      </c>
      <c r="AO2709" s="116" t="s">
        <v>1149</v>
      </c>
      <c r="AP2709" s="116"/>
      <c r="AQ2709" s="116" t="s">
        <v>1041</v>
      </c>
      <c r="AR2709" s="116" t="s">
        <v>1101</v>
      </c>
      <c r="AS2709" s="116">
        <v>291</v>
      </c>
    </row>
    <row r="2710" spans="40:45" x14ac:dyDescent="0.25">
      <c r="AN2710" s="116" t="s">
        <v>1153</v>
      </c>
      <c r="AO2710" s="116" t="s">
        <v>1149</v>
      </c>
      <c r="AP2710" s="116"/>
      <c r="AQ2710" s="116" t="s">
        <v>1042</v>
      </c>
      <c r="AR2710" s="116" t="s">
        <v>1101</v>
      </c>
      <c r="AS2710" s="116">
        <v>1958</v>
      </c>
    </row>
    <row r="2711" spans="40:45" x14ac:dyDescent="0.25">
      <c r="AN2711" s="116" t="s">
        <v>1153</v>
      </c>
      <c r="AO2711" s="116"/>
      <c r="AP2711" s="116"/>
      <c r="AQ2711" s="116" t="s">
        <v>3</v>
      </c>
      <c r="AR2711" s="116" t="s">
        <v>1101</v>
      </c>
      <c r="AS2711" s="116">
        <v>3746</v>
      </c>
    </row>
    <row r="2712" spans="40:45" x14ac:dyDescent="0.25">
      <c r="AN2712" s="116" t="s">
        <v>1153</v>
      </c>
      <c r="AO2712" s="116" t="s">
        <v>911</v>
      </c>
      <c r="AP2712" s="116"/>
      <c r="AQ2712" s="116" t="s">
        <v>1034</v>
      </c>
      <c r="AR2712" s="116" t="s">
        <v>1091</v>
      </c>
      <c r="AS2712" s="116">
        <v>19873</v>
      </c>
    </row>
    <row r="2713" spans="40:45" x14ac:dyDescent="0.25">
      <c r="AN2713" s="116" t="s">
        <v>1153</v>
      </c>
      <c r="AO2713" s="116" t="s">
        <v>911</v>
      </c>
      <c r="AP2713" s="116"/>
      <c r="AQ2713" s="116" t="s">
        <v>1035</v>
      </c>
      <c r="AR2713" s="116" t="s">
        <v>1091</v>
      </c>
      <c r="AS2713" s="116">
        <v>6382</v>
      </c>
    </row>
    <row r="2714" spans="40:45" x14ac:dyDescent="0.25">
      <c r="AN2714" s="116" t="s">
        <v>1153</v>
      </c>
      <c r="AO2714" s="116" t="s">
        <v>911</v>
      </c>
      <c r="AP2714" s="116"/>
      <c r="AQ2714" s="116" t="s">
        <v>1036</v>
      </c>
      <c r="AR2714" s="116" t="s">
        <v>1091</v>
      </c>
      <c r="AS2714" s="116">
        <v>927</v>
      </c>
    </row>
    <row r="2715" spans="40:45" x14ac:dyDescent="0.25">
      <c r="AN2715" s="116" t="s">
        <v>1153</v>
      </c>
      <c r="AO2715" s="116" t="s">
        <v>911</v>
      </c>
      <c r="AP2715" s="116"/>
      <c r="AQ2715" s="116" t="s">
        <v>1037</v>
      </c>
      <c r="AR2715" s="116" t="s">
        <v>1091</v>
      </c>
      <c r="AS2715" s="116">
        <v>2312</v>
      </c>
    </row>
    <row r="2716" spans="40:45" x14ac:dyDescent="0.25">
      <c r="AN2716" s="116" t="s">
        <v>1153</v>
      </c>
      <c r="AO2716" s="116" t="s">
        <v>911</v>
      </c>
      <c r="AP2716" s="116"/>
      <c r="AQ2716" s="116" t="s">
        <v>1038</v>
      </c>
      <c r="AR2716" s="116" t="s">
        <v>1091</v>
      </c>
      <c r="AS2716" s="116">
        <v>4201</v>
      </c>
    </row>
    <row r="2717" spans="40:45" x14ac:dyDescent="0.25">
      <c r="AN2717" s="116" t="s">
        <v>1153</v>
      </c>
      <c r="AO2717" s="116" t="s">
        <v>911</v>
      </c>
      <c r="AP2717" s="116"/>
      <c r="AQ2717" s="116" t="s">
        <v>1039</v>
      </c>
      <c r="AR2717" s="116" t="s">
        <v>1091</v>
      </c>
      <c r="AS2717" s="116">
        <v>8413</v>
      </c>
    </row>
    <row r="2718" spans="40:45" x14ac:dyDescent="0.25">
      <c r="AN2718" s="116" t="s">
        <v>1153</v>
      </c>
      <c r="AO2718" s="116" t="s">
        <v>911</v>
      </c>
      <c r="AP2718" s="116"/>
      <c r="AQ2718" s="116" t="s">
        <v>1040</v>
      </c>
      <c r="AR2718" s="116" t="s">
        <v>1091</v>
      </c>
      <c r="AS2718" s="116">
        <v>2370</v>
      </c>
    </row>
    <row r="2719" spans="40:45" x14ac:dyDescent="0.25">
      <c r="AN2719" s="116" t="s">
        <v>1153</v>
      </c>
      <c r="AO2719" s="116" t="s">
        <v>911</v>
      </c>
      <c r="AP2719" s="116"/>
      <c r="AQ2719" s="116" t="s">
        <v>1041</v>
      </c>
      <c r="AR2719" s="116" t="s">
        <v>1091</v>
      </c>
      <c r="AS2719" s="116">
        <v>7681</v>
      </c>
    </row>
    <row r="2720" spans="40:45" x14ac:dyDescent="0.25">
      <c r="AN2720" s="116" t="s">
        <v>1153</v>
      </c>
      <c r="AO2720" s="116" t="s">
        <v>911</v>
      </c>
      <c r="AP2720" s="116"/>
      <c r="AQ2720" s="116" t="s">
        <v>1042</v>
      </c>
      <c r="AR2720" s="116" t="s">
        <v>1091</v>
      </c>
      <c r="AS2720" s="116">
        <v>46861</v>
      </c>
    </row>
    <row r="2721" spans="40:45" x14ac:dyDescent="0.25">
      <c r="AN2721" s="116" t="s">
        <v>1153</v>
      </c>
      <c r="AO2721" s="116"/>
      <c r="AP2721" s="116"/>
      <c r="AQ2721" s="116" t="s">
        <v>3</v>
      </c>
      <c r="AR2721" s="116" t="s">
        <v>1091</v>
      </c>
      <c r="AS2721" s="116">
        <v>99022</v>
      </c>
    </row>
    <row r="2722" spans="40:45" x14ac:dyDescent="0.25">
      <c r="AN2722" s="116" t="s">
        <v>978</v>
      </c>
      <c r="AO2722" s="116" t="s">
        <v>1149</v>
      </c>
      <c r="AP2722" s="116"/>
      <c r="AQ2722" s="116" t="s">
        <v>1034</v>
      </c>
      <c r="AR2722" s="116" t="s">
        <v>1101</v>
      </c>
      <c r="AS2722" s="116">
        <v>244</v>
      </c>
    </row>
    <row r="2723" spans="40:45" x14ac:dyDescent="0.25">
      <c r="AN2723" s="116" t="s">
        <v>978</v>
      </c>
      <c r="AO2723" s="116" t="s">
        <v>1149</v>
      </c>
      <c r="AP2723" s="116"/>
      <c r="AQ2723" s="116" t="s">
        <v>1035</v>
      </c>
      <c r="AR2723" s="116" t="s">
        <v>1101</v>
      </c>
      <c r="AS2723" s="116">
        <v>41</v>
      </c>
    </row>
    <row r="2724" spans="40:45" x14ac:dyDescent="0.25">
      <c r="AN2724" s="116" t="s">
        <v>978</v>
      </c>
      <c r="AO2724" s="116" t="s">
        <v>1149</v>
      </c>
      <c r="AP2724" s="116"/>
      <c r="AQ2724" s="116" t="s">
        <v>1036</v>
      </c>
      <c r="AR2724" s="116" t="s">
        <v>1101</v>
      </c>
      <c r="AS2724" s="116"/>
    </row>
    <row r="2725" spans="40:45" x14ac:dyDescent="0.25">
      <c r="AN2725" s="116" t="s">
        <v>978</v>
      </c>
      <c r="AO2725" s="116" t="s">
        <v>1149</v>
      </c>
      <c r="AP2725" s="116"/>
      <c r="AQ2725" s="116" t="s">
        <v>1037</v>
      </c>
      <c r="AR2725" s="116" t="s">
        <v>1101</v>
      </c>
      <c r="AS2725" s="116">
        <v>1234</v>
      </c>
    </row>
    <row r="2726" spans="40:45" x14ac:dyDescent="0.25">
      <c r="AN2726" s="116" t="s">
        <v>978</v>
      </c>
      <c r="AO2726" s="116" t="s">
        <v>1149</v>
      </c>
      <c r="AP2726" s="116"/>
      <c r="AQ2726" s="116" t="s">
        <v>1038</v>
      </c>
      <c r="AR2726" s="116" t="s">
        <v>1101</v>
      </c>
      <c r="AS2726" s="116">
        <v>124</v>
      </c>
    </row>
    <row r="2727" spans="40:45" x14ac:dyDescent="0.25">
      <c r="AN2727" s="116" t="s">
        <v>978</v>
      </c>
      <c r="AO2727" s="116" t="s">
        <v>1149</v>
      </c>
      <c r="AP2727" s="116"/>
      <c r="AQ2727" s="116" t="s">
        <v>1039</v>
      </c>
      <c r="AR2727" s="116" t="s">
        <v>1101</v>
      </c>
      <c r="AS2727" s="116">
        <v>727</v>
      </c>
    </row>
    <row r="2728" spans="40:45" x14ac:dyDescent="0.25">
      <c r="AN2728" s="116" t="s">
        <v>978</v>
      </c>
      <c r="AO2728" s="116" t="s">
        <v>1149</v>
      </c>
      <c r="AP2728" s="116"/>
      <c r="AQ2728" s="116" t="s">
        <v>1040</v>
      </c>
      <c r="AR2728" s="116" t="s">
        <v>1101</v>
      </c>
      <c r="AS2728" s="116">
        <v>3</v>
      </c>
    </row>
    <row r="2729" spans="40:45" x14ac:dyDescent="0.25">
      <c r="AN2729" s="116" t="s">
        <v>978</v>
      </c>
      <c r="AO2729" s="116" t="s">
        <v>1149</v>
      </c>
      <c r="AP2729" s="116"/>
      <c r="AQ2729" s="116" t="s">
        <v>1041</v>
      </c>
      <c r="AR2729" s="116" t="s">
        <v>1101</v>
      </c>
      <c r="AS2729" s="116">
        <v>116</v>
      </c>
    </row>
    <row r="2730" spans="40:45" x14ac:dyDescent="0.25">
      <c r="AN2730" s="116" t="s">
        <v>978</v>
      </c>
      <c r="AO2730" s="116" t="s">
        <v>1149</v>
      </c>
      <c r="AP2730" s="116"/>
      <c r="AQ2730" s="116" t="s">
        <v>1042</v>
      </c>
      <c r="AR2730" s="116" t="s">
        <v>1101</v>
      </c>
      <c r="AS2730" s="116">
        <v>571</v>
      </c>
    </row>
    <row r="2731" spans="40:45" x14ac:dyDescent="0.25">
      <c r="AN2731" s="116" t="s">
        <v>978</v>
      </c>
      <c r="AO2731" s="116"/>
      <c r="AP2731" s="116"/>
      <c r="AQ2731" s="116" t="s">
        <v>3</v>
      </c>
      <c r="AR2731" s="116" t="s">
        <v>1101</v>
      </c>
      <c r="AS2731" s="116">
        <v>3060</v>
      </c>
    </row>
    <row r="2732" spans="40:45" x14ac:dyDescent="0.25">
      <c r="AN2732" s="116" t="s">
        <v>978</v>
      </c>
      <c r="AO2732" s="116" t="s">
        <v>911</v>
      </c>
      <c r="AP2732" s="116"/>
      <c r="AQ2732" s="116" t="s">
        <v>1034</v>
      </c>
      <c r="AR2732" s="116" t="s">
        <v>1091</v>
      </c>
      <c r="AS2732" s="116">
        <v>11742</v>
      </c>
    </row>
    <row r="2733" spans="40:45" x14ac:dyDescent="0.25">
      <c r="AN2733" s="116" t="s">
        <v>978</v>
      </c>
      <c r="AO2733" s="116" t="s">
        <v>911</v>
      </c>
      <c r="AP2733" s="116"/>
      <c r="AQ2733" s="116" t="s">
        <v>1035</v>
      </c>
      <c r="AR2733" s="116" t="s">
        <v>1091</v>
      </c>
      <c r="AS2733" s="116">
        <v>1286</v>
      </c>
    </row>
    <row r="2734" spans="40:45" x14ac:dyDescent="0.25">
      <c r="AN2734" s="116" t="s">
        <v>978</v>
      </c>
      <c r="AO2734" s="116" t="s">
        <v>911</v>
      </c>
      <c r="AP2734" s="116"/>
      <c r="AQ2734" s="116" t="s">
        <v>1036</v>
      </c>
      <c r="AR2734" s="116" t="s">
        <v>1091</v>
      </c>
      <c r="AS2734" s="116"/>
    </row>
    <row r="2735" spans="40:45" x14ac:dyDescent="0.25">
      <c r="AN2735" s="116" t="s">
        <v>978</v>
      </c>
      <c r="AO2735" s="116" t="s">
        <v>911</v>
      </c>
      <c r="AP2735" s="116"/>
      <c r="AQ2735" s="116" t="s">
        <v>1037</v>
      </c>
      <c r="AR2735" s="116" t="s">
        <v>1091</v>
      </c>
      <c r="AS2735" s="116">
        <v>71520</v>
      </c>
    </row>
    <row r="2736" spans="40:45" x14ac:dyDescent="0.25">
      <c r="AN2736" s="116" t="s">
        <v>978</v>
      </c>
      <c r="AO2736" s="116" t="s">
        <v>911</v>
      </c>
      <c r="AP2736" s="116"/>
      <c r="AQ2736" s="116" t="s">
        <v>1038</v>
      </c>
      <c r="AR2736" s="116" t="s">
        <v>1091</v>
      </c>
      <c r="AS2736" s="116">
        <v>1238</v>
      </c>
    </row>
    <row r="2737" spans="40:45" x14ac:dyDescent="0.25">
      <c r="AN2737" s="116" t="s">
        <v>978</v>
      </c>
      <c r="AO2737" s="116" t="s">
        <v>911</v>
      </c>
      <c r="AP2737" s="116"/>
      <c r="AQ2737" s="116" t="s">
        <v>1039</v>
      </c>
      <c r="AR2737" s="116" t="s">
        <v>1091</v>
      </c>
      <c r="AS2737" s="116">
        <v>20604</v>
      </c>
    </row>
    <row r="2738" spans="40:45" x14ac:dyDescent="0.25">
      <c r="AN2738" s="116" t="s">
        <v>978</v>
      </c>
      <c r="AO2738" s="116" t="s">
        <v>911</v>
      </c>
      <c r="AP2738" s="116"/>
      <c r="AQ2738" s="116" t="s">
        <v>1040</v>
      </c>
      <c r="AR2738" s="116" t="s">
        <v>1091</v>
      </c>
      <c r="AS2738" s="116">
        <v>154</v>
      </c>
    </row>
    <row r="2739" spans="40:45" x14ac:dyDescent="0.25">
      <c r="AN2739" s="116" t="s">
        <v>978</v>
      </c>
      <c r="AO2739" s="116" t="s">
        <v>911</v>
      </c>
      <c r="AP2739" s="116"/>
      <c r="AQ2739" s="116" t="s">
        <v>1041</v>
      </c>
      <c r="AR2739" s="116" t="s">
        <v>1091</v>
      </c>
      <c r="AS2739" s="116">
        <v>6800</v>
      </c>
    </row>
    <row r="2740" spans="40:45" x14ac:dyDescent="0.25">
      <c r="AN2740" s="116" t="s">
        <v>978</v>
      </c>
      <c r="AO2740" s="116" t="s">
        <v>911</v>
      </c>
      <c r="AP2740" s="116"/>
      <c r="AQ2740" s="116" t="s">
        <v>1042</v>
      </c>
      <c r="AR2740" s="116" t="s">
        <v>1091</v>
      </c>
      <c r="AS2740" s="116">
        <v>28343</v>
      </c>
    </row>
    <row r="2741" spans="40:45" x14ac:dyDescent="0.25">
      <c r="AN2741" s="116" t="s">
        <v>978</v>
      </c>
      <c r="AO2741" s="116"/>
      <c r="AP2741" s="116"/>
      <c r="AQ2741" s="116" t="s">
        <v>3</v>
      </c>
      <c r="AR2741" s="116" t="s">
        <v>1091</v>
      </c>
      <c r="AS2741" s="116">
        <v>141688</v>
      </c>
    </row>
    <row r="2742" spans="40:45" x14ac:dyDescent="0.25">
      <c r="AN2742" s="116" t="s">
        <v>1154</v>
      </c>
      <c r="AO2742" s="116" t="s">
        <v>1149</v>
      </c>
      <c r="AP2742" s="116"/>
      <c r="AQ2742" s="116" t="s">
        <v>1034</v>
      </c>
      <c r="AR2742" s="116" t="s">
        <v>1101</v>
      </c>
      <c r="AS2742" s="116">
        <v>179</v>
      </c>
    </row>
    <row r="2743" spans="40:45" x14ac:dyDescent="0.25">
      <c r="AN2743" s="116" t="s">
        <v>1154</v>
      </c>
      <c r="AO2743" s="116" t="s">
        <v>1149</v>
      </c>
      <c r="AP2743" s="116"/>
      <c r="AQ2743" s="116" t="s">
        <v>1035</v>
      </c>
      <c r="AR2743" s="116" t="s">
        <v>1101</v>
      </c>
      <c r="AS2743" s="116">
        <v>640</v>
      </c>
    </row>
    <row r="2744" spans="40:45" x14ac:dyDescent="0.25">
      <c r="AN2744" s="116" t="s">
        <v>1154</v>
      </c>
      <c r="AO2744" s="116" t="s">
        <v>1149</v>
      </c>
      <c r="AP2744" s="116"/>
      <c r="AQ2744" s="116" t="s">
        <v>1037</v>
      </c>
      <c r="AR2744" s="116" t="s">
        <v>1101</v>
      </c>
      <c r="AS2744" s="116">
        <v>29</v>
      </c>
    </row>
    <row r="2745" spans="40:45" x14ac:dyDescent="0.25">
      <c r="AN2745" s="116" t="s">
        <v>1154</v>
      </c>
      <c r="AO2745" s="116" t="s">
        <v>1149</v>
      </c>
      <c r="AP2745" s="116"/>
      <c r="AQ2745" s="116" t="s">
        <v>1038</v>
      </c>
      <c r="AR2745" s="116" t="s">
        <v>1101</v>
      </c>
      <c r="AS2745" s="116">
        <v>449</v>
      </c>
    </row>
    <row r="2746" spans="40:45" x14ac:dyDescent="0.25">
      <c r="AN2746" s="116" t="s">
        <v>1154</v>
      </c>
      <c r="AO2746" s="116" t="s">
        <v>1149</v>
      </c>
      <c r="AP2746" s="116"/>
      <c r="AQ2746" s="116" t="s">
        <v>1039</v>
      </c>
      <c r="AR2746" s="116" t="s">
        <v>1101</v>
      </c>
      <c r="AS2746" s="116">
        <v>694</v>
      </c>
    </row>
    <row r="2747" spans="40:45" x14ac:dyDescent="0.25">
      <c r="AN2747" s="116" t="s">
        <v>1154</v>
      </c>
      <c r="AO2747" s="116" t="s">
        <v>1149</v>
      </c>
      <c r="AP2747" s="116"/>
      <c r="AQ2747" s="116" t="s">
        <v>1040</v>
      </c>
      <c r="AR2747" s="116" t="s">
        <v>1101</v>
      </c>
      <c r="AS2747" s="116">
        <v>143</v>
      </c>
    </row>
    <row r="2748" spans="40:45" x14ac:dyDescent="0.25">
      <c r="AN2748" s="116" t="s">
        <v>1154</v>
      </c>
      <c r="AO2748" s="116" t="s">
        <v>1149</v>
      </c>
      <c r="AP2748" s="116"/>
      <c r="AQ2748" s="116" t="s">
        <v>1041</v>
      </c>
      <c r="AR2748" s="116" t="s">
        <v>1101</v>
      </c>
      <c r="AS2748" s="116">
        <v>291</v>
      </c>
    </row>
    <row r="2749" spans="40:45" x14ac:dyDescent="0.25">
      <c r="AN2749" s="116" t="s">
        <v>1154</v>
      </c>
      <c r="AO2749" s="116" t="s">
        <v>1149</v>
      </c>
      <c r="AP2749" s="116"/>
      <c r="AQ2749" s="116" t="s">
        <v>1042</v>
      </c>
      <c r="AR2749" s="116" t="s">
        <v>1101</v>
      </c>
      <c r="AS2749" s="116">
        <v>509</v>
      </c>
    </row>
    <row r="2750" spans="40:45" x14ac:dyDescent="0.25">
      <c r="AN2750" s="116" t="s">
        <v>1154</v>
      </c>
      <c r="AO2750" s="116"/>
      <c r="AP2750" s="116"/>
      <c r="AQ2750" s="116" t="s">
        <v>3</v>
      </c>
      <c r="AR2750" s="116" t="s">
        <v>1101</v>
      </c>
      <c r="AS2750" s="116">
        <v>2935</v>
      </c>
    </row>
    <row r="2751" spans="40:45" x14ac:dyDescent="0.25">
      <c r="AN2751" s="116" t="s">
        <v>1154</v>
      </c>
      <c r="AO2751" s="116" t="s">
        <v>911</v>
      </c>
      <c r="AP2751" s="116"/>
      <c r="AQ2751" s="116" t="s">
        <v>1034</v>
      </c>
      <c r="AR2751" s="116" t="s">
        <v>1091</v>
      </c>
      <c r="AS2751" s="116">
        <v>2698</v>
      </c>
    </row>
    <row r="2752" spans="40:45" x14ac:dyDescent="0.25">
      <c r="AN2752" s="116" t="s">
        <v>1154</v>
      </c>
      <c r="AO2752" s="116" t="s">
        <v>911</v>
      </c>
      <c r="AP2752" s="116"/>
      <c r="AQ2752" s="116" t="s">
        <v>1035</v>
      </c>
      <c r="AR2752" s="116" t="s">
        <v>1091</v>
      </c>
      <c r="AS2752" s="116">
        <v>9149</v>
      </c>
    </row>
    <row r="2753" spans="40:45" x14ac:dyDescent="0.25">
      <c r="AN2753" s="116" t="s">
        <v>1154</v>
      </c>
      <c r="AO2753" s="116" t="s">
        <v>911</v>
      </c>
      <c r="AP2753" s="116"/>
      <c r="AQ2753" s="116" t="s">
        <v>1037</v>
      </c>
      <c r="AR2753" s="116" t="s">
        <v>1091</v>
      </c>
      <c r="AS2753" s="116">
        <v>860</v>
      </c>
    </row>
    <row r="2754" spans="40:45" x14ac:dyDescent="0.25">
      <c r="AN2754" s="116" t="s">
        <v>1154</v>
      </c>
      <c r="AO2754" s="116" t="s">
        <v>911</v>
      </c>
      <c r="AP2754" s="116"/>
      <c r="AQ2754" s="116" t="s">
        <v>1038</v>
      </c>
      <c r="AR2754" s="116" t="s">
        <v>1091</v>
      </c>
      <c r="AS2754" s="116">
        <v>13190</v>
      </c>
    </row>
    <row r="2755" spans="40:45" x14ac:dyDescent="0.25">
      <c r="AN2755" s="116" t="s">
        <v>1154</v>
      </c>
      <c r="AO2755" s="116" t="s">
        <v>911</v>
      </c>
      <c r="AP2755" s="116"/>
      <c r="AQ2755" s="116" t="s">
        <v>1039</v>
      </c>
      <c r="AR2755" s="116" t="s">
        <v>1091</v>
      </c>
      <c r="AS2755" s="116">
        <v>12859</v>
      </c>
    </row>
    <row r="2756" spans="40:45" x14ac:dyDescent="0.25">
      <c r="AN2756" s="116" t="s">
        <v>1154</v>
      </c>
      <c r="AO2756" s="116" t="s">
        <v>911</v>
      </c>
      <c r="AP2756" s="116"/>
      <c r="AQ2756" s="116" t="s">
        <v>1040</v>
      </c>
      <c r="AR2756" s="116" t="s">
        <v>1091</v>
      </c>
      <c r="AS2756" s="116">
        <v>6452</v>
      </c>
    </row>
    <row r="2757" spans="40:45" x14ac:dyDescent="0.25">
      <c r="AN2757" s="116" t="s">
        <v>1154</v>
      </c>
      <c r="AO2757" s="116" t="s">
        <v>911</v>
      </c>
      <c r="AP2757" s="116"/>
      <c r="AQ2757" s="116" t="s">
        <v>1041</v>
      </c>
      <c r="AR2757" s="116" t="s">
        <v>1091</v>
      </c>
      <c r="AS2757" s="116">
        <v>10155</v>
      </c>
    </row>
    <row r="2758" spans="40:45" x14ac:dyDescent="0.25">
      <c r="AN2758" s="116" t="s">
        <v>1154</v>
      </c>
      <c r="AO2758" s="116" t="s">
        <v>911</v>
      </c>
      <c r="AP2758" s="116"/>
      <c r="AQ2758" s="116" t="s">
        <v>1042</v>
      </c>
      <c r="AR2758" s="116" t="s">
        <v>1091</v>
      </c>
      <c r="AS2758" s="116">
        <v>18662</v>
      </c>
    </row>
    <row r="2759" spans="40:45" x14ac:dyDescent="0.25">
      <c r="AN2759" s="116" t="s">
        <v>1154</v>
      </c>
      <c r="AO2759" s="116"/>
      <c r="AP2759" s="116"/>
      <c r="AQ2759" s="116" t="s">
        <v>3</v>
      </c>
      <c r="AR2759" s="116" t="s">
        <v>1091</v>
      </c>
      <c r="AS2759" s="116">
        <v>74026</v>
      </c>
    </row>
    <row r="2760" spans="40:45" x14ac:dyDescent="0.25">
      <c r="AN2760" s="116" t="s">
        <v>956</v>
      </c>
      <c r="AO2760" s="116" t="s">
        <v>1149</v>
      </c>
      <c r="AP2760" s="116"/>
      <c r="AQ2760" s="116" t="s">
        <v>1034</v>
      </c>
      <c r="AR2760" s="116" t="s">
        <v>1101</v>
      </c>
      <c r="AS2760" s="116">
        <v>4694</v>
      </c>
    </row>
    <row r="2761" spans="40:45" x14ac:dyDescent="0.25">
      <c r="AN2761" s="116" t="s">
        <v>956</v>
      </c>
      <c r="AO2761" s="116" t="s">
        <v>1149</v>
      </c>
      <c r="AP2761" s="116"/>
      <c r="AQ2761" s="116" t="s">
        <v>1035</v>
      </c>
      <c r="AR2761" s="116" t="s">
        <v>1101</v>
      </c>
      <c r="AS2761" s="116">
        <v>14527</v>
      </c>
    </row>
    <row r="2762" spans="40:45" x14ac:dyDescent="0.25">
      <c r="AN2762" s="116" t="s">
        <v>956</v>
      </c>
      <c r="AO2762" s="116" t="s">
        <v>1149</v>
      </c>
      <c r="AP2762" s="116"/>
      <c r="AQ2762" s="116" t="s">
        <v>1036</v>
      </c>
      <c r="AR2762" s="116" t="s">
        <v>1101</v>
      </c>
      <c r="AS2762" s="116">
        <v>859</v>
      </c>
    </row>
    <row r="2763" spans="40:45" x14ac:dyDescent="0.25">
      <c r="AN2763" s="116" t="s">
        <v>956</v>
      </c>
      <c r="AO2763" s="116" t="s">
        <v>1149</v>
      </c>
      <c r="AP2763" s="116"/>
      <c r="AQ2763" s="116" t="s">
        <v>1037</v>
      </c>
      <c r="AR2763" s="116" t="s">
        <v>1101</v>
      </c>
      <c r="AS2763" s="116"/>
    </row>
    <row r="2764" spans="40:45" x14ac:dyDescent="0.25">
      <c r="AN2764" s="116" t="s">
        <v>956</v>
      </c>
      <c r="AO2764" s="116" t="s">
        <v>1149</v>
      </c>
      <c r="AP2764" s="116"/>
      <c r="AQ2764" s="116" t="s">
        <v>1038</v>
      </c>
      <c r="AR2764" s="116" t="s">
        <v>1101</v>
      </c>
      <c r="AS2764" s="116">
        <v>910</v>
      </c>
    </row>
    <row r="2765" spans="40:45" x14ac:dyDescent="0.25">
      <c r="AN2765" s="116" t="s">
        <v>956</v>
      </c>
      <c r="AO2765" s="116" t="s">
        <v>1149</v>
      </c>
      <c r="AP2765" s="116"/>
      <c r="AQ2765" s="116" t="s">
        <v>1039</v>
      </c>
      <c r="AR2765" s="116" t="s">
        <v>1101</v>
      </c>
      <c r="AS2765" s="116">
        <v>497</v>
      </c>
    </row>
    <row r="2766" spans="40:45" x14ac:dyDescent="0.25">
      <c r="AN2766" s="116" t="s">
        <v>956</v>
      </c>
      <c r="AO2766" s="116" t="s">
        <v>1149</v>
      </c>
      <c r="AP2766" s="116"/>
      <c r="AQ2766" s="116" t="s">
        <v>1040</v>
      </c>
      <c r="AR2766" s="116" t="s">
        <v>1101</v>
      </c>
      <c r="AS2766" s="116">
        <v>6</v>
      </c>
    </row>
    <row r="2767" spans="40:45" x14ac:dyDescent="0.25">
      <c r="AN2767" s="116" t="s">
        <v>956</v>
      </c>
      <c r="AO2767" s="116" t="s">
        <v>1149</v>
      </c>
      <c r="AP2767" s="116"/>
      <c r="AQ2767" s="116" t="s">
        <v>1041</v>
      </c>
      <c r="AR2767" s="116" t="s">
        <v>1101</v>
      </c>
      <c r="AS2767" s="116">
        <v>4447</v>
      </c>
    </row>
    <row r="2768" spans="40:45" x14ac:dyDescent="0.25">
      <c r="AN2768" s="116" t="s">
        <v>956</v>
      </c>
      <c r="AO2768" s="116" t="s">
        <v>1149</v>
      </c>
      <c r="AP2768" s="116"/>
      <c r="AQ2768" s="116" t="s">
        <v>1042</v>
      </c>
      <c r="AR2768" s="116" t="s">
        <v>1101</v>
      </c>
      <c r="AS2768" s="116">
        <v>23431</v>
      </c>
    </row>
    <row r="2769" spans="40:45" x14ac:dyDescent="0.25">
      <c r="AN2769" s="116" t="s">
        <v>956</v>
      </c>
      <c r="AO2769" s="116"/>
      <c r="AP2769" s="116"/>
      <c r="AQ2769" s="116" t="s">
        <v>3</v>
      </c>
      <c r="AR2769" s="116" t="s">
        <v>1101</v>
      </c>
      <c r="AS2769" s="116">
        <v>49371</v>
      </c>
    </row>
    <row r="2770" spans="40:45" x14ac:dyDescent="0.25">
      <c r="AN2770" s="116" t="s">
        <v>956</v>
      </c>
      <c r="AO2770" s="116" t="s">
        <v>911</v>
      </c>
      <c r="AP2770" s="116"/>
      <c r="AQ2770" s="116" t="s">
        <v>1034</v>
      </c>
      <c r="AR2770" s="116" t="s">
        <v>1091</v>
      </c>
      <c r="AS2770" s="116">
        <v>155881</v>
      </c>
    </row>
    <row r="2771" spans="40:45" x14ac:dyDescent="0.25">
      <c r="AN2771" s="116" t="s">
        <v>956</v>
      </c>
      <c r="AO2771" s="116" t="s">
        <v>911</v>
      </c>
      <c r="AP2771" s="116"/>
      <c r="AQ2771" s="116" t="s">
        <v>1035</v>
      </c>
      <c r="AR2771" s="116" t="s">
        <v>1091</v>
      </c>
      <c r="AS2771" s="116">
        <v>305865</v>
      </c>
    </row>
    <row r="2772" spans="40:45" x14ac:dyDescent="0.25">
      <c r="AN2772" s="116" t="s">
        <v>956</v>
      </c>
      <c r="AO2772" s="116" t="s">
        <v>911</v>
      </c>
      <c r="AP2772" s="116"/>
      <c r="AQ2772" s="116" t="s">
        <v>1036</v>
      </c>
      <c r="AR2772" s="116" t="s">
        <v>1091</v>
      </c>
      <c r="AS2772" s="116">
        <v>16066</v>
      </c>
    </row>
    <row r="2773" spans="40:45" x14ac:dyDescent="0.25">
      <c r="AN2773" s="116" t="s">
        <v>956</v>
      </c>
      <c r="AO2773" s="116" t="s">
        <v>911</v>
      </c>
      <c r="AP2773" s="116"/>
      <c r="AQ2773" s="116" t="s">
        <v>1037</v>
      </c>
      <c r="AR2773" s="116" t="s">
        <v>1091</v>
      </c>
      <c r="AS2773" s="116"/>
    </row>
    <row r="2774" spans="40:45" x14ac:dyDescent="0.25">
      <c r="AN2774" s="116" t="s">
        <v>956</v>
      </c>
      <c r="AO2774" s="116" t="s">
        <v>911</v>
      </c>
      <c r="AP2774" s="116"/>
      <c r="AQ2774" s="116" t="s">
        <v>1038</v>
      </c>
      <c r="AR2774" s="116" t="s">
        <v>1091</v>
      </c>
      <c r="AS2774" s="116">
        <v>27807</v>
      </c>
    </row>
    <row r="2775" spans="40:45" x14ac:dyDescent="0.25">
      <c r="AN2775" s="116" t="s">
        <v>956</v>
      </c>
      <c r="AO2775" s="116" t="s">
        <v>911</v>
      </c>
      <c r="AP2775" s="116"/>
      <c r="AQ2775" s="116" t="s">
        <v>1039</v>
      </c>
      <c r="AR2775" s="116" t="s">
        <v>1091</v>
      </c>
      <c r="AS2775" s="116">
        <v>18346</v>
      </c>
    </row>
    <row r="2776" spans="40:45" x14ac:dyDescent="0.25">
      <c r="AN2776" s="116" t="s">
        <v>956</v>
      </c>
      <c r="AO2776" s="116" t="s">
        <v>911</v>
      </c>
      <c r="AP2776" s="116"/>
      <c r="AQ2776" s="116" t="s">
        <v>1040</v>
      </c>
      <c r="AR2776" s="116" t="s">
        <v>1091</v>
      </c>
      <c r="AS2776" s="116">
        <v>42</v>
      </c>
    </row>
    <row r="2777" spans="40:45" x14ac:dyDescent="0.25">
      <c r="AN2777" s="116" t="s">
        <v>956</v>
      </c>
      <c r="AO2777" s="116" t="s">
        <v>911</v>
      </c>
      <c r="AP2777" s="116"/>
      <c r="AQ2777" s="116" t="s">
        <v>1041</v>
      </c>
      <c r="AR2777" s="116" t="s">
        <v>1091</v>
      </c>
      <c r="AS2777" s="116">
        <v>159794</v>
      </c>
    </row>
    <row r="2778" spans="40:45" x14ac:dyDescent="0.25">
      <c r="AN2778" s="116" t="s">
        <v>956</v>
      </c>
      <c r="AO2778" s="116" t="s">
        <v>911</v>
      </c>
      <c r="AP2778" s="116"/>
      <c r="AQ2778" s="116" t="s">
        <v>1042</v>
      </c>
      <c r="AR2778" s="116" t="s">
        <v>1091</v>
      </c>
      <c r="AS2778" s="116">
        <v>688437</v>
      </c>
    </row>
    <row r="2779" spans="40:45" x14ac:dyDescent="0.25">
      <c r="AN2779" s="116" t="s">
        <v>956</v>
      </c>
      <c r="AO2779" s="116"/>
      <c r="AP2779" s="116"/>
      <c r="AQ2779" s="116" t="s">
        <v>3</v>
      </c>
      <c r="AR2779" s="116" t="s">
        <v>1091</v>
      </c>
      <c r="AS2779" s="116">
        <v>1372238</v>
      </c>
    </row>
    <row r="2780" spans="40:45" x14ac:dyDescent="0.25">
      <c r="AN2780" s="116" t="s">
        <v>1017</v>
      </c>
      <c r="AO2780" s="116" t="s">
        <v>1149</v>
      </c>
      <c r="AP2780" s="116"/>
      <c r="AQ2780" s="116" t="s">
        <v>1034</v>
      </c>
      <c r="AR2780" s="116" t="s">
        <v>1101</v>
      </c>
      <c r="AS2780" s="116">
        <v>3896</v>
      </c>
    </row>
    <row r="2781" spans="40:45" x14ac:dyDescent="0.25">
      <c r="AN2781" s="116" t="s">
        <v>1017</v>
      </c>
      <c r="AO2781" s="116" t="s">
        <v>1149</v>
      </c>
      <c r="AP2781" s="116"/>
      <c r="AQ2781" s="116" t="s">
        <v>1035</v>
      </c>
      <c r="AR2781" s="116" t="s">
        <v>1101</v>
      </c>
      <c r="AS2781" s="116">
        <v>1286</v>
      </c>
    </row>
    <row r="2782" spans="40:45" x14ac:dyDescent="0.25">
      <c r="AN2782" s="116" t="s">
        <v>1017</v>
      </c>
      <c r="AO2782" s="116" t="s">
        <v>1149</v>
      </c>
      <c r="AP2782" s="116"/>
      <c r="AQ2782" s="116" t="s">
        <v>1036</v>
      </c>
      <c r="AR2782" s="116" t="s">
        <v>1101</v>
      </c>
      <c r="AS2782" s="116">
        <v>283</v>
      </c>
    </row>
    <row r="2783" spans="40:45" x14ac:dyDescent="0.25">
      <c r="AN2783" s="116" t="s">
        <v>1017</v>
      </c>
      <c r="AO2783" s="116" t="s">
        <v>1149</v>
      </c>
      <c r="AP2783" s="116"/>
      <c r="AQ2783" s="116" t="s">
        <v>1038</v>
      </c>
      <c r="AR2783" s="116" t="s">
        <v>1101</v>
      </c>
      <c r="AS2783" s="116"/>
    </row>
    <row r="2784" spans="40:45" x14ac:dyDescent="0.25">
      <c r="AN2784" s="116" t="s">
        <v>1017</v>
      </c>
      <c r="AO2784" s="116" t="s">
        <v>1149</v>
      </c>
      <c r="AP2784" s="116"/>
      <c r="AQ2784" s="116" t="s">
        <v>1039</v>
      </c>
      <c r="AR2784" s="116" t="s">
        <v>1101</v>
      </c>
      <c r="AS2784" s="116">
        <v>177</v>
      </c>
    </row>
    <row r="2785" spans="40:45" x14ac:dyDescent="0.25">
      <c r="AN2785" s="116" t="s">
        <v>1017</v>
      </c>
      <c r="AO2785" s="116" t="s">
        <v>1149</v>
      </c>
      <c r="AP2785" s="116"/>
      <c r="AQ2785" s="116" t="s">
        <v>1040</v>
      </c>
      <c r="AR2785" s="116" t="s">
        <v>1101</v>
      </c>
      <c r="AS2785" s="116">
        <v>4</v>
      </c>
    </row>
    <row r="2786" spans="40:45" x14ac:dyDescent="0.25">
      <c r="AN2786" s="116" t="s">
        <v>1017</v>
      </c>
      <c r="AO2786" s="116" t="s">
        <v>1149</v>
      </c>
      <c r="AP2786" s="116"/>
      <c r="AQ2786" s="116" t="s">
        <v>1041</v>
      </c>
      <c r="AR2786" s="116" t="s">
        <v>1101</v>
      </c>
      <c r="AS2786" s="116">
        <v>673</v>
      </c>
    </row>
    <row r="2787" spans="40:45" x14ac:dyDescent="0.25">
      <c r="AN2787" s="116" t="s">
        <v>1017</v>
      </c>
      <c r="AO2787" s="116" t="s">
        <v>1149</v>
      </c>
      <c r="AP2787" s="116"/>
      <c r="AQ2787" s="116" t="s">
        <v>1042</v>
      </c>
      <c r="AR2787" s="116" t="s">
        <v>1101</v>
      </c>
      <c r="AS2787" s="116">
        <v>5607</v>
      </c>
    </row>
    <row r="2788" spans="40:45" x14ac:dyDescent="0.25">
      <c r="AN2788" s="116" t="s">
        <v>1017</v>
      </c>
      <c r="AO2788" s="116"/>
      <c r="AP2788" s="116"/>
      <c r="AQ2788" s="116" t="s">
        <v>3</v>
      </c>
      <c r="AR2788" s="116" t="s">
        <v>1101</v>
      </c>
      <c r="AS2788" s="116">
        <v>11926</v>
      </c>
    </row>
    <row r="2789" spans="40:45" x14ac:dyDescent="0.25">
      <c r="AN2789" s="116" t="s">
        <v>1017</v>
      </c>
      <c r="AO2789" s="116" t="s">
        <v>911</v>
      </c>
      <c r="AP2789" s="116"/>
      <c r="AQ2789" s="116" t="s">
        <v>1034</v>
      </c>
      <c r="AR2789" s="116" t="s">
        <v>1091</v>
      </c>
      <c r="AS2789" s="116">
        <v>57396</v>
      </c>
    </row>
    <row r="2790" spans="40:45" x14ac:dyDescent="0.25">
      <c r="AN2790" s="116" t="s">
        <v>1017</v>
      </c>
      <c r="AO2790" s="116" t="s">
        <v>911</v>
      </c>
      <c r="AP2790" s="116"/>
      <c r="AQ2790" s="116" t="s">
        <v>1035</v>
      </c>
      <c r="AR2790" s="116" t="s">
        <v>1091</v>
      </c>
      <c r="AS2790" s="116">
        <v>35935</v>
      </c>
    </row>
    <row r="2791" spans="40:45" x14ac:dyDescent="0.25">
      <c r="AN2791" s="116" t="s">
        <v>1017</v>
      </c>
      <c r="AO2791" s="116" t="s">
        <v>911</v>
      </c>
      <c r="AP2791" s="116"/>
      <c r="AQ2791" s="116" t="s">
        <v>1036</v>
      </c>
      <c r="AR2791" s="116" t="s">
        <v>1091</v>
      </c>
      <c r="AS2791" s="116">
        <v>2163</v>
      </c>
    </row>
    <row r="2792" spans="40:45" x14ac:dyDescent="0.25">
      <c r="AN2792" s="116" t="s">
        <v>1017</v>
      </c>
      <c r="AO2792" s="116" t="s">
        <v>911</v>
      </c>
      <c r="AP2792" s="116"/>
      <c r="AQ2792" s="116" t="s">
        <v>1038</v>
      </c>
      <c r="AR2792" s="116" t="s">
        <v>1091</v>
      </c>
      <c r="AS2792" s="116"/>
    </row>
    <row r="2793" spans="40:45" x14ac:dyDescent="0.25">
      <c r="AN2793" s="116" t="s">
        <v>1017</v>
      </c>
      <c r="AO2793" s="116" t="s">
        <v>911</v>
      </c>
      <c r="AP2793" s="116"/>
      <c r="AQ2793" s="116" t="s">
        <v>1039</v>
      </c>
      <c r="AR2793" s="116" t="s">
        <v>1091</v>
      </c>
      <c r="AS2793" s="116">
        <v>5420</v>
      </c>
    </row>
    <row r="2794" spans="40:45" x14ac:dyDescent="0.25">
      <c r="AN2794" s="116" t="s">
        <v>1017</v>
      </c>
      <c r="AO2794" s="116" t="s">
        <v>911</v>
      </c>
      <c r="AP2794" s="116"/>
      <c r="AQ2794" s="116" t="s">
        <v>1041</v>
      </c>
      <c r="AR2794" s="116" t="s">
        <v>1091</v>
      </c>
      <c r="AS2794" s="116">
        <v>6209</v>
      </c>
    </row>
    <row r="2795" spans="40:45" x14ac:dyDescent="0.25">
      <c r="AN2795" s="116" t="s">
        <v>1017</v>
      </c>
      <c r="AO2795" s="116" t="s">
        <v>911</v>
      </c>
      <c r="AP2795" s="116"/>
      <c r="AQ2795" s="116" t="s">
        <v>1042</v>
      </c>
      <c r="AR2795" s="116" t="s">
        <v>1091</v>
      </c>
      <c r="AS2795" s="116">
        <v>94495</v>
      </c>
    </row>
    <row r="2796" spans="40:45" x14ac:dyDescent="0.25">
      <c r="AN2796" s="116" t="s">
        <v>1017</v>
      </c>
      <c r="AO2796" s="116"/>
      <c r="AP2796" s="116"/>
      <c r="AQ2796" s="116" t="s">
        <v>3</v>
      </c>
      <c r="AR2796" s="116" t="s">
        <v>1091</v>
      </c>
      <c r="AS2796" s="116">
        <v>201618</v>
      </c>
    </row>
    <row r="2797" spans="40:45" x14ac:dyDescent="0.25">
      <c r="AN2797" s="116" t="s">
        <v>1018</v>
      </c>
      <c r="AO2797" s="116" t="s">
        <v>1149</v>
      </c>
      <c r="AP2797" s="116"/>
      <c r="AQ2797" s="116" t="s">
        <v>1034</v>
      </c>
      <c r="AR2797" s="116" t="s">
        <v>1101</v>
      </c>
      <c r="AS2797" s="116">
        <v>3195</v>
      </c>
    </row>
    <row r="2798" spans="40:45" x14ac:dyDescent="0.25">
      <c r="AN2798" s="116" t="s">
        <v>1018</v>
      </c>
      <c r="AO2798" s="116" t="s">
        <v>1149</v>
      </c>
      <c r="AP2798" s="116"/>
      <c r="AQ2798" s="116" t="s">
        <v>1035</v>
      </c>
      <c r="AR2798" s="116" t="s">
        <v>1101</v>
      </c>
      <c r="AS2798" s="116">
        <v>8590</v>
      </c>
    </row>
    <row r="2799" spans="40:45" x14ac:dyDescent="0.25">
      <c r="AN2799" s="116" t="s">
        <v>1018</v>
      </c>
      <c r="AO2799" s="116" t="s">
        <v>1149</v>
      </c>
      <c r="AP2799" s="116"/>
      <c r="AQ2799" s="116" t="s">
        <v>1036</v>
      </c>
      <c r="AR2799" s="116" t="s">
        <v>1101</v>
      </c>
      <c r="AS2799" s="116">
        <v>82</v>
      </c>
    </row>
    <row r="2800" spans="40:45" x14ac:dyDescent="0.25">
      <c r="AN2800" s="116" t="s">
        <v>1018</v>
      </c>
      <c r="AO2800" s="116" t="s">
        <v>1149</v>
      </c>
      <c r="AP2800" s="116"/>
      <c r="AQ2800" s="116" t="s">
        <v>1037</v>
      </c>
      <c r="AR2800" s="116" t="s">
        <v>1101</v>
      </c>
      <c r="AS2800" s="116">
        <v>2</v>
      </c>
    </row>
    <row r="2801" spans="40:45" x14ac:dyDescent="0.25">
      <c r="AN2801" s="116" t="s">
        <v>1018</v>
      </c>
      <c r="AO2801" s="116" t="s">
        <v>1149</v>
      </c>
      <c r="AP2801" s="116"/>
      <c r="AQ2801" s="116" t="s">
        <v>1038</v>
      </c>
      <c r="AR2801" s="116" t="s">
        <v>1101</v>
      </c>
      <c r="AS2801" s="116">
        <v>500</v>
      </c>
    </row>
    <row r="2802" spans="40:45" x14ac:dyDescent="0.25">
      <c r="AN2802" s="116" t="s">
        <v>1018</v>
      </c>
      <c r="AO2802" s="116" t="s">
        <v>1149</v>
      </c>
      <c r="AP2802" s="116"/>
      <c r="AQ2802" s="116" t="s">
        <v>1039</v>
      </c>
      <c r="AR2802" s="116" t="s">
        <v>1101</v>
      </c>
      <c r="AS2802" s="116">
        <v>114</v>
      </c>
    </row>
    <row r="2803" spans="40:45" x14ac:dyDescent="0.25">
      <c r="AN2803" s="116" t="s">
        <v>1018</v>
      </c>
      <c r="AO2803" s="116" t="s">
        <v>1149</v>
      </c>
      <c r="AP2803" s="116"/>
      <c r="AQ2803" s="116" t="s">
        <v>1041</v>
      </c>
      <c r="AR2803" s="116" t="s">
        <v>1101</v>
      </c>
      <c r="AS2803" s="116">
        <v>1035</v>
      </c>
    </row>
    <row r="2804" spans="40:45" x14ac:dyDescent="0.25">
      <c r="AN2804" s="116" t="s">
        <v>1018</v>
      </c>
      <c r="AO2804" s="116" t="s">
        <v>1149</v>
      </c>
      <c r="AP2804" s="116"/>
      <c r="AQ2804" s="116" t="s">
        <v>1042</v>
      </c>
      <c r="AR2804" s="116" t="s">
        <v>1101</v>
      </c>
      <c r="AS2804" s="116">
        <v>5923</v>
      </c>
    </row>
    <row r="2805" spans="40:45" x14ac:dyDescent="0.25">
      <c r="AN2805" s="116" t="s">
        <v>1018</v>
      </c>
      <c r="AO2805" s="116"/>
      <c r="AP2805" s="116"/>
      <c r="AQ2805" s="116" t="s">
        <v>3</v>
      </c>
      <c r="AR2805" s="116" t="s">
        <v>1101</v>
      </c>
      <c r="AS2805" s="116">
        <v>19441</v>
      </c>
    </row>
    <row r="2806" spans="40:45" x14ac:dyDescent="0.25">
      <c r="AN2806" s="116" t="s">
        <v>1018</v>
      </c>
      <c r="AO2806" s="116" t="s">
        <v>911</v>
      </c>
      <c r="AP2806" s="116"/>
      <c r="AQ2806" s="116" t="s">
        <v>1034</v>
      </c>
      <c r="AR2806" s="116" t="s">
        <v>1091</v>
      </c>
      <c r="AS2806" s="116">
        <v>41285</v>
      </c>
    </row>
    <row r="2807" spans="40:45" x14ac:dyDescent="0.25">
      <c r="AN2807" s="116" t="s">
        <v>1018</v>
      </c>
      <c r="AO2807" s="116" t="s">
        <v>911</v>
      </c>
      <c r="AP2807" s="116"/>
      <c r="AQ2807" s="116" t="s">
        <v>1035</v>
      </c>
      <c r="AR2807" s="116" t="s">
        <v>1091</v>
      </c>
      <c r="AS2807" s="116">
        <v>139056</v>
      </c>
    </row>
    <row r="2808" spans="40:45" x14ac:dyDescent="0.25">
      <c r="AN2808" s="116" t="s">
        <v>1018</v>
      </c>
      <c r="AO2808" s="116" t="s">
        <v>911</v>
      </c>
      <c r="AP2808" s="116"/>
      <c r="AQ2808" s="116" t="s">
        <v>1036</v>
      </c>
      <c r="AR2808" s="116" t="s">
        <v>1091</v>
      </c>
      <c r="AS2808" s="116">
        <v>1725</v>
      </c>
    </row>
    <row r="2809" spans="40:45" x14ac:dyDescent="0.25">
      <c r="AN2809" s="116" t="s">
        <v>1018</v>
      </c>
      <c r="AO2809" s="116" t="s">
        <v>911</v>
      </c>
      <c r="AP2809" s="116"/>
      <c r="AQ2809" s="116" t="s">
        <v>1038</v>
      </c>
      <c r="AR2809" s="116" t="s">
        <v>1091</v>
      </c>
      <c r="AS2809" s="116">
        <v>6903</v>
      </c>
    </row>
    <row r="2810" spans="40:45" x14ac:dyDescent="0.25">
      <c r="AN2810" s="116" t="s">
        <v>1018</v>
      </c>
      <c r="AO2810" s="116" t="s">
        <v>911</v>
      </c>
      <c r="AP2810" s="116"/>
      <c r="AQ2810" s="116" t="s">
        <v>1039</v>
      </c>
      <c r="AR2810" s="116" t="s">
        <v>1091</v>
      </c>
      <c r="AS2810" s="116">
        <v>2924</v>
      </c>
    </row>
    <row r="2811" spans="40:45" x14ac:dyDescent="0.25">
      <c r="AN2811" s="116" t="s">
        <v>1018</v>
      </c>
      <c r="AO2811" s="116" t="s">
        <v>911</v>
      </c>
      <c r="AP2811" s="116"/>
      <c r="AQ2811" s="116" t="s">
        <v>1041</v>
      </c>
      <c r="AR2811" s="116" t="s">
        <v>1091</v>
      </c>
      <c r="AS2811" s="116">
        <v>34606</v>
      </c>
    </row>
    <row r="2812" spans="40:45" x14ac:dyDescent="0.25">
      <c r="AN2812" s="116" t="s">
        <v>1018</v>
      </c>
      <c r="AO2812" s="116" t="s">
        <v>911</v>
      </c>
      <c r="AP2812" s="116"/>
      <c r="AQ2812" s="116" t="s">
        <v>1042</v>
      </c>
      <c r="AR2812" s="116" t="s">
        <v>1091</v>
      </c>
      <c r="AS2812" s="116">
        <v>161505</v>
      </c>
    </row>
    <row r="2813" spans="40:45" x14ac:dyDescent="0.25">
      <c r="AN2813" s="116" t="s">
        <v>1018</v>
      </c>
      <c r="AO2813" s="116"/>
      <c r="AP2813" s="116"/>
      <c r="AQ2813" s="116" t="s">
        <v>3</v>
      </c>
      <c r="AR2813" s="116" t="s">
        <v>1091</v>
      </c>
      <c r="AS2813" s="116">
        <v>388005</v>
      </c>
    </row>
    <row r="2814" spans="40:45" x14ac:dyDescent="0.25">
      <c r="AN2814" s="116" t="s">
        <v>1155</v>
      </c>
      <c r="AO2814" s="116" t="s">
        <v>1149</v>
      </c>
      <c r="AP2814" s="116"/>
      <c r="AQ2814" s="116" t="s">
        <v>1034</v>
      </c>
      <c r="AR2814" s="116" t="s">
        <v>1101</v>
      </c>
      <c r="AS2814" s="116">
        <v>513</v>
      </c>
    </row>
    <row r="2815" spans="40:45" x14ac:dyDescent="0.25">
      <c r="AN2815" s="116" t="s">
        <v>1155</v>
      </c>
      <c r="AO2815" s="116" t="s">
        <v>1149</v>
      </c>
      <c r="AP2815" s="116"/>
      <c r="AQ2815" s="116" t="s">
        <v>1035</v>
      </c>
      <c r="AR2815" s="116" t="s">
        <v>1101</v>
      </c>
      <c r="AS2815" s="116">
        <v>566</v>
      </c>
    </row>
    <row r="2816" spans="40:45" x14ac:dyDescent="0.25">
      <c r="AN2816" s="116" t="s">
        <v>1155</v>
      </c>
      <c r="AO2816" s="116" t="s">
        <v>1149</v>
      </c>
      <c r="AP2816" s="116"/>
      <c r="AQ2816" s="116" t="s">
        <v>1036</v>
      </c>
      <c r="AR2816" s="116" t="s">
        <v>1101</v>
      </c>
      <c r="AS2816" s="116">
        <v>474</v>
      </c>
    </row>
    <row r="2817" spans="40:45" x14ac:dyDescent="0.25">
      <c r="AN2817" s="116" t="s">
        <v>1155</v>
      </c>
      <c r="AO2817" s="116" t="s">
        <v>1149</v>
      </c>
      <c r="AP2817" s="116"/>
      <c r="AQ2817" s="116" t="s">
        <v>1038</v>
      </c>
      <c r="AR2817" s="116" t="s">
        <v>1101</v>
      </c>
      <c r="AS2817" s="116">
        <v>817</v>
      </c>
    </row>
    <row r="2818" spans="40:45" x14ac:dyDescent="0.25">
      <c r="AN2818" s="116" t="s">
        <v>1155</v>
      </c>
      <c r="AO2818" s="116" t="s">
        <v>1149</v>
      </c>
      <c r="AP2818" s="116"/>
      <c r="AQ2818" s="116" t="s">
        <v>1041</v>
      </c>
      <c r="AR2818" s="116" t="s">
        <v>1101</v>
      </c>
      <c r="AS2818" s="116">
        <v>1774</v>
      </c>
    </row>
    <row r="2819" spans="40:45" x14ac:dyDescent="0.25">
      <c r="AN2819" s="116" t="s">
        <v>1155</v>
      </c>
      <c r="AO2819" s="116" t="s">
        <v>1149</v>
      </c>
      <c r="AP2819" s="116"/>
      <c r="AQ2819" s="116" t="s">
        <v>1042</v>
      </c>
      <c r="AR2819" s="116" t="s">
        <v>1101</v>
      </c>
      <c r="AS2819" s="116">
        <v>13206</v>
      </c>
    </row>
    <row r="2820" spans="40:45" x14ac:dyDescent="0.25">
      <c r="AN2820" s="116" t="s">
        <v>1155</v>
      </c>
      <c r="AO2820" s="116"/>
      <c r="AP2820" s="116"/>
      <c r="AQ2820" s="116" t="s">
        <v>3</v>
      </c>
      <c r="AR2820" s="116" t="s">
        <v>1101</v>
      </c>
      <c r="AS2820" s="116">
        <v>17349</v>
      </c>
    </row>
    <row r="2821" spans="40:45" x14ac:dyDescent="0.25">
      <c r="AN2821" s="116" t="s">
        <v>1155</v>
      </c>
      <c r="AO2821" s="116" t="s">
        <v>911</v>
      </c>
      <c r="AP2821" s="116"/>
      <c r="AQ2821" s="116" t="s">
        <v>1034</v>
      </c>
      <c r="AR2821" s="116" t="s">
        <v>1091</v>
      </c>
      <c r="AS2821" s="116">
        <v>8466</v>
      </c>
    </row>
    <row r="2822" spans="40:45" x14ac:dyDescent="0.25">
      <c r="AN2822" s="116" t="s">
        <v>1155</v>
      </c>
      <c r="AO2822" s="116" t="s">
        <v>911</v>
      </c>
      <c r="AP2822" s="116"/>
      <c r="AQ2822" s="116" t="s">
        <v>1035</v>
      </c>
      <c r="AR2822" s="116" t="s">
        <v>1091</v>
      </c>
      <c r="AS2822" s="116">
        <v>4353</v>
      </c>
    </row>
    <row r="2823" spans="40:45" x14ac:dyDescent="0.25">
      <c r="AN2823" s="116" t="s">
        <v>1155</v>
      </c>
      <c r="AO2823" s="116" t="s">
        <v>911</v>
      </c>
      <c r="AP2823" s="116"/>
      <c r="AQ2823" s="116" t="s">
        <v>1036</v>
      </c>
      <c r="AR2823" s="116" t="s">
        <v>1091</v>
      </c>
      <c r="AS2823" s="116">
        <v>23278</v>
      </c>
    </row>
    <row r="2824" spans="40:45" x14ac:dyDescent="0.25">
      <c r="AN2824" s="116" t="s">
        <v>1155</v>
      </c>
      <c r="AO2824" s="116" t="s">
        <v>911</v>
      </c>
      <c r="AP2824" s="116"/>
      <c r="AQ2824" s="116" t="s">
        <v>1038</v>
      </c>
      <c r="AR2824" s="116" t="s">
        <v>1091</v>
      </c>
      <c r="AS2824" s="116">
        <v>24661</v>
      </c>
    </row>
    <row r="2825" spans="40:45" x14ac:dyDescent="0.25">
      <c r="AN2825" s="116" t="s">
        <v>1155</v>
      </c>
      <c r="AO2825" s="116" t="s">
        <v>911</v>
      </c>
      <c r="AP2825" s="116"/>
      <c r="AQ2825" s="116" t="s">
        <v>1041</v>
      </c>
      <c r="AR2825" s="116" t="s">
        <v>1091</v>
      </c>
      <c r="AS2825" s="116">
        <v>73936</v>
      </c>
    </row>
    <row r="2826" spans="40:45" x14ac:dyDescent="0.25">
      <c r="AN2826" s="116" t="s">
        <v>1155</v>
      </c>
      <c r="AO2826" s="116" t="s">
        <v>911</v>
      </c>
      <c r="AP2826" s="116"/>
      <c r="AQ2826" s="116" t="s">
        <v>1042</v>
      </c>
      <c r="AR2826" s="116" t="s">
        <v>1091</v>
      </c>
      <c r="AS2826" s="116">
        <v>347486</v>
      </c>
    </row>
    <row r="2827" spans="40:45" x14ac:dyDescent="0.25">
      <c r="AN2827" s="116" t="s">
        <v>1155</v>
      </c>
      <c r="AO2827" s="116"/>
      <c r="AP2827" s="116"/>
      <c r="AQ2827" s="116" t="s">
        <v>3</v>
      </c>
      <c r="AR2827" s="116" t="s">
        <v>1091</v>
      </c>
      <c r="AS2827" s="116">
        <v>482181</v>
      </c>
    </row>
    <row r="2828" spans="40:45" x14ac:dyDescent="0.25">
      <c r="AN2828" s="116" t="s">
        <v>1156</v>
      </c>
      <c r="AO2828" s="116" t="s">
        <v>1149</v>
      </c>
      <c r="AP2828" s="116"/>
      <c r="AQ2828" s="116" t="s">
        <v>1034</v>
      </c>
      <c r="AR2828" s="116" t="s">
        <v>1101</v>
      </c>
      <c r="AS2828" s="116">
        <v>1671</v>
      </c>
    </row>
    <row r="2829" spans="40:45" x14ac:dyDescent="0.25">
      <c r="AN2829" s="116" t="s">
        <v>1156</v>
      </c>
      <c r="AO2829" s="116" t="s">
        <v>1149</v>
      </c>
      <c r="AP2829" s="116"/>
      <c r="AQ2829" s="116" t="s">
        <v>1035</v>
      </c>
      <c r="AR2829" s="116" t="s">
        <v>1101</v>
      </c>
      <c r="AS2829" s="116">
        <v>4429</v>
      </c>
    </row>
    <row r="2830" spans="40:45" x14ac:dyDescent="0.25">
      <c r="AN2830" s="116" t="s">
        <v>1156</v>
      </c>
      <c r="AO2830" s="116" t="s">
        <v>1149</v>
      </c>
      <c r="AP2830" s="116"/>
      <c r="AQ2830" s="116" t="s">
        <v>1036</v>
      </c>
      <c r="AR2830" s="116" t="s">
        <v>1101</v>
      </c>
      <c r="AS2830" s="116">
        <v>310</v>
      </c>
    </row>
    <row r="2831" spans="40:45" x14ac:dyDescent="0.25">
      <c r="AN2831" s="116" t="s">
        <v>1156</v>
      </c>
      <c r="AO2831" s="116" t="s">
        <v>1149</v>
      </c>
      <c r="AP2831" s="116"/>
      <c r="AQ2831" s="116" t="s">
        <v>1038</v>
      </c>
      <c r="AR2831" s="116" t="s">
        <v>1101</v>
      </c>
      <c r="AS2831" s="116">
        <v>18</v>
      </c>
    </row>
    <row r="2832" spans="40:45" x14ac:dyDescent="0.25">
      <c r="AN2832" s="116" t="s">
        <v>1156</v>
      </c>
      <c r="AO2832" s="116" t="s">
        <v>1149</v>
      </c>
      <c r="AP2832" s="116"/>
      <c r="AQ2832" s="116" t="s">
        <v>1039</v>
      </c>
      <c r="AR2832" s="116" t="s">
        <v>1101</v>
      </c>
      <c r="AS2832" s="116">
        <v>83</v>
      </c>
    </row>
    <row r="2833" spans="40:45" x14ac:dyDescent="0.25">
      <c r="AN2833" s="116" t="s">
        <v>1156</v>
      </c>
      <c r="AO2833" s="116" t="s">
        <v>1149</v>
      </c>
      <c r="AP2833" s="116"/>
      <c r="AQ2833" s="116" t="s">
        <v>1041</v>
      </c>
      <c r="AR2833" s="116" t="s">
        <v>1101</v>
      </c>
      <c r="AS2833" s="116">
        <v>481</v>
      </c>
    </row>
    <row r="2834" spans="40:45" x14ac:dyDescent="0.25">
      <c r="AN2834" s="116" t="s">
        <v>1156</v>
      </c>
      <c r="AO2834" s="116" t="s">
        <v>1149</v>
      </c>
      <c r="AP2834" s="116"/>
      <c r="AQ2834" s="116" t="s">
        <v>1042</v>
      </c>
      <c r="AR2834" s="116" t="s">
        <v>1101</v>
      </c>
      <c r="AS2834" s="116">
        <v>785</v>
      </c>
    </row>
    <row r="2835" spans="40:45" x14ac:dyDescent="0.25">
      <c r="AN2835" s="116" t="s">
        <v>1156</v>
      </c>
      <c r="AO2835" s="116"/>
      <c r="AP2835" s="116"/>
      <c r="AQ2835" s="116" t="s">
        <v>3</v>
      </c>
      <c r="AR2835" s="116" t="s">
        <v>1101</v>
      </c>
      <c r="AS2835" s="116">
        <v>7777</v>
      </c>
    </row>
    <row r="2836" spans="40:45" x14ac:dyDescent="0.25">
      <c r="AN2836" s="116" t="s">
        <v>1156</v>
      </c>
      <c r="AO2836" s="116" t="s">
        <v>911</v>
      </c>
      <c r="AP2836" s="116"/>
      <c r="AQ2836" s="116" t="s">
        <v>1034</v>
      </c>
      <c r="AR2836" s="116" t="s">
        <v>1091</v>
      </c>
      <c r="AS2836" s="116">
        <v>46155</v>
      </c>
    </row>
    <row r="2837" spans="40:45" x14ac:dyDescent="0.25">
      <c r="AN2837" s="116" t="s">
        <v>1156</v>
      </c>
      <c r="AO2837" s="116" t="s">
        <v>911</v>
      </c>
      <c r="AP2837" s="116"/>
      <c r="AQ2837" s="116" t="s">
        <v>1035</v>
      </c>
      <c r="AR2837" s="116" t="s">
        <v>1091</v>
      </c>
      <c r="AS2837" s="116">
        <v>90885</v>
      </c>
    </row>
    <row r="2838" spans="40:45" x14ac:dyDescent="0.25">
      <c r="AN2838" s="116" t="s">
        <v>1156</v>
      </c>
      <c r="AO2838" s="116" t="s">
        <v>911</v>
      </c>
      <c r="AP2838" s="116"/>
      <c r="AQ2838" s="116" t="s">
        <v>1036</v>
      </c>
      <c r="AR2838" s="116" t="s">
        <v>1091</v>
      </c>
      <c r="AS2838" s="116">
        <v>10120</v>
      </c>
    </row>
    <row r="2839" spans="40:45" x14ac:dyDescent="0.25">
      <c r="AN2839" s="116" t="s">
        <v>1156</v>
      </c>
      <c r="AO2839" s="116" t="s">
        <v>911</v>
      </c>
      <c r="AP2839" s="116"/>
      <c r="AQ2839" s="116" t="s">
        <v>1038</v>
      </c>
      <c r="AR2839" s="116" t="s">
        <v>1091</v>
      </c>
      <c r="AS2839" s="116">
        <v>458</v>
      </c>
    </row>
    <row r="2840" spans="40:45" x14ac:dyDescent="0.25">
      <c r="AN2840" s="116" t="s">
        <v>1156</v>
      </c>
      <c r="AO2840" s="116" t="s">
        <v>911</v>
      </c>
      <c r="AP2840" s="116"/>
      <c r="AQ2840" s="116" t="s">
        <v>1039</v>
      </c>
      <c r="AR2840" s="116" t="s">
        <v>1091</v>
      </c>
      <c r="AS2840" s="116">
        <v>2942</v>
      </c>
    </row>
    <row r="2841" spans="40:45" x14ac:dyDescent="0.25">
      <c r="AN2841" s="116" t="s">
        <v>1156</v>
      </c>
      <c r="AO2841" s="116" t="s">
        <v>911</v>
      </c>
      <c r="AP2841" s="116"/>
      <c r="AQ2841" s="116" t="s">
        <v>1041</v>
      </c>
      <c r="AR2841" s="116" t="s">
        <v>1091</v>
      </c>
      <c r="AS2841" s="116">
        <v>2666</v>
      </c>
    </row>
    <row r="2842" spans="40:45" x14ac:dyDescent="0.25">
      <c r="AN2842" s="116" t="s">
        <v>1156</v>
      </c>
      <c r="AO2842" s="116" t="s">
        <v>911</v>
      </c>
      <c r="AP2842" s="116"/>
      <c r="AQ2842" s="116" t="s">
        <v>1042</v>
      </c>
      <c r="AR2842" s="116" t="s">
        <v>1091</v>
      </c>
      <c r="AS2842" s="116">
        <v>15929</v>
      </c>
    </row>
    <row r="2843" spans="40:45" x14ac:dyDescent="0.25">
      <c r="AN2843" s="116" t="s">
        <v>1156</v>
      </c>
      <c r="AO2843" s="116"/>
      <c r="AP2843" s="116"/>
      <c r="AQ2843" s="116" t="s">
        <v>3</v>
      </c>
      <c r="AR2843" s="116" t="s">
        <v>1091</v>
      </c>
      <c r="AS2843" s="116">
        <v>169156</v>
      </c>
    </row>
    <row r="2844" spans="40:45" x14ac:dyDescent="0.25">
      <c r="AN2844" s="116" t="s">
        <v>1157</v>
      </c>
      <c r="AO2844" s="116" t="s">
        <v>1149</v>
      </c>
      <c r="AP2844" s="116"/>
      <c r="AQ2844" s="116" t="s">
        <v>1034</v>
      </c>
      <c r="AR2844" s="116" t="s">
        <v>1101</v>
      </c>
      <c r="AS2844" s="116"/>
    </row>
    <row r="2845" spans="40:45" x14ac:dyDescent="0.25">
      <c r="AN2845" s="116" t="s">
        <v>1157</v>
      </c>
      <c r="AO2845" s="116" t="s">
        <v>1149</v>
      </c>
      <c r="AP2845" s="116"/>
      <c r="AQ2845" s="116" t="s">
        <v>1035</v>
      </c>
      <c r="AR2845" s="116" t="s">
        <v>1101</v>
      </c>
      <c r="AS2845" s="116"/>
    </row>
    <row r="2846" spans="40:45" x14ac:dyDescent="0.25">
      <c r="AN2846" s="116" t="s">
        <v>1157</v>
      </c>
      <c r="AO2846" s="116" t="s">
        <v>1149</v>
      </c>
      <c r="AP2846" s="116"/>
      <c r="AQ2846" s="116" t="s">
        <v>1038</v>
      </c>
      <c r="AR2846" s="116" t="s">
        <v>1101</v>
      </c>
      <c r="AS2846" s="116">
        <v>2347</v>
      </c>
    </row>
    <row r="2847" spans="40:45" x14ac:dyDescent="0.25">
      <c r="AN2847" s="116" t="s">
        <v>1157</v>
      </c>
      <c r="AO2847" s="116" t="s">
        <v>1149</v>
      </c>
      <c r="AP2847" s="116"/>
      <c r="AQ2847" s="116" t="s">
        <v>1041</v>
      </c>
      <c r="AR2847" s="116" t="s">
        <v>1101</v>
      </c>
      <c r="AS2847" s="116">
        <v>5745</v>
      </c>
    </row>
    <row r="2848" spans="40:45" x14ac:dyDescent="0.25">
      <c r="AN2848" s="116" t="s">
        <v>1157</v>
      </c>
      <c r="AO2848" s="116" t="s">
        <v>1149</v>
      </c>
      <c r="AP2848" s="116"/>
      <c r="AQ2848" s="116" t="s">
        <v>1042</v>
      </c>
      <c r="AR2848" s="116" t="s">
        <v>1101</v>
      </c>
      <c r="AS2848" s="116">
        <v>2316</v>
      </c>
    </row>
    <row r="2849" spans="40:45" x14ac:dyDescent="0.25">
      <c r="AN2849" s="116" t="s">
        <v>1157</v>
      </c>
      <c r="AO2849" s="116"/>
      <c r="AP2849" s="116"/>
      <c r="AQ2849" s="116" t="s">
        <v>3</v>
      </c>
      <c r="AR2849" s="116" t="s">
        <v>1101</v>
      </c>
      <c r="AS2849" s="116">
        <v>10408</v>
      </c>
    </row>
    <row r="2850" spans="40:45" x14ac:dyDescent="0.25">
      <c r="AN2850" s="116" t="s">
        <v>1157</v>
      </c>
      <c r="AO2850" s="116" t="s">
        <v>911</v>
      </c>
      <c r="AP2850" s="116"/>
      <c r="AQ2850" s="116" t="s">
        <v>1034</v>
      </c>
      <c r="AR2850" s="116" t="s">
        <v>1091</v>
      </c>
      <c r="AS2850" s="116"/>
    </row>
    <row r="2851" spans="40:45" x14ac:dyDescent="0.25">
      <c r="AN2851" s="116" t="s">
        <v>1157</v>
      </c>
      <c r="AO2851" s="116" t="s">
        <v>911</v>
      </c>
      <c r="AP2851" s="116"/>
      <c r="AQ2851" s="116" t="s">
        <v>1035</v>
      </c>
      <c r="AR2851" s="116" t="s">
        <v>1091</v>
      </c>
      <c r="AS2851" s="116"/>
    </row>
    <row r="2852" spans="40:45" x14ac:dyDescent="0.25">
      <c r="AN2852" s="116" t="s">
        <v>1157</v>
      </c>
      <c r="AO2852" s="116" t="s">
        <v>911</v>
      </c>
      <c r="AP2852" s="116"/>
      <c r="AQ2852" s="116" t="s">
        <v>1038</v>
      </c>
      <c r="AR2852" s="116" t="s">
        <v>1091</v>
      </c>
      <c r="AS2852" s="116">
        <v>31502</v>
      </c>
    </row>
    <row r="2853" spans="40:45" x14ac:dyDescent="0.25">
      <c r="AN2853" s="116" t="s">
        <v>1157</v>
      </c>
      <c r="AO2853" s="116" t="s">
        <v>911</v>
      </c>
      <c r="AP2853" s="116"/>
      <c r="AQ2853" s="116" t="s">
        <v>1041</v>
      </c>
      <c r="AR2853" s="116" t="s">
        <v>1091</v>
      </c>
      <c r="AS2853" s="116">
        <v>147258</v>
      </c>
    </row>
    <row r="2854" spans="40:45" x14ac:dyDescent="0.25">
      <c r="AN2854" s="116" t="s">
        <v>1157</v>
      </c>
      <c r="AO2854" s="116" t="s">
        <v>911</v>
      </c>
      <c r="AP2854" s="116"/>
      <c r="AQ2854" s="116" t="s">
        <v>1042</v>
      </c>
      <c r="AR2854" s="116" t="s">
        <v>1091</v>
      </c>
      <c r="AS2854" s="116">
        <v>40813</v>
      </c>
    </row>
    <row r="2855" spans="40:45" x14ac:dyDescent="0.25">
      <c r="AN2855" s="116" t="s">
        <v>1157</v>
      </c>
      <c r="AO2855" s="116"/>
      <c r="AP2855" s="116"/>
      <c r="AQ2855" s="116" t="s">
        <v>3</v>
      </c>
      <c r="AR2855" s="116" t="s">
        <v>1091</v>
      </c>
      <c r="AS2855" s="116">
        <v>219573</v>
      </c>
    </row>
    <row r="2856" spans="40:45" x14ac:dyDescent="0.25">
      <c r="AN2856" s="116" t="s">
        <v>962</v>
      </c>
      <c r="AO2856" s="116" t="s">
        <v>1149</v>
      </c>
      <c r="AP2856" s="116"/>
      <c r="AQ2856" s="116" t="s">
        <v>1035</v>
      </c>
      <c r="AR2856" s="116" t="s">
        <v>1101</v>
      </c>
      <c r="AS2856" s="116">
        <v>9362</v>
      </c>
    </row>
    <row r="2857" spans="40:45" x14ac:dyDescent="0.25">
      <c r="AN2857" s="116" t="s">
        <v>962</v>
      </c>
      <c r="AO2857" s="116" t="s">
        <v>1149</v>
      </c>
      <c r="AP2857" s="116"/>
      <c r="AQ2857" s="116" t="s">
        <v>1038</v>
      </c>
      <c r="AR2857" s="116" t="s">
        <v>1101</v>
      </c>
      <c r="AS2857" s="116">
        <v>809</v>
      </c>
    </row>
    <row r="2858" spans="40:45" x14ac:dyDescent="0.25">
      <c r="AN2858" s="116" t="s">
        <v>962</v>
      </c>
      <c r="AO2858" s="116" t="s">
        <v>1149</v>
      </c>
      <c r="AP2858" s="116"/>
      <c r="AQ2858" s="116" t="s">
        <v>1041</v>
      </c>
      <c r="AR2858" s="116" t="s">
        <v>1101</v>
      </c>
      <c r="AS2858" s="116"/>
    </row>
    <row r="2859" spans="40:45" x14ac:dyDescent="0.25">
      <c r="AN2859" s="116" t="s">
        <v>962</v>
      </c>
      <c r="AO2859" s="116" t="s">
        <v>1149</v>
      </c>
      <c r="AP2859" s="116"/>
      <c r="AQ2859" s="116" t="s">
        <v>1042</v>
      </c>
      <c r="AR2859" s="116" t="s">
        <v>1101</v>
      </c>
      <c r="AS2859" s="116">
        <v>18</v>
      </c>
    </row>
    <row r="2860" spans="40:45" x14ac:dyDescent="0.25">
      <c r="AN2860" s="116" t="s">
        <v>962</v>
      </c>
      <c r="AO2860" s="116"/>
      <c r="AP2860" s="116"/>
      <c r="AQ2860" s="116" t="s">
        <v>3</v>
      </c>
      <c r="AR2860" s="116" t="s">
        <v>1101</v>
      </c>
      <c r="AS2860" s="116">
        <v>10188</v>
      </c>
    </row>
    <row r="2861" spans="40:45" x14ac:dyDescent="0.25">
      <c r="AN2861" s="116" t="s">
        <v>962</v>
      </c>
      <c r="AO2861" s="116" t="s">
        <v>911</v>
      </c>
      <c r="AP2861" s="116"/>
      <c r="AQ2861" s="116" t="s">
        <v>1035</v>
      </c>
      <c r="AR2861" s="116" t="s">
        <v>1091</v>
      </c>
      <c r="AS2861" s="116">
        <v>188300</v>
      </c>
    </row>
    <row r="2862" spans="40:45" x14ac:dyDescent="0.25">
      <c r="AN2862" s="116" t="s">
        <v>962</v>
      </c>
      <c r="AO2862" s="116" t="s">
        <v>911</v>
      </c>
      <c r="AP2862" s="116"/>
      <c r="AQ2862" s="116" t="s">
        <v>1038</v>
      </c>
      <c r="AR2862" s="116" t="s">
        <v>1091</v>
      </c>
      <c r="AS2862" s="116">
        <v>39257</v>
      </c>
    </row>
    <row r="2863" spans="40:45" x14ac:dyDescent="0.25">
      <c r="AN2863" s="116" t="s">
        <v>962</v>
      </c>
      <c r="AO2863" s="116" t="s">
        <v>911</v>
      </c>
      <c r="AP2863" s="116"/>
      <c r="AQ2863" s="116" t="s">
        <v>1041</v>
      </c>
      <c r="AR2863" s="116" t="s">
        <v>1091</v>
      </c>
      <c r="AS2863" s="116"/>
    </row>
    <row r="2864" spans="40:45" x14ac:dyDescent="0.25">
      <c r="AN2864" s="116" t="s">
        <v>962</v>
      </c>
      <c r="AO2864" s="116" t="s">
        <v>911</v>
      </c>
      <c r="AP2864" s="116"/>
      <c r="AQ2864" s="116" t="s">
        <v>1042</v>
      </c>
      <c r="AR2864" s="116" t="s">
        <v>1091</v>
      </c>
      <c r="AS2864" s="116">
        <v>110</v>
      </c>
    </row>
    <row r="2865" spans="40:45" x14ac:dyDescent="0.25">
      <c r="AN2865" s="116" t="s">
        <v>962</v>
      </c>
      <c r="AO2865" s="116"/>
      <c r="AP2865" s="116"/>
      <c r="AQ2865" s="116" t="s">
        <v>3</v>
      </c>
      <c r="AR2865" s="116" t="s">
        <v>1091</v>
      </c>
      <c r="AS2865" s="116">
        <v>227667</v>
      </c>
    </row>
    <row r="2866" spans="40:45" x14ac:dyDescent="0.25">
      <c r="AN2866" s="116" t="s">
        <v>1158</v>
      </c>
      <c r="AO2866" s="116" t="s">
        <v>1149</v>
      </c>
      <c r="AP2866" s="116"/>
      <c r="AQ2866" s="116" t="s">
        <v>1034</v>
      </c>
      <c r="AR2866" s="116" t="s">
        <v>1101</v>
      </c>
      <c r="AS2866" s="116">
        <v>1851</v>
      </c>
    </row>
    <row r="2867" spans="40:45" x14ac:dyDescent="0.25">
      <c r="AN2867" s="116" t="s">
        <v>1158</v>
      </c>
      <c r="AO2867" s="116" t="s">
        <v>1149</v>
      </c>
      <c r="AP2867" s="116"/>
      <c r="AQ2867" s="116" t="s">
        <v>1035</v>
      </c>
      <c r="AR2867" s="116" t="s">
        <v>1101</v>
      </c>
      <c r="AS2867" s="116">
        <v>279</v>
      </c>
    </row>
    <row r="2868" spans="40:45" x14ac:dyDescent="0.25">
      <c r="AN2868" s="116" t="s">
        <v>1158</v>
      </c>
      <c r="AO2868" s="116" t="s">
        <v>1149</v>
      </c>
      <c r="AP2868" s="116"/>
      <c r="AQ2868" s="116" t="s">
        <v>1036</v>
      </c>
      <c r="AR2868" s="116" t="s">
        <v>1101</v>
      </c>
      <c r="AS2868" s="116">
        <v>20</v>
      </c>
    </row>
    <row r="2869" spans="40:45" x14ac:dyDescent="0.25">
      <c r="AN2869" s="116" t="s">
        <v>1158</v>
      </c>
      <c r="AO2869" s="116" t="s">
        <v>1149</v>
      </c>
      <c r="AP2869" s="116"/>
      <c r="AQ2869" s="116" t="s">
        <v>1037</v>
      </c>
      <c r="AR2869" s="116" t="s">
        <v>1101</v>
      </c>
      <c r="AS2869" s="116">
        <v>54</v>
      </c>
    </row>
    <row r="2870" spans="40:45" x14ac:dyDescent="0.25">
      <c r="AN2870" s="116" t="s">
        <v>1158</v>
      </c>
      <c r="AO2870" s="116" t="s">
        <v>1149</v>
      </c>
      <c r="AP2870" s="116"/>
      <c r="AQ2870" s="116" t="s">
        <v>1038</v>
      </c>
      <c r="AR2870" s="116" t="s">
        <v>1101</v>
      </c>
      <c r="AS2870" s="116">
        <v>2062</v>
      </c>
    </row>
    <row r="2871" spans="40:45" x14ac:dyDescent="0.25">
      <c r="AN2871" s="116" t="s">
        <v>1158</v>
      </c>
      <c r="AO2871" s="116" t="s">
        <v>1149</v>
      </c>
      <c r="AP2871" s="116"/>
      <c r="AQ2871" s="116" t="s">
        <v>1039</v>
      </c>
      <c r="AR2871" s="116" t="s">
        <v>1101</v>
      </c>
      <c r="AS2871" s="116">
        <v>240</v>
      </c>
    </row>
    <row r="2872" spans="40:45" x14ac:dyDescent="0.25">
      <c r="AN2872" s="116" t="s">
        <v>1158</v>
      </c>
      <c r="AO2872" s="116" t="s">
        <v>1149</v>
      </c>
      <c r="AP2872" s="116"/>
      <c r="AQ2872" s="116" t="s">
        <v>1040</v>
      </c>
      <c r="AR2872" s="116" t="s">
        <v>1101</v>
      </c>
      <c r="AS2872" s="116">
        <v>153</v>
      </c>
    </row>
    <row r="2873" spans="40:45" x14ac:dyDescent="0.25">
      <c r="AN2873" s="116" t="s">
        <v>1158</v>
      </c>
      <c r="AO2873" s="116" t="s">
        <v>1149</v>
      </c>
      <c r="AP2873" s="116"/>
      <c r="AQ2873" s="116" t="s">
        <v>1041</v>
      </c>
      <c r="AR2873" s="116" t="s">
        <v>1101</v>
      </c>
      <c r="AS2873" s="116">
        <v>5388</v>
      </c>
    </row>
    <row r="2874" spans="40:45" x14ac:dyDescent="0.25">
      <c r="AN2874" s="116" t="s">
        <v>1158</v>
      </c>
      <c r="AO2874" s="116" t="s">
        <v>1149</v>
      </c>
      <c r="AP2874" s="116"/>
      <c r="AQ2874" s="116" t="s">
        <v>1042</v>
      </c>
      <c r="AR2874" s="116" t="s">
        <v>1101</v>
      </c>
      <c r="AS2874" s="116">
        <v>14395</v>
      </c>
    </row>
    <row r="2875" spans="40:45" x14ac:dyDescent="0.25">
      <c r="AN2875" s="116" t="s">
        <v>1158</v>
      </c>
      <c r="AO2875" s="116"/>
      <c r="AP2875" s="116"/>
      <c r="AQ2875" s="116" t="s">
        <v>3</v>
      </c>
      <c r="AR2875" s="116" t="s">
        <v>1101</v>
      </c>
      <c r="AS2875" s="116">
        <v>24442</v>
      </c>
    </row>
    <row r="2876" spans="40:45" x14ac:dyDescent="0.25">
      <c r="AN2876" s="116" t="s">
        <v>1159</v>
      </c>
      <c r="AO2876" s="116" t="s">
        <v>1149</v>
      </c>
      <c r="AP2876" s="116"/>
      <c r="AQ2876" s="116" t="s">
        <v>1034</v>
      </c>
      <c r="AR2876" s="116" t="s">
        <v>1101</v>
      </c>
      <c r="AS2876" s="116">
        <v>69</v>
      </c>
    </row>
    <row r="2877" spans="40:45" x14ac:dyDescent="0.25">
      <c r="AN2877" s="116" t="s">
        <v>1159</v>
      </c>
      <c r="AO2877" s="116" t="s">
        <v>1149</v>
      </c>
      <c r="AP2877" s="116"/>
      <c r="AQ2877" s="116" t="s">
        <v>1035</v>
      </c>
      <c r="AR2877" s="116" t="s">
        <v>1101</v>
      </c>
      <c r="AS2877" s="116">
        <v>255</v>
      </c>
    </row>
    <row r="2878" spans="40:45" x14ac:dyDescent="0.25">
      <c r="AN2878" s="116" t="s">
        <v>1159</v>
      </c>
      <c r="AO2878" s="116" t="s">
        <v>1149</v>
      </c>
      <c r="AP2878" s="116"/>
      <c r="AQ2878" s="116" t="s">
        <v>1038</v>
      </c>
      <c r="AR2878" s="116" t="s">
        <v>1101</v>
      </c>
      <c r="AS2878" s="116">
        <v>1461</v>
      </c>
    </row>
    <row r="2879" spans="40:45" x14ac:dyDescent="0.25">
      <c r="AN2879" s="116" t="s">
        <v>1159</v>
      </c>
      <c r="AO2879" s="116" t="s">
        <v>1149</v>
      </c>
      <c r="AP2879" s="116"/>
      <c r="AQ2879" s="116" t="s">
        <v>1039</v>
      </c>
      <c r="AR2879" s="116" t="s">
        <v>1101</v>
      </c>
      <c r="AS2879" s="116">
        <v>4</v>
      </c>
    </row>
    <row r="2880" spans="40:45" x14ac:dyDescent="0.25">
      <c r="AN2880" s="116" t="s">
        <v>1159</v>
      </c>
      <c r="AO2880" s="116" t="s">
        <v>1149</v>
      </c>
      <c r="AP2880" s="116"/>
      <c r="AQ2880" s="116" t="s">
        <v>1041</v>
      </c>
      <c r="AR2880" s="116" t="s">
        <v>1101</v>
      </c>
      <c r="AS2880" s="116">
        <v>2922</v>
      </c>
    </row>
    <row r="2881" spans="40:45" x14ac:dyDescent="0.25">
      <c r="AN2881" s="116" t="s">
        <v>1159</v>
      </c>
      <c r="AO2881" s="116" t="s">
        <v>1149</v>
      </c>
      <c r="AP2881" s="116"/>
      <c r="AQ2881" s="116" t="s">
        <v>1042</v>
      </c>
      <c r="AR2881" s="116" t="s">
        <v>1101</v>
      </c>
      <c r="AS2881" s="116">
        <v>8656</v>
      </c>
    </row>
    <row r="2882" spans="40:45" x14ac:dyDescent="0.25">
      <c r="AN2882" s="116" t="s">
        <v>1159</v>
      </c>
      <c r="AO2882" s="116"/>
      <c r="AP2882" s="116"/>
      <c r="AQ2882" s="116" t="s">
        <v>3</v>
      </c>
      <c r="AR2882" s="116" t="s">
        <v>1101</v>
      </c>
      <c r="AS2882" s="116">
        <v>13367</v>
      </c>
    </row>
    <row r="2883" spans="40:45" x14ac:dyDescent="0.25">
      <c r="AN2883" s="116" t="s">
        <v>1159</v>
      </c>
      <c r="AO2883" s="116" t="s">
        <v>911</v>
      </c>
      <c r="AP2883" s="116"/>
      <c r="AQ2883" s="116" t="s">
        <v>1034</v>
      </c>
      <c r="AR2883" s="116" t="s">
        <v>1091</v>
      </c>
      <c r="AS2883" s="116">
        <v>585</v>
      </c>
    </row>
    <row r="2884" spans="40:45" x14ac:dyDescent="0.25">
      <c r="AN2884" s="116" t="s">
        <v>1159</v>
      </c>
      <c r="AO2884" s="116" t="s">
        <v>911</v>
      </c>
      <c r="AP2884" s="116"/>
      <c r="AQ2884" s="116" t="s">
        <v>1035</v>
      </c>
      <c r="AR2884" s="116" t="s">
        <v>1091</v>
      </c>
      <c r="AS2884" s="116">
        <v>1890</v>
      </c>
    </row>
    <row r="2885" spans="40:45" x14ac:dyDescent="0.25">
      <c r="AN2885" s="116" t="s">
        <v>1159</v>
      </c>
      <c r="AO2885" s="116" t="s">
        <v>911</v>
      </c>
      <c r="AP2885" s="116"/>
      <c r="AQ2885" s="116" t="s">
        <v>1038</v>
      </c>
      <c r="AR2885" s="116" t="s">
        <v>1091</v>
      </c>
      <c r="AS2885" s="116">
        <v>13344</v>
      </c>
    </row>
    <row r="2886" spans="40:45" x14ac:dyDescent="0.25">
      <c r="AN2886" s="116" t="s">
        <v>1159</v>
      </c>
      <c r="AO2886" s="116" t="s">
        <v>911</v>
      </c>
      <c r="AP2886" s="116"/>
      <c r="AQ2886" s="116" t="s">
        <v>1039</v>
      </c>
      <c r="AR2886" s="116" t="s">
        <v>1091</v>
      </c>
      <c r="AS2886" s="116">
        <v>6</v>
      </c>
    </row>
    <row r="2887" spans="40:45" x14ac:dyDescent="0.25">
      <c r="AN2887" s="116" t="s">
        <v>1159</v>
      </c>
      <c r="AO2887" s="116" t="s">
        <v>911</v>
      </c>
      <c r="AP2887" s="116"/>
      <c r="AQ2887" s="116" t="s">
        <v>1041</v>
      </c>
      <c r="AR2887" s="116" t="s">
        <v>1091</v>
      </c>
      <c r="AS2887" s="116">
        <v>34150</v>
      </c>
    </row>
    <row r="2888" spans="40:45" x14ac:dyDescent="0.25">
      <c r="AN2888" s="116" t="s">
        <v>1159</v>
      </c>
      <c r="AO2888" s="116" t="s">
        <v>911</v>
      </c>
      <c r="AP2888" s="116"/>
      <c r="AQ2888" s="116" t="s">
        <v>1042</v>
      </c>
      <c r="AR2888" s="116" t="s">
        <v>1091</v>
      </c>
      <c r="AS2888" s="116">
        <v>82122</v>
      </c>
    </row>
    <row r="2889" spans="40:45" x14ac:dyDescent="0.25">
      <c r="AN2889" s="116" t="s">
        <v>1159</v>
      </c>
      <c r="AO2889" s="116"/>
      <c r="AP2889" s="116"/>
      <c r="AQ2889" s="116" t="s">
        <v>3</v>
      </c>
      <c r="AR2889" s="116" t="s">
        <v>1091</v>
      </c>
      <c r="AS2889" s="116">
        <v>132098</v>
      </c>
    </row>
    <row r="2890" spans="40:45" x14ac:dyDescent="0.25">
      <c r="AN2890" s="116" t="s">
        <v>1160</v>
      </c>
      <c r="AO2890" s="116" t="s">
        <v>1149</v>
      </c>
      <c r="AP2890" s="116"/>
      <c r="AQ2890" s="116" t="s">
        <v>1034</v>
      </c>
      <c r="AR2890" s="116" t="s">
        <v>1101</v>
      </c>
      <c r="AS2890" s="116">
        <v>1280</v>
      </c>
    </row>
    <row r="2891" spans="40:45" x14ac:dyDescent="0.25">
      <c r="AN2891" s="116" t="s">
        <v>1160</v>
      </c>
      <c r="AO2891" s="116" t="s">
        <v>1149</v>
      </c>
      <c r="AP2891" s="116"/>
      <c r="AQ2891" s="116" t="s">
        <v>1035</v>
      </c>
      <c r="AR2891" s="116" t="s">
        <v>1101</v>
      </c>
      <c r="AS2891" s="116">
        <v>19</v>
      </c>
    </row>
    <row r="2892" spans="40:45" x14ac:dyDescent="0.25">
      <c r="AN2892" s="116" t="s">
        <v>1160</v>
      </c>
      <c r="AO2892" s="116" t="s">
        <v>1149</v>
      </c>
      <c r="AP2892" s="116"/>
      <c r="AQ2892" s="116" t="s">
        <v>1037</v>
      </c>
      <c r="AR2892" s="116" t="s">
        <v>1101</v>
      </c>
      <c r="AS2892" s="116">
        <v>7</v>
      </c>
    </row>
    <row r="2893" spans="40:45" x14ac:dyDescent="0.25">
      <c r="AN2893" s="116" t="s">
        <v>1160</v>
      </c>
      <c r="AO2893" s="116" t="s">
        <v>1149</v>
      </c>
      <c r="AP2893" s="116"/>
      <c r="AQ2893" s="116" t="s">
        <v>1038</v>
      </c>
      <c r="AR2893" s="116" t="s">
        <v>1101</v>
      </c>
      <c r="AS2893" s="116">
        <v>294</v>
      </c>
    </row>
    <row r="2894" spans="40:45" x14ac:dyDescent="0.25">
      <c r="AN2894" s="116" t="s">
        <v>1160</v>
      </c>
      <c r="AO2894" s="116" t="s">
        <v>1149</v>
      </c>
      <c r="AP2894" s="116"/>
      <c r="AQ2894" s="116" t="s">
        <v>1039</v>
      </c>
      <c r="AR2894" s="116" t="s">
        <v>1101</v>
      </c>
      <c r="AS2894" s="116">
        <v>221</v>
      </c>
    </row>
    <row r="2895" spans="40:45" x14ac:dyDescent="0.25">
      <c r="AN2895" s="116" t="s">
        <v>1160</v>
      </c>
      <c r="AO2895" s="116" t="s">
        <v>1149</v>
      </c>
      <c r="AP2895" s="116"/>
      <c r="AQ2895" s="116" t="s">
        <v>1040</v>
      </c>
      <c r="AR2895" s="116" t="s">
        <v>1101</v>
      </c>
      <c r="AS2895" s="116">
        <v>145</v>
      </c>
    </row>
    <row r="2896" spans="40:45" x14ac:dyDescent="0.25">
      <c r="AN2896" s="116" t="s">
        <v>1160</v>
      </c>
      <c r="AO2896" s="116" t="s">
        <v>1149</v>
      </c>
      <c r="AP2896" s="116"/>
      <c r="AQ2896" s="116" t="s">
        <v>1041</v>
      </c>
      <c r="AR2896" s="116" t="s">
        <v>1101</v>
      </c>
      <c r="AS2896" s="116">
        <v>40</v>
      </c>
    </row>
    <row r="2897" spans="40:45" x14ac:dyDescent="0.25">
      <c r="AN2897" s="116" t="s">
        <v>1160</v>
      </c>
      <c r="AO2897" s="116" t="s">
        <v>1149</v>
      </c>
      <c r="AP2897" s="116"/>
      <c r="AQ2897" s="116" t="s">
        <v>1042</v>
      </c>
      <c r="AR2897" s="116" t="s">
        <v>1101</v>
      </c>
      <c r="AS2897" s="116">
        <v>513</v>
      </c>
    </row>
    <row r="2898" spans="40:45" x14ac:dyDescent="0.25">
      <c r="AN2898" s="116" t="s">
        <v>1160</v>
      </c>
      <c r="AO2898" s="116"/>
      <c r="AP2898" s="116"/>
      <c r="AQ2898" s="116" t="s">
        <v>3</v>
      </c>
      <c r="AR2898" s="116" t="s">
        <v>1101</v>
      </c>
      <c r="AS2898" s="116">
        <v>2520</v>
      </c>
    </row>
    <row r="2899" spans="40:45" x14ac:dyDescent="0.25">
      <c r="AN2899" s="116" t="s">
        <v>1160</v>
      </c>
      <c r="AO2899" s="116" t="s">
        <v>911</v>
      </c>
      <c r="AP2899" s="116"/>
      <c r="AQ2899" s="116" t="s">
        <v>1034</v>
      </c>
      <c r="AR2899" s="116" t="s">
        <v>1091</v>
      </c>
      <c r="AS2899" s="116">
        <v>10624</v>
      </c>
    </row>
    <row r="2900" spans="40:45" x14ac:dyDescent="0.25">
      <c r="AN2900" s="116" t="s">
        <v>1160</v>
      </c>
      <c r="AO2900" s="116" t="s">
        <v>911</v>
      </c>
      <c r="AP2900" s="116"/>
      <c r="AQ2900" s="116" t="s">
        <v>1035</v>
      </c>
      <c r="AR2900" s="116" t="s">
        <v>1091</v>
      </c>
      <c r="AS2900" s="116">
        <v>269</v>
      </c>
    </row>
    <row r="2901" spans="40:45" x14ac:dyDescent="0.25">
      <c r="AN2901" s="116" t="s">
        <v>1160</v>
      </c>
      <c r="AO2901" s="116" t="s">
        <v>911</v>
      </c>
      <c r="AP2901" s="116"/>
      <c r="AQ2901" s="116" t="s">
        <v>1038</v>
      </c>
      <c r="AR2901" s="116" t="s">
        <v>1091</v>
      </c>
      <c r="AS2901" s="116">
        <v>2961</v>
      </c>
    </row>
    <row r="2902" spans="40:45" x14ac:dyDescent="0.25">
      <c r="AN2902" s="116" t="s">
        <v>1160</v>
      </c>
      <c r="AO2902" s="116" t="s">
        <v>911</v>
      </c>
      <c r="AP2902" s="116"/>
      <c r="AQ2902" s="116" t="s">
        <v>1039</v>
      </c>
      <c r="AR2902" s="116" t="s">
        <v>1091</v>
      </c>
      <c r="AS2902" s="116">
        <v>1719</v>
      </c>
    </row>
    <row r="2903" spans="40:45" x14ac:dyDescent="0.25">
      <c r="AN2903" s="116" t="s">
        <v>1160</v>
      </c>
      <c r="AO2903" s="116" t="s">
        <v>911</v>
      </c>
      <c r="AP2903" s="116"/>
      <c r="AQ2903" s="116" t="s">
        <v>1040</v>
      </c>
      <c r="AR2903" s="116" t="s">
        <v>1091</v>
      </c>
      <c r="AS2903" s="116">
        <v>1560</v>
      </c>
    </row>
    <row r="2904" spans="40:45" x14ac:dyDescent="0.25">
      <c r="AN2904" s="116" t="s">
        <v>1160</v>
      </c>
      <c r="AO2904" s="116" t="s">
        <v>911</v>
      </c>
      <c r="AP2904" s="116"/>
      <c r="AQ2904" s="116" t="s">
        <v>1041</v>
      </c>
      <c r="AR2904" s="116" t="s">
        <v>1091</v>
      </c>
      <c r="AS2904" s="116">
        <v>22</v>
      </c>
    </row>
    <row r="2905" spans="40:45" x14ac:dyDescent="0.25">
      <c r="AN2905" s="116" t="s">
        <v>1160</v>
      </c>
      <c r="AO2905" s="116" t="s">
        <v>911</v>
      </c>
      <c r="AP2905" s="116"/>
      <c r="AQ2905" s="116" t="s">
        <v>1042</v>
      </c>
      <c r="AR2905" s="116" t="s">
        <v>1091</v>
      </c>
      <c r="AS2905" s="116">
        <v>3242</v>
      </c>
    </row>
    <row r="2906" spans="40:45" x14ac:dyDescent="0.25">
      <c r="AN2906" s="116" t="s">
        <v>1160</v>
      </c>
      <c r="AO2906" s="116"/>
      <c r="AP2906" s="116"/>
      <c r="AQ2906" s="116" t="s">
        <v>3</v>
      </c>
      <c r="AR2906" s="116" t="s">
        <v>1091</v>
      </c>
      <c r="AS2906" s="116">
        <v>20399</v>
      </c>
    </row>
    <row r="2907" spans="40:45" x14ac:dyDescent="0.25">
      <c r="AN2907" s="116" t="s">
        <v>1161</v>
      </c>
      <c r="AO2907" s="116" t="s">
        <v>1149</v>
      </c>
      <c r="AP2907" s="116"/>
      <c r="AQ2907" s="116" t="s">
        <v>1038</v>
      </c>
      <c r="AR2907" s="116" t="s">
        <v>1101</v>
      </c>
      <c r="AS2907" s="116">
        <v>202</v>
      </c>
    </row>
    <row r="2908" spans="40:45" x14ac:dyDescent="0.25">
      <c r="AN2908" s="116" t="s">
        <v>1161</v>
      </c>
      <c r="AO2908" s="116" t="s">
        <v>1149</v>
      </c>
      <c r="AP2908" s="116"/>
      <c r="AQ2908" s="116" t="s">
        <v>1041</v>
      </c>
      <c r="AR2908" s="116" t="s">
        <v>1101</v>
      </c>
      <c r="AS2908" s="116">
        <v>1090</v>
      </c>
    </row>
    <row r="2909" spans="40:45" x14ac:dyDescent="0.25">
      <c r="AN2909" s="116" t="s">
        <v>1161</v>
      </c>
      <c r="AO2909" s="116" t="s">
        <v>1149</v>
      </c>
      <c r="AP2909" s="116"/>
      <c r="AQ2909" s="116" t="s">
        <v>1042</v>
      </c>
      <c r="AR2909" s="116" t="s">
        <v>1101</v>
      </c>
      <c r="AS2909" s="116">
        <v>423</v>
      </c>
    </row>
    <row r="2910" spans="40:45" x14ac:dyDescent="0.25">
      <c r="AN2910" s="116" t="s">
        <v>1161</v>
      </c>
      <c r="AO2910" s="116"/>
      <c r="AP2910" s="116"/>
      <c r="AQ2910" s="116" t="s">
        <v>3</v>
      </c>
      <c r="AR2910" s="116" t="s">
        <v>1101</v>
      </c>
      <c r="AS2910" s="116">
        <v>1716</v>
      </c>
    </row>
    <row r="2911" spans="40:45" x14ac:dyDescent="0.25">
      <c r="AN2911" s="116" t="s">
        <v>1161</v>
      </c>
      <c r="AO2911" s="116" t="s">
        <v>911</v>
      </c>
      <c r="AP2911" s="116"/>
      <c r="AQ2911" s="116" t="s">
        <v>1038</v>
      </c>
      <c r="AR2911" s="116" t="s">
        <v>1091</v>
      </c>
      <c r="AS2911" s="116">
        <v>5026</v>
      </c>
    </row>
    <row r="2912" spans="40:45" x14ac:dyDescent="0.25">
      <c r="AN2912" s="116" t="s">
        <v>1161</v>
      </c>
      <c r="AO2912" s="116" t="s">
        <v>911</v>
      </c>
      <c r="AP2912" s="116"/>
      <c r="AQ2912" s="116" t="s">
        <v>1041</v>
      </c>
      <c r="AR2912" s="116" t="s">
        <v>1091</v>
      </c>
      <c r="AS2912" s="116">
        <v>17362</v>
      </c>
    </row>
    <row r="2913" spans="40:45" x14ac:dyDescent="0.25">
      <c r="AN2913" s="116" t="s">
        <v>1161</v>
      </c>
      <c r="AO2913" s="116" t="s">
        <v>911</v>
      </c>
      <c r="AP2913" s="116"/>
      <c r="AQ2913" s="116" t="s">
        <v>1042</v>
      </c>
      <c r="AR2913" s="116" t="s">
        <v>1091</v>
      </c>
      <c r="AS2913" s="116">
        <v>4908</v>
      </c>
    </row>
    <row r="2914" spans="40:45" x14ac:dyDescent="0.25">
      <c r="AN2914" s="116" t="s">
        <v>1161</v>
      </c>
      <c r="AO2914" s="116"/>
      <c r="AP2914" s="116"/>
      <c r="AQ2914" s="116" t="s">
        <v>3</v>
      </c>
      <c r="AR2914" s="116" t="s">
        <v>1091</v>
      </c>
      <c r="AS2914" s="116">
        <v>27296</v>
      </c>
    </row>
    <row r="2915" spans="40:45" x14ac:dyDescent="0.25">
      <c r="AN2915" s="116" t="s">
        <v>1162</v>
      </c>
      <c r="AO2915" s="116" t="s">
        <v>1149</v>
      </c>
      <c r="AP2915" s="116"/>
      <c r="AQ2915" s="116" t="s">
        <v>1034</v>
      </c>
      <c r="AR2915" s="116" t="s">
        <v>1101</v>
      </c>
      <c r="AS2915" s="116">
        <v>101</v>
      </c>
    </row>
    <row r="2916" spans="40:45" x14ac:dyDescent="0.25">
      <c r="AN2916" s="116" t="s">
        <v>1162</v>
      </c>
      <c r="AO2916" s="116" t="s">
        <v>1149</v>
      </c>
      <c r="AP2916" s="116"/>
      <c r="AQ2916" s="116" t="s">
        <v>1036</v>
      </c>
      <c r="AR2916" s="116" t="s">
        <v>1101</v>
      </c>
      <c r="AS2916" s="116">
        <v>18</v>
      </c>
    </row>
    <row r="2917" spans="40:45" x14ac:dyDescent="0.25">
      <c r="AN2917" s="116" t="s">
        <v>1162</v>
      </c>
      <c r="AO2917" s="116" t="s">
        <v>1149</v>
      </c>
      <c r="AP2917" s="116"/>
      <c r="AQ2917" s="116" t="s">
        <v>1037</v>
      </c>
      <c r="AR2917" s="116" t="s">
        <v>1101</v>
      </c>
      <c r="AS2917" s="116">
        <v>10</v>
      </c>
    </row>
    <row r="2918" spans="40:45" x14ac:dyDescent="0.25">
      <c r="AN2918" s="116" t="s">
        <v>1162</v>
      </c>
      <c r="AO2918" s="116" t="s">
        <v>1149</v>
      </c>
      <c r="AP2918" s="116"/>
      <c r="AQ2918" s="116" t="s">
        <v>1038</v>
      </c>
      <c r="AR2918" s="116" t="s">
        <v>1101</v>
      </c>
      <c r="AS2918" s="116">
        <v>26</v>
      </c>
    </row>
    <row r="2919" spans="40:45" x14ac:dyDescent="0.25">
      <c r="AN2919" s="116" t="s">
        <v>1162</v>
      </c>
      <c r="AO2919" s="116" t="s">
        <v>1149</v>
      </c>
      <c r="AP2919" s="116"/>
      <c r="AQ2919" s="116" t="s">
        <v>1039</v>
      </c>
      <c r="AR2919" s="116" t="s">
        <v>1101</v>
      </c>
      <c r="AS2919" s="116">
        <v>15</v>
      </c>
    </row>
    <row r="2920" spans="40:45" x14ac:dyDescent="0.25">
      <c r="AN2920" s="116" t="s">
        <v>1162</v>
      </c>
      <c r="AO2920" s="116" t="s">
        <v>1149</v>
      </c>
      <c r="AP2920" s="116"/>
      <c r="AQ2920" s="116" t="s">
        <v>1042</v>
      </c>
      <c r="AR2920" s="116" t="s">
        <v>1101</v>
      </c>
      <c r="AS2920" s="116">
        <v>1101</v>
      </c>
    </row>
    <row r="2921" spans="40:45" x14ac:dyDescent="0.25">
      <c r="AN2921" s="116" t="s">
        <v>1162</v>
      </c>
      <c r="AO2921" s="116"/>
      <c r="AP2921" s="116"/>
      <c r="AQ2921" s="116" t="s">
        <v>3</v>
      </c>
      <c r="AR2921" s="116" t="s">
        <v>1101</v>
      </c>
      <c r="AS2921" s="116">
        <v>1271</v>
      </c>
    </row>
    <row r="2922" spans="40:45" x14ac:dyDescent="0.25">
      <c r="AN2922" s="116" t="s">
        <v>1162</v>
      </c>
      <c r="AO2922" s="116" t="s">
        <v>911</v>
      </c>
      <c r="AP2922" s="116"/>
      <c r="AQ2922" s="116" t="s">
        <v>1034</v>
      </c>
      <c r="AR2922" s="116" t="s">
        <v>1091</v>
      </c>
      <c r="AS2922" s="116">
        <v>3697</v>
      </c>
    </row>
    <row r="2923" spans="40:45" x14ac:dyDescent="0.25">
      <c r="AN2923" s="116" t="s">
        <v>1162</v>
      </c>
      <c r="AO2923" s="116" t="s">
        <v>911</v>
      </c>
      <c r="AP2923" s="116"/>
      <c r="AQ2923" s="116" t="s">
        <v>1036</v>
      </c>
      <c r="AR2923" s="116" t="s">
        <v>1091</v>
      </c>
      <c r="AS2923" s="116">
        <v>403</v>
      </c>
    </row>
    <row r="2924" spans="40:45" x14ac:dyDescent="0.25">
      <c r="AN2924" s="116" t="s">
        <v>1162</v>
      </c>
      <c r="AO2924" s="116" t="s">
        <v>911</v>
      </c>
      <c r="AP2924" s="116"/>
      <c r="AQ2924" s="116" t="s">
        <v>1037</v>
      </c>
      <c r="AR2924" s="116" t="s">
        <v>1091</v>
      </c>
      <c r="AS2924" s="116">
        <v>200</v>
      </c>
    </row>
    <row r="2925" spans="40:45" x14ac:dyDescent="0.25">
      <c r="AN2925" s="116" t="s">
        <v>1162</v>
      </c>
      <c r="AO2925" s="116" t="s">
        <v>911</v>
      </c>
      <c r="AP2925" s="116"/>
      <c r="AQ2925" s="116" t="s">
        <v>1038</v>
      </c>
      <c r="AR2925" s="116" t="s">
        <v>1091</v>
      </c>
      <c r="AS2925" s="116">
        <v>387</v>
      </c>
    </row>
    <row r="2926" spans="40:45" x14ac:dyDescent="0.25">
      <c r="AN2926" s="116" t="s">
        <v>1162</v>
      </c>
      <c r="AO2926" s="116" t="s">
        <v>911</v>
      </c>
      <c r="AP2926" s="116"/>
      <c r="AQ2926" s="116" t="s">
        <v>1039</v>
      </c>
      <c r="AR2926" s="116" t="s">
        <v>1091</v>
      </c>
      <c r="AS2926" s="116">
        <v>306</v>
      </c>
    </row>
    <row r="2927" spans="40:45" x14ac:dyDescent="0.25">
      <c r="AN2927" s="116" t="s">
        <v>1162</v>
      </c>
      <c r="AO2927" s="116" t="s">
        <v>911</v>
      </c>
      <c r="AP2927" s="116"/>
      <c r="AQ2927" s="116" t="s">
        <v>1042</v>
      </c>
      <c r="AR2927" s="116" t="s">
        <v>1091</v>
      </c>
      <c r="AS2927" s="116">
        <v>21462</v>
      </c>
    </row>
    <row r="2928" spans="40:45" x14ac:dyDescent="0.25">
      <c r="AN2928" s="116" t="s">
        <v>1162</v>
      </c>
      <c r="AO2928" s="116"/>
      <c r="AP2928" s="116"/>
      <c r="AQ2928" s="116" t="s">
        <v>3</v>
      </c>
      <c r="AR2928" s="116" t="s">
        <v>1091</v>
      </c>
      <c r="AS2928" s="116">
        <v>26455</v>
      </c>
    </row>
    <row r="2929" spans="40:45" x14ac:dyDescent="0.25">
      <c r="AN2929" s="116" t="s">
        <v>1163</v>
      </c>
      <c r="AO2929" s="116" t="s">
        <v>1149</v>
      </c>
      <c r="AP2929" s="116"/>
      <c r="AQ2929" s="116" t="s">
        <v>1038</v>
      </c>
      <c r="AR2929" s="116" t="s">
        <v>1101</v>
      </c>
      <c r="AS2929" s="116">
        <v>74</v>
      </c>
    </row>
    <row r="2930" spans="40:45" x14ac:dyDescent="0.25">
      <c r="AN2930" s="116" t="s">
        <v>1163</v>
      </c>
      <c r="AO2930" s="116" t="s">
        <v>1149</v>
      </c>
      <c r="AP2930" s="116"/>
      <c r="AQ2930" s="116" t="s">
        <v>1041</v>
      </c>
      <c r="AR2930" s="116" t="s">
        <v>1101</v>
      </c>
      <c r="AS2930" s="116">
        <v>1331</v>
      </c>
    </row>
    <row r="2931" spans="40:45" x14ac:dyDescent="0.25">
      <c r="AN2931" s="116" t="s">
        <v>1163</v>
      </c>
      <c r="AO2931" s="116" t="s">
        <v>1149</v>
      </c>
      <c r="AP2931" s="116"/>
      <c r="AQ2931" s="116" t="s">
        <v>1042</v>
      </c>
      <c r="AR2931" s="116" t="s">
        <v>1101</v>
      </c>
      <c r="AS2931" s="116">
        <v>3173</v>
      </c>
    </row>
    <row r="2932" spans="40:45" x14ac:dyDescent="0.25">
      <c r="AN2932" s="116" t="s">
        <v>1163</v>
      </c>
      <c r="AO2932" s="116"/>
      <c r="AP2932" s="116"/>
      <c r="AQ2932" s="116" t="s">
        <v>3</v>
      </c>
      <c r="AR2932" s="116" t="s">
        <v>1101</v>
      </c>
      <c r="AS2932" s="116">
        <v>4579</v>
      </c>
    </row>
    <row r="2933" spans="40:45" x14ac:dyDescent="0.25">
      <c r="AN2933" s="116" t="s">
        <v>1163</v>
      </c>
      <c r="AO2933" s="116" t="s">
        <v>911</v>
      </c>
      <c r="AP2933" s="116"/>
      <c r="AQ2933" s="116" t="s">
        <v>1038</v>
      </c>
      <c r="AR2933" s="116" t="s">
        <v>1091</v>
      </c>
      <c r="AS2933" s="116">
        <v>734</v>
      </c>
    </row>
    <row r="2934" spans="40:45" x14ac:dyDescent="0.25">
      <c r="AN2934" s="116" t="s">
        <v>1163</v>
      </c>
      <c r="AO2934" s="116" t="s">
        <v>911</v>
      </c>
      <c r="AP2934" s="116"/>
      <c r="AQ2934" s="116" t="s">
        <v>1041</v>
      </c>
      <c r="AR2934" s="116" t="s">
        <v>1091</v>
      </c>
      <c r="AS2934" s="116">
        <v>15569</v>
      </c>
    </row>
    <row r="2935" spans="40:45" x14ac:dyDescent="0.25">
      <c r="AN2935" s="116" t="s">
        <v>1163</v>
      </c>
      <c r="AO2935" s="116" t="s">
        <v>911</v>
      </c>
      <c r="AP2935" s="116"/>
      <c r="AQ2935" s="116" t="s">
        <v>1042</v>
      </c>
      <c r="AR2935" s="116" t="s">
        <v>1091</v>
      </c>
      <c r="AS2935" s="116">
        <v>32268</v>
      </c>
    </row>
    <row r="2936" spans="40:45" x14ac:dyDescent="0.25">
      <c r="AN2936" s="116" t="s">
        <v>1163</v>
      </c>
      <c r="AO2936" s="116"/>
      <c r="AP2936" s="116"/>
      <c r="AQ2936" s="116" t="s">
        <v>3</v>
      </c>
      <c r="AR2936" s="116" t="s">
        <v>1091</v>
      </c>
      <c r="AS2936" s="116">
        <v>48570</v>
      </c>
    </row>
    <row r="2937" spans="40:45" x14ac:dyDescent="0.25">
      <c r="AN2937" s="116" t="s">
        <v>1164</v>
      </c>
      <c r="AO2937" s="116" t="s">
        <v>1149</v>
      </c>
      <c r="AP2937" s="116"/>
      <c r="AQ2937" s="116" t="s">
        <v>1034</v>
      </c>
      <c r="AR2937" s="116" t="s">
        <v>1101</v>
      </c>
      <c r="AS2937" s="116">
        <v>21806</v>
      </c>
    </row>
    <row r="2938" spans="40:45" x14ac:dyDescent="0.25">
      <c r="AN2938" s="116" t="s">
        <v>1164</v>
      </c>
      <c r="AO2938" s="116" t="s">
        <v>1149</v>
      </c>
      <c r="AP2938" s="116"/>
      <c r="AQ2938" s="116" t="s">
        <v>1035</v>
      </c>
      <c r="AR2938" s="116" t="s">
        <v>1101</v>
      </c>
      <c r="AS2938" s="116">
        <v>3267</v>
      </c>
    </row>
    <row r="2939" spans="40:45" x14ac:dyDescent="0.25">
      <c r="AN2939" s="116" t="s">
        <v>1164</v>
      </c>
      <c r="AO2939" s="116" t="s">
        <v>1149</v>
      </c>
      <c r="AP2939" s="116"/>
      <c r="AQ2939" s="116" t="s">
        <v>1037</v>
      </c>
      <c r="AR2939" s="116" t="s">
        <v>1101</v>
      </c>
      <c r="AS2939" s="116">
        <v>600</v>
      </c>
    </row>
    <row r="2940" spans="40:45" x14ac:dyDescent="0.25">
      <c r="AN2940" s="116" t="s">
        <v>1164</v>
      </c>
      <c r="AO2940" s="116" t="s">
        <v>1149</v>
      </c>
      <c r="AP2940" s="116"/>
      <c r="AQ2940" s="116" t="s">
        <v>1038</v>
      </c>
      <c r="AR2940" s="116" t="s">
        <v>1101</v>
      </c>
      <c r="AS2940" s="116">
        <v>2</v>
      </c>
    </row>
    <row r="2941" spans="40:45" x14ac:dyDescent="0.25">
      <c r="AN2941" s="116" t="s">
        <v>1164</v>
      </c>
      <c r="AO2941" s="116" t="s">
        <v>1149</v>
      </c>
      <c r="AP2941" s="116"/>
      <c r="AQ2941" s="116" t="s">
        <v>1040</v>
      </c>
      <c r="AR2941" s="116" t="s">
        <v>1101</v>
      </c>
      <c r="AS2941" s="116"/>
    </row>
    <row r="2942" spans="40:45" x14ac:dyDescent="0.25">
      <c r="AN2942" s="116" t="s">
        <v>1164</v>
      </c>
      <c r="AO2942" s="116" t="s">
        <v>1149</v>
      </c>
      <c r="AP2942" s="116"/>
      <c r="AQ2942" s="116" t="s">
        <v>1041</v>
      </c>
      <c r="AR2942" s="116" t="s">
        <v>1101</v>
      </c>
      <c r="AS2942" s="116">
        <v>367</v>
      </c>
    </row>
    <row r="2943" spans="40:45" x14ac:dyDescent="0.25">
      <c r="AN2943" s="116" t="s">
        <v>1164</v>
      </c>
      <c r="AO2943" s="116" t="s">
        <v>1149</v>
      </c>
      <c r="AP2943" s="116"/>
      <c r="AQ2943" s="116" t="s">
        <v>1042</v>
      </c>
      <c r="AR2943" s="116" t="s">
        <v>1101</v>
      </c>
      <c r="AS2943" s="116">
        <v>119</v>
      </c>
    </row>
    <row r="2944" spans="40:45" x14ac:dyDescent="0.25">
      <c r="AN2944" s="116" t="s">
        <v>1164</v>
      </c>
      <c r="AO2944" s="116"/>
      <c r="AP2944" s="116"/>
      <c r="AQ2944" s="116" t="s">
        <v>3</v>
      </c>
      <c r="AR2944" s="116" t="s">
        <v>1101</v>
      </c>
      <c r="AS2944" s="116">
        <v>26160</v>
      </c>
    </row>
    <row r="2945" spans="40:45" x14ac:dyDescent="0.25">
      <c r="AN2945" s="116" t="s">
        <v>1164</v>
      </c>
      <c r="AO2945" s="116" t="s">
        <v>911</v>
      </c>
      <c r="AP2945" s="116"/>
      <c r="AQ2945" s="116" t="s">
        <v>1034</v>
      </c>
      <c r="AR2945" s="116" t="s">
        <v>1091</v>
      </c>
      <c r="AS2945" s="116">
        <v>781073</v>
      </c>
    </row>
    <row r="2946" spans="40:45" x14ac:dyDescent="0.25">
      <c r="AN2946" s="116" t="s">
        <v>1164</v>
      </c>
      <c r="AO2946" s="116" t="s">
        <v>911</v>
      </c>
      <c r="AP2946" s="116"/>
      <c r="AQ2946" s="116" t="s">
        <v>1035</v>
      </c>
      <c r="AR2946" s="116" t="s">
        <v>1091</v>
      </c>
      <c r="AS2946" s="116">
        <v>96498</v>
      </c>
    </row>
    <row r="2947" spans="40:45" x14ac:dyDescent="0.25">
      <c r="AN2947" s="116" t="s">
        <v>1164</v>
      </c>
      <c r="AO2947" s="116" t="s">
        <v>911</v>
      </c>
      <c r="AP2947" s="116"/>
      <c r="AQ2947" s="116" t="s">
        <v>1037</v>
      </c>
      <c r="AR2947" s="116" t="s">
        <v>1091</v>
      </c>
      <c r="AS2947" s="116">
        <v>21405</v>
      </c>
    </row>
    <row r="2948" spans="40:45" x14ac:dyDescent="0.25">
      <c r="AN2948" s="116" t="s">
        <v>1164</v>
      </c>
      <c r="AO2948" s="116" t="s">
        <v>911</v>
      </c>
      <c r="AP2948" s="116"/>
      <c r="AQ2948" s="116" t="s">
        <v>1038</v>
      </c>
      <c r="AR2948" s="116" t="s">
        <v>1091</v>
      </c>
      <c r="AS2948" s="116">
        <v>1</v>
      </c>
    </row>
    <row r="2949" spans="40:45" x14ac:dyDescent="0.25">
      <c r="AN2949" s="116" t="s">
        <v>1164</v>
      </c>
      <c r="AO2949" s="116" t="s">
        <v>911</v>
      </c>
      <c r="AP2949" s="116"/>
      <c r="AQ2949" s="116" t="s">
        <v>1040</v>
      </c>
      <c r="AR2949" s="116" t="s">
        <v>1091</v>
      </c>
      <c r="AS2949" s="116"/>
    </row>
    <row r="2950" spans="40:45" x14ac:dyDescent="0.25">
      <c r="AN2950" s="116" t="s">
        <v>1164</v>
      </c>
      <c r="AO2950" s="116" t="s">
        <v>911</v>
      </c>
      <c r="AP2950" s="116"/>
      <c r="AQ2950" s="116" t="s">
        <v>1041</v>
      </c>
      <c r="AR2950" s="116" t="s">
        <v>1091</v>
      </c>
      <c r="AS2950" s="116">
        <v>7224</v>
      </c>
    </row>
    <row r="2951" spans="40:45" x14ac:dyDescent="0.25">
      <c r="AN2951" s="116" t="s">
        <v>1164</v>
      </c>
      <c r="AO2951" s="116" t="s">
        <v>911</v>
      </c>
      <c r="AP2951" s="116"/>
      <c r="AQ2951" s="116" t="s">
        <v>1042</v>
      </c>
      <c r="AR2951" s="116" t="s">
        <v>1091</v>
      </c>
      <c r="AS2951" s="116">
        <v>931</v>
      </c>
    </row>
    <row r="2952" spans="40:45" x14ac:dyDescent="0.25">
      <c r="AN2952" s="116" t="s">
        <v>1164</v>
      </c>
      <c r="AO2952" s="116"/>
      <c r="AP2952" s="116"/>
      <c r="AQ2952" s="116" t="s">
        <v>3</v>
      </c>
      <c r="AR2952" s="116" t="s">
        <v>1091</v>
      </c>
      <c r="AS2952" s="116">
        <v>907133</v>
      </c>
    </row>
    <row r="2953" spans="40:45" x14ac:dyDescent="0.25">
      <c r="AN2953" s="116" t="s">
        <v>959</v>
      </c>
      <c r="AO2953" s="116" t="s">
        <v>1149</v>
      </c>
      <c r="AP2953" s="116"/>
      <c r="AQ2953" s="116" t="s">
        <v>1034</v>
      </c>
      <c r="AR2953" s="116" t="s">
        <v>1101</v>
      </c>
      <c r="AS2953" s="116">
        <v>10138</v>
      </c>
    </row>
    <row r="2954" spans="40:45" x14ac:dyDescent="0.25">
      <c r="AN2954" s="116" t="s">
        <v>959</v>
      </c>
      <c r="AO2954" s="116" t="s">
        <v>1149</v>
      </c>
      <c r="AP2954" s="116"/>
      <c r="AQ2954" s="116" t="s">
        <v>1035</v>
      </c>
      <c r="AR2954" s="116" t="s">
        <v>1101</v>
      </c>
      <c r="AS2954" s="116">
        <v>1571</v>
      </c>
    </row>
    <row r="2955" spans="40:45" x14ac:dyDescent="0.25">
      <c r="AN2955" s="116" t="s">
        <v>959</v>
      </c>
      <c r="AO2955" s="116" t="s">
        <v>1149</v>
      </c>
      <c r="AP2955" s="116"/>
      <c r="AQ2955" s="116" t="s">
        <v>1038</v>
      </c>
      <c r="AR2955" s="116" t="s">
        <v>1101</v>
      </c>
      <c r="AS2955" s="116"/>
    </row>
    <row r="2956" spans="40:45" x14ac:dyDescent="0.25">
      <c r="AN2956" s="116" t="s">
        <v>959</v>
      </c>
      <c r="AO2956" s="116" t="s">
        <v>1149</v>
      </c>
      <c r="AP2956" s="116"/>
      <c r="AQ2956" s="116" t="s">
        <v>1041</v>
      </c>
      <c r="AR2956" s="116" t="s">
        <v>1101</v>
      </c>
      <c r="AS2956" s="116"/>
    </row>
    <row r="2957" spans="40:45" x14ac:dyDescent="0.25">
      <c r="AN2957" s="116" t="s">
        <v>959</v>
      </c>
      <c r="AO2957" s="116"/>
      <c r="AP2957" s="116"/>
      <c r="AQ2957" s="116" t="s">
        <v>3</v>
      </c>
      <c r="AR2957" s="116" t="s">
        <v>1101</v>
      </c>
      <c r="AS2957" s="116">
        <v>11709</v>
      </c>
    </row>
    <row r="2958" spans="40:45" x14ac:dyDescent="0.25">
      <c r="AN2958" s="116" t="s">
        <v>959</v>
      </c>
      <c r="AO2958" s="116" t="s">
        <v>911</v>
      </c>
      <c r="AP2958" s="116"/>
      <c r="AQ2958" s="116" t="s">
        <v>1034</v>
      </c>
      <c r="AR2958" s="116" t="s">
        <v>1091</v>
      </c>
      <c r="AS2958" s="116">
        <v>315735</v>
      </c>
    </row>
    <row r="2959" spans="40:45" x14ac:dyDescent="0.25">
      <c r="AN2959" s="116" t="s">
        <v>959</v>
      </c>
      <c r="AO2959" s="116" t="s">
        <v>911</v>
      </c>
      <c r="AP2959" s="116"/>
      <c r="AQ2959" s="116" t="s">
        <v>1035</v>
      </c>
      <c r="AR2959" s="116" t="s">
        <v>1091</v>
      </c>
      <c r="AS2959" s="116">
        <v>40147</v>
      </c>
    </row>
    <row r="2960" spans="40:45" x14ac:dyDescent="0.25">
      <c r="AN2960" s="116" t="s">
        <v>959</v>
      </c>
      <c r="AO2960" s="116" t="s">
        <v>911</v>
      </c>
      <c r="AP2960" s="116"/>
      <c r="AQ2960" s="116" t="s">
        <v>1038</v>
      </c>
      <c r="AR2960" s="116" t="s">
        <v>1091</v>
      </c>
      <c r="AS2960" s="116"/>
    </row>
    <row r="2961" spans="40:45" x14ac:dyDescent="0.25">
      <c r="AN2961" s="116" t="s">
        <v>959</v>
      </c>
      <c r="AO2961" s="116" t="s">
        <v>911</v>
      </c>
      <c r="AP2961" s="116"/>
      <c r="AQ2961" s="116" t="s">
        <v>1041</v>
      </c>
      <c r="AR2961" s="116" t="s">
        <v>1091</v>
      </c>
      <c r="AS2961" s="116"/>
    </row>
    <row r="2962" spans="40:45" x14ac:dyDescent="0.25">
      <c r="AN2962" s="116" t="s">
        <v>959</v>
      </c>
      <c r="AO2962" s="116"/>
      <c r="AP2962" s="116"/>
      <c r="AQ2962" s="116" t="s">
        <v>3</v>
      </c>
      <c r="AR2962" s="116" t="s">
        <v>1091</v>
      </c>
      <c r="AS2962" s="116">
        <v>355882</v>
      </c>
    </row>
    <row r="2963" spans="40:45" x14ac:dyDescent="0.25">
      <c r="AN2963" s="116" t="s">
        <v>1165</v>
      </c>
      <c r="AO2963" s="116" t="s">
        <v>1149</v>
      </c>
      <c r="AP2963" s="116"/>
      <c r="AQ2963" s="116" t="s">
        <v>1034</v>
      </c>
      <c r="AR2963" s="116" t="s">
        <v>1101</v>
      </c>
      <c r="AS2963" s="116">
        <v>7910</v>
      </c>
    </row>
    <row r="2964" spans="40:45" x14ac:dyDescent="0.25">
      <c r="AN2964" s="116" t="s">
        <v>1165</v>
      </c>
      <c r="AO2964" s="116" t="s">
        <v>1149</v>
      </c>
      <c r="AP2964" s="116"/>
      <c r="AQ2964" s="116" t="s">
        <v>1035</v>
      </c>
      <c r="AR2964" s="116" t="s">
        <v>1101</v>
      </c>
      <c r="AS2964" s="116">
        <v>282</v>
      </c>
    </row>
    <row r="2965" spans="40:45" x14ac:dyDescent="0.25">
      <c r="AN2965" s="116" t="s">
        <v>1165</v>
      </c>
      <c r="AO2965" s="116" t="s">
        <v>1149</v>
      </c>
      <c r="AP2965" s="116"/>
      <c r="AQ2965" s="116" t="s">
        <v>1036</v>
      </c>
      <c r="AR2965" s="116" t="s">
        <v>1101</v>
      </c>
      <c r="AS2965" s="116"/>
    </row>
    <row r="2966" spans="40:45" x14ac:dyDescent="0.25">
      <c r="AN2966" s="116" t="s">
        <v>1165</v>
      </c>
      <c r="AO2966" s="116" t="s">
        <v>1149</v>
      </c>
      <c r="AP2966" s="116"/>
      <c r="AQ2966" s="116" t="s">
        <v>1037</v>
      </c>
      <c r="AR2966" s="116" t="s">
        <v>1101</v>
      </c>
      <c r="AS2966" s="116">
        <v>158</v>
      </c>
    </row>
    <row r="2967" spans="40:45" x14ac:dyDescent="0.25">
      <c r="AN2967" s="116" t="s">
        <v>1165</v>
      </c>
      <c r="AO2967" s="116" t="s">
        <v>1149</v>
      </c>
      <c r="AP2967" s="116"/>
      <c r="AQ2967" s="116" t="s">
        <v>1038</v>
      </c>
      <c r="AR2967" s="116" t="s">
        <v>1101</v>
      </c>
      <c r="AS2967" s="116"/>
    </row>
    <row r="2968" spans="40:45" x14ac:dyDescent="0.25">
      <c r="AN2968" s="116" t="s">
        <v>1165</v>
      </c>
      <c r="AO2968" s="116" t="s">
        <v>1149</v>
      </c>
      <c r="AP2968" s="116"/>
      <c r="AQ2968" s="116" t="s">
        <v>1039</v>
      </c>
      <c r="AR2968" s="116" t="s">
        <v>1101</v>
      </c>
      <c r="AS2968" s="116">
        <v>20</v>
      </c>
    </row>
    <row r="2969" spans="40:45" x14ac:dyDescent="0.25">
      <c r="AN2969" s="116" t="s">
        <v>1165</v>
      </c>
      <c r="AO2969" s="116" t="s">
        <v>1149</v>
      </c>
      <c r="AP2969" s="116"/>
      <c r="AQ2969" s="116" t="s">
        <v>1040</v>
      </c>
      <c r="AR2969" s="116" t="s">
        <v>1101</v>
      </c>
      <c r="AS2969" s="116">
        <v>1</v>
      </c>
    </row>
    <row r="2970" spans="40:45" x14ac:dyDescent="0.25">
      <c r="AN2970" s="116" t="s">
        <v>1165</v>
      </c>
      <c r="AO2970" s="116" t="s">
        <v>1149</v>
      </c>
      <c r="AP2970" s="116"/>
      <c r="AQ2970" s="116" t="s">
        <v>1041</v>
      </c>
      <c r="AR2970" s="116" t="s">
        <v>1101</v>
      </c>
      <c r="AS2970" s="116">
        <v>10</v>
      </c>
    </row>
    <row r="2971" spans="40:45" x14ac:dyDescent="0.25">
      <c r="AN2971" s="116" t="s">
        <v>1165</v>
      </c>
      <c r="AO2971" s="116" t="s">
        <v>1149</v>
      </c>
      <c r="AP2971" s="116"/>
      <c r="AQ2971" s="116" t="s">
        <v>1042</v>
      </c>
      <c r="AR2971" s="116" t="s">
        <v>1101</v>
      </c>
      <c r="AS2971" s="116">
        <v>369</v>
      </c>
    </row>
    <row r="2972" spans="40:45" x14ac:dyDescent="0.25">
      <c r="AN2972" s="116" t="s">
        <v>1165</v>
      </c>
      <c r="AO2972" s="116"/>
      <c r="AP2972" s="116"/>
      <c r="AQ2972" s="116" t="s">
        <v>3</v>
      </c>
      <c r="AR2972" s="116" t="s">
        <v>1101</v>
      </c>
      <c r="AS2972" s="116">
        <v>8751</v>
      </c>
    </row>
    <row r="2973" spans="40:45" x14ac:dyDescent="0.25">
      <c r="AN2973" s="116" t="s">
        <v>1165</v>
      </c>
      <c r="AO2973" s="116" t="s">
        <v>911</v>
      </c>
      <c r="AP2973" s="116"/>
      <c r="AQ2973" s="116" t="s">
        <v>1034</v>
      </c>
      <c r="AR2973" s="116" t="s">
        <v>1091</v>
      </c>
      <c r="AS2973" s="116">
        <v>131482</v>
      </c>
    </row>
    <row r="2974" spans="40:45" x14ac:dyDescent="0.25">
      <c r="AN2974" s="116" t="s">
        <v>1165</v>
      </c>
      <c r="AO2974" s="116" t="s">
        <v>911</v>
      </c>
      <c r="AP2974" s="116"/>
      <c r="AQ2974" s="116" t="s">
        <v>1035</v>
      </c>
      <c r="AR2974" s="116" t="s">
        <v>1091</v>
      </c>
      <c r="AS2974" s="116">
        <v>3848</v>
      </c>
    </row>
    <row r="2975" spans="40:45" x14ac:dyDescent="0.25">
      <c r="AN2975" s="116" t="s">
        <v>1165</v>
      </c>
      <c r="AO2975" s="116" t="s">
        <v>911</v>
      </c>
      <c r="AP2975" s="116"/>
      <c r="AQ2975" s="116" t="s">
        <v>1036</v>
      </c>
      <c r="AR2975" s="116" t="s">
        <v>1091</v>
      </c>
      <c r="AS2975" s="116"/>
    </row>
    <row r="2976" spans="40:45" x14ac:dyDescent="0.25">
      <c r="AN2976" s="116" t="s">
        <v>1165</v>
      </c>
      <c r="AO2976" s="116" t="s">
        <v>911</v>
      </c>
      <c r="AP2976" s="116"/>
      <c r="AQ2976" s="116" t="s">
        <v>1037</v>
      </c>
      <c r="AR2976" s="116" t="s">
        <v>1091</v>
      </c>
      <c r="AS2976" s="116">
        <v>1669</v>
      </c>
    </row>
    <row r="2977" spans="40:45" x14ac:dyDescent="0.25">
      <c r="AN2977" s="116" t="s">
        <v>1165</v>
      </c>
      <c r="AO2977" s="116" t="s">
        <v>911</v>
      </c>
      <c r="AP2977" s="116"/>
      <c r="AQ2977" s="116" t="s">
        <v>1038</v>
      </c>
      <c r="AR2977" s="116" t="s">
        <v>1091</v>
      </c>
      <c r="AS2977" s="116"/>
    </row>
    <row r="2978" spans="40:45" x14ac:dyDescent="0.25">
      <c r="AN2978" s="116" t="s">
        <v>1165</v>
      </c>
      <c r="AO2978" s="116" t="s">
        <v>911</v>
      </c>
      <c r="AP2978" s="116"/>
      <c r="AQ2978" s="116" t="s">
        <v>1039</v>
      </c>
      <c r="AR2978" s="116" t="s">
        <v>1091</v>
      </c>
      <c r="AS2978" s="116">
        <v>50</v>
      </c>
    </row>
    <row r="2979" spans="40:45" x14ac:dyDescent="0.25">
      <c r="AN2979" s="116" t="s">
        <v>1165</v>
      </c>
      <c r="AO2979" s="116" t="s">
        <v>911</v>
      </c>
      <c r="AP2979" s="116"/>
      <c r="AQ2979" s="116" t="s">
        <v>1040</v>
      </c>
      <c r="AR2979" s="116" t="s">
        <v>1091</v>
      </c>
      <c r="AS2979" s="116"/>
    </row>
    <row r="2980" spans="40:45" x14ac:dyDescent="0.25">
      <c r="AN2980" s="116" t="s">
        <v>1165</v>
      </c>
      <c r="AO2980" s="116" t="s">
        <v>911</v>
      </c>
      <c r="AP2980" s="116"/>
      <c r="AQ2980" s="116" t="s">
        <v>1041</v>
      </c>
      <c r="AR2980" s="116" t="s">
        <v>1091</v>
      </c>
      <c r="AS2980" s="116">
        <v>200</v>
      </c>
    </row>
    <row r="2981" spans="40:45" x14ac:dyDescent="0.25">
      <c r="AN2981" s="116" t="s">
        <v>1165</v>
      </c>
      <c r="AO2981" s="116" t="s">
        <v>911</v>
      </c>
      <c r="AP2981" s="116"/>
      <c r="AQ2981" s="116" t="s">
        <v>1042</v>
      </c>
      <c r="AR2981" s="116" t="s">
        <v>1091</v>
      </c>
      <c r="AS2981" s="116">
        <v>6724</v>
      </c>
    </row>
    <row r="2982" spans="40:45" x14ac:dyDescent="0.25">
      <c r="AN2982" s="116" t="s">
        <v>1165</v>
      </c>
      <c r="AO2982" s="116"/>
      <c r="AP2982" s="116"/>
      <c r="AQ2982" s="116" t="s">
        <v>3</v>
      </c>
      <c r="AR2982" s="116" t="s">
        <v>1091</v>
      </c>
      <c r="AS2982" s="116">
        <v>143973</v>
      </c>
    </row>
    <row r="2983" spans="40:45" x14ac:dyDescent="0.25">
      <c r="AN2983" s="116" t="s">
        <v>1019</v>
      </c>
      <c r="AO2983" s="116" t="s">
        <v>1149</v>
      </c>
      <c r="AP2983" s="116"/>
      <c r="AQ2983" s="116" t="s">
        <v>1034</v>
      </c>
      <c r="AR2983" s="116" t="s">
        <v>1101</v>
      </c>
      <c r="AS2983" s="116">
        <v>12259</v>
      </c>
    </row>
    <row r="2984" spans="40:45" x14ac:dyDescent="0.25">
      <c r="AN2984" s="116" t="s">
        <v>1019</v>
      </c>
      <c r="AO2984" s="116" t="s">
        <v>1149</v>
      </c>
      <c r="AP2984" s="116"/>
      <c r="AQ2984" s="116" t="s">
        <v>1035</v>
      </c>
      <c r="AR2984" s="116" t="s">
        <v>1101</v>
      </c>
      <c r="AS2984" s="116">
        <v>105</v>
      </c>
    </row>
    <row r="2985" spans="40:45" x14ac:dyDescent="0.25">
      <c r="AN2985" s="116" t="s">
        <v>1019</v>
      </c>
      <c r="AO2985" s="116" t="s">
        <v>1149</v>
      </c>
      <c r="AP2985" s="116"/>
      <c r="AQ2985" s="116" t="s">
        <v>1036</v>
      </c>
      <c r="AR2985" s="116" t="s">
        <v>1101</v>
      </c>
      <c r="AS2985" s="116">
        <v>7871</v>
      </c>
    </row>
    <row r="2986" spans="40:45" x14ac:dyDescent="0.25">
      <c r="AN2986" s="116" t="s">
        <v>1019</v>
      </c>
      <c r="AO2986" s="116" t="s">
        <v>1149</v>
      </c>
      <c r="AP2986" s="116"/>
      <c r="AQ2986" s="116" t="s">
        <v>1037</v>
      </c>
      <c r="AR2986" s="116" t="s">
        <v>1101</v>
      </c>
      <c r="AS2986" s="116"/>
    </row>
    <row r="2987" spans="40:45" x14ac:dyDescent="0.25">
      <c r="AN2987" s="116" t="s">
        <v>1019</v>
      </c>
      <c r="AO2987" s="116" t="s">
        <v>1149</v>
      </c>
      <c r="AP2987" s="116"/>
      <c r="AQ2987" s="116" t="s">
        <v>1038</v>
      </c>
      <c r="AR2987" s="116" t="s">
        <v>1101</v>
      </c>
      <c r="AS2987" s="116">
        <v>0</v>
      </c>
    </row>
    <row r="2988" spans="40:45" x14ac:dyDescent="0.25">
      <c r="AN2988" s="116" t="s">
        <v>1019</v>
      </c>
      <c r="AO2988" s="116" t="s">
        <v>1149</v>
      </c>
      <c r="AP2988" s="116"/>
      <c r="AQ2988" s="116" t="s">
        <v>1039</v>
      </c>
      <c r="AR2988" s="116" t="s">
        <v>1101</v>
      </c>
      <c r="AS2988" s="116">
        <v>4</v>
      </c>
    </row>
    <row r="2989" spans="40:45" x14ac:dyDescent="0.25">
      <c r="AN2989" s="116" t="s">
        <v>1019</v>
      </c>
      <c r="AO2989" s="116" t="s">
        <v>1149</v>
      </c>
      <c r="AP2989" s="116"/>
      <c r="AQ2989" s="116" t="s">
        <v>1040</v>
      </c>
      <c r="AR2989" s="116" t="s">
        <v>1101</v>
      </c>
      <c r="AS2989" s="116"/>
    </row>
    <row r="2990" spans="40:45" x14ac:dyDescent="0.25">
      <c r="AN2990" s="116" t="s">
        <v>1019</v>
      </c>
      <c r="AO2990" s="116" t="s">
        <v>1149</v>
      </c>
      <c r="AP2990" s="116"/>
      <c r="AQ2990" s="116" t="s">
        <v>1041</v>
      </c>
      <c r="AR2990" s="116" t="s">
        <v>1101</v>
      </c>
      <c r="AS2990" s="116"/>
    </row>
    <row r="2991" spans="40:45" x14ac:dyDescent="0.25">
      <c r="AN2991" s="116" t="s">
        <v>1019</v>
      </c>
      <c r="AO2991" s="116" t="s">
        <v>1149</v>
      </c>
      <c r="AP2991" s="116"/>
      <c r="AQ2991" s="116" t="s">
        <v>1042</v>
      </c>
      <c r="AR2991" s="116" t="s">
        <v>1101</v>
      </c>
      <c r="AS2991" s="116">
        <v>2358</v>
      </c>
    </row>
    <row r="2992" spans="40:45" x14ac:dyDescent="0.25">
      <c r="AN2992" s="116" t="s">
        <v>1019</v>
      </c>
      <c r="AO2992" s="116"/>
      <c r="AP2992" s="116"/>
      <c r="AQ2992" s="116" t="s">
        <v>3</v>
      </c>
      <c r="AR2992" s="116" t="s">
        <v>1101</v>
      </c>
      <c r="AS2992" s="116">
        <v>22597</v>
      </c>
    </row>
    <row r="2993" spans="40:45" x14ac:dyDescent="0.25">
      <c r="AN2993" s="116" t="s">
        <v>1019</v>
      </c>
      <c r="AO2993" s="116" t="s">
        <v>911</v>
      </c>
      <c r="AP2993" s="116"/>
      <c r="AQ2993" s="116" t="s">
        <v>1034</v>
      </c>
      <c r="AR2993" s="116" t="s">
        <v>1091</v>
      </c>
      <c r="AS2993" s="116">
        <v>193885</v>
      </c>
    </row>
    <row r="2994" spans="40:45" x14ac:dyDescent="0.25">
      <c r="AN2994" s="116" t="s">
        <v>1019</v>
      </c>
      <c r="AO2994" s="116" t="s">
        <v>911</v>
      </c>
      <c r="AP2994" s="116"/>
      <c r="AQ2994" s="116" t="s">
        <v>1035</v>
      </c>
      <c r="AR2994" s="116" t="s">
        <v>1091</v>
      </c>
      <c r="AS2994" s="116">
        <v>152</v>
      </c>
    </row>
    <row r="2995" spans="40:45" x14ac:dyDescent="0.25">
      <c r="AN2995" s="116" t="s">
        <v>1019</v>
      </c>
      <c r="AO2995" s="116" t="s">
        <v>911</v>
      </c>
      <c r="AP2995" s="116"/>
      <c r="AQ2995" s="116" t="s">
        <v>1036</v>
      </c>
      <c r="AR2995" s="116" t="s">
        <v>1091</v>
      </c>
      <c r="AS2995" s="116">
        <v>93710</v>
      </c>
    </row>
    <row r="2996" spans="40:45" x14ac:dyDescent="0.25">
      <c r="AN2996" s="116" t="s">
        <v>1019</v>
      </c>
      <c r="AO2996" s="116" t="s">
        <v>911</v>
      </c>
      <c r="AP2996" s="116"/>
      <c r="AQ2996" s="116" t="s">
        <v>1037</v>
      </c>
      <c r="AR2996" s="116" t="s">
        <v>1091</v>
      </c>
      <c r="AS2996" s="116"/>
    </row>
    <row r="2997" spans="40:45" x14ac:dyDescent="0.25">
      <c r="AN2997" s="116" t="s">
        <v>1019</v>
      </c>
      <c r="AO2997" s="116" t="s">
        <v>911</v>
      </c>
      <c r="AP2997" s="116"/>
      <c r="AQ2997" s="116" t="s">
        <v>1039</v>
      </c>
      <c r="AR2997" s="116" t="s">
        <v>1091</v>
      </c>
      <c r="AS2997" s="116"/>
    </row>
    <row r="2998" spans="40:45" x14ac:dyDescent="0.25">
      <c r="AN2998" s="116" t="s">
        <v>1019</v>
      </c>
      <c r="AO2998" s="116" t="s">
        <v>911</v>
      </c>
      <c r="AP2998" s="116"/>
      <c r="AQ2998" s="116" t="s">
        <v>1040</v>
      </c>
      <c r="AR2998" s="116" t="s">
        <v>1091</v>
      </c>
      <c r="AS2998" s="116"/>
    </row>
    <row r="2999" spans="40:45" x14ac:dyDescent="0.25">
      <c r="AN2999" s="116" t="s">
        <v>1019</v>
      </c>
      <c r="AO2999" s="116" t="s">
        <v>911</v>
      </c>
      <c r="AP2999" s="116"/>
      <c r="AQ2999" s="116" t="s">
        <v>1041</v>
      </c>
      <c r="AR2999" s="116" t="s">
        <v>1091</v>
      </c>
      <c r="AS2999" s="116"/>
    </row>
    <row r="3000" spans="40:45" x14ac:dyDescent="0.25">
      <c r="AN3000" s="116" t="s">
        <v>1019</v>
      </c>
      <c r="AO3000" s="116" t="s">
        <v>911</v>
      </c>
      <c r="AP3000" s="116"/>
      <c r="AQ3000" s="116" t="s">
        <v>1042</v>
      </c>
      <c r="AR3000" s="116" t="s">
        <v>1091</v>
      </c>
      <c r="AS3000" s="116">
        <v>40430</v>
      </c>
    </row>
    <row r="3001" spans="40:45" x14ac:dyDescent="0.25">
      <c r="AN3001" s="116" t="s">
        <v>1019</v>
      </c>
      <c r="AO3001" s="116"/>
      <c r="AP3001" s="116"/>
      <c r="AQ3001" s="116" t="s">
        <v>3</v>
      </c>
      <c r="AR3001" s="116" t="s">
        <v>1091</v>
      </c>
      <c r="AS3001" s="116">
        <v>328177</v>
      </c>
    </row>
    <row r="3002" spans="40:45" x14ac:dyDescent="0.25">
      <c r="AN3002" s="116" t="s">
        <v>1166</v>
      </c>
      <c r="AO3002" s="116" t="s">
        <v>1149</v>
      </c>
      <c r="AP3002" s="116"/>
      <c r="AQ3002" s="116" t="s">
        <v>1034</v>
      </c>
      <c r="AR3002" s="116" t="s">
        <v>1101</v>
      </c>
      <c r="AS3002" s="116">
        <v>53279</v>
      </c>
    </row>
    <row r="3003" spans="40:45" x14ac:dyDescent="0.25">
      <c r="AN3003" s="116" t="s">
        <v>1166</v>
      </c>
      <c r="AO3003" s="116" t="s">
        <v>1149</v>
      </c>
      <c r="AP3003" s="116"/>
      <c r="AQ3003" s="116" t="s">
        <v>1035</v>
      </c>
      <c r="AR3003" s="116" t="s">
        <v>1101</v>
      </c>
      <c r="AS3003" s="116">
        <v>253</v>
      </c>
    </row>
    <row r="3004" spans="40:45" x14ac:dyDescent="0.25">
      <c r="AN3004" s="116" t="s">
        <v>1166</v>
      </c>
      <c r="AO3004" s="116" t="s">
        <v>1149</v>
      </c>
      <c r="AP3004" s="116"/>
      <c r="AQ3004" s="116" t="s">
        <v>1036</v>
      </c>
      <c r="AR3004" s="116" t="s">
        <v>1101</v>
      </c>
      <c r="AS3004" s="116">
        <v>6403</v>
      </c>
    </row>
    <row r="3005" spans="40:45" x14ac:dyDescent="0.25">
      <c r="AN3005" s="116" t="s">
        <v>1166</v>
      </c>
      <c r="AO3005" s="116" t="s">
        <v>1149</v>
      </c>
      <c r="AP3005" s="116"/>
      <c r="AQ3005" s="116" t="s">
        <v>1037</v>
      </c>
      <c r="AR3005" s="116" t="s">
        <v>1101</v>
      </c>
      <c r="AS3005" s="116"/>
    </row>
    <row r="3006" spans="40:45" x14ac:dyDescent="0.25">
      <c r="AN3006" s="116" t="s">
        <v>1166</v>
      </c>
      <c r="AO3006" s="116" t="s">
        <v>1149</v>
      </c>
      <c r="AP3006" s="116"/>
      <c r="AQ3006" s="116" t="s">
        <v>1039</v>
      </c>
      <c r="AR3006" s="116" t="s">
        <v>1101</v>
      </c>
      <c r="AS3006" s="116"/>
    </row>
    <row r="3007" spans="40:45" x14ac:dyDescent="0.25">
      <c r="AN3007" s="116" t="s">
        <v>1166</v>
      </c>
      <c r="AO3007" s="116" t="s">
        <v>1149</v>
      </c>
      <c r="AP3007" s="116"/>
      <c r="AQ3007" s="116" t="s">
        <v>1040</v>
      </c>
      <c r="AR3007" s="116" t="s">
        <v>1101</v>
      </c>
      <c r="AS3007" s="116"/>
    </row>
    <row r="3008" spans="40:45" x14ac:dyDescent="0.25">
      <c r="AN3008" s="116" t="s">
        <v>1166</v>
      </c>
      <c r="AO3008" s="116" t="s">
        <v>1149</v>
      </c>
      <c r="AP3008" s="116"/>
      <c r="AQ3008" s="116" t="s">
        <v>1041</v>
      </c>
      <c r="AR3008" s="116" t="s">
        <v>1101</v>
      </c>
      <c r="AS3008" s="116"/>
    </row>
    <row r="3009" spans="40:45" x14ac:dyDescent="0.25">
      <c r="AN3009" s="116" t="s">
        <v>1166</v>
      </c>
      <c r="AO3009" s="116" t="s">
        <v>1149</v>
      </c>
      <c r="AP3009" s="116"/>
      <c r="AQ3009" s="116" t="s">
        <v>1042</v>
      </c>
      <c r="AR3009" s="116" t="s">
        <v>1101</v>
      </c>
      <c r="AS3009" s="116"/>
    </row>
    <row r="3010" spans="40:45" x14ac:dyDescent="0.25">
      <c r="AN3010" s="116" t="s">
        <v>1166</v>
      </c>
      <c r="AO3010" s="116"/>
      <c r="AP3010" s="116"/>
      <c r="AQ3010" s="116" t="s">
        <v>3</v>
      </c>
      <c r="AR3010" s="116" t="s">
        <v>1101</v>
      </c>
      <c r="AS3010" s="116">
        <v>59935</v>
      </c>
    </row>
    <row r="3011" spans="40:45" x14ac:dyDescent="0.25">
      <c r="AN3011" s="116" t="s">
        <v>1166</v>
      </c>
      <c r="AO3011" s="116" t="s">
        <v>911</v>
      </c>
      <c r="AP3011" s="116"/>
      <c r="AQ3011" s="116" t="s">
        <v>1034</v>
      </c>
      <c r="AR3011" s="116" t="s">
        <v>1091</v>
      </c>
      <c r="AS3011" s="116">
        <v>675949</v>
      </c>
    </row>
    <row r="3012" spans="40:45" x14ac:dyDescent="0.25">
      <c r="AN3012" s="116" t="s">
        <v>1166</v>
      </c>
      <c r="AO3012" s="116" t="s">
        <v>911</v>
      </c>
      <c r="AP3012" s="116"/>
      <c r="AQ3012" s="116" t="s">
        <v>1035</v>
      </c>
      <c r="AR3012" s="116" t="s">
        <v>1091</v>
      </c>
      <c r="AS3012" s="116">
        <v>4943</v>
      </c>
    </row>
    <row r="3013" spans="40:45" x14ac:dyDescent="0.25">
      <c r="AN3013" s="116" t="s">
        <v>1166</v>
      </c>
      <c r="AO3013" s="116" t="s">
        <v>911</v>
      </c>
      <c r="AP3013" s="116"/>
      <c r="AQ3013" s="116" t="s">
        <v>1036</v>
      </c>
      <c r="AR3013" s="116" t="s">
        <v>1091</v>
      </c>
      <c r="AS3013" s="116">
        <v>102406</v>
      </c>
    </row>
    <row r="3014" spans="40:45" x14ac:dyDescent="0.25">
      <c r="AN3014" s="116" t="s">
        <v>1166</v>
      </c>
      <c r="AO3014" s="116" t="s">
        <v>911</v>
      </c>
      <c r="AP3014" s="116"/>
      <c r="AQ3014" s="116" t="s">
        <v>1037</v>
      </c>
      <c r="AR3014" s="116" t="s">
        <v>1091</v>
      </c>
      <c r="AS3014" s="116"/>
    </row>
    <row r="3015" spans="40:45" x14ac:dyDescent="0.25">
      <c r="AN3015" s="116" t="s">
        <v>1166</v>
      </c>
      <c r="AO3015" s="116" t="s">
        <v>911</v>
      </c>
      <c r="AP3015" s="116"/>
      <c r="AQ3015" s="116" t="s">
        <v>1039</v>
      </c>
      <c r="AR3015" s="116" t="s">
        <v>1091</v>
      </c>
      <c r="AS3015" s="116"/>
    </row>
    <row r="3016" spans="40:45" x14ac:dyDescent="0.25">
      <c r="AN3016" s="116" t="s">
        <v>1166</v>
      </c>
      <c r="AO3016" s="116" t="s">
        <v>911</v>
      </c>
      <c r="AP3016" s="116"/>
      <c r="AQ3016" s="116" t="s">
        <v>1040</v>
      </c>
      <c r="AR3016" s="116" t="s">
        <v>1091</v>
      </c>
      <c r="AS3016" s="116"/>
    </row>
    <row r="3017" spans="40:45" x14ac:dyDescent="0.25">
      <c r="AN3017" s="116" t="s">
        <v>1166</v>
      </c>
      <c r="AO3017" s="116" t="s">
        <v>911</v>
      </c>
      <c r="AP3017" s="116"/>
      <c r="AQ3017" s="116" t="s">
        <v>1042</v>
      </c>
      <c r="AR3017" s="116" t="s">
        <v>1091</v>
      </c>
      <c r="AS3017" s="116"/>
    </row>
    <row r="3018" spans="40:45" x14ac:dyDescent="0.25">
      <c r="AN3018" s="116" t="s">
        <v>1166</v>
      </c>
      <c r="AO3018" s="116"/>
      <c r="AP3018" s="116"/>
      <c r="AQ3018" s="116" t="s">
        <v>3</v>
      </c>
      <c r="AR3018" s="116" t="s">
        <v>1091</v>
      </c>
      <c r="AS3018" s="116">
        <v>783298</v>
      </c>
    </row>
    <row r="3019" spans="40:45" x14ac:dyDescent="0.25">
      <c r="AN3019" s="116" t="s">
        <v>1167</v>
      </c>
      <c r="AO3019" s="116" t="s">
        <v>1149</v>
      </c>
      <c r="AP3019" s="116"/>
      <c r="AQ3019" s="116" t="s">
        <v>1034</v>
      </c>
      <c r="AR3019" s="116" t="s">
        <v>1101</v>
      </c>
      <c r="AS3019" s="116">
        <v>4958</v>
      </c>
    </row>
    <row r="3020" spans="40:45" x14ac:dyDescent="0.25">
      <c r="AN3020" s="116" t="s">
        <v>1167</v>
      </c>
      <c r="AO3020" s="116" t="s">
        <v>1149</v>
      </c>
      <c r="AP3020" s="116"/>
      <c r="AQ3020" s="116" t="s">
        <v>1035</v>
      </c>
      <c r="AR3020" s="116" t="s">
        <v>1101</v>
      </c>
      <c r="AS3020" s="116">
        <v>386</v>
      </c>
    </row>
    <row r="3021" spans="40:45" x14ac:dyDescent="0.25">
      <c r="AN3021" s="116" t="s">
        <v>1167</v>
      </c>
      <c r="AO3021" s="116" t="s">
        <v>1149</v>
      </c>
      <c r="AP3021" s="116"/>
      <c r="AQ3021" s="116" t="s">
        <v>1036</v>
      </c>
      <c r="AR3021" s="116" t="s">
        <v>1101</v>
      </c>
      <c r="AS3021" s="116">
        <v>53</v>
      </c>
    </row>
    <row r="3022" spans="40:45" x14ac:dyDescent="0.25">
      <c r="AN3022" s="116" t="s">
        <v>1167</v>
      </c>
      <c r="AO3022" s="116" t="s">
        <v>1149</v>
      </c>
      <c r="AP3022" s="116"/>
      <c r="AQ3022" s="116" t="s">
        <v>1037</v>
      </c>
      <c r="AR3022" s="116" t="s">
        <v>1101</v>
      </c>
      <c r="AS3022" s="116">
        <v>4</v>
      </c>
    </row>
    <row r="3023" spans="40:45" x14ac:dyDescent="0.25">
      <c r="AN3023" s="116" t="s">
        <v>1167</v>
      </c>
      <c r="AO3023" s="116" t="s">
        <v>1149</v>
      </c>
      <c r="AP3023" s="116"/>
      <c r="AQ3023" s="116" t="s">
        <v>1038</v>
      </c>
      <c r="AR3023" s="116" t="s">
        <v>1101</v>
      </c>
      <c r="AS3023" s="116">
        <v>2</v>
      </c>
    </row>
    <row r="3024" spans="40:45" x14ac:dyDescent="0.25">
      <c r="AN3024" s="116" t="s">
        <v>1167</v>
      </c>
      <c r="AO3024" s="116" t="s">
        <v>1149</v>
      </c>
      <c r="AP3024" s="116"/>
      <c r="AQ3024" s="116" t="s">
        <v>1039</v>
      </c>
      <c r="AR3024" s="116" t="s">
        <v>1101</v>
      </c>
      <c r="AS3024" s="116">
        <v>3</v>
      </c>
    </row>
    <row r="3025" spans="40:45" x14ac:dyDescent="0.25">
      <c r="AN3025" s="116" t="s">
        <v>1167</v>
      </c>
      <c r="AO3025" s="116" t="s">
        <v>1149</v>
      </c>
      <c r="AP3025" s="116"/>
      <c r="AQ3025" s="116" t="s">
        <v>1040</v>
      </c>
      <c r="AR3025" s="116" t="s">
        <v>1101</v>
      </c>
      <c r="AS3025" s="116">
        <v>1</v>
      </c>
    </row>
    <row r="3026" spans="40:45" x14ac:dyDescent="0.25">
      <c r="AN3026" s="116" t="s">
        <v>1167</v>
      </c>
      <c r="AO3026" s="116"/>
      <c r="AP3026" s="116"/>
      <c r="AQ3026" s="116" t="s">
        <v>3</v>
      </c>
      <c r="AR3026" s="116" t="s">
        <v>1101</v>
      </c>
      <c r="AS3026" s="116">
        <v>5406</v>
      </c>
    </row>
    <row r="3027" spans="40:45" x14ac:dyDescent="0.25">
      <c r="AN3027" s="116" t="s">
        <v>1167</v>
      </c>
      <c r="AO3027" s="116" t="s">
        <v>911</v>
      </c>
      <c r="AP3027" s="116"/>
      <c r="AQ3027" s="116" t="s">
        <v>1034</v>
      </c>
      <c r="AR3027" s="116" t="s">
        <v>1091</v>
      </c>
      <c r="AS3027" s="116">
        <v>70371</v>
      </c>
    </row>
    <row r="3028" spans="40:45" x14ac:dyDescent="0.25">
      <c r="AN3028" s="116" t="s">
        <v>1167</v>
      </c>
      <c r="AO3028" s="116" t="s">
        <v>911</v>
      </c>
      <c r="AP3028" s="116"/>
      <c r="AQ3028" s="116" t="s">
        <v>1035</v>
      </c>
      <c r="AR3028" s="116" t="s">
        <v>1091</v>
      </c>
      <c r="AS3028" s="116">
        <v>6137</v>
      </c>
    </row>
    <row r="3029" spans="40:45" x14ac:dyDescent="0.25">
      <c r="AN3029" s="116" t="s">
        <v>1167</v>
      </c>
      <c r="AO3029" s="116" t="s">
        <v>911</v>
      </c>
      <c r="AP3029" s="116"/>
      <c r="AQ3029" s="116" t="s">
        <v>1036</v>
      </c>
      <c r="AR3029" s="116" t="s">
        <v>1091</v>
      </c>
      <c r="AS3029" s="116">
        <v>189</v>
      </c>
    </row>
    <row r="3030" spans="40:45" x14ac:dyDescent="0.25">
      <c r="AN3030" s="116" t="s">
        <v>1167</v>
      </c>
      <c r="AO3030" s="116" t="s">
        <v>911</v>
      </c>
      <c r="AP3030" s="116"/>
      <c r="AQ3030" s="116" t="s">
        <v>1037</v>
      </c>
      <c r="AR3030" s="116" t="s">
        <v>1091</v>
      </c>
      <c r="AS3030" s="116">
        <v>53</v>
      </c>
    </row>
    <row r="3031" spans="40:45" x14ac:dyDescent="0.25">
      <c r="AN3031" s="116" t="s">
        <v>1167</v>
      </c>
      <c r="AO3031" s="116" t="s">
        <v>911</v>
      </c>
      <c r="AP3031" s="116"/>
      <c r="AQ3031" s="116" t="s">
        <v>1038</v>
      </c>
      <c r="AR3031" s="116" t="s">
        <v>1091</v>
      </c>
      <c r="AS3031" s="116">
        <v>7</v>
      </c>
    </row>
    <row r="3032" spans="40:45" x14ac:dyDescent="0.25">
      <c r="AN3032" s="116" t="s">
        <v>1167</v>
      </c>
      <c r="AO3032" s="116" t="s">
        <v>911</v>
      </c>
      <c r="AP3032" s="116"/>
      <c r="AQ3032" s="116" t="s">
        <v>1039</v>
      </c>
      <c r="AR3032" s="116" t="s">
        <v>1091</v>
      </c>
      <c r="AS3032" s="116">
        <v>4</v>
      </c>
    </row>
    <row r="3033" spans="40:45" x14ac:dyDescent="0.25">
      <c r="AN3033" s="116" t="s">
        <v>1167</v>
      </c>
      <c r="AO3033" s="116"/>
      <c r="AP3033" s="116"/>
      <c r="AQ3033" s="116" t="s">
        <v>3</v>
      </c>
      <c r="AR3033" s="116" t="s">
        <v>1091</v>
      </c>
      <c r="AS3033" s="116">
        <v>76761</v>
      </c>
    </row>
    <row r="3034" spans="40:45" x14ac:dyDescent="0.25">
      <c r="AN3034" s="116" t="s">
        <v>1168</v>
      </c>
      <c r="AO3034" s="116" t="s">
        <v>1149</v>
      </c>
      <c r="AP3034" s="116"/>
      <c r="AQ3034" s="116" t="s">
        <v>1034</v>
      </c>
      <c r="AR3034" s="116" t="s">
        <v>1101</v>
      </c>
      <c r="AS3034" s="116">
        <v>203</v>
      </c>
    </row>
    <row r="3035" spans="40:45" x14ac:dyDescent="0.25">
      <c r="AN3035" s="116" t="s">
        <v>1168</v>
      </c>
      <c r="AO3035" s="116" t="s">
        <v>1149</v>
      </c>
      <c r="AP3035" s="116"/>
      <c r="AQ3035" s="116" t="s">
        <v>1035</v>
      </c>
      <c r="AR3035" s="116" t="s">
        <v>1101</v>
      </c>
      <c r="AS3035" s="116">
        <v>258</v>
      </c>
    </row>
    <row r="3036" spans="40:45" x14ac:dyDescent="0.25">
      <c r="AN3036" s="116" t="s">
        <v>1168</v>
      </c>
      <c r="AO3036" s="116" t="s">
        <v>1149</v>
      </c>
      <c r="AP3036" s="116"/>
      <c r="AQ3036" s="116" t="s">
        <v>1037</v>
      </c>
      <c r="AR3036" s="116" t="s">
        <v>1101</v>
      </c>
      <c r="AS3036" s="116">
        <v>10</v>
      </c>
    </row>
    <row r="3037" spans="40:45" x14ac:dyDescent="0.25">
      <c r="AN3037" s="116" t="s">
        <v>1168</v>
      </c>
      <c r="AO3037" s="116" t="s">
        <v>1149</v>
      </c>
      <c r="AP3037" s="116"/>
      <c r="AQ3037" s="116" t="s">
        <v>1038</v>
      </c>
      <c r="AR3037" s="116" t="s">
        <v>1101</v>
      </c>
      <c r="AS3037" s="116">
        <v>7956</v>
      </c>
    </row>
    <row r="3038" spans="40:45" x14ac:dyDescent="0.25">
      <c r="AN3038" s="116" t="s">
        <v>1168</v>
      </c>
      <c r="AO3038" s="116" t="s">
        <v>1149</v>
      </c>
      <c r="AP3038" s="116"/>
      <c r="AQ3038" s="116" t="s">
        <v>1039</v>
      </c>
      <c r="AR3038" s="116" t="s">
        <v>1101</v>
      </c>
      <c r="AS3038" s="116">
        <v>43</v>
      </c>
    </row>
    <row r="3039" spans="40:45" x14ac:dyDescent="0.25">
      <c r="AN3039" s="116" t="s">
        <v>1168</v>
      </c>
      <c r="AO3039" s="116" t="s">
        <v>1149</v>
      </c>
      <c r="AP3039" s="116"/>
      <c r="AQ3039" s="116" t="s">
        <v>1040</v>
      </c>
      <c r="AR3039" s="116" t="s">
        <v>1101</v>
      </c>
      <c r="AS3039" s="116"/>
    </row>
    <row r="3040" spans="40:45" x14ac:dyDescent="0.25">
      <c r="AN3040" s="116" t="s">
        <v>1168</v>
      </c>
      <c r="AO3040" s="116" t="s">
        <v>1149</v>
      </c>
      <c r="AP3040" s="116"/>
      <c r="AQ3040" s="116" t="s">
        <v>1041</v>
      </c>
      <c r="AR3040" s="116" t="s">
        <v>1101</v>
      </c>
      <c r="AS3040" s="116">
        <v>16237</v>
      </c>
    </row>
    <row r="3041" spans="40:45" x14ac:dyDescent="0.25">
      <c r="AN3041" s="116" t="s">
        <v>1168</v>
      </c>
      <c r="AO3041" s="116" t="s">
        <v>1149</v>
      </c>
      <c r="AP3041" s="116"/>
      <c r="AQ3041" s="116" t="s">
        <v>1042</v>
      </c>
      <c r="AR3041" s="116" t="s">
        <v>1101</v>
      </c>
      <c r="AS3041" s="116">
        <v>9725</v>
      </c>
    </row>
    <row r="3042" spans="40:45" x14ac:dyDescent="0.25">
      <c r="AN3042" s="116" t="s">
        <v>1168</v>
      </c>
      <c r="AO3042" s="116"/>
      <c r="AP3042" s="116"/>
      <c r="AQ3042" s="116" t="s">
        <v>3</v>
      </c>
      <c r="AR3042" s="116" t="s">
        <v>1101</v>
      </c>
      <c r="AS3042" s="116">
        <v>34431</v>
      </c>
    </row>
    <row r="3043" spans="40:45" x14ac:dyDescent="0.25">
      <c r="AN3043" s="116" t="s">
        <v>1168</v>
      </c>
      <c r="AO3043" s="116" t="s">
        <v>911</v>
      </c>
      <c r="AP3043" s="116"/>
      <c r="AQ3043" s="116" t="s">
        <v>1034</v>
      </c>
      <c r="AR3043" s="116" t="s">
        <v>1091</v>
      </c>
      <c r="AS3043" s="116">
        <v>294</v>
      </c>
    </row>
    <row r="3044" spans="40:45" x14ac:dyDescent="0.25">
      <c r="AN3044" s="116" t="s">
        <v>1168</v>
      </c>
      <c r="AO3044" s="116" t="s">
        <v>911</v>
      </c>
      <c r="AP3044" s="116"/>
      <c r="AQ3044" s="116" t="s">
        <v>1035</v>
      </c>
      <c r="AR3044" s="116" t="s">
        <v>1091</v>
      </c>
      <c r="AS3044" s="116"/>
    </row>
    <row r="3045" spans="40:45" x14ac:dyDescent="0.25">
      <c r="AN3045" s="116" t="s">
        <v>1168</v>
      </c>
      <c r="AO3045" s="116" t="s">
        <v>911</v>
      </c>
      <c r="AP3045" s="116"/>
      <c r="AQ3045" s="116" t="s">
        <v>1037</v>
      </c>
      <c r="AR3045" s="116" t="s">
        <v>1091</v>
      </c>
      <c r="AS3045" s="116">
        <v>20</v>
      </c>
    </row>
    <row r="3046" spans="40:45" x14ac:dyDescent="0.25">
      <c r="AN3046" s="116" t="s">
        <v>1168</v>
      </c>
      <c r="AO3046" s="116" t="s">
        <v>911</v>
      </c>
      <c r="AP3046" s="116"/>
      <c r="AQ3046" s="116" t="s">
        <v>1038</v>
      </c>
      <c r="AR3046" s="116" t="s">
        <v>1091</v>
      </c>
      <c r="AS3046" s="116">
        <v>8779</v>
      </c>
    </row>
    <row r="3047" spans="40:45" x14ac:dyDescent="0.25">
      <c r="AN3047" s="116" t="s">
        <v>1168</v>
      </c>
      <c r="AO3047" s="116" t="s">
        <v>911</v>
      </c>
      <c r="AP3047" s="116"/>
      <c r="AQ3047" s="116" t="s">
        <v>1039</v>
      </c>
      <c r="AR3047" s="116" t="s">
        <v>1091</v>
      </c>
      <c r="AS3047" s="116">
        <v>67</v>
      </c>
    </row>
    <row r="3048" spans="40:45" x14ac:dyDescent="0.25">
      <c r="AN3048" s="116" t="s">
        <v>1168</v>
      </c>
      <c r="AO3048" s="116" t="s">
        <v>911</v>
      </c>
      <c r="AP3048" s="116"/>
      <c r="AQ3048" s="116" t="s">
        <v>1040</v>
      </c>
      <c r="AR3048" s="116" t="s">
        <v>1091</v>
      </c>
      <c r="AS3048" s="116"/>
    </row>
    <row r="3049" spans="40:45" x14ac:dyDescent="0.25">
      <c r="AN3049" s="116" t="s">
        <v>1168</v>
      </c>
      <c r="AO3049" s="116" t="s">
        <v>911</v>
      </c>
      <c r="AP3049" s="116"/>
      <c r="AQ3049" s="116" t="s">
        <v>1041</v>
      </c>
      <c r="AR3049" s="116" t="s">
        <v>1091</v>
      </c>
      <c r="AS3049" s="116">
        <v>28121</v>
      </c>
    </row>
    <row r="3050" spans="40:45" x14ac:dyDescent="0.25">
      <c r="AN3050" s="116" t="s">
        <v>1168</v>
      </c>
      <c r="AO3050" s="116" t="s">
        <v>911</v>
      </c>
      <c r="AP3050" s="116"/>
      <c r="AQ3050" s="116" t="s">
        <v>1042</v>
      </c>
      <c r="AR3050" s="116" t="s">
        <v>1091</v>
      </c>
      <c r="AS3050" s="116">
        <v>11888</v>
      </c>
    </row>
    <row r="3051" spans="40:45" x14ac:dyDescent="0.25">
      <c r="AN3051" s="116" t="s">
        <v>1168</v>
      </c>
      <c r="AO3051" s="116"/>
      <c r="AP3051" s="116"/>
      <c r="AQ3051" s="116" t="s">
        <v>3</v>
      </c>
      <c r="AR3051" s="116" t="s">
        <v>1091</v>
      </c>
      <c r="AS3051" s="116">
        <v>49170</v>
      </c>
    </row>
    <row r="3052" spans="40:45" x14ac:dyDescent="0.25">
      <c r="AN3052" s="116" t="s">
        <v>1169</v>
      </c>
      <c r="AO3052" s="116" t="s">
        <v>1149</v>
      </c>
      <c r="AP3052" s="116"/>
      <c r="AQ3052" s="116" t="s">
        <v>1034</v>
      </c>
      <c r="AR3052" s="116" t="s">
        <v>1101</v>
      </c>
      <c r="AS3052" s="116">
        <v>46</v>
      </c>
    </row>
    <row r="3053" spans="40:45" x14ac:dyDescent="0.25">
      <c r="AN3053" s="116" t="s">
        <v>1169</v>
      </c>
      <c r="AO3053" s="116" t="s">
        <v>1149</v>
      </c>
      <c r="AP3053" s="116"/>
      <c r="AQ3053" s="116" t="s">
        <v>1035</v>
      </c>
      <c r="AR3053" s="116" t="s">
        <v>1101</v>
      </c>
      <c r="AS3053" s="116">
        <v>115</v>
      </c>
    </row>
    <row r="3054" spans="40:45" x14ac:dyDescent="0.25">
      <c r="AN3054" s="116" t="s">
        <v>1169</v>
      </c>
      <c r="AO3054" s="116" t="s">
        <v>1149</v>
      </c>
      <c r="AP3054" s="116"/>
      <c r="AQ3054" s="116" t="s">
        <v>1036</v>
      </c>
      <c r="AR3054" s="116" t="s">
        <v>1101</v>
      </c>
      <c r="AS3054" s="116">
        <v>8764</v>
      </c>
    </row>
    <row r="3055" spans="40:45" x14ac:dyDescent="0.25">
      <c r="AN3055" s="116" t="s">
        <v>1169</v>
      </c>
      <c r="AO3055" s="116" t="s">
        <v>1149</v>
      </c>
      <c r="AP3055" s="116"/>
      <c r="AQ3055" s="116" t="s">
        <v>1037</v>
      </c>
      <c r="AR3055" s="116" t="s">
        <v>1101</v>
      </c>
      <c r="AS3055" s="116">
        <v>5755</v>
      </c>
    </row>
    <row r="3056" spans="40:45" x14ac:dyDescent="0.25">
      <c r="AN3056" s="116" t="s">
        <v>1169</v>
      </c>
      <c r="AO3056" s="116" t="s">
        <v>1149</v>
      </c>
      <c r="AP3056" s="116"/>
      <c r="AQ3056" s="116" t="s">
        <v>1038</v>
      </c>
      <c r="AR3056" s="116" t="s">
        <v>1101</v>
      </c>
      <c r="AS3056" s="116">
        <v>1958</v>
      </c>
    </row>
    <row r="3057" spans="40:45" x14ac:dyDescent="0.25">
      <c r="AN3057" s="116" t="s">
        <v>1169</v>
      </c>
      <c r="AO3057" s="116" t="s">
        <v>1149</v>
      </c>
      <c r="AP3057" s="116"/>
      <c r="AQ3057" s="116" t="s">
        <v>1039</v>
      </c>
      <c r="AR3057" s="116" t="s">
        <v>1101</v>
      </c>
      <c r="AS3057" s="116">
        <v>1578</v>
      </c>
    </row>
    <row r="3058" spans="40:45" x14ac:dyDescent="0.25">
      <c r="AN3058" s="116" t="s">
        <v>1169</v>
      </c>
      <c r="AO3058" s="116" t="s">
        <v>1149</v>
      </c>
      <c r="AP3058" s="116"/>
      <c r="AQ3058" s="116" t="s">
        <v>1040</v>
      </c>
      <c r="AR3058" s="116" t="s">
        <v>1101</v>
      </c>
      <c r="AS3058" s="116">
        <v>497</v>
      </c>
    </row>
    <row r="3059" spans="40:45" x14ac:dyDescent="0.25">
      <c r="AN3059" s="116" t="s">
        <v>1169</v>
      </c>
      <c r="AO3059" s="116" t="s">
        <v>1149</v>
      </c>
      <c r="AP3059" s="116"/>
      <c r="AQ3059" s="116" t="s">
        <v>1041</v>
      </c>
      <c r="AR3059" s="116" t="s">
        <v>1101</v>
      </c>
      <c r="AS3059" s="116">
        <v>490</v>
      </c>
    </row>
    <row r="3060" spans="40:45" x14ac:dyDescent="0.25">
      <c r="AN3060" s="116" t="s">
        <v>1169</v>
      </c>
      <c r="AO3060" s="116" t="s">
        <v>1149</v>
      </c>
      <c r="AP3060" s="116"/>
      <c r="AQ3060" s="116" t="s">
        <v>1042</v>
      </c>
      <c r="AR3060" s="116" t="s">
        <v>1101</v>
      </c>
      <c r="AS3060" s="116">
        <v>815</v>
      </c>
    </row>
    <row r="3061" spans="40:45" x14ac:dyDescent="0.25">
      <c r="AN3061" s="116" t="s">
        <v>1169</v>
      </c>
      <c r="AO3061" s="116"/>
      <c r="AP3061" s="116"/>
      <c r="AQ3061" s="116" t="s">
        <v>3</v>
      </c>
      <c r="AR3061" s="116" t="s">
        <v>1101</v>
      </c>
      <c r="AS3061" s="116">
        <v>20019</v>
      </c>
    </row>
    <row r="3062" spans="40:45" x14ac:dyDescent="0.25">
      <c r="AN3062" s="116" t="s">
        <v>1169</v>
      </c>
      <c r="AO3062" s="116" t="s">
        <v>911</v>
      </c>
      <c r="AP3062" s="116"/>
      <c r="AQ3062" s="116" t="s">
        <v>1034</v>
      </c>
      <c r="AR3062" s="116" t="s">
        <v>1091</v>
      </c>
      <c r="AS3062" s="116">
        <v>18</v>
      </c>
    </row>
    <row r="3063" spans="40:45" x14ac:dyDescent="0.25">
      <c r="AN3063" s="116" t="s">
        <v>1169</v>
      </c>
      <c r="AO3063" s="116" t="s">
        <v>911</v>
      </c>
      <c r="AP3063" s="116"/>
      <c r="AQ3063" s="116" t="s">
        <v>1035</v>
      </c>
      <c r="AR3063" s="116" t="s">
        <v>1091</v>
      </c>
      <c r="AS3063" s="116">
        <v>119</v>
      </c>
    </row>
    <row r="3064" spans="40:45" x14ac:dyDescent="0.25">
      <c r="AN3064" s="116" t="s">
        <v>1169</v>
      </c>
      <c r="AO3064" s="116" t="s">
        <v>911</v>
      </c>
      <c r="AP3064" s="116"/>
      <c r="AQ3064" s="116" t="s">
        <v>1036</v>
      </c>
      <c r="AR3064" s="116" t="s">
        <v>1091</v>
      </c>
      <c r="AS3064" s="116">
        <v>11912</v>
      </c>
    </row>
    <row r="3065" spans="40:45" x14ac:dyDescent="0.25">
      <c r="AN3065" s="116" t="s">
        <v>1169</v>
      </c>
      <c r="AO3065" s="116" t="s">
        <v>911</v>
      </c>
      <c r="AP3065" s="116"/>
      <c r="AQ3065" s="116" t="s">
        <v>1037</v>
      </c>
      <c r="AR3065" s="116" t="s">
        <v>1091</v>
      </c>
      <c r="AS3065" s="116">
        <v>7309</v>
      </c>
    </row>
    <row r="3066" spans="40:45" x14ac:dyDescent="0.25">
      <c r="AN3066" s="116" t="s">
        <v>1169</v>
      </c>
      <c r="AO3066" s="116" t="s">
        <v>911</v>
      </c>
      <c r="AP3066" s="116"/>
      <c r="AQ3066" s="116" t="s">
        <v>1038</v>
      </c>
      <c r="AR3066" s="116" t="s">
        <v>1091</v>
      </c>
      <c r="AS3066" s="116">
        <v>1902</v>
      </c>
    </row>
    <row r="3067" spans="40:45" x14ac:dyDescent="0.25">
      <c r="AN3067" s="116" t="s">
        <v>1169</v>
      </c>
      <c r="AO3067" s="116" t="s">
        <v>911</v>
      </c>
      <c r="AP3067" s="116"/>
      <c r="AQ3067" s="116" t="s">
        <v>1039</v>
      </c>
      <c r="AR3067" s="116" t="s">
        <v>1091</v>
      </c>
      <c r="AS3067" s="116">
        <v>2192</v>
      </c>
    </row>
    <row r="3068" spans="40:45" x14ac:dyDescent="0.25">
      <c r="AN3068" s="116" t="s">
        <v>1169</v>
      </c>
      <c r="AO3068" s="116" t="s">
        <v>911</v>
      </c>
      <c r="AP3068" s="116"/>
      <c r="AQ3068" s="116" t="s">
        <v>1040</v>
      </c>
      <c r="AR3068" s="116" t="s">
        <v>1091</v>
      </c>
      <c r="AS3068" s="116">
        <v>189</v>
      </c>
    </row>
    <row r="3069" spans="40:45" x14ac:dyDescent="0.25">
      <c r="AN3069" s="116" t="s">
        <v>1169</v>
      </c>
      <c r="AO3069" s="116" t="s">
        <v>911</v>
      </c>
      <c r="AP3069" s="116"/>
      <c r="AQ3069" s="116" t="s">
        <v>1041</v>
      </c>
      <c r="AR3069" s="116" t="s">
        <v>1091</v>
      </c>
      <c r="AS3069" s="116">
        <v>873</v>
      </c>
    </row>
    <row r="3070" spans="40:45" x14ac:dyDescent="0.25">
      <c r="AN3070" s="116" t="s">
        <v>1169</v>
      </c>
      <c r="AO3070" s="116" t="s">
        <v>911</v>
      </c>
      <c r="AP3070" s="116"/>
      <c r="AQ3070" s="116" t="s">
        <v>1042</v>
      </c>
      <c r="AR3070" s="116" t="s">
        <v>1091</v>
      </c>
      <c r="AS3070" s="116">
        <v>836</v>
      </c>
    </row>
    <row r="3071" spans="40:45" x14ac:dyDescent="0.25">
      <c r="AN3071" s="116" t="s">
        <v>1169</v>
      </c>
      <c r="AO3071" s="116"/>
      <c r="AP3071" s="116"/>
      <c r="AQ3071" s="116" t="s">
        <v>3</v>
      </c>
      <c r="AR3071" s="116" t="s">
        <v>1091</v>
      </c>
      <c r="AS3071" s="116">
        <v>25349</v>
      </c>
    </row>
    <row r="3072" spans="40:45" x14ac:dyDescent="0.25">
      <c r="AN3072" s="116" t="s">
        <v>956</v>
      </c>
      <c r="AO3072" s="116" t="s">
        <v>1170</v>
      </c>
      <c r="AP3072" s="116"/>
      <c r="AQ3072" s="116" t="s">
        <v>1034</v>
      </c>
      <c r="AR3072" s="116" t="s">
        <v>1024</v>
      </c>
      <c r="AS3072" s="116">
        <v>2638875</v>
      </c>
    </row>
    <row r="3073" spans="40:45" x14ac:dyDescent="0.25">
      <c r="AN3073" s="116" t="s">
        <v>956</v>
      </c>
      <c r="AO3073" s="116" t="s">
        <v>1170</v>
      </c>
      <c r="AP3073" s="116"/>
      <c r="AQ3073" s="116" t="s">
        <v>1035</v>
      </c>
      <c r="AR3073" s="116" t="s">
        <v>1024</v>
      </c>
      <c r="AS3073" s="116">
        <v>4560984</v>
      </c>
    </row>
    <row r="3074" spans="40:45" x14ac:dyDescent="0.25">
      <c r="AN3074" s="116" t="s">
        <v>956</v>
      </c>
      <c r="AO3074" s="116" t="s">
        <v>1170</v>
      </c>
      <c r="AP3074" s="116"/>
      <c r="AQ3074" s="116" t="s">
        <v>1036</v>
      </c>
      <c r="AR3074" s="116" t="s">
        <v>1024</v>
      </c>
      <c r="AS3074" s="116">
        <v>216739</v>
      </c>
    </row>
    <row r="3075" spans="40:45" x14ac:dyDescent="0.25">
      <c r="AN3075" s="116" t="s">
        <v>956</v>
      </c>
      <c r="AO3075" s="116" t="s">
        <v>1170</v>
      </c>
      <c r="AP3075" s="116"/>
      <c r="AQ3075" s="116" t="s">
        <v>1038</v>
      </c>
      <c r="AR3075" s="116" t="s">
        <v>1024</v>
      </c>
      <c r="AS3075" s="116">
        <v>309582</v>
      </c>
    </row>
    <row r="3076" spans="40:45" x14ac:dyDescent="0.25">
      <c r="AN3076" s="116" t="s">
        <v>956</v>
      </c>
      <c r="AO3076" s="116" t="s">
        <v>1170</v>
      </c>
      <c r="AP3076" s="116"/>
      <c r="AQ3076" s="116" t="s">
        <v>1039</v>
      </c>
      <c r="AR3076" s="116" t="s">
        <v>1024</v>
      </c>
      <c r="AS3076" s="116">
        <v>199885</v>
      </c>
    </row>
    <row r="3077" spans="40:45" x14ac:dyDescent="0.25">
      <c r="AN3077" s="116" t="s">
        <v>956</v>
      </c>
      <c r="AO3077" s="116" t="s">
        <v>1170</v>
      </c>
      <c r="AP3077" s="116"/>
      <c r="AQ3077" s="116" t="s">
        <v>1040</v>
      </c>
      <c r="AR3077" s="116" t="s">
        <v>1024</v>
      </c>
      <c r="AS3077" s="116">
        <v>950</v>
      </c>
    </row>
    <row r="3078" spans="40:45" x14ac:dyDescent="0.25">
      <c r="AN3078" s="116" t="s">
        <v>956</v>
      </c>
      <c r="AO3078" s="116" t="s">
        <v>1170</v>
      </c>
      <c r="AP3078" s="116"/>
      <c r="AQ3078" s="116" t="s">
        <v>1041</v>
      </c>
      <c r="AR3078" s="116" t="s">
        <v>1024</v>
      </c>
      <c r="AS3078" s="116">
        <v>1779812</v>
      </c>
    </row>
    <row r="3079" spans="40:45" x14ac:dyDescent="0.25">
      <c r="AN3079" s="116" t="s">
        <v>956</v>
      </c>
      <c r="AO3079" s="116" t="s">
        <v>1170</v>
      </c>
      <c r="AP3079" s="116"/>
      <c r="AQ3079" s="116" t="s">
        <v>1042</v>
      </c>
      <c r="AR3079" s="116" t="s">
        <v>1024</v>
      </c>
      <c r="AS3079" s="116">
        <v>8945936</v>
      </c>
    </row>
    <row r="3080" spans="40:45" x14ac:dyDescent="0.25">
      <c r="AN3080" s="116" t="s">
        <v>956</v>
      </c>
      <c r="AO3080" s="116"/>
      <c r="AP3080" s="116"/>
      <c r="AQ3080" s="116" t="s">
        <v>3</v>
      </c>
      <c r="AR3080" s="116" t="s">
        <v>1024</v>
      </c>
      <c r="AS3080" s="116">
        <v>18652762</v>
      </c>
    </row>
    <row r="3081" spans="40:45" x14ac:dyDescent="0.25">
      <c r="AN3081" s="116" t="s">
        <v>956</v>
      </c>
      <c r="AO3081" s="116" t="s">
        <v>1171</v>
      </c>
      <c r="AP3081" s="116"/>
      <c r="AQ3081" s="116" t="s">
        <v>1034</v>
      </c>
      <c r="AR3081" s="116" t="s">
        <v>1024</v>
      </c>
      <c r="AS3081" s="116">
        <v>529264</v>
      </c>
    </row>
    <row r="3082" spans="40:45" x14ac:dyDescent="0.25">
      <c r="AN3082" s="116" t="s">
        <v>956</v>
      </c>
      <c r="AO3082" s="116" t="s">
        <v>1171</v>
      </c>
      <c r="AP3082" s="116"/>
      <c r="AQ3082" s="116" t="s">
        <v>1035</v>
      </c>
      <c r="AR3082" s="116" t="s">
        <v>1024</v>
      </c>
      <c r="AS3082" s="116">
        <v>479542</v>
      </c>
    </row>
    <row r="3083" spans="40:45" x14ac:dyDescent="0.25">
      <c r="AN3083" s="116" t="s">
        <v>956</v>
      </c>
      <c r="AO3083" s="116" t="s">
        <v>1171</v>
      </c>
      <c r="AP3083" s="116"/>
      <c r="AQ3083" s="116" t="s">
        <v>1036</v>
      </c>
      <c r="AR3083" s="116" t="s">
        <v>1024</v>
      </c>
      <c r="AS3083" s="116">
        <v>37928</v>
      </c>
    </row>
    <row r="3084" spans="40:45" x14ac:dyDescent="0.25">
      <c r="AN3084" s="116" t="s">
        <v>956</v>
      </c>
      <c r="AO3084" s="116" t="s">
        <v>1171</v>
      </c>
      <c r="AP3084" s="116"/>
      <c r="AQ3084" s="116" t="s">
        <v>1037</v>
      </c>
      <c r="AR3084" s="116" t="s">
        <v>1024</v>
      </c>
      <c r="AS3084" s="116">
        <v>4</v>
      </c>
    </row>
    <row r="3085" spans="40:45" x14ac:dyDescent="0.25">
      <c r="AN3085" s="116" t="s">
        <v>956</v>
      </c>
      <c r="AO3085" s="116" t="s">
        <v>1171</v>
      </c>
      <c r="AP3085" s="116"/>
      <c r="AQ3085" s="116" t="s">
        <v>1038</v>
      </c>
      <c r="AR3085" s="116" t="s">
        <v>1024</v>
      </c>
      <c r="AS3085" s="116">
        <v>38587</v>
      </c>
    </row>
    <row r="3086" spans="40:45" x14ac:dyDescent="0.25">
      <c r="AN3086" s="116" t="s">
        <v>956</v>
      </c>
      <c r="AO3086" s="116" t="s">
        <v>1171</v>
      </c>
      <c r="AP3086" s="116"/>
      <c r="AQ3086" s="116" t="s">
        <v>1039</v>
      </c>
      <c r="AR3086" s="116" t="s">
        <v>1024</v>
      </c>
      <c r="AS3086" s="116">
        <v>12992</v>
      </c>
    </row>
    <row r="3087" spans="40:45" x14ac:dyDescent="0.25">
      <c r="AN3087" s="116" t="s">
        <v>956</v>
      </c>
      <c r="AO3087" s="116" t="s">
        <v>1171</v>
      </c>
      <c r="AP3087" s="116"/>
      <c r="AQ3087" s="116" t="s">
        <v>1040</v>
      </c>
      <c r="AR3087" s="116" t="s">
        <v>1024</v>
      </c>
      <c r="AS3087" s="116">
        <v>10</v>
      </c>
    </row>
    <row r="3088" spans="40:45" x14ac:dyDescent="0.25">
      <c r="AN3088" s="116" t="s">
        <v>956</v>
      </c>
      <c r="AO3088" s="116" t="s">
        <v>1171</v>
      </c>
      <c r="AP3088" s="116"/>
      <c r="AQ3088" s="116" t="s">
        <v>1041</v>
      </c>
      <c r="AR3088" s="116" t="s">
        <v>1024</v>
      </c>
      <c r="AS3088" s="116">
        <v>137056</v>
      </c>
    </row>
    <row r="3089" spans="40:45" x14ac:dyDescent="0.25">
      <c r="AN3089" s="116" t="s">
        <v>956</v>
      </c>
      <c r="AO3089" s="116" t="s">
        <v>1171</v>
      </c>
      <c r="AP3089" s="116"/>
      <c r="AQ3089" s="116" t="s">
        <v>1042</v>
      </c>
      <c r="AR3089" s="116" t="s">
        <v>1024</v>
      </c>
      <c r="AS3089" s="116">
        <v>684076</v>
      </c>
    </row>
    <row r="3090" spans="40:45" x14ac:dyDescent="0.25">
      <c r="AN3090" s="116" t="s">
        <v>956</v>
      </c>
      <c r="AO3090" s="116"/>
      <c r="AP3090" s="116"/>
      <c r="AQ3090" s="116" t="s">
        <v>3</v>
      </c>
      <c r="AR3090" s="116" t="s">
        <v>1024</v>
      </c>
      <c r="AS3090" s="116">
        <v>1919459</v>
      </c>
    </row>
    <row r="3091" spans="40:45" x14ac:dyDescent="0.25">
      <c r="AN3091" s="116" t="s">
        <v>1018</v>
      </c>
      <c r="AO3091" s="116" t="s">
        <v>1170</v>
      </c>
      <c r="AP3091" s="116"/>
      <c r="AQ3091" s="116" t="s">
        <v>1034</v>
      </c>
      <c r="AR3091" s="116" t="s">
        <v>1024</v>
      </c>
      <c r="AS3091" s="116">
        <v>1209796</v>
      </c>
    </row>
    <row r="3092" spans="40:45" x14ac:dyDescent="0.25">
      <c r="AN3092" s="116" t="s">
        <v>1018</v>
      </c>
      <c r="AO3092" s="116" t="s">
        <v>1170</v>
      </c>
      <c r="AP3092" s="116"/>
      <c r="AQ3092" s="116" t="s">
        <v>1035</v>
      </c>
      <c r="AR3092" s="116" t="s">
        <v>1024</v>
      </c>
      <c r="AS3092" s="116">
        <v>3062632</v>
      </c>
    </row>
    <row r="3093" spans="40:45" x14ac:dyDescent="0.25">
      <c r="AN3093" s="116" t="s">
        <v>1018</v>
      </c>
      <c r="AO3093" s="116" t="s">
        <v>1170</v>
      </c>
      <c r="AP3093" s="116"/>
      <c r="AQ3093" s="116" t="s">
        <v>1036</v>
      </c>
      <c r="AR3093" s="116" t="s">
        <v>1024</v>
      </c>
      <c r="AS3093" s="116">
        <v>32420</v>
      </c>
    </row>
    <row r="3094" spans="40:45" x14ac:dyDescent="0.25">
      <c r="AN3094" s="116" t="s">
        <v>1018</v>
      </c>
      <c r="AO3094" s="116" t="s">
        <v>1170</v>
      </c>
      <c r="AP3094" s="116"/>
      <c r="AQ3094" s="116" t="s">
        <v>1037</v>
      </c>
      <c r="AR3094" s="116" t="s">
        <v>1024</v>
      </c>
      <c r="AS3094" s="116">
        <v>2</v>
      </c>
    </row>
    <row r="3095" spans="40:45" x14ac:dyDescent="0.25">
      <c r="AN3095" s="116" t="s">
        <v>1018</v>
      </c>
      <c r="AO3095" s="116" t="s">
        <v>1170</v>
      </c>
      <c r="AP3095" s="116"/>
      <c r="AQ3095" s="116" t="s">
        <v>1038</v>
      </c>
      <c r="AR3095" s="116" t="s">
        <v>1024</v>
      </c>
      <c r="AS3095" s="116">
        <v>118507</v>
      </c>
    </row>
    <row r="3096" spans="40:45" x14ac:dyDescent="0.25">
      <c r="AN3096" s="116" t="s">
        <v>1018</v>
      </c>
      <c r="AO3096" s="116" t="s">
        <v>1170</v>
      </c>
      <c r="AP3096" s="116"/>
      <c r="AQ3096" s="116" t="s">
        <v>1039</v>
      </c>
      <c r="AR3096" s="116" t="s">
        <v>1024</v>
      </c>
      <c r="AS3096" s="116">
        <v>31996</v>
      </c>
    </row>
    <row r="3097" spans="40:45" x14ac:dyDescent="0.25">
      <c r="AN3097" s="116" t="s">
        <v>1018</v>
      </c>
      <c r="AO3097" s="116" t="s">
        <v>1170</v>
      </c>
      <c r="AP3097" s="116"/>
      <c r="AQ3097" s="116" t="s">
        <v>1041</v>
      </c>
      <c r="AR3097" s="116" t="s">
        <v>1024</v>
      </c>
      <c r="AS3097" s="116">
        <v>344524</v>
      </c>
    </row>
    <row r="3098" spans="40:45" x14ac:dyDescent="0.25">
      <c r="AN3098" s="116" t="s">
        <v>1018</v>
      </c>
      <c r="AO3098" s="116" t="s">
        <v>1170</v>
      </c>
      <c r="AP3098" s="116"/>
      <c r="AQ3098" s="116" t="s">
        <v>1042</v>
      </c>
      <c r="AR3098" s="116" t="s">
        <v>1024</v>
      </c>
      <c r="AS3098" s="116">
        <v>2382641</v>
      </c>
    </row>
    <row r="3099" spans="40:45" x14ac:dyDescent="0.25">
      <c r="AN3099" s="116" t="s">
        <v>1018</v>
      </c>
      <c r="AO3099" s="116"/>
      <c r="AP3099" s="116"/>
      <c r="AQ3099" s="116" t="s">
        <v>3</v>
      </c>
      <c r="AR3099" s="116" t="s">
        <v>1024</v>
      </c>
      <c r="AS3099" s="116">
        <v>7182518</v>
      </c>
    </row>
    <row r="3100" spans="40:45" x14ac:dyDescent="0.25">
      <c r="AN3100" s="116" t="s">
        <v>1018</v>
      </c>
      <c r="AO3100" s="116" t="s">
        <v>1171</v>
      </c>
      <c r="AP3100" s="116"/>
      <c r="AQ3100" s="116" t="s">
        <v>1034</v>
      </c>
      <c r="AR3100" s="116" t="s">
        <v>1024</v>
      </c>
      <c r="AS3100" s="116">
        <v>287696</v>
      </c>
    </row>
    <row r="3101" spans="40:45" x14ac:dyDescent="0.25">
      <c r="AN3101" s="116" t="s">
        <v>1018</v>
      </c>
      <c r="AO3101" s="116" t="s">
        <v>1171</v>
      </c>
      <c r="AP3101" s="116"/>
      <c r="AQ3101" s="116" t="s">
        <v>1035</v>
      </c>
      <c r="AR3101" s="116" t="s">
        <v>1024</v>
      </c>
      <c r="AS3101" s="116">
        <v>423854</v>
      </c>
    </row>
    <row r="3102" spans="40:45" x14ac:dyDescent="0.25">
      <c r="AN3102" s="116" t="s">
        <v>1018</v>
      </c>
      <c r="AO3102" s="116" t="s">
        <v>1171</v>
      </c>
      <c r="AP3102" s="116"/>
      <c r="AQ3102" s="116" t="s">
        <v>1036</v>
      </c>
      <c r="AR3102" s="116" t="s">
        <v>1024</v>
      </c>
      <c r="AS3102" s="116">
        <v>12747</v>
      </c>
    </row>
    <row r="3103" spans="40:45" x14ac:dyDescent="0.25">
      <c r="AN3103" s="116" t="s">
        <v>1018</v>
      </c>
      <c r="AO3103" s="116" t="s">
        <v>1171</v>
      </c>
      <c r="AP3103" s="116"/>
      <c r="AQ3103" s="116" t="s">
        <v>1038</v>
      </c>
      <c r="AR3103" s="116" t="s">
        <v>1024</v>
      </c>
      <c r="AS3103" s="116">
        <v>38504</v>
      </c>
    </row>
    <row r="3104" spans="40:45" x14ac:dyDescent="0.25">
      <c r="AN3104" s="116" t="s">
        <v>1018</v>
      </c>
      <c r="AO3104" s="116" t="s">
        <v>1171</v>
      </c>
      <c r="AP3104" s="116"/>
      <c r="AQ3104" s="116" t="s">
        <v>1039</v>
      </c>
      <c r="AR3104" s="116" t="s">
        <v>1024</v>
      </c>
      <c r="AS3104" s="116">
        <v>18170</v>
      </c>
    </row>
    <row r="3105" spans="40:45" x14ac:dyDescent="0.25">
      <c r="AN3105" s="116" t="s">
        <v>1018</v>
      </c>
      <c r="AO3105" s="116" t="s">
        <v>1171</v>
      </c>
      <c r="AP3105" s="116"/>
      <c r="AQ3105" s="116" t="s">
        <v>1040</v>
      </c>
      <c r="AR3105" s="116" t="s">
        <v>1024</v>
      </c>
      <c r="AS3105" s="116">
        <v>4</v>
      </c>
    </row>
    <row r="3106" spans="40:45" x14ac:dyDescent="0.25">
      <c r="AN3106" s="116" t="s">
        <v>1018</v>
      </c>
      <c r="AO3106" s="116" t="s">
        <v>1171</v>
      </c>
      <c r="AP3106" s="116"/>
      <c r="AQ3106" s="116" t="s">
        <v>1041</v>
      </c>
      <c r="AR3106" s="116" t="s">
        <v>1024</v>
      </c>
      <c r="AS3106" s="116">
        <v>199874</v>
      </c>
    </row>
    <row r="3107" spans="40:45" x14ac:dyDescent="0.25">
      <c r="AN3107" s="116" t="s">
        <v>1018</v>
      </c>
      <c r="AO3107" s="116" t="s">
        <v>1171</v>
      </c>
      <c r="AP3107" s="116"/>
      <c r="AQ3107" s="116" t="s">
        <v>1042</v>
      </c>
      <c r="AR3107" s="116" t="s">
        <v>1024</v>
      </c>
      <c r="AS3107" s="116">
        <v>328604</v>
      </c>
    </row>
    <row r="3108" spans="40:45" x14ac:dyDescent="0.25">
      <c r="AN3108" s="116" t="s">
        <v>1018</v>
      </c>
      <c r="AO3108" s="116"/>
      <c r="AP3108" s="116"/>
      <c r="AQ3108" s="116" t="s">
        <v>3</v>
      </c>
      <c r="AR3108" s="116" t="s">
        <v>1024</v>
      </c>
      <c r="AS3108" s="116">
        <v>1309454</v>
      </c>
    </row>
    <row r="3109" spans="40:45" x14ac:dyDescent="0.25">
      <c r="AN3109" s="116" t="s">
        <v>1172</v>
      </c>
      <c r="AO3109" s="116" t="s">
        <v>1170</v>
      </c>
      <c r="AP3109" s="116"/>
      <c r="AQ3109" s="116" t="s">
        <v>1034</v>
      </c>
      <c r="AR3109" s="116" t="s">
        <v>1024</v>
      </c>
      <c r="AS3109" s="116">
        <v>1561815</v>
      </c>
    </row>
    <row r="3110" spans="40:45" x14ac:dyDescent="0.25">
      <c r="AN3110" s="116" t="s">
        <v>1172</v>
      </c>
      <c r="AO3110" s="116" t="s">
        <v>1170</v>
      </c>
      <c r="AP3110" s="116"/>
      <c r="AQ3110" s="116" t="s">
        <v>1035</v>
      </c>
      <c r="AR3110" s="116" t="s">
        <v>1024</v>
      </c>
      <c r="AS3110" s="116">
        <v>715776</v>
      </c>
    </row>
    <row r="3111" spans="40:45" x14ac:dyDescent="0.25">
      <c r="AN3111" s="116" t="s">
        <v>1172</v>
      </c>
      <c r="AO3111" s="116" t="s">
        <v>1170</v>
      </c>
      <c r="AP3111" s="116"/>
      <c r="AQ3111" s="116" t="s">
        <v>1036</v>
      </c>
      <c r="AR3111" s="116" t="s">
        <v>1024</v>
      </c>
      <c r="AS3111" s="116">
        <v>54522</v>
      </c>
    </row>
    <row r="3112" spans="40:45" x14ac:dyDescent="0.25">
      <c r="AN3112" s="116" t="s">
        <v>1172</v>
      </c>
      <c r="AO3112" s="116" t="s">
        <v>1170</v>
      </c>
      <c r="AP3112" s="116"/>
      <c r="AQ3112" s="116" t="s">
        <v>1039</v>
      </c>
      <c r="AR3112" s="116" t="s">
        <v>1024</v>
      </c>
      <c r="AS3112" s="116">
        <v>81133</v>
      </c>
    </row>
    <row r="3113" spans="40:45" x14ac:dyDescent="0.25">
      <c r="AN3113" s="116" t="s">
        <v>1172</v>
      </c>
      <c r="AO3113" s="116" t="s">
        <v>1170</v>
      </c>
      <c r="AP3113" s="116"/>
      <c r="AQ3113" s="116" t="s">
        <v>1041</v>
      </c>
      <c r="AR3113" s="116" t="s">
        <v>1024</v>
      </c>
      <c r="AS3113" s="116">
        <v>189450</v>
      </c>
    </row>
    <row r="3114" spans="40:45" x14ac:dyDescent="0.25">
      <c r="AN3114" s="116" t="s">
        <v>1172</v>
      </c>
      <c r="AO3114" s="116" t="s">
        <v>1170</v>
      </c>
      <c r="AP3114" s="116"/>
      <c r="AQ3114" s="116" t="s">
        <v>1042</v>
      </c>
      <c r="AR3114" s="116" t="s">
        <v>1024</v>
      </c>
      <c r="AS3114" s="116">
        <v>3670463</v>
      </c>
    </row>
    <row r="3115" spans="40:45" x14ac:dyDescent="0.25">
      <c r="AN3115" s="116" t="s">
        <v>1172</v>
      </c>
      <c r="AO3115" s="116"/>
      <c r="AP3115" s="116"/>
      <c r="AQ3115" s="116" t="s">
        <v>3</v>
      </c>
      <c r="AR3115" s="116" t="s">
        <v>1024</v>
      </c>
      <c r="AS3115" s="116">
        <v>6273159</v>
      </c>
    </row>
    <row r="3116" spans="40:45" x14ac:dyDescent="0.25">
      <c r="AN3116" s="116" t="s">
        <v>1172</v>
      </c>
      <c r="AO3116" s="116" t="s">
        <v>1171</v>
      </c>
      <c r="AP3116" s="116"/>
      <c r="AQ3116" s="116" t="s">
        <v>1034</v>
      </c>
      <c r="AR3116" s="116" t="s">
        <v>1024</v>
      </c>
      <c r="AS3116" s="116">
        <v>757421</v>
      </c>
    </row>
    <row r="3117" spans="40:45" x14ac:dyDescent="0.25">
      <c r="AN3117" s="116" t="s">
        <v>1172</v>
      </c>
      <c r="AO3117" s="116" t="s">
        <v>1171</v>
      </c>
      <c r="AP3117" s="116"/>
      <c r="AQ3117" s="116" t="s">
        <v>1035</v>
      </c>
      <c r="AR3117" s="116" t="s">
        <v>1024</v>
      </c>
      <c r="AS3117" s="116">
        <v>147424</v>
      </c>
    </row>
    <row r="3118" spans="40:45" x14ac:dyDescent="0.25">
      <c r="AN3118" s="116" t="s">
        <v>1172</v>
      </c>
      <c r="AO3118" s="116" t="s">
        <v>1171</v>
      </c>
      <c r="AP3118" s="116"/>
      <c r="AQ3118" s="116" t="s">
        <v>1036</v>
      </c>
      <c r="AR3118" s="116" t="s">
        <v>1024</v>
      </c>
      <c r="AS3118" s="116">
        <v>88618</v>
      </c>
    </row>
    <row r="3119" spans="40:45" x14ac:dyDescent="0.25">
      <c r="AN3119" s="116" t="s">
        <v>1172</v>
      </c>
      <c r="AO3119" s="116" t="s">
        <v>1171</v>
      </c>
      <c r="AP3119" s="116"/>
      <c r="AQ3119" s="116" t="s">
        <v>1039</v>
      </c>
      <c r="AR3119" s="116" t="s">
        <v>1024</v>
      </c>
      <c r="AS3119" s="116">
        <v>5321</v>
      </c>
    </row>
    <row r="3120" spans="40:45" x14ac:dyDescent="0.25">
      <c r="AN3120" s="116" t="s">
        <v>1172</v>
      </c>
      <c r="AO3120" s="116" t="s">
        <v>1171</v>
      </c>
      <c r="AP3120" s="116"/>
      <c r="AQ3120" s="116" t="s">
        <v>1041</v>
      </c>
      <c r="AR3120" s="116" t="s">
        <v>1024</v>
      </c>
      <c r="AS3120" s="116">
        <v>81249</v>
      </c>
    </row>
    <row r="3121" spans="40:45" x14ac:dyDescent="0.25">
      <c r="AN3121" s="116" t="s">
        <v>1172</v>
      </c>
      <c r="AO3121" s="116" t="s">
        <v>1171</v>
      </c>
      <c r="AP3121" s="116"/>
      <c r="AQ3121" s="116" t="s">
        <v>1042</v>
      </c>
      <c r="AR3121" s="116" t="s">
        <v>1024</v>
      </c>
      <c r="AS3121" s="116">
        <v>584979</v>
      </c>
    </row>
    <row r="3122" spans="40:45" x14ac:dyDescent="0.25">
      <c r="AN3122" s="116" t="s">
        <v>1172</v>
      </c>
      <c r="AO3122" s="116"/>
      <c r="AP3122" s="116"/>
      <c r="AQ3122" s="116" t="s">
        <v>3</v>
      </c>
      <c r="AR3122" s="116" t="s">
        <v>1024</v>
      </c>
      <c r="AS3122" s="116">
        <v>1665012</v>
      </c>
    </row>
    <row r="3123" spans="40:45" x14ac:dyDescent="0.25">
      <c r="AN3123" s="116" t="s">
        <v>1155</v>
      </c>
      <c r="AO3123" s="116" t="s">
        <v>1170</v>
      </c>
      <c r="AP3123" s="116"/>
      <c r="AQ3123" s="116" t="s">
        <v>1034</v>
      </c>
      <c r="AR3123" s="116" t="s">
        <v>1024</v>
      </c>
      <c r="AS3123" s="116">
        <v>109312</v>
      </c>
    </row>
    <row r="3124" spans="40:45" x14ac:dyDescent="0.25">
      <c r="AN3124" s="116" t="s">
        <v>1155</v>
      </c>
      <c r="AO3124" s="116" t="s">
        <v>1170</v>
      </c>
      <c r="AP3124" s="116"/>
      <c r="AQ3124" s="116" t="s">
        <v>1035</v>
      </c>
      <c r="AR3124" s="116" t="s">
        <v>1024</v>
      </c>
      <c r="AS3124" s="116">
        <v>59697</v>
      </c>
    </row>
    <row r="3125" spans="40:45" x14ac:dyDescent="0.25">
      <c r="AN3125" s="116" t="s">
        <v>1155</v>
      </c>
      <c r="AO3125" s="116" t="s">
        <v>1170</v>
      </c>
      <c r="AP3125" s="116"/>
      <c r="AQ3125" s="116" t="s">
        <v>1036</v>
      </c>
      <c r="AR3125" s="116" t="s">
        <v>1024</v>
      </c>
      <c r="AS3125" s="116">
        <v>254023</v>
      </c>
    </row>
    <row r="3126" spans="40:45" x14ac:dyDescent="0.25">
      <c r="AN3126" s="116" t="s">
        <v>1155</v>
      </c>
      <c r="AO3126" s="116" t="s">
        <v>1170</v>
      </c>
      <c r="AP3126" s="116"/>
      <c r="AQ3126" s="116" t="s">
        <v>1038</v>
      </c>
      <c r="AR3126" s="116" t="s">
        <v>1024</v>
      </c>
      <c r="AS3126" s="116">
        <v>212650</v>
      </c>
    </row>
    <row r="3127" spans="40:45" x14ac:dyDescent="0.25">
      <c r="AN3127" s="116" t="s">
        <v>1155</v>
      </c>
      <c r="AO3127" s="116" t="s">
        <v>1170</v>
      </c>
      <c r="AP3127" s="116"/>
      <c r="AQ3127" s="116" t="s">
        <v>1041</v>
      </c>
      <c r="AR3127" s="116" t="s">
        <v>1024</v>
      </c>
      <c r="AS3127" s="116">
        <v>735085</v>
      </c>
    </row>
    <row r="3128" spans="40:45" x14ac:dyDescent="0.25">
      <c r="AN3128" s="116" t="s">
        <v>1155</v>
      </c>
      <c r="AO3128" s="116" t="s">
        <v>1170</v>
      </c>
      <c r="AP3128" s="116"/>
      <c r="AQ3128" s="116" t="s">
        <v>1042</v>
      </c>
      <c r="AR3128" s="116" t="s">
        <v>1024</v>
      </c>
      <c r="AS3128" s="116">
        <v>1752477</v>
      </c>
    </row>
    <row r="3129" spans="40:45" x14ac:dyDescent="0.25">
      <c r="AN3129" s="116" t="s">
        <v>1155</v>
      </c>
      <c r="AO3129" s="116"/>
      <c r="AP3129" s="116"/>
      <c r="AQ3129" s="116" t="s">
        <v>3</v>
      </c>
      <c r="AR3129" s="116" t="s">
        <v>1024</v>
      </c>
      <c r="AS3129" s="116">
        <v>3123244</v>
      </c>
    </row>
    <row r="3130" spans="40:45" x14ac:dyDescent="0.25">
      <c r="AN3130" s="116" t="s">
        <v>1155</v>
      </c>
      <c r="AO3130" s="116" t="s">
        <v>1171</v>
      </c>
      <c r="AP3130" s="116"/>
      <c r="AQ3130" s="116" t="s">
        <v>1034</v>
      </c>
      <c r="AR3130" s="116" t="s">
        <v>1024</v>
      </c>
      <c r="AS3130" s="116">
        <v>4443</v>
      </c>
    </row>
    <row r="3131" spans="40:45" x14ac:dyDescent="0.25">
      <c r="AN3131" s="116" t="s">
        <v>1155</v>
      </c>
      <c r="AO3131" s="116" t="s">
        <v>1171</v>
      </c>
      <c r="AP3131" s="116"/>
      <c r="AQ3131" s="116" t="s">
        <v>1035</v>
      </c>
      <c r="AR3131" s="116" t="s">
        <v>1024</v>
      </c>
      <c r="AS3131" s="116">
        <v>10332</v>
      </c>
    </row>
    <row r="3132" spans="40:45" x14ac:dyDescent="0.25">
      <c r="AN3132" s="116" t="s">
        <v>1155</v>
      </c>
      <c r="AO3132" s="116" t="s">
        <v>1171</v>
      </c>
      <c r="AP3132" s="116"/>
      <c r="AQ3132" s="116" t="s">
        <v>1038</v>
      </c>
      <c r="AR3132" s="116" t="s">
        <v>1024</v>
      </c>
      <c r="AS3132" s="116">
        <v>27125</v>
      </c>
    </row>
    <row r="3133" spans="40:45" x14ac:dyDescent="0.25">
      <c r="AN3133" s="116" t="s">
        <v>1155</v>
      </c>
      <c r="AO3133" s="116" t="s">
        <v>1171</v>
      </c>
      <c r="AP3133" s="116"/>
      <c r="AQ3133" s="116" t="s">
        <v>1041</v>
      </c>
      <c r="AR3133" s="116" t="s">
        <v>1024</v>
      </c>
      <c r="AS3133" s="116">
        <v>33426</v>
      </c>
    </row>
    <row r="3134" spans="40:45" x14ac:dyDescent="0.25">
      <c r="AN3134" s="116" t="s">
        <v>1155</v>
      </c>
      <c r="AO3134" s="116" t="s">
        <v>1171</v>
      </c>
      <c r="AP3134" s="116"/>
      <c r="AQ3134" s="116" t="s">
        <v>1042</v>
      </c>
      <c r="AR3134" s="116" t="s">
        <v>1024</v>
      </c>
      <c r="AS3134" s="116">
        <v>299259</v>
      </c>
    </row>
    <row r="3135" spans="40:45" x14ac:dyDescent="0.25">
      <c r="AN3135" s="116" t="s">
        <v>1155</v>
      </c>
      <c r="AO3135" s="116"/>
      <c r="AP3135" s="116"/>
      <c r="AQ3135" s="116" t="s">
        <v>3</v>
      </c>
      <c r="AR3135" s="116" t="s">
        <v>1024</v>
      </c>
      <c r="AS3135" s="116">
        <v>374585</v>
      </c>
    </row>
    <row r="3136" spans="40:45" x14ac:dyDescent="0.25">
      <c r="AN3136" s="116" t="s">
        <v>1173</v>
      </c>
      <c r="AO3136" s="116" t="s">
        <v>1170</v>
      </c>
      <c r="AP3136" s="116"/>
      <c r="AQ3136" s="116" t="s">
        <v>1034</v>
      </c>
      <c r="AR3136" s="116" t="s">
        <v>1024</v>
      </c>
      <c r="AS3136" s="116">
        <v>835180</v>
      </c>
    </row>
    <row r="3137" spans="40:45" x14ac:dyDescent="0.25">
      <c r="AN3137" s="116" t="s">
        <v>1173</v>
      </c>
      <c r="AO3137" s="116" t="s">
        <v>1170</v>
      </c>
      <c r="AP3137" s="116"/>
      <c r="AQ3137" s="116" t="s">
        <v>1035</v>
      </c>
      <c r="AR3137" s="116" t="s">
        <v>1024</v>
      </c>
      <c r="AS3137" s="116">
        <v>1389630</v>
      </c>
    </row>
    <row r="3138" spans="40:45" x14ac:dyDescent="0.25">
      <c r="AN3138" s="116" t="s">
        <v>1173</v>
      </c>
      <c r="AO3138" s="116" t="s">
        <v>1170</v>
      </c>
      <c r="AP3138" s="116"/>
      <c r="AQ3138" s="116" t="s">
        <v>1036</v>
      </c>
      <c r="AR3138" s="116" t="s">
        <v>1024</v>
      </c>
      <c r="AS3138" s="116">
        <v>125665</v>
      </c>
    </row>
    <row r="3139" spans="40:45" x14ac:dyDescent="0.25">
      <c r="AN3139" s="116" t="s">
        <v>1173</v>
      </c>
      <c r="AO3139" s="116" t="s">
        <v>1170</v>
      </c>
      <c r="AP3139" s="116"/>
      <c r="AQ3139" s="116" t="s">
        <v>1038</v>
      </c>
      <c r="AR3139" s="116" t="s">
        <v>1024</v>
      </c>
      <c r="AS3139" s="116">
        <v>9054</v>
      </c>
    </row>
    <row r="3140" spans="40:45" x14ac:dyDescent="0.25">
      <c r="AN3140" s="116" t="s">
        <v>1173</v>
      </c>
      <c r="AO3140" s="116" t="s">
        <v>1170</v>
      </c>
      <c r="AP3140" s="116"/>
      <c r="AQ3140" s="116" t="s">
        <v>1039</v>
      </c>
      <c r="AR3140" s="116" t="s">
        <v>1024</v>
      </c>
      <c r="AS3140" s="116">
        <v>29858</v>
      </c>
    </row>
    <row r="3141" spans="40:45" x14ac:dyDescent="0.25">
      <c r="AN3141" s="116" t="s">
        <v>1173</v>
      </c>
      <c r="AO3141" s="116" t="s">
        <v>1170</v>
      </c>
      <c r="AP3141" s="116"/>
      <c r="AQ3141" s="116" t="s">
        <v>1041</v>
      </c>
      <c r="AR3141" s="116" t="s">
        <v>1024</v>
      </c>
      <c r="AS3141" s="116">
        <v>31843</v>
      </c>
    </row>
    <row r="3142" spans="40:45" x14ac:dyDescent="0.25">
      <c r="AN3142" s="116" t="s">
        <v>1173</v>
      </c>
      <c r="AO3142" s="116" t="s">
        <v>1170</v>
      </c>
      <c r="AP3142" s="116"/>
      <c r="AQ3142" s="116" t="s">
        <v>1042</v>
      </c>
      <c r="AR3142" s="116" t="s">
        <v>1024</v>
      </c>
      <c r="AS3142" s="116">
        <v>217492</v>
      </c>
    </row>
    <row r="3143" spans="40:45" x14ac:dyDescent="0.25">
      <c r="AN3143" s="116" t="s">
        <v>1173</v>
      </c>
      <c r="AO3143" s="116"/>
      <c r="AP3143" s="116"/>
      <c r="AQ3143" s="116" t="s">
        <v>3</v>
      </c>
      <c r="AR3143" s="116" t="s">
        <v>1024</v>
      </c>
      <c r="AS3143" s="116">
        <v>2638722</v>
      </c>
    </row>
    <row r="3144" spans="40:45" x14ac:dyDescent="0.25">
      <c r="AN3144" s="116" t="s">
        <v>1173</v>
      </c>
      <c r="AO3144" s="116" t="s">
        <v>1171</v>
      </c>
      <c r="AP3144" s="116"/>
      <c r="AQ3144" s="116" t="s">
        <v>1034</v>
      </c>
      <c r="AR3144" s="116" t="s">
        <v>1024</v>
      </c>
      <c r="AS3144" s="116">
        <v>547051</v>
      </c>
    </row>
    <row r="3145" spans="40:45" x14ac:dyDescent="0.25">
      <c r="AN3145" s="116" t="s">
        <v>1173</v>
      </c>
      <c r="AO3145" s="116" t="s">
        <v>1171</v>
      </c>
      <c r="AP3145" s="116"/>
      <c r="AQ3145" s="116" t="s">
        <v>1035</v>
      </c>
      <c r="AR3145" s="116" t="s">
        <v>1024</v>
      </c>
      <c r="AS3145" s="116">
        <v>415643</v>
      </c>
    </row>
    <row r="3146" spans="40:45" x14ac:dyDescent="0.25">
      <c r="AN3146" s="116" t="s">
        <v>1173</v>
      </c>
      <c r="AO3146" s="116" t="s">
        <v>1171</v>
      </c>
      <c r="AP3146" s="116"/>
      <c r="AQ3146" s="116" t="s">
        <v>1036</v>
      </c>
      <c r="AR3146" s="116" t="s">
        <v>1024</v>
      </c>
      <c r="AS3146" s="116">
        <v>55176</v>
      </c>
    </row>
    <row r="3147" spans="40:45" x14ac:dyDescent="0.25">
      <c r="AN3147" s="116" t="s">
        <v>1173</v>
      </c>
      <c r="AO3147" s="116" t="s">
        <v>1171</v>
      </c>
      <c r="AP3147" s="116"/>
      <c r="AQ3147" s="116" t="s">
        <v>1038</v>
      </c>
      <c r="AR3147" s="116" t="s">
        <v>1024</v>
      </c>
      <c r="AS3147" s="116">
        <v>1</v>
      </c>
    </row>
    <row r="3148" spans="40:45" x14ac:dyDescent="0.25">
      <c r="AN3148" s="116" t="s">
        <v>1173</v>
      </c>
      <c r="AO3148" s="116" t="s">
        <v>1171</v>
      </c>
      <c r="AP3148" s="116"/>
      <c r="AQ3148" s="116" t="s">
        <v>1039</v>
      </c>
      <c r="AR3148" s="116" t="s">
        <v>1024</v>
      </c>
      <c r="AS3148" s="116">
        <v>14633</v>
      </c>
    </row>
    <row r="3149" spans="40:45" x14ac:dyDescent="0.25">
      <c r="AN3149" s="116" t="s">
        <v>1173</v>
      </c>
      <c r="AO3149" s="116" t="s">
        <v>1171</v>
      </c>
      <c r="AP3149" s="116"/>
      <c r="AQ3149" s="116" t="s">
        <v>1040</v>
      </c>
      <c r="AR3149" s="116" t="s">
        <v>1024</v>
      </c>
      <c r="AS3149" s="116">
        <v>15</v>
      </c>
    </row>
    <row r="3150" spans="40:45" x14ac:dyDescent="0.25">
      <c r="AN3150" s="116" t="s">
        <v>1173</v>
      </c>
      <c r="AO3150" s="116" t="s">
        <v>1171</v>
      </c>
      <c r="AP3150" s="116"/>
      <c r="AQ3150" s="116" t="s">
        <v>1041</v>
      </c>
      <c r="AR3150" s="116" t="s">
        <v>1024</v>
      </c>
      <c r="AS3150" s="116">
        <v>316200</v>
      </c>
    </row>
    <row r="3151" spans="40:45" x14ac:dyDescent="0.25">
      <c r="AN3151" s="116" t="s">
        <v>1173</v>
      </c>
      <c r="AO3151" s="116" t="s">
        <v>1171</v>
      </c>
      <c r="AP3151" s="116"/>
      <c r="AQ3151" s="116" t="s">
        <v>1042</v>
      </c>
      <c r="AR3151" s="116" t="s">
        <v>1024</v>
      </c>
      <c r="AS3151" s="116">
        <v>316346</v>
      </c>
    </row>
    <row r="3152" spans="40:45" x14ac:dyDescent="0.25">
      <c r="AN3152" s="116" t="s">
        <v>1173</v>
      </c>
      <c r="AO3152" s="116"/>
      <c r="AP3152" s="116"/>
      <c r="AQ3152" s="116" t="s">
        <v>3</v>
      </c>
      <c r="AR3152" s="116" t="s">
        <v>1024</v>
      </c>
      <c r="AS3152" s="116">
        <v>1665066</v>
      </c>
    </row>
    <row r="3153" spans="40:45" x14ac:dyDescent="0.25">
      <c r="AN3153" s="116" t="s">
        <v>1159</v>
      </c>
      <c r="AO3153" s="116" t="s">
        <v>1170</v>
      </c>
      <c r="AP3153" s="116"/>
      <c r="AQ3153" s="116" t="s">
        <v>1034</v>
      </c>
      <c r="AR3153" s="116" t="s">
        <v>1024</v>
      </c>
      <c r="AS3153" s="116">
        <v>75816</v>
      </c>
    </row>
    <row r="3154" spans="40:45" x14ac:dyDescent="0.25">
      <c r="AN3154" s="116" t="s">
        <v>1159</v>
      </c>
      <c r="AO3154" s="116" t="s">
        <v>1170</v>
      </c>
      <c r="AP3154" s="116"/>
      <c r="AQ3154" s="116" t="s">
        <v>1035</v>
      </c>
      <c r="AR3154" s="116" t="s">
        <v>1024</v>
      </c>
      <c r="AS3154" s="116">
        <v>64855</v>
      </c>
    </row>
    <row r="3155" spans="40:45" x14ac:dyDescent="0.25">
      <c r="AN3155" s="116" t="s">
        <v>1159</v>
      </c>
      <c r="AO3155" s="116" t="s">
        <v>1170</v>
      </c>
      <c r="AP3155" s="116"/>
      <c r="AQ3155" s="116" t="s">
        <v>1038</v>
      </c>
      <c r="AR3155" s="116" t="s">
        <v>1024</v>
      </c>
      <c r="AS3155" s="116">
        <v>138152</v>
      </c>
    </row>
    <row r="3156" spans="40:45" x14ac:dyDescent="0.25">
      <c r="AN3156" s="116" t="s">
        <v>1159</v>
      </c>
      <c r="AO3156" s="116" t="s">
        <v>1170</v>
      </c>
      <c r="AP3156" s="116"/>
      <c r="AQ3156" s="116" t="s">
        <v>1039</v>
      </c>
      <c r="AR3156" s="116" t="s">
        <v>1024</v>
      </c>
      <c r="AS3156" s="116">
        <v>53</v>
      </c>
    </row>
    <row r="3157" spans="40:45" x14ac:dyDescent="0.25">
      <c r="AN3157" s="116" t="s">
        <v>1159</v>
      </c>
      <c r="AO3157" s="116" t="s">
        <v>1170</v>
      </c>
      <c r="AP3157" s="116"/>
      <c r="AQ3157" s="116" t="s">
        <v>1041</v>
      </c>
      <c r="AR3157" s="116" t="s">
        <v>1024</v>
      </c>
      <c r="AS3157" s="116">
        <v>699386</v>
      </c>
    </row>
    <row r="3158" spans="40:45" x14ac:dyDescent="0.25">
      <c r="AN3158" s="116" t="s">
        <v>1159</v>
      </c>
      <c r="AO3158" s="116" t="s">
        <v>1170</v>
      </c>
      <c r="AP3158" s="116"/>
      <c r="AQ3158" s="116" t="s">
        <v>1042</v>
      </c>
      <c r="AR3158" s="116" t="s">
        <v>1024</v>
      </c>
      <c r="AS3158" s="116">
        <v>930896</v>
      </c>
    </row>
    <row r="3159" spans="40:45" x14ac:dyDescent="0.25">
      <c r="AN3159" s="116" t="s">
        <v>1159</v>
      </c>
      <c r="AO3159" s="116"/>
      <c r="AP3159" s="116"/>
      <c r="AQ3159" s="116" t="s">
        <v>3</v>
      </c>
      <c r="AR3159" s="116" t="s">
        <v>1024</v>
      </c>
      <c r="AS3159" s="116">
        <v>1909157</v>
      </c>
    </row>
    <row r="3160" spans="40:45" x14ac:dyDescent="0.25">
      <c r="AN3160" s="116" t="s">
        <v>1159</v>
      </c>
      <c r="AO3160" s="116" t="s">
        <v>1171</v>
      </c>
      <c r="AP3160" s="116"/>
      <c r="AQ3160" s="116" t="s">
        <v>1034</v>
      </c>
      <c r="AR3160" s="116" t="s">
        <v>1024</v>
      </c>
      <c r="AS3160" s="116">
        <v>18809</v>
      </c>
    </row>
    <row r="3161" spans="40:45" x14ac:dyDescent="0.25">
      <c r="AN3161" s="116" t="s">
        <v>1159</v>
      </c>
      <c r="AO3161" s="116" t="s">
        <v>1171</v>
      </c>
      <c r="AP3161" s="116"/>
      <c r="AQ3161" s="116" t="s">
        <v>1035</v>
      </c>
      <c r="AR3161" s="116" t="s">
        <v>1024</v>
      </c>
      <c r="AS3161" s="116">
        <v>35826</v>
      </c>
    </row>
    <row r="3162" spans="40:45" x14ac:dyDescent="0.25">
      <c r="AN3162" s="116" t="s">
        <v>1159</v>
      </c>
      <c r="AO3162" s="116" t="s">
        <v>1171</v>
      </c>
      <c r="AP3162" s="116"/>
      <c r="AQ3162" s="116" t="s">
        <v>1038</v>
      </c>
      <c r="AR3162" s="116" t="s">
        <v>1024</v>
      </c>
      <c r="AS3162" s="116">
        <v>33904</v>
      </c>
    </row>
    <row r="3163" spans="40:45" x14ac:dyDescent="0.25">
      <c r="AN3163" s="116" t="s">
        <v>1159</v>
      </c>
      <c r="AO3163" s="116" t="s">
        <v>1171</v>
      </c>
      <c r="AP3163" s="116"/>
      <c r="AQ3163" s="116" t="s">
        <v>1039</v>
      </c>
      <c r="AR3163" s="116" t="s">
        <v>1024</v>
      </c>
      <c r="AS3163" s="116">
        <v>35</v>
      </c>
    </row>
    <row r="3164" spans="40:45" x14ac:dyDescent="0.25">
      <c r="AN3164" s="116" t="s">
        <v>1159</v>
      </c>
      <c r="AO3164" s="116" t="s">
        <v>1171</v>
      </c>
      <c r="AP3164" s="116"/>
      <c r="AQ3164" s="116" t="s">
        <v>1041</v>
      </c>
      <c r="AR3164" s="116" t="s">
        <v>1024</v>
      </c>
      <c r="AS3164" s="116">
        <v>107533</v>
      </c>
    </row>
    <row r="3165" spans="40:45" x14ac:dyDescent="0.25">
      <c r="AN3165" s="116" t="s">
        <v>1159</v>
      </c>
      <c r="AO3165" s="116" t="s">
        <v>1171</v>
      </c>
      <c r="AP3165" s="116"/>
      <c r="AQ3165" s="116" t="s">
        <v>1042</v>
      </c>
      <c r="AR3165" s="116" t="s">
        <v>1024</v>
      </c>
      <c r="AS3165" s="116">
        <v>593808</v>
      </c>
    </row>
    <row r="3166" spans="40:45" x14ac:dyDescent="0.25">
      <c r="AN3166" s="116" t="s">
        <v>1159</v>
      </c>
      <c r="AO3166" s="116"/>
      <c r="AP3166" s="116"/>
      <c r="AQ3166" s="116" t="s">
        <v>3</v>
      </c>
      <c r="AR3166" s="116" t="s">
        <v>1024</v>
      </c>
      <c r="AS3166" s="116">
        <v>789916</v>
      </c>
    </row>
    <row r="3167" spans="40:45" x14ac:dyDescent="0.25">
      <c r="AN3167" s="116" t="s">
        <v>916</v>
      </c>
      <c r="AO3167" s="116" t="s">
        <v>1170</v>
      </c>
      <c r="AP3167" s="116"/>
      <c r="AQ3167" s="116" t="s">
        <v>1034</v>
      </c>
      <c r="AR3167" s="116" t="s">
        <v>1024</v>
      </c>
      <c r="AS3167" s="116">
        <v>30</v>
      </c>
    </row>
    <row r="3168" spans="40:45" x14ac:dyDescent="0.25">
      <c r="AN3168" s="116" t="s">
        <v>916</v>
      </c>
      <c r="AO3168" s="116" t="s">
        <v>1170</v>
      </c>
      <c r="AP3168" s="116"/>
      <c r="AQ3168" s="116" t="s">
        <v>1038</v>
      </c>
      <c r="AR3168" s="116" t="s">
        <v>1024</v>
      </c>
      <c r="AS3168" s="116">
        <v>1691919</v>
      </c>
    </row>
    <row r="3169" spans="40:45" x14ac:dyDescent="0.25">
      <c r="AN3169" s="116" t="s">
        <v>916</v>
      </c>
      <c r="AO3169" s="116" t="s">
        <v>1170</v>
      </c>
      <c r="AP3169" s="116"/>
      <c r="AQ3169" s="116" t="s">
        <v>1041</v>
      </c>
      <c r="AR3169" s="116" t="s">
        <v>1024</v>
      </c>
      <c r="AS3169" s="116">
        <v>12617813</v>
      </c>
    </row>
    <row r="3170" spans="40:45" x14ac:dyDescent="0.25">
      <c r="AN3170" s="116" t="s">
        <v>916</v>
      </c>
      <c r="AO3170" s="116" t="s">
        <v>1170</v>
      </c>
      <c r="AP3170" s="116"/>
      <c r="AQ3170" s="116" t="s">
        <v>1042</v>
      </c>
      <c r="AR3170" s="116" t="s">
        <v>1024</v>
      </c>
      <c r="AS3170" s="116">
        <v>2038485</v>
      </c>
    </row>
    <row r="3171" spans="40:45" x14ac:dyDescent="0.25">
      <c r="AN3171" s="116" t="s">
        <v>916</v>
      </c>
      <c r="AO3171" s="116"/>
      <c r="AP3171" s="116"/>
      <c r="AQ3171" s="116" t="s">
        <v>3</v>
      </c>
      <c r="AR3171" s="116" t="s">
        <v>1024</v>
      </c>
      <c r="AS3171" s="116">
        <v>16348247</v>
      </c>
    </row>
    <row r="3172" spans="40:45" x14ac:dyDescent="0.25">
      <c r="AN3172" s="116" t="s">
        <v>916</v>
      </c>
      <c r="AO3172" s="116" t="s">
        <v>1171</v>
      </c>
      <c r="AP3172" s="116"/>
      <c r="AQ3172" s="116" t="s">
        <v>1038</v>
      </c>
      <c r="AR3172" s="116" t="s">
        <v>1024</v>
      </c>
      <c r="AS3172" s="116">
        <v>152124</v>
      </c>
    </row>
    <row r="3173" spans="40:45" x14ac:dyDescent="0.25">
      <c r="AN3173" s="116" t="s">
        <v>916</v>
      </c>
      <c r="AO3173" s="116" t="s">
        <v>1171</v>
      </c>
      <c r="AP3173" s="116"/>
      <c r="AQ3173" s="116" t="s">
        <v>1041</v>
      </c>
      <c r="AR3173" s="116" t="s">
        <v>1024</v>
      </c>
      <c r="AS3173" s="116">
        <v>2122352</v>
      </c>
    </row>
    <row r="3174" spans="40:45" x14ac:dyDescent="0.25">
      <c r="AN3174" s="116" t="s">
        <v>916</v>
      </c>
      <c r="AO3174" s="116" t="s">
        <v>1171</v>
      </c>
      <c r="AP3174" s="116"/>
      <c r="AQ3174" s="116" t="s">
        <v>1042</v>
      </c>
      <c r="AR3174" s="116" t="s">
        <v>1024</v>
      </c>
      <c r="AS3174" s="116">
        <v>32240</v>
      </c>
    </row>
    <row r="3175" spans="40:45" x14ac:dyDescent="0.25">
      <c r="AN3175" s="116" t="s">
        <v>916</v>
      </c>
      <c r="AO3175" s="116"/>
      <c r="AP3175" s="116"/>
      <c r="AQ3175" s="116" t="s">
        <v>3</v>
      </c>
      <c r="AR3175" s="116" t="s">
        <v>1024</v>
      </c>
      <c r="AS3175" s="116">
        <v>2306717</v>
      </c>
    </row>
    <row r="3176" spans="40:45" x14ac:dyDescent="0.25">
      <c r="AN3176" s="116" t="s">
        <v>1174</v>
      </c>
      <c r="AO3176" s="116" t="s">
        <v>1170</v>
      </c>
      <c r="AP3176" s="116"/>
      <c r="AQ3176" s="116" t="s">
        <v>1034</v>
      </c>
      <c r="AR3176" s="116" t="s">
        <v>1024</v>
      </c>
      <c r="AS3176" s="116">
        <v>20507879</v>
      </c>
    </row>
    <row r="3177" spans="40:45" x14ac:dyDescent="0.25">
      <c r="AN3177" s="116" t="s">
        <v>1174</v>
      </c>
      <c r="AO3177" s="116" t="s">
        <v>1170</v>
      </c>
      <c r="AP3177" s="116"/>
      <c r="AQ3177" s="116" t="s">
        <v>1035</v>
      </c>
      <c r="AR3177" s="116" t="s">
        <v>1024</v>
      </c>
      <c r="AS3177" s="116">
        <v>32012</v>
      </c>
    </row>
    <row r="3178" spans="40:45" x14ac:dyDescent="0.25">
      <c r="AN3178" s="116" t="s">
        <v>1174</v>
      </c>
      <c r="AO3178" s="116" t="s">
        <v>1170</v>
      </c>
      <c r="AP3178" s="116"/>
      <c r="AQ3178" s="116" t="s">
        <v>1037</v>
      </c>
      <c r="AR3178" s="116" t="s">
        <v>1024</v>
      </c>
      <c r="AS3178" s="116">
        <v>11400</v>
      </c>
    </row>
    <row r="3179" spans="40:45" x14ac:dyDescent="0.25">
      <c r="AN3179" s="116" t="s">
        <v>1174</v>
      </c>
      <c r="AO3179" s="116" t="s">
        <v>1170</v>
      </c>
      <c r="AP3179" s="116"/>
      <c r="AQ3179" s="116" t="s">
        <v>1038</v>
      </c>
      <c r="AR3179" s="116" t="s">
        <v>1024</v>
      </c>
      <c r="AS3179" s="116">
        <v>11063137</v>
      </c>
    </row>
    <row r="3180" spans="40:45" x14ac:dyDescent="0.25">
      <c r="AN3180" s="116" t="s">
        <v>1174</v>
      </c>
      <c r="AO3180" s="116" t="s">
        <v>1170</v>
      </c>
      <c r="AP3180" s="116"/>
      <c r="AQ3180" s="116" t="s">
        <v>1039</v>
      </c>
      <c r="AR3180" s="116" t="s">
        <v>1024</v>
      </c>
      <c r="AS3180" s="116">
        <v>1057229</v>
      </c>
    </row>
    <row r="3181" spans="40:45" x14ac:dyDescent="0.25">
      <c r="AN3181" s="116" t="s">
        <v>1174</v>
      </c>
      <c r="AO3181" s="116" t="s">
        <v>1170</v>
      </c>
      <c r="AP3181" s="116"/>
      <c r="AQ3181" s="116" t="s">
        <v>1040</v>
      </c>
      <c r="AR3181" s="116" t="s">
        <v>1024</v>
      </c>
      <c r="AS3181" s="116">
        <v>1943643</v>
      </c>
    </row>
    <row r="3182" spans="40:45" x14ac:dyDescent="0.25">
      <c r="AN3182" s="116" t="s">
        <v>1174</v>
      </c>
      <c r="AO3182" s="116" t="s">
        <v>1170</v>
      </c>
      <c r="AP3182" s="116"/>
      <c r="AQ3182" s="116" t="s">
        <v>1041</v>
      </c>
      <c r="AR3182" s="116" t="s">
        <v>1024</v>
      </c>
      <c r="AS3182" s="116">
        <v>600</v>
      </c>
    </row>
    <row r="3183" spans="40:45" x14ac:dyDescent="0.25">
      <c r="AN3183" s="116" t="s">
        <v>1174</v>
      </c>
      <c r="AO3183" s="116" t="s">
        <v>1170</v>
      </c>
      <c r="AP3183" s="116"/>
      <c r="AQ3183" s="116" t="s">
        <v>1042</v>
      </c>
      <c r="AR3183" s="116" t="s">
        <v>1024</v>
      </c>
      <c r="AS3183" s="116">
        <v>2940498</v>
      </c>
    </row>
    <row r="3184" spans="40:45" x14ac:dyDescent="0.25">
      <c r="AN3184" s="116" t="s">
        <v>1174</v>
      </c>
      <c r="AO3184" s="116"/>
      <c r="AP3184" s="116"/>
      <c r="AQ3184" s="116" t="s">
        <v>3</v>
      </c>
      <c r="AR3184" s="116" t="s">
        <v>1024</v>
      </c>
      <c r="AS3184" s="116">
        <v>37556399</v>
      </c>
    </row>
    <row r="3185" spans="40:45" x14ac:dyDescent="0.25">
      <c r="AN3185" s="116" t="s">
        <v>1174</v>
      </c>
      <c r="AO3185" s="116" t="s">
        <v>1171</v>
      </c>
      <c r="AP3185" s="116"/>
      <c r="AQ3185" s="116" t="s">
        <v>1034</v>
      </c>
      <c r="AR3185" s="116" t="s">
        <v>1024</v>
      </c>
      <c r="AS3185" s="116">
        <v>2228261</v>
      </c>
    </row>
    <row r="3186" spans="40:45" x14ac:dyDescent="0.25">
      <c r="AN3186" s="116" t="s">
        <v>1174</v>
      </c>
      <c r="AO3186" s="116" t="s">
        <v>1171</v>
      </c>
      <c r="AP3186" s="116"/>
      <c r="AQ3186" s="116" t="s">
        <v>1038</v>
      </c>
      <c r="AR3186" s="116" t="s">
        <v>1024</v>
      </c>
      <c r="AS3186" s="116">
        <v>65</v>
      </c>
    </row>
    <row r="3187" spans="40:45" x14ac:dyDescent="0.25">
      <c r="AN3187" s="116" t="s">
        <v>1174</v>
      </c>
      <c r="AO3187" s="116" t="s">
        <v>1171</v>
      </c>
      <c r="AP3187" s="116"/>
      <c r="AQ3187" s="116" t="s">
        <v>1040</v>
      </c>
      <c r="AR3187" s="116" t="s">
        <v>1024</v>
      </c>
      <c r="AS3187" s="116">
        <v>22877</v>
      </c>
    </row>
    <row r="3188" spans="40:45" x14ac:dyDescent="0.25">
      <c r="AN3188" s="116" t="s">
        <v>1174</v>
      </c>
      <c r="AO3188" s="116" t="s">
        <v>1171</v>
      </c>
      <c r="AP3188" s="116"/>
      <c r="AQ3188" s="116" t="s">
        <v>1041</v>
      </c>
      <c r="AR3188" s="116" t="s">
        <v>1024</v>
      </c>
      <c r="AS3188" s="116">
        <v>50</v>
      </c>
    </row>
    <row r="3189" spans="40:45" x14ac:dyDescent="0.25">
      <c r="AN3189" s="116" t="s">
        <v>1174</v>
      </c>
      <c r="AO3189" s="116" t="s">
        <v>1171</v>
      </c>
      <c r="AP3189" s="116"/>
      <c r="AQ3189" s="116" t="s">
        <v>1042</v>
      </c>
      <c r="AR3189" s="116" t="s">
        <v>1024</v>
      </c>
      <c r="AS3189" s="116">
        <v>6</v>
      </c>
    </row>
    <row r="3190" spans="40:45" x14ac:dyDescent="0.25">
      <c r="AN3190" s="116" t="s">
        <v>1174</v>
      </c>
      <c r="AO3190" s="116"/>
      <c r="AP3190" s="116"/>
      <c r="AQ3190" s="116" t="s">
        <v>3</v>
      </c>
      <c r="AR3190" s="116" t="s">
        <v>1024</v>
      </c>
      <c r="AS3190" s="116">
        <v>2251259</v>
      </c>
    </row>
    <row r="3191" spans="40:45" x14ac:dyDescent="0.25">
      <c r="AN3191" s="116" t="s">
        <v>1163</v>
      </c>
      <c r="AO3191" s="116" t="s">
        <v>1170</v>
      </c>
      <c r="AP3191" s="116"/>
      <c r="AQ3191" s="116" t="s">
        <v>1038</v>
      </c>
      <c r="AR3191" s="116" t="s">
        <v>1024</v>
      </c>
      <c r="AS3191" s="116">
        <v>25640</v>
      </c>
    </row>
    <row r="3192" spans="40:45" x14ac:dyDescent="0.25">
      <c r="AN3192" s="116" t="s">
        <v>1163</v>
      </c>
      <c r="AO3192" s="116" t="s">
        <v>1170</v>
      </c>
      <c r="AP3192" s="116"/>
      <c r="AQ3192" s="116" t="s">
        <v>1041</v>
      </c>
      <c r="AR3192" s="116" t="s">
        <v>1024</v>
      </c>
      <c r="AS3192" s="116">
        <v>503706</v>
      </c>
    </row>
    <row r="3193" spans="40:45" x14ac:dyDescent="0.25">
      <c r="AN3193" s="116" t="s">
        <v>1163</v>
      </c>
      <c r="AO3193" s="116" t="s">
        <v>1170</v>
      </c>
      <c r="AP3193" s="116"/>
      <c r="AQ3193" s="116" t="s">
        <v>1042</v>
      </c>
      <c r="AR3193" s="116" t="s">
        <v>1024</v>
      </c>
      <c r="AS3193" s="116">
        <v>976678</v>
      </c>
    </row>
    <row r="3194" spans="40:45" x14ac:dyDescent="0.25">
      <c r="AN3194" s="116" t="s">
        <v>1163</v>
      </c>
      <c r="AO3194" s="116"/>
      <c r="AP3194" s="116"/>
      <c r="AQ3194" s="116" t="s">
        <v>3</v>
      </c>
      <c r="AR3194" s="116" t="s">
        <v>1024</v>
      </c>
      <c r="AS3194" s="116">
        <v>1506024</v>
      </c>
    </row>
    <row r="3195" spans="40:45" x14ac:dyDescent="0.25">
      <c r="AN3195" s="116" t="s">
        <v>1163</v>
      </c>
      <c r="AO3195" s="116" t="s">
        <v>1171</v>
      </c>
      <c r="AP3195" s="116"/>
      <c r="AQ3195" s="116" t="s">
        <v>1038</v>
      </c>
      <c r="AR3195" s="116" t="s">
        <v>1024</v>
      </c>
      <c r="AS3195" s="116">
        <v>2700</v>
      </c>
    </row>
    <row r="3196" spans="40:45" x14ac:dyDescent="0.25">
      <c r="AN3196" s="116" t="s">
        <v>1163</v>
      </c>
      <c r="AO3196" s="116" t="s">
        <v>1171</v>
      </c>
      <c r="AP3196" s="116"/>
      <c r="AQ3196" s="116" t="s">
        <v>1041</v>
      </c>
      <c r="AR3196" s="116" t="s">
        <v>1024</v>
      </c>
      <c r="AS3196" s="116">
        <v>64905</v>
      </c>
    </row>
    <row r="3197" spans="40:45" x14ac:dyDescent="0.25">
      <c r="AN3197" s="116" t="s">
        <v>1163</v>
      </c>
      <c r="AO3197" s="116" t="s">
        <v>1171</v>
      </c>
      <c r="AP3197" s="116"/>
      <c r="AQ3197" s="116" t="s">
        <v>1042</v>
      </c>
      <c r="AR3197" s="116" t="s">
        <v>1024</v>
      </c>
      <c r="AS3197" s="116">
        <v>128410</v>
      </c>
    </row>
    <row r="3198" spans="40:45" x14ac:dyDescent="0.25">
      <c r="AN3198" s="116" t="s">
        <v>1163</v>
      </c>
      <c r="AO3198" s="116"/>
      <c r="AP3198" s="116"/>
      <c r="AQ3198" s="116" t="s">
        <v>3</v>
      </c>
      <c r="AR3198" s="116" t="s">
        <v>1024</v>
      </c>
      <c r="AS3198" s="116">
        <v>196016</v>
      </c>
    </row>
    <row r="3199" spans="40:45" x14ac:dyDescent="0.25">
      <c r="AN3199" s="116" t="s">
        <v>1175</v>
      </c>
      <c r="AO3199" s="116" t="s">
        <v>1170</v>
      </c>
      <c r="AP3199" s="116"/>
      <c r="AQ3199" s="116" t="s">
        <v>1038</v>
      </c>
      <c r="AR3199" s="116" t="s">
        <v>1024</v>
      </c>
      <c r="AS3199" s="116">
        <v>5</v>
      </c>
    </row>
    <row r="3200" spans="40:45" x14ac:dyDescent="0.25">
      <c r="AN3200" s="116" t="s">
        <v>1175</v>
      </c>
      <c r="AO3200" s="116" t="s">
        <v>1170</v>
      </c>
      <c r="AP3200" s="116"/>
      <c r="AQ3200" s="116" t="s">
        <v>1041</v>
      </c>
      <c r="AR3200" s="116" t="s">
        <v>1024</v>
      </c>
      <c r="AS3200" s="116">
        <v>563030</v>
      </c>
    </row>
    <row r="3201" spans="40:45" x14ac:dyDescent="0.25">
      <c r="AN3201" s="116" t="s">
        <v>1175</v>
      </c>
      <c r="AO3201" s="116" t="s">
        <v>1170</v>
      </c>
      <c r="AP3201" s="116"/>
      <c r="AQ3201" s="116" t="s">
        <v>1042</v>
      </c>
      <c r="AR3201" s="116" t="s">
        <v>1024</v>
      </c>
      <c r="AS3201" s="116">
        <v>149029</v>
      </c>
    </row>
    <row r="3202" spans="40:45" x14ac:dyDescent="0.25">
      <c r="AN3202" s="116" t="s">
        <v>1175</v>
      </c>
      <c r="AO3202" s="116"/>
      <c r="AP3202" s="116"/>
      <c r="AQ3202" s="116" t="s">
        <v>3</v>
      </c>
      <c r="AR3202" s="116" t="s">
        <v>1024</v>
      </c>
      <c r="AS3202" s="116">
        <v>712064</v>
      </c>
    </row>
    <row r="3203" spans="40:45" x14ac:dyDescent="0.25">
      <c r="AN3203" s="116" t="s">
        <v>1175</v>
      </c>
      <c r="AO3203" s="116" t="s">
        <v>1171</v>
      </c>
      <c r="AP3203" s="116"/>
      <c r="AQ3203" s="116" t="s">
        <v>1041</v>
      </c>
      <c r="AR3203" s="116" t="s">
        <v>1024</v>
      </c>
      <c r="AS3203" s="116">
        <v>34281</v>
      </c>
    </row>
    <row r="3204" spans="40:45" x14ac:dyDescent="0.25">
      <c r="AN3204" s="116" t="s">
        <v>1175</v>
      </c>
      <c r="AO3204" s="116" t="s">
        <v>1171</v>
      </c>
      <c r="AP3204" s="116"/>
      <c r="AQ3204" s="116" t="s">
        <v>1042</v>
      </c>
      <c r="AR3204" s="116" t="s">
        <v>1024</v>
      </c>
      <c r="AS3204" s="116">
        <v>18517</v>
      </c>
    </row>
    <row r="3205" spans="40:45" x14ac:dyDescent="0.25">
      <c r="AN3205" s="116" t="s">
        <v>1175</v>
      </c>
      <c r="AO3205" s="116"/>
      <c r="AP3205" s="116"/>
      <c r="AQ3205" s="116" t="s">
        <v>3</v>
      </c>
      <c r="AR3205" s="116" t="s">
        <v>1024</v>
      </c>
      <c r="AS3205" s="116">
        <v>52798</v>
      </c>
    </row>
    <row r="3206" spans="40:45" x14ac:dyDescent="0.25">
      <c r="AN3206" s="116" t="s">
        <v>907</v>
      </c>
      <c r="AO3206" s="116" t="s">
        <v>1170</v>
      </c>
      <c r="AP3206" s="116"/>
      <c r="AQ3206" s="116" t="s">
        <v>1034</v>
      </c>
      <c r="AR3206" s="116" t="s">
        <v>1024</v>
      </c>
      <c r="AS3206" s="116">
        <v>21151963</v>
      </c>
    </row>
    <row r="3207" spans="40:45" x14ac:dyDescent="0.25">
      <c r="AN3207" s="116" t="s">
        <v>907</v>
      </c>
      <c r="AO3207" s="116" t="s">
        <v>1170</v>
      </c>
      <c r="AP3207" s="116"/>
      <c r="AQ3207" s="116" t="s">
        <v>1035</v>
      </c>
      <c r="AR3207" s="116" t="s">
        <v>1024</v>
      </c>
      <c r="AS3207" s="116">
        <v>3777538</v>
      </c>
    </row>
    <row r="3208" spans="40:45" x14ac:dyDescent="0.25">
      <c r="AN3208" s="116" t="s">
        <v>907</v>
      </c>
      <c r="AO3208" s="116" t="s">
        <v>1170</v>
      </c>
      <c r="AP3208" s="116"/>
      <c r="AQ3208" s="116" t="s">
        <v>1037</v>
      </c>
      <c r="AR3208" s="116" t="s">
        <v>1024</v>
      </c>
      <c r="AS3208" s="116">
        <v>690724</v>
      </c>
    </row>
    <row r="3209" spans="40:45" x14ac:dyDescent="0.25">
      <c r="AN3209" s="116" t="s">
        <v>907</v>
      </c>
      <c r="AO3209" s="116" t="s">
        <v>1170</v>
      </c>
      <c r="AP3209" s="116"/>
      <c r="AQ3209" s="116" t="s">
        <v>1041</v>
      </c>
      <c r="AR3209" s="116" t="s">
        <v>1024</v>
      </c>
      <c r="AS3209" s="116">
        <v>429691</v>
      </c>
    </row>
    <row r="3210" spans="40:45" x14ac:dyDescent="0.25">
      <c r="AN3210" s="116" t="s">
        <v>907</v>
      </c>
      <c r="AO3210" s="116" t="s">
        <v>1170</v>
      </c>
      <c r="AP3210" s="116"/>
      <c r="AQ3210" s="116" t="s">
        <v>1042</v>
      </c>
      <c r="AR3210" s="116" t="s">
        <v>1024</v>
      </c>
      <c r="AS3210" s="116">
        <v>34925</v>
      </c>
    </row>
    <row r="3211" spans="40:45" x14ac:dyDescent="0.25">
      <c r="AN3211" s="116" t="s">
        <v>907</v>
      </c>
      <c r="AO3211" s="116"/>
      <c r="AP3211" s="116"/>
      <c r="AQ3211" s="116" t="s">
        <v>3</v>
      </c>
      <c r="AR3211" s="116" t="s">
        <v>1024</v>
      </c>
      <c r="AS3211" s="116">
        <v>26084841</v>
      </c>
    </row>
    <row r="3212" spans="40:45" x14ac:dyDescent="0.25">
      <c r="AN3212" s="116" t="s">
        <v>907</v>
      </c>
      <c r="AO3212" s="116" t="s">
        <v>1171</v>
      </c>
      <c r="AP3212" s="116"/>
      <c r="AQ3212" s="116" t="s">
        <v>1034</v>
      </c>
      <c r="AR3212" s="116" t="s">
        <v>1024</v>
      </c>
      <c r="AS3212" s="116">
        <v>3583479</v>
      </c>
    </row>
    <row r="3213" spans="40:45" x14ac:dyDescent="0.25">
      <c r="AN3213" s="116" t="s">
        <v>907</v>
      </c>
      <c r="AO3213" s="116" t="s">
        <v>1171</v>
      </c>
      <c r="AP3213" s="116"/>
      <c r="AQ3213" s="116" t="s">
        <v>1035</v>
      </c>
      <c r="AR3213" s="116" t="s">
        <v>1024</v>
      </c>
      <c r="AS3213" s="116">
        <v>623827</v>
      </c>
    </row>
    <row r="3214" spans="40:45" x14ac:dyDescent="0.25">
      <c r="AN3214" s="116" t="s">
        <v>907</v>
      </c>
      <c r="AO3214" s="116" t="s">
        <v>1171</v>
      </c>
      <c r="AP3214" s="116"/>
      <c r="AQ3214" s="116" t="s">
        <v>1037</v>
      </c>
      <c r="AR3214" s="116" t="s">
        <v>1024</v>
      </c>
      <c r="AS3214" s="116">
        <v>80751</v>
      </c>
    </row>
    <row r="3215" spans="40:45" x14ac:dyDescent="0.25">
      <c r="AN3215" s="116" t="s">
        <v>907</v>
      </c>
      <c r="AO3215" s="116" t="s">
        <v>1171</v>
      </c>
      <c r="AP3215" s="116"/>
      <c r="AQ3215" s="116" t="s">
        <v>1041</v>
      </c>
      <c r="AR3215" s="116" t="s">
        <v>1024</v>
      </c>
      <c r="AS3215" s="116">
        <v>127941</v>
      </c>
    </row>
    <row r="3216" spans="40:45" x14ac:dyDescent="0.25">
      <c r="AN3216" s="116" t="s">
        <v>907</v>
      </c>
      <c r="AO3216" s="116" t="s">
        <v>1171</v>
      </c>
      <c r="AP3216" s="116"/>
      <c r="AQ3216" s="116" t="s">
        <v>1042</v>
      </c>
      <c r="AR3216" s="116" t="s">
        <v>1024</v>
      </c>
      <c r="AS3216" s="116">
        <v>107127</v>
      </c>
    </row>
    <row r="3217" spans="40:45" x14ac:dyDescent="0.25">
      <c r="AN3217" s="116" t="s">
        <v>907</v>
      </c>
      <c r="AO3217" s="116"/>
      <c r="AP3217" s="116"/>
      <c r="AQ3217" s="116" t="s">
        <v>3</v>
      </c>
      <c r="AR3217" s="116" t="s">
        <v>1024</v>
      </c>
      <c r="AS3217" s="116">
        <v>4523125</v>
      </c>
    </row>
    <row r="3218" spans="40:45" x14ac:dyDescent="0.25">
      <c r="AN3218" s="116" t="s">
        <v>959</v>
      </c>
      <c r="AO3218" s="116" t="s">
        <v>1170</v>
      </c>
      <c r="AP3218" s="116"/>
      <c r="AQ3218" s="116" t="s">
        <v>1034</v>
      </c>
      <c r="AR3218" s="116" t="s">
        <v>1024</v>
      </c>
      <c r="AS3218" s="116">
        <v>10662373</v>
      </c>
    </row>
    <row r="3219" spans="40:45" x14ac:dyDescent="0.25">
      <c r="AN3219" s="116" t="s">
        <v>959</v>
      </c>
      <c r="AO3219" s="116" t="s">
        <v>1170</v>
      </c>
      <c r="AP3219" s="116"/>
      <c r="AQ3219" s="116" t="s">
        <v>1035</v>
      </c>
      <c r="AR3219" s="116" t="s">
        <v>1024</v>
      </c>
      <c r="AS3219" s="116">
        <v>1457476</v>
      </c>
    </row>
    <row r="3220" spans="40:45" x14ac:dyDescent="0.25">
      <c r="AN3220" s="116" t="s">
        <v>959</v>
      </c>
      <c r="AO3220" s="116" t="s">
        <v>1170</v>
      </c>
      <c r="AP3220" s="116"/>
      <c r="AQ3220" s="116" t="s">
        <v>1037</v>
      </c>
      <c r="AR3220" s="116" t="s">
        <v>1024</v>
      </c>
      <c r="AS3220" s="116">
        <v>83</v>
      </c>
    </row>
    <row r="3221" spans="40:45" x14ac:dyDescent="0.25">
      <c r="AN3221" s="116" t="s">
        <v>959</v>
      </c>
      <c r="AO3221" s="116" t="s">
        <v>1170</v>
      </c>
      <c r="AP3221" s="116"/>
      <c r="AQ3221" s="116" t="s">
        <v>1041</v>
      </c>
      <c r="AR3221" s="116" t="s">
        <v>1024</v>
      </c>
      <c r="AS3221" s="116">
        <v>10</v>
      </c>
    </row>
    <row r="3222" spans="40:45" x14ac:dyDescent="0.25">
      <c r="AN3222" s="116" t="s">
        <v>959</v>
      </c>
      <c r="AO3222" s="116"/>
      <c r="AP3222" s="116"/>
      <c r="AQ3222" s="116" t="s">
        <v>3</v>
      </c>
      <c r="AR3222" s="116" t="s">
        <v>1024</v>
      </c>
      <c r="AS3222" s="116">
        <v>12119942</v>
      </c>
    </row>
    <row r="3223" spans="40:45" x14ac:dyDescent="0.25">
      <c r="AN3223" s="116" t="s">
        <v>959</v>
      </c>
      <c r="AO3223" s="116" t="s">
        <v>1171</v>
      </c>
      <c r="AP3223" s="116"/>
      <c r="AQ3223" s="116" t="s">
        <v>1034</v>
      </c>
      <c r="AR3223" s="116" t="s">
        <v>1024</v>
      </c>
      <c r="AS3223" s="116">
        <v>1384298</v>
      </c>
    </row>
    <row r="3224" spans="40:45" x14ac:dyDescent="0.25">
      <c r="AN3224" s="116" t="s">
        <v>959</v>
      </c>
      <c r="AO3224" s="116" t="s">
        <v>1171</v>
      </c>
      <c r="AP3224" s="116"/>
      <c r="AQ3224" s="116" t="s">
        <v>1035</v>
      </c>
      <c r="AR3224" s="116" t="s">
        <v>1024</v>
      </c>
      <c r="AS3224" s="116">
        <v>225290</v>
      </c>
    </row>
    <row r="3225" spans="40:45" x14ac:dyDescent="0.25">
      <c r="AN3225" s="116" t="s">
        <v>959</v>
      </c>
      <c r="AO3225" s="116"/>
      <c r="AP3225" s="116"/>
      <c r="AQ3225" s="116" t="s">
        <v>3</v>
      </c>
      <c r="AR3225" s="116" t="s">
        <v>1024</v>
      </c>
      <c r="AS3225" s="116">
        <v>1609589</v>
      </c>
    </row>
    <row r="3226" spans="40:45" x14ac:dyDescent="0.25">
      <c r="AN3226" s="116" t="s">
        <v>1165</v>
      </c>
      <c r="AO3226" s="116" t="s">
        <v>1170</v>
      </c>
      <c r="AP3226" s="116"/>
      <c r="AQ3226" s="116" t="s">
        <v>1034</v>
      </c>
      <c r="AR3226" s="116" t="s">
        <v>1024</v>
      </c>
      <c r="AS3226" s="116">
        <v>6867680</v>
      </c>
    </row>
    <row r="3227" spans="40:45" x14ac:dyDescent="0.25">
      <c r="AN3227" s="116" t="s">
        <v>1165</v>
      </c>
      <c r="AO3227" s="116" t="s">
        <v>1170</v>
      </c>
      <c r="AP3227" s="116"/>
      <c r="AQ3227" s="116" t="s">
        <v>1035</v>
      </c>
      <c r="AR3227" s="116" t="s">
        <v>1024</v>
      </c>
      <c r="AS3227" s="116">
        <v>285561</v>
      </c>
    </row>
    <row r="3228" spans="40:45" x14ac:dyDescent="0.25">
      <c r="AN3228" s="116" t="s">
        <v>1165</v>
      </c>
      <c r="AO3228" s="116" t="s">
        <v>1170</v>
      </c>
      <c r="AP3228" s="116"/>
      <c r="AQ3228" s="116" t="s">
        <v>1037</v>
      </c>
      <c r="AR3228" s="116" t="s">
        <v>1024</v>
      </c>
      <c r="AS3228" s="116">
        <v>27967</v>
      </c>
    </row>
    <row r="3229" spans="40:45" x14ac:dyDescent="0.25">
      <c r="AN3229" s="116" t="s">
        <v>1165</v>
      </c>
      <c r="AO3229" s="116" t="s">
        <v>1170</v>
      </c>
      <c r="AP3229" s="116"/>
      <c r="AQ3229" s="116" t="s">
        <v>1038</v>
      </c>
      <c r="AR3229" s="116" t="s">
        <v>1024</v>
      </c>
      <c r="AS3229" s="116">
        <v>3</v>
      </c>
    </row>
    <row r="3230" spans="40:45" x14ac:dyDescent="0.25">
      <c r="AN3230" s="116" t="s">
        <v>1165</v>
      </c>
      <c r="AO3230" s="116" t="s">
        <v>1170</v>
      </c>
      <c r="AP3230" s="116"/>
      <c r="AQ3230" s="116" t="s">
        <v>1039</v>
      </c>
      <c r="AR3230" s="116" t="s">
        <v>1024</v>
      </c>
      <c r="AS3230" s="116">
        <v>20000</v>
      </c>
    </row>
    <row r="3231" spans="40:45" x14ac:dyDescent="0.25">
      <c r="AN3231" s="116" t="s">
        <v>1165</v>
      </c>
      <c r="AO3231" s="116" t="s">
        <v>1170</v>
      </c>
      <c r="AP3231" s="116"/>
      <c r="AQ3231" s="116" t="s">
        <v>1040</v>
      </c>
      <c r="AR3231" s="116" t="s">
        <v>1024</v>
      </c>
      <c r="AS3231" s="116">
        <v>4231</v>
      </c>
    </row>
    <row r="3232" spans="40:45" x14ac:dyDescent="0.25">
      <c r="AN3232" s="116" t="s">
        <v>1165</v>
      </c>
      <c r="AO3232" s="116" t="s">
        <v>1170</v>
      </c>
      <c r="AP3232" s="116"/>
      <c r="AQ3232" s="116" t="s">
        <v>1041</v>
      </c>
      <c r="AR3232" s="116" t="s">
        <v>1024</v>
      </c>
      <c r="AS3232" s="116">
        <v>8060</v>
      </c>
    </row>
    <row r="3233" spans="40:45" x14ac:dyDescent="0.25">
      <c r="AN3233" s="116" t="s">
        <v>1165</v>
      </c>
      <c r="AO3233" s="116" t="s">
        <v>1170</v>
      </c>
      <c r="AP3233" s="116"/>
      <c r="AQ3233" s="116" t="s">
        <v>1042</v>
      </c>
      <c r="AR3233" s="116" t="s">
        <v>1024</v>
      </c>
      <c r="AS3233" s="116">
        <v>265953</v>
      </c>
    </row>
    <row r="3234" spans="40:45" x14ac:dyDescent="0.25">
      <c r="AN3234" s="116" t="s">
        <v>1165</v>
      </c>
      <c r="AO3234" s="116"/>
      <c r="AP3234" s="116"/>
      <c r="AQ3234" s="116" t="s">
        <v>3</v>
      </c>
      <c r="AR3234" s="116" t="s">
        <v>1024</v>
      </c>
      <c r="AS3234" s="116">
        <v>7479455</v>
      </c>
    </row>
    <row r="3235" spans="40:45" x14ac:dyDescent="0.25">
      <c r="AN3235" s="116" t="s">
        <v>1165</v>
      </c>
      <c r="AO3235" s="116" t="s">
        <v>1171</v>
      </c>
      <c r="AP3235" s="116"/>
      <c r="AQ3235" s="116" t="s">
        <v>1034</v>
      </c>
      <c r="AR3235" s="116" t="s">
        <v>1024</v>
      </c>
      <c r="AS3235" s="116">
        <v>578954</v>
      </c>
    </row>
    <row r="3236" spans="40:45" x14ac:dyDescent="0.25">
      <c r="AN3236" s="116" t="s">
        <v>1165</v>
      </c>
      <c r="AO3236" s="116" t="s">
        <v>1171</v>
      </c>
      <c r="AP3236" s="116"/>
      <c r="AQ3236" s="116" t="s">
        <v>1035</v>
      </c>
      <c r="AR3236" s="116" t="s">
        <v>1024</v>
      </c>
      <c r="AS3236" s="116">
        <v>40342</v>
      </c>
    </row>
    <row r="3237" spans="40:45" x14ac:dyDescent="0.25">
      <c r="AN3237" s="116" t="s">
        <v>1165</v>
      </c>
      <c r="AO3237" s="116" t="s">
        <v>1171</v>
      </c>
      <c r="AP3237" s="116"/>
      <c r="AQ3237" s="116" t="s">
        <v>1037</v>
      </c>
      <c r="AR3237" s="116" t="s">
        <v>1024</v>
      </c>
      <c r="AS3237" s="116">
        <v>10000</v>
      </c>
    </row>
    <row r="3238" spans="40:45" x14ac:dyDescent="0.25">
      <c r="AN3238" s="116" t="s">
        <v>1165</v>
      </c>
      <c r="AO3238" s="116" t="s">
        <v>1171</v>
      </c>
      <c r="AP3238" s="116"/>
      <c r="AQ3238" s="116" t="s">
        <v>1039</v>
      </c>
      <c r="AR3238" s="116" t="s">
        <v>1024</v>
      </c>
      <c r="AS3238" s="116">
        <v>15000</v>
      </c>
    </row>
    <row r="3239" spans="40:45" x14ac:dyDescent="0.25">
      <c r="AN3239" s="116" t="s">
        <v>1165</v>
      </c>
      <c r="AO3239" s="116" t="s">
        <v>1171</v>
      </c>
      <c r="AP3239" s="116"/>
      <c r="AQ3239" s="116" t="s">
        <v>1040</v>
      </c>
      <c r="AR3239" s="116" t="s">
        <v>1024</v>
      </c>
      <c r="AS3239" s="116">
        <v>16</v>
      </c>
    </row>
    <row r="3240" spans="40:45" x14ac:dyDescent="0.25">
      <c r="AN3240" s="116" t="s">
        <v>1165</v>
      </c>
      <c r="AO3240" s="116" t="s">
        <v>1171</v>
      </c>
      <c r="AP3240" s="116"/>
      <c r="AQ3240" s="116" t="s">
        <v>1042</v>
      </c>
      <c r="AR3240" s="116" t="s">
        <v>1024</v>
      </c>
      <c r="AS3240" s="116">
        <v>9547</v>
      </c>
    </row>
    <row r="3241" spans="40:45" x14ac:dyDescent="0.25">
      <c r="AN3241" s="116" t="s">
        <v>1165</v>
      </c>
      <c r="AO3241" s="116"/>
      <c r="AP3241" s="116"/>
      <c r="AQ3241" s="116" t="s">
        <v>3</v>
      </c>
      <c r="AR3241" s="116" t="s">
        <v>1024</v>
      </c>
      <c r="AS3241" s="116">
        <v>653859</v>
      </c>
    </row>
    <row r="3242" spans="40:45" x14ac:dyDescent="0.25">
      <c r="AN3242" s="116" t="s">
        <v>1167</v>
      </c>
      <c r="AO3242" s="116" t="s">
        <v>1170</v>
      </c>
      <c r="AP3242" s="116"/>
      <c r="AQ3242" s="116" t="s">
        <v>1034</v>
      </c>
      <c r="AR3242" s="116" t="s">
        <v>1024</v>
      </c>
      <c r="AS3242" s="116">
        <v>5857815</v>
      </c>
    </row>
    <row r="3243" spans="40:45" x14ac:dyDescent="0.25">
      <c r="AN3243" s="116" t="s">
        <v>1167</v>
      </c>
      <c r="AO3243" s="116" t="s">
        <v>1170</v>
      </c>
      <c r="AP3243" s="116"/>
      <c r="AQ3243" s="116" t="s">
        <v>1035</v>
      </c>
      <c r="AR3243" s="116" t="s">
        <v>1024</v>
      </c>
      <c r="AS3243" s="116">
        <v>231841</v>
      </c>
    </row>
    <row r="3244" spans="40:45" x14ac:dyDescent="0.25">
      <c r="AN3244" s="116" t="s">
        <v>1167</v>
      </c>
      <c r="AO3244" s="116" t="s">
        <v>1170</v>
      </c>
      <c r="AP3244" s="116"/>
      <c r="AQ3244" s="116" t="s">
        <v>1036</v>
      </c>
      <c r="AR3244" s="116" t="s">
        <v>1024</v>
      </c>
      <c r="AS3244" s="116">
        <v>56658</v>
      </c>
    </row>
    <row r="3245" spans="40:45" x14ac:dyDescent="0.25">
      <c r="AN3245" s="116" t="s">
        <v>1167</v>
      </c>
      <c r="AO3245" s="116" t="s">
        <v>1170</v>
      </c>
      <c r="AP3245" s="116"/>
      <c r="AQ3245" s="116" t="s">
        <v>1037</v>
      </c>
      <c r="AR3245" s="116" t="s">
        <v>1024</v>
      </c>
      <c r="AS3245" s="116">
        <v>903</v>
      </c>
    </row>
    <row r="3246" spans="40:45" x14ac:dyDescent="0.25">
      <c r="AN3246" s="116" t="s">
        <v>1167</v>
      </c>
      <c r="AO3246" s="116" t="s">
        <v>1170</v>
      </c>
      <c r="AP3246" s="116"/>
      <c r="AQ3246" s="116" t="s">
        <v>1038</v>
      </c>
      <c r="AR3246" s="116" t="s">
        <v>1024</v>
      </c>
      <c r="AS3246" s="116">
        <v>94</v>
      </c>
    </row>
    <row r="3247" spans="40:45" x14ac:dyDescent="0.25">
      <c r="AN3247" s="116" t="s">
        <v>1167</v>
      </c>
      <c r="AO3247" s="116" t="s">
        <v>1170</v>
      </c>
      <c r="AP3247" s="116"/>
      <c r="AQ3247" s="116" t="s">
        <v>1039</v>
      </c>
      <c r="AR3247" s="116" t="s">
        <v>1024</v>
      </c>
      <c r="AS3247" s="116">
        <v>2055</v>
      </c>
    </row>
    <row r="3248" spans="40:45" x14ac:dyDescent="0.25">
      <c r="AN3248" s="116" t="s">
        <v>1167</v>
      </c>
      <c r="AO3248" s="116" t="s">
        <v>1170</v>
      </c>
      <c r="AP3248" s="116"/>
      <c r="AQ3248" s="116" t="s">
        <v>1040</v>
      </c>
      <c r="AR3248" s="116" t="s">
        <v>1024</v>
      </c>
      <c r="AS3248" s="116">
        <v>1909</v>
      </c>
    </row>
    <row r="3249" spans="40:45" x14ac:dyDescent="0.25">
      <c r="AN3249" s="116" t="s">
        <v>1167</v>
      </c>
      <c r="AO3249" s="116"/>
      <c r="AP3249" s="116"/>
      <c r="AQ3249" s="116" t="s">
        <v>3</v>
      </c>
      <c r="AR3249" s="116" t="s">
        <v>1024</v>
      </c>
      <c r="AS3249" s="116">
        <v>6151275</v>
      </c>
    </row>
    <row r="3250" spans="40:45" x14ac:dyDescent="0.25">
      <c r="AN3250" s="116" t="s">
        <v>1167</v>
      </c>
      <c r="AO3250" s="116" t="s">
        <v>1171</v>
      </c>
      <c r="AP3250" s="116"/>
      <c r="AQ3250" s="116" t="s">
        <v>1034</v>
      </c>
      <c r="AR3250" s="116" t="s">
        <v>1024</v>
      </c>
      <c r="AS3250" s="116">
        <v>2115742</v>
      </c>
    </row>
    <row r="3251" spans="40:45" x14ac:dyDescent="0.25">
      <c r="AN3251" s="116" t="s">
        <v>1167</v>
      </c>
      <c r="AO3251" s="116" t="s">
        <v>1171</v>
      </c>
      <c r="AP3251" s="116"/>
      <c r="AQ3251" s="116" t="s">
        <v>1035</v>
      </c>
      <c r="AR3251" s="116" t="s">
        <v>1024</v>
      </c>
      <c r="AS3251" s="116">
        <v>66</v>
      </c>
    </row>
    <row r="3252" spans="40:45" x14ac:dyDescent="0.25">
      <c r="AN3252" s="116" t="s">
        <v>1167</v>
      </c>
      <c r="AO3252" s="116" t="s">
        <v>1171</v>
      </c>
      <c r="AP3252" s="116"/>
      <c r="AQ3252" s="116" t="s">
        <v>1036</v>
      </c>
      <c r="AR3252" s="116" t="s">
        <v>1024</v>
      </c>
      <c r="AS3252" s="116">
        <v>18886</v>
      </c>
    </row>
    <row r="3253" spans="40:45" x14ac:dyDescent="0.25">
      <c r="AN3253" s="116" t="s">
        <v>1167</v>
      </c>
      <c r="AO3253" s="116" t="s">
        <v>1171</v>
      </c>
      <c r="AP3253" s="116"/>
      <c r="AQ3253" s="116" t="s">
        <v>1040</v>
      </c>
      <c r="AR3253" s="116" t="s">
        <v>1024</v>
      </c>
      <c r="AS3253" s="116">
        <v>1</v>
      </c>
    </row>
    <row r="3254" spans="40:45" x14ac:dyDescent="0.25">
      <c r="AN3254" s="116" t="s">
        <v>1167</v>
      </c>
      <c r="AO3254" s="116"/>
      <c r="AP3254" s="116"/>
      <c r="AQ3254" s="116" t="s">
        <v>3</v>
      </c>
      <c r="AR3254" s="116" t="s">
        <v>1024</v>
      </c>
      <c r="AS3254" s="116">
        <v>2134695</v>
      </c>
    </row>
    <row r="3255" spans="40:45" x14ac:dyDescent="0.25">
      <c r="AN3255" s="116" t="s">
        <v>1176</v>
      </c>
      <c r="AO3255" s="116" t="s">
        <v>1170</v>
      </c>
      <c r="AP3255" s="116"/>
      <c r="AQ3255" s="116" t="s">
        <v>1034</v>
      </c>
      <c r="AR3255" s="116" t="s">
        <v>1024</v>
      </c>
      <c r="AS3255" s="116">
        <v>22012</v>
      </c>
    </row>
    <row r="3256" spans="40:45" x14ac:dyDescent="0.25">
      <c r="AN3256" s="116" t="s">
        <v>1176</v>
      </c>
      <c r="AO3256" s="116" t="s">
        <v>1170</v>
      </c>
      <c r="AP3256" s="116"/>
      <c r="AQ3256" s="116" t="s">
        <v>1037</v>
      </c>
      <c r="AR3256" s="116" t="s">
        <v>1024</v>
      </c>
      <c r="AS3256" s="116">
        <v>1250</v>
      </c>
    </row>
    <row r="3257" spans="40:45" x14ac:dyDescent="0.25">
      <c r="AN3257" s="116" t="s">
        <v>1176</v>
      </c>
      <c r="AO3257" s="116" t="s">
        <v>1170</v>
      </c>
      <c r="AP3257" s="116"/>
      <c r="AQ3257" s="116" t="s">
        <v>1038</v>
      </c>
      <c r="AR3257" s="116" t="s">
        <v>1024</v>
      </c>
      <c r="AS3257" s="116">
        <v>1155945</v>
      </c>
    </row>
    <row r="3258" spans="40:45" x14ac:dyDescent="0.25">
      <c r="AN3258" s="116" t="s">
        <v>1176</v>
      </c>
      <c r="AO3258" s="116" t="s">
        <v>1170</v>
      </c>
      <c r="AP3258" s="116"/>
      <c r="AQ3258" s="116" t="s">
        <v>1039</v>
      </c>
      <c r="AR3258" s="116" t="s">
        <v>1024</v>
      </c>
      <c r="AS3258" s="116">
        <v>2008</v>
      </c>
    </row>
    <row r="3259" spans="40:45" x14ac:dyDescent="0.25">
      <c r="AN3259" s="116" t="s">
        <v>1176</v>
      </c>
      <c r="AO3259" s="116" t="s">
        <v>1170</v>
      </c>
      <c r="AP3259" s="116"/>
      <c r="AQ3259" s="116" t="s">
        <v>1041</v>
      </c>
      <c r="AR3259" s="116" t="s">
        <v>1024</v>
      </c>
      <c r="AS3259" s="116">
        <v>3362690</v>
      </c>
    </row>
    <row r="3260" spans="40:45" x14ac:dyDescent="0.25">
      <c r="AN3260" s="116" t="s">
        <v>1176</v>
      </c>
      <c r="AO3260" s="116" t="s">
        <v>1170</v>
      </c>
      <c r="AP3260" s="116"/>
      <c r="AQ3260" s="116" t="s">
        <v>1042</v>
      </c>
      <c r="AR3260" s="116" t="s">
        <v>1024</v>
      </c>
      <c r="AS3260" s="116">
        <v>1732001</v>
      </c>
    </row>
    <row r="3261" spans="40:45" x14ac:dyDescent="0.25">
      <c r="AN3261" s="116" t="s">
        <v>1176</v>
      </c>
      <c r="AO3261" s="116"/>
      <c r="AP3261" s="116"/>
      <c r="AQ3261" s="116" t="s">
        <v>3</v>
      </c>
      <c r="AR3261" s="116" t="s">
        <v>1024</v>
      </c>
      <c r="AS3261" s="116">
        <v>6275907</v>
      </c>
    </row>
    <row r="3262" spans="40:45" x14ac:dyDescent="0.25">
      <c r="AN3262" s="116" t="s">
        <v>1176</v>
      </c>
      <c r="AO3262" s="116" t="s">
        <v>1171</v>
      </c>
      <c r="AP3262" s="116"/>
      <c r="AQ3262" s="116" t="s">
        <v>1034</v>
      </c>
      <c r="AR3262" s="116" t="s">
        <v>1024</v>
      </c>
      <c r="AS3262" s="116">
        <v>591</v>
      </c>
    </row>
    <row r="3263" spans="40:45" x14ac:dyDescent="0.25">
      <c r="AN3263" s="116" t="s">
        <v>1176</v>
      </c>
      <c r="AO3263" s="116" t="s">
        <v>1171</v>
      </c>
      <c r="AP3263" s="116"/>
      <c r="AQ3263" s="116" t="s">
        <v>1035</v>
      </c>
      <c r="AR3263" s="116" t="s">
        <v>1024</v>
      </c>
      <c r="AS3263" s="116">
        <v>81387</v>
      </c>
    </row>
    <row r="3264" spans="40:45" x14ac:dyDescent="0.25">
      <c r="AN3264" s="116" t="s">
        <v>1176</v>
      </c>
      <c r="AO3264" s="116" t="s">
        <v>1171</v>
      </c>
      <c r="AP3264" s="116"/>
      <c r="AQ3264" s="116" t="s">
        <v>1037</v>
      </c>
      <c r="AR3264" s="116" t="s">
        <v>1024</v>
      </c>
      <c r="AS3264" s="116">
        <v>7</v>
      </c>
    </row>
    <row r="3265" spans="40:45" x14ac:dyDescent="0.25">
      <c r="AN3265" s="116" t="s">
        <v>1176</v>
      </c>
      <c r="AO3265" s="116" t="s">
        <v>1171</v>
      </c>
      <c r="AP3265" s="116"/>
      <c r="AQ3265" s="116" t="s">
        <v>1038</v>
      </c>
      <c r="AR3265" s="116" t="s">
        <v>1024</v>
      </c>
      <c r="AS3265" s="116">
        <v>994435</v>
      </c>
    </row>
    <row r="3266" spans="40:45" x14ac:dyDescent="0.25">
      <c r="AN3266" s="116" t="s">
        <v>1176</v>
      </c>
      <c r="AO3266" s="116" t="s">
        <v>1171</v>
      </c>
      <c r="AP3266" s="116"/>
      <c r="AQ3266" s="116" t="s">
        <v>1039</v>
      </c>
      <c r="AR3266" s="116" t="s">
        <v>1024</v>
      </c>
      <c r="AS3266" s="116">
        <v>2678</v>
      </c>
    </row>
    <row r="3267" spans="40:45" x14ac:dyDescent="0.25">
      <c r="AN3267" s="116" t="s">
        <v>1176</v>
      </c>
      <c r="AO3267" s="116" t="s">
        <v>1171</v>
      </c>
      <c r="AP3267" s="116"/>
      <c r="AQ3267" s="116" t="s">
        <v>1041</v>
      </c>
      <c r="AR3267" s="116" t="s">
        <v>1024</v>
      </c>
      <c r="AS3267" s="116">
        <v>1534912</v>
      </c>
    </row>
    <row r="3268" spans="40:45" x14ac:dyDescent="0.25">
      <c r="AN3268" s="116" t="s">
        <v>1176</v>
      </c>
      <c r="AO3268" s="116" t="s">
        <v>1171</v>
      </c>
      <c r="AP3268" s="116"/>
      <c r="AQ3268" s="116" t="s">
        <v>1042</v>
      </c>
      <c r="AR3268" s="116" t="s">
        <v>1024</v>
      </c>
      <c r="AS3268" s="116">
        <v>987977</v>
      </c>
    </row>
    <row r="3269" spans="40:45" x14ac:dyDescent="0.25">
      <c r="AN3269" s="116" t="s">
        <v>1176</v>
      </c>
      <c r="AO3269" s="116"/>
      <c r="AP3269" s="116"/>
      <c r="AQ3269" s="116" t="s">
        <v>3</v>
      </c>
      <c r="AR3269" s="116" t="s">
        <v>1024</v>
      </c>
      <c r="AS3269" s="116">
        <v>3601988</v>
      </c>
    </row>
    <row r="3270" spans="40:45" x14ac:dyDescent="0.25">
      <c r="AN3270" s="116" t="s">
        <v>1177</v>
      </c>
      <c r="AO3270" s="116" t="s">
        <v>1170</v>
      </c>
      <c r="AP3270" s="116"/>
      <c r="AQ3270" s="116" t="s">
        <v>1034</v>
      </c>
      <c r="AR3270" s="116" t="s">
        <v>1024</v>
      </c>
      <c r="AS3270" s="116">
        <v>616</v>
      </c>
    </row>
    <row r="3271" spans="40:45" x14ac:dyDescent="0.25">
      <c r="AN3271" s="116" t="s">
        <v>1177</v>
      </c>
      <c r="AO3271" s="116" t="s">
        <v>1170</v>
      </c>
      <c r="AP3271" s="116"/>
      <c r="AQ3271" s="116" t="s">
        <v>1035</v>
      </c>
      <c r="AR3271" s="116" t="s">
        <v>1024</v>
      </c>
      <c r="AS3271" s="116">
        <v>10019</v>
      </c>
    </row>
    <row r="3272" spans="40:45" x14ac:dyDescent="0.25">
      <c r="AN3272" s="116" t="s">
        <v>1177</v>
      </c>
      <c r="AO3272" s="116" t="s">
        <v>1170</v>
      </c>
      <c r="AP3272" s="116"/>
      <c r="AQ3272" s="116" t="s">
        <v>1036</v>
      </c>
      <c r="AR3272" s="116" t="s">
        <v>1024</v>
      </c>
      <c r="AS3272" s="116">
        <v>407815</v>
      </c>
    </row>
    <row r="3273" spans="40:45" x14ac:dyDescent="0.25">
      <c r="AN3273" s="116" t="s">
        <v>1177</v>
      </c>
      <c r="AO3273" s="116" t="s">
        <v>1170</v>
      </c>
      <c r="AP3273" s="116"/>
      <c r="AQ3273" s="116" t="s">
        <v>1037</v>
      </c>
      <c r="AR3273" s="116" t="s">
        <v>1024</v>
      </c>
      <c r="AS3273" s="116">
        <v>148212</v>
      </c>
    </row>
    <row r="3274" spans="40:45" x14ac:dyDescent="0.25">
      <c r="AN3274" s="116" t="s">
        <v>1177</v>
      </c>
      <c r="AO3274" s="116" t="s">
        <v>1170</v>
      </c>
      <c r="AP3274" s="116"/>
      <c r="AQ3274" s="116" t="s">
        <v>1038</v>
      </c>
      <c r="AR3274" s="116" t="s">
        <v>1024</v>
      </c>
      <c r="AS3274" s="116">
        <v>131687</v>
      </c>
    </row>
    <row r="3275" spans="40:45" x14ac:dyDescent="0.25">
      <c r="AN3275" s="116" t="s">
        <v>1177</v>
      </c>
      <c r="AO3275" s="116" t="s">
        <v>1170</v>
      </c>
      <c r="AP3275" s="116"/>
      <c r="AQ3275" s="116" t="s">
        <v>1039</v>
      </c>
      <c r="AR3275" s="116" t="s">
        <v>1024</v>
      </c>
      <c r="AS3275" s="116">
        <v>129666</v>
      </c>
    </row>
    <row r="3276" spans="40:45" x14ac:dyDescent="0.25">
      <c r="AN3276" s="116" t="s">
        <v>1177</v>
      </c>
      <c r="AO3276" s="116" t="s">
        <v>1170</v>
      </c>
      <c r="AP3276" s="116"/>
      <c r="AQ3276" s="116" t="s">
        <v>1040</v>
      </c>
      <c r="AR3276" s="116" t="s">
        <v>1024</v>
      </c>
      <c r="AS3276" s="116">
        <v>7699</v>
      </c>
    </row>
    <row r="3277" spans="40:45" x14ac:dyDescent="0.25">
      <c r="AN3277" s="116" t="s">
        <v>1177</v>
      </c>
      <c r="AO3277" s="116" t="s">
        <v>1170</v>
      </c>
      <c r="AP3277" s="116"/>
      <c r="AQ3277" s="116" t="s">
        <v>1041</v>
      </c>
      <c r="AR3277" s="116" t="s">
        <v>1024</v>
      </c>
      <c r="AS3277" s="116">
        <v>73023</v>
      </c>
    </row>
    <row r="3278" spans="40:45" x14ac:dyDescent="0.25">
      <c r="AN3278" s="116" t="s">
        <v>1177</v>
      </c>
      <c r="AO3278" s="116" t="s">
        <v>1170</v>
      </c>
      <c r="AP3278" s="116"/>
      <c r="AQ3278" s="116" t="s">
        <v>1042</v>
      </c>
      <c r="AR3278" s="116" t="s">
        <v>1024</v>
      </c>
      <c r="AS3278" s="116">
        <v>65525</v>
      </c>
    </row>
    <row r="3279" spans="40:45" x14ac:dyDescent="0.25">
      <c r="AN3279" s="116" t="s">
        <v>1177</v>
      </c>
      <c r="AO3279" s="116"/>
      <c r="AP3279" s="116"/>
      <c r="AQ3279" s="116" t="s">
        <v>3</v>
      </c>
      <c r="AR3279" s="116" t="s">
        <v>1024</v>
      </c>
      <c r="AS3279" s="116">
        <v>974261</v>
      </c>
    </row>
    <row r="3280" spans="40:45" x14ac:dyDescent="0.25">
      <c r="AN3280" s="116" t="s">
        <v>1177</v>
      </c>
      <c r="AO3280" s="116" t="s">
        <v>1171</v>
      </c>
      <c r="AP3280" s="116"/>
      <c r="AQ3280" s="116" t="s">
        <v>1034</v>
      </c>
      <c r="AR3280" s="116" t="s">
        <v>1024</v>
      </c>
      <c r="AS3280" s="116">
        <v>4829</v>
      </c>
    </row>
    <row r="3281" spans="40:45" x14ac:dyDescent="0.25">
      <c r="AN3281" s="116" t="s">
        <v>1177</v>
      </c>
      <c r="AO3281" s="116" t="s">
        <v>1171</v>
      </c>
      <c r="AP3281" s="116"/>
      <c r="AQ3281" s="116" t="s">
        <v>1035</v>
      </c>
      <c r="AR3281" s="116" t="s">
        <v>1024</v>
      </c>
      <c r="AS3281" s="116">
        <v>2406</v>
      </c>
    </row>
    <row r="3282" spans="40:45" x14ac:dyDescent="0.25">
      <c r="AN3282" s="116" t="s">
        <v>1177</v>
      </c>
      <c r="AO3282" s="116" t="s">
        <v>1171</v>
      </c>
      <c r="AP3282" s="116"/>
      <c r="AQ3282" s="116" t="s">
        <v>1036</v>
      </c>
      <c r="AR3282" s="116" t="s">
        <v>1024</v>
      </c>
      <c r="AS3282" s="116">
        <v>522424</v>
      </c>
    </row>
    <row r="3283" spans="40:45" x14ac:dyDescent="0.25">
      <c r="AN3283" s="116" t="s">
        <v>1177</v>
      </c>
      <c r="AO3283" s="116" t="s">
        <v>1171</v>
      </c>
      <c r="AP3283" s="116"/>
      <c r="AQ3283" s="116" t="s">
        <v>1037</v>
      </c>
      <c r="AR3283" s="116" t="s">
        <v>1024</v>
      </c>
      <c r="AS3283" s="116">
        <v>258113</v>
      </c>
    </row>
    <row r="3284" spans="40:45" x14ac:dyDescent="0.25">
      <c r="AN3284" s="116" t="s">
        <v>1177</v>
      </c>
      <c r="AO3284" s="116" t="s">
        <v>1171</v>
      </c>
      <c r="AP3284" s="116"/>
      <c r="AQ3284" s="116" t="s">
        <v>1038</v>
      </c>
      <c r="AR3284" s="116" t="s">
        <v>1024</v>
      </c>
      <c r="AS3284" s="116">
        <v>18458</v>
      </c>
    </row>
    <row r="3285" spans="40:45" x14ac:dyDescent="0.25">
      <c r="AN3285" s="116" t="s">
        <v>1177</v>
      </c>
      <c r="AO3285" s="116" t="s">
        <v>1171</v>
      </c>
      <c r="AP3285" s="116"/>
      <c r="AQ3285" s="116" t="s">
        <v>1039</v>
      </c>
      <c r="AR3285" s="116" t="s">
        <v>1024</v>
      </c>
      <c r="AS3285" s="116">
        <v>124535</v>
      </c>
    </row>
    <row r="3286" spans="40:45" x14ac:dyDescent="0.25">
      <c r="AN3286" s="116" t="s">
        <v>1177</v>
      </c>
      <c r="AO3286" s="116" t="s">
        <v>1171</v>
      </c>
      <c r="AP3286" s="116"/>
      <c r="AQ3286" s="116" t="s">
        <v>1040</v>
      </c>
      <c r="AR3286" s="116" t="s">
        <v>1024</v>
      </c>
      <c r="AS3286" s="116">
        <v>4917</v>
      </c>
    </row>
    <row r="3287" spans="40:45" x14ac:dyDescent="0.25">
      <c r="AN3287" s="116" t="s">
        <v>1177</v>
      </c>
      <c r="AO3287" s="116" t="s">
        <v>1171</v>
      </c>
      <c r="AP3287" s="116"/>
      <c r="AQ3287" s="116" t="s">
        <v>1041</v>
      </c>
      <c r="AR3287" s="116" t="s">
        <v>1024</v>
      </c>
      <c r="AS3287" s="116">
        <v>21205</v>
      </c>
    </row>
    <row r="3288" spans="40:45" x14ac:dyDescent="0.25">
      <c r="AN3288" s="116" t="s">
        <v>1177</v>
      </c>
      <c r="AO3288" s="116" t="s">
        <v>1171</v>
      </c>
      <c r="AP3288" s="116"/>
      <c r="AQ3288" s="116" t="s">
        <v>1042</v>
      </c>
      <c r="AR3288" s="116" t="s">
        <v>1024</v>
      </c>
      <c r="AS3288" s="116">
        <v>40756</v>
      </c>
    </row>
    <row r="3289" spans="40:45" x14ac:dyDescent="0.25">
      <c r="AN3289" s="116" t="s">
        <v>1177</v>
      </c>
      <c r="AO3289" s="116"/>
      <c r="AP3289" s="116"/>
      <c r="AQ3289" s="116" t="s">
        <v>3</v>
      </c>
      <c r="AR3289" s="116" t="s">
        <v>1024</v>
      </c>
      <c r="AS3289" s="116">
        <v>997645</v>
      </c>
    </row>
    <row r="3290" spans="40:45" x14ac:dyDescent="0.25">
      <c r="AN3290" s="116" t="s">
        <v>1015</v>
      </c>
      <c r="AO3290" s="116" t="s">
        <v>1148</v>
      </c>
      <c r="AP3290" s="116" t="s">
        <v>911</v>
      </c>
      <c r="AQ3290" s="116" t="s">
        <v>1034</v>
      </c>
      <c r="AR3290" s="116" t="s">
        <v>1091</v>
      </c>
      <c r="AS3290" s="116">
        <v>6197</v>
      </c>
    </row>
    <row r="3291" spans="40:45" x14ac:dyDescent="0.25">
      <c r="AN3291" s="116" t="s">
        <v>1015</v>
      </c>
      <c r="AO3291" s="116" t="s">
        <v>1148</v>
      </c>
      <c r="AP3291" s="116" t="s">
        <v>911</v>
      </c>
      <c r="AQ3291" s="116" t="s">
        <v>1035</v>
      </c>
      <c r="AR3291" s="116" t="s">
        <v>1091</v>
      </c>
      <c r="AS3291" s="116">
        <v>862</v>
      </c>
    </row>
    <row r="3292" spans="40:45" x14ac:dyDescent="0.25">
      <c r="AN3292" s="116" t="s">
        <v>1015</v>
      </c>
      <c r="AO3292" s="116" t="s">
        <v>1148</v>
      </c>
      <c r="AP3292" s="116" t="s">
        <v>911</v>
      </c>
      <c r="AQ3292" s="116" t="s">
        <v>1036</v>
      </c>
      <c r="AR3292" s="116" t="s">
        <v>1091</v>
      </c>
      <c r="AS3292" s="116">
        <v>8706</v>
      </c>
    </row>
    <row r="3293" spans="40:45" x14ac:dyDescent="0.25">
      <c r="AN3293" s="116" t="s">
        <v>1015</v>
      </c>
      <c r="AO3293" s="116" t="s">
        <v>1148</v>
      </c>
      <c r="AP3293" s="116" t="s">
        <v>911</v>
      </c>
      <c r="AQ3293" s="116" t="s">
        <v>1037</v>
      </c>
      <c r="AR3293" s="116" t="s">
        <v>1091</v>
      </c>
      <c r="AS3293" s="116">
        <v>641</v>
      </c>
    </row>
    <row r="3294" spans="40:45" x14ac:dyDescent="0.25">
      <c r="AN3294" s="116" t="s">
        <v>1015</v>
      </c>
      <c r="AO3294" s="116" t="s">
        <v>1148</v>
      </c>
      <c r="AP3294" s="116" t="s">
        <v>911</v>
      </c>
      <c r="AQ3294" s="116" t="s">
        <v>1038</v>
      </c>
      <c r="AR3294" s="116" t="s">
        <v>1091</v>
      </c>
      <c r="AS3294" s="116">
        <v>658</v>
      </c>
    </row>
    <row r="3295" spans="40:45" x14ac:dyDescent="0.25">
      <c r="AN3295" s="116" t="s">
        <v>1015</v>
      </c>
      <c r="AO3295" s="116" t="s">
        <v>1148</v>
      </c>
      <c r="AP3295" s="116" t="s">
        <v>911</v>
      </c>
      <c r="AQ3295" s="116" t="s">
        <v>1039</v>
      </c>
      <c r="AR3295" s="116" t="s">
        <v>1091</v>
      </c>
      <c r="AS3295" s="116">
        <v>56301</v>
      </c>
    </row>
    <row r="3296" spans="40:45" x14ac:dyDescent="0.25">
      <c r="AN3296" s="116" t="s">
        <v>1015</v>
      </c>
      <c r="AO3296" s="116" t="s">
        <v>1148</v>
      </c>
      <c r="AP3296" s="116" t="s">
        <v>911</v>
      </c>
      <c r="AQ3296" s="116" t="s">
        <v>1040</v>
      </c>
      <c r="AR3296" s="116" t="s">
        <v>1091</v>
      </c>
      <c r="AS3296" s="116">
        <v>6145</v>
      </c>
    </row>
    <row r="3297" spans="40:45" x14ac:dyDescent="0.25">
      <c r="AN3297" s="116" t="s">
        <v>1015</v>
      </c>
      <c r="AO3297" s="116" t="s">
        <v>1148</v>
      </c>
      <c r="AP3297" s="116" t="s">
        <v>911</v>
      </c>
      <c r="AQ3297" s="116" t="s">
        <v>1041</v>
      </c>
      <c r="AR3297" s="116" t="s">
        <v>1091</v>
      </c>
      <c r="AS3297" s="116">
        <v>3138</v>
      </c>
    </row>
    <row r="3298" spans="40:45" x14ac:dyDescent="0.25">
      <c r="AN3298" s="116" t="s">
        <v>1015</v>
      </c>
      <c r="AO3298" s="116" t="s">
        <v>1148</v>
      </c>
      <c r="AP3298" s="116" t="s">
        <v>911</v>
      </c>
      <c r="AQ3298" s="116" t="s">
        <v>1042</v>
      </c>
      <c r="AR3298" s="116" t="s">
        <v>1091</v>
      </c>
      <c r="AS3298" s="116">
        <v>4439</v>
      </c>
    </row>
    <row r="3299" spans="40:45" x14ac:dyDescent="0.25">
      <c r="AN3299" s="116" t="s">
        <v>1015</v>
      </c>
      <c r="AO3299" s="116"/>
      <c r="AP3299" s="116"/>
      <c r="AQ3299" s="116" t="s">
        <v>3</v>
      </c>
      <c r="AR3299" s="116" t="s">
        <v>1091</v>
      </c>
      <c r="AS3299" s="116">
        <v>87087</v>
      </c>
    </row>
    <row r="3300" spans="40:45" x14ac:dyDescent="0.25">
      <c r="AN3300" s="116" t="s">
        <v>1015</v>
      </c>
      <c r="AO3300" s="116" t="s">
        <v>1148</v>
      </c>
      <c r="AP3300" s="116" t="s">
        <v>1178</v>
      </c>
      <c r="AQ3300" s="116" t="s">
        <v>1034</v>
      </c>
      <c r="AR3300" s="116" t="s">
        <v>1091</v>
      </c>
      <c r="AS3300" s="116">
        <v>2095</v>
      </c>
    </row>
    <row r="3301" spans="40:45" x14ac:dyDescent="0.25">
      <c r="AN3301" s="116" t="s">
        <v>1015</v>
      </c>
      <c r="AO3301" s="116" t="s">
        <v>1148</v>
      </c>
      <c r="AP3301" s="116" t="s">
        <v>1178</v>
      </c>
      <c r="AQ3301" s="116" t="s">
        <v>1035</v>
      </c>
      <c r="AR3301" s="116" t="s">
        <v>1091</v>
      </c>
      <c r="AS3301" s="116">
        <v>862</v>
      </c>
    </row>
    <row r="3302" spans="40:45" x14ac:dyDescent="0.25">
      <c r="AN3302" s="116" t="s">
        <v>1015</v>
      </c>
      <c r="AO3302" s="116" t="s">
        <v>1148</v>
      </c>
      <c r="AP3302" s="116" t="s">
        <v>1178</v>
      </c>
      <c r="AQ3302" s="116" t="s">
        <v>1036</v>
      </c>
      <c r="AR3302" s="116" t="s">
        <v>1091</v>
      </c>
      <c r="AS3302" s="116">
        <v>4547</v>
      </c>
    </row>
    <row r="3303" spans="40:45" x14ac:dyDescent="0.25">
      <c r="AN3303" s="116" t="s">
        <v>1015</v>
      </c>
      <c r="AO3303" s="116" t="s">
        <v>1148</v>
      </c>
      <c r="AP3303" s="116" t="s">
        <v>1178</v>
      </c>
      <c r="AQ3303" s="116" t="s">
        <v>1037</v>
      </c>
      <c r="AR3303" s="116" t="s">
        <v>1091</v>
      </c>
      <c r="AS3303" s="116">
        <v>466</v>
      </c>
    </row>
    <row r="3304" spans="40:45" x14ac:dyDescent="0.25">
      <c r="AN3304" s="116" t="s">
        <v>1015</v>
      </c>
      <c r="AO3304" s="116" t="s">
        <v>1148</v>
      </c>
      <c r="AP3304" s="116" t="s">
        <v>1178</v>
      </c>
      <c r="AQ3304" s="116" t="s">
        <v>1038</v>
      </c>
      <c r="AR3304" s="116" t="s">
        <v>1091</v>
      </c>
      <c r="AS3304" s="116">
        <v>395</v>
      </c>
    </row>
    <row r="3305" spans="40:45" x14ac:dyDescent="0.25">
      <c r="AN3305" s="116" t="s">
        <v>1015</v>
      </c>
      <c r="AO3305" s="116" t="s">
        <v>1148</v>
      </c>
      <c r="AP3305" s="116" t="s">
        <v>1178</v>
      </c>
      <c r="AQ3305" s="116" t="s">
        <v>1039</v>
      </c>
      <c r="AR3305" s="116" t="s">
        <v>1091</v>
      </c>
      <c r="AS3305" s="116">
        <v>43572</v>
      </c>
    </row>
    <row r="3306" spans="40:45" x14ac:dyDescent="0.25">
      <c r="AN3306" s="116" t="s">
        <v>1015</v>
      </c>
      <c r="AO3306" s="116" t="s">
        <v>1148</v>
      </c>
      <c r="AP3306" s="116" t="s">
        <v>1178</v>
      </c>
      <c r="AQ3306" s="116" t="s">
        <v>1040</v>
      </c>
      <c r="AR3306" s="116" t="s">
        <v>1091</v>
      </c>
      <c r="AS3306" s="116">
        <v>6132</v>
      </c>
    </row>
    <row r="3307" spans="40:45" x14ac:dyDescent="0.25">
      <c r="AN3307" s="116" t="s">
        <v>1015</v>
      </c>
      <c r="AO3307" s="116" t="s">
        <v>1148</v>
      </c>
      <c r="AP3307" s="116" t="s">
        <v>1178</v>
      </c>
      <c r="AQ3307" s="116" t="s">
        <v>1041</v>
      </c>
      <c r="AR3307" s="116" t="s">
        <v>1091</v>
      </c>
      <c r="AS3307" s="116">
        <v>3138</v>
      </c>
    </row>
    <row r="3308" spans="40:45" x14ac:dyDescent="0.25">
      <c r="AN3308" s="116" t="s">
        <v>1015</v>
      </c>
      <c r="AO3308" s="116" t="s">
        <v>1148</v>
      </c>
      <c r="AP3308" s="116" t="s">
        <v>1178</v>
      </c>
      <c r="AQ3308" s="116" t="s">
        <v>1042</v>
      </c>
      <c r="AR3308" s="116" t="s">
        <v>1091</v>
      </c>
      <c r="AS3308" s="116">
        <v>1537</v>
      </c>
    </row>
    <row r="3309" spans="40:45" x14ac:dyDescent="0.25">
      <c r="AN3309" s="116" t="s">
        <v>1015</v>
      </c>
      <c r="AO3309" s="116"/>
      <c r="AP3309" s="116"/>
      <c r="AQ3309" s="116" t="s">
        <v>3</v>
      </c>
      <c r="AR3309" s="116" t="s">
        <v>1091</v>
      </c>
      <c r="AS3309" s="116">
        <v>62745</v>
      </c>
    </row>
    <row r="3310" spans="40:45" x14ac:dyDescent="0.25">
      <c r="AN3310" s="116" t="s">
        <v>1015</v>
      </c>
      <c r="AO3310" s="116" t="s">
        <v>1148</v>
      </c>
      <c r="AP3310" s="116" t="s">
        <v>1179</v>
      </c>
      <c r="AQ3310" s="116" t="s">
        <v>1034</v>
      </c>
      <c r="AR3310" s="116" t="s">
        <v>1091</v>
      </c>
      <c r="AS3310" s="116">
        <v>2244</v>
      </c>
    </row>
    <row r="3311" spans="40:45" x14ac:dyDescent="0.25">
      <c r="AN3311" s="116" t="s">
        <v>1015</v>
      </c>
      <c r="AO3311" s="116" t="s">
        <v>1148</v>
      </c>
      <c r="AP3311" s="116" t="s">
        <v>1179</v>
      </c>
      <c r="AQ3311" s="116" t="s">
        <v>1036</v>
      </c>
      <c r="AR3311" s="116" t="s">
        <v>1091</v>
      </c>
      <c r="AS3311" s="116">
        <v>3917</v>
      </c>
    </row>
    <row r="3312" spans="40:45" x14ac:dyDescent="0.25">
      <c r="AN3312" s="116" t="s">
        <v>1015</v>
      </c>
      <c r="AO3312" s="116" t="s">
        <v>1148</v>
      </c>
      <c r="AP3312" s="116" t="s">
        <v>1179</v>
      </c>
      <c r="AQ3312" s="116" t="s">
        <v>1037</v>
      </c>
      <c r="AR3312" s="116" t="s">
        <v>1091</v>
      </c>
      <c r="AS3312" s="116">
        <v>61</v>
      </c>
    </row>
    <row r="3313" spans="40:45" x14ac:dyDescent="0.25">
      <c r="AN3313" s="116" t="s">
        <v>1015</v>
      </c>
      <c r="AO3313" s="116" t="s">
        <v>1148</v>
      </c>
      <c r="AP3313" s="116" t="s">
        <v>1179</v>
      </c>
      <c r="AQ3313" s="116" t="s">
        <v>1038</v>
      </c>
      <c r="AR3313" s="116" t="s">
        <v>1091</v>
      </c>
      <c r="AS3313" s="116">
        <v>263</v>
      </c>
    </row>
    <row r="3314" spans="40:45" x14ac:dyDescent="0.25">
      <c r="AN3314" s="116" t="s">
        <v>1015</v>
      </c>
      <c r="AO3314" s="116" t="s">
        <v>1148</v>
      </c>
      <c r="AP3314" s="116" t="s">
        <v>1179</v>
      </c>
      <c r="AQ3314" s="116" t="s">
        <v>1039</v>
      </c>
      <c r="AR3314" s="116" t="s">
        <v>1091</v>
      </c>
      <c r="AS3314" s="116">
        <v>12729</v>
      </c>
    </row>
    <row r="3315" spans="40:45" x14ac:dyDescent="0.25">
      <c r="AN3315" s="116" t="s">
        <v>1015</v>
      </c>
      <c r="AO3315" s="116" t="s">
        <v>1148</v>
      </c>
      <c r="AP3315" s="116" t="s">
        <v>1179</v>
      </c>
      <c r="AQ3315" s="116" t="s">
        <v>1040</v>
      </c>
      <c r="AR3315" s="116" t="s">
        <v>1091</v>
      </c>
      <c r="AS3315" s="116">
        <v>10</v>
      </c>
    </row>
    <row r="3316" spans="40:45" x14ac:dyDescent="0.25">
      <c r="AN3316" s="116" t="s">
        <v>1015</v>
      </c>
      <c r="AO3316" s="116" t="s">
        <v>1148</v>
      </c>
      <c r="AP3316" s="116" t="s">
        <v>1179</v>
      </c>
      <c r="AQ3316" s="116" t="s">
        <v>1042</v>
      </c>
      <c r="AR3316" s="116" t="s">
        <v>1091</v>
      </c>
      <c r="AS3316" s="116">
        <v>1363</v>
      </c>
    </row>
    <row r="3317" spans="40:45" x14ac:dyDescent="0.25">
      <c r="AN3317" s="116" t="s">
        <v>1015</v>
      </c>
      <c r="AO3317" s="116"/>
      <c r="AP3317" s="116"/>
      <c r="AQ3317" s="116" t="s">
        <v>3</v>
      </c>
      <c r="AR3317" s="116" t="s">
        <v>1091</v>
      </c>
      <c r="AS3317" s="116">
        <v>20588</v>
      </c>
    </row>
    <row r="3318" spans="40:45" x14ac:dyDescent="0.25">
      <c r="AN3318" s="116" t="s">
        <v>1015</v>
      </c>
      <c r="AO3318" s="116" t="s">
        <v>1148</v>
      </c>
      <c r="AP3318" s="116" t="s">
        <v>1180</v>
      </c>
      <c r="AQ3318" s="116" t="s">
        <v>1034</v>
      </c>
      <c r="AR3318" s="116" t="s">
        <v>1091</v>
      </c>
      <c r="AS3318" s="116">
        <v>1237</v>
      </c>
    </row>
    <row r="3319" spans="40:45" x14ac:dyDescent="0.25">
      <c r="AN3319" s="116" t="s">
        <v>1015</v>
      </c>
      <c r="AO3319" s="116" t="s">
        <v>1148</v>
      </c>
      <c r="AP3319" s="116" t="s">
        <v>1180</v>
      </c>
      <c r="AQ3319" s="116" t="s">
        <v>1036</v>
      </c>
      <c r="AR3319" s="116" t="s">
        <v>1091</v>
      </c>
      <c r="AS3319" s="116">
        <v>226</v>
      </c>
    </row>
    <row r="3320" spans="40:45" x14ac:dyDescent="0.25">
      <c r="AN3320" s="116" t="s">
        <v>1015</v>
      </c>
      <c r="AO3320" s="116" t="s">
        <v>1148</v>
      </c>
      <c r="AP3320" s="116" t="s">
        <v>1180</v>
      </c>
      <c r="AQ3320" s="116" t="s">
        <v>1042</v>
      </c>
      <c r="AR3320" s="116" t="s">
        <v>1091</v>
      </c>
      <c r="AS3320" s="116">
        <v>1268</v>
      </c>
    </row>
    <row r="3321" spans="40:45" x14ac:dyDescent="0.25">
      <c r="AN3321" s="116" t="s">
        <v>1015</v>
      </c>
      <c r="AO3321" s="116"/>
      <c r="AP3321" s="116"/>
      <c r="AQ3321" s="116" t="s">
        <v>3</v>
      </c>
      <c r="AR3321" s="116" t="s">
        <v>1091</v>
      </c>
      <c r="AS3321" s="116">
        <v>2731</v>
      </c>
    </row>
    <row r="3322" spans="40:45" x14ac:dyDescent="0.25">
      <c r="AN3322" s="116" t="s">
        <v>1015</v>
      </c>
      <c r="AO3322" s="116" t="s">
        <v>1148</v>
      </c>
      <c r="AP3322" s="116" t="s">
        <v>1181</v>
      </c>
      <c r="AQ3322" s="116" t="s">
        <v>1034</v>
      </c>
      <c r="AR3322" s="116" t="s">
        <v>1091</v>
      </c>
      <c r="AS3322" s="116">
        <v>543</v>
      </c>
    </row>
    <row r="3323" spans="40:45" x14ac:dyDescent="0.25">
      <c r="AN3323" s="116" t="s">
        <v>1015</v>
      </c>
      <c r="AO3323" s="116"/>
      <c r="AP3323" s="116"/>
      <c r="AQ3323" s="116" t="s">
        <v>3</v>
      </c>
      <c r="AR3323" s="116" t="s">
        <v>1091</v>
      </c>
      <c r="AS3323" s="116">
        <v>543</v>
      </c>
    </row>
    <row r="3324" spans="40:45" x14ac:dyDescent="0.25">
      <c r="AN3324" s="116" t="s">
        <v>1015</v>
      </c>
      <c r="AO3324" s="116" t="s">
        <v>1148</v>
      </c>
      <c r="AP3324" s="116" t="s">
        <v>1182</v>
      </c>
      <c r="AQ3324" s="116" t="s">
        <v>1034</v>
      </c>
      <c r="AR3324" s="116" t="s">
        <v>1091</v>
      </c>
      <c r="AS3324" s="116">
        <v>78</v>
      </c>
    </row>
    <row r="3325" spans="40:45" x14ac:dyDescent="0.25">
      <c r="AN3325" s="116" t="s">
        <v>1015</v>
      </c>
      <c r="AO3325" s="116" t="s">
        <v>1148</v>
      </c>
      <c r="AP3325" s="116" t="s">
        <v>1182</v>
      </c>
      <c r="AQ3325" s="116" t="s">
        <v>1036</v>
      </c>
      <c r="AR3325" s="116" t="s">
        <v>1091</v>
      </c>
      <c r="AS3325" s="116">
        <v>16</v>
      </c>
    </row>
    <row r="3326" spans="40:45" x14ac:dyDescent="0.25">
      <c r="AN3326" s="116" t="s">
        <v>1015</v>
      </c>
      <c r="AO3326" s="116" t="s">
        <v>1148</v>
      </c>
      <c r="AP3326" s="116" t="s">
        <v>1182</v>
      </c>
      <c r="AQ3326" s="116" t="s">
        <v>1037</v>
      </c>
      <c r="AR3326" s="116" t="s">
        <v>1091</v>
      </c>
      <c r="AS3326" s="116">
        <v>114</v>
      </c>
    </row>
    <row r="3327" spans="40:45" x14ac:dyDescent="0.25">
      <c r="AN3327" s="116" t="s">
        <v>1015</v>
      </c>
      <c r="AO3327" s="116" t="s">
        <v>1148</v>
      </c>
      <c r="AP3327" s="116" t="s">
        <v>1182</v>
      </c>
      <c r="AQ3327" s="116" t="s">
        <v>1040</v>
      </c>
      <c r="AR3327" s="116" t="s">
        <v>1091</v>
      </c>
      <c r="AS3327" s="116">
        <v>3</v>
      </c>
    </row>
    <row r="3328" spans="40:45" x14ac:dyDescent="0.25">
      <c r="AN3328" s="116" t="s">
        <v>1015</v>
      </c>
      <c r="AO3328" s="116" t="s">
        <v>1148</v>
      </c>
      <c r="AP3328" s="116" t="s">
        <v>1182</v>
      </c>
      <c r="AQ3328" s="116" t="s">
        <v>1042</v>
      </c>
      <c r="AR3328" s="116" t="s">
        <v>1091</v>
      </c>
      <c r="AS3328" s="116">
        <v>270</v>
      </c>
    </row>
    <row r="3329" spans="40:45" x14ac:dyDescent="0.25">
      <c r="AN3329" s="116" t="s">
        <v>1015</v>
      </c>
      <c r="AO3329" s="116"/>
      <c r="AP3329" s="116"/>
      <c r="AQ3329" s="116" t="s">
        <v>3</v>
      </c>
      <c r="AR3329" s="116" t="s">
        <v>1091</v>
      </c>
      <c r="AS3329" s="116">
        <v>480</v>
      </c>
    </row>
    <row r="3330" spans="40:45" x14ac:dyDescent="0.25">
      <c r="AN3330" s="116" t="s">
        <v>1015</v>
      </c>
      <c r="AO3330" s="116" t="s">
        <v>1153</v>
      </c>
      <c r="AP3330" s="116" t="s">
        <v>911</v>
      </c>
      <c r="AQ3330" s="116" t="s">
        <v>1034</v>
      </c>
      <c r="AR3330" s="116" t="s">
        <v>1091</v>
      </c>
      <c r="AS3330" s="116">
        <v>19873</v>
      </c>
    </row>
    <row r="3331" spans="40:45" x14ac:dyDescent="0.25">
      <c r="AN3331" s="116" t="s">
        <v>1015</v>
      </c>
      <c r="AO3331" s="116" t="s">
        <v>1153</v>
      </c>
      <c r="AP3331" s="116" t="s">
        <v>911</v>
      </c>
      <c r="AQ3331" s="116" t="s">
        <v>1035</v>
      </c>
      <c r="AR3331" s="116" t="s">
        <v>1091</v>
      </c>
      <c r="AS3331" s="116">
        <v>6382</v>
      </c>
    </row>
    <row r="3332" spans="40:45" x14ac:dyDescent="0.25">
      <c r="AN3332" s="116" t="s">
        <v>1015</v>
      </c>
      <c r="AO3332" s="116" t="s">
        <v>1153</v>
      </c>
      <c r="AP3332" s="116" t="s">
        <v>911</v>
      </c>
      <c r="AQ3332" s="116" t="s">
        <v>1036</v>
      </c>
      <c r="AR3332" s="116" t="s">
        <v>1091</v>
      </c>
      <c r="AS3332" s="116">
        <v>927</v>
      </c>
    </row>
    <row r="3333" spans="40:45" x14ac:dyDescent="0.25">
      <c r="AN3333" s="116" t="s">
        <v>1015</v>
      </c>
      <c r="AO3333" s="116" t="s">
        <v>1153</v>
      </c>
      <c r="AP3333" s="116" t="s">
        <v>911</v>
      </c>
      <c r="AQ3333" s="116" t="s">
        <v>1037</v>
      </c>
      <c r="AR3333" s="116" t="s">
        <v>1091</v>
      </c>
      <c r="AS3333" s="116">
        <v>2312</v>
      </c>
    </row>
    <row r="3334" spans="40:45" x14ac:dyDescent="0.25">
      <c r="AN3334" s="116" t="s">
        <v>1015</v>
      </c>
      <c r="AO3334" s="116" t="s">
        <v>1153</v>
      </c>
      <c r="AP3334" s="116" t="s">
        <v>911</v>
      </c>
      <c r="AQ3334" s="116" t="s">
        <v>1038</v>
      </c>
      <c r="AR3334" s="116" t="s">
        <v>1091</v>
      </c>
      <c r="AS3334" s="116">
        <v>4201</v>
      </c>
    </row>
    <row r="3335" spans="40:45" x14ac:dyDescent="0.25">
      <c r="AN3335" s="116" t="s">
        <v>1015</v>
      </c>
      <c r="AO3335" s="116" t="s">
        <v>1153</v>
      </c>
      <c r="AP3335" s="116" t="s">
        <v>911</v>
      </c>
      <c r="AQ3335" s="116" t="s">
        <v>1039</v>
      </c>
      <c r="AR3335" s="116" t="s">
        <v>1091</v>
      </c>
      <c r="AS3335" s="116">
        <v>8413</v>
      </c>
    </row>
    <row r="3336" spans="40:45" x14ac:dyDescent="0.25">
      <c r="AN3336" s="116" t="s">
        <v>1015</v>
      </c>
      <c r="AO3336" s="116" t="s">
        <v>1153</v>
      </c>
      <c r="AP3336" s="116" t="s">
        <v>911</v>
      </c>
      <c r="AQ3336" s="116" t="s">
        <v>1040</v>
      </c>
      <c r="AR3336" s="116" t="s">
        <v>1091</v>
      </c>
      <c r="AS3336" s="116">
        <v>2370</v>
      </c>
    </row>
    <row r="3337" spans="40:45" x14ac:dyDescent="0.25">
      <c r="AN3337" s="116" t="s">
        <v>1015</v>
      </c>
      <c r="AO3337" s="116" t="s">
        <v>1153</v>
      </c>
      <c r="AP3337" s="116" t="s">
        <v>911</v>
      </c>
      <c r="AQ3337" s="116" t="s">
        <v>1041</v>
      </c>
      <c r="AR3337" s="116" t="s">
        <v>1091</v>
      </c>
      <c r="AS3337" s="116">
        <v>7681</v>
      </c>
    </row>
    <row r="3338" spans="40:45" x14ac:dyDescent="0.25">
      <c r="AN3338" s="116" t="s">
        <v>1015</v>
      </c>
      <c r="AO3338" s="116" t="s">
        <v>1153</v>
      </c>
      <c r="AP3338" s="116" t="s">
        <v>911</v>
      </c>
      <c r="AQ3338" s="116" t="s">
        <v>1042</v>
      </c>
      <c r="AR3338" s="116" t="s">
        <v>1091</v>
      </c>
      <c r="AS3338" s="116">
        <v>46861</v>
      </c>
    </row>
    <row r="3339" spans="40:45" x14ac:dyDescent="0.25">
      <c r="AN3339" s="116" t="s">
        <v>1015</v>
      </c>
      <c r="AO3339" s="116"/>
      <c r="AP3339" s="116"/>
      <c r="AQ3339" s="116" t="s">
        <v>3</v>
      </c>
      <c r="AR3339" s="116" t="s">
        <v>1091</v>
      </c>
      <c r="AS3339" s="116">
        <v>99022</v>
      </c>
    </row>
    <row r="3340" spans="40:45" x14ac:dyDescent="0.25">
      <c r="AN3340" s="116" t="s">
        <v>1015</v>
      </c>
      <c r="AO3340" s="116" t="s">
        <v>1153</v>
      </c>
      <c r="AP3340" s="116" t="s">
        <v>1178</v>
      </c>
      <c r="AQ3340" s="116" t="s">
        <v>1034</v>
      </c>
      <c r="AR3340" s="116" t="s">
        <v>1091</v>
      </c>
      <c r="AS3340" s="116">
        <v>9549</v>
      </c>
    </row>
    <row r="3341" spans="40:45" x14ac:dyDescent="0.25">
      <c r="AN3341" s="116" t="s">
        <v>1015</v>
      </c>
      <c r="AO3341" s="116" t="s">
        <v>1153</v>
      </c>
      <c r="AP3341" s="116" t="s">
        <v>1178</v>
      </c>
      <c r="AQ3341" s="116" t="s">
        <v>1035</v>
      </c>
      <c r="AR3341" s="116" t="s">
        <v>1091</v>
      </c>
      <c r="AS3341" s="116">
        <v>1553</v>
      </c>
    </row>
    <row r="3342" spans="40:45" x14ac:dyDescent="0.25">
      <c r="AN3342" s="116" t="s">
        <v>1015</v>
      </c>
      <c r="AO3342" s="116" t="s">
        <v>1153</v>
      </c>
      <c r="AP3342" s="116" t="s">
        <v>1178</v>
      </c>
      <c r="AQ3342" s="116" t="s">
        <v>1036</v>
      </c>
      <c r="AR3342" s="116" t="s">
        <v>1091</v>
      </c>
      <c r="AS3342" s="116">
        <v>181</v>
      </c>
    </row>
    <row r="3343" spans="40:45" x14ac:dyDescent="0.25">
      <c r="AN3343" s="116" t="s">
        <v>1015</v>
      </c>
      <c r="AO3343" s="116" t="s">
        <v>1153</v>
      </c>
      <c r="AP3343" s="116" t="s">
        <v>1178</v>
      </c>
      <c r="AQ3343" s="116" t="s">
        <v>1037</v>
      </c>
      <c r="AR3343" s="116" t="s">
        <v>1091</v>
      </c>
      <c r="AS3343" s="116">
        <v>475</v>
      </c>
    </row>
    <row r="3344" spans="40:45" x14ac:dyDescent="0.25">
      <c r="AN3344" s="116" t="s">
        <v>1015</v>
      </c>
      <c r="AO3344" s="116" t="s">
        <v>1153</v>
      </c>
      <c r="AP3344" s="116" t="s">
        <v>1178</v>
      </c>
      <c r="AQ3344" s="116" t="s">
        <v>1038</v>
      </c>
      <c r="AR3344" s="116" t="s">
        <v>1091</v>
      </c>
      <c r="AS3344" s="116">
        <v>3989</v>
      </c>
    </row>
    <row r="3345" spans="40:45" x14ac:dyDescent="0.25">
      <c r="AN3345" s="116" t="s">
        <v>1015</v>
      </c>
      <c r="AO3345" s="116" t="s">
        <v>1153</v>
      </c>
      <c r="AP3345" s="116" t="s">
        <v>1178</v>
      </c>
      <c r="AQ3345" s="116" t="s">
        <v>1039</v>
      </c>
      <c r="AR3345" s="116" t="s">
        <v>1091</v>
      </c>
      <c r="AS3345" s="116">
        <v>3661</v>
      </c>
    </row>
    <row r="3346" spans="40:45" x14ac:dyDescent="0.25">
      <c r="AN3346" s="116" t="s">
        <v>1015</v>
      </c>
      <c r="AO3346" s="116" t="s">
        <v>1153</v>
      </c>
      <c r="AP3346" s="116" t="s">
        <v>1178</v>
      </c>
      <c r="AQ3346" s="116" t="s">
        <v>1040</v>
      </c>
      <c r="AR3346" s="116" t="s">
        <v>1091</v>
      </c>
      <c r="AS3346" s="116">
        <v>2363</v>
      </c>
    </row>
    <row r="3347" spans="40:45" x14ac:dyDescent="0.25">
      <c r="AN3347" s="116" t="s">
        <v>1015</v>
      </c>
      <c r="AO3347" s="116" t="s">
        <v>1153</v>
      </c>
      <c r="AP3347" s="116" t="s">
        <v>1178</v>
      </c>
      <c r="AQ3347" s="116" t="s">
        <v>1041</v>
      </c>
      <c r="AR3347" s="116" t="s">
        <v>1091</v>
      </c>
      <c r="AS3347" s="116">
        <v>5856</v>
      </c>
    </row>
    <row r="3348" spans="40:45" x14ac:dyDescent="0.25">
      <c r="AN3348" s="116" t="s">
        <v>1015</v>
      </c>
      <c r="AO3348" s="116" t="s">
        <v>1153</v>
      </c>
      <c r="AP3348" s="116" t="s">
        <v>1178</v>
      </c>
      <c r="AQ3348" s="116" t="s">
        <v>1042</v>
      </c>
      <c r="AR3348" s="116" t="s">
        <v>1091</v>
      </c>
      <c r="AS3348" s="116">
        <v>33783</v>
      </c>
    </row>
    <row r="3349" spans="40:45" x14ac:dyDescent="0.25">
      <c r="AN3349" s="116" t="s">
        <v>1015</v>
      </c>
      <c r="AO3349" s="116"/>
      <c r="AP3349" s="116"/>
      <c r="AQ3349" s="116" t="s">
        <v>3</v>
      </c>
      <c r="AR3349" s="116" t="s">
        <v>1091</v>
      </c>
      <c r="AS3349" s="116">
        <v>61409</v>
      </c>
    </row>
    <row r="3350" spans="40:45" x14ac:dyDescent="0.25">
      <c r="AN3350" s="116" t="s">
        <v>1015</v>
      </c>
      <c r="AO3350" s="116" t="s">
        <v>1153</v>
      </c>
      <c r="AP3350" s="116" t="s">
        <v>1179</v>
      </c>
      <c r="AQ3350" s="116" t="s">
        <v>1034</v>
      </c>
      <c r="AR3350" s="116" t="s">
        <v>1091</v>
      </c>
      <c r="AS3350" s="116">
        <v>1905</v>
      </c>
    </row>
    <row r="3351" spans="40:45" x14ac:dyDescent="0.25">
      <c r="AN3351" s="116" t="s">
        <v>1015</v>
      </c>
      <c r="AO3351" s="116" t="s">
        <v>1153</v>
      </c>
      <c r="AP3351" s="116" t="s">
        <v>1179</v>
      </c>
      <c r="AQ3351" s="116" t="s">
        <v>1035</v>
      </c>
      <c r="AR3351" s="116" t="s">
        <v>1091</v>
      </c>
      <c r="AS3351" s="116">
        <v>4462</v>
      </c>
    </row>
    <row r="3352" spans="40:45" x14ac:dyDescent="0.25">
      <c r="AN3352" s="116" t="s">
        <v>1015</v>
      </c>
      <c r="AO3352" s="116" t="s">
        <v>1153</v>
      </c>
      <c r="AP3352" s="116" t="s">
        <v>1179</v>
      </c>
      <c r="AQ3352" s="116" t="s">
        <v>1036</v>
      </c>
      <c r="AR3352" s="116" t="s">
        <v>1091</v>
      </c>
      <c r="AS3352" s="116">
        <v>503</v>
      </c>
    </row>
    <row r="3353" spans="40:45" x14ac:dyDescent="0.25">
      <c r="AN3353" s="116" t="s">
        <v>1015</v>
      </c>
      <c r="AO3353" s="116" t="s">
        <v>1153</v>
      </c>
      <c r="AP3353" s="116" t="s">
        <v>1179</v>
      </c>
      <c r="AQ3353" s="116" t="s">
        <v>1037</v>
      </c>
      <c r="AR3353" s="116" t="s">
        <v>1091</v>
      </c>
      <c r="AS3353" s="116">
        <v>1838</v>
      </c>
    </row>
    <row r="3354" spans="40:45" x14ac:dyDescent="0.25">
      <c r="AN3354" s="116" t="s">
        <v>1015</v>
      </c>
      <c r="AO3354" s="116" t="s">
        <v>1153</v>
      </c>
      <c r="AP3354" s="116" t="s">
        <v>1179</v>
      </c>
      <c r="AQ3354" s="116" t="s">
        <v>1038</v>
      </c>
      <c r="AR3354" s="116" t="s">
        <v>1091</v>
      </c>
      <c r="AS3354" s="116">
        <v>136</v>
      </c>
    </row>
    <row r="3355" spans="40:45" x14ac:dyDescent="0.25">
      <c r="AN3355" s="116" t="s">
        <v>1015</v>
      </c>
      <c r="AO3355" s="116" t="s">
        <v>1153</v>
      </c>
      <c r="AP3355" s="116" t="s">
        <v>1179</v>
      </c>
      <c r="AQ3355" s="116" t="s">
        <v>1039</v>
      </c>
      <c r="AR3355" s="116" t="s">
        <v>1091</v>
      </c>
      <c r="AS3355" s="116">
        <v>4342</v>
      </c>
    </row>
    <row r="3356" spans="40:45" x14ac:dyDescent="0.25">
      <c r="AN3356" s="116" t="s">
        <v>1015</v>
      </c>
      <c r="AO3356" s="116" t="s">
        <v>1153</v>
      </c>
      <c r="AP3356" s="116" t="s">
        <v>1179</v>
      </c>
      <c r="AQ3356" s="116" t="s">
        <v>1040</v>
      </c>
      <c r="AR3356" s="116" t="s">
        <v>1091</v>
      </c>
      <c r="AS3356" s="116">
        <v>7</v>
      </c>
    </row>
    <row r="3357" spans="40:45" x14ac:dyDescent="0.25">
      <c r="AN3357" s="116" t="s">
        <v>1015</v>
      </c>
      <c r="AO3357" s="116" t="s">
        <v>1153</v>
      </c>
      <c r="AP3357" s="116" t="s">
        <v>1179</v>
      </c>
      <c r="AQ3357" s="116" t="s">
        <v>1041</v>
      </c>
      <c r="AR3357" s="116" t="s">
        <v>1091</v>
      </c>
      <c r="AS3357" s="116">
        <v>815</v>
      </c>
    </row>
    <row r="3358" spans="40:45" x14ac:dyDescent="0.25">
      <c r="AN3358" s="116" t="s">
        <v>1015</v>
      </c>
      <c r="AO3358" s="116" t="s">
        <v>1153</v>
      </c>
      <c r="AP3358" s="116" t="s">
        <v>1179</v>
      </c>
      <c r="AQ3358" s="116" t="s">
        <v>1042</v>
      </c>
      <c r="AR3358" s="116" t="s">
        <v>1091</v>
      </c>
      <c r="AS3358" s="116">
        <v>10279</v>
      </c>
    </row>
    <row r="3359" spans="40:45" x14ac:dyDescent="0.25">
      <c r="AN3359" s="116" t="s">
        <v>1015</v>
      </c>
      <c r="AO3359" s="116"/>
      <c r="AP3359" s="116"/>
      <c r="AQ3359" s="116" t="s">
        <v>3</v>
      </c>
      <c r="AR3359" s="116" t="s">
        <v>1091</v>
      </c>
      <c r="AS3359" s="116">
        <v>24287</v>
      </c>
    </row>
    <row r="3360" spans="40:45" x14ac:dyDescent="0.25">
      <c r="AN3360" s="116" t="s">
        <v>1015</v>
      </c>
      <c r="AO3360" s="116" t="s">
        <v>1153</v>
      </c>
      <c r="AP3360" s="116" t="s">
        <v>1180</v>
      </c>
      <c r="AQ3360" s="116" t="s">
        <v>1034</v>
      </c>
      <c r="AR3360" s="116" t="s">
        <v>1091</v>
      </c>
      <c r="AS3360" s="116">
        <v>2253</v>
      </c>
    </row>
    <row r="3361" spans="40:45" x14ac:dyDescent="0.25">
      <c r="AN3361" s="116" t="s">
        <v>1015</v>
      </c>
      <c r="AO3361" s="116" t="s">
        <v>1153</v>
      </c>
      <c r="AP3361" s="116" t="s">
        <v>1180</v>
      </c>
      <c r="AQ3361" s="116" t="s">
        <v>1035</v>
      </c>
      <c r="AR3361" s="116" t="s">
        <v>1091</v>
      </c>
      <c r="AS3361" s="116">
        <v>330</v>
      </c>
    </row>
    <row r="3362" spans="40:45" x14ac:dyDescent="0.25">
      <c r="AN3362" s="116" t="s">
        <v>1015</v>
      </c>
      <c r="AO3362" s="116" t="s">
        <v>1153</v>
      </c>
      <c r="AP3362" s="116" t="s">
        <v>1180</v>
      </c>
      <c r="AQ3362" s="116" t="s">
        <v>1039</v>
      </c>
      <c r="AR3362" s="116" t="s">
        <v>1091</v>
      </c>
      <c r="AS3362" s="116">
        <v>123</v>
      </c>
    </row>
    <row r="3363" spans="40:45" x14ac:dyDescent="0.25">
      <c r="AN3363" s="116" t="s">
        <v>1015</v>
      </c>
      <c r="AO3363" s="116" t="s">
        <v>1153</v>
      </c>
      <c r="AP3363" s="116" t="s">
        <v>1180</v>
      </c>
      <c r="AQ3363" s="116" t="s">
        <v>1041</v>
      </c>
      <c r="AR3363" s="116" t="s">
        <v>1091</v>
      </c>
      <c r="AS3363" s="116">
        <v>886</v>
      </c>
    </row>
    <row r="3364" spans="40:45" x14ac:dyDescent="0.25">
      <c r="AN3364" s="116" t="s">
        <v>1015</v>
      </c>
      <c r="AO3364" s="116" t="s">
        <v>1153</v>
      </c>
      <c r="AP3364" s="116" t="s">
        <v>1180</v>
      </c>
      <c r="AQ3364" s="116" t="s">
        <v>1042</v>
      </c>
      <c r="AR3364" s="116" t="s">
        <v>1091</v>
      </c>
      <c r="AS3364" s="116">
        <v>1300</v>
      </c>
    </row>
    <row r="3365" spans="40:45" x14ac:dyDescent="0.25">
      <c r="AN3365" s="116" t="s">
        <v>1015</v>
      </c>
      <c r="AO3365" s="116"/>
      <c r="AP3365" s="116"/>
      <c r="AQ3365" s="116" t="s">
        <v>3</v>
      </c>
      <c r="AR3365" s="116" t="s">
        <v>1091</v>
      </c>
      <c r="AS3365" s="116">
        <v>4893</v>
      </c>
    </row>
    <row r="3366" spans="40:45" x14ac:dyDescent="0.25">
      <c r="AN3366" s="116" t="s">
        <v>1015</v>
      </c>
      <c r="AO3366" s="116" t="s">
        <v>1153</v>
      </c>
      <c r="AP3366" s="116" t="s">
        <v>1181</v>
      </c>
      <c r="AQ3366" s="116" t="s">
        <v>1034</v>
      </c>
      <c r="AR3366" s="116" t="s">
        <v>1091</v>
      </c>
      <c r="AS3366" s="116">
        <v>5805</v>
      </c>
    </row>
    <row r="3367" spans="40:45" x14ac:dyDescent="0.25">
      <c r="AN3367" s="116" t="s">
        <v>1015</v>
      </c>
      <c r="AO3367" s="116"/>
      <c r="AP3367" s="116"/>
      <c r="AQ3367" s="116" t="s">
        <v>3</v>
      </c>
      <c r="AR3367" s="116" t="s">
        <v>1091</v>
      </c>
      <c r="AS3367" s="116">
        <v>5805</v>
      </c>
    </row>
    <row r="3368" spans="40:45" x14ac:dyDescent="0.25">
      <c r="AN3368" s="116" t="s">
        <v>1015</v>
      </c>
      <c r="AO3368" s="116" t="s">
        <v>1153</v>
      </c>
      <c r="AP3368" s="116" t="s">
        <v>1182</v>
      </c>
      <c r="AQ3368" s="116" t="s">
        <v>1034</v>
      </c>
      <c r="AR3368" s="116" t="s">
        <v>1091</v>
      </c>
      <c r="AS3368" s="116">
        <v>360</v>
      </c>
    </row>
    <row r="3369" spans="40:45" x14ac:dyDescent="0.25">
      <c r="AN3369" s="116" t="s">
        <v>1015</v>
      </c>
      <c r="AO3369" s="116" t="s">
        <v>1153</v>
      </c>
      <c r="AP3369" s="116" t="s">
        <v>1182</v>
      </c>
      <c r="AQ3369" s="116" t="s">
        <v>1035</v>
      </c>
      <c r="AR3369" s="116" t="s">
        <v>1091</v>
      </c>
      <c r="AS3369" s="116">
        <v>37</v>
      </c>
    </row>
    <row r="3370" spans="40:45" x14ac:dyDescent="0.25">
      <c r="AN3370" s="116" t="s">
        <v>1015</v>
      </c>
      <c r="AO3370" s="116" t="s">
        <v>1153</v>
      </c>
      <c r="AP3370" s="116" t="s">
        <v>1182</v>
      </c>
      <c r="AQ3370" s="116" t="s">
        <v>1036</v>
      </c>
      <c r="AR3370" s="116" t="s">
        <v>1091</v>
      </c>
      <c r="AS3370" s="116">
        <v>244</v>
      </c>
    </row>
    <row r="3371" spans="40:45" x14ac:dyDescent="0.25">
      <c r="AN3371" s="116" t="s">
        <v>1015</v>
      </c>
      <c r="AO3371" s="116" t="s">
        <v>1153</v>
      </c>
      <c r="AP3371" s="116" t="s">
        <v>1182</v>
      </c>
      <c r="AQ3371" s="116" t="s">
        <v>1038</v>
      </c>
      <c r="AR3371" s="116" t="s">
        <v>1091</v>
      </c>
      <c r="AS3371" s="116">
        <v>77</v>
      </c>
    </row>
    <row r="3372" spans="40:45" x14ac:dyDescent="0.25">
      <c r="AN3372" s="116" t="s">
        <v>1015</v>
      </c>
      <c r="AO3372" s="116" t="s">
        <v>1153</v>
      </c>
      <c r="AP3372" s="116" t="s">
        <v>1182</v>
      </c>
      <c r="AQ3372" s="116" t="s">
        <v>1039</v>
      </c>
      <c r="AR3372" s="116" t="s">
        <v>1091</v>
      </c>
      <c r="AS3372" s="116">
        <v>287</v>
      </c>
    </row>
    <row r="3373" spans="40:45" x14ac:dyDescent="0.25">
      <c r="AN3373" s="116" t="s">
        <v>1015</v>
      </c>
      <c r="AO3373" s="116" t="s">
        <v>1153</v>
      </c>
      <c r="AP3373" s="116" t="s">
        <v>1182</v>
      </c>
      <c r="AQ3373" s="116" t="s">
        <v>1041</v>
      </c>
      <c r="AR3373" s="116" t="s">
        <v>1091</v>
      </c>
      <c r="AS3373" s="116">
        <v>124</v>
      </c>
    </row>
    <row r="3374" spans="40:45" x14ac:dyDescent="0.25">
      <c r="AN3374" s="116" t="s">
        <v>1015</v>
      </c>
      <c r="AO3374" s="116" t="s">
        <v>1153</v>
      </c>
      <c r="AP3374" s="116" t="s">
        <v>1182</v>
      </c>
      <c r="AQ3374" s="116" t="s">
        <v>1042</v>
      </c>
      <c r="AR3374" s="116" t="s">
        <v>1091</v>
      </c>
      <c r="AS3374" s="116">
        <v>1499</v>
      </c>
    </row>
    <row r="3375" spans="40:45" x14ac:dyDescent="0.25">
      <c r="AN3375" s="116" t="s">
        <v>1015</v>
      </c>
      <c r="AO3375" s="116"/>
      <c r="AP3375" s="116"/>
      <c r="AQ3375" s="116" t="s">
        <v>3</v>
      </c>
      <c r="AR3375" s="116" t="s">
        <v>1091</v>
      </c>
      <c r="AS3375" s="116">
        <v>2627</v>
      </c>
    </row>
    <row r="3376" spans="40:45" x14ac:dyDescent="0.25">
      <c r="AN3376" s="116" t="s">
        <v>1015</v>
      </c>
      <c r="AO3376" s="116" t="s">
        <v>1183</v>
      </c>
      <c r="AP3376" s="116" t="s">
        <v>911</v>
      </c>
      <c r="AQ3376" s="116" t="s">
        <v>1034</v>
      </c>
      <c r="AR3376" s="116" t="s">
        <v>1091</v>
      </c>
      <c r="AS3376" s="116">
        <v>13052</v>
      </c>
    </row>
    <row r="3377" spans="40:45" x14ac:dyDescent="0.25">
      <c r="AN3377" s="116" t="s">
        <v>1015</v>
      </c>
      <c r="AO3377" s="116" t="s">
        <v>1183</v>
      </c>
      <c r="AP3377" s="116" t="s">
        <v>911</v>
      </c>
      <c r="AQ3377" s="116" t="s">
        <v>1035</v>
      </c>
      <c r="AR3377" s="116" t="s">
        <v>1091</v>
      </c>
      <c r="AS3377" s="116">
        <v>19131</v>
      </c>
    </row>
    <row r="3378" spans="40:45" x14ac:dyDescent="0.25">
      <c r="AN3378" s="116" t="s">
        <v>1015</v>
      </c>
      <c r="AO3378" s="116" t="s">
        <v>1183</v>
      </c>
      <c r="AP3378" s="116" t="s">
        <v>911</v>
      </c>
      <c r="AQ3378" s="116" t="s">
        <v>1036</v>
      </c>
      <c r="AR3378" s="116" t="s">
        <v>1091</v>
      </c>
      <c r="AS3378" s="116">
        <v>232</v>
      </c>
    </row>
    <row r="3379" spans="40:45" x14ac:dyDescent="0.25">
      <c r="AN3379" s="116" t="s">
        <v>1015</v>
      </c>
      <c r="AO3379" s="116" t="s">
        <v>1183</v>
      </c>
      <c r="AP3379" s="116" t="s">
        <v>911</v>
      </c>
      <c r="AQ3379" s="116" t="s">
        <v>1037</v>
      </c>
      <c r="AR3379" s="116" t="s">
        <v>1091</v>
      </c>
      <c r="AS3379" s="116">
        <v>18488</v>
      </c>
    </row>
    <row r="3380" spans="40:45" x14ac:dyDescent="0.25">
      <c r="AN3380" s="116" t="s">
        <v>1015</v>
      </c>
      <c r="AO3380" s="116" t="s">
        <v>1183</v>
      </c>
      <c r="AP3380" s="116" t="s">
        <v>911</v>
      </c>
      <c r="AQ3380" s="116" t="s">
        <v>1038</v>
      </c>
      <c r="AR3380" s="116" t="s">
        <v>1091</v>
      </c>
      <c r="AS3380" s="116">
        <v>38047</v>
      </c>
    </row>
    <row r="3381" spans="40:45" x14ac:dyDescent="0.25">
      <c r="AN3381" s="116" t="s">
        <v>1015</v>
      </c>
      <c r="AO3381" s="116" t="s">
        <v>1183</v>
      </c>
      <c r="AP3381" s="116" t="s">
        <v>911</v>
      </c>
      <c r="AQ3381" s="116" t="s">
        <v>1039</v>
      </c>
      <c r="AR3381" s="116" t="s">
        <v>1091</v>
      </c>
      <c r="AS3381" s="116">
        <v>18798</v>
      </c>
    </row>
    <row r="3382" spans="40:45" x14ac:dyDescent="0.25">
      <c r="AN3382" s="116" t="s">
        <v>1015</v>
      </c>
      <c r="AO3382" s="116" t="s">
        <v>1183</v>
      </c>
      <c r="AP3382" s="116" t="s">
        <v>911</v>
      </c>
      <c r="AQ3382" s="116" t="s">
        <v>1040</v>
      </c>
      <c r="AR3382" s="116" t="s">
        <v>1091</v>
      </c>
      <c r="AS3382" s="116">
        <v>10879</v>
      </c>
    </row>
    <row r="3383" spans="40:45" x14ac:dyDescent="0.25">
      <c r="AN3383" s="116" t="s">
        <v>1015</v>
      </c>
      <c r="AO3383" s="116" t="s">
        <v>1183</v>
      </c>
      <c r="AP3383" s="116" t="s">
        <v>911</v>
      </c>
      <c r="AQ3383" s="116" t="s">
        <v>1041</v>
      </c>
      <c r="AR3383" s="116" t="s">
        <v>1091</v>
      </c>
      <c r="AS3383" s="116">
        <v>13583</v>
      </c>
    </row>
    <row r="3384" spans="40:45" x14ac:dyDescent="0.25">
      <c r="AN3384" s="116" t="s">
        <v>1015</v>
      </c>
      <c r="AO3384" s="116" t="s">
        <v>1183</v>
      </c>
      <c r="AP3384" s="116" t="s">
        <v>911</v>
      </c>
      <c r="AQ3384" s="116" t="s">
        <v>1042</v>
      </c>
      <c r="AR3384" s="116" t="s">
        <v>1091</v>
      </c>
      <c r="AS3384" s="116">
        <v>21058</v>
      </c>
    </row>
    <row r="3385" spans="40:45" x14ac:dyDescent="0.25">
      <c r="AN3385" s="116" t="s">
        <v>1015</v>
      </c>
      <c r="AO3385" s="116"/>
      <c r="AP3385" s="116"/>
      <c r="AQ3385" s="116" t="s">
        <v>3</v>
      </c>
      <c r="AR3385" s="116" t="s">
        <v>1091</v>
      </c>
      <c r="AS3385" s="116">
        <v>153268</v>
      </c>
    </row>
    <row r="3386" spans="40:45" x14ac:dyDescent="0.25">
      <c r="AN3386" s="116" t="s">
        <v>1015</v>
      </c>
      <c r="AO3386" s="116" t="s">
        <v>1183</v>
      </c>
      <c r="AP3386" s="116" t="s">
        <v>1178</v>
      </c>
      <c r="AQ3386" s="116" t="s">
        <v>1034</v>
      </c>
      <c r="AR3386" s="116" t="s">
        <v>1091</v>
      </c>
      <c r="AS3386" s="116">
        <v>6083</v>
      </c>
    </row>
    <row r="3387" spans="40:45" x14ac:dyDescent="0.25">
      <c r="AN3387" s="116" t="s">
        <v>1015</v>
      </c>
      <c r="AO3387" s="116" t="s">
        <v>1183</v>
      </c>
      <c r="AP3387" s="116" t="s">
        <v>1178</v>
      </c>
      <c r="AQ3387" s="116" t="s">
        <v>1035</v>
      </c>
      <c r="AR3387" s="116" t="s">
        <v>1091</v>
      </c>
      <c r="AS3387" s="116">
        <v>5324</v>
      </c>
    </row>
    <row r="3388" spans="40:45" x14ac:dyDescent="0.25">
      <c r="AN3388" s="116" t="s">
        <v>1015</v>
      </c>
      <c r="AO3388" s="116" t="s">
        <v>1183</v>
      </c>
      <c r="AP3388" s="116" t="s">
        <v>1178</v>
      </c>
      <c r="AQ3388" s="116" t="s">
        <v>1036</v>
      </c>
      <c r="AR3388" s="116" t="s">
        <v>1091</v>
      </c>
      <c r="AS3388" s="116">
        <v>116</v>
      </c>
    </row>
    <row r="3389" spans="40:45" x14ac:dyDescent="0.25">
      <c r="AN3389" s="116" t="s">
        <v>1015</v>
      </c>
      <c r="AO3389" s="116" t="s">
        <v>1183</v>
      </c>
      <c r="AP3389" s="116" t="s">
        <v>1178</v>
      </c>
      <c r="AQ3389" s="116" t="s">
        <v>1037</v>
      </c>
      <c r="AR3389" s="116" t="s">
        <v>1091</v>
      </c>
      <c r="AS3389" s="116">
        <v>8032</v>
      </c>
    </row>
    <row r="3390" spans="40:45" x14ac:dyDescent="0.25">
      <c r="AN3390" s="116" t="s">
        <v>1015</v>
      </c>
      <c r="AO3390" s="116" t="s">
        <v>1183</v>
      </c>
      <c r="AP3390" s="116" t="s">
        <v>1178</v>
      </c>
      <c r="AQ3390" s="116" t="s">
        <v>1038</v>
      </c>
      <c r="AR3390" s="116" t="s">
        <v>1091</v>
      </c>
      <c r="AS3390" s="116">
        <v>13660</v>
      </c>
    </row>
    <row r="3391" spans="40:45" x14ac:dyDescent="0.25">
      <c r="AN3391" s="116" t="s">
        <v>1015</v>
      </c>
      <c r="AO3391" s="116" t="s">
        <v>1183</v>
      </c>
      <c r="AP3391" s="116" t="s">
        <v>1178</v>
      </c>
      <c r="AQ3391" s="116" t="s">
        <v>1039</v>
      </c>
      <c r="AR3391" s="116" t="s">
        <v>1091</v>
      </c>
      <c r="AS3391" s="116">
        <v>4523</v>
      </c>
    </row>
    <row r="3392" spans="40:45" x14ac:dyDescent="0.25">
      <c r="AN3392" s="116" t="s">
        <v>1015</v>
      </c>
      <c r="AO3392" s="116" t="s">
        <v>1183</v>
      </c>
      <c r="AP3392" s="116" t="s">
        <v>1178</v>
      </c>
      <c r="AQ3392" s="116" t="s">
        <v>1040</v>
      </c>
      <c r="AR3392" s="116" t="s">
        <v>1091</v>
      </c>
      <c r="AS3392" s="116">
        <v>4544</v>
      </c>
    </row>
    <row r="3393" spans="40:45" x14ac:dyDescent="0.25">
      <c r="AN3393" s="116" t="s">
        <v>1015</v>
      </c>
      <c r="AO3393" s="116" t="s">
        <v>1183</v>
      </c>
      <c r="AP3393" s="116" t="s">
        <v>1178</v>
      </c>
      <c r="AQ3393" s="116" t="s">
        <v>1041</v>
      </c>
      <c r="AR3393" s="116" t="s">
        <v>1091</v>
      </c>
      <c r="AS3393" s="116">
        <v>4201</v>
      </c>
    </row>
    <row r="3394" spans="40:45" x14ac:dyDescent="0.25">
      <c r="AN3394" s="116" t="s">
        <v>1015</v>
      </c>
      <c r="AO3394" s="116" t="s">
        <v>1183</v>
      </c>
      <c r="AP3394" s="116" t="s">
        <v>1178</v>
      </c>
      <c r="AQ3394" s="116" t="s">
        <v>1042</v>
      </c>
      <c r="AR3394" s="116" t="s">
        <v>1091</v>
      </c>
      <c r="AS3394" s="116">
        <v>7696</v>
      </c>
    </row>
    <row r="3395" spans="40:45" x14ac:dyDescent="0.25">
      <c r="AN3395" s="116" t="s">
        <v>1015</v>
      </c>
      <c r="AO3395" s="116"/>
      <c r="AP3395" s="116"/>
      <c r="AQ3395" s="116" t="s">
        <v>3</v>
      </c>
      <c r="AR3395" s="116" t="s">
        <v>1091</v>
      </c>
      <c r="AS3395" s="116">
        <v>54180</v>
      </c>
    </row>
    <row r="3396" spans="40:45" x14ac:dyDescent="0.25">
      <c r="AN3396" s="116" t="s">
        <v>1015</v>
      </c>
      <c r="AO3396" s="116" t="s">
        <v>1183</v>
      </c>
      <c r="AP3396" s="116" t="s">
        <v>1179</v>
      </c>
      <c r="AQ3396" s="116" t="s">
        <v>1034</v>
      </c>
      <c r="AR3396" s="116" t="s">
        <v>1091</v>
      </c>
      <c r="AS3396" s="116">
        <v>2355</v>
      </c>
    </row>
    <row r="3397" spans="40:45" x14ac:dyDescent="0.25">
      <c r="AN3397" s="116" t="s">
        <v>1015</v>
      </c>
      <c r="AO3397" s="116" t="s">
        <v>1183</v>
      </c>
      <c r="AP3397" s="116" t="s">
        <v>1179</v>
      </c>
      <c r="AQ3397" s="116" t="s">
        <v>1035</v>
      </c>
      <c r="AR3397" s="116" t="s">
        <v>1091</v>
      </c>
      <c r="AS3397" s="116">
        <v>13165</v>
      </c>
    </row>
    <row r="3398" spans="40:45" x14ac:dyDescent="0.25">
      <c r="AN3398" s="116" t="s">
        <v>1015</v>
      </c>
      <c r="AO3398" s="116" t="s">
        <v>1183</v>
      </c>
      <c r="AP3398" s="116" t="s">
        <v>1179</v>
      </c>
      <c r="AQ3398" s="116" t="s">
        <v>1036</v>
      </c>
      <c r="AR3398" s="116" t="s">
        <v>1091</v>
      </c>
      <c r="AS3398" s="116">
        <v>116</v>
      </c>
    </row>
    <row r="3399" spans="40:45" x14ac:dyDescent="0.25">
      <c r="AN3399" s="116" t="s">
        <v>1015</v>
      </c>
      <c r="AO3399" s="116" t="s">
        <v>1183</v>
      </c>
      <c r="AP3399" s="116" t="s">
        <v>1179</v>
      </c>
      <c r="AQ3399" s="116" t="s">
        <v>1037</v>
      </c>
      <c r="AR3399" s="116" t="s">
        <v>1091</v>
      </c>
      <c r="AS3399" s="116">
        <v>10261</v>
      </c>
    </row>
    <row r="3400" spans="40:45" x14ac:dyDescent="0.25">
      <c r="AN3400" s="116" t="s">
        <v>1015</v>
      </c>
      <c r="AO3400" s="116" t="s">
        <v>1183</v>
      </c>
      <c r="AP3400" s="116" t="s">
        <v>1179</v>
      </c>
      <c r="AQ3400" s="116" t="s">
        <v>1038</v>
      </c>
      <c r="AR3400" s="116" t="s">
        <v>1091</v>
      </c>
      <c r="AS3400" s="116">
        <v>17297</v>
      </c>
    </row>
    <row r="3401" spans="40:45" x14ac:dyDescent="0.25">
      <c r="AN3401" s="116" t="s">
        <v>1015</v>
      </c>
      <c r="AO3401" s="116" t="s">
        <v>1183</v>
      </c>
      <c r="AP3401" s="116" t="s">
        <v>1179</v>
      </c>
      <c r="AQ3401" s="116" t="s">
        <v>1039</v>
      </c>
      <c r="AR3401" s="116" t="s">
        <v>1091</v>
      </c>
      <c r="AS3401" s="116">
        <v>10644</v>
      </c>
    </row>
    <row r="3402" spans="40:45" x14ac:dyDescent="0.25">
      <c r="AN3402" s="116" t="s">
        <v>1015</v>
      </c>
      <c r="AO3402" s="116" t="s">
        <v>1183</v>
      </c>
      <c r="AP3402" s="116" t="s">
        <v>1179</v>
      </c>
      <c r="AQ3402" s="116" t="s">
        <v>1040</v>
      </c>
      <c r="AR3402" s="116" t="s">
        <v>1091</v>
      </c>
      <c r="AS3402" s="116">
        <v>2675</v>
      </c>
    </row>
    <row r="3403" spans="40:45" x14ac:dyDescent="0.25">
      <c r="AN3403" s="116" t="s">
        <v>1015</v>
      </c>
      <c r="AO3403" s="116" t="s">
        <v>1183</v>
      </c>
      <c r="AP3403" s="116" t="s">
        <v>1179</v>
      </c>
      <c r="AQ3403" s="116" t="s">
        <v>1041</v>
      </c>
      <c r="AR3403" s="116" t="s">
        <v>1091</v>
      </c>
      <c r="AS3403" s="116">
        <v>1571</v>
      </c>
    </row>
    <row r="3404" spans="40:45" x14ac:dyDescent="0.25">
      <c r="AN3404" s="116" t="s">
        <v>1015</v>
      </c>
      <c r="AO3404" s="116" t="s">
        <v>1183</v>
      </c>
      <c r="AP3404" s="116" t="s">
        <v>1179</v>
      </c>
      <c r="AQ3404" s="116" t="s">
        <v>1042</v>
      </c>
      <c r="AR3404" s="116" t="s">
        <v>1091</v>
      </c>
      <c r="AS3404" s="116">
        <v>4901</v>
      </c>
    </row>
    <row r="3405" spans="40:45" x14ac:dyDescent="0.25">
      <c r="AN3405" s="116" t="s">
        <v>1015</v>
      </c>
      <c r="AO3405" s="116"/>
      <c r="AP3405" s="116"/>
      <c r="AQ3405" s="116" t="s">
        <v>3</v>
      </c>
      <c r="AR3405" s="116" t="s">
        <v>1091</v>
      </c>
      <c r="AS3405" s="116">
        <v>62983</v>
      </c>
    </row>
    <row r="3406" spans="40:45" x14ac:dyDescent="0.25">
      <c r="AN3406" s="116" t="s">
        <v>1015</v>
      </c>
      <c r="AO3406" s="116" t="s">
        <v>1183</v>
      </c>
      <c r="AP3406" s="116" t="s">
        <v>1180</v>
      </c>
      <c r="AQ3406" s="116" t="s">
        <v>1034</v>
      </c>
      <c r="AR3406" s="116" t="s">
        <v>1091</v>
      </c>
      <c r="AS3406" s="116">
        <v>3541</v>
      </c>
    </row>
    <row r="3407" spans="40:45" x14ac:dyDescent="0.25">
      <c r="AN3407" s="116" t="s">
        <v>1015</v>
      </c>
      <c r="AO3407" s="116" t="s">
        <v>1183</v>
      </c>
      <c r="AP3407" s="116" t="s">
        <v>1180</v>
      </c>
      <c r="AQ3407" s="116" t="s">
        <v>1035</v>
      </c>
      <c r="AR3407" s="116" t="s">
        <v>1091</v>
      </c>
      <c r="AS3407" s="116">
        <v>10</v>
      </c>
    </row>
    <row r="3408" spans="40:45" x14ac:dyDescent="0.25">
      <c r="AN3408" s="116" t="s">
        <v>1015</v>
      </c>
      <c r="AO3408" s="116" t="s">
        <v>1183</v>
      </c>
      <c r="AP3408" s="116" t="s">
        <v>1180</v>
      </c>
      <c r="AQ3408" s="116" t="s">
        <v>1038</v>
      </c>
      <c r="AR3408" s="116" t="s">
        <v>1091</v>
      </c>
      <c r="AS3408" s="116">
        <v>56</v>
      </c>
    </row>
    <row r="3409" spans="40:45" x14ac:dyDescent="0.25">
      <c r="AN3409" s="116" t="s">
        <v>1015</v>
      </c>
      <c r="AO3409" s="116" t="s">
        <v>1183</v>
      </c>
      <c r="AP3409" s="116" t="s">
        <v>1180</v>
      </c>
      <c r="AQ3409" s="116" t="s">
        <v>1042</v>
      </c>
      <c r="AR3409" s="116" t="s">
        <v>1091</v>
      </c>
      <c r="AS3409" s="116">
        <v>4887</v>
      </c>
    </row>
    <row r="3410" spans="40:45" x14ac:dyDescent="0.25">
      <c r="AN3410" s="116" t="s">
        <v>1015</v>
      </c>
      <c r="AO3410" s="116"/>
      <c r="AP3410" s="116"/>
      <c r="AQ3410" s="116" t="s">
        <v>3</v>
      </c>
      <c r="AR3410" s="116" t="s">
        <v>1091</v>
      </c>
      <c r="AS3410" s="116">
        <v>8495</v>
      </c>
    </row>
    <row r="3411" spans="40:45" x14ac:dyDescent="0.25">
      <c r="AN3411" s="116" t="s">
        <v>1015</v>
      </c>
      <c r="AO3411" s="116" t="s">
        <v>1183</v>
      </c>
      <c r="AP3411" s="116" t="s">
        <v>1181</v>
      </c>
      <c r="AQ3411" s="116" t="s">
        <v>1034</v>
      </c>
      <c r="AR3411" s="116" t="s">
        <v>1091</v>
      </c>
      <c r="AS3411" s="116">
        <v>681</v>
      </c>
    </row>
    <row r="3412" spans="40:45" x14ac:dyDescent="0.25">
      <c r="AN3412" s="116" t="s">
        <v>1015</v>
      </c>
      <c r="AO3412" s="116" t="s">
        <v>1183</v>
      </c>
      <c r="AP3412" s="116" t="s">
        <v>1181</v>
      </c>
      <c r="AQ3412" s="116" t="s">
        <v>1035</v>
      </c>
      <c r="AR3412" s="116" t="s">
        <v>1091</v>
      </c>
      <c r="AS3412" s="116">
        <v>532</v>
      </c>
    </row>
    <row r="3413" spans="40:45" x14ac:dyDescent="0.25">
      <c r="AN3413" s="116" t="s">
        <v>1015</v>
      </c>
      <c r="AO3413" s="116" t="s">
        <v>1183</v>
      </c>
      <c r="AP3413" s="116" t="s">
        <v>1181</v>
      </c>
      <c r="AQ3413" s="116" t="s">
        <v>1038</v>
      </c>
      <c r="AR3413" s="116" t="s">
        <v>1091</v>
      </c>
      <c r="AS3413" s="116">
        <v>1139</v>
      </c>
    </row>
    <row r="3414" spans="40:45" x14ac:dyDescent="0.25">
      <c r="AN3414" s="116" t="s">
        <v>1015</v>
      </c>
      <c r="AO3414" s="116" t="s">
        <v>1183</v>
      </c>
      <c r="AP3414" s="116" t="s">
        <v>1181</v>
      </c>
      <c r="AQ3414" s="116" t="s">
        <v>1039</v>
      </c>
      <c r="AR3414" s="116" t="s">
        <v>1091</v>
      </c>
      <c r="AS3414" s="116">
        <v>2011</v>
      </c>
    </row>
    <row r="3415" spans="40:45" x14ac:dyDescent="0.25">
      <c r="AN3415" s="116" t="s">
        <v>1015</v>
      </c>
      <c r="AO3415" s="116" t="s">
        <v>1183</v>
      </c>
      <c r="AP3415" s="116" t="s">
        <v>1181</v>
      </c>
      <c r="AQ3415" s="116" t="s">
        <v>1040</v>
      </c>
      <c r="AR3415" s="116" t="s">
        <v>1091</v>
      </c>
      <c r="AS3415" s="116">
        <v>2357</v>
      </c>
    </row>
    <row r="3416" spans="40:45" x14ac:dyDescent="0.25">
      <c r="AN3416" s="116" t="s">
        <v>1015</v>
      </c>
      <c r="AO3416" s="116" t="s">
        <v>1183</v>
      </c>
      <c r="AP3416" s="116" t="s">
        <v>1181</v>
      </c>
      <c r="AQ3416" s="116" t="s">
        <v>1041</v>
      </c>
      <c r="AR3416" s="116" t="s">
        <v>1091</v>
      </c>
      <c r="AS3416" s="116">
        <v>200</v>
      </c>
    </row>
    <row r="3417" spans="40:45" x14ac:dyDescent="0.25">
      <c r="AN3417" s="116" t="s">
        <v>1015</v>
      </c>
      <c r="AO3417" s="116" t="s">
        <v>1183</v>
      </c>
      <c r="AP3417" s="116" t="s">
        <v>1181</v>
      </c>
      <c r="AQ3417" s="116" t="s">
        <v>1042</v>
      </c>
      <c r="AR3417" s="116" t="s">
        <v>1091</v>
      </c>
      <c r="AS3417" s="116">
        <v>568</v>
      </c>
    </row>
    <row r="3418" spans="40:45" x14ac:dyDescent="0.25">
      <c r="AN3418" s="116" t="s">
        <v>1015</v>
      </c>
      <c r="AO3418" s="116"/>
      <c r="AP3418" s="116"/>
      <c r="AQ3418" s="116" t="s">
        <v>3</v>
      </c>
      <c r="AR3418" s="116" t="s">
        <v>1091</v>
      </c>
      <c r="AS3418" s="116">
        <v>7489</v>
      </c>
    </row>
    <row r="3419" spans="40:45" x14ac:dyDescent="0.25">
      <c r="AN3419" s="116" t="s">
        <v>1015</v>
      </c>
      <c r="AO3419" s="116" t="s">
        <v>1183</v>
      </c>
      <c r="AP3419" s="116" t="s">
        <v>1182</v>
      </c>
      <c r="AQ3419" s="116" t="s">
        <v>1034</v>
      </c>
      <c r="AR3419" s="116" t="s">
        <v>1091</v>
      </c>
      <c r="AS3419" s="116">
        <v>391</v>
      </c>
    </row>
    <row r="3420" spans="40:45" x14ac:dyDescent="0.25">
      <c r="AN3420" s="116" t="s">
        <v>1015</v>
      </c>
      <c r="AO3420" s="116" t="s">
        <v>1183</v>
      </c>
      <c r="AP3420" s="116" t="s">
        <v>1182</v>
      </c>
      <c r="AQ3420" s="116" t="s">
        <v>1035</v>
      </c>
      <c r="AR3420" s="116" t="s">
        <v>1091</v>
      </c>
      <c r="AS3420" s="116">
        <v>100</v>
      </c>
    </row>
    <row r="3421" spans="40:45" x14ac:dyDescent="0.25">
      <c r="AN3421" s="116" t="s">
        <v>1015</v>
      </c>
      <c r="AO3421" s="116" t="s">
        <v>1183</v>
      </c>
      <c r="AP3421" s="116" t="s">
        <v>1182</v>
      </c>
      <c r="AQ3421" s="116" t="s">
        <v>1037</v>
      </c>
      <c r="AR3421" s="116" t="s">
        <v>1091</v>
      </c>
      <c r="AS3421" s="116">
        <v>195</v>
      </c>
    </row>
    <row r="3422" spans="40:45" x14ac:dyDescent="0.25">
      <c r="AN3422" s="116" t="s">
        <v>1015</v>
      </c>
      <c r="AO3422" s="116" t="s">
        <v>1183</v>
      </c>
      <c r="AP3422" s="116" t="s">
        <v>1182</v>
      </c>
      <c r="AQ3422" s="116" t="s">
        <v>1038</v>
      </c>
      <c r="AR3422" s="116" t="s">
        <v>1091</v>
      </c>
      <c r="AS3422" s="116">
        <v>5894</v>
      </c>
    </row>
    <row r="3423" spans="40:45" x14ac:dyDescent="0.25">
      <c r="AN3423" s="116" t="s">
        <v>1015</v>
      </c>
      <c r="AO3423" s="116" t="s">
        <v>1183</v>
      </c>
      <c r="AP3423" s="116" t="s">
        <v>1182</v>
      </c>
      <c r="AQ3423" s="116" t="s">
        <v>1039</v>
      </c>
      <c r="AR3423" s="116" t="s">
        <v>1091</v>
      </c>
      <c r="AS3423" s="116">
        <v>1619</v>
      </c>
    </row>
    <row r="3424" spans="40:45" x14ac:dyDescent="0.25">
      <c r="AN3424" s="116" t="s">
        <v>1015</v>
      </c>
      <c r="AO3424" s="116" t="s">
        <v>1183</v>
      </c>
      <c r="AP3424" s="116" t="s">
        <v>1182</v>
      </c>
      <c r="AQ3424" s="116" t="s">
        <v>1040</v>
      </c>
      <c r="AR3424" s="116" t="s">
        <v>1091</v>
      </c>
      <c r="AS3424" s="116">
        <v>1303</v>
      </c>
    </row>
    <row r="3425" spans="40:45" x14ac:dyDescent="0.25">
      <c r="AN3425" s="116" t="s">
        <v>1015</v>
      </c>
      <c r="AO3425" s="116" t="s">
        <v>1183</v>
      </c>
      <c r="AP3425" s="116" t="s">
        <v>1182</v>
      </c>
      <c r="AQ3425" s="116" t="s">
        <v>1041</v>
      </c>
      <c r="AR3425" s="116" t="s">
        <v>1091</v>
      </c>
      <c r="AS3425" s="116">
        <v>7611</v>
      </c>
    </row>
    <row r="3426" spans="40:45" x14ac:dyDescent="0.25">
      <c r="AN3426" s="116" t="s">
        <v>1015</v>
      </c>
      <c r="AO3426" s="116" t="s">
        <v>1183</v>
      </c>
      <c r="AP3426" s="116" t="s">
        <v>1182</v>
      </c>
      <c r="AQ3426" s="116" t="s">
        <v>1042</v>
      </c>
      <c r="AR3426" s="116" t="s">
        <v>1091</v>
      </c>
      <c r="AS3426" s="116">
        <v>3006</v>
      </c>
    </row>
    <row r="3427" spans="40:45" x14ac:dyDescent="0.25">
      <c r="AN3427" s="116" t="s">
        <v>1015</v>
      </c>
      <c r="AO3427" s="116"/>
      <c r="AP3427" s="116"/>
      <c r="AQ3427" s="116" t="s">
        <v>3</v>
      </c>
      <c r="AR3427" s="116" t="s">
        <v>1091</v>
      </c>
      <c r="AS3427" s="116">
        <v>20121</v>
      </c>
    </row>
    <row r="3428" spans="40:45" x14ac:dyDescent="0.25">
      <c r="AN3428" s="116" t="s">
        <v>1015</v>
      </c>
      <c r="AO3428" s="116" t="s">
        <v>1150</v>
      </c>
      <c r="AP3428" s="116" t="s">
        <v>911</v>
      </c>
      <c r="AQ3428" s="116" t="s">
        <v>1034</v>
      </c>
      <c r="AR3428" s="116" t="s">
        <v>1091</v>
      </c>
      <c r="AS3428" s="116">
        <v>40324</v>
      </c>
    </row>
    <row r="3429" spans="40:45" x14ac:dyDescent="0.25">
      <c r="AN3429" s="116" t="s">
        <v>1015</v>
      </c>
      <c r="AO3429" s="116" t="s">
        <v>1150</v>
      </c>
      <c r="AP3429" s="116" t="s">
        <v>911</v>
      </c>
      <c r="AQ3429" s="116" t="s">
        <v>1035</v>
      </c>
      <c r="AR3429" s="116" t="s">
        <v>1091</v>
      </c>
      <c r="AS3429" s="116">
        <v>448</v>
      </c>
    </row>
    <row r="3430" spans="40:45" x14ac:dyDescent="0.25">
      <c r="AN3430" s="116" t="s">
        <v>1015</v>
      </c>
      <c r="AO3430" s="116" t="s">
        <v>1150</v>
      </c>
      <c r="AP3430" s="116" t="s">
        <v>911</v>
      </c>
      <c r="AQ3430" s="116" t="s">
        <v>1036</v>
      </c>
      <c r="AR3430" s="116" t="s">
        <v>1091</v>
      </c>
      <c r="AS3430" s="116">
        <v>28152</v>
      </c>
    </row>
    <row r="3431" spans="40:45" x14ac:dyDescent="0.25">
      <c r="AN3431" s="116" t="s">
        <v>1015</v>
      </c>
      <c r="AO3431" s="116" t="s">
        <v>1150</v>
      </c>
      <c r="AP3431" s="116" t="s">
        <v>911</v>
      </c>
      <c r="AQ3431" s="116" t="s">
        <v>1037</v>
      </c>
      <c r="AR3431" s="116" t="s">
        <v>1091</v>
      </c>
      <c r="AS3431" s="116">
        <v>10030</v>
      </c>
    </row>
    <row r="3432" spans="40:45" x14ac:dyDescent="0.25">
      <c r="AN3432" s="116" t="s">
        <v>1015</v>
      </c>
      <c r="AO3432" s="116" t="s">
        <v>1150</v>
      </c>
      <c r="AP3432" s="116" t="s">
        <v>911</v>
      </c>
      <c r="AQ3432" s="116" t="s">
        <v>1038</v>
      </c>
      <c r="AR3432" s="116" t="s">
        <v>1091</v>
      </c>
      <c r="AS3432" s="116">
        <v>948</v>
      </c>
    </row>
    <row r="3433" spans="40:45" x14ac:dyDescent="0.25">
      <c r="AN3433" s="116" t="s">
        <v>1015</v>
      </c>
      <c r="AO3433" s="116" t="s">
        <v>1150</v>
      </c>
      <c r="AP3433" s="116" t="s">
        <v>911</v>
      </c>
      <c r="AQ3433" s="116" t="s">
        <v>1039</v>
      </c>
      <c r="AR3433" s="116" t="s">
        <v>1091</v>
      </c>
      <c r="AS3433" s="116">
        <v>55531</v>
      </c>
    </row>
    <row r="3434" spans="40:45" x14ac:dyDescent="0.25">
      <c r="AN3434" s="116" t="s">
        <v>1015</v>
      </c>
      <c r="AO3434" s="116" t="s">
        <v>1150</v>
      </c>
      <c r="AP3434" s="116" t="s">
        <v>911</v>
      </c>
      <c r="AQ3434" s="116" t="s">
        <v>1040</v>
      </c>
      <c r="AR3434" s="116" t="s">
        <v>1091</v>
      </c>
      <c r="AS3434" s="116">
        <v>79746</v>
      </c>
    </row>
    <row r="3435" spans="40:45" x14ac:dyDescent="0.25">
      <c r="AN3435" s="116" t="s">
        <v>1015</v>
      </c>
      <c r="AO3435" s="116" t="s">
        <v>1150</v>
      </c>
      <c r="AP3435" s="116" t="s">
        <v>911</v>
      </c>
      <c r="AQ3435" s="116" t="s">
        <v>1041</v>
      </c>
      <c r="AR3435" s="116" t="s">
        <v>1091</v>
      </c>
      <c r="AS3435" s="116">
        <v>3086</v>
      </c>
    </row>
    <row r="3436" spans="40:45" x14ac:dyDescent="0.25">
      <c r="AN3436" s="116" t="s">
        <v>1015</v>
      </c>
      <c r="AO3436" s="116" t="s">
        <v>1150</v>
      </c>
      <c r="AP3436" s="116" t="s">
        <v>911</v>
      </c>
      <c r="AQ3436" s="116" t="s">
        <v>1042</v>
      </c>
      <c r="AR3436" s="116" t="s">
        <v>1091</v>
      </c>
      <c r="AS3436" s="116">
        <v>7753</v>
      </c>
    </row>
    <row r="3437" spans="40:45" x14ac:dyDescent="0.25">
      <c r="AN3437" s="116" t="s">
        <v>1015</v>
      </c>
      <c r="AO3437" s="116"/>
      <c r="AP3437" s="116"/>
      <c r="AQ3437" s="116" t="s">
        <v>3</v>
      </c>
      <c r="AR3437" s="116" t="s">
        <v>1091</v>
      </c>
      <c r="AS3437" s="116">
        <v>226017</v>
      </c>
    </row>
    <row r="3438" spans="40:45" x14ac:dyDescent="0.25">
      <c r="AN3438" s="116" t="s">
        <v>1015</v>
      </c>
      <c r="AO3438" s="116" t="s">
        <v>1150</v>
      </c>
      <c r="AP3438" s="116" t="s">
        <v>1178</v>
      </c>
      <c r="AQ3438" s="116" t="s">
        <v>1034</v>
      </c>
      <c r="AR3438" s="116" t="s">
        <v>1091</v>
      </c>
      <c r="AS3438" s="116">
        <v>23702</v>
      </c>
    </row>
    <row r="3439" spans="40:45" x14ac:dyDescent="0.25">
      <c r="AN3439" s="116" t="s">
        <v>1015</v>
      </c>
      <c r="AO3439" s="116" t="s">
        <v>1150</v>
      </c>
      <c r="AP3439" s="116" t="s">
        <v>1178</v>
      </c>
      <c r="AQ3439" s="116" t="s">
        <v>1035</v>
      </c>
      <c r="AR3439" s="116" t="s">
        <v>1091</v>
      </c>
      <c r="AS3439" s="116">
        <v>28</v>
      </c>
    </row>
    <row r="3440" spans="40:45" x14ac:dyDescent="0.25">
      <c r="AN3440" s="116" t="s">
        <v>1015</v>
      </c>
      <c r="AO3440" s="116" t="s">
        <v>1150</v>
      </c>
      <c r="AP3440" s="116" t="s">
        <v>1178</v>
      </c>
      <c r="AQ3440" s="116" t="s">
        <v>1036</v>
      </c>
      <c r="AR3440" s="116" t="s">
        <v>1091</v>
      </c>
      <c r="AS3440" s="116">
        <v>13197</v>
      </c>
    </row>
    <row r="3441" spans="40:45" x14ac:dyDescent="0.25">
      <c r="AN3441" s="116" t="s">
        <v>1015</v>
      </c>
      <c r="AO3441" s="116" t="s">
        <v>1150</v>
      </c>
      <c r="AP3441" s="116" t="s">
        <v>1178</v>
      </c>
      <c r="AQ3441" s="116" t="s">
        <v>1037</v>
      </c>
      <c r="AR3441" s="116" t="s">
        <v>1091</v>
      </c>
      <c r="AS3441" s="116">
        <v>29</v>
      </c>
    </row>
    <row r="3442" spans="40:45" x14ac:dyDescent="0.25">
      <c r="AN3442" s="116" t="s">
        <v>1015</v>
      </c>
      <c r="AO3442" s="116" t="s">
        <v>1150</v>
      </c>
      <c r="AP3442" s="116" t="s">
        <v>1178</v>
      </c>
      <c r="AQ3442" s="116" t="s">
        <v>1038</v>
      </c>
      <c r="AR3442" s="116" t="s">
        <v>1091</v>
      </c>
      <c r="AS3442" s="116">
        <v>500</v>
      </c>
    </row>
    <row r="3443" spans="40:45" x14ac:dyDescent="0.25">
      <c r="AN3443" s="116" t="s">
        <v>1015</v>
      </c>
      <c r="AO3443" s="116" t="s">
        <v>1150</v>
      </c>
      <c r="AP3443" s="116" t="s">
        <v>1178</v>
      </c>
      <c r="AQ3443" s="116" t="s">
        <v>1039</v>
      </c>
      <c r="AR3443" s="116" t="s">
        <v>1091</v>
      </c>
      <c r="AS3443" s="116">
        <v>41235</v>
      </c>
    </row>
    <row r="3444" spans="40:45" x14ac:dyDescent="0.25">
      <c r="AN3444" s="116" t="s">
        <v>1015</v>
      </c>
      <c r="AO3444" s="116" t="s">
        <v>1150</v>
      </c>
      <c r="AP3444" s="116" t="s">
        <v>1178</v>
      </c>
      <c r="AQ3444" s="116" t="s">
        <v>1040</v>
      </c>
      <c r="AR3444" s="116" t="s">
        <v>1091</v>
      </c>
      <c r="AS3444" s="116">
        <v>52922</v>
      </c>
    </row>
    <row r="3445" spans="40:45" x14ac:dyDescent="0.25">
      <c r="AN3445" s="116" t="s">
        <v>1015</v>
      </c>
      <c r="AO3445" s="116" t="s">
        <v>1150</v>
      </c>
      <c r="AP3445" s="116" t="s">
        <v>1178</v>
      </c>
      <c r="AQ3445" s="116" t="s">
        <v>1041</v>
      </c>
      <c r="AR3445" s="116" t="s">
        <v>1091</v>
      </c>
      <c r="AS3445" s="116">
        <v>3086</v>
      </c>
    </row>
    <row r="3446" spans="40:45" x14ac:dyDescent="0.25">
      <c r="AN3446" s="116" t="s">
        <v>1015</v>
      </c>
      <c r="AO3446" s="116" t="s">
        <v>1150</v>
      </c>
      <c r="AP3446" s="116" t="s">
        <v>1178</v>
      </c>
      <c r="AQ3446" s="116" t="s">
        <v>1042</v>
      </c>
      <c r="AR3446" s="116" t="s">
        <v>1091</v>
      </c>
      <c r="AS3446" s="116">
        <v>1443</v>
      </c>
    </row>
    <row r="3447" spans="40:45" x14ac:dyDescent="0.25">
      <c r="AN3447" s="116" t="s">
        <v>1015</v>
      </c>
      <c r="AO3447" s="116"/>
      <c r="AP3447" s="116"/>
      <c r="AQ3447" s="116" t="s">
        <v>3</v>
      </c>
      <c r="AR3447" s="116" t="s">
        <v>1091</v>
      </c>
      <c r="AS3447" s="116">
        <v>136140</v>
      </c>
    </row>
    <row r="3448" spans="40:45" x14ac:dyDescent="0.25">
      <c r="AN3448" s="116" t="s">
        <v>1015</v>
      </c>
      <c r="AO3448" s="116" t="s">
        <v>1150</v>
      </c>
      <c r="AP3448" s="116" t="s">
        <v>1179</v>
      </c>
      <c r="AQ3448" s="116" t="s">
        <v>1034</v>
      </c>
      <c r="AR3448" s="116" t="s">
        <v>1091</v>
      </c>
      <c r="AS3448" s="116">
        <v>13806</v>
      </c>
    </row>
    <row r="3449" spans="40:45" x14ac:dyDescent="0.25">
      <c r="AN3449" s="116" t="s">
        <v>1015</v>
      </c>
      <c r="AO3449" s="116" t="s">
        <v>1150</v>
      </c>
      <c r="AP3449" s="116" t="s">
        <v>1179</v>
      </c>
      <c r="AQ3449" s="116" t="s">
        <v>1035</v>
      </c>
      <c r="AR3449" s="116" t="s">
        <v>1091</v>
      </c>
      <c r="AS3449" s="116">
        <v>12</v>
      </c>
    </row>
    <row r="3450" spans="40:45" x14ac:dyDescent="0.25">
      <c r="AN3450" s="116" t="s">
        <v>1015</v>
      </c>
      <c r="AO3450" s="116" t="s">
        <v>1150</v>
      </c>
      <c r="AP3450" s="116" t="s">
        <v>1179</v>
      </c>
      <c r="AQ3450" s="116" t="s">
        <v>1036</v>
      </c>
      <c r="AR3450" s="116" t="s">
        <v>1091</v>
      </c>
      <c r="AS3450" s="116">
        <v>14923</v>
      </c>
    </row>
    <row r="3451" spans="40:45" x14ac:dyDescent="0.25">
      <c r="AN3451" s="116" t="s">
        <v>1015</v>
      </c>
      <c r="AO3451" s="116" t="s">
        <v>1150</v>
      </c>
      <c r="AP3451" s="116" t="s">
        <v>1179</v>
      </c>
      <c r="AQ3451" s="116" t="s">
        <v>1037</v>
      </c>
      <c r="AR3451" s="116" t="s">
        <v>1091</v>
      </c>
      <c r="AS3451" s="116">
        <v>10000</v>
      </c>
    </row>
    <row r="3452" spans="40:45" x14ac:dyDescent="0.25">
      <c r="AN3452" s="116" t="s">
        <v>1015</v>
      </c>
      <c r="AO3452" s="116" t="s">
        <v>1150</v>
      </c>
      <c r="AP3452" s="116" t="s">
        <v>1179</v>
      </c>
      <c r="AQ3452" s="116" t="s">
        <v>1038</v>
      </c>
      <c r="AR3452" s="116" t="s">
        <v>1091</v>
      </c>
      <c r="AS3452" s="116">
        <v>180</v>
      </c>
    </row>
    <row r="3453" spans="40:45" x14ac:dyDescent="0.25">
      <c r="AN3453" s="116" t="s">
        <v>1015</v>
      </c>
      <c r="AO3453" s="116" t="s">
        <v>1150</v>
      </c>
      <c r="AP3453" s="116" t="s">
        <v>1179</v>
      </c>
      <c r="AQ3453" s="116" t="s">
        <v>1039</v>
      </c>
      <c r="AR3453" s="116" t="s">
        <v>1091</v>
      </c>
      <c r="AS3453" s="116">
        <v>14296</v>
      </c>
    </row>
    <row r="3454" spans="40:45" x14ac:dyDescent="0.25">
      <c r="AN3454" s="116" t="s">
        <v>1015</v>
      </c>
      <c r="AO3454" s="116" t="s">
        <v>1150</v>
      </c>
      <c r="AP3454" s="116" t="s">
        <v>1179</v>
      </c>
      <c r="AQ3454" s="116" t="s">
        <v>1040</v>
      </c>
      <c r="AR3454" s="116" t="s">
        <v>1091</v>
      </c>
      <c r="AS3454" s="116">
        <v>24306</v>
      </c>
    </row>
    <row r="3455" spans="40:45" x14ac:dyDescent="0.25">
      <c r="AN3455" s="116" t="s">
        <v>1015</v>
      </c>
      <c r="AO3455" s="116" t="s">
        <v>1150</v>
      </c>
      <c r="AP3455" s="116" t="s">
        <v>1179</v>
      </c>
      <c r="AQ3455" s="116" t="s">
        <v>1042</v>
      </c>
      <c r="AR3455" s="116" t="s">
        <v>1091</v>
      </c>
      <c r="AS3455" s="116">
        <v>1424</v>
      </c>
    </row>
    <row r="3456" spans="40:45" x14ac:dyDescent="0.25">
      <c r="AN3456" s="116" t="s">
        <v>1015</v>
      </c>
      <c r="AO3456" s="116"/>
      <c r="AP3456" s="116"/>
      <c r="AQ3456" s="116" t="s">
        <v>3</v>
      </c>
      <c r="AR3456" s="116" t="s">
        <v>1091</v>
      </c>
      <c r="AS3456" s="116">
        <v>78946</v>
      </c>
    </row>
    <row r="3457" spans="40:45" x14ac:dyDescent="0.25">
      <c r="AN3457" s="116" t="s">
        <v>1015</v>
      </c>
      <c r="AO3457" s="116" t="s">
        <v>1150</v>
      </c>
      <c r="AP3457" s="116" t="s">
        <v>1180</v>
      </c>
      <c r="AQ3457" s="116" t="s">
        <v>1034</v>
      </c>
      <c r="AR3457" s="116" t="s">
        <v>1091</v>
      </c>
      <c r="AS3457" s="116">
        <v>1251</v>
      </c>
    </row>
    <row r="3458" spans="40:45" x14ac:dyDescent="0.25">
      <c r="AN3458" s="116" t="s">
        <v>1015</v>
      </c>
      <c r="AO3458" s="116" t="s">
        <v>1150</v>
      </c>
      <c r="AP3458" s="116" t="s">
        <v>1180</v>
      </c>
      <c r="AQ3458" s="116" t="s">
        <v>1035</v>
      </c>
      <c r="AR3458" s="116" t="s">
        <v>1091</v>
      </c>
      <c r="AS3458" s="116">
        <v>400</v>
      </c>
    </row>
    <row r="3459" spans="40:45" x14ac:dyDescent="0.25">
      <c r="AN3459" s="116" t="s">
        <v>1015</v>
      </c>
      <c r="AO3459" s="116" t="s">
        <v>1150</v>
      </c>
      <c r="AP3459" s="116" t="s">
        <v>1180</v>
      </c>
      <c r="AQ3459" s="116" t="s">
        <v>1040</v>
      </c>
      <c r="AR3459" s="116" t="s">
        <v>1091</v>
      </c>
      <c r="AS3459" s="116">
        <v>2515</v>
      </c>
    </row>
    <row r="3460" spans="40:45" x14ac:dyDescent="0.25">
      <c r="AN3460" s="116" t="s">
        <v>1015</v>
      </c>
      <c r="AO3460" s="116" t="s">
        <v>1150</v>
      </c>
      <c r="AP3460" s="116" t="s">
        <v>1180</v>
      </c>
      <c r="AQ3460" s="116" t="s">
        <v>1042</v>
      </c>
      <c r="AR3460" s="116" t="s">
        <v>1091</v>
      </c>
      <c r="AS3460" s="116">
        <v>4635</v>
      </c>
    </row>
    <row r="3461" spans="40:45" x14ac:dyDescent="0.25">
      <c r="AN3461" s="116" t="s">
        <v>1015</v>
      </c>
      <c r="AO3461" s="116"/>
      <c r="AP3461" s="116"/>
      <c r="AQ3461" s="116" t="s">
        <v>3</v>
      </c>
      <c r="AR3461" s="116" t="s">
        <v>1091</v>
      </c>
      <c r="AS3461" s="116">
        <v>8802</v>
      </c>
    </row>
    <row r="3462" spans="40:45" x14ac:dyDescent="0.25">
      <c r="AN3462" s="116" t="s">
        <v>1015</v>
      </c>
      <c r="AO3462" s="116" t="s">
        <v>1150</v>
      </c>
      <c r="AP3462" s="116" t="s">
        <v>1181</v>
      </c>
      <c r="AQ3462" s="116" t="s">
        <v>1034</v>
      </c>
      <c r="AR3462" s="116" t="s">
        <v>1091</v>
      </c>
      <c r="AS3462" s="116">
        <v>1543</v>
      </c>
    </row>
    <row r="3463" spans="40:45" x14ac:dyDescent="0.25">
      <c r="AN3463" s="116" t="s">
        <v>1015</v>
      </c>
      <c r="AO3463" s="116"/>
      <c r="AP3463" s="116"/>
      <c r="AQ3463" s="116" t="s">
        <v>3</v>
      </c>
      <c r="AR3463" s="116" t="s">
        <v>1091</v>
      </c>
      <c r="AS3463" s="116">
        <v>1543</v>
      </c>
    </row>
    <row r="3464" spans="40:45" x14ac:dyDescent="0.25">
      <c r="AN3464" s="116" t="s">
        <v>1015</v>
      </c>
      <c r="AO3464" s="116" t="s">
        <v>1150</v>
      </c>
      <c r="AP3464" s="116" t="s">
        <v>1182</v>
      </c>
      <c r="AQ3464" s="116" t="s">
        <v>1034</v>
      </c>
      <c r="AR3464" s="116" t="s">
        <v>1091</v>
      </c>
      <c r="AS3464" s="116">
        <v>21</v>
      </c>
    </row>
    <row r="3465" spans="40:45" x14ac:dyDescent="0.25">
      <c r="AN3465" s="116" t="s">
        <v>1015</v>
      </c>
      <c r="AO3465" s="116" t="s">
        <v>1150</v>
      </c>
      <c r="AP3465" s="116" t="s">
        <v>1182</v>
      </c>
      <c r="AQ3465" s="116" t="s">
        <v>1035</v>
      </c>
      <c r="AR3465" s="116" t="s">
        <v>1091</v>
      </c>
      <c r="AS3465" s="116">
        <v>9</v>
      </c>
    </row>
    <row r="3466" spans="40:45" x14ac:dyDescent="0.25">
      <c r="AN3466" s="116" t="s">
        <v>1015</v>
      </c>
      <c r="AO3466" s="116" t="s">
        <v>1150</v>
      </c>
      <c r="AP3466" s="116" t="s">
        <v>1182</v>
      </c>
      <c r="AQ3466" s="116" t="s">
        <v>1036</v>
      </c>
      <c r="AR3466" s="116" t="s">
        <v>1091</v>
      </c>
      <c r="AS3466" s="116">
        <v>33</v>
      </c>
    </row>
    <row r="3467" spans="40:45" x14ac:dyDescent="0.25">
      <c r="AN3467" s="116" t="s">
        <v>1015</v>
      </c>
      <c r="AO3467" s="116" t="s">
        <v>1150</v>
      </c>
      <c r="AP3467" s="116" t="s">
        <v>1182</v>
      </c>
      <c r="AQ3467" s="116" t="s">
        <v>1037</v>
      </c>
      <c r="AR3467" s="116" t="s">
        <v>1091</v>
      </c>
      <c r="AS3467" s="116">
        <v>2</v>
      </c>
    </row>
    <row r="3468" spans="40:45" x14ac:dyDescent="0.25">
      <c r="AN3468" s="116" t="s">
        <v>1015</v>
      </c>
      <c r="AO3468" s="116" t="s">
        <v>1150</v>
      </c>
      <c r="AP3468" s="116" t="s">
        <v>1182</v>
      </c>
      <c r="AQ3468" s="116" t="s">
        <v>1038</v>
      </c>
      <c r="AR3468" s="116" t="s">
        <v>1091</v>
      </c>
      <c r="AS3468" s="116">
        <v>268</v>
      </c>
    </row>
    <row r="3469" spans="40:45" x14ac:dyDescent="0.25">
      <c r="AN3469" s="116" t="s">
        <v>1015</v>
      </c>
      <c r="AO3469" s="116" t="s">
        <v>1150</v>
      </c>
      <c r="AP3469" s="116" t="s">
        <v>1182</v>
      </c>
      <c r="AQ3469" s="116" t="s">
        <v>1040</v>
      </c>
      <c r="AR3469" s="116" t="s">
        <v>1091</v>
      </c>
      <c r="AS3469" s="116">
        <v>3</v>
      </c>
    </row>
    <row r="3470" spans="40:45" x14ac:dyDescent="0.25">
      <c r="AN3470" s="116" t="s">
        <v>1015</v>
      </c>
      <c r="AO3470" s="116" t="s">
        <v>1150</v>
      </c>
      <c r="AP3470" s="116" t="s">
        <v>1182</v>
      </c>
      <c r="AQ3470" s="116" t="s">
        <v>1042</v>
      </c>
      <c r="AR3470" s="116" t="s">
        <v>1091</v>
      </c>
      <c r="AS3470" s="116">
        <v>250</v>
      </c>
    </row>
    <row r="3471" spans="40:45" x14ac:dyDescent="0.25">
      <c r="AN3471" s="116" t="s">
        <v>1015</v>
      </c>
      <c r="AO3471" s="116"/>
      <c r="AP3471" s="116"/>
      <c r="AQ3471" s="116" t="s">
        <v>3</v>
      </c>
      <c r="AR3471" s="116" t="s">
        <v>1091</v>
      </c>
      <c r="AS3471" s="116">
        <v>587</v>
      </c>
    </row>
    <row r="3472" spans="40:45" x14ac:dyDescent="0.25">
      <c r="AN3472" s="116" t="s">
        <v>1015</v>
      </c>
      <c r="AO3472" s="116" t="s">
        <v>1151</v>
      </c>
      <c r="AP3472" s="116" t="s">
        <v>911</v>
      </c>
      <c r="AQ3472" s="116" t="s">
        <v>1034</v>
      </c>
      <c r="AR3472" s="116" t="s">
        <v>1091</v>
      </c>
      <c r="AS3472" s="116">
        <v>791</v>
      </c>
    </row>
    <row r="3473" spans="40:45" x14ac:dyDescent="0.25">
      <c r="AN3473" s="116" t="s">
        <v>1015</v>
      </c>
      <c r="AO3473" s="116" t="s">
        <v>1151</v>
      </c>
      <c r="AP3473" s="116" t="s">
        <v>911</v>
      </c>
      <c r="AQ3473" s="116" t="s">
        <v>1035</v>
      </c>
      <c r="AR3473" s="116" t="s">
        <v>1091</v>
      </c>
      <c r="AS3473" s="116">
        <v>1</v>
      </c>
    </row>
    <row r="3474" spans="40:45" x14ac:dyDescent="0.25">
      <c r="AN3474" s="116" t="s">
        <v>1015</v>
      </c>
      <c r="AO3474" s="116" t="s">
        <v>1151</v>
      </c>
      <c r="AP3474" s="116" t="s">
        <v>911</v>
      </c>
      <c r="AQ3474" s="116" t="s">
        <v>1037</v>
      </c>
      <c r="AR3474" s="116" t="s">
        <v>1091</v>
      </c>
      <c r="AS3474" s="116">
        <v>79</v>
      </c>
    </row>
    <row r="3475" spans="40:45" x14ac:dyDescent="0.25">
      <c r="AN3475" s="116" t="s">
        <v>1015</v>
      </c>
      <c r="AO3475" s="116" t="s">
        <v>1151</v>
      </c>
      <c r="AP3475" s="116" t="s">
        <v>911</v>
      </c>
      <c r="AQ3475" s="116" t="s">
        <v>1038</v>
      </c>
      <c r="AR3475" s="116" t="s">
        <v>1091</v>
      </c>
      <c r="AS3475" s="116">
        <v>2144</v>
      </c>
    </row>
    <row r="3476" spans="40:45" x14ac:dyDescent="0.25">
      <c r="AN3476" s="116" t="s">
        <v>1015</v>
      </c>
      <c r="AO3476" s="116" t="s">
        <v>1151</v>
      </c>
      <c r="AP3476" s="116" t="s">
        <v>911</v>
      </c>
      <c r="AQ3476" s="116" t="s">
        <v>1039</v>
      </c>
      <c r="AR3476" s="116" t="s">
        <v>1091</v>
      </c>
      <c r="AS3476" s="116">
        <v>2726</v>
      </c>
    </row>
    <row r="3477" spans="40:45" x14ac:dyDescent="0.25">
      <c r="AN3477" s="116" t="s">
        <v>1015</v>
      </c>
      <c r="AO3477" s="116" t="s">
        <v>1151</v>
      </c>
      <c r="AP3477" s="116" t="s">
        <v>911</v>
      </c>
      <c r="AQ3477" s="116" t="s">
        <v>1040</v>
      </c>
      <c r="AR3477" s="116" t="s">
        <v>1091</v>
      </c>
      <c r="AS3477" s="116">
        <v>1412</v>
      </c>
    </row>
    <row r="3478" spans="40:45" x14ac:dyDescent="0.25">
      <c r="AN3478" s="116" t="s">
        <v>1015</v>
      </c>
      <c r="AO3478" s="116" t="s">
        <v>1151</v>
      </c>
      <c r="AP3478" s="116" t="s">
        <v>911</v>
      </c>
      <c r="AQ3478" s="116" t="s">
        <v>1041</v>
      </c>
      <c r="AR3478" s="116" t="s">
        <v>1091</v>
      </c>
      <c r="AS3478" s="116">
        <v>155</v>
      </c>
    </row>
    <row r="3479" spans="40:45" x14ac:dyDescent="0.25">
      <c r="AN3479" s="116" t="s">
        <v>1015</v>
      </c>
      <c r="AO3479" s="116" t="s">
        <v>1151</v>
      </c>
      <c r="AP3479" s="116" t="s">
        <v>911</v>
      </c>
      <c r="AQ3479" s="116" t="s">
        <v>1042</v>
      </c>
      <c r="AR3479" s="116" t="s">
        <v>1091</v>
      </c>
      <c r="AS3479" s="116">
        <v>2166</v>
      </c>
    </row>
    <row r="3480" spans="40:45" x14ac:dyDescent="0.25">
      <c r="AN3480" s="116" t="s">
        <v>1015</v>
      </c>
      <c r="AO3480" s="116"/>
      <c r="AP3480" s="116"/>
      <c r="AQ3480" s="116" t="s">
        <v>3</v>
      </c>
      <c r="AR3480" s="116" t="s">
        <v>1091</v>
      </c>
      <c r="AS3480" s="116">
        <v>9473</v>
      </c>
    </row>
    <row r="3481" spans="40:45" x14ac:dyDescent="0.25">
      <c r="AN3481" s="116" t="s">
        <v>1015</v>
      </c>
      <c r="AO3481" s="116" t="s">
        <v>1151</v>
      </c>
      <c r="AP3481" s="116" t="s">
        <v>1178</v>
      </c>
      <c r="AQ3481" s="116" t="s">
        <v>1034</v>
      </c>
      <c r="AR3481" s="116" t="s">
        <v>1091</v>
      </c>
      <c r="AS3481" s="116">
        <v>150</v>
      </c>
    </row>
    <row r="3482" spans="40:45" x14ac:dyDescent="0.25">
      <c r="AN3482" s="116" t="s">
        <v>1015</v>
      </c>
      <c r="AO3482" s="116" t="s">
        <v>1151</v>
      </c>
      <c r="AP3482" s="116" t="s">
        <v>1178</v>
      </c>
      <c r="AQ3482" s="116" t="s">
        <v>1037</v>
      </c>
      <c r="AR3482" s="116" t="s">
        <v>1091</v>
      </c>
      <c r="AS3482" s="116">
        <v>63</v>
      </c>
    </row>
    <row r="3483" spans="40:45" x14ac:dyDescent="0.25">
      <c r="AN3483" s="116" t="s">
        <v>1015</v>
      </c>
      <c r="AO3483" s="116" t="s">
        <v>1151</v>
      </c>
      <c r="AP3483" s="116" t="s">
        <v>1178</v>
      </c>
      <c r="AQ3483" s="116" t="s">
        <v>1038</v>
      </c>
      <c r="AR3483" s="116" t="s">
        <v>1091</v>
      </c>
      <c r="AS3483" s="116">
        <v>1340</v>
      </c>
    </row>
    <row r="3484" spans="40:45" x14ac:dyDescent="0.25">
      <c r="AN3484" s="116" t="s">
        <v>1015</v>
      </c>
      <c r="AO3484" s="116" t="s">
        <v>1151</v>
      </c>
      <c r="AP3484" s="116" t="s">
        <v>1178</v>
      </c>
      <c r="AQ3484" s="116" t="s">
        <v>1039</v>
      </c>
      <c r="AR3484" s="116" t="s">
        <v>1091</v>
      </c>
      <c r="AS3484" s="116">
        <v>1130</v>
      </c>
    </row>
    <row r="3485" spans="40:45" x14ac:dyDescent="0.25">
      <c r="AN3485" s="116" t="s">
        <v>1015</v>
      </c>
      <c r="AO3485" s="116" t="s">
        <v>1151</v>
      </c>
      <c r="AP3485" s="116" t="s">
        <v>1178</v>
      </c>
      <c r="AQ3485" s="116" t="s">
        <v>1040</v>
      </c>
      <c r="AR3485" s="116" t="s">
        <v>1091</v>
      </c>
      <c r="AS3485" s="116">
        <v>537</v>
      </c>
    </row>
    <row r="3486" spans="40:45" x14ac:dyDescent="0.25">
      <c r="AN3486" s="116" t="s">
        <v>1015</v>
      </c>
      <c r="AO3486" s="116" t="s">
        <v>1151</v>
      </c>
      <c r="AP3486" s="116" t="s">
        <v>1178</v>
      </c>
      <c r="AQ3486" s="116" t="s">
        <v>1041</v>
      </c>
      <c r="AR3486" s="116" t="s">
        <v>1091</v>
      </c>
      <c r="AS3486" s="116">
        <v>140</v>
      </c>
    </row>
    <row r="3487" spans="40:45" x14ac:dyDescent="0.25">
      <c r="AN3487" s="116" t="s">
        <v>1015</v>
      </c>
      <c r="AO3487" s="116" t="s">
        <v>1151</v>
      </c>
      <c r="AP3487" s="116" t="s">
        <v>1178</v>
      </c>
      <c r="AQ3487" s="116" t="s">
        <v>1042</v>
      </c>
      <c r="AR3487" s="116" t="s">
        <v>1091</v>
      </c>
      <c r="AS3487" s="116">
        <v>274</v>
      </c>
    </row>
    <row r="3488" spans="40:45" x14ac:dyDescent="0.25">
      <c r="AN3488" s="116" t="s">
        <v>1015</v>
      </c>
      <c r="AO3488" s="116"/>
      <c r="AP3488" s="116"/>
      <c r="AQ3488" s="116" t="s">
        <v>3</v>
      </c>
      <c r="AR3488" s="116" t="s">
        <v>1091</v>
      </c>
      <c r="AS3488" s="116">
        <v>3635</v>
      </c>
    </row>
    <row r="3489" spans="40:45" x14ac:dyDescent="0.25">
      <c r="AN3489" s="116" t="s">
        <v>1015</v>
      </c>
      <c r="AO3489" s="116" t="s">
        <v>1151</v>
      </c>
      <c r="AP3489" s="116" t="s">
        <v>1179</v>
      </c>
      <c r="AQ3489" s="116" t="s">
        <v>1034</v>
      </c>
      <c r="AR3489" s="116" t="s">
        <v>1091</v>
      </c>
      <c r="AS3489" s="116">
        <v>65</v>
      </c>
    </row>
    <row r="3490" spans="40:45" x14ac:dyDescent="0.25">
      <c r="AN3490" s="116" t="s">
        <v>1015</v>
      </c>
      <c r="AO3490" s="116" t="s">
        <v>1151</v>
      </c>
      <c r="AP3490" s="116" t="s">
        <v>1179</v>
      </c>
      <c r="AQ3490" s="116" t="s">
        <v>1035</v>
      </c>
      <c r="AR3490" s="116" t="s">
        <v>1091</v>
      </c>
      <c r="AS3490" s="116">
        <v>1</v>
      </c>
    </row>
    <row r="3491" spans="40:45" x14ac:dyDescent="0.25">
      <c r="AN3491" s="116" t="s">
        <v>1015</v>
      </c>
      <c r="AO3491" s="116" t="s">
        <v>1151</v>
      </c>
      <c r="AP3491" s="116" t="s">
        <v>1179</v>
      </c>
      <c r="AQ3491" s="116" t="s">
        <v>1037</v>
      </c>
      <c r="AR3491" s="116" t="s">
        <v>1091</v>
      </c>
      <c r="AS3491" s="116">
        <v>12</v>
      </c>
    </row>
    <row r="3492" spans="40:45" x14ac:dyDescent="0.25">
      <c r="AN3492" s="116" t="s">
        <v>1015</v>
      </c>
      <c r="AO3492" s="116" t="s">
        <v>1151</v>
      </c>
      <c r="AP3492" s="116" t="s">
        <v>1179</v>
      </c>
      <c r="AQ3492" s="116" t="s">
        <v>1038</v>
      </c>
      <c r="AR3492" s="116" t="s">
        <v>1091</v>
      </c>
      <c r="AS3492" s="116">
        <v>207</v>
      </c>
    </row>
    <row r="3493" spans="40:45" x14ac:dyDescent="0.25">
      <c r="AN3493" s="116" t="s">
        <v>1015</v>
      </c>
      <c r="AO3493" s="116" t="s">
        <v>1151</v>
      </c>
      <c r="AP3493" s="116" t="s">
        <v>1179</v>
      </c>
      <c r="AQ3493" s="116" t="s">
        <v>1039</v>
      </c>
      <c r="AR3493" s="116" t="s">
        <v>1091</v>
      </c>
      <c r="AS3493" s="116">
        <v>1594</v>
      </c>
    </row>
    <row r="3494" spans="40:45" x14ac:dyDescent="0.25">
      <c r="AN3494" s="116" t="s">
        <v>1015</v>
      </c>
      <c r="AO3494" s="116" t="s">
        <v>1151</v>
      </c>
      <c r="AP3494" s="116" t="s">
        <v>1179</v>
      </c>
      <c r="AQ3494" s="116" t="s">
        <v>1040</v>
      </c>
      <c r="AR3494" s="116" t="s">
        <v>1091</v>
      </c>
      <c r="AS3494" s="116">
        <v>30</v>
      </c>
    </row>
    <row r="3495" spans="40:45" x14ac:dyDescent="0.25">
      <c r="AN3495" s="116" t="s">
        <v>1015</v>
      </c>
      <c r="AO3495" s="116" t="s">
        <v>1151</v>
      </c>
      <c r="AP3495" s="116" t="s">
        <v>1179</v>
      </c>
      <c r="AQ3495" s="116" t="s">
        <v>1042</v>
      </c>
      <c r="AR3495" s="116" t="s">
        <v>1091</v>
      </c>
      <c r="AS3495" s="116">
        <v>888</v>
      </c>
    </row>
    <row r="3496" spans="40:45" x14ac:dyDescent="0.25">
      <c r="AN3496" s="116" t="s">
        <v>1015</v>
      </c>
      <c r="AO3496" s="116"/>
      <c r="AP3496" s="116"/>
      <c r="AQ3496" s="116" t="s">
        <v>3</v>
      </c>
      <c r="AR3496" s="116" t="s">
        <v>1091</v>
      </c>
      <c r="AS3496" s="116">
        <v>2796</v>
      </c>
    </row>
    <row r="3497" spans="40:45" x14ac:dyDescent="0.25">
      <c r="AN3497" s="116" t="s">
        <v>1015</v>
      </c>
      <c r="AO3497" s="116" t="s">
        <v>1151</v>
      </c>
      <c r="AP3497" s="116" t="s">
        <v>1180</v>
      </c>
      <c r="AQ3497" s="116" t="s">
        <v>1034</v>
      </c>
      <c r="AR3497" s="116" t="s">
        <v>1091</v>
      </c>
      <c r="AS3497" s="116">
        <v>576</v>
      </c>
    </row>
    <row r="3498" spans="40:45" x14ac:dyDescent="0.25">
      <c r="AN3498" s="116" t="s">
        <v>1015</v>
      </c>
      <c r="AO3498" s="116" t="s">
        <v>1151</v>
      </c>
      <c r="AP3498" s="116" t="s">
        <v>1180</v>
      </c>
      <c r="AQ3498" s="116" t="s">
        <v>1038</v>
      </c>
      <c r="AR3498" s="116" t="s">
        <v>1091</v>
      </c>
      <c r="AS3498" s="116">
        <v>81</v>
      </c>
    </row>
    <row r="3499" spans="40:45" x14ac:dyDescent="0.25">
      <c r="AN3499" s="116" t="s">
        <v>1015</v>
      </c>
      <c r="AO3499" s="116" t="s">
        <v>1151</v>
      </c>
      <c r="AP3499" s="116" t="s">
        <v>1180</v>
      </c>
      <c r="AQ3499" s="116" t="s">
        <v>1039</v>
      </c>
      <c r="AR3499" s="116" t="s">
        <v>1091</v>
      </c>
      <c r="AS3499" s="116">
        <v>2</v>
      </c>
    </row>
    <row r="3500" spans="40:45" x14ac:dyDescent="0.25">
      <c r="AN3500" s="116" t="s">
        <v>1015</v>
      </c>
      <c r="AO3500" s="116" t="s">
        <v>1151</v>
      </c>
      <c r="AP3500" s="116" t="s">
        <v>1180</v>
      </c>
      <c r="AQ3500" s="116" t="s">
        <v>1040</v>
      </c>
      <c r="AR3500" s="116" t="s">
        <v>1091</v>
      </c>
      <c r="AS3500" s="116">
        <v>844</v>
      </c>
    </row>
    <row r="3501" spans="40:45" x14ac:dyDescent="0.25">
      <c r="AN3501" s="116" t="s">
        <v>1015</v>
      </c>
      <c r="AO3501" s="116" t="s">
        <v>1151</v>
      </c>
      <c r="AP3501" s="116" t="s">
        <v>1180</v>
      </c>
      <c r="AQ3501" s="116" t="s">
        <v>1042</v>
      </c>
      <c r="AR3501" s="116" t="s">
        <v>1091</v>
      </c>
      <c r="AS3501" s="116">
        <v>990</v>
      </c>
    </row>
    <row r="3502" spans="40:45" x14ac:dyDescent="0.25">
      <c r="AN3502" s="116" t="s">
        <v>1015</v>
      </c>
      <c r="AO3502" s="116"/>
      <c r="AP3502" s="116"/>
      <c r="AQ3502" s="116" t="s">
        <v>3</v>
      </c>
      <c r="AR3502" s="116" t="s">
        <v>1091</v>
      </c>
      <c r="AS3502" s="116">
        <v>2494</v>
      </c>
    </row>
    <row r="3503" spans="40:45" x14ac:dyDescent="0.25">
      <c r="AN3503" s="116" t="s">
        <v>1015</v>
      </c>
      <c r="AO3503" s="116" t="s">
        <v>1151</v>
      </c>
      <c r="AP3503" s="116" t="s">
        <v>1182</v>
      </c>
      <c r="AQ3503" s="116" t="s">
        <v>1037</v>
      </c>
      <c r="AR3503" s="116" t="s">
        <v>1091</v>
      </c>
      <c r="AS3503" s="116">
        <v>4</v>
      </c>
    </row>
    <row r="3504" spans="40:45" x14ac:dyDescent="0.25">
      <c r="AN3504" s="116" t="s">
        <v>1015</v>
      </c>
      <c r="AO3504" s="116" t="s">
        <v>1151</v>
      </c>
      <c r="AP3504" s="116" t="s">
        <v>1182</v>
      </c>
      <c r="AQ3504" s="116" t="s">
        <v>1038</v>
      </c>
      <c r="AR3504" s="116" t="s">
        <v>1091</v>
      </c>
      <c r="AS3504" s="116">
        <v>515</v>
      </c>
    </row>
    <row r="3505" spans="40:45" x14ac:dyDescent="0.25">
      <c r="AN3505" s="116" t="s">
        <v>1015</v>
      </c>
      <c r="AO3505" s="116" t="s">
        <v>1151</v>
      </c>
      <c r="AP3505" s="116" t="s">
        <v>1182</v>
      </c>
      <c r="AQ3505" s="116" t="s">
        <v>1040</v>
      </c>
      <c r="AR3505" s="116" t="s">
        <v>1091</v>
      </c>
      <c r="AS3505" s="116">
        <v>1</v>
      </c>
    </row>
    <row r="3506" spans="40:45" x14ac:dyDescent="0.25">
      <c r="AN3506" s="116" t="s">
        <v>1015</v>
      </c>
      <c r="AO3506" s="116" t="s">
        <v>1151</v>
      </c>
      <c r="AP3506" s="116" t="s">
        <v>1182</v>
      </c>
      <c r="AQ3506" s="116" t="s">
        <v>1041</v>
      </c>
      <c r="AR3506" s="116" t="s">
        <v>1091</v>
      </c>
      <c r="AS3506" s="116">
        <v>14</v>
      </c>
    </row>
    <row r="3507" spans="40:45" x14ac:dyDescent="0.25">
      <c r="AN3507" s="116" t="s">
        <v>1015</v>
      </c>
      <c r="AO3507" s="116" t="s">
        <v>1151</v>
      </c>
      <c r="AP3507" s="116" t="s">
        <v>1182</v>
      </c>
      <c r="AQ3507" s="116" t="s">
        <v>1042</v>
      </c>
      <c r="AR3507" s="116" t="s">
        <v>1091</v>
      </c>
      <c r="AS3507" s="116">
        <v>14</v>
      </c>
    </row>
    <row r="3508" spans="40:45" x14ac:dyDescent="0.25">
      <c r="AN3508" s="116" t="s">
        <v>1015</v>
      </c>
      <c r="AO3508" s="116"/>
      <c r="AP3508" s="116"/>
      <c r="AQ3508" s="116" t="s">
        <v>3</v>
      </c>
      <c r="AR3508" s="116" t="s">
        <v>1091</v>
      </c>
      <c r="AS3508" s="116">
        <v>548</v>
      </c>
    </row>
    <row r="3509" spans="40:45" x14ac:dyDescent="0.25">
      <c r="AN3509" s="116" t="s">
        <v>1015</v>
      </c>
      <c r="AO3509" s="116" t="s">
        <v>1013</v>
      </c>
      <c r="AP3509" s="116" t="s">
        <v>911</v>
      </c>
      <c r="AQ3509" s="116" t="s">
        <v>1034</v>
      </c>
      <c r="AR3509" s="116" t="s">
        <v>1091</v>
      </c>
      <c r="AS3509" s="116">
        <v>216212</v>
      </c>
    </row>
    <row r="3510" spans="40:45" x14ac:dyDescent="0.25">
      <c r="AN3510" s="116" t="s">
        <v>1015</v>
      </c>
      <c r="AO3510" s="116" t="s">
        <v>1013</v>
      </c>
      <c r="AP3510" s="116" t="s">
        <v>911</v>
      </c>
      <c r="AQ3510" s="116" t="s">
        <v>1035</v>
      </c>
      <c r="AR3510" s="116" t="s">
        <v>1091</v>
      </c>
      <c r="AS3510" s="116">
        <v>1975</v>
      </c>
    </row>
    <row r="3511" spans="40:45" x14ac:dyDescent="0.25">
      <c r="AN3511" s="116" t="s">
        <v>1015</v>
      </c>
      <c r="AO3511" s="116" t="s">
        <v>1013</v>
      </c>
      <c r="AP3511" s="116" t="s">
        <v>911</v>
      </c>
      <c r="AQ3511" s="116" t="s">
        <v>1036</v>
      </c>
      <c r="AR3511" s="116" t="s">
        <v>1091</v>
      </c>
      <c r="AS3511" s="116">
        <v>66982</v>
      </c>
    </row>
    <row r="3512" spans="40:45" x14ac:dyDescent="0.25">
      <c r="AN3512" s="116" t="s">
        <v>1015</v>
      </c>
      <c r="AO3512" s="116" t="s">
        <v>1013</v>
      </c>
      <c r="AP3512" s="116" t="s">
        <v>911</v>
      </c>
      <c r="AQ3512" s="116" t="s">
        <v>1037</v>
      </c>
      <c r="AR3512" s="116" t="s">
        <v>1091</v>
      </c>
      <c r="AS3512" s="116">
        <v>93777</v>
      </c>
    </row>
    <row r="3513" spans="40:45" x14ac:dyDescent="0.25">
      <c r="AN3513" s="116" t="s">
        <v>1015</v>
      </c>
      <c r="AO3513" s="116" t="s">
        <v>1013</v>
      </c>
      <c r="AP3513" s="116" t="s">
        <v>911</v>
      </c>
      <c r="AQ3513" s="116" t="s">
        <v>1039</v>
      </c>
      <c r="AR3513" s="116" t="s">
        <v>1091</v>
      </c>
      <c r="AS3513" s="116">
        <v>65612</v>
      </c>
    </row>
    <row r="3514" spans="40:45" x14ac:dyDescent="0.25">
      <c r="AN3514" s="116" t="s">
        <v>1015</v>
      </c>
      <c r="AO3514" s="116" t="s">
        <v>1013</v>
      </c>
      <c r="AP3514" s="116" t="s">
        <v>911</v>
      </c>
      <c r="AQ3514" s="116" t="s">
        <v>1040</v>
      </c>
      <c r="AR3514" s="116" t="s">
        <v>1091</v>
      </c>
      <c r="AS3514" s="116">
        <v>328</v>
      </c>
    </row>
    <row r="3515" spans="40:45" x14ac:dyDescent="0.25">
      <c r="AN3515" s="116" t="s">
        <v>1015</v>
      </c>
      <c r="AO3515" s="116" t="s">
        <v>1013</v>
      </c>
      <c r="AP3515" s="116" t="s">
        <v>911</v>
      </c>
      <c r="AQ3515" s="116" t="s">
        <v>1041</v>
      </c>
      <c r="AR3515" s="116" t="s">
        <v>1091</v>
      </c>
      <c r="AS3515" s="116">
        <v>50</v>
      </c>
    </row>
    <row r="3516" spans="40:45" x14ac:dyDescent="0.25">
      <c r="AN3516" s="116" t="s">
        <v>1015</v>
      </c>
      <c r="AO3516" s="116" t="s">
        <v>1013</v>
      </c>
      <c r="AP3516" s="116" t="s">
        <v>911</v>
      </c>
      <c r="AQ3516" s="116" t="s">
        <v>1042</v>
      </c>
      <c r="AR3516" s="116" t="s">
        <v>1091</v>
      </c>
      <c r="AS3516" s="116">
        <v>157676</v>
      </c>
    </row>
    <row r="3517" spans="40:45" x14ac:dyDescent="0.25">
      <c r="AN3517" s="116" t="s">
        <v>1015</v>
      </c>
      <c r="AO3517" s="116"/>
      <c r="AP3517" s="116"/>
      <c r="AQ3517" s="116" t="s">
        <v>3</v>
      </c>
      <c r="AR3517" s="116" t="s">
        <v>1091</v>
      </c>
      <c r="AS3517" s="116">
        <v>602612</v>
      </c>
    </row>
    <row r="3518" spans="40:45" x14ac:dyDescent="0.25">
      <c r="AN3518" s="116" t="s">
        <v>1015</v>
      </c>
      <c r="AO3518" s="116" t="s">
        <v>1013</v>
      </c>
      <c r="AP3518" s="116" t="s">
        <v>1178</v>
      </c>
      <c r="AQ3518" s="116" t="s">
        <v>1034</v>
      </c>
      <c r="AR3518" s="116" t="s">
        <v>1091</v>
      </c>
      <c r="AS3518" s="116">
        <v>161801</v>
      </c>
    </row>
    <row r="3519" spans="40:45" x14ac:dyDescent="0.25">
      <c r="AN3519" s="116" t="s">
        <v>1015</v>
      </c>
      <c r="AO3519" s="116" t="s">
        <v>1013</v>
      </c>
      <c r="AP3519" s="116" t="s">
        <v>1178</v>
      </c>
      <c r="AQ3519" s="116" t="s">
        <v>1035</v>
      </c>
      <c r="AR3519" s="116" t="s">
        <v>1091</v>
      </c>
      <c r="AS3519" s="116">
        <v>1954</v>
      </c>
    </row>
    <row r="3520" spans="40:45" x14ac:dyDescent="0.25">
      <c r="AN3520" s="116" t="s">
        <v>1015</v>
      </c>
      <c r="AO3520" s="116" t="s">
        <v>1013</v>
      </c>
      <c r="AP3520" s="116" t="s">
        <v>1178</v>
      </c>
      <c r="AQ3520" s="116" t="s">
        <v>1036</v>
      </c>
      <c r="AR3520" s="116" t="s">
        <v>1091</v>
      </c>
      <c r="AS3520" s="116">
        <v>55442</v>
      </c>
    </row>
    <row r="3521" spans="40:45" x14ac:dyDescent="0.25">
      <c r="AN3521" s="116" t="s">
        <v>1015</v>
      </c>
      <c r="AO3521" s="116" t="s">
        <v>1013</v>
      </c>
      <c r="AP3521" s="116" t="s">
        <v>1178</v>
      </c>
      <c r="AQ3521" s="116" t="s">
        <v>1037</v>
      </c>
      <c r="AR3521" s="116" t="s">
        <v>1091</v>
      </c>
      <c r="AS3521" s="116">
        <v>92870</v>
      </c>
    </row>
    <row r="3522" spans="40:45" x14ac:dyDescent="0.25">
      <c r="AN3522" s="116" t="s">
        <v>1015</v>
      </c>
      <c r="AO3522" s="116" t="s">
        <v>1013</v>
      </c>
      <c r="AP3522" s="116" t="s">
        <v>1178</v>
      </c>
      <c r="AQ3522" s="116" t="s">
        <v>1039</v>
      </c>
      <c r="AR3522" s="116" t="s">
        <v>1091</v>
      </c>
      <c r="AS3522" s="116">
        <v>52494</v>
      </c>
    </row>
    <row r="3523" spans="40:45" x14ac:dyDescent="0.25">
      <c r="AN3523" s="116" t="s">
        <v>1015</v>
      </c>
      <c r="AO3523" s="116" t="s">
        <v>1013</v>
      </c>
      <c r="AP3523" s="116" t="s">
        <v>1178</v>
      </c>
      <c r="AQ3523" s="116" t="s">
        <v>1040</v>
      </c>
      <c r="AR3523" s="116" t="s">
        <v>1091</v>
      </c>
      <c r="AS3523" s="116">
        <v>64</v>
      </c>
    </row>
    <row r="3524" spans="40:45" x14ac:dyDescent="0.25">
      <c r="AN3524" s="116" t="s">
        <v>1015</v>
      </c>
      <c r="AO3524" s="116" t="s">
        <v>1013</v>
      </c>
      <c r="AP3524" s="116" t="s">
        <v>1178</v>
      </c>
      <c r="AQ3524" s="116" t="s">
        <v>1041</v>
      </c>
      <c r="AR3524" s="116" t="s">
        <v>1091</v>
      </c>
      <c r="AS3524" s="116">
        <v>5</v>
      </c>
    </row>
    <row r="3525" spans="40:45" x14ac:dyDescent="0.25">
      <c r="AN3525" s="116" t="s">
        <v>1015</v>
      </c>
      <c r="AO3525" s="116" t="s">
        <v>1013</v>
      </c>
      <c r="AP3525" s="116" t="s">
        <v>1178</v>
      </c>
      <c r="AQ3525" s="116" t="s">
        <v>1042</v>
      </c>
      <c r="AR3525" s="116" t="s">
        <v>1091</v>
      </c>
      <c r="AS3525" s="116">
        <v>145619</v>
      </c>
    </row>
    <row r="3526" spans="40:45" x14ac:dyDescent="0.25">
      <c r="AN3526" s="116" t="s">
        <v>1015</v>
      </c>
      <c r="AO3526" s="116"/>
      <c r="AP3526" s="116"/>
      <c r="AQ3526" s="116" t="s">
        <v>3</v>
      </c>
      <c r="AR3526" s="116" t="s">
        <v>1091</v>
      </c>
      <c r="AS3526" s="116">
        <v>510247</v>
      </c>
    </row>
    <row r="3527" spans="40:45" x14ac:dyDescent="0.25">
      <c r="AN3527" s="116" t="s">
        <v>1015</v>
      </c>
      <c r="AO3527" s="116" t="s">
        <v>1013</v>
      </c>
      <c r="AP3527" s="116" t="s">
        <v>1179</v>
      </c>
      <c r="AQ3527" s="116" t="s">
        <v>1034</v>
      </c>
      <c r="AR3527" s="116" t="s">
        <v>1091</v>
      </c>
      <c r="AS3527" s="116">
        <v>39299</v>
      </c>
    </row>
    <row r="3528" spans="40:45" x14ac:dyDescent="0.25">
      <c r="AN3528" s="116" t="s">
        <v>1015</v>
      </c>
      <c r="AO3528" s="116" t="s">
        <v>1013</v>
      </c>
      <c r="AP3528" s="116" t="s">
        <v>1179</v>
      </c>
      <c r="AQ3528" s="116" t="s">
        <v>1035</v>
      </c>
      <c r="AR3528" s="116" t="s">
        <v>1091</v>
      </c>
      <c r="AS3528" s="116">
        <v>20</v>
      </c>
    </row>
    <row r="3529" spans="40:45" x14ac:dyDescent="0.25">
      <c r="AN3529" s="116" t="s">
        <v>1015</v>
      </c>
      <c r="AO3529" s="116" t="s">
        <v>1013</v>
      </c>
      <c r="AP3529" s="116" t="s">
        <v>1179</v>
      </c>
      <c r="AQ3529" s="116" t="s">
        <v>1036</v>
      </c>
      <c r="AR3529" s="116" t="s">
        <v>1091</v>
      </c>
      <c r="AS3529" s="116">
        <v>11296</v>
      </c>
    </row>
    <row r="3530" spans="40:45" x14ac:dyDescent="0.25">
      <c r="AN3530" s="116" t="s">
        <v>1015</v>
      </c>
      <c r="AO3530" s="116" t="s">
        <v>1013</v>
      </c>
      <c r="AP3530" s="116" t="s">
        <v>1179</v>
      </c>
      <c r="AQ3530" s="116" t="s">
        <v>1037</v>
      </c>
      <c r="AR3530" s="116" t="s">
        <v>1091</v>
      </c>
      <c r="AS3530" s="116">
        <v>908</v>
      </c>
    </row>
    <row r="3531" spans="40:45" x14ac:dyDescent="0.25">
      <c r="AN3531" s="116" t="s">
        <v>1015</v>
      </c>
      <c r="AO3531" s="116" t="s">
        <v>1013</v>
      </c>
      <c r="AP3531" s="116" t="s">
        <v>1179</v>
      </c>
      <c r="AQ3531" s="116" t="s">
        <v>1039</v>
      </c>
      <c r="AR3531" s="116" t="s">
        <v>1091</v>
      </c>
      <c r="AS3531" s="116">
        <v>13118</v>
      </c>
    </row>
    <row r="3532" spans="40:45" x14ac:dyDescent="0.25">
      <c r="AN3532" s="116" t="s">
        <v>1015</v>
      </c>
      <c r="AO3532" s="116" t="s">
        <v>1013</v>
      </c>
      <c r="AP3532" s="116" t="s">
        <v>1179</v>
      </c>
      <c r="AQ3532" s="116" t="s">
        <v>1040</v>
      </c>
      <c r="AR3532" s="116" t="s">
        <v>1091</v>
      </c>
      <c r="AS3532" s="116">
        <v>136</v>
      </c>
    </row>
    <row r="3533" spans="40:45" x14ac:dyDescent="0.25">
      <c r="AN3533" s="116" t="s">
        <v>1015</v>
      </c>
      <c r="AO3533" s="116" t="s">
        <v>1013</v>
      </c>
      <c r="AP3533" s="116" t="s">
        <v>1179</v>
      </c>
      <c r="AQ3533" s="116" t="s">
        <v>1042</v>
      </c>
      <c r="AR3533" s="116" t="s">
        <v>1091</v>
      </c>
      <c r="AS3533" s="116">
        <v>9939</v>
      </c>
    </row>
    <row r="3534" spans="40:45" x14ac:dyDescent="0.25">
      <c r="AN3534" s="116" t="s">
        <v>1015</v>
      </c>
      <c r="AO3534" s="116"/>
      <c r="AP3534" s="116"/>
      <c r="AQ3534" s="116" t="s">
        <v>3</v>
      </c>
      <c r="AR3534" s="116" t="s">
        <v>1091</v>
      </c>
      <c r="AS3534" s="116">
        <v>74715</v>
      </c>
    </row>
    <row r="3535" spans="40:45" x14ac:dyDescent="0.25">
      <c r="AN3535" s="116" t="s">
        <v>1015</v>
      </c>
      <c r="AO3535" s="116" t="s">
        <v>1013</v>
      </c>
      <c r="AP3535" s="116" t="s">
        <v>1180</v>
      </c>
      <c r="AQ3535" s="116" t="s">
        <v>1034</v>
      </c>
      <c r="AR3535" s="116" t="s">
        <v>1091</v>
      </c>
      <c r="AS3535" s="116">
        <v>20</v>
      </c>
    </row>
    <row r="3536" spans="40:45" x14ac:dyDescent="0.25">
      <c r="AN3536" s="116" t="s">
        <v>1015</v>
      </c>
      <c r="AO3536" s="116" t="s">
        <v>1013</v>
      </c>
      <c r="AP3536" s="116" t="s">
        <v>1180</v>
      </c>
      <c r="AQ3536" s="116" t="s">
        <v>1036</v>
      </c>
      <c r="AR3536" s="116" t="s">
        <v>1091</v>
      </c>
      <c r="AS3536" s="116">
        <v>25</v>
      </c>
    </row>
    <row r="3537" spans="40:45" x14ac:dyDescent="0.25">
      <c r="AN3537" s="116" t="s">
        <v>1015</v>
      </c>
      <c r="AO3537" s="116" t="s">
        <v>1013</v>
      </c>
      <c r="AP3537" s="116" t="s">
        <v>1180</v>
      </c>
      <c r="AQ3537" s="116" t="s">
        <v>1042</v>
      </c>
      <c r="AR3537" s="116" t="s">
        <v>1091</v>
      </c>
      <c r="AS3537" s="116">
        <v>1500</v>
      </c>
    </row>
    <row r="3538" spans="40:45" x14ac:dyDescent="0.25">
      <c r="AN3538" s="116" t="s">
        <v>1015</v>
      </c>
      <c r="AO3538" s="116"/>
      <c r="AP3538" s="116"/>
      <c r="AQ3538" s="116" t="s">
        <v>3</v>
      </c>
      <c r="AR3538" s="116" t="s">
        <v>1091</v>
      </c>
      <c r="AS3538" s="116">
        <v>1545</v>
      </c>
    </row>
    <row r="3539" spans="40:45" x14ac:dyDescent="0.25">
      <c r="AN3539" s="116" t="s">
        <v>1015</v>
      </c>
      <c r="AO3539" s="116" t="s">
        <v>1013</v>
      </c>
      <c r="AP3539" s="116" t="s">
        <v>1181</v>
      </c>
      <c r="AQ3539" s="116" t="s">
        <v>1034</v>
      </c>
      <c r="AR3539" s="116" t="s">
        <v>1091</v>
      </c>
      <c r="AS3539" s="116">
        <v>11708</v>
      </c>
    </row>
    <row r="3540" spans="40:45" x14ac:dyDescent="0.25">
      <c r="AN3540" s="116" t="s">
        <v>1015</v>
      </c>
      <c r="AO3540" s="116"/>
      <c r="AP3540" s="116"/>
      <c r="AQ3540" s="116" t="s">
        <v>3</v>
      </c>
      <c r="AR3540" s="116" t="s">
        <v>1091</v>
      </c>
      <c r="AS3540" s="116">
        <v>11708</v>
      </c>
    </row>
    <row r="3541" spans="40:45" x14ac:dyDescent="0.25">
      <c r="AN3541" s="116" t="s">
        <v>1015</v>
      </c>
      <c r="AO3541" s="116" t="s">
        <v>1013</v>
      </c>
      <c r="AP3541" s="116" t="s">
        <v>1182</v>
      </c>
      <c r="AQ3541" s="116" t="s">
        <v>1034</v>
      </c>
      <c r="AR3541" s="116" t="s">
        <v>1091</v>
      </c>
      <c r="AS3541" s="116">
        <v>3658</v>
      </c>
    </row>
    <row r="3542" spans="40:45" x14ac:dyDescent="0.25">
      <c r="AN3542" s="116" t="s">
        <v>1015</v>
      </c>
      <c r="AO3542" s="116" t="s">
        <v>1013</v>
      </c>
      <c r="AP3542" s="116" t="s">
        <v>1182</v>
      </c>
      <c r="AQ3542" s="116" t="s">
        <v>1035</v>
      </c>
      <c r="AR3542" s="116" t="s">
        <v>1091</v>
      </c>
      <c r="AS3542" s="116">
        <v>2</v>
      </c>
    </row>
    <row r="3543" spans="40:45" x14ac:dyDescent="0.25">
      <c r="AN3543" s="116" t="s">
        <v>1015</v>
      </c>
      <c r="AO3543" s="116" t="s">
        <v>1013</v>
      </c>
      <c r="AP3543" s="116" t="s">
        <v>1182</v>
      </c>
      <c r="AQ3543" s="116" t="s">
        <v>1036</v>
      </c>
      <c r="AR3543" s="116" t="s">
        <v>1091</v>
      </c>
      <c r="AS3543" s="116">
        <v>220</v>
      </c>
    </row>
    <row r="3544" spans="40:45" x14ac:dyDescent="0.25">
      <c r="AN3544" s="116" t="s">
        <v>1015</v>
      </c>
      <c r="AO3544" s="116" t="s">
        <v>1013</v>
      </c>
      <c r="AP3544" s="116" t="s">
        <v>1182</v>
      </c>
      <c r="AQ3544" s="116" t="s">
        <v>1040</v>
      </c>
      <c r="AR3544" s="116" t="s">
        <v>1091</v>
      </c>
      <c r="AS3544" s="116">
        <v>128</v>
      </c>
    </row>
    <row r="3545" spans="40:45" x14ac:dyDescent="0.25">
      <c r="AN3545" s="116" t="s">
        <v>1015</v>
      </c>
      <c r="AO3545" s="116" t="s">
        <v>1013</v>
      </c>
      <c r="AP3545" s="116" t="s">
        <v>1182</v>
      </c>
      <c r="AQ3545" s="116" t="s">
        <v>1041</v>
      </c>
      <c r="AR3545" s="116" t="s">
        <v>1091</v>
      </c>
      <c r="AS3545" s="116">
        <v>45</v>
      </c>
    </row>
    <row r="3546" spans="40:45" x14ac:dyDescent="0.25">
      <c r="AN3546" s="116" t="s">
        <v>1015</v>
      </c>
      <c r="AO3546" s="116" t="s">
        <v>1013</v>
      </c>
      <c r="AP3546" s="116" t="s">
        <v>1182</v>
      </c>
      <c r="AQ3546" s="116" t="s">
        <v>1042</v>
      </c>
      <c r="AR3546" s="116" t="s">
        <v>1091</v>
      </c>
      <c r="AS3546" s="116">
        <v>617</v>
      </c>
    </row>
    <row r="3547" spans="40:45" x14ac:dyDescent="0.25">
      <c r="AN3547" s="116" t="s">
        <v>1015</v>
      </c>
      <c r="AO3547" s="116"/>
      <c r="AP3547" s="116"/>
      <c r="AQ3547" s="116" t="s">
        <v>3</v>
      </c>
      <c r="AR3547" s="116" t="s">
        <v>1091</v>
      </c>
      <c r="AS3547" s="116">
        <v>4670</v>
      </c>
    </row>
    <row r="3548" spans="40:45" x14ac:dyDescent="0.25">
      <c r="AN3548" s="116" t="s">
        <v>1015</v>
      </c>
      <c r="AO3548" s="116" t="s">
        <v>1154</v>
      </c>
      <c r="AP3548" s="116" t="s">
        <v>911</v>
      </c>
      <c r="AQ3548" s="116" t="s">
        <v>1034</v>
      </c>
      <c r="AR3548" s="116" t="s">
        <v>1091</v>
      </c>
      <c r="AS3548" s="116">
        <v>2698</v>
      </c>
    </row>
    <row r="3549" spans="40:45" x14ac:dyDescent="0.25">
      <c r="AN3549" s="116" t="s">
        <v>1015</v>
      </c>
      <c r="AO3549" s="116" t="s">
        <v>1154</v>
      </c>
      <c r="AP3549" s="116" t="s">
        <v>911</v>
      </c>
      <c r="AQ3549" s="116" t="s">
        <v>1035</v>
      </c>
      <c r="AR3549" s="116" t="s">
        <v>1091</v>
      </c>
      <c r="AS3549" s="116">
        <v>9149</v>
      </c>
    </row>
    <row r="3550" spans="40:45" x14ac:dyDescent="0.25">
      <c r="AN3550" s="116" t="s">
        <v>1015</v>
      </c>
      <c r="AO3550" s="116" t="s">
        <v>1154</v>
      </c>
      <c r="AP3550" s="116" t="s">
        <v>911</v>
      </c>
      <c r="AQ3550" s="116" t="s">
        <v>1037</v>
      </c>
      <c r="AR3550" s="116" t="s">
        <v>1091</v>
      </c>
      <c r="AS3550" s="116">
        <v>860</v>
      </c>
    </row>
    <row r="3551" spans="40:45" x14ac:dyDescent="0.25">
      <c r="AN3551" s="116" t="s">
        <v>1015</v>
      </c>
      <c r="AO3551" s="116" t="s">
        <v>1154</v>
      </c>
      <c r="AP3551" s="116" t="s">
        <v>911</v>
      </c>
      <c r="AQ3551" s="116" t="s">
        <v>1038</v>
      </c>
      <c r="AR3551" s="116" t="s">
        <v>1091</v>
      </c>
      <c r="AS3551" s="116">
        <v>13190</v>
      </c>
    </row>
    <row r="3552" spans="40:45" x14ac:dyDescent="0.25">
      <c r="AN3552" s="116" t="s">
        <v>1015</v>
      </c>
      <c r="AO3552" s="116" t="s">
        <v>1154</v>
      </c>
      <c r="AP3552" s="116" t="s">
        <v>911</v>
      </c>
      <c r="AQ3552" s="116" t="s">
        <v>1039</v>
      </c>
      <c r="AR3552" s="116" t="s">
        <v>1091</v>
      </c>
      <c r="AS3552" s="116">
        <v>12859</v>
      </c>
    </row>
    <row r="3553" spans="40:45" x14ac:dyDescent="0.25">
      <c r="AN3553" s="116" t="s">
        <v>1015</v>
      </c>
      <c r="AO3553" s="116" t="s">
        <v>1154</v>
      </c>
      <c r="AP3553" s="116" t="s">
        <v>911</v>
      </c>
      <c r="AQ3553" s="116" t="s">
        <v>1040</v>
      </c>
      <c r="AR3553" s="116" t="s">
        <v>1091</v>
      </c>
      <c r="AS3553" s="116">
        <v>6452</v>
      </c>
    </row>
    <row r="3554" spans="40:45" x14ac:dyDescent="0.25">
      <c r="AN3554" s="116" t="s">
        <v>1015</v>
      </c>
      <c r="AO3554" s="116" t="s">
        <v>1154</v>
      </c>
      <c r="AP3554" s="116" t="s">
        <v>911</v>
      </c>
      <c r="AQ3554" s="116" t="s">
        <v>1041</v>
      </c>
      <c r="AR3554" s="116" t="s">
        <v>1091</v>
      </c>
      <c r="AS3554" s="116">
        <v>10155</v>
      </c>
    </row>
    <row r="3555" spans="40:45" x14ac:dyDescent="0.25">
      <c r="AN3555" s="116" t="s">
        <v>1015</v>
      </c>
      <c r="AO3555" s="116" t="s">
        <v>1154</v>
      </c>
      <c r="AP3555" s="116" t="s">
        <v>911</v>
      </c>
      <c r="AQ3555" s="116" t="s">
        <v>1042</v>
      </c>
      <c r="AR3555" s="116" t="s">
        <v>1091</v>
      </c>
      <c r="AS3555" s="116">
        <v>18662</v>
      </c>
    </row>
    <row r="3556" spans="40:45" x14ac:dyDescent="0.25">
      <c r="AN3556" s="116" t="s">
        <v>1015</v>
      </c>
      <c r="AO3556" s="116"/>
      <c r="AP3556" s="116"/>
      <c r="AQ3556" s="116" t="s">
        <v>3</v>
      </c>
      <c r="AR3556" s="116" t="s">
        <v>1091</v>
      </c>
      <c r="AS3556" s="116">
        <v>74026</v>
      </c>
    </row>
    <row r="3557" spans="40:45" x14ac:dyDescent="0.25">
      <c r="AN3557" s="116" t="s">
        <v>1015</v>
      </c>
      <c r="AO3557" s="116" t="s">
        <v>1154</v>
      </c>
      <c r="AP3557" s="116" t="s">
        <v>1178</v>
      </c>
      <c r="AQ3557" s="116" t="s">
        <v>1034</v>
      </c>
      <c r="AR3557" s="116" t="s">
        <v>1091</v>
      </c>
      <c r="AS3557" s="116">
        <v>1046</v>
      </c>
    </row>
    <row r="3558" spans="40:45" x14ac:dyDescent="0.25">
      <c r="AN3558" s="116" t="s">
        <v>1015</v>
      </c>
      <c r="AO3558" s="116" t="s">
        <v>1154</v>
      </c>
      <c r="AP3558" s="116" t="s">
        <v>1178</v>
      </c>
      <c r="AQ3558" s="116" t="s">
        <v>1035</v>
      </c>
      <c r="AR3558" s="116" t="s">
        <v>1091</v>
      </c>
      <c r="AS3558" s="116">
        <v>7460</v>
      </c>
    </row>
    <row r="3559" spans="40:45" x14ac:dyDescent="0.25">
      <c r="AN3559" s="116" t="s">
        <v>1015</v>
      </c>
      <c r="AO3559" s="116" t="s">
        <v>1154</v>
      </c>
      <c r="AP3559" s="116" t="s">
        <v>1178</v>
      </c>
      <c r="AQ3559" s="116" t="s">
        <v>1037</v>
      </c>
      <c r="AR3559" s="116" t="s">
        <v>1091</v>
      </c>
      <c r="AS3559" s="116">
        <v>298</v>
      </c>
    </row>
    <row r="3560" spans="40:45" x14ac:dyDescent="0.25">
      <c r="AN3560" s="116" t="s">
        <v>1015</v>
      </c>
      <c r="AO3560" s="116" t="s">
        <v>1154</v>
      </c>
      <c r="AP3560" s="116" t="s">
        <v>1178</v>
      </c>
      <c r="AQ3560" s="116" t="s">
        <v>1038</v>
      </c>
      <c r="AR3560" s="116" t="s">
        <v>1091</v>
      </c>
      <c r="AS3560" s="116">
        <v>4059</v>
      </c>
    </row>
    <row r="3561" spans="40:45" x14ac:dyDescent="0.25">
      <c r="AN3561" s="116" t="s">
        <v>1015</v>
      </c>
      <c r="AO3561" s="116" t="s">
        <v>1154</v>
      </c>
      <c r="AP3561" s="116" t="s">
        <v>1178</v>
      </c>
      <c r="AQ3561" s="116" t="s">
        <v>1039</v>
      </c>
      <c r="AR3561" s="116" t="s">
        <v>1091</v>
      </c>
      <c r="AS3561" s="116">
        <v>3196</v>
      </c>
    </row>
    <row r="3562" spans="40:45" x14ac:dyDescent="0.25">
      <c r="AN3562" s="116" t="s">
        <v>1015</v>
      </c>
      <c r="AO3562" s="116" t="s">
        <v>1154</v>
      </c>
      <c r="AP3562" s="116" t="s">
        <v>1178</v>
      </c>
      <c r="AQ3562" s="116" t="s">
        <v>1040</v>
      </c>
      <c r="AR3562" s="116" t="s">
        <v>1091</v>
      </c>
      <c r="AS3562" s="116">
        <v>6230</v>
      </c>
    </row>
    <row r="3563" spans="40:45" x14ac:dyDescent="0.25">
      <c r="AN3563" s="116" t="s">
        <v>1015</v>
      </c>
      <c r="AO3563" s="116" t="s">
        <v>1154</v>
      </c>
      <c r="AP3563" s="116" t="s">
        <v>1178</v>
      </c>
      <c r="AQ3563" s="116" t="s">
        <v>1041</v>
      </c>
      <c r="AR3563" s="116" t="s">
        <v>1091</v>
      </c>
      <c r="AS3563" s="116">
        <v>7858</v>
      </c>
    </row>
    <row r="3564" spans="40:45" x14ac:dyDescent="0.25">
      <c r="AN3564" s="116" t="s">
        <v>1015</v>
      </c>
      <c r="AO3564" s="116" t="s">
        <v>1154</v>
      </c>
      <c r="AP3564" s="116" t="s">
        <v>1178</v>
      </c>
      <c r="AQ3564" s="116" t="s">
        <v>1042</v>
      </c>
      <c r="AR3564" s="116" t="s">
        <v>1091</v>
      </c>
      <c r="AS3564" s="116">
        <v>11674</v>
      </c>
    </row>
    <row r="3565" spans="40:45" x14ac:dyDescent="0.25">
      <c r="AN3565" s="116" t="s">
        <v>1015</v>
      </c>
      <c r="AO3565" s="116"/>
      <c r="AP3565" s="116"/>
      <c r="AQ3565" s="116" t="s">
        <v>3</v>
      </c>
      <c r="AR3565" s="116" t="s">
        <v>1091</v>
      </c>
      <c r="AS3565" s="116">
        <v>41821</v>
      </c>
    </row>
    <row r="3566" spans="40:45" x14ac:dyDescent="0.25">
      <c r="AN3566" s="116" t="s">
        <v>1015</v>
      </c>
      <c r="AO3566" s="116" t="s">
        <v>1154</v>
      </c>
      <c r="AP3566" s="116" t="s">
        <v>1179</v>
      </c>
      <c r="AQ3566" s="116" t="s">
        <v>1034</v>
      </c>
      <c r="AR3566" s="116" t="s">
        <v>1091</v>
      </c>
      <c r="AS3566" s="116">
        <v>408</v>
      </c>
    </row>
    <row r="3567" spans="40:45" x14ac:dyDescent="0.25">
      <c r="AN3567" s="116" t="s">
        <v>1015</v>
      </c>
      <c r="AO3567" s="116" t="s">
        <v>1154</v>
      </c>
      <c r="AP3567" s="116" t="s">
        <v>1179</v>
      </c>
      <c r="AQ3567" s="116" t="s">
        <v>1035</v>
      </c>
      <c r="AR3567" s="116" t="s">
        <v>1091</v>
      </c>
      <c r="AS3567" s="116">
        <v>1666</v>
      </c>
    </row>
    <row r="3568" spans="40:45" x14ac:dyDescent="0.25">
      <c r="AN3568" s="116" t="s">
        <v>1015</v>
      </c>
      <c r="AO3568" s="116" t="s">
        <v>1154</v>
      </c>
      <c r="AP3568" s="116" t="s">
        <v>1179</v>
      </c>
      <c r="AQ3568" s="116" t="s">
        <v>1037</v>
      </c>
      <c r="AR3568" s="116" t="s">
        <v>1091</v>
      </c>
      <c r="AS3568" s="116">
        <v>562</v>
      </c>
    </row>
    <row r="3569" spans="40:45" x14ac:dyDescent="0.25">
      <c r="AN3569" s="116" t="s">
        <v>1015</v>
      </c>
      <c r="AO3569" s="116" t="s">
        <v>1154</v>
      </c>
      <c r="AP3569" s="116" t="s">
        <v>1179</v>
      </c>
      <c r="AQ3569" s="116" t="s">
        <v>1038</v>
      </c>
      <c r="AR3569" s="116" t="s">
        <v>1091</v>
      </c>
      <c r="AS3569" s="116">
        <v>4767</v>
      </c>
    </row>
    <row r="3570" spans="40:45" x14ac:dyDescent="0.25">
      <c r="AN3570" s="116" t="s">
        <v>1015</v>
      </c>
      <c r="AO3570" s="116" t="s">
        <v>1154</v>
      </c>
      <c r="AP3570" s="116" t="s">
        <v>1179</v>
      </c>
      <c r="AQ3570" s="116" t="s">
        <v>1039</v>
      </c>
      <c r="AR3570" s="116" t="s">
        <v>1091</v>
      </c>
      <c r="AS3570" s="116">
        <v>7582</v>
      </c>
    </row>
    <row r="3571" spans="40:45" x14ac:dyDescent="0.25">
      <c r="AN3571" s="116" t="s">
        <v>1015</v>
      </c>
      <c r="AO3571" s="116" t="s">
        <v>1154</v>
      </c>
      <c r="AP3571" s="116" t="s">
        <v>1179</v>
      </c>
      <c r="AQ3571" s="116" t="s">
        <v>1040</v>
      </c>
      <c r="AR3571" s="116" t="s">
        <v>1091</v>
      </c>
      <c r="AS3571" s="116">
        <v>44</v>
      </c>
    </row>
    <row r="3572" spans="40:45" x14ac:dyDescent="0.25">
      <c r="AN3572" s="116" t="s">
        <v>1015</v>
      </c>
      <c r="AO3572" s="116" t="s">
        <v>1154</v>
      </c>
      <c r="AP3572" s="116" t="s">
        <v>1179</v>
      </c>
      <c r="AQ3572" s="116" t="s">
        <v>1041</v>
      </c>
      <c r="AR3572" s="116" t="s">
        <v>1091</v>
      </c>
      <c r="AS3572" s="116">
        <v>1706</v>
      </c>
    </row>
    <row r="3573" spans="40:45" x14ac:dyDescent="0.25">
      <c r="AN3573" s="116" t="s">
        <v>1015</v>
      </c>
      <c r="AO3573" s="116" t="s">
        <v>1154</v>
      </c>
      <c r="AP3573" s="116" t="s">
        <v>1179</v>
      </c>
      <c r="AQ3573" s="116" t="s">
        <v>1042</v>
      </c>
      <c r="AR3573" s="116" t="s">
        <v>1091</v>
      </c>
      <c r="AS3573" s="116">
        <v>4510</v>
      </c>
    </row>
    <row r="3574" spans="40:45" x14ac:dyDescent="0.25">
      <c r="AN3574" s="116" t="s">
        <v>1015</v>
      </c>
      <c r="AO3574" s="116"/>
      <c r="AP3574" s="116"/>
      <c r="AQ3574" s="116" t="s">
        <v>3</v>
      </c>
      <c r="AR3574" s="116" t="s">
        <v>1091</v>
      </c>
      <c r="AS3574" s="116">
        <v>21244</v>
      </c>
    </row>
    <row r="3575" spans="40:45" x14ac:dyDescent="0.25">
      <c r="AN3575" s="116" t="s">
        <v>1015</v>
      </c>
      <c r="AO3575" s="116" t="s">
        <v>1154</v>
      </c>
      <c r="AP3575" s="116" t="s">
        <v>1180</v>
      </c>
      <c r="AQ3575" s="116" t="s">
        <v>1038</v>
      </c>
      <c r="AR3575" s="116" t="s">
        <v>1091</v>
      </c>
      <c r="AS3575" s="116">
        <v>2910</v>
      </c>
    </row>
    <row r="3576" spans="40:45" x14ac:dyDescent="0.25">
      <c r="AN3576" s="116" t="s">
        <v>1015</v>
      </c>
      <c r="AO3576" s="116" t="s">
        <v>1154</v>
      </c>
      <c r="AP3576" s="116" t="s">
        <v>1180</v>
      </c>
      <c r="AQ3576" s="116" t="s">
        <v>1040</v>
      </c>
      <c r="AR3576" s="116" t="s">
        <v>1091</v>
      </c>
      <c r="AS3576" s="116">
        <v>176</v>
      </c>
    </row>
    <row r="3577" spans="40:45" x14ac:dyDescent="0.25">
      <c r="AN3577" s="116" t="s">
        <v>1015</v>
      </c>
      <c r="AO3577" s="116" t="s">
        <v>1154</v>
      </c>
      <c r="AP3577" s="116" t="s">
        <v>1180</v>
      </c>
      <c r="AQ3577" s="116" t="s">
        <v>1042</v>
      </c>
      <c r="AR3577" s="116" t="s">
        <v>1091</v>
      </c>
      <c r="AS3577" s="116">
        <v>1629</v>
      </c>
    </row>
    <row r="3578" spans="40:45" x14ac:dyDescent="0.25">
      <c r="AN3578" s="116" t="s">
        <v>1015</v>
      </c>
      <c r="AO3578" s="116"/>
      <c r="AP3578" s="116"/>
      <c r="AQ3578" s="116" t="s">
        <v>3</v>
      </c>
      <c r="AR3578" s="116" t="s">
        <v>1091</v>
      </c>
      <c r="AS3578" s="116">
        <v>4715</v>
      </c>
    </row>
    <row r="3579" spans="40:45" x14ac:dyDescent="0.25">
      <c r="AN3579" s="116" t="s">
        <v>1015</v>
      </c>
      <c r="AO3579" s="116" t="s">
        <v>1154</v>
      </c>
      <c r="AP3579" s="116" t="s">
        <v>1182</v>
      </c>
      <c r="AQ3579" s="116" t="s">
        <v>1034</v>
      </c>
      <c r="AR3579" s="116" t="s">
        <v>1091</v>
      </c>
      <c r="AS3579" s="116">
        <v>1243</v>
      </c>
    </row>
    <row r="3580" spans="40:45" x14ac:dyDescent="0.25">
      <c r="AN3580" s="116" t="s">
        <v>1015</v>
      </c>
      <c r="AO3580" s="116" t="s">
        <v>1154</v>
      </c>
      <c r="AP3580" s="116" t="s">
        <v>1182</v>
      </c>
      <c r="AQ3580" s="116" t="s">
        <v>1035</v>
      </c>
      <c r="AR3580" s="116" t="s">
        <v>1091</v>
      </c>
      <c r="AS3580" s="116">
        <v>23</v>
      </c>
    </row>
    <row r="3581" spans="40:45" x14ac:dyDescent="0.25">
      <c r="AN3581" s="116" t="s">
        <v>1015</v>
      </c>
      <c r="AO3581" s="116" t="s">
        <v>1154</v>
      </c>
      <c r="AP3581" s="116" t="s">
        <v>1182</v>
      </c>
      <c r="AQ3581" s="116" t="s">
        <v>1038</v>
      </c>
      <c r="AR3581" s="116" t="s">
        <v>1091</v>
      </c>
      <c r="AS3581" s="116">
        <v>1454</v>
      </c>
    </row>
    <row r="3582" spans="40:45" x14ac:dyDescent="0.25">
      <c r="AN3582" s="116" t="s">
        <v>1015</v>
      </c>
      <c r="AO3582" s="116" t="s">
        <v>1154</v>
      </c>
      <c r="AP3582" s="116" t="s">
        <v>1182</v>
      </c>
      <c r="AQ3582" s="116" t="s">
        <v>1039</v>
      </c>
      <c r="AR3582" s="116" t="s">
        <v>1091</v>
      </c>
      <c r="AS3582" s="116">
        <v>2081</v>
      </c>
    </row>
    <row r="3583" spans="40:45" x14ac:dyDescent="0.25">
      <c r="AN3583" s="116" t="s">
        <v>1015</v>
      </c>
      <c r="AO3583" s="116" t="s">
        <v>1154</v>
      </c>
      <c r="AP3583" s="116" t="s">
        <v>1182</v>
      </c>
      <c r="AQ3583" s="116" t="s">
        <v>1040</v>
      </c>
      <c r="AR3583" s="116" t="s">
        <v>1091</v>
      </c>
      <c r="AS3583" s="116">
        <v>2</v>
      </c>
    </row>
    <row r="3584" spans="40:45" x14ac:dyDescent="0.25">
      <c r="AN3584" s="116" t="s">
        <v>1015</v>
      </c>
      <c r="AO3584" s="116" t="s">
        <v>1154</v>
      </c>
      <c r="AP3584" s="116" t="s">
        <v>1182</v>
      </c>
      <c r="AQ3584" s="116" t="s">
        <v>1041</v>
      </c>
      <c r="AR3584" s="116" t="s">
        <v>1091</v>
      </c>
      <c r="AS3584" s="116">
        <v>592</v>
      </c>
    </row>
    <row r="3585" spans="40:45" x14ac:dyDescent="0.25">
      <c r="AN3585" s="116" t="s">
        <v>1015</v>
      </c>
      <c r="AO3585" s="116" t="s">
        <v>1154</v>
      </c>
      <c r="AP3585" s="116" t="s">
        <v>1182</v>
      </c>
      <c r="AQ3585" s="116" t="s">
        <v>1042</v>
      </c>
      <c r="AR3585" s="116" t="s">
        <v>1091</v>
      </c>
      <c r="AS3585" s="116">
        <v>849</v>
      </c>
    </row>
    <row r="3586" spans="40:45" x14ac:dyDescent="0.25">
      <c r="AN3586" s="116" t="s">
        <v>1015</v>
      </c>
      <c r="AO3586" s="116"/>
      <c r="AP3586" s="116"/>
      <c r="AQ3586" s="116" t="s">
        <v>3</v>
      </c>
      <c r="AR3586" s="116" t="s">
        <v>1091</v>
      </c>
      <c r="AS3586" s="116">
        <v>6245</v>
      </c>
    </row>
    <row r="3587" spans="40:45" x14ac:dyDescent="0.25">
      <c r="AN3587" s="116" t="s">
        <v>1015</v>
      </c>
      <c r="AO3587" s="116" t="s">
        <v>964</v>
      </c>
      <c r="AP3587" s="116" t="s">
        <v>911</v>
      </c>
      <c r="AQ3587" s="116" t="s">
        <v>1034</v>
      </c>
      <c r="AR3587" s="116" t="s">
        <v>1091</v>
      </c>
      <c r="AS3587" s="116">
        <v>143050</v>
      </c>
    </row>
    <row r="3588" spans="40:45" x14ac:dyDescent="0.25">
      <c r="AN3588" s="116" t="s">
        <v>1015</v>
      </c>
      <c r="AO3588" s="116" t="s">
        <v>964</v>
      </c>
      <c r="AP3588" s="116" t="s">
        <v>911</v>
      </c>
      <c r="AQ3588" s="116" t="s">
        <v>1035</v>
      </c>
      <c r="AR3588" s="116" t="s">
        <v>1091</v>
      </c>
      <c r="AS3588" s="116">
        <v>69729</v>
      </c>
    </row>
    <row r="3589" spans="40:45" x14ac:dyDescent="0.25">
      <c r="AN3589" s="116" t="s">
        <v>1015</v>
      </c>
      <c r="AO3589" s="116" t="s">
        <v>964</v>
      </c>
      <c r="AP3589" s="116" t="s">
        <v>911</v>
      </c>
      <c r="AQ3589" s="116" t="s">
        <v>1036</v>
      </c>
      <c r="AR3589" s="116" t="s">
        <v>1091</v>
      </c>
      <c r="AS3589" s="116">
        <v>205717</v>
      </c>
    </row>
    <row r="3590" spans="40:45" x14ac:dyDescent="0.25">
      <c r="AN3590" s="116" t="s">
        <v>1015</v>
      </c>
      <c r="AO3590" s="116" t="s">
        <v>964</v>
      </c>
      <c r="AP3590" s="116" t="s">
        <v>911</v>
      </c>
      <c r="AQ3590" s="116" t="s">
        <v>1037</v>
      </c>
      <c r="AR3590" s="116" t="s">
        <v>1091</v>
      </c>
      <c r="AS3590" s="116">
        <v>727594</v>
      </c>
    </row>
    <row r="3591" spans="40:45" x14ac:dyDescent="0.25">
      <c r="AN3591" s="116" t="s">
        <v>1015</v>
      </c>
      <c r="AO3591" s="116" t="s">
        <v>964</v>
      </c>
      <c r="AP3591" s="116" t="s">
        <v>911</v>
      </c>
      <c r="AQ3591" s="116" t="s">
        <v>1038</v>
      </c>
      <c r="AR3591" s="116" t="s">
        <v>1091</v>
      </c>
      <c r="AS3591" s="116">
        <v>50074</v>
      </c>
    </row>
    <row r="3592" spans="40:45" x14ac:dyDescent="0.25">
      <c r="AN3592" s="116" t="s">
        <v>1015</v>
      </c>
      <c r="AO3592" s="116" t="s">
        <v>964</v>
      </c>
      <c r="AP3592" s="116" t="s">
        <v>911</v>
      </c>
      <c r="AQ3592" s="116" t="s">
        <v>1039</v>
      </c>
      <c r="AR3592" s="116" t="s">
        <v>1091</v>
      </c>
      <c r="AS3592" s="116">
        <v>118188</v>
      </c>
    </row>
    <row r="3593" spans="40:45" x14ac:dyDescent="0.25">
      <c r="AN3593" s="116" t="s">
        <v>1015</v>
      </c>
      <c r="AO3593" s="116" t="s">
        <v>964</v>
      </c>
      <c r="AP3593" s="116" t="s">
        <v>911</v>
      </c>
      <c r="AQ3593" s="116" t="s">
        <v>1040</v>
      </c>
      <c r="AR3593" s="116" t="s">
        <v>1091</v>
      </c>
      <c r="AS3593" s="116">
        <v>116283</v>
      </c>
    </row>
    <row r="3594" spans="40:45" x14ac:dyDescent="0.25">
      <c r="AN3594" s="116" t="s">
        <v>1015</v>
      </c>
      <c r="AO3594" s="116" t="s">
        <v>964</v>
      </c>
      <c r="AP3594" s="116" t="s">
        <v>911</v>
      </c>
      <c r="AQ3594" s="116" t="s">
        <v>1041</v>
      </c>
      <c r="AR3594" s="116" t="s">
        <v>1091</v>
      </c>
      <c r="AS3594" s="116">
        <v>62361</v>
      </c>
    </row>
    <row r="3595" spans="40:45" x14ac:dyDescent="0.25">
      <c r="AN3595" s="116" t="s">
        <v>1015</v>
      </c>
      <c r="AO3595" s="116" t="s">
        <v>964</v>
      </c>
      <c r="AP3595" s="116" t="s">
        <v>911</v>
      </c>
      <c r="AQ3595" s="116" t="s">
        <v>1042</v>
      </c>
      <c r="AR3595" s="116" t="s">
        <v>1091</v>
      </c>
      <c r="AS3595" s="116">
        <v>482049</v>
      </c>
    </row>
    <row r="3596" spans="40:45" x14ac:dyDescent="0.25">
      <c r="AN3596" s="116" t="s">
        <v>1015</v>
      </c>
      <c r="AO3596" s="116"/>
      <c r="AP3596" s="116"/>
      <c r="AQ3596" s="116" t="s">
        <v>3</v>
      </c>
      <c r="AR3596" s="116" t="s">
        <v>1091</v>
      </c>
      <c r="AS3596" s="116">
        <v>1975046</v>
      </c>
    </row>
    <row r="3597" spans="40:45" x14ac:dyDescent="0.25">
      <c r="AN3597" s="116" t="s">
        <v>1015</v>
      </c>
      <c r="AO3597" s="116" t="s">
        <v>964</v>
      </c>
      <c r="AP3597" s="116" t="s">
        <v>1178</v>
      </c>
      <c r="AQ3597" s="116" t="s">
        <v>1034</v>
      </c>
      <c r="AR3597" s="116" t="s">
        <v>1091</v>
      </c>
      <c r="AS3597" s="116">
        <v>74473</v>
      </c>
    </row>
    <row r="3598" spans="40:45" x14ac:dyDescent="0.25">
      <c r="AN3598" s="116" t="s">
        <v>1015</v>
      </c>
      <c r="AO3598" s="116" t="s">
        <v>964</v>
      </c>
      <c r="AP3598" s="116" t="s">
        <v>1178</v>
      </c>
      <c r="AQ3598" s="116" t="s">
        <v>1035</v>
      </c>
      <c r="AR3598" s="116" t="s">
        <v>1091</v>
      </c>
      <c r="AS3598" s="116">
        <v>45923</v>
      </c>
    </row>
    <row r="3599" spans="40:45" x14ac:dyDescent="0.25">
      <c r="AN3599" s="116" t="s">
        <v>1015</v>
      </c>
      <c r="AO3599" s="116" t="s">
        <v>964</v>
      </c>
      <c r="AP3599" s="116" t="s">
        <v>1178</v>
      </c>
      <c r="AQ3599" s="116" t="s">
        <v>1036</v>
      </c>
      <c r="AR3599" s="116" t="s">
        <v>1091</v>
      </c>
      <c r="AS3599" s="116">
        <v>150262</v>
      </c>
    </row>
    <row r="3600" spans="40:45" x14ac:dyDescent="0.25">
      <c r="AN3600" s="116" t="s">
        <v>1015</v>
      </c>
      <c r="AO3600" s="116" t="s">
        <v>964</v>
      </c>
      <c r="AP3600" s="116" t="s">
        <v>1178</v>
      </c>
      <c r="AQ3600" s="116" t="s">
        <v>1037</v>
      </c>
      <c r="AR3600" s="116" t="s">
        <v>1091</v>
      </c>
      <c r="AS3600" s="116">
        <v>472977</v>
      </c>
    </row>
    <row r="3601" spans="40:45" x14ac:dyDescent="0.25">
      <c r="AN3601" s="116" t="s">
        <v>1015</v>
      </c>
      <c r="AO3601" s="116" t="s">
        <v>964</v>
      </c>
      <c r="AP3601" s="116" t="s">
        <v>1178</v>
      </c>
      <c r="AQ3601" s="116" t="s">
        <v>1038</v>
      </c>
      <c r="AR3601" s="116" t="s">
        <v>1091</v>
      </c>
      <c r="AS3601" s="116">
        <v>33798</v>
      </c>
    </row>
    <row r="3602" spans="40:45" x14ac:dyDescent="0.25">
      <c r="AN3602" s="116" t="s">
        <v>1015</v>
      </c>
      <c r="AO3602" s="116" t="s">
        <v>964</v>
      </c>
      <c r="AP3602" s="116" t="s">
        <v>1178</v>
      </c>
      <c r="AQ3602" s="116" t="s">
        <v>1039</v>
      </c>
      <c r="AR3602" s="116" t="s">
        <v>1091</v>
      </c>
      <c r="AS3602" s="116">
        <v>75161</v>
      </c>
    </row>
    <row r="3603" spans="40:45" x14ac:dyDescent="0.25">
      <c r="AN3603" s="116" t="s">
        <v>1015</v>
      </c>
      <c r="AO3603" s="116" t="s">
        <v>964</v>
      </c>
      <c r="AP3603" s="116" t="s">
        <v>1178</v>
      </c>
      <c r="AQ3603" s="116" t="s">
        <v>1040</v>
      </c>
      <c r="AR3603" s="116" t="s">
        <v>1091</v>
      </c>
      <c r="AS3603" s="116">
        <v>6005</v>
      </c>
    </row>
    <row r="3604" spans="40:45" x14ac:dyDescent="0.25">
      <c r="AN3604" s="116" t="s">
        <v>1015</v>
      </c>
      <c r="AO3604" s="116" t="s">
        <v>964</v>
      </c>
      <c r="AP3604" s="116" t="s">
        <v>1178</v>
      </c>
      <c r="AQ3604" s="116" t="s">
        <v>1041</v>
      </c>
      <c r="AR3604" s="116" t="s">
        <v>1091</v>
      </c>
      <c r="AS3604" s="116">
        <v>32010</v>
      </c>
    </row>
    <row r="3605" spans="40:45" x14ac:dyDescent="0.25">
      <c r="AN3605" s="116" t="s">
        <v>1015</v>
      </c>
      <c r="AO3605" s="116" t="s">
        <v>964</v>
      </c>
      <c r="AP3605" s="116" t="s">
        <v>1178</v>
      </c>
      <c r="AQ3605" s="116" t="s">
        <v>1042</v>
      </c>
      <c r="AR3605" s="116" t="s">
        <v>1091</v>
      </c>
      <c r="AS3605" s="116">
        <v>397459</v>
      </c>
    </row>
    <row r="3606" spans="40:45" x14ac:dyDescent="0.25">
      <c r="AN3606" s="116" t="s">
        <v>1015</v>
      </c>
      <c r="AO3606" s="116"/>
      <c r="AP3606" s="116"/>
      <c r="AQ3606" s="116" t="s">
        <v>3</v>
      </c>
      <c r="AR3606" s="116" t="s">
        <v>1091</v>
      </c>
      <c r="AS3606" s="116">
        <v>1288068</v>
      </c>
    </row>
    <row r="3607" spans="40:45" x14ac:dyDescent="0.25">
      <c r="AN3607" s="116" t="s">
        <v>1015</v>
      </c>
      <c r="AO3607" s="116" t="s">
        <v>964</v>
      </c>
      <c r="AP3607" s="116" t="s">
        <v>1179</v>
      </c>
      <c r="AQ3607" s="116" t="s">
        <v>1034</v>
      </c>
      <c r="AR3607" s="116" t="s">
        <v>1091</v>
      </c>
      <c r="AS3607" s="116">
        <v>22147</v>
      </c>
    </row>
    <row r="3608" spans="40:45" x14ac:dyDescent="0.25">
      <c r="AN3608" s="116" t="s">
        <v>1015</v>
      </c>
      <c r="AO3608" s="116" t="s">
        <v>964</v>
      </c>
      <c r="AP3608" s="116" t="s">
        <v>1179</v>
      </c>
      <c r="AQ3608" s="116" t="s">
        <v>1035</v>
      </c>
      <c r="AR3608" s="116" t="s">
        <v>1091</v>
      </c>
      <c r="AS3608" s="116">
        <v>10448</v>
      </c>
    </row>
    <row r="3609" spans="40:45" x14ac:dyDescent="0.25">
      <c r="AN3609" s="116" t="s">
        <v>1015</v>
      </c>
      <c r="AO3609" s="116" t="s">
        <v>964</v>
      </c>
      <c r="AP3609" s="116" t="s">
        <v>1179</v>
      </c>
      <c r="AQ3609" s="116" t="s">
        <v>1036</v>
      </c>
      <c r="AR3609" s="116" t="s">
        <v>1091</v>
      </c>
      <c r="AS3609" s="116">
        <v>28040</v>
      </c>
    </row>
    <row r="3610" spans="40:45" x14ac:dyDescent="0.25">
      <c r="AN3610" s="116" t="s">
        <v>1015</v>
      </c>
      <c r="AO3610" s="116" t="s">
        <v>964</v>
      </c>
      <c r="AP3610" s="116" t="s">
        <v>1179</v>
      </c>
      <c r="AQ3610" s="116" t="s">
        <v>1037</v>
      </c>
      <c r="AR3610" s="116" t="s">
        <v>1091</v>
      </c>
      <c r="AS3610" s="116">
        <v>114919</v>
      </c>
    </row>
    <row r="3611" spans="40:45" x14ac:dyDescent="0.25">
      <c r="AN3611" s="116" t="s">
        <v>1015</v>
      </c>
      <c r="AO3611" s="116" t="s">
        <v>964</v>
      </c>
      <c r="AP3611" s="116" t="s">
        <v>1179</v>
      </c>
      <c r="AQ3611" s="116" t="s">
        <v>1038</v>
      </c>
      <c r="AR3611" s="116" t="s">
        <v>1091</v>
      </c>
      <c r="AS3611" s="116">
        <v>6356</v>
      </c>
    </row>
    <row r="3612" spans="40:45" x14ac:dyDescent="0.25">
      <c r="AN3612" s="116" t="s">
        <v>1015</v>
      </c>
      <c r="AO3612" s="116" t="s">
        <v>964</v>
      </c>
      <c r="AP3612" s="116" t="s">
        <v>1179</v>
      </c>
      <c r="AQ3612" s="116" t="s">
        <v>1039</v>
      </c>
      <c r="AR3612" s="116" t="s">
        <v>1091</v>
      </c>
      <c r="AS3612" s="116">
        <v>28278</v>
      </c>
    </row>
    <row r="3613" spans="40:45" x14ac:dyDescent="0.25">
      <c r="AN3613" s="116" t="s">
        <v>1015</v>
      </c>
      <c r="AO3613" s="116" t="s">
        <v>964</v>
      </c>
      <c r="AP3613" s="116" t="s">
        <v>1179</v>
      </c>
      <c r="AQ3613" s="116" t="s">
        <v>1040</v>
      </c>
      <c r="AR3613" s="116" t="s">
        <v>1091</v>
      </c>
      <c r="AS3613" s="116">
        <v>9621</v>
      </c>
    </row>
    <row r="3614" spans="40:45" x14ac:dyDescent="0.25">
      <c r="AN3614" s="116" t="s">
        <v>1015</v>
      </c>
      <c r="AO3614" s="116" t="s">
        <v>964</v>
      </c>
      <c r="AP3614" s="116" t="s">
        <v>1179</v>
      </c>
      <c r="AQ3614" s="116" t="s">
        <v>1041</v>
      </c>
      <c r="AR3614" s="116" t="s">
        <v>1091</v>
      </c>
      <c r="AS3614" s="116">
        <v>1723</v>
      </c>
    </row>
    <row r="3615" spans="40:45" x14ac:dyDescent="0.25">
      <c r="AN3615" s="116" t="s">
        <v>1015</v>
      </c>
      <c r="AO3615" s="116" t="s">
        <v>964</v>
      </c>
      <c r="AP3615" s="116" t="s">
        <v>1179</v>
      </c>
      <c r="AQ3615" s="116" t="s">
        <v>1042</v>
      </c>
      <c r="AR3615" s="116" t="s">
        <v>1091</v>
      </c>
      <c r="AS3615" s="116">
        <v>44106</v>
      </c>
    </row>
    <row r="3616" spans="40:45" x14ac:dyDescent="0.25">
      <c r="AN3616" s="116" t="s">
        <v>1015</v>
      </c>
      <c r="AO3616" s="116"/>
      <c r="AP3616" s="116"/>
      <c r="AQ3616" s="116" t="s">
        <v>3</v>
      </c>
      <c r="AR3616" s="116" t="s">
        <v>1091</v>
      </c>
      <c r="AS3616" s="116">
        <v>265637</v>
      </c>
    </row>
    <row r="3617" spans="40:45" x14ac:dyDescent="0.25">
      <c r="AN3617" s="116" t="s">
        <v>1015</v>
      </c>
      <c r="AO3617" s="116" t="s">
        <v>964</v>
      </c>
      <c r="AP3617" s="116" t="s">
        <v>1180</v>
      </c>
      <c r="AQ3617" s="116" t="s">
        <v>1034</v>
      </c>
      <c r="AR3617" s="116" t="s">
        <v>1091</v>
      </c>
      <c r="AS3617" s="116">
        <v>36236</v>
      </c>
    </row>
    <row r="3618" spans="40:45" x14ac:dyDescent="0.25">
      <c r="AN3618" s="116" t="s">
        <v>1015</v>
      </c>
      <c r="AO3618" s="116" t="s">
        <v>964</v>
      </c>
      <c r="AP3618" s="116" t="s">
        <v>1180</v>
      </c>
      <c r="AQ3618" s="116" t="s">
        <v>1035</v>
      </c>
      <c r="AR3618" s="116" t="s">
        <v>1091</v>
      </c>
      <c r="AS3618" s="116">
        <v>9301</v>
      </c>
    </row>
    <row r="3619" spans="40:45" x14ac:dyDescent="0.25">
      <c r="AN3619" s="116" t="s">
        <v>1015</v>
      </c>
      <c r="AO3619" s="116" t="s">
        <v>964</v>
      </c>
      <c r="AP3619" s="116" t="s">
        <v>1180</v>
      </c>
      <c r="AQ3619" s="116" t="s">
        <v>1036</v>
      </c>
      <c r="AR3619" s="116" t="s">
        <v>1091</v>
      </c>
      <c r="AS3619" s="116">
        <v>19645</v>
      </c>
    </row>
    <row r="3620" spans="40:45" x14ac:dyDescent="0.25">
      <c r="AN3620" s="116" t="s">
        <v>1015</v>
      </c>
      <c r="AO3620" s="116" t="s">
        <v>964</v>
      </c>
      <c r="AP3620" s="116" t="s">
        <v>1180</v>
      </c>
      <c r="AQ3620" s="116" t="s">
        <v>1037</v>
      </c>
      <c r="AR3620" s="116" t="s">
        <v>1091</v>
      </c>
      <c r="AS3620" s="116">
        <v>63532</v>
      </c>
    </row>
    <row r="3621" spans="40:45" x14ac:dyDescent="0.25">
      <c r="AN3621" s="116" t="s">
        <v>1015</v>
      </c>
      <c r="AO3621" s="116" t="s">
        <v>964</v>
      </c>
      <c r="AP3621" s="116" t="s">
        <v>1180</v>
      </c>
      <c r="AQ3621" s="116" t="s">
        <v>1039</v>
      </c>
      <c r="AR3621" s="116" t="s">
        <v>1091</v>
      </c>
      <c r="AS3621" s="116">
        <v>7786</v>
      </c>
    </row>
    <row r="3622" spans="40:45" x14ac:dyDescent="0.25">
      <c r="AN3622" s="116" t="s">
        <v>1015</v>
      </c>
      <c r="AO3622" s="116" t="s">
        <v>964</v>
      </c>
      <c r="AP3622" s="116" t="s">
        <v>1180</v>
      </c>
      <c r="AQ3622" s="116" t="s">
        <v>1040</v>
      </c>
      <c r="AR3622" s="116" t="s">
        <v>1091</v>
      </c>
      <c r="AS3622" s="116">
        <v>20088</v>
      </c>
    </row>
    <row r="3623" spans="40:45" x14ac:dyDescent="0.25">
      <c r="AN3623" s="116" t="s">
        <v>1015</v>
      </c>
      <c r="AO3623" s="116" t="s">
        <v>964</v>
      </c>
      <c r="AP3623" s="116" t="s">
        <v>1180</v>
      </c>
      <c r="AQ3623" s="116" t="s">
        <v>1041</v>
      </c>
      <c r="AR3623" s="116" t="s">
        <v>1091</v>
      </c>
      <c r="AS3623" s="116">
        <v>9643</v>
      </c>
    </row>
    <row r="3624" spans="40:45" x14ac:dyDescent="0.25">
      <c r="AN3624" s="116" t="s">
        <v>1015</v>
      </c>
      <c r="AO3624" s="116" t="s">
        <v>964</v>
      </c>
      <c r="AP3624" s="116" t="s">
        <v>1180</v>
      </c>
      <c r="AQ3624" s="116" t="s">
        <v>1042</v>
      </c>
      <c r="AR3624" s="116" t="s">
        <v>1091</v>
      </c>
      <c r="AS3624" s="116">
        <v>36421</v>
      </c>
    </row>
    <row r="3625" spans="40:45" x14ac:dyDescent="0.25">
      <c r="AN3625" s="116" t="s">
        <v>1015</v>
      </c>
      <c r="AO3625" s="116"/>
      <c r="AP3625" s="116"/>
      <c r="AQ3625" s="116" t="s">
        <v>3</v>
      </c>
      <c r="AR3625" s="116" t="s">
        <v>1091</v>
      </c>
      <c r="AS3625" s="116">
        <v>202651</v>
      </c>
    </row>
    <row r="3626" spans="40:45" x14ac:dyDescent="0.25">
      <c r="AN3626" s="116" t="s">
        <v>1015</v>
      </c>
      <c r="AO3626" s="116" t="s">
        <v>964</v>
      </c>
      <c r="AP3626" s="116" t="s">
        <v>1181</v>
      </c>
      <c r="AQ3626" s="116" t="s">
        <v>1034</v>
      </c>
      <c r="AR3626" s="116" t="s">
        <v>1091</v>
      </c>
      <c r="AS3626" s="116">
        <v>6124</v>
      </c>
    </row>
    <row r="3627" spans="40:45" x14ac:dyDescent="0.25">
      <c r="AN3627" s="116" t="s">
        <v>1015</v>
      </c>
      <c r="AO3627" s="116" t="s">
        <v>964</v>
      </c>
      <c r="AP3627" s="116" t="s">
        <v>1181</v>
      </c>
      <c r="AQ3627" s="116" t="s">
        <v>1035</v>
      </c>
      <c r="AR3627" s="116" t="s">
        <v>1091</v>
      </c>
      <c r="AS3627" s="116">
        <v>429</v>
      </c>
    </row>
    <row r="3628" spans="40:45" x14ac:dyDescent="0.25">
      <c r="AN3628" s="116" t="s">
        <v>1015</v>
      </c>
      <c r="AO3628" s="116" t="s">
        <v>964</v>
      </c>
      <c r="AP3628" s="116" t="s">
        <v>1181</v>
      </c>
      <c r="AQ3628" s="116" t="s">
        <v>1040</v>
      </c>
      <c r="AR3628" s="116" t="s">
        <v>1091</v>
      </c>
      <c r="AS3628" s="116">
        <v>79000</v>
      </c>
    </row>
    <row r="3629" spans="40:45" x14ac:dyDescent="0.25">
      <c r="AN3629" s="116" t="s">
        <v>1015</v>
      </c>
      <c r="AO3629" s="116" t="s">
        <v>964</v>
      </c>
      <c r="AP3629" s="116" t="s">
        <v>1181</v>
      </c>
      <c r="AQ3629" s="116" t="s">
        <v>1041</v>
      </c>
      <c r="AR3629" s="116" t="s">
        <v>1091</v>
      </c>
      <c r="AS3629" s="116">
        <v>4403</v>
      </c>
    </row>
    <row r="3630" spans="40:45" x14ac:dyDescent="0.25">
      <c r="AN3630" s="116" t="s">
        <v>1015</v>
      </c>
      <c r="AO3630" s="116" t="s">
        <v>964</v>
      </c>
      <c r="AP3630" s="116" t="s">
        <v>1181</v>
      </c>
      <c r="AQ3630" s="116" t="s">
        <v>1042</v>
      </c>
      <c r="AR3630" s="116" t="s">
        <v>1091</v>
      </c>
      <c r="AS3630" s="116">
        <v>141</v>
      </c>
    </row>
    <row r="3631" spans="40:45" x14ac:dyDescent="0.25">
      <c r="AN3631" s="116" t="s">
        <v>1015</v>
      </c>
      <c r="AO3631" s="116"/>
      <c r="AP3631" s="116"/>
      <c r="AQ3631" s="116" t="s">
        <v>3</v>
      </c>
      <c r="AR3631" s="116" t="s">
        <v>1091</v>
      </c>
      <c r="AS3631" s="116">
        <v>90097</v>
      </c>
    </row>
    <row r="3632" spans="40:45" x14ac:dyDescent="0.25">
      <c r="AN3632" s="116" t="s">
        <v>1015</v>
      </c>
      <c r="AO3632" s="116" t="s">
        <v>964</v>
      </c>
      <c r="AP3632" s="116" t="s">
        <v>1182</v>
      </c>
      <c r="AQ3632" s="116" t="s">
        <v>1034</v>
      </c>
      <c r="AR3632" s="116" t="s">
        <v>1091</v>
      </c>
      <c r="AS3632" s="116">
        <v>4070</v>
      </c>
    </row>
    <row r="3633" spans="40:45" x14ac:dyDescent="0.25">
      <c r="AN3633" s="116" t="s">
        <v>1015</v>
      </c>
      <c r="AO3633" s="116" t="s">
        <v>964</v>
      </c>
      <c r="AP3633" s="116" t="s">
        <v>1182</v>
      </c>
      <c r="AQ3633" s="116" t="s">
        <v>1035</v>
      </c>
      <c r="AR3633" s="116" t="s">
        <v>1091</v>
      </c>
      <c r="AS3633" s="116">
        <v>3629</v>
      </c>
    </row>
    <row r="3634" spans="40:45" x14ac:dyDescent="0.25">
      <c r="AN3634" s="116" t="s">
        <v>1015</v>
      </c>
      <c r="AO3634" s="116" t="s">
        <v>964</v>
      </c>
      <c r="AP3634" s="116" t="s">
        <v>1182</v>
      </c>
      <c r="AQ3634" s="116" t="s">
        <v>1036</v>
      </c>
      <c r="AR3634" s="116" t="s">
        <v>1091</v>
      </c>
      <c r="AS3634" s="116">
        <v>7770</v>
      </c>
    </row>
    <row r="3635" spans="40:45" x14ac:dyDescent="0.25">
      <c r="AN3635" s="116" t="s">
        <v>1015</v>
      </c>
      <c r="AO3635" s="116" t="s">
        <v>964</v>
      </c>
      <c r="AP3635" s="116" t="s">
        <v>1182</v>
      </c>
      <c r="AQ3635" s="116" t="s">
        <v>1037</v>
      </c>
      <c r="AR3635" s="116" t="s">
        <v>1091</v>
      </c>
      <c r="AS3635" s="116">
        <v>76166</v>
      </c>
    </row>
    <row r="3636" spans="40:45" x14ac:dyDescent="0.25">
      <c r="AN3636" s="116" t="s">
        <v>1015</v>
      </c>
      <c r="AO3636" s="116" t="s">
        <v>964</v>
      </c>
      <c r="AP3636" s="116" t="s">
        <v>1182</v>
      </c>
      <c r="AQ3636" s="116" t="s">
        <v>1038</v>
      </c>
      <c r="AR3636" s="116" t="s">
        <v>1091</v>
      </c>
      <c r="AS3636" s="116">
        <v>9920</v>
      </c>
    </row>
    <row r="3637" spans="40:45" x14ac:dyDescent="0.25">
      <c r="AN3637" s="116" t="s">
        <v>1015</v>
      </c>
      <c r="AO3637" s="116" t="s">
        <v>964</v>
      </c>
      <c r="AP3637" s="116" t="s">
        <v>1182</v>
      </c>
      <c r="AQ3637" s="116" t="s">
        <v>1039</v>
      </c>
      <c r="AR3637" s="116" t="s">
        <v>1091</v>
      </c>
      <c r="AS3637" s="116">
        <v>6963</v>
      </c>
    </row>
    <row r="3638" spans="40:45" x14ac:dyDescent="0.25">
      <c r="AN3638" s="116" t="s">
        <v>1015</v>
      </c>
      <c r="AO3638" s="116" t="s">
        <v>964</v>
      </c>
      <c r="AP3638" s="116" t="s">
        <v>1182</v>
      </c>
      <c r="AQ3638" s="116" t="s">
        <v>1040</v>
      </c>
      <c r="AR3638" s="116" t="s">
        <v>1091</v>
      </c>
      <c r="AS3638" s="116">
        <v>1569</v>
      </c>
    </row>
    <row r="3639" spans="40:45" x14ac:dyDescent="0.25">
      <c r="AN3639" s="116" t="s">
        <v>1015</v>
      </c>
      <c r="AO3639" s="116" t="s">
        <v>964</v>
      </c>
      <c r="AP3639" s="116" t="s">
        <v>1182</v>
      </c>
      <c r="AQ3639" s="116" t="s">
        <v>1041</v>
      </c>
      <c r="AR3639" s="116" t="s">
        <v>1091</v>
      </c>
      <c r="AS3639" s="116">
        <v>14583</v>
      </c>
    </row>
    <row r="3640" spans="40:45" x14ac:dyDescent="0.25">
      <c r="AN3640" s="116" t="s">
        <v>1015</v>
      </c>
      <c r="AO3640" s="116" t="s">
        <v>964</v>
      </c>
      <c r="AP3640" s="116" t="s">
        <v>1182</v>
      </c>
      <c r="AQ3640" s="116" t="s">
        <v>1042</v>
      </c>
      <c r="AR3640" s="116" t="s">
        <v>1091</v>
      </c>
      <c r="AS3640" s="116">
        <v>3923</v>
      </c>
    </row>
    <row r="3641" spans="40:45" x14ac:dyDescent="0.25">
      <c r="AN3641" s="116" t="s">
        <v>1015</v>
      </c>
      <c r="AO3641" s="116"/>
      <c r="AP3641" s="116"/>
      <c r="AQ3641" s="116" t="s">
        <v>3</v>
      </c>
      <c r="AR3641" s="116" t="s">
        <v>1091</v>
      </c>
      <c r="AS3641" s="116">
        <v>128594</v>
      </c>
    </row>
    <row r="3642" spans="40:45" x14ac:dyDescent="0.25">
      <c r="AN3642" s="116" t="s">
        <v>1015</v>
      </c>
      <c r="AO3642" s="116" t="s">
        <v>1152</v>
      </c>
      <c r="AP3642" s="116" t="s">
        <v>911</v>
      </c>
      <c r="AQ3642" s="116" t="s">
        <v>1034</v>
      </c>
      <c r="AR3642" s="116" t="s">
        <v>1091</v>
      </c>
      <c r="AS3642" s="116">
        <v>3168</v>
      </c>
    </row>
    <row r="3643" spans="40:45" x14ac:dyDescent="0.25">
      <c r="AN3643" s="116" t="s">
        <v>1015</v>
      </c>
      <c r="AO3643" s="116" t="s">
        <v>1152</v>
      </c>
      <c r="AP3643" s="116" t="s">
        <v>911</v>
      </c>
      <c r="AQ3643" s="116" t="s">
        <v>1035</v>
      </c>
      <c r="AR3643" s="116" t="s">
        <v>1091</v>
      </c>
      <c r="AS3643" s="116">
        <v>3351</v>
      </c>
    </row>
    <row r="3644" spans="40:45" x14ac:dyDescent="0.25">
      <c r="AN3644" s="116" t="s">
        <v>1015</v>
      </c>
      <c r="AO3644" s="116" t="s">
        <v>1152</v>
      </c>
      <c r="AP3644" s="116" t="s">
        <v>911</v>
      </c>
      <c r="AQ3644" s="116" t="s">
        <v>1036</v>
      </c>
      <c r="AR3644" s="116" t="s">
        <v>1091</v>
      </c>
      <c r="AS3644" s="116">
        <v>5235</v>
      </c>
    </row>
    <row r="3645" spans="40:45" x14ac:dyDescent="0.25">
      <c r="AN3645" s="116" t="s">
        <v>1015</v>
      </c>
      <c r="AO3645" s="116" t="s">
        <v>1152</v>
      </c>
      <c r="AP3645" s="116" t="s">
        <v>911</v>
      </c>
      <c r="AQ3645" s="116" t="s">
        <v>1037</v>
      </c>
      <c r="AR3645" s="116" t="s">
        <v>1091</v>
      </c>
      <c r="AS3645" s="116">
        <v>10635</v>
      </c>
    </row>
    <row r="3646" spans="40:45" x14ac:dyDescent="0.25">
      <c r="AN3646" s="116" t="s">
        <v>1015</v>
      </c>
      <c r="AO3646" s="116" t="s">
        <v>1152</v>
      </c>
      <c r="AP3646" s="116" t="s">
        <v>911</v>
      </c>
      <c r="AQ3646" s="116" t="s">
        <v>1038</v>
      </c>
      <c r="AR3646" s="116" t="s">
        <v>1091</v>
      </c>
      <c r="AS3646" s="116">
        <v>3568</v>
      </c>
    </row>
    <row r="3647" spans="40:45" x14ac:dyDescent="0.25">
      <c r="AN3647" s="116" t="s">
        <v>1015</v>
      </c>
      <c r="AO3647" s="116" t="s">
        <v>1152</v>
      </c>
      <c r="AP3647" s="116" t="s">
        <v>911</v>
      </c>
      <c r="AQ3647" s="116" t="s">
        <v>1039</v>
      </c>
      <c r="AR3647" s="116" t="s">
        <v>1091</v>
      </c>
      <c r="AS3647" s="116">
        <v>6062</v>
      </c>
    </row>
    <row r="3648" spans="40:45" x14ac:dyDescent="0.25">
      <c r="AN3648" s="116" t="s">
        <v>1015</v>
      </c>
      <c r="AO3648" s="116" t="s">
        <v>1152</v>
      </c>
      <c r="AP3648" s="116" t="s">
        <v>911</v>
      </c>
      <c r="AQ3648" s="116" t="s">
        <v>1040</v>
      </c>
      <c r="AR3648" s="116" t="s">
        <v>1091</v>
      </c>
      <c r="AS3648" s="116">
        <v>4044</v>
      </c>
    </row>
    <row r="3649" spans="40:45" x14ac:dyDescent="0.25">
      <c r="AN3649" s="116" t="s">
        <v>1015</v>
      </c>
      <c r="AO3649" s="116" t="s">
        <v>1152</v>
      </c>
      <c r="AP3649" s="116" t="s">
        <v>911</v>
      </c>
      <c r="AQ3649" s="116" t="s">
        <v>1041</v>
      </c>
      <c r="AR3649" s="116" t="s">
        <v>1091</v>
      </c>
      <c r="AS3649" s="116">
        <v>894</v>
      </c>
    </row>
    <row r="3650" spans="40:45" x14ac:dyDescent="0.25">
      <c r="AN3650" s="116" t="s">
        <v>1015</v>
      </c>
      <c r="AO3650" s="116" t="s">
        <v>1152</v>
      </c>
      <c r="AP3650" s="116" t="s">
        <v>911</v>
      </c>
      <c r="AQ3650" s="116" t="s">
        <v>1042</v>
      </c>
      <c r="AR3650" s="116" t="s">
        <v>1091</v>
      </c>
      <c r="AS3650" s="116">
        <v>21026</v>
      </c>
    </row>
    <row r="3651" spans="40:45" x14ac:dyDescent="0.25">
      <c r="AN3651" s="116" t="s">
        <v>1015</v>
      </c>
      <c r="AO3651" s="116"/>
      <c r="AP3651" s="116"/>
      <c r="AQ3651" s="116" t="s">
        <v>3</v>
      </c>
      <c r="AR3651" s="116" t="s">
        <v>1091</v>
      </c>
      <c r="AS3651" s="116">
        <v>57983</v>
      </c>
    </row>
    <row r="3652" spans="40:45" x14ac:dyDescent="0.25">
      <c r="AN3652" s="116" t="s">
        <v>1015</v>
      </c>
      <c r="AO3652" s="116" t="s">
        <v>1152</v>
      </c>
      <c r="AP3652" s="116" t="s">
        <v>1178</v>
      </c>
      <c r="AQ3652" s="116" t="s">
        <v>1034</v>
      </c>
      <c r="AR3652" s="116" t="s">
        <v>1091</v>
      </c>
      <c r="AS3652" s="116">
        <v>1859</v>
      </c>
    </row>
    <row r="3653" spans="40:45" x14ac:dyDescent="0.25">
      <c r="AN3653" s="116" t="s">
        <v>1015</v>
      </c>
      <c r="AO3653" s="116" t="s">
        <v>1152</v>
      </c>
      <c r="AP3653" s="116" t="s">
        <v>1178</v>
      </c>
      <c r="AQ3653" s="116" t="s">
        <v>1035</v>
      </c>
      <c r="AR3653" s="116" t="s">
        <v>1091</v>
      </c>
      <c r="AS3653" s="116">
        <v>1892</v>
      </c>
    </row>
    <row r="3654" spans="40:45" x14ac:dyDescent="0.25">
      <c r="AN3654" s="116" t="s">
        <v>1015</v>
      </c>
      <c r="AO3654" s="116" t="s">
        <v>1152</v>
      </c>
      <c r="AP3654" s="116" t="s">
        <v>1178</v>
      </c>
      <c r="AQ3654" s="116" t="s">
        <v>1036</v>
      </c>
      <c r="AR3654" s="116" t="s">
        <v>1091</v>
      </c>
      <c r="AS3654" s="116">
        <v>5220</v>
      </c>
    </row>
    <row r="3655" spans="40:45" x14ac:dyDescent="0.25">
      <c r="AN3655" s="116" t="s">
        <v>1015</v>
      </c>
      <c r="AO3655" s="116" t="s">
        <v>1152</v>
      </c>
      <c r="AP3655" s="116" t="s">
        <v>1178</v>
      </c>
      <c r="AQ3655" s="116" t="s">
        <v>1037</v>
      </c>
      <c r="AR3655" s="116" t="s">
        <v>1091</v>
      </c>
      <c r="AS3655" s="116">
        <v>8310</v>
      </c>
    </row>
    <row r="3656" spans="40:45" x14ac:dyDescent="0.25">
      <c r="AN3656" s="116" t="s">
        <v>1015</v>
      </c>
      <c r="AO3656" s="116" t="s">
        <v>1152</v>
      </c>
      <c r="AP3656" s="116" t="s">
        <v>1178</v>
      </c>
      <c r="AQ3656" s="116" t="s">
        <v>1038</v>
      </c>
      <c r="AR3656" s="116" t="s">
        <v>1091</v>
      </c>
      <c r="AS3656" s="116">
        <v>1520</v>
      </c>
    </row>
    <row r="3657" spans="40:45" x14ac:dyDescent="0.25">
      <c r="AN3657" s="116" t="s">
        <v>1015</v>
      </c>
      <c r="AO3657" s="116" t="s">
        <v>1152</v>
      </c>
      <c r="AP3657" s="116" t="s">
        <v>1178</v>
      </c>
      <c r="AQ3657" s="116" t="s">
        <v>1039</v>
      </c>
      <c r="AR3657" s="116" t="s">
        <v>1091</v>
      </c>
      <c r="AS3657" s="116">
        <v>4296</v>
      </c>
    </row>
    <row r="3658" spans="40:45" x14ac:dyDescent="0.25">
      <c r="AN3658" s="116" t="s">
        <v>1015</v>
      </c>
      <c r="AO3658" s="116" t="s">
        <v>1152</v>
      </c>
      <c r="AP3658" s="116" t="s">
        <v>1178</v>
      </c>
      <c r="AQ3658" s="116" t="s">
        <v>1040</v>
      </c>
      <c r="AR3658" s="116" t="s">
        <v>1091</v>
      </c>
      <c r="AS3658" s="116">
        <v>3974</v>
      </c>
    </row>
    <row r="3659" spans="40:45" x14ac:dyDescent="0.25">
      <c r="AN3659" s="116" t="s">
        <v>1015</v>
      </c>
      <c r="AO3659" s="116" t="s">
        <v>1152</v>
      </c>
      <c r="AP3659" s="116" t="s">
        <v>1178</v>
      </c>
      <c r="AQ3659" s="116" t="s">
        <v>1041</v>
      </c>
      <c r="AR3659" s="116" t="s">
        <v>1091</v>
      </c>
      <c r="AS3659" s="116">
        <v>891</v>
      </c>
    </row>
    <row r="3660" spans="40:45" x14ac:dyDescent="0.25">
      <c r="AN3660" s="116" t="s">
        <v>1015</v>
      </c>
      <c r="AO3660" s="116" t="s">
        <v>1152</v>
      </c>
      <c r="AP3660" s="116" t="s">
        <v>1178</v>
      </c>
      <c r="AQ3660" s="116" t="s">
        <v>1042</v>
      </c>
      <c r="AR3660" s="116" t="s">
        <v>1091</v>
      </c>
      <c r="AS3660" s="116">
        <v>14377</v>
      </c>
    </row>
    <row r="3661" spans="40:45" x14ac:dyDescent="0.25">
      <c r="AN3661" s="116" t="s">
        <v>1015</v>
      </c>
      <c r="AO3661" s="116"/>
      <c r="AP3661" s="116"/>
      <c r="AQ3661" s="116" t="s">
        <v>3</v>
      </c>
      <c r="AR3661" s="116" t="s">
        <v>1091</v>
      </c>
      <c r="AS3661" s="116">
        <v>42337</v>
      </c>
    </row>
    <row r="3662" spans="40:45" x14ac:dyDescent="0.25">
      <c r="AN3662" s="116" t="s">
        <v>1015</v>
      </c>
      <c r="AO3662" s="116" t="s">
        <v>1152</v>
      </c>
      <c r="AP3662" s="116" t="s">
        <v>1179</v>
      </c>
      <c r="AQ3662" s="116" t="s">
        <v>1034</v>
      </c>
      <c r="AR3662" s="116" t="s">
        <v>1091</v>
      </c>
      <c r="AS3662" s="116">
        <v>621</v>
      </c>
    </row>
    <row r="3663" spans="40:45" x14ac:dyDescent="0.25">
      <c r="AN3663" s="116" t="s">
        <v>1015</v>
      </c>
      <c r="AO3663" s="116" t="s">
        <v>1152</v>
      </c>
      <c r="AP3663" s="116" t="s">
        <v>1179</v>
      </c>
      <c r="AQ3663" s="116" t="s">
        <v>1035</v>
      </c>
      <c r="AR3663" s="116" t="s">
        <v>1091</v>
      </c>
      <c r="AS3663" s="116">
        <v>1434</v>
      </c>
    </row>
    <row r="3664" spans="40:45" x14ac:dyDescent="0.25">
      <c r="AN3664" s="116" t="s">
        <v>1015</v>
      </c>
      <c r="AO3664" s="116" t="s">
        <v>1152</v>
      </c>
      <c r="AP3664" s="116" t="s">
        <v>1179</v>
      </c>
      <c r="AQ3664" s="116" t="s">
        <v>1036</v>
      </c>
      <c r="AR3664" s="116" t="s">
        <v>1091</v>
      </c>
      <c r="AS3664" s="116">
        <v>15</v>
      </c>
    </row>
    <row r="3665" spans="40:45" x14ac:dyDescent="0.25">
      <c r="AN3665" s="116" t="s">
        <v>1015</v>
      </c>
      <c r="AO3665" s="116" t="s">
        <v>1152</v>
      </c>
      <c r="AP3665" s="116" t="s">
        <v>1179</v>
      </c>
      <c r="AQ3665" s="116" t="s">
        <v>1037</v>
      </c>
      <c r="AR3665" s="116" t="s">
        <v>1091</v>
      </c>
      <c r="AS3665" s="116">
        <v>2227</v>
      </c>
    </row>
    <row r="3666" spans="40:45" x14ac:dyDescent="0.25">
      <c r="AN3666" s="116" t="s">
        <v>1015</v>
      </c>
      <c r="AO3666" s="116" t="s">
        <v>1152</v>
      </c>
      <c r="AP3666" s="116" t="s">
        <v>1179</v>
      </c>
      <c r="AQ3666" s="116" t="s">
        <v>1038</v>
      </c>
      <c r="AR3666" s="116" t="s">
        <v>1091</v>
      </c>
      <c r="AS3666" s="116">
        <v>611</v>
      </c>
    </row>
    <row r="3667" spans="40:45" x14ac:dyDescent="0.25">
      <c r="AN3667" s="116" t="s">
        <v>1015</v>
      </c>
      <c r="AO3667" s="116" t="s">
        <v>1152</v>
      </c>
      <c r="AP3667" s="116" t="s">
        <v>1179</v>
      </c>
      <c r="AQ3667" s="116" t="s">
        <v>1039</v>
      </c>
      <c r="AR3667" s="116" t="s">
        <v>1091</v>
      </c>
      <c r="AS3667" s="116">
        <v>1673</v>
      </c>
    </row>
    <row r="3668" spans="40:45" x14ac:dyDescent="0.25">
      <c r="AN3668" s="116" t="s">
        <v>1015</v>
      </c>
      <c r="AO3668" s="116" t="s">
        <v>1152</v>
      </c>
      <c r="AP3668" s="116" t="s">
        <v>1179</v>
      </c>
      <c r="AQ3668" s="116" t="s">
        <v>1042</v>
      </c>
      <c r="AR3668" s="116" t="s">
        <v>1091</v>
      </c>
      <c r="AS3668" s="116">
        <v>2593</v>
      </c>
    </row>
    <row r="3669" spans="40:45" x14ac:dyDescent="0.25">
      <c r="AN3669" s="116" t="s">
        <v>1015</v>
      </c>
      <c r="AO3669" s="116"/>
      <c r="AP3669" s="116"/>
      <c r="AQ3669" s="116" t="s">
        <v>3</v>
      </c>
      <c r="AR3669" s="116" t="s">
        <v>1091</v>
      </c>
      <c r="AS3669" s="116">
        <v>9174</v>
      </c>
    </row>
    <row r="3670" spans="40:45" x14ac:dyDescent="0.25">
      <c r="AN3670" s="116" t="s">
        <v>1015</v>
      </c>
      <c r="AO3670" s="116" t="s">
        <v>1152</v>
      </c>
      <c r="AP3670" s="116" t="s">
        <v>1180</v>
      </c>
      <c r="AQ3670" s="116" t="s">
        <v>1034</v>
      </c>
      <c r="AR3670" s="116" t="s">
        <v>1091</v>
      </c>
      <c r="AS3670" s="116">
        <v>206</v>
      </c>
    </row>
    <row r="3671" spans="40:45" x14ac:dyDescent="0.25">
      <c r="AN3671" s="116" t="s">
        <v>1015</v>
      </c>
      <c r="AO3671" s="116" t="s">
        <v>1152</v>
      </c>
      <c r="AP3671" s="116" t="s">
        <v>1180</v>
      </c>
      <c r="AQ3671" s="116" t="s">
        <v>1035</v>
      </c>
      <c r="AR3671" s="116" t="s">
        <v>1091</v>
      </c>
      <c r="AS3671" s="116">
        <v>2</v>
      </c>
    </row>
    <row r="3672" spans="40:45" x14ac:dyDescent="0.25">
      <c r="AN3672" s="116" t="s">
        <v>1015</v>
      </c>
      <c r="AO3672" s="116" t="s">
        <v>1152</v>
      </c>
      <c r="AP3672" s="116" t="s">
        <v>1180</v>
      </c>
      <c r="AQ3672" s="116" t="s">
        <v>1038</v>
      </c>
      <c r="AR3672" s="116" t="s">
        <v>1091</v>
      </c>
      <c r="AS3672" s="116">
        <v>815</v>
      </c>
    </row>
    <row r="3673" spans="40:45" x14ac:dyDescent="0.25">
      <c r="AN3673" s="116" t="s">
        <v>1015</v>
      </c>
      <c r="AO3673" s="116" t="s">
        <v>1152</v>
      </c>
      <c r="AP3673" s="116" t="s">
        <v>1180</v>
      </c>
      <c r="AQ3673" s="116" t="s">
        <v>1042</v>
      </c>
      <c r="AR3673" s="116" t="s">
        <v>1091</v>
      </c>
      <c r="AS3673" s="116">
        <v>3375</v>
      </c>
    </row>
    <row r="3674" spans="40:45" x14ac:dyDescent="0.25">
      <c r="AN3674" s="116" t="s">
        <v>1015</v>
      </c>
      <c r="AO3674" s="116"/>
      <c r="AP3674" s="116"/>
      <c r="AQ3674" s="116" t="s">
        <v>3</v>
      </c>
      <c r="AR3674" s="116" t="s">
        <v>1091</v>
      </c>
      <c r="AS3674" s="116">
        <v>4398</v>
      </c>
    </row>
    <row r="3675" spans="40:45" x14ac:dyDescent="0.25">
      <c r="AN3675" s="116" t="s">
        <v>1015</v>
      </c>
      <c r="AO3675" s="116" t="s">
        <v>1152</v>
      </c>
      <c r="AP3675" s="116" t="s">
        <v>1181</v>
      </c>
      <c r="AQ3675" s="116" t="s">
        <v>1034</v>
      </c>
      <c r="AR3675" s="116" t="s">
        <v>1091</v>
      </c>
      <c r="AS3675" s="116">
        <v>323</v>
      </c>
    </row>
    <row r="3676" spans="40:45" x14ac:dyDescent="0.25">
      <c r="AN3676" s="116" t="s">
        <v>1015</v>
      </c>
      <c r="AO3676" s="116" t="s">
        <v>1152</v>
      </c>
      <c r="AP3676" s="116" t="s">
        <v>1181</v>
      </c>
      <c r="AQ3676" s="116" t="s">
        <v>1035</v>
      </c>
      <c r="AR3676" s="116" t="s">
        <v>1091</v>
      </c>
      <c r="AS3676" s="116">
        <v>5</v>
      </c>
    </row>
    <row r="3677" spans="40:45" x14ac:dyDescent="0.25">
      <c r="AN3677" s="116" t="s">
        <v>1015</v>
      </c>
      <c r="AO3677" s="116"/>
      <c r="AP3677" s="116"/>
      <c r="AQ3677" s="116" t="s">
        <v>3</v>
      </c>
      <c r="AR3677" s="116" t="s">
        <v>1091</v>
      </c>
      <c r="AS3677" s="116">
        <v>328</v>
      </c>
    </row>
    <row r="3678" spans="40:45" x14ac:dyDescent="0.25">
      <c r="AN3678" s="116" t="s">
        <v>1015</v>
      </c>
      <c r="AO3678" s="116" t="s">
        <v>1152</v>
      </c>
      <c r="AP3678" s="116" t="s">
        <v>1182</v>
      </c>
      <c r="AQ3678" s="116" t="s">
        <v>1034</v>
      </c>
      <c r="AR3678" s="116" t="s">
        <v>1091</v>
      </c>
      <c r="AS3678" s="116">
        <v>159</v>
      </c>
    </row>
    <row r="3679" spans="40:45" x14ac:dyDescent="0.25">
      <c r="AN3679" s="116" t="s">
        <v>1015</v>
      </c>
      <c r="AO3679" s="116" t="s">
        <v>1152</v>
      </c>
      <c r="AP3679" s="116" t="s">
        <v>1182</v>
      </c>
      <c r="AQ3679" s="116" t="s">
        <v>1035</v>
      </c>
      <c r="AR3679" s="116" t="s">
        <v>1091</v>
      </c>
      <c r="AS3679" s="116">
        <v>18</v>
      </c>
    </row>
    <row r="3680" spans="40:45" x14ac:dyDescent="0.25">
      <c r="AN3680" s="116" t="s">
        <v>1015</v>
      </c>
      <c r="AO3680" s="116" t="s">
        <v>1152</v>
      </c>
      <c r="AP3680" s="116" t="s">
        <v>1182</v>
      </c>
      <c r="AQ3680" s="116" t="s">
        <v>1037</v>
      </c>
      <c r="AR3680" s="116" t="s">
        <v>1091</v>
      </c>
      <c r="AS3680" s="116">
        <v>98</v>
      </c>
    </row>
    <row r="3681" spans="40:45" x14ac:dyDescent="0.25">
      <c r="AN3681" s="116" t="s">
        <v>1015</v>
      </c>
      <c r="AO3681" s="116" t="s">
        <v>1152</v>
      </c>
      <c r="AP3681" s="116" t="s">
        <v>1182</v>
      </c>
      <c r="AQ3681" s="116" t="s">
        <v>1038</v>
      </c>
      <c r="AR3681" s="116" t="s">
        <v>1091</v>
      </c>
      <c r="AS3681" s="116">
        <v>623</v>
      </c>
    </row>
    <row r="3682" spans="40:45" x14ac:dyDescent="0.25">
      <c r="AN3682" s="116" t="s">
        <v>1015</v>
      </c>
      <c r="AO3682" s="116" t="s">
        <v>1152</v>
      </c>
      <c r="AP3682" s="116" t="s">
        <v>1182</v>
      </c>
      <c r="AQ3682" s="116" t="s">
        <v>1039</v>
      </c>
      <c r="AR3682" s="116" t="s">
        <v>1091</v>
      </c>
      <c r="AS3682" s="116">
        <v>94</v>
      </c>
    </row>
    <row r="3683" spans="40:45" x14ac:dyDescent="0.25">
      <c r="AN3683" s="116" t="s">
        <v>1015</v>
      </c>
      <c r="AO3683" s="116" t="s">
        <v>1152</v>
      </c>
      <c r="AP3683" s="116" t="s">
        <v>1182</v>
      </c>
      <c r="AQ3683" s="116" t="s">
        <v>1040</v>
      </c>
      <c r="AR3683" s="116" t="s">
        <v>1091</v>
      </c>
      <c r="AS3683" s="116">
        <v>70</v>
      </c>
    </row>
    <row r="3684" spans="40:45" x14ac:dyDescent="0.25">
      <c r="AN3684" s="116" t="s">
        <v>1015</v>
      </c>
      <c r="AO3684" s="116" t="s">
        <v>1152</v>
      </c>
      <c r="AP3684" s="116" t="s">
        <v>1182</v>
      </c>
      <c r="AQ3684" s="116" t="s">
        <v>1041</v>
      </c>
      <c r="AR3684" s="116" t="s">
        <v>1091</v>
      </c>
      <c r="AS3684" s="116">
        <v>3</v>
      </c>
    </row>
    <row r="3685" spans="40:45" x14ac:dyDescent="0.25">
      <c r="AN3685" s="116" t="s">
        <v>1015</v>
      </c>
      <c r="AO3685" s="116" t="s">
        <v>1152</v>
      </c>
      <c r="AP3685" s="116" t="s">
        <v>1182</v>
      </c>
      <c r="AQ3685" s="116" t="s">
        <v>1042</v>
      </c>
      <c r="AR3685" s="116" t="s">
        <v>1091</v>
      </c>
      <c r="AS3685" s="116">
        <v>681</v>
      </c>
    </row>
    <row r="3686" spans="40:45" x14ac:dyDescent="0.25">
      <c r="AN3686" s="116" t="s">
        <v>1015</v>
      </c>
      <c r="AO3686" s="116"/>
      <c r="AP3686" s="116"/>
      <c r="AQ3686" s="116" t="s">
        <v>3</v>
      </c>
      <c r="AR3686" s="116" t="s">
        <v>1091</v>
      </c>
      <c r="AS3686" s="116">
        <v>1746</v>
      </c>
    </row>
    <row r="3687" spans="40:45" x14ac:dyDescent="0.25">
      <c r="AN3687" s="116" t="s">
        <v>1015</v>
      </c>
      <c r="AO3687" s="116" t="s">
        <v>978</v>
      </c>
      <c r="AP3687" s="116" t="s">
        <v>911</v>
      </c>
      <c r="AQ3687" s="116" t="s">
        <v>1034</v>
      </c>
      <c r="AR3687" s="116" t="s">
        <v>1091</v>
      </c>
      <c r="AS3687" s="116">
        <v>11742</v>
      </c>
    </row>
    <row r="3688" spans="40:45" x14ac:dyDescent="0.25">
      <c r="AN3688" s="116" t="s">
        <v>1015</v>
      </c>
      <c r="AO3688" s="116" t="s">
        <v>978</v>
      </c>
      <c r="AP3688" s="116" t="s">
        <v>911</v>
      </c>
      <c r="AQ3688" s="116" t="s">
        <v>1035</v>
      </c>
      <c r="AR3688" s="116" t="s">
        <v>1091</v>
      </c>
      <c r="AS3688" s="116">
        <v>1286</v>
      </c>
    </row>
    <row r="3689" spans="40:45" x14ac:dyDescent="0.25">
      <c r="AN3689" s="116" t="s">
        <v>1015</v>
      </c>
      <c r="AO3689" s="116" t="s">
        <v>978</v>
      </c>
      <c r="AP3689" s="116" t="s">
        <v>911</v>
      </c>
      <c r="AQ3689" s="116" t="s">
        <v>1037</v>
      </c>
      <c r="AR3689" s="116" t="s">
        <v>1091</v>
      </c>
      <c r="AS3689" s="116">
        <v>71520</v>
      </c>
    </row>
    <row r="3690" spans="40:45" x14ac:dyDescent="0.25">
      <c r="AN3690" s="116" t="s">
        <v>1015</v>
      </c>
      <c r="AO3690" s="116" t="s">
        <v>978</v>
      </c>
      <c r="AP3690" s="116" t="s">
        <v>911</v>
      </c>
      <c r="AQ3690" s="116" t="s">
        <v>1038</v>
      </c>
      <c r="AR3690" s="116" t="s">
        <v>1091</v>
      </c>
      <c r="AS3690" s="116">
        <v>1238</v>
      </c>
    </row>
    <row r="3691" spans="40:45" x14ac:dyDescent="0.25">
      <c r="AN3691" s="116" t="s">
        <v>1015</v>
      </c>
      <c r="AO3691" s="116" t="s">
        <v>978</v>
      </c>
      <c r="AP3691" s="116" t="s">
        <v>911</v>
      </c>
      <c r="AQ3691" s="116" t="s">
        <v>1039</v>
      </c>
      <c r="AR3691" s="116" t="s">
        <v>1091</v>
      </c>
      <c r="AS3691" s="116">
        <v>20604</v>
      </c>
    </row>
    <row r="3692" spans="40:45" x14ac:dyDescent="0.25">
      <c r="AN3692" s="116" t="s">
        <v>1015</v>
      </c>
      <c r="AO3692" s="116" t="s">
        <v>978</v>
      </c>
      <c r="AP3692" s="116" t="s">
        <v>911</v>
      </c>
      <c r="AQ3692" s="116" t="s">
        <v>1040</v>
      </c>
      <c r="AR3692" s="116" t="s">
        <v>1091</v>
      </c>
      <c r="AS3692" s="116">
        <v>154</v>
      </c>
    </row>
    <row r="3693" spans="40:45" x14ac:dyDescent="0.25">
      <c r="AN3693" s="116" t="s">
        <v>1015</v>
      </c>
      <c r="AO3693" s="116" t="s">
        <v>978</v>
      </c>
      <c r="AP3693" s="116" t="s">
        <v>911</v>
      </c>
      <c r="AQ3693" s="116" t="s">
        <v>1041</v>
      </c>
      <c r="AR3693" s="116" t="s">
        <v>1091</v>
      </c>
      <c r="AS3693" s="116">
        <v>6800</v>
      </c>
    </row>
    <row r="3694" spans="40:45" x14ac:dyDescent="0.25">
      <c r="AN3694" s="116" t="s">
        <v>1015</v>
      </c>
      <c r="AO3694" s="116" t="s">
        <v>978</v>
      </c>
      <c r="AP3694" s="116" t="s">
        <v>911</v>
      </c>
      <c r="AQ3694" s="116" t="s">
        <v>1042</v>
      </c>
      <c r="AR3694" s="116" t="s">
        <v>1091</v>
      </c>
      <c r="AS3694" s="116">
        <v>28343</v>
      </c>
    </row>
    <row r="3695" spans="40:45" x14ac:dyDescent="0.25">
      <c r="AN3695" s="116" t="s">
        <v>1015</v>
      </c>
      <c r="AO3695" s="116"/>
      <c r="AP3695" s="116"/>
      <c r="AQ3695" s="116" t="s">
        <v>3</v>
      </c>
      <c r="AR3695" s="116" t="s">
        <v>1091</v>
      </c>
      <c r="AS3695" s="116">
        <v>141688</v>
      </c>
    </row>
    <row r="3696" spans="40:45" x14ac:dyDescent="0.25">
      <c r="AN3696" s="116" t="s">
        <v>1015</v>
      </c>
      <c r="AO3696" s="116" t="s">
        <v>978</v>
      </c>
      <c r="AP3696" s="116" t="s">
        <v>1178</v>
      </c>
      <c r="AQ3696" s="116" t="s">
        <v>1034</v>
      </c>
      <c r="AR3696" s="116" t="s">
        <v>1091</v>
      </c>
      <c r="AS3696" s="116">
        <v>4400</v>
      </c>
    </row>
    <row r="3697" spans="40:45" x14ac:dyDescent="0.25">
      <c r="AN3697" s="116" t="s">
        <v>1015</v>
      </c>
      <c r="AO3697" s="116" t="s">
        <v>978</v>
      </c>
      <c r="AP3697" s="116" t="s">
        <v>1178</v>
      </c>
      <c r="AQ3697" s="116" t="s">
        <v>1035</v>
      </c>
      <c r="AR3697" s="116" t="s">
        <v>1091</v>
      </c>
      <c r="AS3697" s="116">
        <v>1006</v>
      </c>
    </row>
    <row r="3698" spans="40:45" x14ac:dyDescent="0.25">
      <c r="AN3698" s="116" t="s">
        <v>1015</v>
      </c>
      <c r="AO3698" s="116" t="s">
        <v>978</v>
      </c>
      <c r="AP3698" s="116" t="s">
        <v>1178</v>
      </c>
      <c r="AQ3698" s="116" t="s">
        <v>1037</v>
      </c>
      <c r="AR3698" s="116" t="s">
        <v>1091</v>
      </c>
      <c r="AS3698" s="116">
        <v>71513</v>
      </c>
    </row>
    <row r="3699" spans="40:45" x14ac:dyDescent="0.25">
      <c r="AN3699" s="116" t="s">
        <v>1015</v>
      </c>
      <c r="AO3699" s="116" t="s">
        <v>978</v>
      </c>
      <c r="AP3699" s="116" t="s">
        <v>1178</v>
      </c>
      <c r="AQ3699" s="116" t="s">
        <v>1038</v>
      </c>
      <c r="AR3699" s="116" t="s">
        <v>1091</v>
      </c>
      <c r="AS3699" s="116">
        <v>619</v>
      </c>
    </row>
    <row r="3700" spans="40:45" x14ac:dyDescent="0.25">
      <c r="AN3700" s="116" t="s">
        <v>1015</v>
      </c>
      <c r="AO3700" s="116" t="s">
        <v>978</v>
      </c>
      <c r="AP3700" s="116" t="s">
        <v>1178</v>
      </c>
      <c r="AQ3700" s="116" t="s">
        <v>1039</v>
      </c>
      <c r="AR3700" s="116" t="s">
        <v>1091</v>
      </c>
      <c r="AS3700" s="116">
        <v>10646</v>
      </c>
    </row>
    <row r="3701" spans="40:45" x14ac:dyDescent="0.25">
      <c r="AN3701" s="116" t="s">
        <v>1015</v>
      </c>
      <c r="AO3701" s="116" t="s">
        <v>978</v>
      </c>
      <c r="AP3701" s="116" t="s">
        <v>1178</v>
      </c>
      <c r="AQ3701" s="116" t="s">
        <v>1040</v>
      </c>
      <c r="AR3701" s="116" t="s">
        <v>1091</v>
      </c>
      <c r="AS3701" s="116">
        <v>154</v>
      </c>
    </row>
    <row r="3702" spans="40:45" x14ac:dyDescent="0.25">
      <c r="AN3702" s="116" t="s">
        <v>1015</v>
      </c>
      <c r="AO3702" s="116" t="s">
        <v>978</v>
      </c>
      <c r="AP3702" s="116" t="s">
        <v>1178</v>
      </c>
      <c r="AQ3702" s="116" t="s">
        <v>1041</v>
      </c>
      <c r="AR3702" s="116" t="s">
        <v>1091</v>
      </c>
      <c r="AS3702" s="116">
        <v>1174</v>
      </c>
    </row>
    <row r="3703" spans="40:45" x14ac:dyDescent="0.25">
      <c r="AN3703" s="116" t="s">
        <v>1015</v>
      </c>
      <c r="AO3703" s="116" t="s">
        <v>978</v>
      </c>
      <c r="AP3703" s="116" t="s">
        <v>1178</v>
      </c>
      <c r="AQ3703" s="116" t="s">
        <v>1042</v>
      </c>
      <c r="AR3703" s="116" t="s">
        <v>1091</v>
      </c>
      <c r="AS3703" s="116">
        <v>21048</v>
      </c>
    </row>
    <row r="3704" spans="40:45" x14ac:dyDescent="0.25">
      <c r="AN3704" s="116" t="s">
        <v>1015</v>
      </c>
      <c r="AO3704" s="116"/>
      <c r="AP3704" s="116"/>
      <c r="AQ3704" s="116" t="s">
        <v>3</v>
      </c>
      <c r="AR3704" s="116" t="s">
        <v>1091</v>
      </c>
      <c r="AS3704" s="116">
        <v>110561</v>
      </c>
    </row>
    <row r="3705" spans="40:45" x14ac:dyDescent="0.25">
      <c r="AN3705" s="116" t="s">
        <v>1015</v>
      </c>
      <c r="AO3705" s="116" t="s">
        <v>978</v>
      </c>
      <c r="AP3705" s="116" t="s">
        <v>1179</v>
      </c>
      <c r="AQ3705" s="116" t="s">
        <v>1034</v>
      </c>
      <c r="AR3705" s="116" t="s">
        <v>1091</v>
      </c>
      <c r="AS3705" s="116">
        <v>1027</v>
      </c>
    </row>
    <row r="3706" spans="40:45" x14ac:dyDescent="0.25">
      <c r="AN3706" s="116" t="s">
        <v>1015</v>
      </c>
      <c r="AO3706" s="116" t="s">
        <v>978</v>
      </c>
      <c r="AP3706" s="116" t="s">
        <v>1179</v>
      </c>
      <c r="AQ3706" s="116" t="s">
        <v>1035</v>
      </c>
      <c r="AR3706" s="116" t="s">
        <v>1091</v>
      </c>
      <c r="AS3706" s="116">
        <v>280</v>
      </c>
    </row>
    <row r="3707" spans="40:45" x14ac:dyDescent="0.25">
      <c r="AN3707" s="116" t="s">
        <v>1015</v>
      </c>
      <c r="AO3707" s="116" t="s">
        <v>978</v>
      </c>
      <c r="AP3707" s="116" t="s">
        <v>1179</v>
      </c>
      <c r="AQ3707" s="116" t="s">
        <v>1038</v>
      </c>
      <c r="AR3707" s="116" t="s">
        <v>1091</v>
      </c>
      <c r="AS3707" s="116">
        <v>619</v>
      </c>
    </row>
    <row r="3708" spans="40:45" x14ac:dyDescent="0.25">
      <c r="AN3708" s="116" t="s">
        <v>1015</v>
      </c>
      <c r="AO3708" s="116" t="s">
        <v>978</v>
      </c>
      <c r="AP3708" s="116" t="s">
        <v>1179</v>
      </c>
      <c r="AQ3708" s="116" t="s">
        <v>1039</v>
      </c>
      <c r="AR3708" s="116" t="s">
        <v>1091</v>
      </c>
      <c r="AS3708" s="116">
        <v>9958</v>
      </c>
    </row>
    <row r="3709" spans="40:45" x14ac:dyDescent="0.25">
      <c r="AN3709" s="116" t="s">
        <v>1015</v>
      </c>
      <c r="AO3709" s="116" t="s">
        <v>978</v>
      </c>
      <c r="AP3709" s="116" t="s">
        <v>1179</v>
      </c>
      <c r="AQ3709" s="116" t="s">
        <v>1041</v>
      </c>
      <c r="AR3709" s="116" t="s">
        <v>1091</v>
      </c>
      <c r="AS3709" s="116">
        <v>3358</v>
      </c>
    </row>
    <row r="3710" spans="40:45" x14ac:dyDescent="0.25">
      <c r="AN3710" s="116" t="s">
        <v>1015</v>
      </c>
      <c r="AO3710" s="116" t="s">
        <v>978</v>
      </c>
      <c r="AP3710" s="116" t="s">
        <v>1179</v>
      </c>
      <c r="AQ3710" s="116" t="s">
        <v>1042</v>
      </c>
      <c r="AR3710" s="116" t="s">
        <v>1091</v>
      </c>
      <c r="AS3710" s="116">
        <v>1879</v>
      </c>
    </row>
    <row r="3711" spans="40:45" x14ac:dyDescent="0.25">
      <c r="AN3711" s="116" t="s">
        <v>1015</v>
      </c>
      <c r="AO3711" s="116"/>
      <c r="AP3711" s="116"/>
      <c r="AQ3711" s="116" t="s">
        <v>3</v>
      </c>
      <c r="AR3711" s="116" t="s">
        <v>1091</v>
      </c>
      <c r="AS3711" s="116">
        <v>17121</v>
      </c>
    </row>
    <row r="3712" spans="40:45" x14ac:dyDescent="0.25">
      <c r="AN3712" s="116" t="s">
        <v>1015</v>
      </c>
      <c r="AO3712" s="116" t="s">
        <v>978</v>
      </c>
      <c r="AP3712" s="116" t="s">
        <v>1180</v>
      </c>
      <c r="AQ3712" s="116" t="s">
        <v>1034</v>
      </c>
      <c r="AR3712" s="116" t="s">
        <v>1091</v>
      </c>
      <c r="AS3712" s="116">
        <v>326</v>
      </c>
    </row>
    <row r="3713" spans="40:45" x14ac:dyDescent="0.25">
      <c r="AN3713" s="116" t="s">
        <v>1015</v>
      </c>
      <c r="AO3713" s="116" t="s">
        <v>978</v>
      </c>
      <c r="AP3713" s="116" t="s">
        <v>1180</v>
      </c>
      <c r="AQ3713" s="116" t="s">
        <v>1041</v>
      </c>
      <c r="AR3713" s="116" t="s">
        <v>1091</v>
      </c>
      <c r="AS3713" s="116">
        <v>2238</v>
      </c>
    </row>
    <row r="3714" spans="40:45" x14ac:dyDescent="0.25">
      <c r="AN3714" s="116" t="s">
        <v>1015</v>
      </c>
      <c r="AO3714" s="116" t="s">
        <v>978</v>
      </c>
      <c r="AP3714" s="116" t="s">
        <v>1180</v>
      </c>
      <c r="AQ3714" s="116" t="s">
        <v>1042</v>
      </c>
      <c r="AR3714" s="116" t="s">
        <v>1091</v>
      </c>
      <c r="AS3714" s="116">
        <v>4722</v>
      </c>
    </row>
    <row r="3715" spans="40:45" x14ac:dyDescent="0.25">
      <c r="AN3715" s="116" t="s">
        <v>1015</v>
      </c>
      <c r="AO3715" s="116"/>
      <c r="AP3715" s="116"/>
      <c r="AQ3715" s="116" t="s">
        <v>3</v>
      </c>
      <c r="AR3715" s="116" t="s">
        <v>1091</v>
      </c>
      <c r="AS3715" s="116">
        <v>7287</v>
      </c>
    </row>
    <row r="3716" spans="40:45" x14ac:dyDescent="0.25">
      <c r="AN3716" s="116" t="s">
        <v>1015</v>
      </c>
      <c r="AO3716" s="116" t="s">
        <v>978</v>
      </c>
      <c r="AP3716" s="116" t="s">
        <v>1181</v>
      </c>
      <c r="AQ3716" s="116" t="s">
        <v>1034</v>
      </c>
      <c r="AR3716" s="116" t="s">
        <v>1091</v>
      </c>
      <c r="AS3716" s="116">
        <v>5988</v>
      </c>
    </row>
    <row r="3717" spans="40:45" x14ac:dyDescent="0.25">
      <c r="AN3717" s="116" t="s">
        <v>1015</v>
      </c>
      <c r="AO3717" s="116" t="s">
        <v>978</v>
      </c>
      <c r="AP3717" s="116" t="s">
        <v>1181</v>
      </c>
      <c r="AQ3717" s="116" t="s">
        <v>1042</v>
      </c>
      <c r="AR3717" s="116" t="s">
        <v>1091</v>
      </c>
      <c r="AS3717" s="116">
        <v>168</v>
      </c>
    </row>
    <row r="3718" spans="40:45" x14ac:dyDescent="0.25">
      <c r="AN3718" s="116" t="s">
        <v>1015</v>
      </c>
      <c r="AO3718" s="116"/>
      <c r="AP3718" s="116"/>
      <c r="AQ3718" s="116" t="s">
        <v>3</v>
      </c>
      <c r="AR3718" s="116" t="s">
        <v>1091</v>
      </c>
      <c r="AS3718" s="116">
        <v>6156</v>
      </c>
    </row>
    <row r="3719" spans="40:45" x14ac:dyDescent="0.25">
      <c r="AN3719" s="116" t="s">
        <v>1015</v>
      </c>
      <c r="AO3719" s="116" t="s">
        <v>978</v>
      </c>
      <c r="AP3719" s="116" t="s">
        <v>1182</v>
      </c>
      <c r="AQ3719" s="116" t="s">
        <v>1034</v>
      </c>
      <c r="AR3719" s="116" t="s">
        <v>1091</v>
      </c>
      <c r="AS3719" s="116">
        <v>1</v>
      </c>
    </row>
    <row r="3720" spans="40:45" x14ac:dyDescent="0.25">
      <c r="AN3720" s="116" t="s">
        <v>1015</v>
      </c>
      <c r="AO3720" s="116" t="s">
        <v>978</v>
      </c>
      <c r="AP3720" s="116" t="s">
        <v>1182</v>
      </c>
      <c r="AQ3720" s="116" t="s">
        <v>1037</v>
      </c>
      <c r="AR3720" s="116" t="s">
        <v>1091</v>
      </c>
      <c r="AS3720" s="116">
        <v>7</v>
      </c>
    </row>
    <row r="3721" spans="40:45" x14ac:dyDescent="0.25">
      <c r="AN3721" s="116" t="s">
        <v>1015</v>
      </c>
      <c r="AO3721" s="116" t="s">
        <v>978</v>
      </c>
      <c r="AP3721" s="116" t="s">
        <v>1182</v>
      </c>
      <c r="AQ3721" s="116" t="s">
        <v>1041</v>
      </c>
      <c r="AR3721" s="116" t="s">
        <v>1091</v>
      </c>
      <c r="AS3721" s="116">
        <v>30</v>
      </c>
    </row>
    <row r="3722" spans="40:45" x14ac:dyDescent="0.25">
      <c r="AN3722" s="116" t="s">
        <v>1015</v>
      </c>
      <c r="AO3722" s="116" t="s">
        <v>978</v>
      </c>
      <c r="AP3722" s="116" t="s">
        <v>1182</v>
      </c>
      <c r="AQ3722" s="116" t="s">
        <v>1042</v>
      </c>
      <c r="AR3722" s="116" t="s">
        <v>1091</v>
      </c>
      <c r="AS3722" s="116">
        <v>525</v>
      </c>
    </row>
    <row r="3723" spans="40:45" x14ac:dyDescent="0.25">
      <c r="AN3723" s="116" t="s">
        <v>1015</v>
      </c>
      <c r="AO3723" s="116"/>
      <c r="AP3723" s="116"/>
      <c r="AQ3723" s="116" t="s">
        <v>3</v>
      </c>
      <c r="AR3723" s="116" t="s">
        <v>1091</v>
      </c>
      <c r="AS3723" s="116">
        <v>563</v>
      </c>
    </row>
    <row r="3724" spans="40:45" x14ac:dyDescent="0.25">
      <c r="AN3724" s="116" t="s">
        <v>1015</v>
      </c>
      <c r="AO3724" s="116" t="s">
        <v>982</v>
      </c>
      <c r="AP3724" s="116" t="s">
        <v>911</v>
      </c>
      <c r="AQ3724" s="116" t="s">
        <v>1034</v>
      </c>
      <c r="AR3724" s="116" t="s">
        <v>1091</v>
      </c>
      <c r="AS3724" s="116">
        <v>30087</v>
      </c>
    </row>
    <row r="3725" spans="40:45" x14ac:dyDescent="0.25">
      <c r="AN3725" s="116" t="s">
        <v>1015</v>
      </c>
      <c r="AO3725" s="116" t="s">
        <v>982</v>
      </c>
      <c r="AP3725" s="116" t="s">
        <v>911</v>
      </c>
      <c r="AQ3725" s="116" t="s">
        <v>1035</v>
      </c>
      <c r="AR3725" s="116" t="s">
        <v>1091</v>
      </c>
      <c r="AS3725" s="116">
        <v>2708</v>
      </c>
    </row>
    <row r="3726" spans="40:45" x14ac:dyDescent="0.25">
      <c r="AN3726" s="116" t="s">
        <v>1015</v>
      </c>
      <c r="AO3726" s="116" t="s">
        <v>982</v>
      </c>
      <c r="AP3726" s="116" t="s">
        <v>911</v>
      </c>
      <c r="AQ3726" s="116" t="s">
        <v>1036</v>
      </c>
      <c r="AR3726" s="116" t="s">
        <v>1091</v>
      </c>
      <c r="AS3726" s="116">
        <v>4734</v>
      </c>
    </row>
    <row r="3727" spans="40:45" x14ac:dyDescent="0.25">
      <c r="AN3727" s="116" t="s">
        <v>1015</v>
      </c>
      <c r="AO3727" s="116" t="s">
        <v>982</v>
      </c>
      <c r="AP3727" s="116" t="s">
        <v>911</v>
      </c>
      <c r="AQ3727" s="116" t="s">
        <v>1037</v>
      </c>
      <c r="AR3727" s="116" t="s">
        <v>1091</v>
      </c>
      <c r="AS3727" s="116">
        <v>2426</v>
      </c>
    </row>
    <row r="3728" spans="40:45" x14ac:dyDescent="0.25">
      <c r="AN3728" s="116" t="s">
        <v>1015</v>
      </c>
      <c r="AO3728" s="116" t="s">
        <v>982</v>
      </c>
      <c r="AP3728" s="116" t="s">
        <v>911</v>
      </c>
      <c r="AQ3728" s="116" t="s">
        <v>1038</v>
      </c>
      <c r="AR3728" s="116" t="s">
        <v>1091</v>
      </c>
      <c r="AS3728" s="116">
        <v>29569</v>
      </c>
    </row>
    <row r="3729" spans="40:45" x14ac:dyDescent="0.25">
      <c r="AN3729" s="116" t="s">
        <v>1015</v>
      </c>
      <c r="AO3729" s="116" t="s">
        <v>982</v>
      </c>
      <c r="AP3729" s="116" t="s">
        <v>911</v>
      </c>
      <c r="AQ3729" s="116" t="s">
        <v>1039</v>
      </c>
      <c r="AR3729" s="116" t="s">
        <v>1091</v>
      </c>
      <c r="AS3729" s="116">
        <v>16049</v>
      </c>
    </row>
    <row r="3730" spans="40:45" x14ac:dyDescent="0.25">
      <c r="AN3730" s="116" t="s">
        <v>1015</v>
      </c>
      <c r="AO3730" s="116" t="s">
        <v>982</v>
      </c>
      <c r="AP3730" s="116" t="s">
        <v>911</v>
      </c>
      <c r="AQ3730" s="116" t="s">
        <v>1040</v>
      </c>
      <c r="AR3730" s="116" t="s">
        <v>1091</v>
      </c>
      <c r="AS3730" s="116">
        <v>4506</v>
      </c>
    </row>
    <row r="3731" spans="40:45" x14ac:dyDescent="0.25">
      <c r="AN3731" s="116" t="s">
        <v>1015</v>
      </c>
      <c r="AO3731" s="116" t="s">
        <v>982</v>
      </c>
      <c r="AP3731" s="116" t="s">
        <v>911</v>
      </c>
      <c r="AQ3731" s="116" t="s">
        <v>1041</v>
      </c>
      <c r="AR3731" s="116" t="s">
        <v>1091</v>
      </c>
      <c r="AS3731" s="116">
        <v>10963</v>
      </c>
    </row>
    <row r="3732" spans="40:45" x14ac:dyDescent="0.25">
      <c r="AN3732" s="116" t="s">
        <v>1015</v>
      </c>
      <c r="AO3732" s="116" t="s">
        <v>982</v>
      </c>
      <c r="AP3732" s="116" t="s">
        <v>911</v>
      </c>
      <c r="AQ3732" s="116" t="s">
        <v>1042</v>
      </c>
      <c r="AR3732" s="116" t="s">
        <v>1091</v>
      </c>
      <c r="AS3732" s="116">
        <v>261124</v>
      </c>
    </row>
    <row r="3733" spans="40:45" x14ac:dyDescent="0.25">
      <c r="AN3733" s="116" t="s">
        <v>1015</v>
      </c>
      <c r="AO3733" s="116"/>
      <c r="AP3733" s="116"/>
      <c r="AQ3733" s="116" t="s">
        <v>3</v>
      </c>
      <c r="AR3733" s="116" t="s">
        <v>1091</v>
      </c>
      <c r="AS3733" s="116">
        <v>362167</v>
      </c>
    </row>
    <row r="3734" spans="40:45" x14ac:dyDescent="0.25">
      <c r="AN3734" s="116" t="s">
        <v>1015</v>
      </c>
      <c r="AO3734" s="116" t="s">
        <v>982</v>
      </c>
      <c r="AP3734" s="116" t="s">
        <v>1178</v>
      </c>
      <c r="AQ3734" s="116" t="s">
        <v>1034</v>
      </c>
      <c r="AR3734" s="116" t="s">
        <v>1091</v>
      </c>
      <c r="AS3734" s="116">
        <v>10219</v>
      </c>
    </row>
    <row r="3735" spans="40:45" x14ac:dyDescent="0.25">
      <c r="AN3735" s="116" t="s">
        <v>1015</v>
      </c>
      <c r="AO3735" s="116" t="s">
        <v>982</v>
      </c>
      <c r="AP3735" s="116" t="s">
        <v>1178</v>
      </c>
      <c r="AQ3735" s="116" t="s">
        <v>1035</v>
      </c>
      <c r="AR3735" s="116" t="s">
        <v>1091</v>
      </c>
      <c r="AS3735" s="116">
        <v>1305</v>
      </c>
    </row>
    <row r="3736" spans="40:45" x14ac:dyDescent="0.25">
      <c r="AN3736" s="116" t="s">
        <v>1015</v>
      </c>
      <c r="AO3736" s="116" t="s">
        <v>982</v>
      </c>
      <c r="AP3736" s="116" t="s">
        <v>1178</v>
      </c>
      <c r="AQ3736" s="116" t="s">
        <v>1037</v>
      </c>
      <c r="AR3736" s="116" t="s">
        <v>1091</v>
      </c>
      <c r="AS3736" s="116">
        <v>2311</v>
      </c>
    </row>
    <row r="3737" spans="40:45" x14ac:dyDescent="0.25">
      <c r="AN3737" s="116" t="s">
        <v>1015</v>
      </c>
      <c r="AO3737" s="116" t="s">
        <v>982</v>
      </c>
      <c r="AP3737" s="116" t="s">
        <v>1178</v>
      </c>
      <c r="AQ3737" s="116" t="s">
        <v>1038</v>
      </c>
      <c r="AR3737" s="116" t="s">
        <v>1091</v>
      </c>
      <c r="AS3737" s="116">
        <v>1981</v>
      </c>
    </row>
    <row r="3738" spans="40:45" x14ac:dyDescent="0.25">
      <c r="AN3738" s="116" t="s">
        <v>1015</v>
      </c>
      <c r="AO3738" s="116" t="s">
        <v>982</v>
      </c>
      <c r="AP3738" s="116" t="s">
        <v>1178</v>
      </c>
      <c r="AQ3738" s="116" t="s">
        <v>1039</v>
      </c>
      <c r="AR3738" s="116" t="s">
        <v>1091</v>
      </c>
      <c r="AS3738" s="116">
        <v>4632</v>
      </c>
    </row>
    <row r="3739" spans="40:45" x14ac:dyDescent="0.25">
      <c r="AN3739" s="116" t="s">
        <v>1015</v>
      </c>
      <c r="AO3739" s="116" t="s">
        <v>982</v>
      </c>
      <c r="AP3739" s="116" t="s">
        <v>1178</v>
      </c>
      <c r="AQ3739" s="116" t="s">
        <v>1040</v>
      </c>
      <c r="AR3739" s="116" t="s">
        <v>1091</v>
      </c>
      <c r="AS3739" s="116">
        <v>3327</v>
      </c>
    </row>
    <row r="3740" spans="40:45" x14ac:dyDescent="0.25">
      <c r="AN3740" s="116" t="s">
        <v>1015</v>
      </c>
      <c r="AO3740" s="116" t="s">
        <v>982</v>
      </c>
      <c r="AP3740" s="116" t="s">
        <v>1178</v>
      </c>
      <c r="AQ3740" s="116" t="s">
        <v>1041</v>
      </c>
      <c r="AR3740" s="116" t="s">
        <v>1091</v>
      </c>
      <c r="AS3740" s="116">
        <v>8344</v>
      </c>
    </row>
    <row r="3741" spans="40:45" x14ac:dyDescent="0.25">
      <c r="AN3741" s="116" t="s">
        <v>1015</v>
      </c>
      <c r="AO3741" s="116" t="s">
        <v>982</v>
      </c>
      <c r="AP3741" s="116" t="s">
        <v>1178</v>
      </c>
      <c r="AQ3741" s="116" t="s">
        <v>1042</v>
      </c>
      <c r="AR3741" s="116" t="s">
        <v>1091</v>
      </c>
      <c r="AS3741" s="116">
        <v>125109</v>
      </c>
    </row>
    <row r="3742" spans="40:45" x14ac:dyDescent="0.25">
      <c r="AN3742" s="116" t="s">
        <v>1015</v>
      </c>
      <c r="AO3742" s="116"/>
      <c r="AP3742" s="116"/>
      <c r="AQ3742" s="116" t="s">
        <v>3</v>
      </c>
      <c r="AR3742" s="116" t="s">
        <v>1091</v>
      </c>
      <c r="AS3742" s="116">
        <v>157228</v>
      </c>
    </row>
    <row r="3743" spans="40:45" x14ac:dyDescent="0.25">
      <c r="AN3743" s="116" t="s">
        <v>1015</v>
      </c>
      <c r="AO3743" s="116" t="s">
        <v>982</v>
      </c>
      <c r="AP3743" s="116" t="s">
        <v>1179</v>
      </c>
      <c r="AQ3743" s="116" t="s">
        <v>1034</v>
      </c>
      <c r="AR3743" s="116" t="s">
        <v>1091</v>
      </c>
      <c r="AS3743" s="116">
        <v>9385</v>
      </c>
    </row>
    <row r="3744" spans="40:45" x14ac:dyDescent="0.25">
      <c r="AN3744" s="116" t="s">
        <v>1015</v>
      </c>
      <c r="AO3744" s="116" t="s">
        <v>982</v>
      </c>
      <c r="AP3744" s="116" t="s">
        <v>1179</v>
      </c>
      <c r="AQ3744" s="116" t="s">
        <v>1035</v>
      </c>
      <c r="AR3744" s="116" t="s">
        <v>1091</v>
      </c>
      <c r="AS3744" s="116">
        <v>1268</v>
      </c>
    </row>
    <row r="3745" spans="40:45" x14ac:dyDescent="0.25">
      <c r="AN3745" s="116" t="s">
        <v>1015</v>
      </c>
      <c r="AO3745" s="116" t="s">
        <v>982</v>
      </c>
      <c r="AP3745" s="116" t="s">
        <v>1179</v>
      </c>
      <c r="AQ3745" s="116" t="s">
        <v>1036</v>
      </c>
      <c r="AR3745" s="116" t="s">
        <v>1091</v>
      </c>
      <c r="AS3745" s="116">
        <v>3125</v>
      </c>
    </row>
    <row r="3746" spans="40:45" x14ac:dyDescent="0.25">
      <c r="AN3746" s="116" t="s">
        <v>1015</v>
      </c>
      <c r="AO3746" s="116" t="s">
        <v>982</v>
      </c>
      <c r="AP3746" s="116" t="s">
        <v>1179</v>
      </c>
      <c r="AQ3746" s="116" t="s">
        <v>1038</v>
      </c>
      <c r="AR3746" s="116" t="s">
        <v>1091</v>
      </c>
      <c r="AS3746" s="116">
        <v>11871</v>
      </c>
    </row>
    <row r="3747" spans="40:45" x14ac:dyDescent="0.25">
      <c r="AN3747" s="116" t="s">
        <v>1015</v>
      </c>
      <c r="AO3747" s="116" t="s">
        <v>982</v>
      </c>
      <c r="AP3747" s="116" t="s">
        <v>1179</v>
      </c>
      <c r="AQ3747" s="116" t="s">
        <v>1039</v>
      </c>
      <c r="AR3747" s="116" t="s">
        <v>1091</v>
      </c>
      <c r="AS3747" s="116">
        <v>11414</v>
      </c>
    </row>
    <row r="3748" spans="40:45" x14ac:dyDescent="0.25">
      <c r="AN3748" s="116" t="s">
        <v>1015</v>
      </c>
      <c r="AO3748" s="116" t="s">
        <v>982</v>
      </c>
      <c r="AP3748" s="116" t="s">
        <v>1179</v>
      </c>
      <c r="AQ3748" s="116" t="s">
        <v>1040</v>
      </c>
      <c r="AR3748" s="116" t="s">
        <v>1091</v>
      </c>
      <c r="AS3748" s="116">
        <v>996</v>
      </c>
    </row>
    <row r="3749" spans="40:45" x14ac:dyDescent="0.25">
      <c r="AN3749" s="116" t="s">
        <v>1015</v>
      </c>
      <c r="AO3749" s="116" t="s">
        <v>982</v>
      </c>
      <c r="AP3749" s="116" t="s">
        <v>1179</v>
      </c>
      <c r="AQ3749" s="116" t="s">
        <v>1041</v>
      </c>
      <c r="AR3749" s="116" t="s">
        <v>1091</v>
      </c>
      <c r="AS3749" s="116">
        <v>2577</v>
      </c>
    </row>
    <row r="3750" spans="40:45" x14ac:dyDescent="0.25">
      <c r="AN3750" s="116" t="s">
        <v>1015</v>
      </c>
      <c r="AO3750" s="116" t="s">
        <v>982</v>
      </c>
      <c r="AP3750" s="116" t="s">
        <v>1179</v>
      </c>
      <c r="AQ3750" s="116" t="s">
        <v>1042</v>
      </c>
      <c r="AR3750" s="116" t="s">
        <v>1091</v>
      </c>
      <c r="AS3750" s="116">
        <v>71013</v>
      </c>
    </row>
    <row r="3751" spans="40:45" x14ac:dyDescent="0.25">
      <c r="AN3751" s="116" t="s">
        <v>1015</v>
      </c>
      <c r="AO3751" s="116"/>
      <c r="AP3751" s="116"/>
      <c r="AQ3751" s="116" t="s">
        <v>3</v>
      </c>
      <c r="AR3751" s="116" t="s">
        <v>1091</v>
      </c>
      <c r="AS3751" s="116">
        <v>111650</v>
      </c>
    </row>
    <row r="3752" spans="40:45" x14ac:dyDescent="0.25">
      <c r="AN3752" s="116" t="s">
        <v>1015</v>
      </c>
      <c r="AO3752" s="116" t="s">
        <v>982</v>
      </c>
      <c r="AP3752" s="116" t="s">
        <v>1180</v>
      </c>
      <c r="AQ3752" s="116" t="s">
        <v>1034</v>
      </c>
      <c r="AR3752" s="116" t="s">
        <v>1091</v>
      </c>
      <c r="AS3752" s="116">
        <v>8994</v>
      </c>
    </row>
    <row r="3753" spans="40:45" x14ac:dyDescent="0.25">
      <c r="AN3753" s="116" t="s">
        <v>1015</v>
      </c>
      <c r="AO3753" s="116" t="s">
        <v>982</v>
      </c>
      <c r="AP3753" s="116" t="s">
        <v>1180</v>
      </c>
      <c r="AQ3753" s="116" t="s">
        <v>1036</v>
      </c>
      <c r="AR3753" s="116" t="s">
        <v>1091</v>
      </c>
      <c r="AS3753" s="116">
        <v>1609</v>
      </c>
    </row>
    <row r="3754" spans="40:45" x14ac:dyDescent="0.25">
      <c r="AN3754" s="116" t="s">
        <v>1015</v>
      </c>
      <c r="AO3754" s="116" t="s">
        <v>982</v>
      </c>
      <c r="AP3754" s="116" t="s">
        <v>1180</v>
      </c>
      <c r="AQ3754" s="116" t="s">
        <v>1037</v>
      </c>
      <c r="AR3754" s="116" t="s">
        <v>1091</v>
      </c>
      <c r="AS3754" s="116">
        <v>10</v>
      </c>
    </row>
    <row r="3755" spans="40:45" x14ac:dyDescent="0.25">
      <c r="AN3755" s="116" t="s">
        <v>1015</v>
      </c>
      <c r="AO3755" s="116" t="s">
        <v>982</v>
      </c>
      <c r="AP3755" s="116" t="s">
        <v>1180</v>
      </c>
      <c r="AQ3755" s="116" t="s">
        <v>1038</v>
      </c>
      <c r="AR3755" s="116" t="s">
        <v>1091</v>
      </c>
      <c r="AS3755" s="116">
        <v>8614</v>
      </c>
    </row>
    <row r="3756" spans="40:45" x14ac:dyDescent="0.25">
      <c r="AN3756" s="116" t="s">
        <v>1015</v>
      </c>
      <c r="AO3756" s="116" t="s">
        <v>982</v>
      </c>
      <c r="AP3756" s="116" t="s">
        <v>1180</v>
      </c>
      <c r="AQ3756" s="116" t="s">
        <v>1042</v>
      </c>
      <c r="AR3756" s="116" t="s">
        <v>1091</v>
      </c>
      <c r="AS3756" s="116">
        <v>36649</v>
      </c>
    </row>
    <row r="3757" spans="40:45" x14ac:dyDescent="0.25">
      <c r="AN3757" s="116" t="s">
        <v>1015</v>
      </c>
      <c r="AO3757" s="116"/>
      <c r="AP3757" s="116"/>
      <c r="AQ3757" s="116" t="s">
        <v>3</v>
      </c>
      <c r="AR3757" s="116" t="s">
        <v>1091</v>
      </c>
      <c r="AS3757" s="116">
        <v>55876</v>
      </c>
    </row>
    <row r="3758" spans="40:45" x14ac:dyDescent="0.25">
      <c r="AN3758" s="116" t="s">
        <v>1015</v>
      </c>
      <c r="AO3758" s="116" t="s">
        <v>982</v>
      </c>
      <c r="AP3758" s="116" t="s">
        <v>1181</v>
      </c>
      <c r="AQ3758" s="116" t="s">
        <v>1038</v>
      </c>
      <c r="AR3758" s="116" t="s">
        <v>1091</v>
      </c>
      <c r="AS3758" s="116">
        <v>5572</v>
      </c>
    </row>
    <row r="3759" spans="40:45" x14ac:dyDescent="0.25">
      <c r="AN3759" s="116" t="s">
        <v>1015</v>
      </c>
      <c r="AO3759" s="116" t="s">
        <v>982</v>
      </c>
      <c r="AP3759" s="116" t="s">
        <v>1181</v>
      </c>
      <c r="AQ3759" s="116" t="s">
        <v>1042</v>
      </c>
      <c r="AR3759" s="116" t="s">
        <v>1091</v>
      </c>
      <c r="AS3759" s="116">
        <v>8506</v>
      </c>
    </row>
    <row r="3760" spans="40:45" x14ac:dyDescent="0.25">
      <c r="AN3760" s="116" t="s">
        <v>1015</v>
      </c>
      <c r="AO3760" s="116"/>
      <c r="AP3760" s="116"/>
      <c r="AQ3760" s="116" t="s">
        <v>3</v>
      </c>
      <c r="AR3760" s="116" t="s">
        <v>1091</v>
      </c>
      <c r="AS3760" s="116">
        <v>14078</v>
      </c>
    </row>
    <row r="3761" spans="40:45" x14ac:dyDescent="0.25">
      <c r="AN3761" s="116" t="s">
        <v>1015</v>
      </c>
      <c r="AO3761" s="116" t="s">
        <v>982</v>
      </c>
      <c r="AP3761" s="116" t="s">
        <v>1182</v>
      </c>
      <c r="AQ3761" s="116" t="s">
        <v>1034</v>
      </c>
      <c r="AR3761" s="116" t="s">
        <v>1091</v>
      </c>
      <c r="AS3761" s="116">
        <v>1490</v>
      </c>
    </row>
    <row r="3762" spans="40:45" x14ac:dyDescent="0.25">
      <c r="AN3762" s="116" t="s">
        <v>1015</v>
      </c>
      <c r="AO3762" s="116" t="s">
        <v>982</v>
      </c>
      <c r="AP3762" s="116" t="s">
        <v>1182</v>
      </c>
      <c r="AQ3762" s="116" t="s">
        <v>1035</v>
      </c>
      <c r="AR3762" s="116" t="s">
        <v>1091</v>
      </c>
      <c r="AS3762" s="116">
        <v>135</v>
      </c>
    </row>
    <row r="3763" spans="40:45" x14ac:dyDescent="0.25">
      <c r="AN3763" s="116" t="s">
        <v>1015</v>
      </c>
      <c r="AO3763" s="116" t="s">
        <v>982</v>
      </c>
      <c r="AP3763" s="116" t="s">
        <v>1182</v>
      </c>
      <c r="AQ3763" s="116" t="s">
        <v>1037</v>
      </c>
      <c r="AR3763" s="116" t="s">
        <v>1091</v>
      </c>
      <c r="AS3763" s="116">
        <v>105</v>
      </c>
    </row>
    <row r="3764" spans="40:45" x14ac:dyDescent="0.25">
      <c r="AN3764" s="116" t="s">
        <v>1015</v>
      </c>
      <c r="AO3764" s="116" t="s">
        <v>982</v>
      </c>
      <c r="AP3764" s="116" t="s">
        <v>1182</v>
      </c>
      <c r="AQ3764" s="116" t="s">
        <v>1038</v>
      </c>
      <c r="AR3764" s="116" t="s">
        <v>1091</v>
      </c>
      <c r="AS3764" s="116">
        <v>1530</v>
      </c>
    </row>
    <row r="3765" spans="40:45" x14ac:dyDescent="0.25">
      <c r="AN3765" s="116" t="s">
        <v>1015</v>
      </c>
      <c r="AO3765" s="116" t="s">
        <v>982</v>
      </c>
      <c r="AP3765" s="116" t="s">
        <v>1182</v>
      </c>
      <c r="AQ3765" s="116" t="s">
        <v>1039</v>
      </c>
      <c r="AR3765" s="116" t="s">
        <v>1091</v>
      </c>
      <c r="AS3765" s="116">
        <v>3</v>
      </c>
    </row>
    <row r="3766" spans="40:45" x14ac:dyDescent="0.25">
      <c r="AN3766" s="116" t="s">
        <v>1015</v>
      </c>
      <c r="AO3766" s="116" t="s">
        <v>982</v>
      </c>
      <c r="AP3766" s="116" t="s">
        <v>1182</v>
      </c>
      <c r="AQ3766" s="116" t="s">
        <v>1040</v>
      </c>
      <c r="AR3766" s="116" t="s">
        <v>1091</v>
      </c>
      <c r="AS3766" s="116">
        <v>183</v>
      </c>
    </row>
    <row r="3767" spans="40:45" x14ac:dyDescent="0.25">
      <c r="AN3767" s="116" t="s">
        <v>1015</v>
      </c>
      <c r="AO3767" s="116" t="s">
        <v>982</v>
      </c>
      <c r="AP3767" s="116" t="s">
        <v>1182</v>
      </c>
      <c r="AQ3767" s="116" t="s">
        <v>1041</v>
      </c>
      <c r="AR3767" s="116" t="s">
        <v>1091</v>
      </c>
      <c r="AS3767" s="116">
        <v>42</v>
      </c>
    </row>
    <row r="3768" spans="40:45" x14ac:dyDescent="0.25">
      <c r="AN3768" s="116" t="s">
        <v>1015</v>
      </c>
      <c r="AO3768" s="116" t="s">
        <v>982</v>
      </c>
      <c r="AP3768" s="116" t="s">
        <v>1182</v>
      </c>
      <c r="AQ3768" s="116" t="s">
        <v>1042</v>
      </c>
      <c r="AR3768" s="116" t="s">
        <v>1091</v>
      </c>
      <c r="AS3768" s="116">
        <v>19847</v>
      </c>
    </row>
    <row r="3769" spans="40:45" x14ac:dyDescent="0.25">
      <c r="AN3769" s="116" t="s">
        <v>1015</v>
      </c>
      <c r="AO3769" s="116"/>
      <c r="AP3769" s="116"/>
      <c r="AQ3769" s="116" t="s">
        <v>3</v>
      </c>
      <c r="AR3769" s="116" t="s">
        <v>1091</v>
      </c>
      <c r="AS3769" s="116">
        <v>23335</v>
      </c>
    </row>
    <row r="3770" spans="40:45" x14ac:dyDescent="0.25">
      <c r="AN3770" s="116" t="s">
        <v>1184</v>
      </c>
      <c r="AO3770" s="116" t="s">
        <v>1044</v>
      </c>
      <c r="AP3770" s="116"/>
      <c r="AQ3770" s="116" t="s">
        <v>1034</v>
      </c>
      <c r="AR3770" s="116" t="s">
        <v>1091</v>
      </c>
      <c r="AS3770" s="116">
        <v>6197</v>
      </c>
    </row>
    <row r="3771" spans="40:45" x14ac:dyDescent="0.25">
      <c r="AN3771" s="116" t="s">
        <v>1184</v>
      </c>
      <c r="AO3771" s="116" t="s">
        <v>1044</v>
      </c>
      <c r="AP3771" s="116"/>
      <c r="AQ3771" s="116" t="s">
        <v>1035</v>
      </c>
      <c r="AR3771" s="116" t="s">
        <v>1091</v>
      </c>
      <c r="AS3771" s="116">
        <v>862</v>
      </c>
    </row>
    <row r="3772" spans="40:45" x14ac:dyDescent="0.25">
      <c r="AN3772" s="116" t="s">
        <v>1184</v>
      </c>
      <c r="AO3772" s="116" t="s">
        <v>1044</v>
      </c>
      <c r="AP3772" s="116"/>
      <c r="AQ3772" s="116" t="s">
        <v>1036</v>
      </c>
      <c r="AR3772" s="116" t="s">
        <v>1091</v>
      </c>
      <c r="AS3772" s="116">
        <v>8706</v>
      </c>
    </row>
    <row r="3773" spans="40:45" x14ac:dyDescent="0.25">
      <c r="AN3773" s="116" t="s">
        <v>1184</v>
      </c>
      <c r="AO3773" s="116" t="s">
        <v>1044</v>
      </c>
      <c r="AP3773" s="116"/>
      <c r="AQ3773" s="116" t="s">
        <v>1037</v>
      </c>
      <c r="AR3773" s="116" t="s">
        <v>1091</v>
      </c>
      <c r="AS3773" s="116">
        <v>641</v>
      </c>
    </row>
    <row r="3774" spans="40:45" x14ac:dyDescent="0.25">
      <c r="AN3774" s="116" t="s">
        <v>1184</v>
      </c>
      <c r="AO3774" s="116" t="s">
        <v>1044</v>
      </c>
      <c r="AP3774" s="116"/>
      <c r="AQ3774" s="116" t="s">
        <v>1038</v>
      </c>
      <c r="AR3774" s="116" t="s">
        <v>1091</v>
      </c>
      <c r="AS3774" s="116">
        <v>658</v>
      </c>
    </row>
    <row r="3775" spans="40:45" x14ac:dyDescent="0.25">
      <c r="AN3775" s="116" t="s">
        <v>1184</v>
      </c>
      <c r="AO3775" s="116" t="s">
        <v>1044</v>
      </c>
      <c r="AP3775" s="116"/>
      <c r="AQ3775" s="116" t="s">
        <v>1039</v>
      </c>
      <c r="AR3775" s="116" t="s">
        <v>1091</v>
      </c>
      <c r="AS3775" s="116">
        <v>56301</v>
      </c>
    </row>
    <row r="3776" spans="40:45" x14ac:dyDescent="0.25">
      <c r="AN3776" s="116" t="s">
        <v>1184</v>
      </c>
      <c r="AO3776" s="116" t="s">
        <v>1044</v>
      </c>
      <c r="AP3776" s="116"/>
      <c r="AQ3776" s="116" t="s">
        <v>1040</v>
      </c>
      <c r="AR3776" s="116" t="s">
        <v>1091</v>
      </c>
      <c r="AS3776" s="116">
        <v>6145</v>
      </c>
    </row>
    <row r="3777" spans="40:45" x14ac:dyDescent="0.25">
      <c r="AN3777" s="116" t="s">
        <v>1184</v>
      </c>
      <c r="AO3777" s="116" t="s">
        <v>1044</v>
      </c>
      <c r="AP3777" s="116"/>
      <c r="AQ3777" s="116" t="s">
        <v>1041</v>
      </c>
      <c r="AR3777" s="116" t="s">
        <v>1091</v>
      </c>
      <c r="AS3777" s="116">
        <v>3138</v>
      </c>
    </row>
    <row r="3778" spans="40:45" x14ac:dyDescent="0.25">
      <c r="AN3778" s="116" t="s">
        <v>1184</v>
      </c>
      <c r="AO3778" s="116" t="s">
        <v>1044</v>
      </c>
      <c r="AP3778" s="116"/>
      <c r="AQ3778" s="116" t="s">
        <v>1042</v>
      </c>
      <c r="AR3778" s="116" t="s">
        <v>1091</v>
      </c>
      <c r="AS3778" s="116">
        <v>4439</v>
      </c>
    </row>
    <row r="3779" spans="40:45" x14ac:dyDescent="0.25">
      <c r="AN3779" s="116" t="s">
        <v>1184</v>
      </c>
      <c r="AO3779" s="116"/>
      <c r="AP3779" s="116"/>
      <c r="AQ3779" s="116" t="s">
        <v>3</v>
      </c>
      <c r="AR3779" s="116" t="s">
        <v>1091</v>
      </c>
      <c r="AS3779" s="116">
        <v>87087</v>
      </c>
    </row>
    <row r="3780" spans="40:45" x14ac:dyDescent="0.25">
      <c r="AN3780" s="116" t="s">
        <v>1184</v>
      </c>
      <c r="AO3780" s="116" t="s">
        <v>1178</v>
      </c>
      <c r="AP3780" s="116"/>
      <c r="AQ3780" s="116" t="s">
        <v>1034</v>
      </c>
      <c r="AR3780" s="116" t="s">
        <v>1091</v>
      </c>
      <c r="AS3780" s="116">
        <v>2095</v>
      </c>
    </row>
    <row r="3781" spans="40:45" x14ac:dyDescent="0.25">
      <c r="AN3781" s="116" t="s">
        <v>1184</v>
      </c>
      <c r="AO3781" s="116" t="s">
        <v>1178</v>
      </c>
      <c r="AP3781" s="116"/>
      <c r="AQ3781" s="116" t="s">
        <v>1035</v>
      </c>
      <c r="AR3781" s="116" t="s">
        <v>1091</v>
      </c>
      <c r="AS3781" s="116">
        <v>862</v>
      </c>
    </row>
    <row r="3782" spans="40:45" x14ac:dyDescent="0.25">
      <c r="AN3782" s="116" t="s">
        <v>1184</v>
      </c>
      <c r="AO3782" s="116" t="s">
        <v>1178</v>
      </c>
      <c r="AP3782" s="116"/>
      <c r="AQ3782" s="116" t="s">
        <v>1036</v>
      </c>
      <c r="AR3782" s="116" t="s">
        <v>1091</v>
      </c>
      <c r="AS3782" s="116">
        <v>4547</v>
      </c>
    </row>
    <row r="3783" spans="40:45" x14ac:dyDescent="0.25">
      <c r="AN3783" s="116" t="s">
        <v>1184</v>
      </c>
      <c r="AO3783" s="116" t="s">
        <v>1178</v>
      </c>
      <c r="AP3783" s="116"/>
      <c r="AQ3783" s="116" t="s">
        <v>1037</v>
      </c>
      <c r="AR3783" s="116" t="s">
        <v>1091</v>
      </c>
      <c r="AS3783" s="116">
        <v>466</v>
      </c>
    </row>
    <row r="3784" spans="40:45" x14ac:dyDescent="0.25">
      <c r="AN3784" s="116" t="s">
        <v>1184</v>
      </c>
      <c r="AO3784" s="116" t="s">
        <v>1178</v>
      </c>
      <c r="AP3784" s="116"/>
      <c r="AQ3784" s="116" t="s">
        <v>1038</v>
      </c>
      <c r="AR3784" s="116" t="s">
        <v>1091</v>
      </c>
      <c r="AS3784" s="116">
        <v>395</v>
      </c>
    </row>
    <row r="3785" spans="40:45" x14ac:dyDescent="0.25">
      <c r="AN3785" s="116" t="s">
        <v>1184</v>
      </c>
      <c r="AO3785" s="116" t="s">
        <v>1178</v>
      </c>
      <c r="AP3785" s="116"/>
      <c r="AQ3785" s="116" t="s">
        <v>1039</v>
      </c>
      <c r="AR3785" s="116" t="s">
        <v>1091</v>
      </c>
      <c r="AS3785" s="116">
        <v>43572</v>
      </c>
    </row>
    <row r="3786" spans="40:45" x14ac:dyDescent="0.25">
      <c r="AN3786" s="116" t="s">
        <v>1184</v>
      </c>
      <c r="AO3786" s="116" t="s">
        <v>1178</v>
      </c>
      <c r="AP3786" s="116"/>
      <c r="AQ3786" s="116" t="s">
        <v>1040</v>
      </c>
      <c r="AR3786" s="116" t="s">
        <v>1091</v>
      </c>
      <c r="AS3786" s="116">
        <v>6132</v>
      </c>
    </row>
    <row r="3787" spans="40:45" x14ac:dyDescent="0.25">
      <c r="AN3787" s="116" t="s">
        <v>1184</v>
      </c>
      <c r="AO3787" s="116" t="s">
        <v>1178</v>
      </c>
      <c r="AP3787" s="116"/>
      <c r="AQ3787" s="116" t="s">
        <v>1041</v>
      </c>
      <c r="AR3787" s="116" t="s">
        <v>1091</v>
      </c>
      <c r="AS3787" s="116">
        <v>3138</v>
      </c>
    </row>
    <row r="3788" spans="40:45" x14ac:dyDescent="0.25">
      <c r="AN3788" s="116" t="s">
        <v>1184</v>
      </c>
      <c r="AO3788" s="116" t="s">
        <v>1178</v>
      </c>
      <c r="AP3788" s="116"/>
      <c r="AQ3788" s="116" t="s">
        <v>1042</v>
      </c>
      <c r="AR3788" s="116" t="s">
        <v>1091</v>
      </c>
      <c r="AS3788" s="116">
        <v>1537</v>
      </c>
    </row>
    <row r="3789" spans="40:45" x14ac:dyDescent="0.25">
      <c r="AN3789" s="116" t="s">
        <v>1184</v>
      </c>
      <c r="AO3789" s="116"/>
      <c r="AP3789" s="116"/>
      <c r="AQ3789" s="116" t="s">
        <v>3</v>
      </c>
      <c r="AR3789" s="116" t="s">
        <v>1091</v>
      </c>
      <c r="AS3789" s="116">
        <v>62745</v>
      </c>
    </row>
    <row r="3790" spans="40:45" x14ac:dyDescent="0.25">
      <c r="AN3790" s="116" t="s">
        <v>1184</v>
      </c>
      <c r="AO3790" s="116" t="s">
        <v>1179</v>
      </c>
      <c r="AP3790" s="116"/>
      <c r="AQ3790" s="116" t="s">
        <v>1034</v>
      </c>
      <c r="AR3790" s="116" t="s">
        <v>1091</v>
      </c>
      <c r="AS3790" s="116">
        <v>2244</v>
      </c>
    </row>
    <row r="3791" spans="40:45" x14ac:dyDescent="0.25">
      <c r="AN3791" s="116" t="s">
        <v>1184</v>
      </c>
      <c r="AO3791" s="116" t="s">
        <v>1179</v>
      </c>
      <c r="AP3791" s="116"/>
      <c r="AQ3791" s="116" t="s">
        <v>1036</v>
      </c>
      <c r="AR3791" s="116" t="s">
        <v>1091</v>
      </c>
      <c r="AS3791" s="116">
        <v>3917</v>
      </c>
    </row>
    <row r="3792" spans="40:45" x14ac:dyDescent="0.25">
      <c r="AN3792" s="116" t="s">
        <v>1184</v>
      </c>
      <c r="AO3792" s="116" t="s">
        <v>1179</v>
      </c>
      <c r="AP3792" s="116"/>
      <c r="AQ3792" s="116" t="s">
        <v>1037</v>
      </c>
      <c r="AR3792" s="116" t="s">
        <v>1091</v>
      </c>
      <c r="AS3792" s="116">
        <v>61</v>
      </c>
    </row>
    <row r="3793" spans="40:45" x14ac:dyDescent="0.25">
      <c r="AN3793" s="116" t="s">
        <v>1184</v>
      </c>
      <c r="AO3793" s="116" t="s">
        <v>1179</v>
      </c>
      <c r="AP3793" s="116"/>
      <c r="AQ3793" s="116" t="s">
        <v>1038</v>
      </c>
      <c r="AR3793" s="116" t="s">
        <v>1091</v>
      </c>
      <c r="AS3793" s="116">
        <v>263</v>
      </c>
    </row>
    <row r="3794" spans="40:45" x14ac:dyDescent="0.25">
      <c r="AN3794" s="116" t="s">
        <v>1184</v>
      </c>
      <c r="AO3794" s="116" t="s">
        <v>1179</v>
      </c>
      <c r="AP3794" s="116"/>
      <c r="AQ3794" s="116" t="s">
        <v>1039</v>
      </c>
      <c r="AR3794" s="116" t="s">
        <v>1091</v>
      </c>
      <c r="AS3794" s="116">
        <v>12729</v>
      </c>
    </row>
    <row r="3795" spans="40:45" x14ac:dyDescent="0.25">
      <c r="AN3795" s="116" t="s">
        <v>1184</v>
      </c>
      <c r="AO3795" s="116" t="s">
        <v>1179</v>
      </c>
      <c r="AP3795" s="116"/>
      <c r="AQ3795" s="116" t="s">
        <v>1040</v>
      </c>
      <c r="AR3795" s="116" t="s">
        <v>1091</v>
      </c>
      <c r="AS3795" s="116">
        <v>10</v>
      </c>
    </row>
    <row r="3796" spans="40:45" x14ac:dyDescent="0.25">
      <c r="AN3796" s="116" t="s">
        <v>1184</v>
      </c>
      <c r="AO3796" s="116" t="s">
        <v>1179</v>
      </c>
      <c r="AP3796" s="116"/>
      <c r="AQ3796" s="116" t="s">
        <v>1042</v>
      </c>
      <c r="AR3796" s="116" t="s">
        <v>1091</v>
      </c>
      <c r="AS3796" s="116">
        <v>1363</v>
      </c>
    </row>
    <row r="3797" spans="40:45" x14ac:dyDescent="0.25">
      <c r="AN3797" s="116" t="s">
        <v>1184</v>
      </c>
      <c r="AO3797" s="116"/>
      <c r="AP3797" s="116"/>
      <c r="AQ3797" s="116" t="s">
        <v>3</v>
      </c>
      <c r="AR3797" s="116" t="s">
        <v>1091</v>
      </c>
      <c r="AS3797" s="116">
        <v>20588</v>
      </c>
    </row>
    <row r="3798" spans="40:45" x14ac:dyDescent="0.25">
      <c r="AN3798" s="116" t="s">
        <v>1184</v>
      </c>
      <c r="AO3798" s="116" t="s">
        <v>1180</v>
      </c>
      <c r="AP3798" s="116"/>
      <c r="AQ3798" s="116" t="s">
        <v>1034</v>
      </c>
      <c r="AR3798" s="116" t="s">
        <v>1091</v>
      </c>
      <c r="AS3798" s="116">
        <v>1237</v>
      </c>
    </row>
    <row r="3799" spans="40:45" x14ac:dyDescent="0.25">
      <c r="AN3799" s="116" t="s">
        <v>1184</v>
      </c>
      <c r="AO3799" s="116" t="s">
        <v>1180</v>
      </c>
      <c r="AP3799" s="116"/>
      <c r="AQ3799" s="116" t="s">
        <v>1036</v>
      </c>
      <c r="AR3799" s="116" t="s">
        <v>1091</v>
      </c>
      <c r="AS3799" s="116">
        <v>226</v>
      </c>
    </row>
    <row r="3800" spans="40:45" x14ac:dyDescent="0.25">
      <c r="AN3800" s="116" t="s">
        <v>1184</v>
      </c>
      <c r="AO3800" s="116" t="s">
        <v>1180</v>
      </c>
      <c r="AP3800" s="116"/>
      <c r="AQ3800" s="116" t="s">
        <v>1042</v>
      </c>
      <c r="AR3800" s="116" t="s">
        <v>1091</v>
      </c>
      <c r="AS3800" s="116">
        <v>1268</v>
      </c>
    </row>
    <row r="3801" spans="40:45" x14ac:dyDescent="0.25">
      <c r="AN3801" s="116" t="s">
        <v>1184</v>
      </c>
      <c r="AO3801" s="116"/>
      <c r="AP3801" s="116"/>
      <c r="AQ3801" s="116" t="s">
        <v>3</v>
      </c>
      <c r="AR3801" s="116" t="s">
        <v>1091</v>
      </c>
      <c r="AS3801" s="116">
        <v>2731</v>
      </c>
    </row>
    <row r="3802" spans="40:45" x14ac:dyDescent="0.25">
      <c r="AN3802" s="116" t="s">
        <v>1184</v>
      </c>
      <c r="AO3802" s="116" t="s">
        <v>1181</v>
      </c>
      <c r="AP3802" s="116"/>
      <c r="AQ3802" s="116" t="s">
        <v>1034</v>
      </c>
      <c r="AR3802" s="116" t="s">
        <v>1091</v>
      </c>
      <c r="AS3802" s="116">
        <v>543</v>
      </c>
    </row>
    <row r="3803" spans="40:45" x14ac:dyDescent="0.25">
      <c r="AN3803" s="116" t="s">
        <v>1184</v>
      </c>
      <c r="AO3803" s="116"/>
      <c r="AP3803" s="116"/>
      <c r="AQ3803" s="116" t="s">
        <v>3</v>
      </c>
      <c r="AR3803" s="116" t="s">
        <v>1091</v>
      </c>
      <c r="AS3803" s="116">
        <v>543</v>
      </c>
    </row>
    <row r="3804" spans="40:45" x14ac:dyDescent="0.25">
      <c r="AN3804" s="116" t="s">
        <v>1184</v>
      </c>
      <c r="AO3804" s="116" t="s">
        <v>1182</v>
      </c>
      <c r="AP3804" s="116"/>
      <c r="AQ3804" s="116" t="s">
        <v>1034</v>
      </c>
      <c r="AR3804" s="116" t="s">
        <v>1091</v>
      </c>
      <c r="AS3804" s="116">
        <v>78</v>
      </c>
    </row>
    <row r="3805" spans="40:45" x14ac:dyDescent="0.25">
      <c r="AN3805" s="116" t="s">
        <v>1184</v>
      </c>
      <c r="AO3805" s="116" t="s">
        <v>1182</v>
      </c>
      <c r="AP3805" s="116"/>
      <c r="AQ3805" s="116" t="s">
        <v>1036</v>
      </c>
      <c r="AR3805" s="116" t="s">
        <v>1091</v>
      </c>
      <c r="AS3805" s="116">
        <v>16</v>
      </c>
    </row>
    <row r="3806" spans="40:45" x14ac:dyDescent="0.25">
      <c r="AN3806" s="116" t="s">
        <v>1184</v>
      </c>
      <c r="AO3806" s="116" t="s">
        <v>1182</v>
      </c>
      <c r="AP3806" s="116"/>
      <c r="AQ3806" s="116" t="s">
        <v>1037</v>
      </c>
      <c r="AR3806" s="116" t="s">
        <v>1091</v>
      </c>
      <c r="AS3806" s="116">
        <v>114</v>
      </c>
    </row>
    <row r="3807" spans="40:45" x14ac:dyDescent="0.25">
      <c r="AN3807" s="116" t="s">
        <v>1184</v>
      </c>
      <c r="AO3807" s="116" t="s">
        <v>1182</v>
      </c>
      <c r="AP3807" s="116"/>
      <c r="AQ3807" s="116" t="s">
        <v>1040</v>
      </c>
      <c r="AR3807" s="116" t="s">
        <v>1091</v>
      </c>
      <c r="AS3807" s="116">
        <v>3</v>
      </c>
    </row>
    <row r="3808" spans="40:45" x14ac:dyDescent="0.25">
      <c r="AN3808" s="116" t="s">
        <v>1184</v>
      </c>
      <c r="AO3808" s="116" t="s">
        <v>1182</v>
      </c>
      <c r="AP3808" s="116"/>
      <c r="AQ3808" s="116" t="s">
        <v>1042</v>
      </c>
      <c r="AR3808" s="116" t="s">
        <v>1091</v>
      </c>
      <c r="AS3808" s="116">
        <v>270</v>
      </c>
    </row>
    <row r="3809" spans="40:45" x14ac:dyDescent="0.25">
      <c r="AN3809" s="116" t="s">
        <v>1184</v>
      </c>
      <c r="AO3809" s="116"/>
      <c r="AP3809" s="116"/>
      <c r="AQ3809" s="116" t="s">
        <v>3</v>
      </c>
      <c r="AR3809" s="116" t="s">
        <v>1091</v>
      </c>
      <c r="AS3809" s="116">
        <v>480</v>
      </c>
    </row>
    <row r="3810" spans="40:45" x14ac:dyDescent="0.25">
      <c r="AN3810" s="116" t="s">
        <v>1153</v>
      </c>
      <c r="AO3810" s="116" t="s">
        <v>1044</v>
      </c>
      <c r="AP3810" s="116"/>
      <c r="AQ3810" s="116" t="s">
        <v>1034</v>
      </c>
      <c r="AR3810" s="116" t="s">
        <v>1091</v>
      </c>
      <c r="AS3810" s="116">
        <v>19873</v>
      </c>
    </row>
    <row r="3811" spans="40:45" x14ac:dyDescent="0.25">
      <c r="AN3811" s="116" t="s">
        <v>1153</v>
      </c>
      <c r="AO3811" s="116" t="s">
        <v>1044</v>
      </c>
      <c r="AP3811" s="116"/>
      <c r="AQ3811" s="116" t="s">
        <v>1035</v>
      </c>
      <c r="AR3811" s="116" t="s">
        <v>1091</v>
      </c>
      <c r="AS3811" s="116">
        <v>6382</v>
      </c>
    </row>
    <row r="3812" spans="40:45" x14ac:dyDescent="0.25">
      <c r="AN3812" s="116" t="s">
        <v>1153</v>
      </c>
      <c r="AO3812" s="116" t="s">
        <v>1044</v>
      </c>
      <c r="AP3812" s="116"/>
      <c r="AQ3812" s="116" t="s">
        <v>1036</v>
      </c>
      <c r="AR3812" s="116" t="s">
        <v>1091</v>
      </c>
      <c r="AS3812" s="116">
        <v>927</v>
      </c>
    </row>
    <row r="3813" spans="40:45" x14ac:dyDescent="0.25">
      <c r="AN3813" s="116" t="s">
        <v>1153</v>
      </c>
      <c r="AO3813" s="116" t="s">
        <v>1044</v>
      </c>
      <c r="AP3813" s="116"/>
      <c r="AQ3813" s="116" t="s">
        <v>1037</v>
      </c>
      <c r="AR3813" s="116" t="s">
        <v>1091</v>
      </c>
      <c r="AS3813" s="116">
        <v>2312</v>
      </c>
    </row>
    <row r="3814" spans="40:45" x14ac:dyDescent="0.25">
      <c r="AN3814" s="116" t="s">
        <v>1153</v>
      </c>
      <c r="AO3814" s="116" t="s">
        <v>1044</v>
      </c>
      <c r="AP3814" s="116"/>
      <c r="AQ3814" s="116" t="s">
        <v>1038</v>
      </c>
      <c r="AR3814" s="116" t="s">
        <v>1091</v>
      </c>
      <c r="AS3814" s="116">
        <v>4201</v>
      </c>
    </row>
    <row r="3815" spans="40:45" x14ac:dyDescent="0.25">
      <c r="AN3815" s="116" t="s">
        <v>1153</v>
      </c>
      <c r="AO3815" s="116" t="s">
        <v>1044</v>
      </c>
      <c r="AP3815" s="116"/>
      <c r="AQ3815" s="116" t="s">
        <v>1039</v>
      </c>
      <c r="AR3815" s="116" t="s">
        <v>1091</v>
      </c>
      <c r="AS3815" s="116">
        <v>8413</v>
      </c>
    </row>
    <row r="3816" spans="40:45" x14ac:dyDescent="0.25">
      <c r="AN3816" s="116" t="s">
        <v>1153</v>
      </c>
      <c r="AO3816" s="116" t="s">
        <v>1044</v>
      </c>
      <c r="AP3816" s="116"/>
      <c r="AQ3816" s="116" t="s">
        <v>1040</v>
      </c>
      <c r="AR3816" s="116" t="s">
        <v>1091</v>
      </c>
      <c r="AS3816" s="116">
        <v>2370</v>
      </c>
    </row>
    <row r="3817" spans="40:45" x14ac:dyDescent="0.25">
      <c r="AN3817" s="116" t="s">
        <v>1153</v>
      </c>
      <c r="AO3817" s="116" t="s">
        <v>1044</v>
      </c>
      <c r="AP3817" s="116"/>
      <c r="AQ3817" s="116" t="s">
        <v>1041</v>
      </c>
      <c r="AR3817" s="116" t="s">
        <v>1091</v>
      </c>
      <c r="AS3817" s="116">
        <v>7681</v>
      </c>
    </row>
    <row r="3818" spans="40:45" x14ac:dyDescent="0.25">
      <c r="AN3818" s="116" t="s">
        <v>1153</v>
      </c>
      <c r="AO3818" s="116" t="s">
        <v>1044</v>
      </c>
      <c r="AP3818" s="116"/>
      <c r="AQ3818" s="116" t="s">
        <v>1042</v>
      </c>
      <c r="AR3818" s="116" t="s">
        <v>1091</v>
      </c>
      <c r="AS3818" s="116">
        <v>46861</v>
      </c>
    </row>
    <row r="3819" spans="40:45" x14ac:dyDescent="0.25">
      <c r="AN3819" s="116" t="s">
        <v>1153</v>
      </c>
      <c r="AO3819" s="116"/>
      <c r="AP3819" s="116"/>
      <c r="AQ3819" s="116" t="s">
        <v>3</v>
      </c>
      <c r="AR3819" s="116" t="s">
        <v>1091</v>
      </c>
      <c r="AS3819" s="116">
        <v>99021</v>
      </c>
    </row>
    <row r="3820" spans="40:45" x14ac:dyDescent="0.25">
      <c r="AN3820" s="116" t="s">
        <v>1153</v>
      </c>
      <c r="AO3820" s="116" t="s">
        <v>1178</v>
      </c>
      <c r="AP3820" s="116"/>
      <c r="AQ3820" s="116" t="s">
        <v>1034</v>
      </c>
      <c r="AR3820" s="116" t="s">
        <v>1091</v>
      </c>
      <c r="AS3820" s="116">
        <v>9549</v>
      </c>
    </row>
    <row r="3821" spans="40:45" x14ac:dyDescent="0.25">
      <c r="AN3821" s="116" t="s">
        <v>1153</v>
      </c>
      <c r="AO3821" s="116" t="s">
        <v>1178</v>
      </c>
      <c r="AP3821" s="116"/>
      <c r="AQ3821" s="116" t="s">
        <v>1035</v>
      </c>
      <c r="AR3821" s="116" t="s">
        <v>1091</v>
      </c>
      <c r="AS3821" s="116">
        <v>1553</v>
      </c>
    </row>
    <row r="3822" spans="40:45" x14ac:dyDescent="0.25">
      <c r="AN3822" s="116" t="s">
        <v>1153</v>
      </c>
      <c r="AO3822" s="116" t="s">
        <v>1178</v>
      </c>
      <c r="AP3822" s="116"/>
      <c r="AQ3822" s="116" t="s">
        <v>1036</v>
      </c>
      <c r="AR3822" s="116" t="s">
        <v>1091</v>
      </c>
      <c r="AS3822" s="116">
        <v>181</v>
      </c>
    </row>
    <row r="3823" spans="40:45" x14ac:dyDescent="0.25">
      <c r="AN3823" s="116" t="s">
        <v>1153</v>
      </c>
      <c r="AO3823" s="116" t="s">
        <v>1178</v>
      </c>
      <c r="AP3823" s="116"/>
      <c r="AQ3823" s="116" t="s">
        <v>1037</v>
      </c>
      <c r="AR3823" s="116" t="s">
        <v>1091</v>
      </c>
      <c r="AS3823" s="116">
        <v>475</v>
      </c>
    </row>
    <row r="3824" spans="40:45" x14ac:dyDescent="0.25">
      <c r="AN3824" s="116" t="s">
        <v>1153</v>
      </c>
      <c r="AO3824" s="116" t="s">
        <v>1178</v>
      </c>
      <c r="AP3824" s="116"/>
      <c r="AQ3824" s="116" t="s">
        <v>1038</v>
      </c>
      <c r="AR3824" s="116" t="s">
        <v>1091</v>
      </c>
      <c r="AS3824" s="116">
        <v>3989</v>
      </c>
    </row>
    <row r="3825" spans="40:45" x14ac:dyDescent="0.25">
      <c r="AN3825" s="116" t="s">
        <v>1153</v>
      </c>
      <c r="AO3825" s="116" t="s">
        <v>1178</v>
      </c>
      <c r="AP3825" s="116"/>
      <c r="AQ3825" s="116" t="s">
        <v>1039</v>
      </c>
      <c r="AR3825" s="116" t="s">
        <v>1091</v>
      </c>
      <c r="AS3825" s="116">
        <v>3661</v>
      </c>
    </row>
    <row r="3826" spans="40:45" x14ac:dyDescent="0.25">
      <c r="AN3826" s="116" t="s">
        <v>1153</v>
      </c>
      <c r="AO3826" s="116" t="s">
        <v>1178</v>
      </c>
      <c r="AP3826" s="116"/>
      <c r="AQ3826" s="116" t="s">
        <v>1040</v>
      </c>
      <c r="AR3826" s="116" t="s">
        <v>1091</v>
      </c>
      <c r="AS3826" s="116">
        <v>2363</v>
      </c>
    </row>
    <row r="3827" spans="40:45" x14ac:dyDescent="0.25">
      <c r="AN3827" s="116" t="s">
        <v>1153</v>
      </c>
      <c r="AO3827" s="116" t="s">
        <v>1178</v>
      </c>
      <c r="AP3827" s="116"/>
      <c r="AQ3827" s="116" t="s">
        <v>1041</v>
      </c>
      <c r="AR3827" s="116" t="s">
        <v>1091</v>
      </c>
      <c r="AS3827" s="116">
        <v>5856</v>
      </c>
    </row>
    <row r="3828" spans="40:45" x14ac:dyDescent="0.25">
      <c r="AN3828" s="116" t="s">
        <v>1153</v>
      </c>
      <c r="AO3828" s="116" t="s">
        <v>1178</v>
      </c>
      <c r="AP3828" s="116"/>
      <c r="AQ3828" s="116" t="s">
        <v>1042</v>
      </c>
      <c r="AR3828" s="116" t="s">
        <v>1091</v>
      </c>
      <c r="AS3828" s="116">
        <v>33783</v>
      </c>
    </row>
    <row r="3829" spans="40:45" x14ac:dyDescent="0.25">
      <c r="AN3829" s="116" t="s">
        <v>1153</v>
      </c>
      <c r="AO3829" s="116"/>
      <c r="AP3829" s="116"/>
      <c r="AQ3829" s="116" t="s">
        <v>3</v>
      </c>
      <c r="AR3829" s="116" t="s">
        <v>1091</v>
      </c>
      <c r="AS3829" s="116">
        <v>61409</v>
      </c>
    </row>
    <row r="3830" spans="40:45" x14ac:dyDescent="0.25">
      <c r="AN3830" s="116" t="s">
        <v>1153</v>
      </c>
      <c r="AO3830" s="116" t="s">
        <v>1179</v>
      </c>
      <c r="AP3830" s="116"/>
      <c r="AQ3830" s="116" t="s">
        <v>1034</v>
      </c>
      <c r="AR3830" s="116" t="s">
        <v>1091</v>
      </c>
      <c r="AS3830" s="116">
        <v>1905</v>
      </c>
    </row>
    <row r="3831" spans="40:45" x14ac:dyDescent="0.25">
      <c r="AN3831" s="116" t="s">
        <v>1153</v>
      </c>
      <c r="AO3831" s="116" t="s">
        <v>1179</v>
      </c>
      <c r="AP3831" s="116"/>
      <c r="AQ3831" s="116" t="s">
        <v>1035</v>
      </c>
      <c r="AR3831" s="116" t="s">
        <v>1091</v>
      </c>
      <c r="AS3831" s="116">
        <v>4462</v>
      </c>
    </row>
    <row r="3832" spans="40:45" x14ac:dyDescent="0.25">
      <c r="AN3832" s="116" t="s">
        <v>1153</v>
      </c>
      <c r="AO3832" s="116" t="s">
        <v>1179</v>
      </c>
      <c r="AP3832" s="116"/>
      <c r="AQ3832" s="116" t="s">
        <v>1036</v>
      </c>
      <c r="AR3832" s="116" t="s">
        <v>1091</v>
      </c>
      <c r="AS3832" s="116">
        <v>503</v>
      </c>
    </row>
    <row r="3833" spans="40:45" x14ac:dyDescent="0.25">
      <c r="AN3833" s="116" t="s">
        <v>1153</v>
      </c>
      <c r="AO3833" s="116" t="s">
        <v>1179</v>
      </c>
      <c r="AP3833" s="116"/>
      <c r="AQ3833" s="116" t="s">
        <v>1037</v>
      </c>
      <c r="AR3833" s="116" t="s">
        <v>1091</v>
      </c>
      <c r="AS3833" s="116">
        <v>1838</v>
      </c>
    </row>
    <row r="3834" spans="40:45" x14ac:dyDescent="0.25">
      <c r="AN3834" s="116" t="s">
        <v>1153</v>
      </c>
      <c r="AO3834" s="116" t="s">
        <v>1179</v>
      </c>
      <c r="AP3834" s="116"/>
      <c r="AQ3834" s="116" t="s">
        <v>1038</v>
      </c>
      <c r="AR3834" s="116" t="s">
        <v>1091</v>
      </c>
      <c r="AS3834" s="116">
        <v>136</v>
      </c>
    </row>
    <row r="3835" spans="40:45" x14ac:dyDescent="0.25">
      <c r="AN3835" s="116" t="s">
        <v>1153</v>
      </c>
      <c r="AO3835" s="116" t="s">
        <v>1179</v>
      </c>
      <c r="AP3835" s="116"/>
      <c r="AQ3835" s="116" t="s">
        <v>1039</v>
      </c>
      <c r="AR3835" s="116" t="s">
        <v>1091</v>
      </c>
      <c r="AS3835" s="116">
        <v>4342</v>
      </c>
    </row>
    <row r="3836" spans="40:45" x14ac:dyDescent="0.25">
      <c r="AN3836" s="116" t="s">
        <v>1153</v>
      </c>
      <c r="AO3836" s="116" t="s">
        <v>1179</v>
      </c>
      <c r="AP3836" s="116"/>
      <c r="AQ3836" s="116" t="s">
        <v>1040</v>
      </c>
      <c r="AR3836" s="116" t="s">
        <v>1091</v>
      </c>
      <c r="AS3836" s="116">
        <v>7</v>
      </c>
    </row>
    <row r="3837" spans="40:45" x14ac:dyDescent="0.25">
      <c r="AN3837" s="116" t="s">
        <v>1153</v>
      </c>
      <c r="AO3837" s="116" t="s">
        <v>1179</v>
      </c>
      <c r="AP3837" s="116"/>
      <c r="AQ3837" s="116" t="s">
        <v>1041</v>
      </c>
      <c r="AR3837" s="116" t="s">
        <v>1091</v>
      </c>
      <c r="AS3837" s="116">
        <v>815</v>
      </c>
    </row>
    <row r="3838" spans="40:45" x14ac:dyDescent="0.25">
      <c r="AN3838" s="116" t="s">
        <v>1153</v>
      </c>
      <c r="AO3838" s="116" t="s">
        <v>1179</v>
      </c>
      <c r="AP3838" s="116"/>
      <c r="AQ3838" s="116" t="s">
        <v>1042</v>
      </c>
      <c r="AR3838" s="116" t="s">
        <v>1091</v>
      </c>
      <c r="AS3838" s="116">
        <v>10279</v>
      </c>
    </row>
    <row r="3839" spans="40:45" x14ac:dyDescent="0.25">
      <c r="AN3839" s="116" t="s">
        <v>1153</v>
      </c>
      <c r="AO3839" s="116"/>
      <c r="AP3839" s="116"/>
      <c r="AQ3839" s="116" t="s">
        <v>3</v>
      </c>
      <c r="AR3839" s="116" t="s">
        <v>1091</v>
      </c>
      <c r="AS3839" s="116">
        <v>24287</v>
      </c>
    </row>
    <row r="3840" spans="40:45" x14ac:dyDescent="0.25">
      <c r="AN3840" s="116" t="s">
        <v>1153</v>
      </c>
      <c r="AO3840" s="116" t="s">
        <v>1180</v>
      </c>
      <c r="AP3840" s="116"/>
      <c r="AQ3840" s="116" t="s">
        <v>1034</v>
      </c>
      <c r="AR3840" s="116" t="s">
        <v>1091</v>
      </c>
      <c r="AS3840" s="116">
        <v>2253</v>
      </c>
    </row>
    <row r="3841" spans="40:45" x14ac:dyDescent="0.25">
      <c r="AN3841" s="116" t="s">
        <v>1153</v>
      </c>
      <c r="AO3841" s="116" t="s">
        <v>1180</v>
      </c>
      <c r="AP3841" s="116"/>
      <c r="AQ3841" s="116" t="s">
        <v>1035</v>
      </c>
      <c r="AR3841" s="116" t="s">
        <v>1091</v>
      </c>
      <c r="AS3841" s="116">
        <v>330</v>
      </c>
    </row>
    <row r="3842" spans="40:45" x14ac:dyDescent="0.25">
      <c r="AN3842" s="116" t="s">
        <v>1153</v>
      </c>
      <c r="AO3842" s="116" t="s">
        <v>1180</v>
      </c>
      <c r="AP3842" s="116"/>
      <c r="AQ3842" s="116" t="s">
        <v>1039</v>
      </c>
      <c r="AR3842" s="116" t="s">
        <v>1091</v>
      </c>
      <c r="AS3842" s="116">
        <v>123</v>
      </c>
    </row>
    <row r="3843" spans="40:45" x14ac:dyDescent="0.25">
      <c r="AN3843" s="116" t="s">
        <v>1153</v>
      </c>
      <c r="AO3843" s="116" t="s">
        <v>1180</v>
      </c>
      <c r="AP3843" s="116"/>
      <c r="AQ3843" s="116" t="s">
        <v>1041</v>
      </c>
      <c r="AR3843" s="116" t="s">
        <v>1091</v>
      </c>
      <c r="AS3843" s="116">
        <v>886</v>
      </c>
    </row>
    <row r="3844" spans="40:45" x14ac:dyDescent="0.25">
      <c r="AN3844" s="116" t="s">
        <v>1153</v>
      </c>
      <c r="AO3844" s="116" t="s">
        <v>1180</v>
      </c>
      <c r="AP3844" s="116"/>
      <c r="AQ3844" s="116" t="s">
        <v>1042</v>
      </c>
      <c r="AR3844" s="116" t="s">
        <v>1091</v>
      </c>
      <c r="AS3844" s="116">
        <v>1300</v>
      </c>
    </row>
    <row r="3845" spans="40:45" x14ac:dyDescent="0.25">
      <c r="AN3845" s="116" t="s">
        <v>1153</v>
      </c>
      <c r="AO3845" s="116"/>
      <c r="AP3845" s="116"/>
      <c r="AQ3845" s="116" t="s">
        <v>3</v>
      </c>
      <c r="AR3845" s="116" t="s">
        <v>1091</v>
      </c>
      <c r="AS3845" s="116">
        <v>4893</v>
      </c>
    </row>
    <row r="3846" spans="40:45" x14ac:dyDescent="0.25">
      <c r="AN3846" s="116" t="s">
        <v>1153</v>
      </c>
      <c r="AO3846" s="116" t="s">
        <v>1181</v>
      </c>
      <c r="AP3846" s="116"/>
      <c r="AQ3846" s="116" t="s">
        <v>1034</v>
      </c>
      <c r="AR3846" s="116" t="s">
        <v>1091</v>
      </c>
      <c r="AS3846" s="116">
        <v>5805</v>
      </c>
    </row>
    <row r="3847" spans="40:45" x14ac:dyDescent="0.25">
      <c r="AN3847" s="116" t="s">
        <v>1153</v>
      </c>
      <c r="AO3847" s="116"/>
      <c r="AP3847" s="116"/>
      <c r="AQ3847" s="116" t="s">
        <v>3</v>
      </c>
      <c r="AR3847" s="116" t="s">
        <v>1091</v>
      </c>
      <c r="AS3847" s="116">
        <v>5805</v>
      </c>
    </row>
    <row r="3848" spans="40:45" x14ac:dyDescent="0.25">
      <c r="AN3848" s="116" t="s">
        <v>1153</v>
      </c>
      <c r="AO3848" s="116" t="s">
        <v>1182</v>
      </c>
      <c r="AP3848" s="116"/>
      <c r="AQ3848" s="116" t="s">
        <v>1034</v>
      </c>
      <c r="AR3848" s="116" t="s">
        <v>1091</v>
      </c>
      <c r="AS3848" s="116">
        <v>360</v>
      </c>
    </row>
    <row r="3849" spans="40:45" x14ac:dyDescent="0.25">
      <c r="AN3849" s="116" t="s">
        <v>1153</v>
      </c>
      <c r="AO3849" s="116" t="s">
        <v>1182</v>
      </c>
      <c r="AP3849" s="116"/>
      <c r="AQ3849" s="116" t="s">
        <v>1035</v>
      </c>
      <c r="AR3849" s="116" t="s">
        <v>1091</v>
      </c>
      <c r="AS3849" s="116">
        <v>37</v>
      </c>
    </row>
    <row r="3850" spans="40:45" x14ac:dyDescent="0.25">
      <c r="AN3850" s="116" t="s">
        <v>1153</v>
      </c>
      <c r="AO3850" s="116" t="s">
        <v>1182</v>
      </c>
      <c r="AP3850" s="116"/>
      <c r="AQ3850" s="116" t="s">
        <v>1036</v>
      </c>
      <c r="AR3850" s="116" t="s">
        <v>1091</v>
      </c>
      <c r="AS3850" s="116">
        <v>244</v>
      </c>
    </row>
    <row r="3851" spans="40:45" x14ac:dyDescent="0.25">
      <c r="AN3851" s="116" t="s">
        <v>1153</v>
      </c>
      <c r="AO3851" s="116" t="s">
        <v>1182</v>
      </c>
      <c r="AP3851" s="116"/>
      <c r="AQ3851" s="116" t="s">
        <v>1038</v>
      </c>
      <c r="AR3851" s="116" t="s">
        <v>1091</v>
      </c>
      <c r="AS3851" s="116">
        <v>77</v>
      </c>
    </row>
    <row r="3852" spans="40:45" x14ac:dyDescent="0.25">
      <c r="AN3852" s="116" t="s">
        <v>1153</v>
      </c>
      <c r="AO3852" s="116" t="s">
        <v>1182</v>
      </c>
      <c r="AP3852" s="116"/>
      <c r="AQ3852" s="116" t="s">
        <v>1039</v>
      </c>
      <c r="AR3852" s="116" t="s">
        <v>1091</v>
      </c>
      <c r="AS3852" s="116">
        <v>287</v>
      </c>
    </row>
    <row r="3853" spans="40:45" x14ac:dyDescent="0.25">
      <c r="AN3853" s="116" t="s">
        <v>1153</v>
      </c>
      <c r="AO3853" s="116" t="s">
        <v>1182</v>
      </c>
      <c r="AP3853" s="116"/>
      <c r="AQ3853" s="116" t="s">
        <v>1041</v>
      </c>
      <c r="AR3853" s="116" t="s">
        <v>1091</v>
      </c>
      <c r="AS3853" s="116">
        <v>124</v>
      </c>
    </row>
    <row r="3854" spans="40:45" x14ac:dyDescent="0.25">
      <c r="AN3854" s="116" t="s">
        <v>1153</v>
      </c>
      <c r="AO3854" s="116" t="s">
        <v>1182</v>
      </c>
      <c r="AP3854" s="116"/>
      <c r="AQ3854" s="116" t="s">
        <v>1042</v>
      </c>
      <c r="AR3854" s="116" t="s">
        <v>1091</v>
      </c>
      <c r="AS3854" s="116">
        <v>1499</v>
      </c>
    </row>
    <row r="3855" spans="40:45" x14ac:dyDescent="0.25">
      <c r="AN3855" s="116" t="s">
        <v>1153</v>
      </c>
      <c r="AO3855" s="116"/>
      <c r="AP3855" s="116"/>
      <c r="AQ3855" s="116" t="s">
        <v>3</v>
      </c>
      <c r="AR3855" s="116" t="s">
        <v>1091</v>
      </c>
      <c r="AS3855" s="116">
        <v>2627</v>
      </c>
    </row>
    <row r="3856" spans="40:45" x14ac:dyDescent="0.25">
      <c r="AN3856" s="116" t="s">
        <v>1183</v>
      </c>
      <c r="AO3856" s="116" t="s">
        <v>1044</v>
      </c>
      <c r="AP3856" s="116"/>
      <c r="AQ3856" s="116" t="s">
        <v>1034</v>
      </c>
      <c r="AR3856" s="116" t="s">
        <v>1091</v>
      </c>
      <c r="AS3856" s="116">
        <v>13052</v>
      </c>
    </row>
    <row r="3857" spans="40:45" x14ac:dyDescent="0.25">
      <c r="AN3857" s="116" t="s">
        <v>1183</v>
      </c>
      <c r="AO3857" s="116" t="s">
        <v>1044</v>
      </c>
      <c r="AP3857" s="116"/>
      <c r="AQ3857" s="116" t="s">
        <v>1035</v>
      </c>
      <c r="AR3857" s="116" t="s">
        <v>1091</v>
      </c>
      <c r="AS3857" s="116">
        <v>19131</v>
      </c>
    </row>
    <row r="3858" spans="40:45" x14ac:dyDescent="0.25">
      <c r="AN3858" s="116" t="s">
        <v>1183</v>
      </c>
      <c r="AO3858" s="116" t="s">
        <v>1044</v>
      </c>
      <c r="AP3858" s="116"/>
      <c r="AQ3858" s="116" t="s">
        <v>1036</v>
      </c>
      <c r="AR3858" s="116" t="s">
        <v>1091</v>
      </c>
      <c r="AS3858" s="116">
        <v>232</v>
      </c>
    </row>
    <row r="3859" spans="40:45" x14ac:dyDescent="0.25">
      <c r="AN3859" s="116" t="s">
        <v>1183</v>
      </c>
      <c r="AO3859" s="116" t="s">
        <v>1044</v>
      </c>
      <c r="AP3859" s="116"/>
      <c r="AQ3859" s="116" t="s">
        <v>1037</v>
      </c>
      <c r="AR3859" s="116" t="s">
        <v>1091</v>
      </c>
      <c r="AS3859" s="116">
        <v>18488</v>
      </c>
    </row>
    <row r="3860" spans="40:45" x14ac:dyDescent="0.25">
      <c r="AN3860" s="116" t="s">
        <v>1183</v>
      </c>
      <c r="AO3860" s="116" t="s">
        <v>1044</v>
      </c>
      <c r="AP3860" s="116"/>
      <c r="AQ3860" s="116" t="s">
        <v>1038</v>
      </c>
      <c r="AR3860" s="116" t="s">
        <v>1091</v>
      </c>
      <c r="AS3860" s="116">
        <v>38047</v>
      </c>
    </row>
    <row r="3861" spans="40:45" x14ac:dyDescent="0.25">
      <c r="AN3861" s="116" t="s">
        <v>1183</v>
      </c>
      <c r="AO3861" s="116" t="s">
        <v>1044</v>
      </c>
      <c r="AP3861" s="116"/>
      <c r="AQ3861" s="116" t="s">
        <v>1039</v>
      </c>
      <c r="AR3861" s="116" t="s">
        <v>1091</v>
      </c>
      <c r="AS3861" s="116">
        <v>18798</v>
      </c>
    </row>
    <row r="3862" spans="40:45" x14ac:dyDescent="0.25">
      <c r="AN3862" s="116" t="s">
        <v>1183</v>
      </c>
      <c r="AO3862" s="116" t="s">
        <v>1044</v>
      </c>
      <c r="AP3862" s="116"/>
      <c r="AQ3862" s="116" t="s">
        <v>1040</v>
      </c>
      <c r="AR3862" s="116" t="s">
        <v>1091</v>
      </c>
      <c r="AS3862" s="116">
        <v>10879</v>
      </c>
    </row>
    <row r="3863" spans="40:45" x14ac:dyDescent="0.25">
      <c r="AN3863" s="116" t="s">
        <v>1183</v>
      </c>
      <c r="AO3863" s="116" t="s">
        <v>1044</v>
      </c>
      <c r="AP3863" s="116"/>
      <c r="AQ3863" s="116" t="s">
        <v>1041</v>
      </c>
      <c r="AR3863" s="116" t="s">
        <v>1091</v>
      </c>
      <c r="AS3863" s="116">
        <v>13583</v>
      </c>
    </row>
    <row r="3864" spans="40:45" x14ac:dyDescent="0.25">
      <c r="AN3864" s="116" t="s">
        <v>1183</v>
      </c>
      <c r="AO3864" s="116" t="s">
        <v>1044</v>
      </c>
      <c r="AP3864" s="116"/>
      <c r="AQ3864" s="116" t="s">
        <v>1042</v>
      </c>
      <c r="AR3864" s="116" t="s">
        <v>1091</v>
      </c>
      <c r="AS3864" s="116">
        <v>21058</v>
      </c>
    </row>
    <row r="3865" spans="40:45" x14ac:dyDescent="0.25">
      <c r="AN3865" s="116" t="s">
        <v>1183</v>
      </c>
      <c r="AO3865" s="116"/>
      <c r="AP3865" s="116"/>
      <c r="AQ3865" s="116" t="s">
        <v>3</v>
      </c>
      <c r="AR3865" s="116" t="s">
        <v>1091</v>
      </c>
      <c r="AS3865" s="116">
        <v>153267</v>
      </c>
    </row>
    <row r="3866" spans="40:45" x14ac:dyDescent="0.25">
      <c r="AN3866" s="116" t="s">
        <v>1183</v>
      </c>
      <c r="AO3866" s="116" t="s">
        <v>1178</v>
      </c>
      <c r="AP3866" s="116"/>
      <c r="AQ3866" s="116" t="s">
        <v>1034</v>
      </c>
      <c r="AR3866" s="116" t="s">
        <v>1091</v>
      </c>
      <c r="AS3866" s="116">
        <v>6083</v>
      </c>
    </row>
    <row r="3867" spans="40:45" x14ac:dyDescent="0.25">
      <c r="AN3867" s="116" t="s">
        <v>1183</v>
      </c>
      <c r="AO3867" s="116" t="s">
        <v>1178</v>
      </c>
      <c r="AP3867" s="116"/>
      <c r="AQ3867" s="116" t="s">
        <v>1035</v>
      </c>
      <c r="AR3867" s="116" t="s">
        <v>1091</v>
      </c>
      <c r="AS3867" s="116">
        <v>5324</v>
      </c>
    </row>
    <row r="3868" spans="40:45" x14ac:dyDescent="0.25">
      <c r="AN3868" s="116" t="s">
        <v>1183</v>
      </c>
      <c r="AO3868" s="116" t="s">
        <v>1178</v>
      </c>
      <c r="AP3868" s="116"/>
      <c r="AQ3868" s="116" t="s">
        <v>1036</v>
      </c>
      <c r="AR3868" s="116" t="s">
        <v>1091</v>
      </c>
      <c r="AS3868" s="116">
        <v>116</v>
      </c>
    </row>
    <row r="3869" spans="40:45" x14ac:dyDescent="0.25">
      <c r="AN3869" s="116" t="s">
        <v>1183</v>
      </c>
      <c r="AO3869" s="116" t="s">
        <v>1178</v>
      </c>
      <c r="AP3869" s="116"/>
      <c r="AQ3869" s="116" t="s">
        <v>1037</v>
      </c>
      <c r="AR3869" s="116" t="s">
        <v>1091</v>
      </c>
      <c r="AS3869" s="116">
        <v>8032</v>
      </c>
    </row>
    <row r="3870" spans="40:45" x14ac:dyDescent="0.25">
      <c r="AN3870" s="116" t="s">
        <v>1183</v>
      </c>
      <c r="AO3870" s="116" t="s">
        <v>1178</v>
      </c>
      <c r="AP3870" s="116"/>
      <c r="AQ3870" s="116" t="s">
        <v>1038</v>
      </c>
      <c r="AR3870" s="116" t="s">
        <v>1091</v>
      </c>
      <c r="AS3870" s="116">
        <v>13660</v>
      </c>
    </row>
    <row r="3871" spans="40:45" x14ac:dyDescent="0.25">
      <c r="AN3871" s="116" t="s">
        <v>1183</v>
      </c>
      <c r="AO3871" s="116" t="s">
        <v>1178</v>
      </c>
      <c r="AP3871" s="116"/>
      <c r="AQ3871" s="116" t="s">
        <v>1039</v>
      </c>
      <c r="AR3871" s="116" t="s">
        <v>1091</v>
      </c>
      <c r="AS3871" s="116">
        <v>4523</v>
      </c>
    </row>
    <row r="3872" spans="40:45" x14ac:dyDescent="0.25">
      <c r="AN3872" s="116" t="s">
        <v>1183</v>
      </c>
      <c r="AO3872" s="116" t="s">
        <v>1178</v>
      </c>
      <c r="AP3872" s="116"/>
      <c r="AQ3872" s="116" t="s">
        <v>1040</v>
      </c>
      <c r="AR3872" s="116" t="s">
        <v>1091</v>
      </c>
      <c r="AS3872" s="116">
        <v>4544</v>
      </c>
    </row>
    <row r="3873" spans="40:45" x14ac:dyDescent="0.25">
      <c r="AN3873" s="116" t="s">
        <v>1183</v>
      </c>
      <c r="AO3873" s="116" t="s">
        <v>1178</v>
      </c>
      <c r="AP3873" s="116"/>
      <c r="AQ3873" s="116" t="s">
        <v>1041</v>
      </c>
      <c r="AR3873" s="116" t="s">
        <v>1091</v>
      </c>
      <c r="AS3873" s="116">
        <v>4201</v>
      </c>
    </row>
    <row r="3874" spans="40:45" x14ac:dyDescent="0.25">
      <c r="AN3874" s="116" t="s">
        <v>1183</v>
      </c>
      <c r="AO3874" s="116" t="s">
        <v>1178</v>
      </c>
      <c r="AP3874" s="116"/>
      <c r="AQ3874" s="116" t="s">
        <v>1042</v>
      </c>
      <c r="AR3874" s="116" t="s">
        <v>1091</v>
      </c>
      <c r="AS3874" s="116">
        <v>7696</v>
      </c>
    </row>
    <row r="3875" spans="40:45" x14ac:dyDescent="0.25">
      <c r="AN3875" s="116" t="s">
        <v>1183</v>
      </c>
      <c r="AO3875" s="116"/>
      <c r="AP3875" s="116"/>
      <c r="AQ3875" s="116" t="s">
        <v>3</v>
      </c>
      <c r="AR3875" s="116" t="s">
        <v>1091</v>
      </c>
      <c r="AS3875" s="116">
        <v>54180</v>
      </c>
    </row>
    <row r="3876" spans="40:45" x14ac:dyDescent="0.25">
      <c r="AN3876" s="116" t="s">
        <v>1183</v>
      </c>
      <c r="AO3876" s="116" t="s">
        <v>1179</v>
      </c>
      <c r="AP3876" s="116"/>
      <c r="AQ3876" s="116" t="s">
        <v>1034</v>
      </c>
      <c r="AR3876" s="116" t="s">
        <v>1091</v>
      </c>
      <c r="AS3876" s="116">
        <v>2355</v>
      </c>
    </row>
    <row r="3877" spans="40:45" x14ac:dyDescent="0.25">
      <c r="AN3877" s="116" t="s">
        <v>1183</v>
      </c>
      <c r="AO3877" s="116" t="s">
        <v>1179</v>
      </c>
      <c r="AP3877" s="116"/>
      <c r="AQ3877" s="116" t="s">
        <v>1035</v>
      </c>
      <c r="AR3877" s="116" t="s">
        <v>1091</v>
      </c>
      <c r="AS3877" s="116">
        <v>13165</v>
      </c>
    </row>
    <row r="3878" spans="40:45" x14ac:dyDescent="0.25">
      <c r="AN3878" s="116" t="s">
        <v>1183</v>
      </c>
      <c r="AO3878" s="116" t="s">
        <v>1179</v>
      </c>
      <c r="AP3878" s="116"/>
      <c r="AQ3878" s="116" t="s">
        <v>1036</v>
      </c>
      <c r="AR3878" s="116" t="s">
        <v>1091</v>
      </c>
      <c r="AS3878" s="116">
        <v>116</v>
      </c>
    </row>
    <row r="3879" spans="40:45" x14ac:dyDescent="0.25">
      <c r="AN3879" s="116" t="s">
        <v>1183</v>
      </c>
      <c r="AO3879" s="116" t="s">
        <v>1179</v>
      </c>
      <c r="AP3879" s="116"/>
      <c r="AQ3879" s="116" t="s">
        <v>1037</v>
      </c>
      <c r="AR3879" s="116" t="s">
        <v>1091</v>
      </c>
      <c r="AS3879" s="116">
        <v>10261</v>
      </c>
    </row>
    <row r="3880" spans="40:45" x14ac:dyDescent="0.25">
      <c r="AN3880" s="116" t="s">
        <v>1183</v>
      </c>
      <c r="AO3880" s="116" t="s">
        <v>1179</v>
      </c>
      <c r="AP3880" s="116"/>
      <c r="AQ3880" s="116" t="s">
        <v>1038</v>
      </c>
      <c r="AR3880" s="116" t="s">
        <v>1091</v>
      </c>
      <c r="AS3880" s="116">
        <v>17297</v>
      </c>
    </row>
    <row r="3881" spans="40:45" x14ac:dyDescent="0.25">
      <c r="AN3881" s="116" t="s">
        <v>1183</v>
      </c>
      <c r="AO3881" s="116" t="s">
        <v>1179</v>
      </c>
      <c r="AP3881" s="116"/>
      <c r="AQ3881" s="116" t="s">
        <v>1039</v>
      </c>
      <c r="AR3881" s="116" t="s">
        <v>1091</v>
      </c>
      <c r="AS3881" s="116">
        <v>10644</v>
      </c>
    </row>
    <row r="3882" spans="40:45" x14ac:dyDescent="0.25">
      <c r="AN3882" s="116" t="s">
        <v>1183</v>
      </c>
      <c r="AO3882" s="116" t="s">
        <v>1179</v>
      </c>
      <c r="AP3882" s="116"/>
      <c r="AQ3882" s="116" t="s">
        <v>1040</v>
      </c>
      <c r="AR3882" s="116" t="s">
        <v>1091</v>
      </c>
      <c r="AS3882" s="116">
        <v>2675</v>
      </c>
    </row>
    <row r="3883" spans="40:45" x14ac:dyDescent="0.25">
      <c r="AN3883" s="116" t="s">
        <v>1183</v>
      </c>
      <c r="AO3883" s="116" t="s">
        <v>1179</v>
      </c>
      <c r="AP3883" s="116"/>
      <c r="AQ3883" s="116" t="s">
        <v>1041</v>
      </c>
      <c r="AR3883" s="116" t="s">
        <v>1091</v>
      </c>
      <c r="AS3883" s="116">
        <v>1571</v>
      </c>
    </row>
    <row r="3884" spans="40:45" x14ac:dyDescent="0.25">
      <c r="AN3884" s="116" t="s">
        <v>1183</v>
      </c>
      <c r="AO3884" s="116" t="s">
        <v>1179</v>
      </c>
      <c r="AP3884" s="116"/>
      <c r="AQ3884" s="116" t="s">
        <v>1042</v>
      </c>
      <c r="AR3884" s="116" t="s">
        <v>1091</v>
      </c>
      <c r="AS3884" s="116">
        <v>4901</v>
      </c>
    </row>
    <row r="3885" spans="40:45" x14ac:dyDescent="0.25">
      <c r="AN3885" s="116" t="s">
        <v>1183</v>
      </c>
      <c r="AO3885" s="116"/>
      <c r="AP3885" s="116"/>
      <c r="AQ3885" s="116" t="s">
        <v>3</v>
      </c>
      <c r="AR3885" s="116" t="s">
        <v>1091</v>
      </c>
      <c r="AS3885" s="116">
        <v>62983</v>
      </c>
    </row>
    <row r="3886" spans="40:45" x14ac:dyDescent="0.25">
      <c r="AN3886" s="116" t="s">
        <v>1183</v>
      </c>
      <c r="AO3886" s="116" t="s">
        <v>1180</v>
      </c>
      <c r="AP3886" s="116"/>
      <c r="AQ3886" s="116" t="s">
        <v>1034</v>
      </c>
      <c r="AR3886" s="116" t="s">
        <v>1091</v>
      </c>
      <c r="AS3886" s="116">
        <v>3541</v>
      </c>
    </row>
    <row r="3887" spans="40:45" x14ac:dyDescent="0.25">
      <c r="AN3887" s="116" t="s">
        <v>1183</v>
      </c>
      <c r="AO3887" s="116" t="s">
        <v>1180</v>
      </c>
      <c r="AP3887" s="116"/>
      <c r="AQ3887" s="116" t="s">
        <v>1035</v>
      </c>
      <c r="AR3887" s="116" t="s">
        <v>1091</v>
      </c>
      <c r="AS3887" s="116">
        <v>10</v>
      </c>
    </row>
    <row r="3888" spans="40:45" x14ac:dyDescent="0.25">
      <c r="AN3888" s="116" t="s">
        <v>1183</v>
      </c>
      <c r="AO3888" s="116" t="s">
        <v>1180</v>
      </c>
      <c r="AP3888" s="116"/>
      <c r="AQ3888" s="116" t="s">
        <v>1038</v>
      </c>
      <c r="AR3888" s="116" t="s">
        <v>1091</v>
      </c>
      <c r="AS3888" s="116">
        <v>56</v>
      </c>
    </row>
    <row r="3889" spans="40:45" x14ac:dyDescent="0.25">
      <c r="AN3889" s="116" t="s">
        <v>1183</v>
      </c>
      <c r="AO3889" s="116" t="s">
        <v>1180</v>
      </c>
      <c r="AP3889" s="116"/>
      <c r="AQ3889" s="116" t="s">
        <v>1042</v>
      </c>
      <c r="AR3889" s="116" t="s">
        <v>1091</v>
      </c>
      <c r="AS3889" s="116">
        <v>4887</v>
      </c>
    </row>
    <row r="3890" spans="40:45" x14ac:dyDescent="0.25">
      <c r="AN3890" s="116" t="s">
        <v>1183</v>
      </c>
      <c r="AO3890" s="116"/>
      <c r="AP3890" s="116"/>
      <c r="AQ3890" s="116" t="s">
        <v>3</v>
      </c>
      <c r="AR3890" s="116" t="s">
        <v>1091</v>
      </c>
      <c r="AS3890" s="116">
        <v>8495</v>
      </c>
    </row>
    <row r="3891" spans="40:45" x14ac:dyDescent="0.25">
      <c r="AN3891" s="116" t="s">
        <v>1183</v>
      </c>
      <c r="AO3891" s="116" t="s">
        <v>1181</v>
      </c>
      <c r="AP3891" s="116"/>
      <c r="AQ3891" s="116" t="s">
        <v>1034</v>
      </c>
      <c r="AR3891" s="116" t="s">
        <v>1091</v>
      </c>
      <c r="AS3891" s="116">
        <v>681</v>
      </c>
    </row>
    <row r="3892" spans="40:45" x14ac:dyDescent="0.25">
      <c r="AN3892" s="116" t="s">
        <v>1183</v>
      </c>
      <c r="AO3892" s="116" t="s">
        <v>1181</v>
      </c>
      <c r="AP3892" s="116"/>
      <c r="AQ3892" s="116" t="s">
        <v>1035</v>
      </c>
      <c r="AR3892" s="116" t="s">
        <v>1091</v>
      </c>
      <c r="AS3892" s="116">
        <v>532</v>
      </c>
    </row>
    <row r="3893" spans="40:45" x14ac:dyDescent="0.25">
      <c r="AN3893" s="116" t="s">
        <v>1183</v>
      </c>
      <c r="AO3893" s="116" t="s">
        <v>1181</v>
      </c>
      <c r="AP3893" s="116"/>
      <c r="AQ3893" s="116" t="s">
        <v>1038</v>
      </c>
      <c r="AR3893" s="116" t="s">
        <v>1091</v>
      </c>
      <c r="AS3893" s="116">
        <v>1139</v>
      </c>
    </row>
    <row r="3894" spans="40:45" x14ac:dyDescent="0.25">
      <c r="AN3894" s="116" t="s">
        <v>1183</v>
      </c>
      <c r="AO3894" s="116" t="s">
        <v>1181</v>
      </c>
      <c r="AP3894" s="116"/>
      <c r="AQ3894" s="116" t="s">
        <v>1039</v>
      </c>
      <c r="AR3894" s="116" t="s">
        <v>1091</v>
      </c>
      <c r="AS3894" s="116">
        <v>2011</v>
      </c>
    </row>
    <row r="3895" spans="40:45" x14ac:dyDescent="0.25">
      <c r="AN3895" s="116" t="s">
        <v>1183</v>
      </c>
      <c r="AO3895" s="116" t="s">
        <v>1181</v>
      </c>
      <c r="AP3895" s="116"/>
      <c r="AQ3895" s="116" t="s">
        <v>1040</v>
      </c>
      <c r="AR3895" s="116" t="s">
        <v>1091</v>
      </c>
      <c r="AS3895" s="116">
        <v>2357</v>
      </c>
    </row>
    <row r="3896" spans="40:45" x14ac:dyDescent="0.25">
      <c r="AN3896" s="116" t="s">
        <v>1183</v>
      </c>
      <c r="AO3896" s="116" t="s">
        <v>1181</v>
      </c>
      <c r="AP3896" s="116"/>
      <c r="AQ3896" s="116" t="s">
        <v>1041</v>
      </c>
      <c r="AR3896" s="116" t="s">
        <v>1091</v>
      </c>
      <c r="AS3896" s="116">
        <v>200</v>
      </c>
    </row>
    <row r="3897" spans="40:45" x14ac:dyDescent="0.25">
      <c r="AN3897" s="116" t="s">
        <v>1183</v>
      </c>
      <c r="AO3897" s="116" t="s">
        <v>1181</v>
      </c>
      <c r="AP3897" s="116"/>
      <c r="AQ3897" s="116" t="s">
        <v>1042</v>
      </c>
      <c r="AR3897" s="116" t="s">
        <v>1091</v>
      </c>
      <c r="AS3897" s="116">
        <v>568</v>
      </c>
    </row>
    <row r="3898" spans="40:45" x14ac:dyDescent="0.25">
      <c r="AN3898" s="116" t="s">
        <v>1183</v>
      </c>
      <c r="AO3898" s="116"/>
      <c r="AP3898" s="116"/>
      <c r="AQ3898" s="116" t="s">
        <v>3</v>
      </c>
      <c r="AR3898" s="116" t="s">
        <v>1091</v>
      </c>
      <c r="AS3898" s="116">
        <v>7489</v>
      </c>
    </row>
    <row r="3899" spans="40:45" x14ac:dyDescent="0.25">
      <c r="AN3899" s="116" t="s">
        <v>1183</v>
      </c>
      <c r="AO3899" s="116" t="s">
        <v>1182</v>
      </c>
      <c r="AP3899" s="116"/>
      <c r="AQ3899" s="116" t="s">
        <v>1034</v>
      </c>
      <c r="AR3899" s="116" t="s">
        <v>1091</v>
      </c>
      <c r="AS3899" s="116">
        <v>391</v>
      </c>
    </row>
    <row r="3900" spans="40:45" x14ac:dyDescent="0.25">
      <c r="AN3900" s="116" t="s">
        <v>1183</v>
      </c>
      <c r="AO3900" s="116" t="s">
        <v>1182</v>
      </c>
      <c r="AP3900" s="116"/>
      <c r="AQ3900" s="116" t="s">
        <v>1035</v>
      </c>
      <c r="AR3900" s="116" t="s">
        <v>1091</v>
      </c>
      <c r="AS3900" s="116">
        <v>100</v>
      </c>
    </row>
    <row r="3901" spans="40:45" x14ac:dyDescent="0.25">
      <c r="AN3901" s="116" t="s">
        <v>1183</v>
      </c>
      <c r="AO3901" s="116" t="s">
        <v>1182</v>
      </c>
      <c r="AP3901" s="116"/>
      <c r="AQ3901" s="116" t="s">
        <v>1037</v>
      </c>
      <c r="AR3901" s="116" t="s">
        <v>1091</v>
      </c>
      <c r="AS3901" s="116">
        <v>195</v>
      </c>
    </row>
    <row r="3902" spans="40:45" x14ac:dyDescent="0.25">
      <c r="AN3902" s="116" t="s">
        <v>1183</v>
      </c>
      <c r="AO3902" s="116" t="s">
        <v>1182</v>
      </c>
      <c r="AP3902" s="116"/>
      <c r="AQ3902" s="116" t="s">
        <v>1038</v>
      </c>
      <c r="AR3902" s="116" t="s">
        <v>1091</v>
      </c>
      <c r="AS3902" s="116">
        <v>5894</v>
      </c>
    </row>
    <row r="3903" spans="40:45" x14ac:dyDescent="0.25">
      <c r="AN3903" s="116" t="s">
        <v>1183</v>
      </c>
      <c r="AO3903" s="116" t="s">
        <v>1182</v>
      </c>
      <c r="AP3903" s="116"/>
      <c r="AQ3903" s="116" t="s">
        <v>1039</v>
      </c>
      <c r="AR3903" s="116" t="s">
        <v>1091</v>
      </c>
      <c r="AS3903" s="116">
        <v>1619</v>
      </c>
    </row>
    <row r="3904" spans="40:45" x14ac:dyDescent="0.25">
      <c r="AN3904" s="116" t="s">
        <v>1183</v>
      </c>
      <c r="AO3904" s="116" t="s">
        <v>1182</v>
      </c>
      <c r="AP3904" s="116"/>
      <c r="AQ3904" s="116" t="s">
        <v>1040</v>
      </c>
      <c r="AR3904" s="116" t="s">
        <v>1091</v>
      </c>
      <c r="AS3904" s="116">
        <v>1303</v>
      </c>
    </row>
    <row r="3905" spans="40:45" x14ac:dyDescent="0.25">
      <c r="AN3905" s="116" t="s">
        <v>1183</v>
      </c>
      <c r="AO3905" s="116" t="s">
        <v>1182</v>
      </c>
      <c r="AP3905" s="116"/>
      <c r="AQ3905" s="116" t="s">
        <v>1041</v>
      </c>
      <c r="AR3905" s="116" t="s">
        <v>1091</v>
      </c>
      <c r="AS3905" s="116">
        <v>7611</v>
      </c>
    </row>
    <row r="3906" spans="40:45" x14ac:dyDescent="0.25">
      <c r="AN3906" s="116" t="s">
        <v>1183</v>
      </c>
      <c r="AO3906" s="116" t="s">
        <v>1182</v>
      </c>
      <c r="AP3906" s="116"/>
      <c r="AQ3906" s="116" t="s">
        <v>1042</v>
      </c>
      <c r="AR3906" s="116" t="s">
        <v>1091</v>
      </c>
      <c r="AS3906" s="116">
        <v>3006</v>
      </c>
    </row>
    <row r="3907" spans="40:45" x14ac:dyDescent="0.25">
      <c r="AN3907" s="116" t="s">
        <v>1183</v>
      </c>
      <c r="AO3907" s="116"/>
      <c r="AP3907" s="116"/>
      <c r="AQ3907" s="116" t="s">
        <v>3</v>
      </c>
      <c r="AR3907" s="116" t="s">
        <v>1091</v>
      </c>
      <c r="AS3907" s="116">
        <v>20121</v>
      </c>
    </row>
    <row r="3908" spans="40:45" x14ac:dyDescent="0.25">
      <c r="AN3908" s="116" t="s">
        <v>1150</v>
      </c>
      <c r="AO3908" s="116" t="s">
        <v>1044</v>
      </c>
      <c r="AP3908" s="116"/>
      <c r="AQ3908" s="116" t="s">
        <v>1034</v>
      </c>
      <c r="AR3908" s="116" t="s">
        <v>1091</v>
      </c>
      <c r="AS3908" s="116">
        <v>40323</v>
      </c>
    </row>
    <row r="3909" spans="40:45" x14ac:dyDescent="0.25">
      <c r="AN3909" s="116" t="s">
        <v>1150</v>
      </c>
      <c r="AO3909" s="116" t="s">
        <v>1044</v>
      </c>
      <c r="AP3909" s="116"/>
      <c r="AQ3909" s="116" t="s">
        <v>1035</v>
      </c>
      <c r="AR3909" s="116" t="s">
        <v>1091</v>
      </c>
      <c r="AS3909" s="116">
        <v>448</v>
      </c>
    </row>
    <row r="3910" spans="40:45" x14ac:dyDescent="0.25">
      <c r="AN3910" s="116" t="s">
        <v>1150</v>
      </c>
      <c r="AO3910" s="116" t="s">
        <v>1044</v>
      </c>
      <c r="AP3910" s="116"/>
      <c r="AQ3910" s="116" t="s">
        <v>1036</v>
      </c>
      <c r="AR3910" s="116" t="s">
        <v>1091</v>
      </c>
      <c r="AS3910" s="116">
        <v>28152</v>
      </c>
    </row>
    <row r="3911" spans="40:45" x14ac:dyDescent="0.25">
      <c r="AN3911" s="116" t="s">
        <v>1150</v>
      </c>
      <c r="AO3911" s="116" t="s">
        <v>1044</v>
      </c>
      <c r="AP3911" s="116"/>
      <c r="AQ3911" s="116" t="s">
        <v>1037</v>
      </c>
      <c r="AR3911" s="116" t="s">
        <v>1091</v>
      </c>
      <c r="AS3911" s="116">
        <v>10030</v>
      </c>
    </row>
    <row r="3912" spans="40:45" x14ac:dyDescent="0.25">
      <c r="AN3912" s="116" t="s">
        <v>1150</v>
      </c>
      <c r="AO3912" s="116" t="s">
        <v>1044</v>
      </c>
      <c r="AP3912" s="116"/>
      <c r="AQ3912" s="116" t="s">
        <v>1038</v>
      </c>
      <c r="AR3912" s="116" t="s">
        <v>1091</v>
      </c>
      <c r="AS3912" s="116">
        <v>948</v>
      </c>
    </row>
    <row r="3913" spans="40:45" x14ac:dyDescent="0.25">
      <c r="AN3913" s="116" t="s">
        <v>1150</v>
      </c>
      <c r="AO3913" s="116" t="s">
        <v>1044</v>
      </c>
      <c r="AP3913" s="116"/>
      <c r="AQ3913" s="116" t="s">
        <v>1039</v>
      </c>
      <c r="AR3913" s="116" t="s">
        <v>1091</v>
      </c>
      <c r="AS3913" s="116">
        <v>55531</v>
      </c>
    </row>
    <row r="3914" spans="40:45" x14ac:dyDescent="0.25">
      <c r="AN3914" s="116" t="s">
        <v>1150</v>
      </c>
      <c r="AO3914" s="116" t="s">
        <v>1044</v>
      </c>
      <c r="AP3914" s="116"/>
      <c r="AQ3914" s="116" t="s">
        <v>1040</v>
      </c>
      <c r="AR3914" s="116" t="s">
        <v>1091</v>
      </c>
      <c r="AS3914" s="116">
        <v>79746</v>
      </c>
    </row>
    <row r="3915" spans="40:45" x14ac:dyDescent="0.25">
      <c r="AN3915" s="116" t="s">
        <v>1150</v>
      </c>
      <c r="AO3915" s="116" t="s">
        <v>1044</v>
      </c>
      <c r="AP3915" s="116"/>
      <c r="AQ3915" s="116" t="s">
        <v>1041</v>
      </c>
      <c r="AR3915" s="116" t="s">
        <v>1091</v>
      </c>
      <c r="AS3915" s="116">
        <v>3086</v>
      </c>
    </row>
    <row r="3916" spans="40:45" x14ac:dyDescent="0.25">
      <c r="AN3916" s="116" t="s">
        <v>1150</v>
      </c>
      <c r="AO3916" s="116" t="s">
        <v>1044</v>
      </c>
      <c r="AP3916" s="116"/>
      <c r="AQ3916" s="116" t="s">
        <v>1042</v>
      </c>
      <c r="AR3916" s="116" t="s">
        <v>1091</v>
      </c>
      <c r="AS3916" s="116">
        <v>7753</v>
      </c>
    </row>
    <row r="3917" spans="40:45" x14ac:dyDescent="0.25">
      <c r="AN3917" s="116" t="s">
        <v>1150</v>
      </c>
      <c r="AO3917" s="116"/>
      <c r="AP3917" s="116"/>
      <c r="AQ3917" s="116" t="s">
        <v>3</v>
      </c>
      <c r="AR3917" s="116" t="s">
        <v>1091</v>
      </c>
      <c r="AS3917" s="116">
        <v>226017</v>
      </c>
    </row>
    <row r="3918" spans="40:45" x14ac:dyDescent="0.25">
      <c r="AN3918" s="116" t="s">
        <v>1150</v>
      </c>
      <c r="AO3918" s="116" t="s">
        <v>1178</v>
      </c>
      <c r="AP3918" s="116"/>
      <c r="AQ3918" s="116" t="s">
        <v>1034</v>
      </c>
      <c r="AR3918" s="116" t="s">
        <v>1091</v>
      </c>
      <c r="AS3918" s="116">
        <v>23702</v>
      </c>
    </row>
    <row r="3919" spans="40:45" x14ac:dyDescent="0.25">
      <c r="AN3919" s="116" t="s">
        <v>1150</v>
      </c>
      <c r="AO3919" s="116" t="s">
        <v>1178</v>
      </c>
      <c r="AP3919" s="116"/>
      <c r="AQ3919" s="116" t="s">
        <v>1035</v>
      </c>
      <c r="AR3919" s="116" t="s">
        <v>1091</v>
      </c>
      <c r="AS3919" s="116">
        <v>28</v>
      </c>
    </row>
    <row r="3920" spans="40:45" x14ac:dyDescent="0.25">
      <c r="AN3920" s="116" t="s">
        <v>1150</v>
      </c>
      <c r="AO3920" s="116" t="s">
        <v>1178</v>
      </c>
      <c r="AP3920" s="116"/>
      <c r="AQ3920" s="116" t="s">
        <v>1036</v>
      </c>
      <c r="AR3920" s="116" t="s">
        <v>1091</v>
      </c>
      <c r="AS3920" s="116">
        <v>13197</v>
      </c>
    </row>
    <row r="3921" spans="40:45" x14ac:dyDescent="0.25">
      <c r="AN3921" s="116" t="s">
        <v>1150</v>
      </c>
      <c r="AO3921" s="116" t="s">
        <v>1178</v>
      </c>
      <c r="AP3921" s="116"/>
      <c r="AQ3921" s="116" t="s">
        <v>1037</v>
      </c>
      <c r="AR3921" s="116" t="s">
        <v>1091</v>
      </c>
      <c r="AS3921" s="116">
        <v>29</v>
      </c>
    </row>
    <row r="3922" spans="40:45" x14ac:dyDescent="0.25">
      <c r="AN3922" s="116" t="s">
        <v>1150</v>
      </c>
      <c r="AO3922" s="116" t="s">
        <v>1178</v>
      </c>
      <c r="AP3922" s="116"/>
      <c r="AQ3922" s="116" t="s">
        <v>1038</v>
      </c>
      <c r="AR3922" s="116" t="s">
        <v>1091</v>
      </c>
      <c r="AS3922" s="116">
        <v>500</v>
      </c>
    </row>
    <row r="3923" spans="40:45" x14ac:dyDescent="0.25">
      <c r="AN3923" s="116" t="s">
        <v>1150</v>
      </c>
      <c r="AO3923" s="116" t="s">
        <v>1178</v>
      </c>
      <c r="AP3923" s="116"/>
      <c r="AQ3923" s="116" t="s">
        <v>1039</v>
      </c>
      <c r="AR3923" s="116" t="s">
        <v>1091</v>
      </c>
      <c r="AS3923" s="116">
        <v>41235</v>
      </c>
    </row>
    <row r="3924" spans="40:45" x14ac:dyDescent="0.25">
      <c r="AN3924" s="116" t="s">
        <v>1150</v>
      </c>
      <c r="AO3924" s="116" t="s">
        <v>1178</v>
      </c>
      <c r="AP3924" s="116"/>
      <c r="AQ3924" s="116" t="s">
        <v>1040</v>
      </c>
      <c r="AR3924" s="116" t="s">
        <v>1091</v>
      </c>
      <c r="AS3924" s="116">
        <v>52922</v>
      </c>
    </row>
    <row r="3925" spans="40:45" x14ac:dyDescent="0.25">
      <c r="AN3925" s="116" t="s">
        <v>1150</v>
      </c>
      <c r="AO3925" s="116" t="s">
        <v>1178</v>
      </c>
      <c r="AP3925" s="116"/>
      <c r="AQ3925" s="116" t="s">
        <v>1041</v>
      </c>
      <c r="AR3925" s="116" t="s">
        <v>1091</v>
      </c>
      <c r="AS3925" s="116">
        <v>3086</v>
      </c>
    </row>
    <row r="3926" spans="40:45" x14ac:dyDescent="0.25">
      <c r="AN3926" s="116" t="s">
        <v>1150</v>
      </c>
      <c r="AO3926" s="116" t="s">
        <v>1178</v>
      </c>
      <c r="AP3926" s="116"/>
      <c r="AQ3926" s="116" t="s">
        <v>1042</v>
      </c>
      <c r="AR3926" s="116" t="s">
        <v>1091</v>
      </c>
      <c r="AS3926" s="116">
        <v>1443</v>
      </c>
    </row>
    <row r="3927" spans="40:45" x14ac:dyDescent="0.25">
      <c r="AN3927" s="116" t="s">
        <v>1150</v>
      </c>
      <c r="AO3927" s="116"/>
      <c r="AP3927" s="116"/>
      <c r="AQ3927" s="116" t="s">
        <v>3</v>
      </c>
      <c r="AR3927" s="116" t="s">
        <v>1091</v>
      </c>
      <c r="AS3927" s="116">
        <v>136140</v>
      </c>
    </row>
    <row r="3928" spans="40:45" x14ac:dyDescent="0.25">
      <c r="AN3928" s="116" t="s">
        <v>1150</v>
      </c>
      <c r="AO3928" s="116" t="s">
        <v>1179</v>
      </c>
      <c r="AP3928" s="116"/>
      <c r="AQ3928" s="116" t="s">
        <v>1034</v>
      </c>
      <c r="AR3928" s="116" t="s">
        <v>1091</v>
      </c>
      <c r="AS3928" s="116">
        <v>13806</v>
      </c>
    </row>
    <row r="3929" spans="40:45" x14ac:dyDescent="0.25">
      <c r="AN3929" s="116" t="s">
        <v>1150</v>
      </c>
      <c r="AO3929" s="116" t="s">
        <v>1179</v>
      </c>
      <c r="AP3929" s="116"/>
      <c r="AQ3929" s="116" t="s">
        <v>1035</v>
      </c>
      <c r="AR3929" s="116" t="s">
        <v>1091</v>
      </c>
      <c r="AS3929" s="116">
        <v>12</v>
      </c>
    </row>
    <row r="3930" spans="40:45" x14ac:dyDescent="0.25">
      <c r="AN3930" s="116" t="s">
        <v>1150</v>
      </c>
      <c r="AO3930" s="116" t="s">
        <v>1179</v>
      </c>
      <c r="AP3930" s="116"/>
      <c r="AQ3930" s="116" t="s">
        <v>1036</v>
      </c>
      <c r="AR3930" s="116" t="s">
        <v>1091</v>
      </c>
      <c r="AS3930" s="116">
        <v>14923</v>
      </c>
    </row>
    <row r="3931" spans="40:45" x14ac:dyDescent="0.25">
      <c r="AN3931" s="116" t="s">
        <v>1150</v>
      </c>
      <c r="AO3931" s="116" t="s">
        <v>1179</v>
      </c>
      <c r="AP3931" s="116"/>
      <c r="AQ3931" s="116" t="s">
        <v>1037</v>
      </c>
      <c r="AR3931" s="116" t="s">
        <v>1091</v>
      </c>
      <c r="AS3931" s="116">
        <v>10000</v>
      </c>
    </row>
    <row r="3932" spans="40:45" x14ac:dyDescent="0.25">
      <c r="AN3932" s="116" t="s">
        <v>1150</v>
      </c>
      <c r="AO3932" s="116" t="s">
        <v>1179</v>
      </c>
      <c r="AP3932" s="116"/>
      <c r="AQ3932" s="116" t="s">
        <v>1038</v>
      </c>
      <c r="AR3932" s="116" t="s">
        <v>1091</v>
      </c>
      <c r="AS3932" s="116">
        <v>180</v>
      </c>
    </row>
    <row r="3933" spans="40:45" x14ac:dyDescent="0.25">
      <c r="AN3933" s="116" t="s">
        <v>1150</v>
      </c>
      <c r="AO3933" s="116" t="s">
        <v>1179</v>
      </c>
      <c r="AP3933" s="116"/>
      <c r="AQ3933" s="116" t="s">
        <v>1039</v>
      </c>
      <c r="AR3933" s="116" t="s">
        <v>1091</v>
      </c>
      <c r="AS3933" s="116">
        <v>14296</v>
      </c>
    </row>
    <row r="3934" spans="40:45" x14ac:dyDescent="0.25">
      <c r="AN3934" s="116" t="s">
        <v>1150</v>
      </c>
      <c r="AO3934" s="116" t="s">
        <v>1179</v>
      </c>
      <c r="AP3934" s="116"/>
      <c r="AQ3934" s="116" t="s">
        <v>1040</v>
      </c>
      <c r="AR3934" s="116" t="s">
        <v>1091</v>
      </c>
      <c r="AS3934" s="116">
        <v>24306</v>
      </c>
    </row>
    <row r="3935" spans="40:45" x14ac:dyDescent="0.25">
      <c r="AN3935" s="116" t="s">
        <v>1150</v>
      </c>
      <c r="AO3935" s="116" t="s">
        <v>1179</v>
      </c>
      <c r="AP3935" s="116"/>
      <c r="AQ3935" s="116" t="s">
        <v>1042</v>
      </c>
      <c r="AR3935" s="116" t="s">
        <v>1091</v>
      </c>
      <c r="AS3935" s="116">
        <v>1424</v>
      </c>
    </row>
    <row r="3936" spans="40:45" x14ac:dyDescent="0.25">
      <c r="AN3936" s="116" t="s">
        <v>1150</v>
      </c>
      <c r="AO3936" s="116"/>
      <c r="AP3936" s="116"/>
      <c r="AQ3936" s="116" t="s">
        <v>3</v>
      </c>
      <c r="AR3936" s="116" t="s">
        <v>1091</v>
      </c>
      <c r="AS3936" s="116">
        <v>78946</v>
      </c>
    </row>
    <row r="3937" spans="40:45" x14ac:dyDescent="0.25">
      <c r="AN3937" s="116" t="s">
        <v>1150</v>
      </c>
      <c r="AO3937" s="116" t="s">
        <v>1180</v>
      </c>
      <c r="AP3937" s="116"/>
      <c r="AQ3937" s="116" t="s">
        <v>1034</v>
      </c>
      <c r="AR3937" s="116" t="s">
        <v>1091</v>
      </c>
      <c r="AS3937" s="116">
        <v>1251</v>
      </c>
    </row>
    <row r="3938" spans="40:45" x14ac:dyDescent="0.25">
      <c r="AN3938" s="116" t="s">
        <v>1150</v>
      </c>
      <c r="AO3938" s="116" t="s">
        <v>1180</v>
      </c>
      <c r="AP3938" s="116"/>
      <c r="AQ3938" s="116" t="s">
        <v>1035</v>
      </c>
      <c r="AR3938" s="116" t="s">
        <v>1091</v>
      </c>
      <c r="AS3938" s="116">
        <v>400</v>
      </c>
    </row>
    <row r="3939" spans="40:45" x14ac:dyDescent="0.25">
      <c r="AN3939" s="116" t="s">
        <v>1150</v>
      </c>
      <c r="AO3939" s="116" t="s">
        <v>1180</v>
      </c>
      <c r="AP3939" s="116"/>
      <c r="AQ3939" s="116" t="s">
        <v>1040</v>
      </c>
      <c r="AR3939" s="116" t="s">
        <v>1091</v>
      </c>
      <c r="AS3939" s="116">
        <v>2515</v>
      </c>
    </row>
    <row r="3940" spans="40:45" x14ac:dyDescent="0.25">
      <c r="AN3940" s="116" t="s">
        <v>1150</v>
      </c>
      <c r="AO3940" s="116" t="s">
        <v>1180</v>
      </c>
      <c r="AP3940" s="116"/>
      <c r="AQ3940" s="116" t="s">
        <v>1042</v>
      </c>
      <c r="AR3940" s="116" t="s">
        <v>1091</v>
      </c>
      <c r="AS3940" s="116">
        <v>4635</v>
      </c>
    </row>
    <row r="3941" spans="40:45" x14ac:dyDescent="0.25">
      <c r="AN3941" s="116" t="s">
        <v>1150</v>
      </c>
      <c r="AO3941" s="116"/>
      <c r="AP3941" s="116"/>
      <c r="AQ3941" s="116" t="s">
        <v>3</v>
      </c>
      <c r="AR3941" s="116" t="s">
        <v>1091</v>
      </c>
      <c r="AS3941" s="116">
        <v>8802</v>
      </c>
    </row>
    <row r="3942" spans="40:45" x14ac:dyDescent="0.25">
      <c r="AN3942" s="116" t="s">
        <v>1150</v>
      </c>
      <c r="AO3942" s="116" t="s">
        <v>1181</v>
      </c>
      <c r="AP3942" s="116"/>
      <c r="AQ3942" s="116" t="s">
        <v>1034</v>
      </c>
      <c r="AR3942" s="116" t="s">
        <v>1091</v>
      </c>
      <c r="AS3942" s="116">
        <v>1543</v>
      </c>
    </row>
    <row r="3943" spans="40:45" x14ac:dyDescent="0.25">
      <c r="AN3943" s="116" t="s">
        <v>1150</v>
      </c>
      <c r="AO3943" s="116"/>
      <c r="AP3943" s="116"/>
      <c r="AQ3943" s="116" t="s">
        <v>3</v>
      </c>
      <c r="AR3943" s="116" t="s">
        <v>1091</v>
      </c>
      <c r="AS3943" s="116">
        <v>1543</v>
      </c>
    </row>
    <row r="3944" spans="40:45" x14ac:dyDescent="0.25">
      <c r="AN3944" s="116" t="s">
        <v>1150</v>
      </c>
      <c r="AO3944" s="116" t="s">
        <v>1182</v>
      </c>
      <c r="AP3944" s="116"/>
      <c r="AQ3944" s="116" t="s">
        <v>1034</v>
      </c>
      <c r="AR3944" s="116" t="s">
        <v>1091</v>
      </c>
      <c r="AS3944" s="116">
        <v>21</v>
      </c>
    </row>
    <row r="3945" spans="40:45" x14ac:dyDescent="0.25">
      <c r="AN3945" s="116" t="s">
        <v>1150</v>
      </c>
      <c r="AO3945" s="116" t="s">
        <v>1182</v>
      </c>
      <c r="AP3945" s="116"/>
      <c r="AQ3945" s="116" t="s">
        <v>1035</v>
      </c>
      <c r="AR3945" s="116" t="s">
        <v>1091</v>
      </c>
      <c r="AS3945" s="116">
        <v>9</v>
      </c>
    </row>
    <row r="3946" spans="40:45" x14ac:dyDescent="0.25">
      <c r="AN3946" s="116" t="s">
        <v>1150</v>
      </c>
      <c r="AO3946" s="116" t="s">
        <v>1182</v>
      </c>
      <c r="AP3946" s="116"/>
      <c r="AQ3946" s="116" t="s">
        <v>1036</v>
      </c>
      <c r="AR3946" s="116" t="s">
        <v>1091</v>
      </c>
      <c r="AS3946" s="116">
        <v>33</v>
      </c>
    </row>
    <row r="3947" spans="40:45" x14ac:dyDescent="0.25">
      <c r="AN3947" s="116" t="s">
        <v>1150</v>
      </c>
      <c r="AO3947" s="116" t="s">
        <v>1182</v>
      </c>
      <c r="AP3947" s="116"/>
      <c r="AQ3947" s="116" t="s">
        <v>1037</v>
      </c>
      <c r="AR3947" s="116" t="s">
        <v>1091</v>
      </c>
      <c r="AS3947" s="116">
        <v>2</v>
      </c>
    </row>
    <row r="3948" spans="40:45" x14ac:dyDescent="0.25">
      <c r="AN3948" s="116" t="s">
        <v>1150</v>
      </c>
      <c r="AO3948" s="116" t="s">
        <v>1182</v>
      </c>
      <c r="AP3948" s="116"/>
      <c r="AQ3948" s="116" t="s">
        <v>1038</v>
      </c>
      <c r="AR3948" s="116" t="s">
        <v>1091</v>
      </c>
      <c r="AS3948" s="116">
        <v>268</v>
      </c>
    </row>
    <row r="3949" spans="40:45" x14ac:dyDescent="0.25">
      <c r="AN3949" s="116" t="s">
        <v>1150</v>
      </c>
      <c r="AO3949" s="116" t="s">
        <v>1182</v>
      </c>
      <c r="AP3949" s="116"/>
      <c r="AQ3949" s="116" t="s">
        <v>1040</v>
      </c>
      <c r="AR3949" s="116" t="s">
        <v>1091</v>
      </c>
      <c r="AS3949" s="116">
        <v>3</v>
      </c>
    </row>
    <row r="3950" spans="40:45" x14ac:dyDescent="0.25">
      <c r="AN3950" s="116" t="s">
        <v>1150</v>
      </c>
      <c r="AO3950" s="116" t="s">
        <v>1182</v>
      </c>
      <c r="AP3950" s="116"/>
      <c r="AQ3950" s="116" t="s">
        <v>1042</v>
      </c>
      <c r="AR3950" s="116" t="s">
        <v>1091</v>
      </c>
      <c r="AS3950" s="116">
        <v>250</v>
      </c>
    </row>
    <row r="3951" spans="40:45" x14ac:dyDescent="0.25">
      <c r="AN3951" s="116" t="s">
        <v>1150</v>
      </c>
      <c r="AO3951" s="116"/>
      <c r="AP3951" s="116"/>
      <c r="AQ3951" s="116" t="s">
        <v>3</v>
      </c>
      <c r="AR3951" s="116" t="s">
        <v>1091</v>
      </c>
      <c r="AS3951" s="116">
        <v>587</v>
      </c>
    </row>
    <row r="3952" spans="40:45" x14ac:dyDescent="0.25">
      <c r="AN3952" s="116" t="s">
        <v>1151</v>
      </c>
      <c r="AO3952" s="116" t="s">
        <v>1044</v>
      </c>
      <c r="AP3952" s="116"/>
      <c r="AQ3952" s="116" t="s">
        <v>1034</v>
      </c>
      <c r="AR3952" s="116" t="s">
        <v>1091</v>
      </c>
      <c r="AS3952" s="116">
        <v>792</v>
      </c>
    </row>
    <row r="3953" spans="40:45" x14ac:dyDescent="0.25">
      <c r="AN3953" s="116" t="s">
        <v>1151</v>
      </c>
      <c r="AO3953" s="116" t="s">
        <v>1044</v>
      </c>
      <c r="AP3953" s="116"/>
      <c r="AQ3953" s="116" t="s">
        <v>1035</v>
      </c>
      <c r="AR3953" s="116" t="s">
        <v>1091</v>
      </c>
      <c r="AS3953" s="116">
        <v>1</v>
      </c>
    </row>
    <row r="3954" spans="40:45" x14ac:dyDescent="0.25">
      <c r="AN3954" s="116" t="s">
        <v>1151</v>
      </c>
      <c r="AO3954" s="116" t="s">
        <v>1044</v>
      </c>
      <c r="AP3954" s="116"/>
      <c r="AQ3954" s="116" t="s">
        <v>1037</v>
      </c>
      <c r="AR3954" s="116" t="s">
        <v>1091</v>
      </c>
      <c r="AS3954" s="116">
        <v>79</v>
      </c>
    </row>
    <row r="3955" spans="40:45" x14ac:dyDescent="0.25">
      <c r="AN3955" s="116" t="s">
        <v>1151</v>
      </c>
      <c r="AO3955" s="116" t="s">
        <v>1044</v>
      </c>
      <c r="AP3955" s="116"/>
      <c r="AQ3955" s="116" t="s">
        <v>1038</v>
      </c>
      <c r="AR3955" s="116" t="s">
        <v>1091</v>
      </c>
      <c r="AS3955" s="116">
        <v>2144</v>
      </c>
    </row>
    <row r="3956" spans="40:45" x14ac:dyDescent="0.25">
      <c r="AN3956" s="116" t="s">
        <v>1151</v>
      </c>
      <c r="AO3956" s="116" t="s">
        <v>1044</v>
      </c>
      <c r="AP3956" s="116"/>
      <c r="AQ3956" s="116" t="s">
        <v>1039</v>
      </c>
      <c r="AR3956" s="116" t="s">
        <v>1091</v>
      </c>
      <c r="AS3956" s="116">
        <v>2726</v>
      </c>
    </row>
    <row r="3957" spans="40:45" x14ac:dyDescent="0.25">
      <c r="AN3957" s="116" t="s">
        <v>1151</v>
      </c>
      <c r="AO3957" s="116" t="s">
        <v>1044</v>
      </c>
      <c r="AP3957" s="116"/>
      <c r="AQ3957" s="116" t="s">
        <v>1040</v>
      </c>
      <c r="AR3957" s="116" t="s">
        <v>1091</v>
      </c>
      <c r="AS3957" s="116">
        <v>1411</v>
      </c>
    </row>
    <row r="3958" spans="40:45" x14ac:dyDescent="0.25">
      <c r="AN3958" s="116" t="s">
        <v>1151</v>
      </c>
      <c r="AO3958" s="116" t="s">
        <v>1044</v>
      </c>
      <c r="AP3958" s="116"/>
      <c r="AQ3958" s="116" t="s">
        <v>1041</v>
      </c>
      <c r="AR3958" s="116" t="s">
        <v>1091</v>
      </c>
      <c r="AS3958" s="116">
        <v>155</v>
      </c>
    </row>
    <row r="3959" spans="40:45" x14ac:dyDescent="0.25">
      <c r="AN3959" s="116" t="s">
        <v>1151</v>
      </c>
      <c r="AO3959" s="116" t="s">
        <v>1044</v>
      </c>
      <c r="AP3959" s="116"/>
      <c r="AQ3959" s="116" t="s">
        <v>1042</v>
      </c>
      <c r="AR3959" s="116" t="s">
        <v>1091</v>
      </c>
      <c r="AS3959" s="116">
        <v>2166</v>
      </c>
    </row>
    <row r="3960" spans="40:45" x14ac:dyDescent="0.25">
      <c r="AN3960" s="116" t="s">
        <v>1151</v>
      </c>
      <c r="AO3960" s="116"/>
      <c r="AP3960" s="116"/>
      <c r="AQ3960" s="116" t="s">
        <v>3</v>
      </c>
      <c r="AR3960" s="116" t="s">
        <v>1091</v>
      </c>
      <c r="AS3960" s="116">
        <v>9472</v>
      </c>
    </row>
    <row r="3961" spans="40:45" x14ac:dyDescent="0.25">
      <c r="AN3961" s="116" t="s">
        <v>1151</v>
      </c>
      <c r="AO3961" s="116" t="s">
        <v>1178</v>
      </c>
      <c r="AP3961" s="116"/>
      <c r="AQ3961" s="116" t="s">
        <v>1034</v>
      </c>
      <c r="AR3961" s="116" t="s">
        <v>1091</v>
      </c>
      <c r="AS3961" s="116">
        <v>150</v>
      </c>
    </row>
    <row r="3962" spans="40:45" x14ac:dyDescent="0.25">
      <c r="AN3962" s="116" t="s">
        <v>1151</v>
      </c>
      <c r="AO3962" s="116" t="s">
        <v>1178</v>
      </c>
      <c r="AP3962" s="116"/>
      <c r="AQ3962" s="116" t="s">
        <v>1037</v>
      </c>
      <c r="AR3962" s="116" t="s">
        <v>1091</v>
      </c>
      <c r="AS3962" s="116">
        <v>63</v>
      </c>
    </row>
    <row r="3963" spans="40:45" x14ac:dyDescent="0.25">
      <c r="AN3963" s="116" t="s">
        <v>1151</v>
      </c>
      <c r="AO3963" s="116" t="s">
        <v>1178</v>
      </c>
      <c r="AP3963" s="116"/>
      <c r="AQ3963" s="116" t="s">
        <v>1038</v>
      </c>
      <c r="AR3963" s="116" t="s">
        <v>1091</v>
      </c>
      <c r="AS3963" s="116">
        <v>1340</v>
      </c>
    </row>
    <row r="3964" spans="40:45" x14ac:dyDescent="0.25">
      <c r="AN3964" s="116" t="s">
        <v>1151</v>
      </c>
      <c r="AO3964" s="116" t="s">
        <v>1178</v>
      </c>
      <c r="AP3964" s="116"/>
      <c r="AQ3964" s="116" t="s">
        <v>1039</v>
      </c>
      <c r="AR3964" s="116" t="s">
        <v>1091</v>
      </c>
      <c r="AS3964" s="116">
        <v>1130</v>
      </c>
    </row>
    <row r="3965" spans="40:45" x14ac:dyDescent="0.25">
      <c r="AN3965" s="116" t="s">
        <v>1151</v>
      </c>
      <c r="AO3965" s="116" t="s">
        <v>1178</v>
      </c>
      <c r="AP3965" s="116"/>
      <c r="AQ3965" s="116" t="s">
        <v>1040</v>
      </c>
      <c r="AR3965" s="116" t="s">
        <v>1091</v>
      </c>
      <c r="AS3965" s="116">
        <v>537</v>
      </c>
    </row>
    <row r="3966" spans="40:45" x14ac:dyDescent="0.25">
      <c r="AN3966" s="116" t="s">
        <v>1151</v>
      </c>
      <c r="AO3966" s="116" t="s">
        <v>1178</v>
      </c>
      <c r="AP3966" s="116"/>
      <c r="AQ3966" s="116" t="s">
        <v>1041</v>
      </c>
      <c r="AR3966" s="116" t="s">
        <v>1091</v>
      </c>
      <c r="AS3966" s="116">
        <v>140</v>
      </c>
    </row>
    <row r="3967" spans="40:45" x14ac:dyDescent="0.25">
      <c r="AN3967" s="116" t="s">
        <v>1151</v>
      </c>
      <c r="AO3967" s="116" t="s">
        <v>1178</v>
      </c>
      <c r="AP3967" s="116"/>
      <c r="AQ3967" s="116" t="s">
        <v>1042</v>
      </c>
      <c r="AR3967" s="116" t="s">
        <v>1091</v>
      </c>
      <c r="AS3967" s="116">
        <v>274</v>
      </c>
    </row>
    <row r="3968" spans="40:45" x14ac:dyDescent="0.25">
      <c r="AN3968" s="116" t="s">
        <v>1151</v>
      </c>
      <c r="AO3968" s="116"/>
      <c r="AP3968" s="116"/>
      <c r="AQ3968" s="116" t="s">
        <v>3</v>
      </c>
      <c r="AR3968" s="116" t="s">
        <v>1091</v>
      </c>
      <c r="AS3968" s="116">
        <v>3635</v>
      </c>
    </row>
    <row r="3969" spans="40:45" x14ac:dyDescent="0.25">
      <c r="AN3969" s="116" t="s">
        <v>1151</v>
      </c>
      <c r="AO3969" s="116" t="s">
        <v>1179</v>
      </c>
      <c r="AP3969" s="116"/>
      <c r="AQ3969" s="116" t="s">
        <v>1034</v>
      </c>
      <c r="AR3969" s="116" t="s">
        <v>1091</v>
      </c>
      <c r="AS3969" s="116">
        <v>65</v>
      </c>
    </row>
    <row r="3970" spans="40:45" x14ac:dyDescent="0.25">
      <c r="AN3970" s="116" t="s">
        <v>1151</v>
      </c>
      <c r="AO3970" s="116" t="s">
        <v>1179</v>
      </c>
      <c r="AP3970" s="116"/>
      <c r="AQ3970" s="116" t="s">
        <v>1035</v>
      </c>
      <c r="AR3970" s="116" t="s">
        <v>1091</v>
      </c>
      <c r="AS3970" s="116">
        <v>1</v>
      </c>
    </row>
    <row r="3971" spans="40:45" x14ac:dyDescent="0.25">
      <c r="AN3971" s="116" t="s">
        <v>1151</v>
      </c>
      <c r="AO3971" s="116" t="s">
        <v>1179</v>
      </c>
      <c r="AP3971" s="116"/>
      <c r="AQ3971" s="116" t="s">
        <v>1037</v>
      </c>
      <c r="AR3971" s="116" t="s">
        <v>1091</v>
      </c>
      <c r="AS3971" s="116">
        <v>12</v>
      </c>
    </row>
    <row r="3972" spans="40:45" x14ac:dyDescent="0.25">
      <c r="AN3972" s="116" t="s">
        <v>1151</v>
      </c>
      <c r="AO3972" s="116" t="s">
        <v>1179</v>
      </c>
      <c r="AP3972" s="116"/>
      <c r="AQ3972" s="116" t="s">
        <v>1038</v>
      </c>
      <c r="AR3972" s="116" t="s">
        <v>1091</v>
      </c>
      <c r="AS3972" s="116">
        <v>207</v>
      </c>
    </row>
    <row r="3973" spans="40:45" x14ac:dyDescent="0.25">
      <c r="AN3973" s="116" t="s">
        <v>1151</v>
      </c>
      <c r="AO3973" s="116" t="s">
        <v>1179</v>
      </c>
      <c r="AP3973" s="116"/>
      <c r="AQ3973" s="116" t="s">
        <v>1039</v>
      </c>
      <c r="AR3973" s="116" t="s">
        <v>1091</v>
      </c>
      <c r="AS3973" s="116">
        <v>1594</v>
      </c>
    </row>
    <row r="3974" spans="40:45" x14ac:dyDescent="0.25">
      <c r="AN3974" s="116" t="s">
        <v>1151</v>
      </c>
      <c r="AO3974" s="116" t="s">
        <v>1179</v>
      </c>
      <c r="AP3974" s="116"/>
      <c r="AQ3974" s="116" t="s">
        <v>1040</v>
      </c>
      <c r="AR3974" s="116" t="s">
        <v>1091</v>
      </c>
      <c r="AS3974" s="116">
        <v>30</v>
      </c>
    </row>
    <row r="3975" spans="40:45" x14ac:dyDescent="0.25">
      <c r="AN3975" s="116" t="s">
        <v>1151</v>
      </c>
      <c r="AO3975" s="116" t="s">
        <v>1179</v>
      </c>
      <c r="AP3975" s="116"/>
      <c r="AQ3975" s="116" t="s">
        <v>1042</v>
      </c>
      <c r="AR3975" s="116" t="s">
        <v>1091</v>
      </c>
      <c r="AS3975" s="116">
        <v>888</v>
      </c>
    </row>
    <row r="3976" spans="40:45" x14ac:dyDescent="0.25">
      <c r="AN3976" s="116" t="s">
        <v>1151</v>
      </c>
      <c r="AO3976" s="116"/>
      <c r="AP3976" s="116"/>
      <c r="AQ3976" s="116" t="s">
        <v>3</v>
      </c>
      <c r="AR3976" s="116" t="s">
        <v>1091</v>
      </c>
      <c r="AS3976" s="116">
        <v>2796</v>
      </c>
    </row>
    <row r="3977" spans="40:45" x14ac:dyDescent="0.25">
      <c r="AN3977" s="116" t="s">
        <v>1151</v>
      </c>
      <c r="AO3977" s="116" t="s">
        <v>1180</v>
      </c>
      <c r="AP3977" s="116"/>
      <c r="AQ3977" s="116" t="s">
        <v>1034</v>
      </c>
      <c r="AR3977" s="116" t="s">
        <v>1091</v>
      </c>
      <c r="AS3977" s="116">
        <v>576</v>
      </c>
    </row>
    <row r="3978" spans="40:45" x14ac:dyDescent="0.25">
      <c r="AN3978" s="116" t="s">
        <v>1151</v>
      </c>
      <c r="AO3978" s="116" t="s">
        <v>1180</v>
      </c>
      <c r="AP3978" s="116"/>
      <c r="AQ3978" s="116" t="s">
        <v>1038</v>
      </c>
      <c r="AR3978" s="116" t="s">
        <v>1091</v>
      </c>
      <c r="AS3978" s="116">
        <v>81</v>
      </c>
    </row>
    <row r="3979" spans="40:45" x14ac:dyDescent="0.25">
      <c r="AN3979" s="116" t="s">
        <v>1151</v>
      </c>
      <c r="AO3979" s="116" t="s">
        <v>1180</v>
      </c>
      <c r="AP3979" s="116"/>
      <c r="AQ3979" s="116" t="s">
        <v>1039</v>
      </c>
      <c r="AR3979" s="116" t="s">
        <v>1091</v>
      </c>
      <c r="AS3979" s="116">
        <v>2</v>
      </c>
    </row>
    <row r="3980" spans="40:45" x14ac:dyDescent="0.25">
      <c r="AN3980" s="116" t="s">
        <v>1151</v>
      </c>
      <c r="AO3980" s="116" t="s">
        <v>1180</v>
      </c>
      <c r="AP3980" s="116"/>
      <c r="AQ3980" s="116" t="s">
        <v>1040</v>
      </c>
      <c r="AR3980" s="116" t="s">
        <v>1091</v>
      </c>
      <c r="AS3980" s="116">
        <v>844</v>
      </c>
    </row>
    <row r="3981" spans="40:45" x14ac:dyDescent="0.25">
      <c r="AN3981" s="116" t="s">
        <v>1151</v>
      </c>
      <c r="AO3981" s="116" t="s">
        <v>1180</v>
      </c>
      <c r="AP3981" s="116"/>
      <c r="AQ3981" s="116" t="s">
        <v>1042</v>
      </c>
      <c r="AR3981" s="116" t="s">
        <v>1091</v>
      </c>
      <c r="AS3981" s="116">
        <v>990</v>
      </c>
    </row>
    <row r="3982" spans="40:45" x14ac:dyDescent="0.25">
      <c r="AN3982" s="116" t="s">
        <v>1151</v>
      </c>
      <c r="AO3982" s="116"/>
      <c r="AP3982" s="116"/>
      <c r="AQ3982" s="116" t="s">
        <v>3</v>
      </c>
      <c r="AR3982" s="116" t="s">
        <v>1091</v>
      </c>
      <c r="AS3982" s="116">
        <v>2494</v>
      </c>
    </row>
    <row r="3983" spans="40:45" x14ac:dyDescent="0.25">
      <c r="AN3983" s="116" t="s">
        <v>1151</v>
      </c>
      <c r="AO3983" s="116" t="s">
        <v>1182</v>
      </c>
      <c r="AP3983" s="116"/>
      <c r="AQ3983" s="116" t="s">
        <v>1037</v>
      </c>
      <c r="AR3983" s="116" t="s">
        <v>1091</v>
      </c>
      <c r="AS3983" s="116">
        <v>4</v>
      </c>
    </row>
    <row r="3984" spans="40:45" x14ac:dyDescent="0.25">
      <c r="AN3984" s="116" t="s">
        <v>1151</v>
      </c>
      <c r="AO3984" s="116" t="s">
        <v>1182</v>
      </c>
      <c r="AP3984" s="116"/>
      <c r="AQ3984" s="116" t="s">
        <v>1038</v>
      </c>
      <c r="AR3984" s="116" t="s">
        <v>1091</v>
      </c>
      <c r="AS3984" s="116">
        <v>515</v>
      </c>
    </row>
    <row r="3985" spans="40:45" x14ac:dyDescent="0.25">
      <c r="AN3985" s="116" t="s">
        <v>1151</v>
      </c>
      <c r="AO3985" s="116" t="s">
        <v>1182</v>
      </c>
      <c r="AP3985" s="116"/>
      <c r="AQ3985" s="116" t="s">
        <v>1040</v>
      </c>
      <c r="AR3985" s="116" t="s">
        <v>1091</v>
      </c>
      <c r="AS3985" s="116">
        <v>1</v>
      </c>
    </row>
    <row r="3986" spans="40:45" x14ac:dyDescent="0.25">
      <c r="AN3986" s="116" t="s">
        <v>1151</v>
      </c>
      <c r="AO3986" s="116" t="s">
        <v>1182</v>
      </c>
      <c r="AP3986" s="116"/>
      <c r="AQ3986" s="116" t="s">
        <v>1041</v>
      </c>
      <c r="AR3986" s="116" t="s">
        <v>1091</v>
      </c>
      <c r="AS3986" s="116">
        <v>14</v>
      </c>
    </row>
    <row r="3987" spans="40:45" x14ac:dyDescent="0.25">
      <c r="AN3987" s="116" t="s">
        <v>1151</v>
      </c>
      <c r="AO3987" s="116" t="s">
        <v>1182</v>
      </c>
      <c r="AP3987" s="116"/>
      <c r="AQ3987" s="116" t="s">
        <v>1042</v>
      </c>
      <c r="AR3987" s="116" t="s">
        <v>1091</v>
      </c>
      <c r="AS3987" s="116">
        <v>14</v>
      </c>
    </row>
    <row r="3988" spans="40:45" x14ac:dyDescent="0.25">
      <c r="AN3988" s="116" t="s">
        <v>1151</v>
      </c>
      <c r="AO3988" s="116"/>
      <c r="AP3988" s="116"/>
      <c r="AQ3988" s="116" t="s">
        <v>3</v>
      </c>
      <c r="AR3988" s="116" t="s">
        <v>1091</v>
      </c>
      <c r="AS3988" s="116">
        <v>548</v>
      </c>
    </row>
    <row r="3989" spans="40:45" x14ac:dyDescent="0.25">
      <c r="AN3989" s="116" t="s">
        <v>1013</v>
      </c>
      <c r="AO3989" s="116" t="s">
        <v>1044</v>
      </c>
      <c r="AP3989" s="116"/>
      <c r="AQ3989" s="116" t="s">
        <v>1034</v>
      </c>
      <c r="AR3989" s="116" t="s">
        <v>1091</v>
      </c>
      <c r="AS3989" s="116">
        <v>216486</v>
      </c>
    </row>
    <row r="3990" spans="40:45" x14ac:dyDescent="0.25">
      <c r="AN3990" s="116" t="s">
        <v>1013</v>
      </c>
      <c r="AO3990" s="116" t="s">
        <v>1044</v>
      </c>
      <c r="AP3990" s="116"/>
      <c r="AQ3990" s="116" t="s">
        <v>1035</v>
      </c>
      <c r="AR3990" s="116" t="s">
        <v>1091</v>
      </c>
      <c r="AS3990" s="116">
        <v>1975</v>
      </c>
    </row>
    <row r="3991" spans="40:45" x14ac:dyDescent="0.25">
      <c r="AN3991" s="116" t="s">
        <v>1013</v>
      </c>
      <c r="AO3991" s="116" t="s">
        <v>1044</v>
      </c>
      <c r="AP3991" s="116"/>
      <c r="AQ3991" s="116" t="s">
        <v>1036</v>
      </c>
      <c r="AR3991" s="116" t="s">
        <v>1091</v>
      </c>
      <c r="AS3991" s="116">
        <v>66982</v>
      </c>
    </row>
    <row r="3992" spans="40:45" x14ac:dyDescent="0.25">
      <c r="AN3992" s="116" t="s">
        <v>1013</v>
      </c>
      <c r="AO3992" s="116" t="s">
        <v>1044</v>
      </c>
      <c r="AP3992" s="116"/>
      <c r="AQ3992" s="116" t="s">
        <v>1037</v>
      </c>
      <c r="AR3992" s="116" t="s">
        <v>1091</v>
      </c>
      <c r="AS3992" s="116">
        <v>93777</v>
      </c>
    </row>
    <row r="3993" spans="40:45" x14ac:dyDescent="0.25">
      <c r="AN3993" s="116" t="s">
        <v>1013</v>
      </c>
      <c r="AO3993" s="116" t="s">
        <v>1044</v>
      </c>
      <c r="AP3993" s="116"/>
      <c r="AQ3993" s="116" t="s">
        <v>1039</v>
      </c>
      <c r="AR3993" s="116" t="s">
        <v>1091</v>
      </c>
      <c r="AS3993" s="116">
        <v>65612</v>
      </c>
    </row>
    <row r="3994" spans="40:45" x14ac:dyDescent="0.25">
      <c r="AN3994" s="116" t="s">
        <v>1013</v>
      </c>
      <c r="AO3994" s="116" t="s">
        <v>1044</v>
      </c>
      <c r="AP3994" s="116"/>
      <c r="AQ3994" s="116" t="s">
        <v>1040</v>
      </c>
      <c r="AR3994" s="116" t="s">
        <v>1091</v>
      </c>
      <c r="AS3994" s="116">
        <v>328</v>
      </c>
    </row>
    <row r="3995" spans="40:45" x14ac:dyDescent="0.25">
      <c r="AN3995" s="116" t="s">
        <v>1013</v>
      </c>
      <c r="AO3995" s="116" t="s">
        <v>1044</v>
      </c>
      <c r="AP3995" s="116"/>
      <c r="AQ3995" s="116" t="s">
        <v>1041</v>
      </c>
      <c r="AR3995" s="116" t="s">
        <v>1091</v>
      </c>
      <c r="AS3995" s="116">
        <v>50</v>
      </c>
    </row>
    <row r="3996" spans="40:45" x14ac:dyDescent="0.25">
      <c r="AN3996" s="116" t="s">
        <v>1013</v>
      </c>
      <c r="AO3996" s="116" t="s">
        <v>1044</v>
      </c>
      <c r="AP3996" s="116"/>
      <c r="AQ3996" s="116" t="s">
        <v>1042</v>
      </c>
      <c r="AR3996" s="116" t="s">
        <v>1091</v>
      </c>
      <c r="AS3996" s="116">
        <v>157676</v>
      </c>
    </row>
    <row r="3997" spans="40:45" x14ac:dyDescent="0.25">
      <c r="AN3997" s="116" t="s">
        <v>1013</v>
      </c>
      <c r="AO3997" s="116"/>
      <c r="AP3997" s="116"/>
      <c r="AQ3997" s="116" t="s">
        <v>3</v>
      </c>
      <c r="AR3997" s="116" t="s">
        <v>1091</v>
      </c>
      <c r="AS3997" s="116">
        <v>602886</v>
      </c>
    </row>
    <row r="3998" spans="40:45" x14ac:dyDescent="0.25">
      <c r="AN3998" s="116" t="s">
        <v>1013</v>
      </c>
      <c r="AO3998" s="116" t="s">
        <v>1178</v>
      </c>
      <c r="AP3998" s="116"/>
      <c r="AQ3998" s="116" t="s">
        <v>1034</v>
      </c>
      <c r="AR3998" s="116" t="s">
        <v>1091</v>
      </c>
      <c r="AS3998" s="116">
        <v>161801</v>
      </c>
    </row>
    <row r="3999" spans="40:45" x14ac:dyDescent="0.25">
      <c r="AN3999" s="116" t="s">
        <v>1013</v>
      </c>
      <c r="AO3999" s="116" t="s">
        <v>1178</v>
      </c>
      <c r="AP3999" s="116"/>
      <c r="AQ3999" s="116" t="s">
        <v>1035</v>
      </c>
      <c r="AR3999" s="116" t="s">
        <v>1091</v>
      </c>
      <c r="AS3999" s="116">
        <v>1954</v>
      </c>
    </row>
    <row r="4000" spans="40:45" x14ac:dyDescent="0.25">
      <c r="AN4000" s="116" t="s">
        <v>1013</v>
      </c>
      <c r="AO4000" s="116" t="s">
        <v>1178</v>
      </c>
      <c r="AP4000" s="116"/>
      <c r="AQ4000" s="116" t="s">
        <v>1036</v>
      </c>
      <c r="AR4000" s="116" t="s">
        <v>1091</v>
      </c>
      <c r="AS4000" s="116">
        <v>55442</v>
      </c>
    </row>
    <row r="4001" spans="40:45" x14ac:dyDescent="0.25">
      <c r="AN4001" s="116" t="s">
        <v>1013</v>
      </c>
      <c r="AO4001" s="116" t="s">
        <v>1178</v>
      </c>
      <c r="AP4001" s="116"/>
      <c r="AQ4001" s="116" t="s">
        <v>1037</v>
      </c>
      <c r="AR4001" s="116" t="s">
        <v>1091</v>
      </c>
      <c r="AS4001" s="116">
        <v>92870</v>
      </c>
    </row>
    <row r="4002" spans="40:45" x14ac:dyDescent="0.25">
      <c r="AN4002" s="116" t="s">
        <v>1013</v>
      </c>
      <c r="AO4002" s="116" t="s">
        <v>1178</v>
      </c>
      <c r="AP4002" s="116"/>
      <c r="AQ4002" s="116" t="s">
        <v>1039</v>
      </c>
      <c r="AR4002" s="116" t="s">
        <v>1091</v>
      </c>
      <c r="AS4002" s="116">
        <v>52494</v>
      </c>
    </row>
    <row r="4003" spans="40:45" x14ac:dyDescent="0.25">
      <c r="AN4003" s="116" t="s">
        <v>1013</v>
      </c>
      <c r="AO4003" s="116" t="s">
        <v>1178</v>
      </c>
      <c r="AP4003" s="116"/>
      <c r="AQ4003" s="116" t="s">
        <v>1040</v>
      </c>
      <c r="AR4003" s="116" t="s">
        <v>1091</v>
      </c>
      <c r="AS4003" s="116">
        <v>64</v>
      </c>
    </row>
    <row r="4004" spans="40:45" x14ac:dyDescent="0.25">
      <c r="AN4004" s="116" t="s">
        <v>1013</v>
      </c>
      <c r="AO4004" s="116" t="s">
        <v>1178</v>
      </c>
      <c r="AP4004" s="116"/>
      <c r="AQ4004" s="116" t="s">
        <v>1041</v>
      </c>
      <c r="AR4004" s="116" t="s">
        <v>1091</v>
      </c>
      <c r="AS4004" s="116">
        <v>5</v>
      </c>
    </row>
    <row r="4005" spans="40:45" x14ac:dyDescent="0.25">
      <c r="AN4005" s="116" t="s">
        <v>1013</v>
      </c>
      <c r="AO4005" s="116" t="s">
        <v>1178</v>
      </c>
      <c r="AP4005" s="116"/>
      <c r="AQ4005" s="116" t="s">
        <v>1042</v>
      </c>
      <c r="AR4005" s="116" t="s">
        <v>1091</v>
      </c>
      <c r="AS4005" s="116">
        <v>145619</v>
      </c>
    </row>
    <row r="4006" spans="40:45" x14ac:dyDescent="0.25">
      <c r="AN4006" s="116" t="s">
        <v>1013</v>
      </c>
      <c r="AO4006" s="116"/>
      <c r="AP4006" s="116"/>
      <c r="AQ4006" s="116" t="s">
        <v>3</v>
      </c>
      <c r="AR4006" s="116" t="s">
        <v>1091</v>
      </c>
      <c r="AS4006" s="116">
        <v>510247</v>
      </c>
    </row>
    <row r="4007" spans="40:45" x14ac:dyDescent="0.25">
      <c r="AN4007" s="116" t="s">
        <v>1013</v>
      </c>
      <c r="AO4007" s="116" t="s">
        <v>1179</v>
      </c>
      <c r="AP4007" s="116"/>
      <c r="AQ4007" s="116" t="s">
        <v>1034</v>
      </c>
      <c r="AR4007" s="116" t="s">
        <v>1091</v>
      </c>
      <c r="AS4007" s="116">
        <v>39299</v>
      </c>
    </row>
    <row r="4008" spans="40:45" x14ac:dyDescent="0.25">
      <c r="AN4008" s="116" t="s">
        <v>1013</v>
      </c>
      <c r="AO4008" s="116" t="s">
        <v>1179</v>
      </c>
      <c r="AP4008" s="116"/>
      <c r="AQ4008" s="116" t="s">
        <v>1035</v>
      </c>
      <c r="AR4008" s="116" t="s">
        <v>1091</v>
      </c>
      <c r="AS4008" s="116">
        <v>20</v>
      </c>
    </row>
    <row r="4009" spans="40:45" x14ac:dyDescent="0.25">
      <c r="AN4009" s="116" t="s">
        <v>1013</v>
      </c>
      <c r="AO4009" s="116" t="s">
        <v>1179</v>
      </c>
      <c r="AP4009" s="116"/>
      <c r="AQ4009" s="116" t="s">
        <v>1036</v>
      </c>
      <c r="AR4009" s="116" t="s">
        <v>1091</v>
      </c>
      <c r="AS4009" s="116">
        <v>11296</v>
      </c>
    </row>
    <row r="4010" spans="40:45" x14ac:dyDescent="0.25">
      <c r="AN4010" s="116" t="s">
        <v>1013</v>
      </c>
      <c r="AO4010" s="116" t="s">
        <v>1179</v>
      </c>
      <c r="AP4010" s="116"/>
      <c r="AQ4010" s="116" t="s">
        <v>1037</v>
      </c>
      <c r="AR4010" s="116" t="s">
        <v>1091</v>
      </c>
      <c r="AS4010" s="116">
        <v>908</v>
      </c>
    </row>
    <row r="4011" spans="40:45" x14ac:dyDescent="0.25">
      <c r="AN4011" s="116" t="s">
        <v>1013</v>
      </c>
      <c r="AO4011" s="116" t="s">
        <v>1179</v>
      </c>
      <c r="AP4011" s="116"/>
      <c r="AQ4011" s="116" t="s">
        <v>1039</v>
      </c>
      <c r="AR4011" s="116" t="s">
        <v>1091</v>
      </c>
      <c r="AS4011" s="116">
        <v>13118</v>
      </c>
    </row>
    <row r="4012" spans="40:45" x14ac:dyDescent="0.25">
      <c r="AN4012" s="116" t="s">
        <v>1013</v>
      </c>
      <c r="AO4012" s="116" t="s">
        <v>1179</v>
      </c>
      <c r="AP4012" s="116"/>
      <c r="AQ4012" s="116" t="s">
        <v>1040</v>
      </c>
      <c r="AR4012" s="116" t="s">
        <v>1091</v>
      </c>
      <c r="AS4012" s="116">
        <v>136</v>
      </c>
    </row>
    <row r="4013" spans="40:45" x14ac:dyDescent="0.25">
      <c r="AN4013" s="116" t="s">
        <v>1013</v>
      </c>
      <c r="AO4013" s="116" t="s">
        <v>1179</v>
      </c>
      <c r="AP4013" s="116"/>
      <c r="AQ4013" s="116" t="s">
        <v>1042</v>
      </c>
      <c r="AR4013" s="116" t="s">
        <v>1091</v>
      </c>
      <c r="AS4013" s="116">
        <v>9939</v>
      </c>
    </row>
    <row r="4014" spans="40:45" x14ac:dyDescent="0.25">
      <c r="AN4014" s="116" t="s">
        <v>1013</v>
      </c>
      <c r="AO4014" s="116"/>
      <c r="AP4014" s="116"/>
      <c r="AQ4014" s="116" t="s">
        <v>3</v>
      </c>
      <c r="AR4014" s="116" t="s">
        <v>1091</v>
      </c>
      <c r="AS4014" s="116">
        <v>74715</v>
      </c>
    </row>
    <row r="4015" spans="40:45" x14ac:dyDescent="0.25">
      <c r="AN4015" s="116" t="s">
        <v>1013</v>
      </c>
      <c r="AO4015" s="116" t="s">
        <v>1180</v>
      </c>
      <c r="AP4015" s="116"/>
      <c r="AQ4015" s="116" t="s">
        <v>1034</v>
      </c>
      <c r="AR4015" s="116" t="s">
        <v>1091</v>
      </c>
      <c r="AS4015" s="116">
        <v>20</v>
      </c>
    </row>
    <row r="4016" spans="40:45" x14ac:dyDescent="0.25">
      <c r="AN4016" s="116" t="s">
        <v>1013</v>
      </c>
      <c r="AO4016" s="116" t="s">
        <v>1180</v>
      </c>
      <c r="AP4016" s="116"/>
      <c r="AQ4016" s="116" t="s">
        <v>1036</v>
      </c>
      <c r="AR4016" s="116" t="s">
        <v>1091</v>
      </c>
      <c r="AS4016" s="116">
        <v>25</v>
      </c>
    </row>
    <row r="4017" spans="40:45" x14ac:dyDescent="0.25">
      <c r="AN4017" s="116" t="s">
        <v>1013</v>
      </c>
      <c r="AO4017" s="116" t="s">
        <v>1180</v>
      </c>
      <c r="AP4017" s="116"/>
      <c r="AQ4017" s="116" t="s">
        <v>1042</v>
      </c>
      <c r="AR4017" s="116" t="s">
        <v>1091</v>
      </c>
      <c r="AS4017" s="116">
        <v>1500</v>
      </c>
    </row>
    <row r="4018" spans="40:45" x14ac:dyDescent="0.25">
      <c r="AN4018" s="116" t="s">
        <v>1013</v>
      </c>
      <c r="AO4018" s="116"/>
      <c r="AP4018" s="116"/>
      <c r="AQ4018" s="116" t="s">
        <v>3</v>
      </c>
      <c r="AR4018" s="116" t="s">
        <v>1091</v>
      </c>
      <c r="AS4018" s="116">
        <v>1545</v>
      </c>
    </row>
    <row r="4019" spans="40:45" x14ac:dyDescent="0.25">
      <c r="AN4019" s="116" t="s">
        <v>1013</v>
      </c>
      <c r="AO4019" s="116" t="s">
        <v>1181</v>
      </c>
      <c r="AP4019" s="116"/>
      <c r="AQ4019" s="116" t="s">
        <v>1034</v>
      </c>
      <c r="AR4019" s="116" t="s">
        <v>1091</v>
      </c>
      <c r="AS4019" s="116">
        <v>11708</v>
      </c>
    </row>
    <row r="4020" spans="40:45" x14ac:dyDescent="0.25">
      <c r="AN4020" s="116" t="s">
        <v>1013</v>
      </c>
      <c r="AO4020" s="116"/>
      <c r="AP4020" s="116"/>
      <c r="AQ4020" s="116" t="s">
        <v>3</v>
      </c>
      <c r="AR4020" s="116" t="s">
        <v>1091</v>
      </c>
      <c r="AS4020" s="116">
        <v>11708</v>
      </c>
    </row>
    <row r="4021" spans="40:45" x14ac:dyDescent="0.25">
      <c r="AN4021" s="116" t="s">
        <v>1013</v>
      </c>
      <c r="AO4021" s="116" t="s">
        <v>1182</v>
      </c>
      <c r="AP4021" s="116"/>
      <c r="AQ4021" s="116" t="s">
        <v>1034</v>
      </c>
      <c r="AR4021" s="116" t="s">
        <v>1091</v>
      </c>
      <c r="AS4021" s="116">
        <v>3658</v>
      </c>
    </row>
    <row r="4022" spans="40:45" x14ac:dyDescent="0.25">
      <c r="AN4022" s="116" t="s">
        <v>1013</v>
      </c>
      <c r="AO4022" s="116" t="s">
        <v>1182</v>
      </c>
      <c r="AP4022" s="116"/>
      <c r="AQ4022" s="116" t="s">
        <v>1035</v>
      </c>
      <c r="AR4022" s="116" t="s">
        <v>1091</v>
      </c>
      <c r="AS4022" s="116">
        <v>2</v>
      </c>
    </row>
    <row r="4023" spans="40:45" x14ac:dyDescent="0.25">
      <c r="AN4023" s="116" t="s">
        <v>1013</v>
      </c>
      <c r="AO4023" s="116" t="s">
        <v>1182</v>
      </c>
      <c r="AP4023" s="116"/>
      <c r="AQ4023" s="116" t="s">
        <v>1036</v>
      </c>
      <c r="AR4023" s="116" t="s">
        <v>1091</v>
      </c>
      <c r="AS4023" s="116">
        <v>220</v>
      </c>
    </row>
    <row r="4024" spans="40:45" x14ac:dyDescent="0.25">
      <c r="AN4024" s="116" t="s">
        <v>1013</v>
      </c>
      <c r="AO4024" s="116" t="s">
        <v>1182</v>
      </c>
      <c r="AP4024" s="116"/>
      <c r="AQ4024" s="116" t="s">
        <v>1040</v>
      </c>
      <c r="AR4024" s="116" t="s">
        <v>1091</v>
      </c>
      <c r="AS4024" s="116">
        <v>128</v>
      </c>
    </row>
    <row r="4025" spans="40:45" x14ac:dyDescent="0.25">
      <c r="AN4025" s="116" t="s">
        <v>1013</v>
      </c>
      <c r="AO4025" s="116" t="s">
        <v>1182</v>
      </c>
      <c r="AP4025" s="116"/>
      <c r="AQ4025" s="116" t="s">
        <v>1041</v>
      </c>
      <c r="AR4025" s="116" t="s">
        <v>1091</v>
      </c>
      <c r="AS4025" s="116">
        <v>45</v>
      </c>
    </row>
    <row r="4026" spans="40:45" x14ac:dyDescent="0.25">
      <c r="AN4026" s="116" t="s">
        <v>1013</v>
      </c>
      <c r="AO4026" s="116" t="s">
        <v>1182</v>
      </c>
      <c r="AP4026" s="116"/>
      <c r="AQ4026" s="116" t="s">
        <v>1042</v>
      </c>
      <c r="AR4026" s="116" t="s">
        <v>1091</v>
      </c>
      <c r="AS4026" s="116">
        <v>617</v>
      </c>
    </row>
    <row r="4027" spans="40:45" x14ac:dyDescent="0.25">
      <c r="AN4027" s="116" t="s">
        <v>1013</v>
      </c>
      <c r="AO4027" s="116"/>
      <c r="AP4027" s="116"/>
      <c r="AQ4027" s="116" t="s">
        <v>3</v>
      </c>
      <c r="AR4027" s="116" t="s">
        <v>1091</v>
      </c>
      <c r="AS4027" s="116">
        <v>4670</v>
      </c>
    </row>
    <row r="4028" spans="40:45" x14ac:dyDescent="0.25">
      <c r="AN4028" s="116" t="s">
        <v>1154</v>
      </c>
      <c r="AO4028" s="116" t="s">
        <v>1044</v>
      </c>
      <c r="AP4028" s="116"/>
      <c r="AQ4028" s="116" t="s">
        <v>1034</v>
      </c>
      <c r="AR4028" s="116" t="s">
        <v>1091</v>
      </c>
      <c r="AS4028" s="116">
        <v>2698</v>
      </c>
    </row>
    <row r="4029" spans="40:45" x14ac:dyDescent="0.25">
      <c r="AN4029" s="116" t="s">
        <v>1154</v>
      </c>
      <c r="AO4029" s="116" t="s">
        <v>1044</v>
      </c>
      <c r="AP4029" s="116"/>
      <c r="AQ4029" s="116" t="s">
        <v>1035</v>
      </c>
      <c r="AR4029" s="116" t="s">
        <v>1091</v>
      </c>
      <c r="AS4029" s="116">
        <v>9149</v>
      </c>
    </row>
    <row r="4030" spans="40:45" x14ac:dyDescent="0.25">
      <c r="AN4030" s="116" t="s">
        <v>1154</v>
      </c>
      <c r="AO4030" s="116" t="s">
        <v>1044</v>
      </c>
      <c r="AP4030" s="116"/>
      <c r="AQ4030" s="116" t="s">
        <v>1037</v>
      </c>
      <c r="AR4030" s="116" t="s">
        <v>1091</v>
      </c>
      <c r="AS4030" s="116">
        <v>860</v>
      </c>
    </row>
    <row r="4031" spans="40:45" x14ac:dyDescent="0.25">
      <c r="AN4031" s="116" t="s">
        <v>1154</v>
      </c>
      <c r="AO4031" s="116" t="s">
        <v>1044</v>
      </c>
      <c r="AP4031" s="116"/>
      <c r="AQ4031" s="116" t="s">
        <v>1038</v>
      </c>
      <c r="AR4031" s="116" t="s">
        <v>1091</v>
      </c>
      <c r="AS4031" s="116">
        <v>13190</v>
      </c>
    </row>
    <row r="4032" spans="40:45" x14ac:dyDescent="0.25">
      <c r="AN4032" s="116" t="s">
        <v>1154</v>
      </c>
      <c r="AO4032" s="116" t="s">
        <v>1044</v>
      </c>
      <c r="AP4032" s="116"/>
      <c r="AQ4032" s="116" t="s">
        <v>1039</v>
      </c>
      <c r="AR4032" s="116" t="s">
        <v>1091</v>
      </c>
      <c r="AS4032" s="116">
        <v>12859</v>
      </c>
    </row>
    <row r="4033" spans="40:45" x14ac:dyDescent="0.25">
      <c r="AN4033" s="116" t="s">
        <v>1154</v>
      </c>
      <c r="AO4033" s="116" t="s">
        <v>1044</v>
      </c>
      <c r="AP4033" s="116"/>
      <c r="AQ4033" s="116" t="s">
        <v>1040</v>
      </c>
      <c r="AR4033" s="116" t="s">
        <v>1091</v>
      </c>
      <c r="AS4033" s="116">
        <v>6452</v>
      </c>
    </row>
    <row r="4034" spans="40:45" x14ac:dyDescent="0.25">
      <c r="AN4034" s="116" t="s">
        <v>1154</v>
      </c>
      <c r="AO4034" s="116" t="s">
        <v>1044</v>
      </c>
      <c r="AP4034" s="116"/>
      <c r="AQ4034" s="116" t="s">
        <v>1041</v>
      </c>
      <c r="AR4034" s="116" t="s">
        <v>1091</v>
      </c>
      <c r="AS4034" s="116">
        <v>10155</v>
      </c>
    </row>
    <row r="4035" spans="40:45" x14ac:dyDescent="0.25">
      <c r="AN4035" s="116" t="s">
        <v>1154</v>
      </c>
      <c r="AO4035" s="116" t="s">
        <v>1044</v>
      </c>
      <c r="AP4035" s="116"/>
      <c r="AQ4035" s="116" t="s">
        <v>1042</v>
      </c>
      <c r="AR4035" s="116" t="s">
        <v>1091</v>
      </c>
      <c r="AS4035" s="116">
        <v>18662</v>
      </c>
    </row>
    <row r="4036" spans="40:45" x14ac:dyDescent="0.25">
      <c r="AN4036" s="116" t="s">
        <v>1154</v>
      </c>
      <c r="AO4036" s="116"/>
      <c r="AP4036" s="116"/>
      <c r="AQ4036" s="116" t="s">
        <v>3</v>
      </c>
      <c r="AR4036" s="116" t="s">
        <v>1091</v>
      </c>
      <c r="AS4036" s="116">
        <v>74026</v>
      </c>
    </row>
    <row r="4037" spans="40:45" x14ac:dyDescent="0.25">
      <c r="AN4037" s="116" t="s">
        <v>1154</v>
      </c>
      <c r="AO4037" s="116" t="s">
        <v>1178</v>
      </c>
      <c r="AP4037" s="116"/>
      <c r="AQ4037" s="116" t="s">
        <v>1034</v>
      </c>
      <c r="AR4037" s="116" t="s">
        <v>1091</v>
      </c>
      <c r="AS4037" s="116">
        <v>1046</v>
      </c>
    </row>
    <row r="4038" spans="40:45" x14ac:dyDescent="0.25">
      <c r="AN4038" s="116" t="s">
        <v>1154</v>
      </c>
      <c r="AO4038" s="116" t="s">
        <v>1178</v>
      </c>
      <c r="AP4038" s="116"/>
      <c r="AQ4038" s="116" t="s">
        <v>1035</v>
      </c>
      <c r="AR4038" s="116" t="s">
        <v>1091</v>
      </c>
      <c r="AS4038" s="116">
        <v>7460</v>
      </c>
    </row>
    <row r="4039" spans="40:45" x14ac:dyDescent="0.25">
      <c r="AN4039" s="116" t="s">
        <v>1154</v>
      </c>
      <c r="AO4039" s="116" t="s">
        <v>1178</v>
      </c>
      <c r="AP4039" s="116"/>
      <c r="AQ4039" s="116" t="s">
        <v>1037</v>
      </c>
      <c r="AR4039" s="116" t="s">
        <v>1091</v>
      </c>
      <c r="AS4039" s="116">
        <v>298</v>
      </c>
    </row>
    <row r="4040" spans="40:45" x14ac:dyDescent="0.25">
      <c r="AN4040" s="116" t="s">
        <v>1154</v>
      </c>
      <c r="AO4040" s="116" t="s">
        <v>1178</v>
      </c>
      <c r="AP4040" s="116"/>
      <c r="AQ4040" s="116" t="s">
        <v>1038</v>
      </c>
      <c r="AR4040" s="116" t="s">
        <v>1091</v>
      </c>
      <c r="AS4040" s="116">
        <v>4059</v>
      </c>
    </row>
    <row r="4041" spans="40:45" x14ac:dyDescent="0.25">
      <c r="AN4041" s="116" t="s">
        <v>1154</v>
      </c>
      <c r="AO4041" s="116" t="s">
        <v>1178</v>
      </c>
      <c r="AP4041" s="116"/>
      <c r="AQ4041" s="116" t="s">
        <v>1039</v>
      </c>
      <c r="AR4041" s="116" t="s">
        <v>1091</v>
      </c>
      <c r="AS4041" s="116">
        <v>3196</v>
      </c>
    </row>
    <row r="4042" spans="40:45" x14ac:dyDescent="0.25">
      <c r="AN4042" s="116" t="s">
        <v>1154</v>
      </c>
      <c r="AO4042" s="116" t="s">
        <v>1178</v>
      </c>
      <c r="AP4042" s="116"/>
      <c r="AQ4042" s="116" t="s">
        <v>1040</v>
      </c>
      <c r="AR4042" s="116" t="s">
        <v>1091</v>
      </c>
      <c r="AS4042" s="116">
        <v>6230</v>
      </c>
    </row>
    <row r="4043" spans="40:45" x14ac:dyDescent="0.25">
      <c r="AN4043" s="116" t="s">
        <v>1154</v>
      </c>
      <c r="AO4043" s="116" t="s">
        <v>1178</v>
      </c>
      <c r="AP4043" s="116"/>
      <c r="AQ4043" s="116" t="s">
        <v>1041</v>
      </c>
      <c r="AR4043" s="116" t="s">
        <v>1091</v>
      </c>
      <c r="AS4043" s="116">
        <v>7858</v>
      </c>
    </row>
    <row r="4044" spans="40:45" x14ac:dyDescent="0.25">
      <c r="AN4044" s="116" t="s">
        <v>1154</v>
      </c>
      <c r="AO4044" s="116" t="s">
        <v>1178</v>
      </c>
      <c r="AP4044" s="116"/>
      <c r="AQ4044" s="116" t="s">
        <v>1042</v>
      </c>
      <c r="AR4044" s="116" t="s">
        <v>1091</v>
      </c>
      <c r="AS4044" s="116">
        <v>11674</v>
      </c>
    </row>
    <row r="4045" spans="40:45" x14ac:dyDescent="0.25">
      <c r="AN4045" s="116" t="s">
        <v>1154</v>
      </c>
      <c r="AO4045" s="116"/>
      <c r="AP4045" s="116"/>
      <c r="AQ4045" s="116" t="s">
        <v>3</v>
      </c>
      <c r="AR4045" s="116" t="s">
        <v>1091</v>
      </c>
      <c r="AS4045" s="116">
        <v>41821</v>
      </c>
    </row>
    <row r="4046" spans="40:45" x14ac:dyDescent="0.25">
      <c r="AN4046" s="116" t="s">
        <v>1154</v>
      </c>
      <c r="AO4046" s="116" t="s">
        <v>1179</v>
      </c>
      <c r="AP4046" s="116"/>
      <c r="AQ4046" s="116" t="s">
        <v>1034</v>
      </c>
      <c r="AR4046" s="116" t="s">
        <v>1091</v>
      </c>
      <c r="AS4046" s="116">
        <v>408</v>
      </c>
    </row>
    <row r="4047" spans="40:45" x14ac:dyDescent="0.25">
      <c r="AN4047" s="116" t="s">
        <v>1154</v>
      </c>
      <c r="AO4047" s="116" t="s">
        <v>1179</v>
      </c>
      <c r="AP4047" s="116"/>
      <c r="AQ4047" s="116" t="s">
        <v>1035</v>
      </c>
      <c r="AR4047" s="116" t="s">
        <v>1091</v>
      </c>
      <c r="AS4047" s="116">
        <v>1666</v>
      </c>
    </row>
    <row r="4048" spans="40:45" x14ac:dyDescent="0.25">
      <c r="AN4048" s="116" t="s">
        <v>1154</v>
      </c>
      <c r="AO4048" s="116" t="s">
        <v>1179</v>
      </c>
      <c r="AP4048" s="116"/>
      <c r="AQ4048" s="116" t="s">
        <v>1037</v>
      </c>
      <c r="AR4048" s="116" t="s">
        <v>1091</v>
      </c>
      <c r="AS4048" s="116">
        <v>562</v>
      </c>
    </row>
    <row r="4049" spans="40:45" x14ac:dyDescent="0.25">
      <c r="AN4049" s="116" t="s">
        <v>1154</v>
      </c>
      <c r="AO4049" s="116" t="s">
        <v>1179</v>
      </c>
      <c r="AP4049" s="116"/>
      <c r="AQ4049" s="116" t="s">
        <v>1038</v>
      </c>
      <c r="AR4049" s="116" t="s">
        <v>1091</v>
      </c>
      <c r="AS4049" s="116">
        <v>4767</v>
      </c>
    </row>
    <row r="4050" spans="40:45" x14ac:dyDescent="0.25">
      <c r="AN4050" s="116" t="s">
        <v>1154</v>
      </c>
      <c r="AO4050" s="116" t="s">
        <v>1179</v>
      </c>
      <c r="AP4050" s="116"/>
      <c r="AQ4050" s="116" t="s">
        <v>1039</v>
      </c>
      <c r="AR4050" s="116" t="s">
        <v>1091</v>
      </c>
      <c r="AS4050" s="116">
        <v>7582</v>
      </c>
    </row>
    <row r="4051" spans="40:45" x14ac:dyDescent="0.25">
      <c r="AN4051" s="116" t="s">
        <v>1154</v>
      </c>
      <c r="AO4051" s="116" t="s">
        <v>1179</v>
      </c>
      <c r="AP4051" s="116"/>
      <c r="AQ4051" s="116" t="s">
        <v>1040</v>
      </c>
      <c r="AR4051" s="116" t="s">
        <v>1091</v>
      </c>
      <c r="AS4051" s="116">
        <v>44</v>
      </c>
    </row>
    <row r="4052" spans="40:45" x14ac:dyDescent="0.25">
      <c r="AN4052" s="116" t="s">
        <v>1154</v>
      </c>
      <c r="AO4052" s="116" t="s">
        <v>1179</v>
      </c>
      <c r="AP4052" s="116"/>
      <c r="AQ4052" s="116" t="s">
        <v>1041</v>
      </c>
      <c r="AR4052" s="116" t="s">
        <v>1091</v>
      </c>
      <c r="AS4052" s="116">
        <v>1706</v>
      </c>
    </row>
    <row r="4053" spans="40:45" x14ac:dyDescent="0.25">
      <c r="AN4053" s="116" t="s">
        <v>1154</v>
      </c>
      <c r="AO4053" s="116" t="s">
        <v>1179</v>
      </c>
      <c r="AP4053" s="116"/>
      <c r="AQ4053" s="116" t="s">
        <v>1042</v>
      </c>
      <c r="AR4053" s="116" t="s">
        <v>1091</v>
      </c>
      <c r="AS4053" s="116">
        <v>4510</v>
      </c>
    </row>
    <row r="4054" spans="40:45" x14ac:dyDescent="0.25">
      <c r="AN4054" s="116" t="s">
        <v>1154</v>
      </c>
      <c r="AO4054" s="116"/>
      <c r="AP4054" s="116"/>
      <c r="AQ4054" s="116" t="s">
        <v>3</v>
      </c>
      <c r="AR4054" s="116" t="s">
        <v>1091</v>
      </c>
      <c r="AS4054" s="116">
        <v>21244</v>
      </c>
    </row>
    <row r="4055" spans="40:45" x14ac:dyDescent="0.25">
      <c r="AN4055" s="116" t="s">
        <v>1154</v>
      </c>
      <c r="AO4055" s="116" t="s">
        <v>1180</v>
      </c>
      <c r="AP4055" s="116"/>
      <c r="AQ4055" s="116" t="s">
        <v>1038</v>
      </c>
      <c r="AR4055" s="116" t="s">
        <v>1091</v>
      </c>
      <c r="AS4055" s="116">
        <v>2910</v>
      </c>
    </row>
    <row r="4056" spans="40:45" x14ac:dyDescent="0.25">
      <c r="AN4056" s="116" t="s">
        <v>1154</v>
      </c>
      <c r="AO4056" s="116" t="s">
        <v>1180</v>
      </c>
      <c r="AP4056" s="116"/>
      <c r="AQ4056" s="116" t="s">
        <v>1040</v>
      </c>
      <c r="AR4056" s="116" t="s">
        <v>1091</v>
      </c>
      <c r="AS4056" s="116">
        <v>176</v>
      </c>
    </row>
    <row r="4057" spans="40:45" x14ac:dyDescent="0.25">
      <c r="AN4057" s="116" t="s">
        <v>1154</v>
      </c>
      <c r="AO4057" s="116" t="s">
        <v>1180</v>
      </c>
      <c r="AP4057" s="116"/>
      <c r="AQ4057" s="116" t="s">
        <v>1042</v>
      </c>
      <c r="AR4057" s="116" t="s">
        <v>1091</v>
      </c>
      <c r="AS4057" s="116">
        <v>1629</v>
      </c>
    </row>
    <row r="4058" spans="40:45" x14ac:dyDescent="0.25">
      <c r="AN4058" s="116" t="s">
        <v>1154</v>
      </c>
      <c r="AO4058" s="116"/>
      <c r="AP4058" s="116"/>
      <c r="AQ4058" s="116" t="s">
        <v>3</v>
      </c>
      <c r="AR4058" s="116" t="s">
        <v>1091</v>
      </c>
      <c r="AS4058" s="116">
        <v>4715</v>
      </c>
    </row>
    <row r="4059" spans="40:45" x14ac:dyDescent="0.25">
      <c r="AN4059" s="116" t="s">
        <v>1154</v>
      </c>
      <c r="AO4059" s="116" t="s">
        <v>1182</v>
      </c>
      <c r="AP4059" s="116"/>
      <c r="AQ4059" s="116" t="s">
        <v>1034</v>
      </c>
      <c r="AR4059" s="116" t="s">
        <v>1091</v>
      </c>
      <c r="AS4059" s="116">
        <v>1243</v>
      </c>
    </row>
    <row r="4060" spans="40:45" x14ac:dyDescent="0.25">
      <c r="AN4060" s="116" t="s">
        <v>1154</v>
      </c>
      <c r="AO4060" s="116" t="s">
        <v>1182</v>
      </c>
      <c r="AP4060" s="116"/>
      <c r="AQ4060" s="116" t="s">
        <v>1035</v>
      </c>
      <c r="AR4060" s="116" t="s">
        <v>1091</v>
      </c>
      <c r="AS4060" s="116">
        <v>23</v>
      </c>
    </row>
    <row r="4061" spans="40:45" x14ac:dyDescent="0.25">
      <c r="AN4061" s="116" t="s">
        <v>1154</v>
      </c>
      <c r="AO4061" s="116" t="s">
        <v>1182</v>
      </c>
      <c r="AP4061" s="116"/>
      <c r="AQ4061" s="116" t="s">
        <v>1038</v>
      </c>
      <c r="AR4061" s="116" t="s">
        <v>1091</v>
      </c>
      <c r="AS4061" s="116">
        <v>1454</v>
      </c>
    </row>
    <row r="4062" spans="40:45" x14ac:dyDescent="0.25">
      <c r="AN4062" s="116" t="s">
        <v>1154</v>
      </c>
      <c r="AO4062" s="116" t="s">
        <v>1182</v>
      </c>
      <c r="AP4062" s="116"/>
      <c r="AQ4062" s="116" t="s">
        <v>1039</v>
      </c>
      <c r="AR4062" s="116" t="s">
        <v>1091</v>
      </c>
      <c r="AS4062" s="116">
        <v>2081</v>
      </c>
    </row>
    <row r="4063" spans="40:45" x14ac:dyDescent="0.25">
      <c r="AN4063" s="116" t="s">
        <v>1154</v>
      </c>
      <c r="AO4063" s="116" t="s">
        <v>1182</v>
      </c>
      <c r="AP4063" s="116"/>
      <c r="AQ4063" s="116" t="s">
        <v>1040</v>
      </c>
      <c r="AR4063" s="116" t="s">
        <v>1091</v>
      </c>
      <c r="AS4063" s="116">
        <v>2</v>
      </c>
    </row>
    <row r="4064" spans="40:45" x14ac:dyDescent="0.25">
      <c r="AN4064" s="116" t="s">
        <v>1154</v>
      </c>
      <c r="AO4064" s="116" t="s">
        <v>1182</v>
      </c>
      <c r="AP4064" s="116"/>
      <c r="AQ4064" s="116" t="s">
        <v>1041</v>
      </c>
      <c r="AR4064" s="116" t="s">
        <v>1091</v>
      </c>
      <c r="AS4064" s="116">
        <v>592</v>
      </c>
    </row>
    <row r="4065" spans="40:45" x14ac:dyDescent="0.25">
      <c r="AN4065" s="116" t="s">
        <v>1154</v>
      </c>
      <c r="AO4065" s="116" t="s">
        <v>1182</v>
      </c>
      <c r="AP4065" s="116"/>
      <c r="AQ4065" s="116" t="s">
        <v>1042</v>
      </c>
      <c r="AR4065" s="116" t="s">
        <v>1091</v>
      </c>
      <c r="AS4065" s="116">
        <v>849</v>
      </c>
    </row>
    <row r="4066" spans="40:45" x14ac:dyDescent="0.25">
      <c r="AN4066" s="116" t="s">
        <v>1154</v>
      </c>
      <c r="AO4066" s="116"/>
      <c r="AP4066" s="116"/>
      <c r="AQ4066" s="116" t="s">
        <v>3</v>
      </c>
      <c r="AR4066" s="116" t="s">
        <v>1091</v>
      </c>
      <c r="AS4066" s="116">
        <v>6245</v>
      </c>
    </row>
    <row r="4067" spans="40:45" x14ac:dyDescent="0.25">
      <c r="AN4067" s="116" t="s">
        <v>964</v>
      </c>
      <c r="AO4067" s="116" t="s">
        <v>1044</v>
      </c>
      <c r="AP4067" s="116"/>
      <c r="AQ4067" s="116" t="s">
        <v>1034</v>
      </c>
      <c r="AR4067" s="116" t="s">
        <v>1091</v>
      </c>
      <c r="AS4067" s="116">
        <v>143050</v>
      </c>
    </row>
    <row r="4068" spans="40:45" x14ac:dyDescent="0.25">
      <c r="AN4068" s="116" t="s">
        <v>964</v>
      </c>
      <c r="AO4068" s="116" t="s">
        <v>1044</v>
      </c>
      <c r="AP4068" s="116"/>
      <c r="AQ4068" s="116" t="s">
        <v>1035</v>
      </c>
      <c r="AR4068" s="116" t="s">
        <v>1091</v>
      </c>
      <c r="AS4068" s="116">
        <v>69729</v>
      </c>
    </row>
    <row r="4069" spans="40:45" x14ac:dyDescent="0.25">
      <c r="AN4069" s="116" t="s">
        <v>964</v>
      </c>
      <c r="AO4069" s="116" t="s">
        <v>1044</v>
      </c>
      <c r="AP4069" s="116"/>
      <c r="AQ4069" s="116" t="s">
        <v>1036</v>
      </c>
      <c r="AR4069" s="116" t="s">
        <v>1091</v>
      </c>
      <c r="AS4069" s="116">
        <v>205717</v>
      </c>
    </row>
    <row r="4070" spans="40:45" x14ac:dyDescent="0.25">
      <c r="AN4070" s="116" t="s">
        <v>964</v>
      </c>
      <c r="AO4070" s="116" t="s">
        <v>1044</v>
      </c>
      <c r="AP4070" s="116"/>
      <c r="AQ4070" s="116" t="s">
        <v>1037</v>
      </c>
      <c r="AR4070" s="116" t="s">
        <v>1091</v>
      </c>
      <c r="AS4070" s="116">
        <v>727594</v>
      </c>
    </row>
    <row r="4071" spans="40:45" x14ac:dyDescent="0.25">
      <c r="AN4071" s="116" t="s">
        <v>964</v>
      </c>
      <c r="AO4071" s="116" t="s">
        <v>1044</v>
      </c>
      <c r="AP4071" s="116"/>
      <c r="AQ4071" s="116" t="s">
        <v>1038</v>
      </c>
      <c r="AR4071" s="116" t="s">
        <v>1091</v>
      </c>
      <c r="AS4071" s="116">
        <v>50074</v>
      </c>
    </row>
    <row r="4072" spans="40:45" x14ac:dyDescent="0.25">
      <c r="AN4072" s="116" t="s">
        <v>964</v>
      </c>
      <c r="AO4072" s="116" t="s">
        <v>1044</v>
      </c>
      <c r="AP4072" s="116"/>
      <c r="AQ4072" s="116" t="s">
        <v>1039</v>
      </c>
      <c r="AR4072" s="116" t="s">
        <v>1091</v>
      </c>
      <c r="AS4072" s="116">
        <v>118188</v>
      </c>
    </row>
    <row r="4073" spans="40:45" x14ac:dyDescent="0.25">
      <c r="AN4073" s="116" t="s">
        <v>964</v>
      </c>
      <c r="AO4073" s="116" t="s">
        <v>1044</v>
      </c>
      <c r="AP4073" s="116"/>
      <c r="AQ4073" s="116" t="s">
        <v>1040</v>
      </c>
      <c r="AR4073" s="116" t="s">
        <v>1091</v>
      </c>
      <c r="AS4073" s="116">
        <v>116283</v>
      </c>
    </row>
    <row r="4074" spans="40:45" x14ac:dyDescent="0.25">
      <c r="AN4074" s="116" t="s">
        <v>964</v>
      </c>
      <c r="AO4074" s="116" t="s">
        <v>1044</v>
      </c>
      <c r="AP4074" s="116"/>
      <c r="AQ4074" s="116" t="s">
        <v>1041</v>
      </c>
      <c r="AR4074" s="116" t="s">
        <v>1091</v>
      </c>
      <c r="AS4074" s="116">
        <v>62362</v>
      </c>
    </row>
    <row r="4075" spans="40:45" x14ac:dyDescent="0.25">
      <c r="AN4075" s="116" t="s">
        <v>964</v>
      </c>
      <c r="AO4075" s="116" t="s">
        <v>1044</v>
      </c>
      <c r="AP4075" s="116"/>
      <c r="AQ4075" s="116" t="s">
        <v>1042</v>
      </c>
      <c r="AR4075" s="116" t="s">
        <v>1091</v>
      </c>
      <c r="AS4075" s="116">
        <v>482049</v>
      </c>
    </row>
    <row r="4076" spans="40:45" x14ac:dyDescent="0.25">
      <c r="AN4076" s="116" t="s">
        <v>964</v>
      </c>
      <c r="AO4076" s="116"/>
      <c r="AP4076" s="116"/>
      <c r="AQ4076" s="116" t="s">
        <v>3</v>
      </c>
      <c r="AR4076" s="116" t="s">
        <v>1091</v>
      </c>
      <c r="AS4076" s="116">
        <v>1975046</v>
      </c>
    </row>
    <row r="4077" spans="40:45" x14ac:dyDescent="0.25">
      <c r="AN4077" s="116" t="s">
        <v>964</v>
      </c>
      <c r="AO4077" s="116" t="s">
        <v>1178</v>
      </c>
      <c r="AP4077" s="116"/>
      <c r="AQ4077" s="116" t="s">
        <v>1034</v>
      </c>
      <c r="AR4077" s="116" t="s">
        <v>1091</v>
      </c>
      <c r="AS4077" s="116">
        <v>74473</v>
      </c>
    </row>
    <row r="4078" spans="40:45" x14ac:dyDescent="0.25">
      <c r="AN4078" s="116" t="s">
        <v>964</v>
      </c>
      <c r="AO4078" s="116" t="s">
        <v>1178</v>
      </c>
      <c r="AP4078" s="116"/>
      <c r="AQ4078" s="116" t="s">
        <v>1035</v>
      </c>
      <c r="AR4078" s="116" t="s">
        <v>1091</v>
      </c>
      <c r="AS4078" s="116">
        <v>45923</v>
      </c>
    </row>
    <row r="4079" spans="40:45" x14ac:dyDescent="0.25">
      <c r="AN4079" s="116" t="s">
        <v>964</v>
      </c>
      <c r="AO4079" s="116" t="s">
        <v>1178</v>
      </c>
      <c r="AP4079" s="116"/>
      <c r="AQ4079" s="116" t="s">
        <v>1036</v>
      </c>
      <c r="AR4079" s="116" t="s">
        <v>1091</v>
      </c>
      <c r="AS4079" s="116">
        <v>150262</v>
      </c>
    </row>
    <row r="4080" spans="40:45" x14ac:dyDescent="0.25">
      <c r="AN4080" s="116" t="s">
        <v>964</v>
      </c>
      <c r="AO4080" s="116" t="s">
        <v>1178</v>
      </c>
      <c r="AP4080" s="116"/>
      <c r="AQ4080" s="116" t="s">
        <v>1037</v>
      </c>
      <c r="AR4080" s="116" t="s">
        <v>1091</v>
      </c>
      <c r="AS4080" s="116">
        <v>472977</v>
      </c>
    </row>
    <row r="4081" spans="40:45" x14ac:dyDescent="0.25">
      <c r="AN4081" s="116" t="s">
        <v>964</v>
      </c>
      <c r="AO4081" s="116" t="s">
        <v>1178</v>
      </c>
      <c r="AP4081" s="116"/>
      <c r="AQ4081" s="116" t="s">
        <v>1038</v>
      </c>
      <c r="AR4081" s="116" t="s">
        <v>1091</v>
      </c>
      <c r="AS4081" s="116">
        <v>33798</v>
      </c>
    </row>
    <row r="4082" spans="40:45" x14ac:dyDescent="0.25">
      <c r="AN4082" s="116" t="s">
        <v>964</v>
      </c>
      <c r="AO4082" s="116" t="s">
        <v>1178</v>
      </c>
      <c r="AP4082" s="116"/>
      <c r="AQ4082" s="116" t="s">
        <v>1039</v>
      </c>
      <c r="AR4082" s="116" t="s">
        <v>1091</v>
      </c>
      <c r="AS4082" s="116">
        <v>75161</v>
      </c>
    </row>
    <row r="4083" spans="40:45" x14ac:dyDescent="0.25">
      <c r="AN4083" s="116" t="s">
        <v>964</v>
      </c>
      <c r="AO4083" s="116" t="s">
        <v>1178</v>
      </c>
      <c r="AP4083" s="116"/>
      <c r="AQ4083" s="116" t="s">
        <v>1040</v>
      </c>
      <c r="AR4083" s="116" t="s">
        <v>1091</v>
      </c>
      <c r="AS4083" s="116">
        <v>6005</v>
      </c>
    </row>
    <row r="4084" spans="40:45" x14ac:dyDescent="0.25">
      <c r="AN4084" s="116" t="s">
        <v>964</v>
      </c>
      <c r="AO4084" s="116" t="s">
        <v>1178</v>
      </c>
      <c r="AP4084" s="116"/>
      <c r="AQ4084" s="116" t="s">
        <v>1041</v>
      </c>
      <c r="AR4084" s="116" t="s">
        <v>1091</v>
      </c>
      <c r="AS4084" s="116">
        <v>32010</v>
      </c>
    </row>
    <row r="4085" spans="40:45" x14ac:dyDescent="0.25">
      <c r="AN4085" s="116" t="s">
        <v>964</v>
      </c>
      <c r="AO4085" s="116" t="s">
        <v>1178</v>
      </c>
      <c r="AP4085" s="116"/>
      <c r="AQ4085" s="116" t="s">
        <v>1042</v>
      </c>
      <c r="AR4085" s="116" t="s">
        <v>1091</v>
      </c>
      <c r="AS4085" s="116">
        <v>397459</v>
      </c>
    </row>
    <row r="4086" spans="40:45" x14ac:dyDescent="0.25">
      <c r="AN4086" s="116" t="s">
        <v>964</v>
      </c>
      <c r="AO4086" s="116"/>
      <c r="AP4086" s="116"/>
      <c r="AQ4086" s="116" t="s">
        <v>3</v>
      </c>
      <c r="AR4086" s="116" t="s">
        <v>1091</v>
      </c>
      <c r="AS4086" s="116">
        <v>1288068</v>
      </c>
    </row>
    <row r="4087" spans="40:45" x14ac:dyDescent="0.25">
      <c r="AN4087" s="116" t="s">
        <v>964</v>
      </c>
      <c r="AO4087" s="116" t="s">
        <v>1179</v>
      </c>
      <c r="AP4087" s="116"/>
      <c r="AQ4087" s="116" t="s">
        <v>1034</v>
      </c>
      <c r="AR4087" s="116" t="s">
        <v>1091</v>
      </c>
      <c r="AS4087" s="116">
        <v>22147</v>
      </c>
    </row>
    <row r="4088" spans="40:45" x14ac:dyDescent="0.25">
      <c r="AN4088" s="116" t="s">
        <v>964</v>
      </c>
      <c r="AO4088" s="116" t="s">
        <v>1179</v>
      </c>
      <c r="AP4088" s="116"/>
      <c r="AQ4088" s="116" t="s">
        <v>1035</v>
      </c>
      <c r="AR4088" s="116" t="s">
        <v>1091</v>
      </c>
      <c r="AS4088" s="116">
        <v>10448</v>
      </c>
    </row>
    <row r="4089" spans="40:45" x14ac:dyDescent="0.25">
      <c r="AN4089" s="116" t="s">
        <v>964</v>
      </c>
      <c r="AO4089" s="116" t="s">
        <v>1179</v>
      </c>
      <c r="AP4089" s="116"/>
      <c r="AQ4089" s="116" t="s">
        <v>1036</v>
      </c>
      <c r="AR4089" s="116" t="s">
        <v>1091</v>
      </c>
      <c r="AS4089" s="116">
        <v>28040</v>
      </c>
    </row>
    <row r="4090" spans="40:45" x14ac:dyDescent="0.25">
      <c r="AN4090" s="116" t="s">
        <v>964</v>
      </c>
      <c r="AO4090" s="116" t="s">
        <v>1179</v>
      </c>
      <c r="AP4090" s="116"/>
      <c r="AQ4090" s="116" t="s">
        <v>1037</v>
      </c>
      <c r="AR4090" s="116" t="s">
        <v>1091</v>
      </c>
      <c r="AS4090" s="116">
        <v>114919</v>
      </c>
    </row>
    <row r="4091" spans="40:45" x14ac:dyDescent="0.25">
      <c r="AN4091" s="116" t="s">
        <v>964</v>
      </c>
      <c r="AO4091" s="116" t="s">
        <v>1179</v>
      </c>
      <c r="AP4091" s="116"/>
      <c r="AQ4091" s="116" t="s">
        <v>1038</v>
      </c>
      <c r="AR4091" s="116" t="s">
        <v>1091</v>
      </c>
      <c r="AS4091" s="116">
        <v>6356</v>
      </c>
    </row>
    <row r="4092" spans="40:45" x14ac:dyDescent="0.25">
      <c r="AN4092" s="116" t="s">
        <v>964</v>
      </c>
      <c r="AO4092" s="116" t="s">
        <v>1179</v>
      </c>
      <c r="AP4092" s="116"/>
      <c r="AQ4092" s="116" t="s">
        <v>1039</v>
      </c>
      <c r="AR4092" s="116" t="s">
        <v>1091</v>
      </c>
      <c r="AS4092" s="116">
        <v>28278</v>
      </c>
    </row>
    <row r="4093" spans="40:45" x14ac:dyDescent="0.25">
      <c r="AN4093" s="116" t="s">
        <v>964</v>
      </c>
      <c r="AO4093" s="116" t="s">
        <v>1179</v>
      </c>
      <c r="AP4093" s="116"/>
      <c r="AQ4093" s="116" t="s">
        <v>1040</v>
      </c>
      <c r="AR4093" s="116" t="s">
        <v>1091</v>
      </c>
      <c r="AS4093" s="116">
        <v>9621</v>
      </c>
    </row>
    <row r="4094" spans="40:45" x14ac:dyDescent="0.25">
      <c r="AN4094" s="116" t="s">
        <v>964</v>
      </c>
      <c r="AO4094" s="116" t="s">
        <v>1179</v>
      </c>
      <c r="AP4094" s="116"/>
      <c r="AQ4094" s="116" t="s">
        <v>1041</v>
      </c>
      <c r="AR4094" s="116" t="s">
        <v>1091</v>
      </c>
      <c r="AS4094" s="116">
        <v>1723</v>
      </c>
    </row>
    <row r="4095" spans="40:45" x14ac:dyDescent="0.25">
      <c r="AN4095" s="116" t="s">
        <v>964</v>
      </c>
      <c r="AO4095" s="116" t="s">
        <v>1179</v>
      </c>
      <c r="AP4095" s="116"/>
      <c r="AQ4095" s="116" t="s">
        <v>1042</v>
      </c>
      <c r="AR4095" s="116" t="s">
        <v>1091</v>
      </c>
      <c r="AS4095" s="116">
        <v>44106</v>
      </c>
    </row>
    <row r="4096" spans="40:45" x14ac:dyDescent="0.25">
      <c r="AN4096" s="116" t="s">
        <v>964</v>
      </c>
      <c r="AO4096" s="116"/>
      <c r="AP4096" s="116"/>
      <c r="AQ4096" s="116" t="s">
        <v>3</v>
      </c>
      <c r="AR4096" s="116" t="s">
        <v>1091</v>
      </c>
      <c r="AS4096" s="116">
        <v>265637</v>
      </c>
    </row>
    <row r="4097" spans="40:45" x14ac:dyDescent="0.25">
      <c r="AN4097" s="116" t="s">
        <v>964</v>
      </c>
      <c r="AO4097" s="116" t="s">
        <v>1180</v>
      </c>
      <c r="AP4097" s="116"/>
      <c r="AQ4097" s="116" t="s">
        <v>1034</v>
      </c>
      <c r="AR4097" s="116" t="s">
        <v>1091</v>
      </c>
      <c r="AS4097" s="116">
        <v>36236</v>
      </c>
    </row>
    <row r="4098" spans="40:45" x14ac:dyDescent="0.25">
      <c r="AN4098" s="116" t="s">
        <v>964</v>
      </c>
      <c r="AO4098" s="116" t="s">
        <v>1180</v>
      </c>
      <c r="AP4098" s="116"/>
      <c r="AQ4098" s="116" t="s">
        <v>1035</v>
      </c>
      <c r="AR4098" s="116" t="s">
        <v>1091</v>
      </c>
      <c r="AS4098" s="116">
        <v>9301</v>
      </c>
    </row>
    <row r="4099" spans="40:45" x14ac:dyDescent="0.25">
      <c r="AN4099" s="116" t="s">
        <v>964</v>
      </c>
      <c r="AO4099" s="116" t="s">
        <v>1180</v>
      </c>
      <c r="AP4099" s="116"/>
      <c r="AQ4099" s="116" t="s">
        <v>1036</v>
      </c>
      <c r="AR4099" s="116" t="s">
        <v>1091</v>
      </c>
      <c r="AS4099" s="116">
        <v>19645</v>
      </c>
    </row>
    <row r="4100" spans="40:45" x14ac:dyDescent="0.25">
      <c r="AN4100" s="116" t="s">
        <v>964</v>
      </c>
      <c r="AO4100" s="116" t="s">
        <v>1180</v>
      </c>
      <c r="AP4100" s="116"/>
      <c r="AQ4100" s="116" t="s">
        <v>1037</v>
      </c>
      <c r="AR4100" s="116" t="s">
        <v>1091</v>
      </c>
      <c r="AS4100" s="116">
        <v>63532</v>
      </c>
    </row>
    <row r="4101" spans="40:45" x14ac:dyDescent="0.25">
      <c r="AN4101" s="116" t="s">
        <v>964</v>
      </c>
      <c r="AO4101" s="116" t="s">
        <v>1180</v>
      </c>
      <c r="AP4101" s="116"/>
      <c r="AQ4101" s="116" t="s">
        <v>1039</v>
      </c>
      <c r="AR4101" s="116" t="s">
        <v>1091</v>
      </c>
      <c r="AS4101" s="116">
        <v>7786</v>
      </c>
    </row>
    <row r="4102" spans="40:45" x14ac:dyDescent="0.25">
      <c r="AN4102" s="116" t="s">
        <v>964</v>
      </c>
      <c r="AO4102" s="116" t="s">
        <v>1180</v>
      </c>
      <c r="AP4102" s="116"/>
      <c r="AQ4102" s="116" t="s">
        <v>1040</v>
      </c>
      <c r="AR4102" s="116" t="s">
        <v>1091</v>
      </c>
      <c r="AS4102" s="116">
        <v>20088</v>
      </c>
    </row>
    <row r="4103" spans="40:45" x14ac:dyDescent="0.25">
      <c r="AN4103" s="116" t="s">
        <v>964</v>
      </c>
      <c r="AO4103" s="116" t="s">
        <v>1180</v>
      </c>
      <c r="AP4103" s="116"/>
      <c r="AQ4103" s="116" t="s">
        <v>1041</v>
      </c>
      <c r="AR4103" s="116" t="s">
        <v>1091</v>
      </c>
      <c r="AS4103" s="116">
        <v>9643</v>
      </c>
    </row>
    <row r="4104" spans="40:45" x14ac:dyDescent="0.25">
      <c r="AN4104" s="116" t="s">
        <v>964</v>
      </c>
      <c r="AO4104" s="116" t="s">
        <v>1180</v>
      </c>
      <c r="AP4104" s="116"/>
      <c r="AQ4104" s="116" t="s">
        <v>1042</v>
      </c>
      <c r="AR4104" s="116" t="s">
        <v>1091</v>
      </c>
      <c r="AS4104" s="116">
        <v>36421</v>
      </c>
    </row>
    <row r="4105" spans="40:45" x14ac:dyDescent="0.25">
      <c r="AN4105" s="116" t="s">
        <v>964</v>
      </c>
      <c r="AO4105" s="116"/>
      <c r="AP4105" s="116"/>
      <c r="AQ4105" s="116" t="s">
        <v>3</v>
      </c>
      <c r="AR4105" s="116" t="s">
        <v>1091</v>
      </c>
      <c r="AS4105" s="116">
        <v>202651</v>
      </c>
    </row>
    <row r="4106" spans="40:45" x14ac:dyDescent="0.25">
      <c r="AN4106" s="116" t="s">
        <v>964</v>
      </c>
      <c r="AO4106" s="116" t="s">
        <v>1181</v>
      </c>
      <c r="AP4106" s="116"/>
      <c r="AQ4106" s="116" t="s">
        <v>1034</v>
      </c>
      <c r="AR4106" s="116" t="s">
        <v>1091</v>
      </c>
      <c r="AS4106" s="116">
        <v>6124</v>
      </c>
    </row>
    <row r="4107" spans="40:45" x14ac:dyDescent="0.25">
      <c r="AN4107" s="116" t="s">
        <v>964</v>
      </c>
      <c r="AO4107" s="116" t="s">
        <v>1181</v>
      </c>
      <c r="AP4107" s="116"/>
      <c r="AQ4107" s="116" t="s">
        <v>1035</v>
      </c>
      <c r="AR4107" s="116" t="s">
        <v>1091</v>
      </c>
      <c r="AS4107" s="116">
        <v>429</v>
      </c>
    </row>
    <row r="4108" spans="40:45" x14ac:dyDescent="0.25">
      <c r="AN4108" s="116" t="s">
        <v>964</v>
      </c>
      <c r="AO4108" s="116" t="s">
        <v>1181</v>
      </c>
      <c r="AP4108" s="116"/>
      <c r="AQ4108" s="116" t="s">
        <v>1040</v>
      </c>
      <c r="AR4108" s="116" t="s">
        <v>1091</v>
      </c>
      <c r="AS4108" s="116">
        <v>79000</v>
      </c>
    </row>
    <row r="4109" spans="40:45" x14ac:dyDescent="0.25">
      <c r="AN4109" s="116" t="s">
        <v>964</v>
      </c>
      <c r="AO4109" s="116" t="s">
        <v>1181</v>
      </c>
      <c r="AP4109" s="116"/>
      <c r="AQ4109" s="116" t="s">
        <v>1041</v>
      </c>
      <c r="AR4109" s="116" t="s">
        <v>1091</v>
      </c>
      <c r="AS4109" s="116">
        <v>4403</v>
      </c>
    </row>
    <row r="4110" spans="40:45" x14ac:dyDescent="0.25">
      <c r="AN4110" s="116" t="s">
        <v>964</v>
      </c>
      <c r="AO4110" s="116" t="s">
        <v>1181</v>
      </c>
      <c r="AP4110" s="116"/>
      <c r="AQ4110" s="116" t="s">
        <v>1042</v>
      </c>
      <c r="AR4110" s="116" t="s">
        <v>1091</v>
      </c>
      <c r="AS4110" s="116">
        <v>141</v>
      </c>
    </row>
    <row r="4111" spans="40:45" x14ac:dyDescent="0.25">
      <c r="AN4111" s="116" t="s">
        <v>964</v>
      </c>
      <c r="AO4111" s="116"/>
      <c r="AP4111" s="116"/>
      <c r="AQ4111" s="116" t="s">
        <v>3</v>
      </c>
      <c r="AR4111" s="116" t="s">
        <v>1091</v>
      </c>
      <c r="AS4111" s="116">
        <v>90097</v>
      </c>
    </row>
    <row r="4112" spans="40:45" x14ac:dyDescent="0.25">
      <c r="AN4112" s="116" t="s">
        <v>964</v>
      </c>
      <c r="AO4112" s="116" t="s">
        <v>1182</v>
      </c>
      <c r="AP4112" s="116"/>
      <c r="AQ4112" s="116" t="s">
        <v>1034</v>
      </c>
      <c r="AR4112" s="116" t="s">
        <v>1091</v>
      </c>
      <c r="AS4112" s="116">
        <v>4070</v>
      </c>
    </row>
    <row r="4113" spans="40:45" x14ac:dyDescent="0.25">
      <c r="AN4113" s="116" t="s">
        <v>964</v>
      </c>
      <c r="AO4113" s="116" t="s">
        <v>1182</v>
      </c>
      <c r="AP4113" s="116"/>
      <c r="AQ4113" s="116" t="s">
        <v>1035</v>
      </c>
      <c r="AR4113" s="116" t="s">
        <v>1091</v>
      </c>
      <c r="AS4113" s="116">
        <v>3629</v>
      </c>
    </row>
    <row r="4114" spans="40:45" x14ac:dyDescent="0.25">
      <c r="AN4114" s="116" t="s">
        <v>964</v>
      </c>
      <c r="AO4114" s="116" t="s">
        <v>1182</v>
      </c>
      <c r="AP4114" s="116"/>
      <c r="AQ4114" s="116" t="s">
        <v>1036</v>
      </c>
      <c r="AR4114" s="116" t="s">
        <v>1091</v>
      </c>
      <c r="AS4114" s="116">
        <v>7770</v>
      </c>
    </row>
    <row r="4115" spans="40:45" x14ac:dyDescent="0.25">
      <c r="AN4115" s="116" t="s">
        <v>964</v>
      </c>
      <c r="AO4115" s="116" t="s">
        <v>1182</v>
      </c>
      <c r="AP4115" s="116"/>
      <c r="AQ4115" s="116" t="s">
        <v>1037</v>
      </c>
      <c r="AR4115" s="116" t="s">
        <v>1091</v>
      </c>
      <c r="AS4115" s="116">
        <v>76166</v>
      </c>
    </row>
    <row r="4116" spans="40:45" x14ac:dyDescent="0.25">
      <c r="AN4116" s="116" t="s">
        <v>964</v>
      </c>
      <c r="AO4116" s="116" t="s">
        <v>1182</v>
      </c>
      <c r="AP4116" s="116"/>
      <c r="AQ4116" s="116" t="s">
        <v>1038</v>
      </c>
      <c r="AR4116" s="116" t="s">
        <v>1091</v>
      </c>
      <c r="AS4116" s="116">
        <v>9920</v>
      </c>
    </row>
    <row r="4117" spans="40:45" x14ac:dyDescent="0.25">
      <c r="AN4117" s="116" t="s">
        <v>964</v>
      </c>
      <c r="AO4117" s="116" t="s">
        <v>1182</v>
      </c>
      <c r="AP4117" s="116"/>
      <c r="AQ4117" s="116" t="s">
        <v>1039</v>
      </c>
      <c r="AR4117" s="116" t="s">
        <v>1091</v>
      </c>
      <c r="AS4117" s="116">
        <v>6963</v>
      </c>
    </row>
    <row r="4118" spans="40:45" x14ac:dyDescent="0.25">
      <c r="AN4118" s="116" t="s">
        <v>964</v>
      </c>
      <c r="AO4118" s="116" t="s">
        <v>1182</v>
      </c>
      <c r="AP4118" s="116"/>
      <c r="AQ4118" s="116" t="s">
        <v>1040</v>
      </c>
      <c r="AR4118" s="116" t="s">
        <v>1091</v>
      </c>
      <c r="AS4118" s="116">
        <v>1569</v>
      </c>
    </row>
    <row r="4119" spans="40:45" x14ac:dyDescent="0.25">
      <c r="AN4119" s="116" t="s">
        <v>964</v>
      </c>
      <c r="AO4119" s="116" t="s">
        <v>1182</v>
      </c>
      <c r="AP4119" s="116"/>
      <c r="AQ4119" s="116" t="s">
        <v>1041</v>
      </c>
      <c r="AR4119" s="116" t="s">
        <v>1091</v>
      </c>
      <c r="AS4119" s="116">
        <v>14583</v>
      </c>
    </row>
    <row r="4120" spans="40:45" x14ac:dyDescent="0.25">
      <c r="AN4120" s="116" t="s">
        <v>964</v>
      </c>
      <c r="AO4120" s="116" t="s">
        <v>1182</v>
      </c>
      <c r="AP4120" s="116"/>
      <c r="AQ4120" s="116" t="s">
        <v>1042</v>
      </c>
      <c r="AR4120" s="116" t="s">
        <v>1091</v>
      </c>
      <c r="AS4120" s="116">
        <v>3923</v>
      </c>
    </row>
    <row r="4121" spans="40:45" x14ac:dyDescent="0.25">
      <c r="AN4121" s="116" t="s">
        <v>964</v>
      </c>
      <c r="AO4121" s="116"/>
      <c r="AP4121" s="116"/>
      <c r="AQ4121" s="116" t="s">
        <v>3</v>
      </c>
      <c r="AR4121" s="116" t="s">
        <v>1091</v>
      </c>
      <c r="AS4121" s="116">
        <v>128594</v>
      </c>
    </row>
    <row r="4122" spans="40:45" x14ac:dyDescent="0.25">
      <c r="AN4122" s="116" t="s">
        <v>1185</v>
      </c>
      <c r="AO4122" s="116" t="s">
        <v>1044</v>
      </c>
      <c r="AP4122" s="116"/>
      <c r="AQ4122" s="116" t="s">
        <v>1034</v>
      </c>
      <c r="AR4122" s="116" t="s">
        <v>1091</v>
      </c>
      <c r="AS4122" s="116">
        <v>3168</v>
      </c>
    </row>
    <row r="4123" spans="40:45" x14ac:dyDescent="0.25">
      <c r="AN4123" s="116" t="s">
        <v>1185</v>
      </c>
      <c r="AO4123" s="116" t="s">
        <v>1044</v>
      </c>
      <c r="AP4123" s="116"/>
      <c r="AQ4123" s="116" t="s">
        <v>1035</v>
      </c>
      <c r="AR4123" s="116" t="s">
        <v>1091</v>
      </c>
      <c r="AS4123" s="116">
        <v>3351</v>
      </c>
    </row>
    <row r="4124" spans="40:45" x14ac:dyDescent="0.25">
      <c r="AN4124" s="116" t="s">
        <v>1185</v>
      </c>
      <c r="AO4124" s="116" t="s">
        <v>1044</v>
      </c>
      <c r="AP4124" s="116"/>
      <c r="AQ4124" s="116" t="s">
        <v>1036</v>
      </c>
      <c r="AR4124" s="116" t="s">
        <v>1091</v>
      </c>
      <c r="AS4124" s="116">
        <v>5235</v>
      </c>
    </row>
    <row r="4125" spans="40:45" x14ac:dyDescent="0.25">
      <c r="AN4125" s="116" t="s">
        <v>1185</v>
      </c>
      <c r="AO4125" s="116" t="s">
        <v>1044</v>
      </c>
      <c r="AP4125" s="116"/>
      <c r="AQ4125" s="116" t="s">
        <v>1037</v>
      </c>
      <c r="AR4125" s="116" t="s">
        <v>1091</v>
      </c>
      <c r="AS4125" s="116">
        <v>10635</v>
      </c>
    </row>
    <row r="4126" spans="40:45" x14ac:dyDescent="0.25">
      <c r="AN4126" s="116" t="s">
        <v>1185</v>
      </c>
      <c r="AO4126" s="116" t="s">
        <v>1044</v>
      </c>
      <c r="AP4126" s="116"/>
      <c r="AQ4126" s="116" t="s">
        <v>1038</v>
      </c>
      <c r="AR4126" s="116" t="s">
        <v>1091</v>
      </c>
      <c r="AS4126" s="116">
        <v>3568</v>
      </c>
    </row>
    <row r="4127" spans="40:45" x14ac:dyDescent="0.25">
      <c r="AN4127" s="116" t="s">
        <v>1185</v>
      </c>
      <c r="AO4127" s="116" t="s">
        <v>1044</v>
      </c>
      <c r="AP4127" s="116"/>
      <c r="AQ4127" s="116" t="s">
        <v>1039</v>
      </c>
      <c r="AR4127" s="116" t="s">
        <v>1091</v>
      </c>
      <c r="AS4127" s="116">
        <v>6062</v>
      </c>
    </row>
    <row r="4128" spans="40:45" x14ac:dyDescent="0.25">
      <c r="AN4128" s="116" t="s">
        <v>1185</v>
      </c>
      <c r="AO4128" s="116" t="s">
        <v>1044</v>
      </c>
      <c r="AP4128" s="116"/>
      <c r="AQ4128" s="116" t="s">
        <v>1040</v>
      </c>
      <c r="AR4128" s="116" t="s">
        <v>1091</v>
      </c>
      <c r="AS4128" s="116">
        <v>4044</v>
      </c>
    </row>
    <row r="4129" spans="40:45" x14ac:dyDescent="0.25">
      <c r="AN4129" s="116" t="s">
        <v>1185</v>
      </c>
      <c r="AO4129" s="116" t="s">
        <v>1044</v>
      </c>
      <c r="AP4129" s="116"/>
      <c r="AQ4129" s="116" t="s">
        <v>1041</v>
      </c>
      <c r="AR4129" s="116" t="s">
        <v>1091</v>
      </c>
      <c r="AS4129" s="116">
        <v>894</v>
      </c>
    </row>
    <row r="4130" spans="40:45" x14ac:dyDescent="0.25">
      <c r="AN4130" s="116" t="s">
        <v>1185</v>
      </c>
      <c r="AO4130" s="116" t="s">
        <v>1044</v>
      </c>
      <c r="AP4130" s="116"/>
      <c r="AQ4130" s="116" t="s">
        <v>1042</v>
      </c>
      <c r="AR4130" s="116" t="s">
        <v>1091</v>
      </c>
      <c r="AS4130" s="116">
        <v>21026</v>
      </c>
    </row>
    <row r="4131" spans="40:45" x14ac:dyDescent="0.25">
      <c r="AN4131" s="116" t="s">
        <v>1185</v>
      </c>
      <c r="AO4131" s="116"/>
      <c r="AP4131" s="116"/>
      <c r="AQ4131" s="116" t="s">
        <v>3</v>
      </c>
      <c r="AR4131" s="116" t="s">
        <v>1091</v>
      </c>
      <c r="AS4131" s="116">
        <v>57983</v>
      </c>
    </row>
    <row r="4132" spans="40:45" x14ac:dyDescent="0.25">
      <c r="AN4132" s="116" t="s">
        <v>1185</v>
      </c>
      <c r="AO4132" s="116" t="s">
        <v>1178</v>
      </c>
      <c r="AP4132" s="116"/>
      <c r="AQ4132" s="116" t="s">
        <v>1034</v>
      </c>
      <c r="AR4132" s="116" t="s">
        <v>1091</v>
      </c>
      <c r="AS4132" s="116">
        <v>1859</v>
      </c>
    </row>
    <row r="4133" spans="40:45" x14ac:dyDescent="0.25">
      <c r="AN4133" s="116" t="s">
        <v>1185</v>
      </c>
      <c r="AO4133" s="116" t="s">
        <v>1178</v>
      </c>
      <c r="AP4133" s="116"/>
      <c r="AQ4133" s="116" t="s">
        <v>1035</v>
      </c>
      <c r="AR4133" s="116" t="s">
        <v>1091</v>
      </c>
      <c r="AS4133" s="116">
        <v>1892</v>
      </c>
    </row>
    <row r="4134" spans="40:45" x14ac:dyDescent="0.25">
      <c r="AN4134" s="116" t="s">
        <v>1185</v>
      </c>
      <c r="AO4134" s="116" t="s">
        <v>1178</v>
      </c>
      <c r="AP4134" s="116"/>
      <c r="AQ4134" s="116" t="s">
        <v>1036</v>
      </c>
      <c r="AR4134" s="116" t="s">
        <v>1091</v>
      </c>
      <c r="AS4134" s="116">
        <v>5220</v>
      </c>
    </row>
    <row r="4135" spans="40:45" x14ac:dyDescent="0.25">
      <c r="AN4135" s="116" t="s">
        <v>1185</v>
      </c>
      <c r="AO4135" s="116" t="s">
        <v>1178</v>
      </c>
      <c r="AP4135" s="116"/>
      <c r="AQ4135" s="116" t="s">
        <v>1037</v>
      </c>
      <c r="AR4135" s="116" t="s">
        <v>1091</v>
      </c>
      <c r="AS4135" s="116">
        <v>8310</v>
      </c>
    </row>
    <row r="4136" spans="40:45" x14ac:dyDescent="0.25">
      <c r="AN4136" s="116" t="s">
        <v>1185</v>
      </c>
      <c r="AO4136" s="116" t="s">
        <v>1178</v>
      </c>
      <c r="AP4136" s="116"/>
      <c r="AQ4136" s="116" t="s">
        <v>1038</v>
      </c>
      <c r="AR4136" s="116" t="s">
        <v>1091</v>
      </c>
      <c r="AS4136" s="116">
        <v>1520</v>
      </c>
    </row>
    <row r="4137" spans="40:45" x14ac:dyDescent="0.25">
      <c r="AN4137" s="116" t="s">
        <v>1185</v>
      </c>
      <c r="AO4137" s="116" t="s">
        <v>1178</v>
      </c>
      <c r="AP4137" s="116"/>
      <c r="AQ4137" s="116" t="s">
        <v>1039</v>
      </c>
      <c r="AR4137" s="116" t="s">
        <v>1091</v>
      </c>
      <c r="AS4137" s="116">
        <v>4296</v>
      </c>
    </row>
    <row r="4138" spans="40:45" x14ac:dyDescent="0.25">
      <c r="AN4138" s="116" t="s">
        <v>1185</v>
      </c>
      <c r="AO4138" s="116" t="s">
        <v>1178</v>
      </c>
      <c r="AP4138" s="116"/>
      <c r="AQ4138" s="116" t="s">
        <v>1040</v>
      </c>
      <c r="AR4138" s="116" t="s">
        <v>1091</v>
      </c>
      <c r="AS4138" s="116">
        <v>3974</v>
      </c>
    </row>
    <row r="4139" spans="40:45" x14ac:dyDescent="0.25">
      <c r="AN4139" s="116" t="s">
        <v>1185</v>
      </c>
      <c r="AO4139" s="116" t="s">
        <v>1178</v>
      </c>
      <c r="AP4139" s="116"/>
      <c r="AQ4139" s="116" t="s">
        <v>1041</v>
      </c>
      <c r="AR4139" s="116" t="s">
        <v>1091</v>
      </c>
      <c r="AS4139" s="116">
        <v>891</v>
      </c>
    </row>
    <row r="4140" spans="40:45" x14ac:dyDescent="0.25">
      <c r="AN4140" s="116" t="s">
        <v>1185</v>
      </c>
      <c r="AO4140" s="116" t="s">
        <v>1178</v>
      </c>
      <c r="AP4140" s="116"/>
      <c r="AQ4140" s="116" t="s">
        <v>1042</v>
      </c>
      <c r="AR4140" s="116" t="s">
        <v>1091</v>
      </c>
      <c r="AS4140" s="116">
        <v>14377</v>
      </c>
    </row>
    <row r="4141" spans="40:45" x14ac:dyDescent="0.25">
      <c r="AN4141" s="116" t="s">
        <v>1185</v>
      </c>
      <c r="AO4141" s="116"/>
      <c r="AP4141" s="116"/>
      <c r="AQ4141" s="116" t="s">
        <v>3</v>
      </c>
      <c r="AR4141" s="116" t="s">
        <v>1091</v>
      </c>
      <c r="AS4141" s="116">
        <v>42337</v>
      </c>
    </row>
    <row r="4142" spans="40:45" x14ac:dyDescent="0.25">
      <c r="AN4142" s="116" t="s">
        <v>1185</v>
      </c>
      <c r="AO4142" s="116" t="s">
        <v>1179</v>
      </c>
      <c r="AP4142" s="116"/>
      <c r="AQ4142" s="116" t="s">
        <v>1034</v>
      </c>
      <c r="AR4142" s="116" t="s">
        <v>1091</v>
      </c>
      <c r="AS4142" s="116">
        <v>621</v>
      </c>
    </row>
    <row r="4143" spans="40:45" x14ac:dyDescent="0.25">
      <c r="AN4143" s="116" t="s">
        <v>1185</v>
      </c>
      <c r="AO4143" s="116" t="s">
        <v>1179</v>
      </c>
      <c r="AP4143" s="116"/>
      <c r="AQ4143" s="116" t="s">
        <v>1035</v>
      </c>
      <c r="AR4143" s="116" t="s">
        <v>1091</v>
      </c>
      <c r="AS4143" s="116">
        <v>1434</v>
      </c>
    </row>
    <row r="4144" spans="40:45" x14ac:dyDescent="0.25">
      <c r="AN4144" s="116" t="s">
        <v>1185</v>
      </c>
      <c r="AO4144" s="116" t="s">
        <v>1179</v>
      </c>
      <c r="AP4144" s="116"/>
      <c r="AQ4144" s="116" t="s">
        <v>1036</v>
      </c>
      <c r="AR4144" s="116" t="s">
        <v>1091</v>
      </c>
      <c r="AS4144" s="116">
        <v>15</v>
      </c>
    </row>
    <row r="4145" spans="40:45" x14ac:dyDescent="0.25">
      <c r="AN4145" s="116" t="s">
        <v>1185</v>
      </c>
      <c r="AO4145" s="116" t="s">
        <v>1179</v>
      </c>
      <c r="AP4145" s="116"/>
      <c r="AQ4145" s="116" t="s">
        <v>1037</v>
      </c>
      <c r="AR4145" s="116" t="s">
        <v>1091</v>
      </c>
      <c r="AS4145" s="116">
        <v>2227</v>
      </c>
    </row>
    <row r="4146" spans="40:45" x14ac:dyDescent="0.25">
      <c r="AN4146" s="116" t="s">
        <v>1185</v>
      </c>
      <c r="AO4146" s="116" t="s">
        <v>1179</v>
      </c>
      <c r="AP4146" s="116"/>
      <c r="AQ4146" s="116" t="s">
        <v>1038</v>
      </c>
      <c r="AR4146" s="116" t="s">
        <v>1091</v>
      </c>
      <c r="AS4146" s="116">
        <v>611</v>
      </c>
    </row>
    <row r="4147" spans="40:45" x14ac:dyDescent="0.25">
      <c r="AN4147" s="116" t="s">
        <v>1185</v>
      </c>
      <c r="AO4147" s="116" t="s">
        <v>1179</v>
      </c>
      <c r="AP4147" s="116"/>
      <c r="AQ4147" s="116" t="s">
        <v>1039</v>
      </c>
      <c r="AR4147" s="116" t="s">
        <v>1091</v>
      </c>
      <c r="AS4147" s="116">
        <v>1673</v>
      </c>
    </row>
    <row r="4148" spans="40:45" x14ac:dyDescent="0.25">
      <c r="AN4148" s="116" t="s">
        <v>1185</v>
      </c>
      <c r="AO4148" s="116" t="s">
        <v>1179</v>
      </c>
      <c r="AP4148" s="116"/>
      <c r="AQ4148" s="116" t="s">
        <v>1042</v>
      </c>
      <c r="AR4148" s="116" t="s">
        <v>1091</v>
      </c>
      <c r="AS4148" s="116">
        <v>2593</v>
      </c>
    </row>
    <row r="4149" spans="40:45" x14ac:dyDescent="0.25">
      <c r="AN4149" s="116" t="s">
        <v>1185</v>
      </c>
      <c r="AO4149" s="116"/>
      <c r="AP4149" s="116"/>
      <c r="AQ4149" s="116" t="s">
        <v>3</v>
      </c>
      <c r="AR4149" s="116" t="s">
        <v>1091</v>
      </c>
      <c r="AS4149" s="116">
        <v>9174</v>
      </c>
    </row>
    <row r="4150" spans="40:45" x14ac:dyDescent="0.25">
      <c r="AN4150" s="116" t="s">
        <v>1185</v>
      </c>
      <c r="AO4150" s="116" t="s">
        <v>1180</v>
      </c>
      <c r="AP4150" s="116"/>
      <c r="AQ4150" s="116" t="s">
        <v>1034</v>
      </c>
      <c r="AR4150" s="116" t="s">
        <v>1091</v>
      </c>
      <c r="AS4150" s="116">
        <v>206</v>
      </c>
    </row>
    <row r="4151" spans="40:45" x14ac:dyDescent="0.25">
      <c r="AN4151" s="116" t="s">
        <v>1185</v>
      </c>
      <c r="AO4151" s="116" t="s">
        <v>1180</v>
      </c>
      <c r="AP4151" s="116"/>
      <c r="AQ4151" s="116" t="s">
        <v>1035</v>
      </c>
      <c r="AR4151" s="116" t="s">
        <v>1091</v>
      </c>
      <c r="AS4151" s="116">
        <v>2</v>
      </c>
    </row>
    <row r="4152" spans="40:45" x14ac:dyDescent="0.25">
      <c r="AN4152" s="116" t="s">
        <v>1185</v>
      </c>
      <c r="AO4152" s="116" t="s">
        <v>1180</v>
      </c>
      <c r="AP4152" s="116"/>
      <c r="AQ4152" s="116" t="s">
        <v>1038</v>
      </c>
      <c r="AR4152" s="116" t="s">
        <v>1091</v>
      </c>
      <c r="AS4152" s="116">
        <v>815</v>
      </c>
    </row>
    <row r="4153" spans="40:45" x14ac:dyDescent="0.25">
      <c r="AN4153" s="116" t="s">
        <v>1185</v>
      </c>
      <c r="AO4153" s="116" t="s">
        <v>1180</v>
      </c>
      <c r="AP4153" s="116"/>
      <c r="AQ4153" s="116" t="s">
        <v>1042</v>
      </c>
      <c r="AR4153" s="116" t="s">
        <v>1091</v>
      </c>
      <c r="AS4153" s="116">
        <v>3375</v>
      </c>
    </row>
    <row r="4154" spans="40:45" x14ac:dyDescent="0.25">
      <c r="AN4154" s="116" t="s">
        <v>1185</v>
      </c>
      <c r="AO4154" s="116"/>
      <c r="AP4154" s="116"/>
      <c r="AQ4154" s="116" t="s">
        <v>3</v>
      </c>
      <c r="AR4154" s="116" t="s">
        <v>1091</v>
      </c>
      <c r="AS4154" s="116">
        <v>4398</v>
      </c>
    </row>
    <row r="4155" spans="40:45" x14ac:dyDescent="0.25">
      <c r="AN4155" s="116" t="s">
        <v>1185</v>
      </c>
      <c r="AO4155" s="116" t="s">
        <v>1181</v>
      </c>
      <c r="AP4155" s="116"/>
      <c r="AQ4155" s="116" t="s">
        <v>1034</v>
      </c>
      <c r="AR4155" s="116" t="s">
        <v>1091</v>
      </c>
      <c r="AS4155" s="116">
        <v>323</v>
      </c>
    </row>
    <row r="4156" spans="40:45" x14ac:dyDescent="0.25">
      <c r="AN4156" s="116" t="s">
        <v>1185</v>
      </c>
      <c r="AO4156" s="116" t="s">
        <v>1181</v>
      </c>
      <c r="AP4156" s="116"/>
      <c r="AQ4156" s="116" t="s">
        <v>1035</v>
      </c>
      <c r="AR4156" s="116" t="s">
        <v>1091</v>
      </c>
      <c r="AS4156" s="116">
        <v>5</v>
      </c>
    </row>
    <row r="4157" spans="40:45" x14ac:dyDescent="0.25">
      <c r="AN4157" s="116" t="s">
        <v>1185</v>
      </c>
      <c r="AO4157" s="116"/>
      <c r="AP4157" s="116"/>
      <c r="AQ4157" s="116" t="s">
        <v>3</v>
      </c>
      <c r="AR4157" s="116" t="s">
        <v>1091</v>
      </c>
      <c r="AS4157" s="116">
        <v>328</v>
      </c>
    </row>
    <row r="4158" spans="40:45" x14ac:dyDescent="0.25">
      <c r="AN4158" s="116" t="s">
        <v>1185</v>
      </c>
      <c r="AO4158" s="116" t="s">
        <v>1182</v>
      </c>
      <c r="AP4158" s="116"/>
      <c r="AQ4158" s="116" t="s">
        <v>1034</v>
      </c>
      <c r="AR4158" s="116" t="s">
        <v>1091</v>
      </c>
      <c r="AS4158" s="116">
        <v>159</v>
      </c>
    </row>
    <row r="4159" spans="40:45" x14ac:dyDescent="0.25">
      <c r="AN4159" s="116" t="s">
        <v>1185</v>
      </c>
      <c r="AO4159" s="116" t="s">
        <v>1182</v>
      </c>
      <c r="AP4159" s="116"/>
      <c r="AQ4159" s="116" t="s">
        <v>1035</v>
      </c>
      <c r="AR4159" s="116" t="s">
        <v>1091</v>
      </c>
      <c r="AS4159" s="116">
        <v>18</v>
      </c>
    </row>
    <row r="4160" spans="40:45" x14ac:dyDescent="0.25">
      <c r="AN4160" s="116" t="s">
        <v>1185</v>
      </c>
      <c r="AO4160" s="116" t="s">
        <v>1182</v>
      </c>
      <c r="AP4160" s="116"/>
      <c r="AQ4160" s="116" t="s">
        <v>1037</v>
      </c>
      <c r="AR4160" s="116" t="s">
        <v>1091</v>
      </c>
      <c r="AS4160" s="116">
        <v>98</v>
      </c>
    </row>
    <row r="4161" spans="40:45" x14ac:dyDescent="0.25">
      <c r="AN4161" s="116" t="s">
        <v>1185</v>
      </c>
      <c r="AO4161" s="116" t="s">
        <v>1182</v>
      </c>
      <c r="AP4161" s="116"/>
      <c r="AQ4161" s="116" t="s">
        <v>1038</v>
      </c>
      <c r="AR4161" s="116" t="s">
        <v>1091</v>
      </c>
      <c r="AS4161" s="116">
        <v>623</v>
      </c>
    </row>
    <row r="4162" spans="40:45" x14ac:dyDescent="0.25">
      <c r="AN4162" s="116" t="s">
        <v>1185</v>
      </c>
      <c r="AO4162" s="116" t="s">
        <v>1182</v>
      </c>
      <c r="AP4162" s="116"/>
      <c r="AQ4162" s="116" t="s">
        <v>1039</v>
      </c>
      <c r="AR4162" s="116" t="s">
        <v>1091</v>
      </c>
      <c r="AS4162" s="116">
        <v>94</v>
      </c>
    </row>
    <row r="4163" spans="40:45" x14ac:dyDescent="0.25">
      <c r="AN4163" s="116" t="s">
        <v>1185</v>
      </c>
      <c r="AO4163" s="116" t="s">
        <v>1182</v>
      </c>
      <c r="AP4163" s="116"/>
      <c r="AQ4163" s="116" t="s">
        <v>1040</v>
      </c>
      <c r="AR4163" s="116" t="s">
        <v>1091</v>
      </c>
      <c r="AS4163" s="116">
        <v>70</v>
      </c>
    </row>
    <row r="4164" spans="40:45" x14ac:dyDescent="0.25">
      <c r="AN4164" s="116" t="s">
        <v>1185</v>
      </c>
      <c r="AO4164" s="116" t="s">
        <v>1182</v>
      </c>
      <c r="AP4164" s="116"/>
      <c r="AQ4164" s="116" t="s">
        <v>1041</v>
      </c>
      <c r="AR4164" s="116" t="s">
        <v>1091</v>
      </c>
      <c r="AS4164" s="116">
        <v>3</v>
      </c>
    </row>
    <row r="4165" spans="40:45" x14ac:dyDescent="0.25">
      <c r="AN4165" s="116" t="s">
        <v>1185</v>
      </c>
      <c r="AO4165" s="116" t="s">
        <v>1182</v>
      </c>
      <c r="AP4165" s="116"/>
      <c r="AQ4165" s="116" t="s">
        <v>1042</v>
      </c>
      <c r="AR4165" s="116" t="s">
        <v>1091</v>
      </c>
      <c r="AS4165" s="116">
        <v>681</v>
      </c>
    </row>
    <row r="4166" spans="40:45" x14ac:dyDescent="0.25">
      <c r="AN4166" s="116" t="s">
        <v>1185</v>
      </c>
      <c r="AO4166" s="116"/>
      <c r="AP4166" s="116"/>
      <c r="AQ4166" s="116" t="s">
        <v>3</v>
      </c>
      <c r="AR4166" s="116" t="s">
        <v>1091</v>
      </c>
      <c r="AS4166" s="116">
        <v>1746</v>
      </c>
    </row>
    <row r="4167" spans="40:45" x14ac:dyDescent="0.25">
      <c r="AN4167" s="116" t="s">
        <v>978</v>
      </c>
      <c r="AO4167" s="116" t="s">
        <v>1044</v>
      </c>
      <c r="AP4167" s="116"/>
      <c r="AQ4167" s="116" t="s">
        <v>1034</v>
      </c>
      <c r="AR4167" s="116" t="s">
        <v>1091</v>
      </c>
      <c r="AS4167" s="116">
        <v>11742</v>
      </c>
    </row>
    <row r="4168" spans="40:45" x14ac:dyDescent="0.25">
      <c r="AN4168" s="116" t="s">
        <v>978</v>
      </c>
      <c r="AO4168" s="116" t="s">
        <v>1044</v>
      </c>
      <c r="AP4168" s="116"/>
      <c r="AQ4168" s="116" t="s">
        <v>1035</v>
      </c>
      <c r="AR4168" s="116" t="s">
        <v>1091</v>
      </c>
      <c r="AS4168" s="116">
        <v>1286</v>
      </c>
    </row>
    <row r="4169" spans="40:45" x14ac:dyDescent="0.25">
      <c r="AN4169" s="116" t="s">
        <v>978</v>
      </c>
      <c r="AO4169" s="116" t="s">
        <v>1044</v>
      </c>
      <c r="AP4169" s="116"/>
      <c r="AQ4169" s="116" t="s">
        <v>1037</v>
      </c>
      <c r="AR4169" s="116" t="s">
        <v>1091</v>
      </c>
      <c r="AS4169" s="116">
        <v>71520</v>
      </c>
    </row>
    <row r="4170" spans="40:45" x14ac:dyDescent="0.25">
      <c r="AN4170" s="116" t="s">
        <v>978</v>
      </c>
      <c r="AO4170" s="116" t="s">
        <v>1044</v>
      </c>
      <c r="AP4170" s="116"/>
      <c r="AQ4170" s="116" t="s">
        <v>1038</v>
      </c>
      <c r="AR4170" s="116" t="s">
        <v>1091</v>
      </c>
      <c r="AS4170" s="116">
        <v>1238</v>
      </c>
    </row>
    <row r="4171" spans="40:45" x14ac:dyDescent="0.25">
      <c r="AN4171" s="116" t="s">
        <v>978</v>
      </c>
      <c r="AO4171" s="116" t="s">
        <v>1044</v>
      </c>
      <c r="AP4171" s="116"/>
      <c r="AQ4171" s="116" t="s">
        <v>1039</v>
      </c>
      <c r="AR4171" s="116" t="s">
        <v>1091</v>
      </c>
      <c r="AS4171" s="116">
        <v>20604</v>
      </c>
    </row>
    <row r="4172" spans="40:45" x14ac:dyDescent="0.25">
      <c r="AN4172" s="116" t="s">
        <v>978</v>
      </c>
      <c r="AO4172" s="116" t="s">
        <v>1044</v>
      </c>
      <c r="AP4172" s="116"/>
      <c r="AQ4172" s="116" t="s">
        <v>1040</v>
      </c>
      <c r="AR4172" s="116" t="s">
        <v>1091</v>
      </c>
      <c r="AS4172" s="116">
        <v>154</v>
      </c>
    </row>
    <row r="4173" spans="40:45" x14ac:dyDescent="0.25">
      <c r="AN4173" s="116" t="s">
        <v>978</v>
      </c>
      <c r="AO4173" s="116" t="s">
        <v>1044</v>
      </c>
      <c r="AP4173" s="116"/>
      <c r="AQ4173" s="116" t="s">
        <v>1041</v>
      </c>
      <c r="AR4173" s="116" t="s">
        <v>1091</v>
      </c>
      <c r="AS4173" s="116">
        <v>6800</v>
      </c>
    </row>
    <row r="4174" spans="40:45" x14ac:dyDescent="0.25">
      <c r="AN4174" s="116" t="s">
        <v>978</v>
      </c>
      <c r="AO4174" s="116" t="s">
        <v>1044</v>
      </c>
      <c r="AP4174" s="116"/>
      <c r="AQ4174" s="116" t="s">
        <v>1042</v>
      </c>
      <c r="AR4174" s="116" t="s">
        <v>1091</v>
      </c>
      <c r="AS4174" s="116">
        <v>28343</v>
      </c>
    </row>
    <row r="4175" spans="40:45" x14ac:dyDescent="0.25">
      <c r="AN4175" s="116" t="s">
        <v>978</v>
      </c>
      <c r="AO4175" s="116"/>
      <c r="AP4175" s="116"/>
      <c r="AQ4175" s="116" t="s">
        <v>3</v>
      </c>
      <c r="AR4175" s="116" t="s">
        <v>1091</v>
      </c>
      <c r="AS4175" s="116">
        <v>141688</v>
      </c>
    </row>
    <row r="4176" spans="40:45" x14ac:dyDescent="0.25">
      <c r="AN4176" s="116" t="s">
        <v>978</v>
      </c>
      <c r="AO4176" s="116" t="s">
        <v>1178</v>
      </c>
      <c r="AP4176" s="116"/>
      <c r="AQ4176" s="116" t="s">
        <v>1034</v>
      </c>
      <c r="AR4176" s="116" t="s">
        <v>1091</v>
      </c>
      <c r="AS4176" s="116">
        <v>4400</v>
      </c>
    </row>
    <row r="4177" spans="40:45" x14ac:dyDescent="0.25">
      <c r="AN4177" s="116" t="s">
        <v>978</v>
      </c>
      <c r="AO4177" s="116" t="s">
        <v>1178</v>
      </c>
      <c r="AP4177" s="116"/>
      <c r="AQ4177" s="116" t="s">
        <v>1035</v>
      </c>
      <c r="AR4177" s="116" t="s">
        <v>1091</v>
      </c>
      <c r="AS4177" s="116">
        <v>1006</v>
      </c>
    </row>
    <row r="4178" spans="40:45" x14ac:dyDescent="0.25">
      <c r="AN4178" s="116" t="s">
        <v>978</v>
      </c>
      <c r="AO4178" s="116" t="s">
        <v>1178</v>
      </c>
      <c r="AP4178" s="116"/>
      <c r="AQ4178" s="116" t="s">
        <v>1037</v>
      </c>
      <c r="AR4178" s="116" t="s">
        <v>1091</v>
      </c>
      <c r="AS4178" s="116">
        <v>71513</v>
      </c>
    </row>
    <row r="4179" spans="40:45" x14ac:dyDescent="0.25">
      <c r="AN4179" s="116" t="s">
        <v>978</v>
      </c>
      <c r="AO4179" s="116" t="s">
        <v>1178</v>
      </c>
      <c r="AP4179" s="116"/>
      <c r="AQ4179" s="116" t="s">
        <v>1038</v>
      </c>
      <c r="AR4179" s="116" t="s">
        <v>1091</v>
      </c>
      <c r="AS4179" s="116">
        <v>619</v>
      </c>
    </row>
    <row r="4180" spans="40:45" x14ac:dyDescent="0.25">
      <c r="AN4180" s="116" t="s">
        <v>978</v>
      </c>
      <c r="AO4180" s="116" t="s">
        <v>1178</v>
      </c>
      <c r="AP4180" s="116"/>
      <c r="AQ4180" s="116" t="s">
        <v>1039</v>
      </c>
      <c r="AR4180" s="116" t="s">
        <v>1091</v>
      </c>
      <c r="AS4180" s="116">
        <v>10646</v>
      </c>
    </row>
    <row r="4181" spans="40:45" x14ac:dyDescent="0.25">
      <c r="AN4181" s="116" t="s">
        <v>978</v>
      </c>
      <c r="AO4181" s="116" t="s">
        <v>1178</v>
      </c>
      <c r="AP4181" s="116"/>
      <c r="AQ4181" s="116" t="s">
        <v>1040</v>
      </c>
      <c r="AR4181" s="116" t="s">
        <v>1091</v>
      </c>
      <c r="AS4181" s="116">
        <v>154</v>
      </c>
    </row>
    <row r="4182" spans="40:45" x14ac:dyDescent="0.25">
      <c r="AN4182" s="116" t="s">
        <v>978</v>
      </c>
      <c r="AO4182" s="116" t="s">
        <v>1178</v>
      </c>
      <c r="AP4182" s="116"/>
      <c r="AQ4182" s="116" t="s">
        <v>1041</v>
      </c>
      <c r="AR4182" s="116" t="s">
        <v>1091</v>
      </c>
      <c r="AS4182" s="116">
        <v>1174</v>
      </c>
    </row>
    <row r="4183" spans="40:45" x14ac:dyDescent="0.25">
      <c r="AN4183" s="116" t="s">
        <v>978</v>
      </c>
      <c r="AO4183" s="116" t="s">
        <v>1178</v>
      </c>
      <c r="AP4183" s="116"/>
      <c r="AQ4183" s="116" t="s">
        <v>1042</v>
      </c>
      <c r="AR4183" s="116" t="s">
        <v>1091</v>
      </c>
      <c r="AS4183" s="116">
        <v>21048</v>
      </c>
    </row>
    <row r="4184" spans="40:45" x14ac:dyDescent="0.25">
      <c r="AN4184" s="116" t="s">
        <v>978</v>
      </c>
      <c r="AO4184" s="116"/>
      <c r="AP4184" s="116"/>
      <c r="AQ4184" s="116" t="s">
        <v>3</v>
      </c>
      <c r="AR4184" s="116" t="s">
        <v>1091</v>
      </c>
      <c r="AS4184" s="116">
        <v>110561</v>
      </c>
    </row>
    <row r="4185" spans="40:45" x14ac:dyDescent="0.25">
      <c r="AN4185" s="116" t="s">
        <v>978</v>
      </c>
      <c r="AO4185" s="116" t="s">
        <v>1179</v>
      </c>
      <c r="AP4185" s="116"/>
      <c r="AQ4185" s="116" t="s">
        <v>1034</v>
      </c>
      <c r="AR4185" s="116" t="s">
        <v>1091</v>
      </c>
      <c r="AS4185" s="116">
        <v>1027</v>
      </c>
    </row>
    <row r="4186" spans="40:45" x14ac:dyDescent="0.25">
      <c r="AN4186" s="116" t="s">
        <v>978</v>
      </c>
      <c r="AO4186" s="116" t="s">
        <v>1179</v>
      </c>
      <c r="AP4186" s="116"/>
      <c r="AQ4186" s="116" t="s">
        <v>1035</v>
      </c>
      <c r="AR4186" s="116" t="s">
        <v>1091</v>
      </c>
      <c r="AS4186" s="116">
        <v>280</v>
      </c>
    </row>
    <row r="4187" spans="40:45" x14ac:dyDescent="0.25">
      <c r="AN4187" s="116" t="s">
        <v>978</v>
      </c>
      <c r="AO4187" s="116" t="s">
        <v>1179</v>
      </c>
      <c r="AP4187" s="116"/>
      <c r="AQ4187" s="116" t="s">
        <v>1038</v>
      </c>
      <c r="AR4187" s="116" t="s">
        <v>1091</v>
      </c>
      <c r="AS4187" s="116">
        <v>619</v>
      </c>
    </row>
    <row r="4188" spans="40:45" x14ac:dyDescent="0.25">
      <c r="AN4188" s="116" t="s">
        <v>978</v>
      </c>
      <c r="AO4188" s="116" t="s">
        <v>1179</v>
      </c>
      <c r="AP4188" s="116"/>
      <c r="AQ4188" s="116" t="s">
        <v>1039</v>
      </c>
      <c r="AR4188" s="116" t="s">
        <v>1091</v>
      </c>
      <c r="AS4188" s="116">
        <v>9958</v>
      </c>
    </row>
    <row r="4189" spans="40:45" x14ac:dyDescent="0.25">
      <c r="AN4189" s="116" t="s">
        <v>978</v>
      </c>
      <c r="AO4189" s="116" t="s">
        <v>1179</v>
      </c>
      <c r="AP4189" s="116"/>
      <c r="AQ4189" s="116" t="s">
        <v>1041</v>
      </c>
      <c r="AR4189" s="116" t="s">
        <v>1091</v>
      </c>
      <c r="AS4189" s="116">
        <v>3358</v>
      </c>
    </row>
    <row r="4190" spans="40:45" x14ac:dyDescent="0.25">
      <c r="AN4190" s="116" t="s">
        <v>978</v>
      </c>
      <c r="AO4190" s="116" t="s">
        <v>1179</v>
      </c>
      <c r="AP4190" s="116"/>
      <c r="AQ4190" s="116" t="s">
        <v>1042</v>
      </c>
      <c r="AR4190" s="116" t="s">
        <v>1091</v>
      </c>
      <c r="AS4190" s="116">
        <v>1879</v>
      </c>
    </row>
    <row r="4191" spans="40:45" x14ac:dyDescent="0.25">
      <c r="AN4191" s="116" t="s">
        <v>978</v>
      </c>
      <c r="AO4191" s="116"/>
      <c r="AP4191" s="116"/>
      <c r="AQ4191" s="116" t="s">
        <v>3</v>
      </c>
      <c r="AR4191" s="116" t="s">
        <v>1091</v>
      </c>
      <c r="AS4191" s="116">
        <v>17121</v>
      </c>
    </row>
    <row r="4192" spans="40:45" x14ac:dyDescent="0.25">
      <c r="AN4192" s="116" t="s">
        <v>978</v>
      </c>
      <c r="AO4192" s="116" t="s">
        <v>1180</v>
      </c>
      <c r="AP4192" s="116"/>
      <c r="AQ4192" s="116" t="s">
        <v>1034</v>
      </c>
      <c r="AR4192" s="116" t="s">
        <v>1091</v>
      </c>
      <c r="AS4192" s="116">
        <v>326</v>
      </c>
    </row>
    <row r="4193" spans="40:45" x14ac:dyDescent="0.25">
      <c r="AN4193" s="116" t="s">
        <v>978</v>
      </c>
      <c r="AO4193" s="116" t="s">
        <v>1180</v>
      </c>
      <c r="AP4193" s="116"/>
      <c r="AQ4193" s="116" t="s">
        <v>1041</v>
      </c>
      <c r="AR4193" s="116" t="s">
        <v>1091</v>
      </c>
      <c r="AS4193" s="116">
        <v>2238</v>
      </c>
    </row>
    <row r="4194" spans="40:45" x14ac:dyDescent="0.25">
      <c r="AN4194" s="116" t="s">
        <v>978</v>
      </c>
      <c r="AO4194" s="116" t="s">
        <v>1180</v>
      </c>
      <c r="AP4194" s="116"/>
      <c r="AQ4194" s="116" t="s">
        <v>1042</v>
      </c>
      <c r="AR4194" s="116" t="s">
        <v>1091</v>
      </c>
      <c r="AS4194" s="116">
        <v>4722</v>
      </c>
    </row>
    <row r="4195" spans="40:45" x14ac:dyDescent="0.25">
      <c r="AN4195" s="116" t="s">
        <v>978</v>
      </c>
      <c r="AO4195" s="116"/>
      <c r="AP4195" s="116"/>
      <c r="AQ4195" s="116" t="s">
        <v>3</v>
      </c>
      <c r="AR4195" s="116" t="s">
        <v>1091</v>
      </c>
      <c r="AS4195" s="116">
        <v>7287</v>
      </c>
    </row>
    <row r="4196" spans="40:45" x14ac:dyDescent="0.25">
      <c r="AN4196" s="116" t="s">
        <v>978</v>
      </c>
      <c r="AO4196" s="116" t="s">
        <v>1181</v>
      </c>
      <c r="AP4196" s="116"/>
      <c r="AQ4196" s="116" t="s">
        <v>1034</v>
      </c>
      <c r="AR4196" s="116" t="s">
        <v>1091</v>
      </c>
      <c r="AS4196" s="116">
        <v>5988</v>
      </c>
    </row>
    <row r="4197" spans="40:45" x14ac:dyDescent="0.25">
      <c r="AN4197" s="116" t="s">
        <v>978</v>
      </c>
      <c r="AO4197" s="116" t="s">
        <v>1181</v>
      </c>
      <c r="AP4197" s="116"/>
      <c r="AQ4197" s="116" t="s">
        <v>1042</v>
      </c>
      <c r="AR4197" s="116" t="s">
        <v>1091</v>
      </c>
      <c r="AS4197" s="116">
        <v>168</v>
      </c>
    </row>
    <row r="4198" spans="40:45" x14ac:dyDescent="0.25">
      <c r="AN4198" s="116" t="s">
        <v>978</v>
      </c>
      <c r="AO4198" s="116"/>
      <c r="AP4198" s="116"/>
      <c r="AQ4198" s="116" t="s">
        <v>3</v>
      </c>
      <c r="AR4198" s="116" t="s">
        <v>1091</v>
      </c>
      <c r="AS4198" s="116">
        <v>6156</v>
      </c>
    </row>
    <row r="4199" spans="40:45" x14ac:dyDescent="0.25">
      <c r="AN4199" s="116" t="s">
        <v>978</v>
      </c>
      <c r="AO4199" s="116" t="s">
        <v>1182</v>
      </c>
      <c r="AP4199" s="116"/>
      <c r="AQ4199" s="116" t="s">
        <v>1034</v>
      </c>
      <c r="AR4199" s="116" t="s">
        <v>1091</v>
      </c>
      <c r="AS4199" s="116">
        <v>1</v>
      </c>
    </row>
    <row r="4200" spans="40:45" x14ac:dyDescent="0.25">
      <c r="AN4200" s="116" t="s">
        <v>978</v>
      </c>
      <c r="AO4200" s="116" t="s">
        <v>1182</v>
      </c>
      <c r="AP4200" s="116"/>
      <c r="AQ4200" s="116" t="s">
        <v>1037</v>
      </c>
      <c r="AR4200" s="116" t="s">
        <v>1091</v>
      </c>
      <c r="AS4200" s="116">
        <v>7</v>
      </c>
    </row>
    <row r="4201" spans="40:45" x14ac:dyDescent="0.25">
      <c r="AN4201" s="116" t="s">
        <v>978</v>
      </c>
      <c r="AO4201" s="116" t="s">
        <v>1182</v>
      </c>
      <c r="AP4201" s="116"/>
      <c r="AQ4201" s="116" t="s">
        <v>1041</v>
      </c>
      <c r="AR4201" s="116" t="s">
        <v>1091</v>
      </c>
      <c r="AS4201" s="116">
        <v>30</v>
      </c>
    </row>
    <row r="4202" spans="40:45" x14ac:dyDescent="0.25">
      <c r="AN4202" s="116" t="s">
        <v>978</v>
      </c>
      <c r="AO4202" s="116" t="s">
        <v>1182</v>
      </c>
      <c r="AP4202" s="116"/>
      <c r="AQ4202" s="116" t="s">
        <v>1042</v>
      </c>
      <c r="AR4202" s="116" t="s">
        <v>1091</v>
      </c>
      <c r="AS4202" s="116">
        <v>525</v>
      </c>
    </row>
    <row r="4203" spans="40:45" x14ac:dyDescent="0.25">
      <c r="AN4203" s="116" t="s">
        <v>978</v>
      </c>
      <c r="AO4203" s="116"/>
      <c r="AP4203" s="116"/>
      <c r="AQ4203" s="116" t="s">
        <v>3</v>
      </c>
      <c r="AR4203" s="116" t="s">
        <v>1091</v>
      </c>
      <c r="AS4203" s="116">
        <v>563</v>
      </c>
    </row>
    <row r="4204" spans="40:45" x14ac:dyDescent="0.25">
      <c r="AN4204" s="116" t="s">
        <v>982</v>
      </c>
      <c r="AO4204" s="116" t="s">
        <v>1044</v>
      </c>
      <c r="AP4204" s="116"/>
      <c r="AQ4204" s="116" t="s">
        <v>1034</v>
      </c>
      <c r="AR4204" s="116" t="s">
        <v>1091</v>
      </c>
      <c r="AS4204" s="116">
        <v>30087</v>
      </c>
    </row>
    <row r="4205" spans="40:45" x14ac:dyDescent="0.25">
      <c r="AN4205" s="116" t="s">
        <v>982</v>
      </c>
      <c r="AO4205" s="116" t="s">
        <v>1044</v>
      </c>
      <c r="AP4205" s="116"/>
      <c r="AQ4205" s="116" t="s">
        <v>1035</v>
      </c>
      <c r="AR4205" s="116" t="s">
        <v>1091</v>
      </c>
      <c r="AS4205" s="116">
        <v>2708</v>
      </c>
    </row>
    <row r="4206" spans="40:45" x14ac:dyDescent="0.25">
      <c r="AN4206" s="116" t="s">
        <v>982</v>
      </c>
      <c r="AO4206" s="116" t="s">
        <v>1044</v>
      </c>
      <c r="AP4206" s="116"/>
      <c r="AQ4206" s="116" t="s">
        <v>1036</v>
      </c>
      <c r="AR4206" s="116" t="s">
        <v>1091</v>
      </c>
      <c r="AS4206" s="116">
        <v>4734</v>
      </c>
    </row>
    <row r="4207" spans="40:45" x14ac:dyDescent="0.25">
      <c r="AN4207" s="116" t="s">
        <v>982</v>
      </c>
      <c r="AO4207" s="116" t="s">
        <v>1044</v>
      </c>
      <c r="AP4207" s="116"/>
      <c r="AQ4207" s="116" t="s">
        <v>1037</v>
      </c>
      <c r="AR4207" s="116" t="s">
        <v>1091</v>
      </c>
      <c r="AS4207" s="116">
        <v>2426</v>
      </c>
    </row>
    <row r="4208" spans="40:45" x14ac:dyDescent="0.25">
      <c r="AN4208" s="116" t="s">
        <v>982</v>
      </c>
      <c r="AO4208" s="116" t="s">
        <v>1044</v>
      </c>
      <c r="AP4208" s="116"/>
      <c r="AQ4208" s="116" t="s">
        <v>1038</v>
      </c>
      <c r="AR4208" s="116" t="s">
        <v>1091</v>
      </c>
      <c r="AS4208" s="116">
        <v>29569</v>
      </c>
    </row>
    <row r="4209" spans="40:45" x14ac:dyDescent="0.25">
      <c r="AN4209" s="116" t="s">
        <v>982</v>
      </c>
      <c r="AO4209" s="116" t="s">
        <v>1044</v>
      </c>
      <c r="AP4209" s="116"/>
      <c r="AQ4209" s="116" t="s">
        <v>1039</v>
      </c>
      <c r="AR4209" s="116" t="s">
        <v>1091</v>
      </c>
      <c r="AS4209" s="116">
        <v>16049</v>
      </c>
    </row>
    <row r="4210" spans="40:45" x14ac:dyDescent="0.25">
      <c r="AN4210" s="116" t="s">
        <v>982</v>
      </c>
      <c r="AO4210" s="116" t="s">
        <v>1044</v>
      </c>
      <c r="AP4210" s="116"/>
      <c r="AQ4210" s="116" t="s">
        <v>1040</v>
      </c>
      <c r="AR4210" s="116" t="s">
        <v>1091</v>
      </c>
      <c r="AS4210" s="116">
        <v>4506</v>
      </c>
    </row>
    <row r="4211" spans="40:45" x14ac:dyDescent="0.25">
      <c r="AN4211" s="116" t="s">
        <v>982</v>
      </c>
      <c r="AO4211" s="116" t="s">
        <v>1044</v>
      </c>
      <c r="AP4211" s="116"/>
      <c r="AQ4211" s="116" t="s">
        <v>1041</v>
      </c>
      <c r="AR4211" s="116" t="s">
        <v>1091</v>
      </c>
      <c r="AS4211" s="116">
        <v>10963</v>
      </c>
    </row>
    <row r="4212" spans="40:45" x14ac:dyDescent="0.25">
      <c r="AN4212" s="116" t="s">
        <v>982</v>
      </c>
      <c r="AO4212" s="116" t="s">
        <v>1044</v>
      </c>
      <c r="AP4212" s="116"/>
      <c r="AQ4212" s="116" t="s">
        <v>1042</v>
      </c>
      <c r="AR4212" s="116" t="s">
        <v>1091</v>
      </c>
      <c r="AS4212" s="116">
        <v>261124</v>
      </c>
    </row>
    <row r="4213" spans="40:45" x14ac:dyDescent="0.25">
      <c r="AN4213" s="116" t="s">
        <v>982</v>
      </c>
      <c r="AO4213" s="116"/>
      <c r="AP4213" s="116"/>
      <c r="AQ4213" s="116" t="s">
        <v>3</v>
      </c>
      <c r="AR4213" s="116" t="s">
        <v>1091</v>
      </c>
      <c r="AS4213" s="116">
        <v>362167</v>
      </c>
    </row>
    <row r="4214" spans="40:45" x14ac:dyDescent="0.25">
      <c r="AN4214" s="116" t="s">
        <v>982</v>
      </c>
      <c r="AO4214" s="116" t="s">
        <v>1178</v>
      </c>
      <c r="AP4214" s="116"/>
      <c r="AQ4214" s="116" t="s">
        <v>1034</v>
      </c>
      <c r="AR4214" s="116" t="s">
        <v>1091</v>
      </c>
      <c r="AS4214" s="116">
        <v>10219</v>
      </c>
    </row>
    <row r="4215" spans="40:45" x14ac:dyDescent="0.25">
      <c r="AN4215" s="116" t="s">
        <v>982</v>
      </c>
      <c r="AO4215" s="116" t="s">
        <v>1178</v>
      </c>
      <c r="AP4215" s="116"/>
      <c r="AQ4215" s="116" t="s">
        <v>1035</v>
      </c>
      <c r="AR4215" s="116" t="s">
        <v>1091</v>
      </c>
      <c r="AS4215" s="116">
        <v>1305</v>
      </c>
    </row>
    <row r="4216" spans="40:45" x14ac:dyDescent="0.25">
      <c r="AN4216" s="116" t="s">
        <v>982</v>
      </c>
      <c r="AO4216" s="116" t="s">
        <v>1178</v>
      </c>
      <c r="AP4216" s="116"/>
      <c r="AQ4216" s="116" t="s">
        <v>1037</v>
      </c>
      <c r="AR4216" s="116" t="s">
        <v>1091</v>
      </c>
      <c r="AS4216" s="116">
        <v>2311</v>
      </c>
    </row>
    <row r="4217" spans="40:45" x14ac:dyDescent="0.25">
      <c r="AN4217" s="116" t="s">
        <v>982</v>
      </c>
      <c r="AO4217" s="116" t="s">
        <v>1178</v>
      </c>
      <c r="AP4217" s="116"/>
      <c r="AQ4217" s="116" t="s">
        <v>1038</v>
      </c>
      <c r="AR4217" s="116" t="s">
        <v>1091</v>
      </c>
      <c r="AS4217" s="116">
        <v>1981</v>
      </c>
    </row>
    <row r="4218" spans="40:45" x14ac:dyDescent="0.25">
      <c r="AN4218" s="116" t="s">
        <v>982</v>
      </c>
      <c r="AO4218" s="116" t="s">
        <v>1178</v>
      </c>
      <c r="AP4218" s="116"/>
      <c r="AQ4218" s="116" t="s">
        <v>1039</v>
      </c>
      <c r="AR4218" s="116" t="s">
        <v>1091</v>
      </c>
      <c r="AS4218" s="116">
        <v>4632</v>
      </c>
    </row>
    <row r="4219" spans="40:45" x14ac:dyDescent="0.25">
      <c r="AN4219" s="116" t="s">
        <v>982</v>
      </c>
      <c r="AO4219" s="116" t="s">
        <v>1178</v>
      </c>
      <c r="AP4219" s="116"/>
      <c r="AQ4219" s="116" t="s">
        <v>1040</v>
      </c>
      <c r="AR4219" s="116" t="s">
        <v>1091</v>
      </c>
      <c r="AS4219" s="116">
        <v>3327</v>
      </c>
    </row>
    <row r="4220" spans="40:45" x14ac:dyDescent="0.25">
      <c r="AN4220" s="116" t="s">
        <v>982</v>
      </c>
      <c r="AO4220" s="116" t="s">
        <v>1178</v>
      </c>
      <c r="AP4220" s="116"/>
      <c r="AQ4220" s="116" t="s">
        <v>1041</v>
      </c>
      <c r="AR4220" s="116" t="s">
        <v>1091</v>
      </c>
      <c r="AS4220" s="116">
        <v>8344</v>
      </c>
    </row>
    <row r="4221" spans="40:45" x14ac:dyDescent="0.25">
      <c r="AN4221" s="116" t="s">
        <v>982</v>
      </c>
      <c r="AO4221" s="116" t="s">
        <v>1178</v>
      </c>
      <c r="AP4221" s="116"/>
      <c r="AQ4221" s="116" t="s">
        <v>1042</v>
      </c>
      <c r="AR4221" s="116" t="s">
        <v>1091</v>
      </c>
      <c r="AS4221" s="116">
        <v>125109</v>
      </c>
    </row>
    <row r="4222" spans="40:45" x14ac:dyDescent="0.25">
      <c r="AN4222" s="116" t="s">
        <v>982</v>
      </c>
      <c r="AO4222" s="116"/>
      <c r="AP4222" s="116"/>
      <c r="AQ4222" s="116" t="s">
        <v>3</v>
      </c>
      <c r="AR4222" s="116" t="s">
        <v>1091</v>
      </c>
      <c r="AS4222" s="116">
        <v>157228</v>
      </c>
    </row>
    <row r="4223" spans="40:45" x14ac:dyDescent="0.25">
      <c r="AN4223" s="116" t="s">
        <v>982</v>
      </c>
      <c r="AO4223" s="116" t="s">
        <v>1179</v>
      </c>
      <c r="AP4223" s="116"/>
      <c r="AQ4223" s="116" t="s">
        <v>1034</v>
      </c>
      <c r="AR4223" s="116" t="s">
        <v>1091</v>
      </c>
      <c r="AS4223" s="116">
        <v>9385</v>
      </c>
    </row>
    <row r="4224" spans="40:45" x14ac:dyDescent="0.25">
      <c r="AN4224" s="116" t="s">
        <v>982</v>
      </c>
      <c r="AO4224" s="116" t="s">
        <v>1179</v>
      </c>
      <c r="AP4224" s="116"/>
      <c r="AQ4224" s="116" t="s">
        <v>1035</v>
      </c>
      <c r="AR4224" s="116" t="s">
        <v>1091</v>
      </c>
      <c r="AS4224" s="116">
        <v>1268</v>
      </c>
    </row>
    <row r="4225" spans="40:45" x14ac:dyDescent="0.25">
      <c r="AN4225" s="116" t="s">
        <v>982</v>
      </c>
      <c r="AO4225" s="116" t="s">
        <v>1179</v>
      </c>
      <c r="AP4225" s="116"/>
      <c r="AQ4225" s="116" t="s">
        <v>1036</v>
      </c>
      <c r="AR4225" s="116" t="s">
        <v>1091</v>
      </c>
      <c r="AS4225" s="116">
        <v>3125</v>
      </c>
    </row>
    <row r="4226" spans="40:45" x14ac:dyDescent="0.25">
      <c r="AN4226" s="116" t="s">
        <v>982</v>
      </c>
      <c r="AO4226" s="116" t="s">
        <v>1179</v>
      </c>
      <c r="AP4226" s="116"/>
      <c r="AQ4226" s="116" t="s">
        <v>1038</v>
      </c>
      <c r="AR4226" s="116" t="s">
        <v>1091</v>
      </c>
      <c r="AS4226" s="116">
        <v>11871</v>
      </c>
    </row>
    <row r="4227" spans="40:45" x14ac:dyDescent="0.25">
      <c r="AN4227" s="116" t="s">
        <v>982</v>
      </c>
      <c r="AO4227" s="116" t="s">
        <v>1179</v>
      </c>
      <c r="AP4227" s="116"/>
      <c r="AQ4227" s="116" t="s">
        <v>1039</v>
      </c>
      <c r="AR4227" s="116" t="s">
        <v>1091</v>
      </c>
      <c r="AS4227" s="116">
        <v>11414</v>
      </c>
    </row>
    <row r="4228" spans="40:45" x14ac:dyDescent="0.25">
      <c r="AN4228" s="116" t="s">
        <v>982</v>
      </c>
      <c r="AO4228" s="116" t="s">
        <v>1179</v>
      </c>
      <c r="AP4228" s="116"/>
      <c r="AQ4228" s="116" t="s">
        <v>1040</v>
      </c>
      <c r="AR4228" s="116" t="s">
        <v>1091</v>
      </c>
      <c r="AS4228" s="116">
        <v>996</v>
      </c>
    </row>
    <row r="4229" spans="40:45" x14ac:dyDescent="0.25">
      <c r="AN4229" s="116" t="s">
        <v>982</v>
      </c>
      <c r="AO4229" s="116" t="s">
        <v>1179</v>
      </c>
      <c r="AP4229" s="116"/>
      <c r="AQ4229" s="116" t="s">
        <v>1041</v>
      </c>
      <c r="AR4229" s="116" t="s">
        <v>1091</v>
      </c>
      <c r="AS4229" s="116">
        <v>2577</v>
      </c>
    </row>
    <row r="4230" spans="40:45" x14ac:dyDescent="0.25">
      <c r="AN4230" s="116" t="s">
        <v>982</v>
      </c>
      <c r="AO4230" s="116" t="s">
        <v>1179</v>
      </c>
      <c r="AP4230" s="116"/>
      <c r="AQ4230" s="116" t="s">
        <v>1042</v>
      </c>
      <c r="AR4230" s="116" t="s">
        <v>1091</v>
      </c>
      <c r="AS4230" s="116">
        <v>71013</v>
      </c>
    </row>
    <row r="4231" spans="40:45" x14ac:dyDescent="0.25">
      <c r="AN4231" s="116" t="s">
        <v>982</v>
      </c>
      <c r="AO4231" s="116"/>
      <c r="AP4231" s="116"/>
      <c r="AQ4231" s="116" t="s">
        <v>3</v>
      </c>
      <c r="AR4231" s="116" t="s">
        <v>1091</v>
      </c>
      <c r="AS4231" s="116">
        <v>111650</v>
      </c>
    </row>
    <row r="4232" spans="40:45" x14ac:dyDescent="0.25">
      <c r="AN4232" s="116" t="s">
        <v>982</v>
      </c>
      <c r="AO4232" s="116" t="s">
        <v>1180</v>
      </c>
      <c r="AP4232" s="116"/>
      <c r="AQ4232" s="116" t="s">
        <v>1034</v>
      </c>
      <c r="AR4232" s="116" t="s">
        <v>1091</v>
      </c>
      <c r="AS4232" s="116">
        <v>8994</v>
      </c>
    </row>
    <row r="4233" spans="40:45" x14ac:dyDescent="0.25">
      <c r="AN4233" s="116" t="s">
        <v>982</v>
      </c>
      <c r="AO4233" s="116" t="s">
        <v>1180</v>
      </c>
      <c r="AP4233" s="116"/>
      <c r="AQ4233" s="116" t="s">
        <v>1036</v>
      </c>
      <c r="AR4233" s="116" t="s">
        <v>1091</v>
      </c>
      <c r="AS4233" s="116">
        <v>1609</v>
      </c>
    </row>
    <row r="4234" spans="40:45" x14ac:dyDescent="0.25">
      <c r="AN4234" s="116" t="s">
        <v>982</v>
      </c>
      <c r="AO4234" s="116" t="s">
        <v>1180</v>
      </c>
      <c r="AP4234" s="116"/>
      <c r="AQ4234" s="116" t="s">
        <v>1037</v>
      </c>
      <c r="AR4234" s="116" t="s">
        <v>1091</v>
      </c>
      <c r="AS4234" s="116">
        <v>10</v>
      </c>
    </row>
    <row r="4235" spans="40:45" x14ac:dyDescent="0.25">
      <c r="AN4235" s="116" t="s">
        <v>982</v>
      </c>
      <c r="AO4235" s="116" t="s">
        <v>1180</v>
      </c>
      <c r="AP4235" s="116"/>
      <c r="AQ4235" s="116" t="s">
        <v>1038</v>
      </c>
      <c r="AR4235" s="116" t="s">
        <v>1091</v>
      </c>
      <c r="AS4235" s="116">
        <v>8614</v>
      </c>
    </row>
    <row r="4236" spans="40:45" x14ac:dyDescent="0.25">
      <c r="AN4236" s="116" t="s">
        <v>982</v>
      </c>
      <c r="AO4236" s="116" t="s">
        <v>1180</v>
      </c>
      <c r="AP4236" s="116"/>
      <c r="AQ4236" s="116" t="s">
        <v>1042</v>
      </c>
      <c r="AR4236" s="116" t="s">
        <v>1091</v>
      </c>
      <c r="AS4236" s="116">
        <v>36649</v>
      </c>
    </row>
    <row r="4237" spans="40:45" x14ac:dyDescent="0.25">
      <c r="AN4237" s="116" t="s">
        <v>982</v>
      </c>
      <c r="AO4237" s="116"/>
      <c r="AP4237" s="116"/>
      <c r="AQ4237" s="116" t="s">
        <v>3</v>
      </c>
      <c r="AR4237" s="116" t="s">
        <v>1091</v>
      </c>
      <c r="AS4237" s="116">
        <v>55876</v>
      </c>
    </row>
    <row r="4238" spans="40:45" x14ac:dyDescent="0.25">
      <c r="AN4238" s="116" t="s">
        <v>982</v>
      </c>
      <c r="AO4238" s="116" t="s">
        <v>1181</v>
      </c>
      <c r="AP4238" s="116"/>
      <c r="AQ4238" s="116" t="s">
        <v>1038</v>
      </c>
      <c r="AR4238" s="116" t="s">
        <v>1091</v>
      </c>
      <c r="AS4238" s="116">
        <v>5572</v>
      </c>
    </row>
    <row r="4239" spans="40:45" x14ac:dyDescent="0.25">
      <c r="AN4239" s="116" t="s">
        <v>982</v>
      </c>
      <c r="AO4239" s="116" t="s">
        <v>1181</v>
      </c>
      <c r="AP4239" s="116"/>
      <c r="AQ4239" s="116" t="s">
        <v>1042</v>
      </c>
      <c r="AR4239" s="116" t="s">
        <v>1091</v>
      </c>
      <c r="AS4239" s="116">
        <v>8506</v>
      </c>
    </row>
    <row r="4240" spans="40:45" x14ac:dyDescent="0.25">
      <c r="AN4240" s="116" t="s">
        <v>982</v>
      </c>
      <c r="AO4240" s="116"/>
      <c r="AP4240" s="116"/>
      <c r="AQ4240" s="116" t="s">
        <v>3</v>
      </c>
      <c r="AR4240" s="116" t="s">
        <v>1091</v>
      </c>
      <c r="AS4240" s="116">
        <v>14078</v>
      </c>
    </row>
    <row r="4241" spans="40:45" x14ac:dyDescent="0.25">
      <c r="AN4241" s="116" t="s">
        <v>982</v>
      </c>
      <c r="AO4241" s="116" t="s">
        <v>1182</v>
      </c>
      <c r="AP4241" s="116"/>
      <c r="AQ4241" s="116" t="s">
        <v>1034</v>
      </c>
      <c r="AR4241" s="116" t="s">
        <v>1091</v>
      </c>
      <c r="AS4241" s="116">
        <v>1490</v>
      </c>
    </row>
    <row r="4242" spans="40:45" x14ac:dyDescent="0.25">
      <c r="AN4242" s="116" t="s">
        <v>982</v>
      </c>
      <c r="AO4242" s="116" t="s">
        <v>1182</v>
      </c>
      <c r="AP4242" s="116"/>
      <c r="AQ4242" s="116" t="s">
        <v>1035</v>
      </c>
      <c r="AR4242" s="116" t="s">
        <v>1091</v>
      </c>
      <c r="AS4242" s="116">
        <v>135</v>
      </c>
    </row>
    <row r="4243" spans="40:45" x14ac:dyDescent="0.25">
      <c r="AN4243" s="116" t="s">
        <v>982</v>
      </c>
      <c r="AO4243" s="116" t="s">
        <v>1182</v>
      </c>
      <c r="AP4243" s="116"/>
      <c r="AQ4243" s="116" t="s">
        <v>1037</v>
      </c>
      <c r="AR4243" s="116" t="s">
        <v>1091</v>
      </c>
      <c r="AS4243" s="116">
        <v>105</v>
      </c>
    </row>
    <row r="4244" spans="40:45" x14ac:dyDescent="0.25">
      <c r="AN4244" s="116" t="s">
        <v>982</v>
      </c>
      <c r="AO4244" s="116" t="s">
        <v>1182</v>
      </c>
      <c r="AP4244" s="116"/>
      <c r="AQ4244" s="116" t="s">
        <v>1038</v>
      </c>
      <c r="AR4244" s="116" t="s">
        <v>1091</v>
      </c>
      <c r="AS4244" s="116">
        <v>1530</v>
      </c>
    </row>
    <row r="4245" spans="40:45" x14ac:dyDescent="0.25">
      <c r="AN4245" s="116" t="s">
        <v>982</v>
      </c>
      <c r="AO4245" s="116" t="s">
        <v>1182</v>
      </c>
      <c r="AP4245" s="116"/>
      <c r="AQ4245" s="116" t="s">
        <v>1039</v>
      </c>
      <c r="AR4245" s="116" t="s">
        <v>1091</v>
      </c>
      <c r="AS4245" s="116">
        <v>3</v>
      </c>
    </row>
    <row r="4246" spans="40:45" x14ac:dyDescent="0.25">
      <c r="AN4246" s="116" t="s">
        <v>982</v>
      </c>
      <c r="AO4246" s="116" t="s">
        <v>1182</v>
      </c>
      <c r="AP4246" s="116"/>
      <c r="AQ4246" s="116" t="s">
        <v>1040</v>
      </c>
      <c r="AR4246" s="116" t="s">
        <v>1091</v>
      </c>
      <c r="AS4246" s="116">
        <v>183</v>
      </c>
    </row>
    <row r="4247" spans="40:45" x14ac:dyDescent="0.25">
      <c r="AN4247" s="116" t="s">
        <v>982</v>
      </c>
      <c r="AO4247" s="116" t="s">
        <v>1182</v>
      </c>
      <c r="AP4247" s="116"/>
      <c r="AQ4247" s="116" t="s">
        <v>1041</v>
      </c>
      <c r="AR4247" s="116" t="s">
        <v>1091</v>
      </c>
      <c r="AS4247" s="116">
        <v>42</v>
      </c>
    </row>
    <row r="4248" spans="40:45" x14ac:dyDescent="0.25">
      <c r="AN4248" s="116" t="s">
        <v>982</v>
      </c>
      <c r="AO4248" s="116" t="s">
        <v>1182</v>
      </c>
      <c r="AP4248" s="116"/>
      <c r="AQ4248" s="116" t="s">
        <v>1042</v>
      </c>
      <c r="AR4248" s="116" t="s">
        <v>1091</v>
      </c>
      <c r="AS4248" s="116">
        <v>19847</v>
      </c>
    </row>
    <row r="4249" spans="40:45" x14ac:dyDescent="0.25">
      <c r="AN4249" s="116" t="s">
        <v>982</v>
      </c>
      <c r="AO4249" s="116"/>
      <c r="AP4249" s="116"/>
      <c r="AQ4249" s="116" t="s">
        <v>3</v>
      </c>
      <c r="AR4249" s="116" t="s">
        <v>1091</v>
      </c>
      <c r="AS4249" s="116">
        <v>23335</v>
      </c>
    </row>
    <row r="4250" spans="40:45" x14ac:dyDescent="0.25">
      <c r="AN4250" s="116" t="s">
        <v>1186</v>
      </c>
      <c r="AO4250" s="116" t="s">
        <v>1155</v>
      </c>
      <c r="AP4250" s="116" t="s">
        <v>911</v>
      </c>
      <c r="AQ4250" s="116" t="s">
        <v>1034</v>
      </c>
      <c r="AR4250" s="116" t="s">
        <v>1091</v>
      </c>
      <c r="AS4250" s="116">
        <v>8466</v>
      </c>
    </row>
    <row r="4251" spans="40:45" x14ac:dyDescent="0.25">
      <c r="AN4251" s="116" t="s">
        <v>1186</v>
      </c>
      <c r="AO4251" s="116" t="s">
        <v>1155</v>
      </c>
      <c r="AP4251" s="116" t="s">
        <v>911</v>
      </c>
      <c r="AQ4251" s="116" t="s">
        <v>1035</v>
      </c>
      <c r="AR4251" s="116" t="s">
        <v>1091</v>
      </c>
      <c r="AS4251" s="116">
        <v>4353</v>
      </c>
    </row>
    <row r="4252" spans="40:45" x14ac:dyDescent="0.25">
      <c r="AN4252" s="116" t="s">
        <v>1186</v>
      </c>
      <c r="AO4252" s="116" t="s">
        <v>1155</v>
      </c>
      <c r="AP4252" s="116" t="s">
        <v>911</v>
      </c>
      <c r="AQ4252" s="116" t="s">
        <v>1036</v>
      </c>
      <c r="AR4252" s="116" t="s">
        <v>1091</v>
      </c>
      <c r="AS4252" s="116">
        <v>23278</v>
      </c>
    </row>
    <row r="4253" spans="40:45" x14ac:dyDescent="0.25">
      <c r="AN4253" s="116" t="s">
        <v>1186</v>
      </c>
      <c r="AO4253" s="116" t="s">
        <v>1155</v>
      </c>
      <c r="AP4253" s="116" t="s">
        <v>911</v>
      </c>
      <c r="AQ4253" s="116" t="s">
        <v>1038</v>
      </c>
      <c r="AR4253" s="116" t="s">
        <v>1091</v>
      </c>
      <c r="AS4253" s="116">
        <v>24661</v>
      </c>
    </row>
    <row r="4254" spans="40:45" x14ac:dyDescent="0.25">
      <c r="AN4254" s="116" t="s">
        <v>1186</v>
      </c>
      <c r="AO4254" s="116" t="s">
        <v>1155</v>
      </c>
      <c r="AP4254" s="116" t="s">
        <v>911</v>
      </c>
      <c r="AQ4254" s="116" t="s">
        <v>1041</v>
      </c>
      <c r="AR4254" s="116" t="s">
        <v>1091</v>
      </c>
      <c r="AS4254" s="116">
        <v>73936</v>
      </c>
    </row>
    <row r="4255" spans="40:45" x14ac:dyDescent="0.25">
      <c r="AN4255" s="116" t="s">
        <v>1186</v>
      </c>
      <c r="AO4255" s="116" t="s">
        <v>1155</v>
      </c>
      <c r="AP4255" s="116" t="s">
        <v>911</v>
      </c>
      <c r="AQ4255" s="116" t="s">
        <v>1042</v>
      </c>
      <c r="AR4255" s="116" t="s">
        <v>1091</v>
      </c>
      <c r="AS4255" s="116">
        <v>347486</v>
      </c>
    </row>
    <row r="4256" spans="40:45" x14ac:dyDescent="0.25">
      <c r="AN4256" s="116" t="s">
        <v>1186</v>
      </c>
      <c r="AO4256" s="116"/>
      <c r="AP4256" s="116"/>
      <c r="AQ4256" s="116" t="s">
        <v>3</v>
      </c>
      <c r="AR4256" s="116" t="s">
        <v>1091</v>
      </c>
      <c r="AS4256" s="116">
        <v>482181</v>
      </c>
    </row>
    <row r="4257" spans="40:45" x14ac:dyDescent="0.25">
      <c r="AN4257" s="116" t="s">
        <v>1186</v>
      </c>
      <c r="AO4257" s="116" t="s">
        <v>1155</v>
      </c>
      <c r="AP4257" s="116" t="s">
        <v>1178</v>
      </c>
      <c r="AQ4257" s="116" t="s">
        <v>1034</v>
      </c>
      <c r="AR4257" s="116" t="s">
        <v>1091</v>
      </c>
      <c r="AS4257" s="116">
        <v>114</v>
      </c>
    </row>
    <row r="4258" spans="40:45" x14ac:dyDescent="0.25">
      <c r="AN4258" s="116" t="s">
        <v>1186</v>
      </c>
      <c r="AO4258" s="116" t="s">
        <v>1155</v>
      </c>
      <c r="AP4258" s="116" t="s">
        <v>1178</v>
      </c>
      <c r="AQ4258" s="116" t="s">
        <v>1035</v>
      </c>
      <c r="AR4258" s="116" t="s">
        <v>1091</v>
      </c>
      <c r="AS4258" s="116">
        <v>585</v>
      </c>
    </row>
    <row r="4259" spans="40:45" x14ac:dyDescent="0.25">
      <c r="AN4259" s="116" t="s">
        <v>1186</v>
      </c>
      <c r="AO4259" s="116" t="s">
        <v>1155</v>
      </c>
      <c r="AP4259" s="116" t="s">
        <v>1178</v>
      </c>
      <c r="AQ4259" s="116" t="s">
        <v>1038</v>
      </c>
      <c r="AR4259" s="116" t="s">
        <v>1091</v>
      </c>
      <c r="AS4259" s="116">
        <v>4030</v>
      </c>
    </row>
    <row r="4260" spans="40:45" x14ac:dyDescent="0.25">
      <c r="AN4260" s="116" t="s">
        <v>1186</v>
      </c>
      <c r="AO4260" s="116" t="s">
        <v>1155</v>
      </c>
      <c r="AP4260" s="116" t="s">
        <v>1178</v>
      </c>
      <c r="AQ4260" s="116" t="s">
        <v>1041</v>
      </c>
      <c r="AR4260" s="116" t="s">
        <v>1091</v>
      </c>
      <c r="AS4260" s="116">
        <v>1921</v>
      </c>
    </row>
    <row r="4261" spans="40:45" x14ac:dyDescent="0.25">
      <c r="AN4261" s="116" t="s">
        <v>1186</v>
      </c>
      <c r="AO4261" s="116" t="s">
        <v>1155</v>
      </c>
      <c r="AP4261" s="116" t="s">
        <v>1178</v>
      </c>
      <c r="AQ4261" s="116" t="s">
        <v>1042</v>
      </c>
      <c r="AR4261" s="116" t="s">
        <v>1091</v>
      </c>
      <c r="AS4261" s="116">
        <v>8119</v>
      </c>
    </row>
    <row r="4262" spans="40:45" x14ac:dyDescent="0.25">
      <c r="AN4262" s="116" t="s">
        <v>1186</v>
      </c>
      <c r="AO4262" s="116"/>
      <c r="AP4262" s="116"/>
      <c r="AQ4262" s="116" t="s">
        <v>3</v>
      </c>
      <c r="AR4262" s="116" t="s">
        <v>1091</v>
      </c>
      <c r="AS4262" s="116">
        <v>14768</v>
      </c>
    </row>
    <row r="4263" spans="40:45" x14ac:dyDescent="0.25">
      <c r="AN4263" s="116" t="s">
        <v>1186</v>
      </c>
      <c r="AO4263" s="116" t="s">
        <v>1155</v>
      </c>
      <c r="AP4263" s="116" t="s">
        <v>1179</v>
      </c>
      <c r="AQ4263" s="116" t="s">
        <v>1034</v>
      </c>
      <c r="AR4263" s="116" t="s">
        <v>1091</v>
      </c>
      <c r="AS4263" s="116">
        <v>26</v>
      </c>
    </row>
    <row r="4264" spans="40:45" x14ac:dyDescent="0.25">
      <c r="AN4264" s="116" t="s">
        <v>1186</v>
      </c>
      <c r="AO4264" s="116" t="s">
        <v>1155</v>
      </c>
      <c r="AP4264" s="116" t="s">
        <v>1179</v>
      </c>
      <c r="AQ4264" s="116" t="s">
        <v>1035</v>
      </c>
      <c r="AR4264" s="116" t="s">
        <v>1091</v>
      </c>
      <c r="AS4264" s="116">
        <v>509</v>
      </c>
    </row>
    <row r="4265" spans="40:45" x14ac:dyDescent="0.25">
      <c r="AN4265" s="116" t="s">
        <v>1186</v>
      </c>
      <c r="AO4265" s="116" t="s">
        <v>1155</v>
      </c>
      <c r="AP4265" s="116" t="s">
        <v>1179</v>
      </c>
      <c r="AQ4265" s="116" t="s">
        <v>1038</v>
      </c>
      <c r="AR4265" s="116" t="s">
        <v>1091</v>
      </c>
      <c r="AS4265" s="116">
        <v>4030</v>
      </c>
    </row>
    <row r="4266" spans="40:45" x14ac:dyDescent="0.25">
      <c r="AN4266" s="116" t="s">
        <v>1186</v>
      </c>
      <c r="AO4266" s="116" t="s">
        <v>1155</v>
      </c>
      <c r="AP4266" s="116" t="s">
        <v>1179</v>
      </c>
      <c r="AQ4266" s="116" t="s">
        <v>1041</v>
      </c>
      <c r="AR4266" s="116" t="s">
        <v>1091</v>
      </c>
      <c r="AS4266" s="116">
        <v>899</v>
      </c>
    </row>
    <row r="4267" spans="40:45" x14ac:dyDescent="0.25">
      <c r="AN4267" s="116" t="s">
        <v>1186</v>
      </c>
      <c r="AO4267" s="116" t="s">
        <v>1155</v>
      </c>
      <c r="AP4267" s="116" t="s">
        <v>1179</v>
      </c>
      <c r="AQ4267" s="116" t="s">
        <v>1042</v>
      </c>
      <c r="AR4267" s="116" t="s">
        <v>1091</v>
      </c>
      <c r="AS4267" s="116">
        <v>1563</v>
      </c>
    </row>
    <row r="4268" spans="40:45" x14ac:dyDescent="0.25">
      <c r="AN4268" s="116" t="s">
        <v>1186</v>
      </c>
      <c r="AO4268" s="116"/>
      <c r="AP4268" s="116"/>
      <c r="AQ4268" s="116" t="s">
        <v>3</v>
      </c>
      <c r="AR4268" s="116" t="s">
        <v>1091</v>
      </c>
      <c r="AS4268" s="116">
        <v>7027</v>
      </c>
    </row>
    <row r="4269" spans="40:45" x14ac:dyDescent="0.25">
      <c r="AN4269" s="116" t="s">
        <v>1186</v>
      </c>
      <c r="AO4269" s="116" t="s">
        <v>1155</v>
      </c>
      <c r="AP4269" s="116" t="s">
        <v>1180</v>
      </c>
      <c r="AQ4269" s="116" t="s">
        <v>1034</v>
      </c>
      <c r="AR4269" s="116" t="s">
        <v>1091</v>
      </c>
      <c r="AS4269" s="116">
        <v>6782</v>
      </c>
    </row>
    <row r="4270" spans="40:45" x14ac:dyDescent="0.25">
      <c r="AN4270" s="116" t="s">
        <v>1186</v>
      </c>
      <c r="AO4270" s="116" t="s">
        <v>1155</v>
      </c>
      <c r="AP4270" s="116" t="s">
        <v>1180</v>
      </c>
      <c r="AQ4270" s="116" t="s">
        <v>1035</v>
      </c>
      <c r="AR4270" s="116" t="s">
        <v>1091</v>
      </c>
      <c r="AS4270" s="116">
        <v>350</v>
      </c>
    </row>
    <row r="4271" spans="40:45" x14ac:dyDescent="0.25">
      <c r="AN4271" s="116" t="s">
        <v>1186</v>
      </c>
      <c r="AO4271" s="116" t="s">
        <v>1155</v>
      </c>
      <c r="AP4271" s="116" t="s">
        <v>1180</v>
      </c>
      <c r="AQ4271" s="116" t="s">
        <v>1036</v>
      </c>
      <c r="AR4271" s="116" t="s">
        <v>1091</v>
      </c>
      <c r="AS4271" s="116">
        <v>6453</v>
      </c>
    </row>
    <row r="4272" spans="40:45" x14ac:dyDescent="0.25">
      <c r="AN4272" s="116" t="s">
        <v>1186</v>
      </c>
      <c r="AO4272" s="116" t="s">
        <v>1155</v>
      </c>
      <c r="AP4272" s="116" t="s">
        <v>1180</v>
      </c>
      <c r="AQ4272" s="116" t="s">
        <v>1038</v>
      </c>
      <c r="AR4272" s="116" t="s">
        <v>1091</v>
      </c>
      <c r="AS4272" s="116">
        <v>4870</v>
      </c>
    </row>
    <row r="4273" spans="40:45" x14ac:dyDescent="0.25">
      <c r="AN4273" s="116" t="s">
        <v>1186</v>
      </c>
      <c r="AO4273" s="116" t="s">
        <v>1155</v>
      </c>
      <c r="AP4273" s="116" t="s">
        <v>1180</v>
      </c>
      <c r="AQ4273" s="116" t="s">
        <v>1041</v>
      </c>
      <c r="AR4273" s="116" t="s">
        <v>1091</v>
      </c>
      <c r="AS4273" s="116">
        <v>26788</v>
      </c>
    </row>
    <row r="4274" spans="40:45" x14ac:dyDescent="0.25">
      <c r="AN4274" s="116" t="s">
        <v>1186</v>
      </c>
      <c r="AO4274" s="116" t="s">
        <v>1155</v>
      </c>
      <c r="AP4274" s="116" t="s">
        <v>1180</v>
      </c>
      <c r="AQ4274" s="116" t="s">
        <v>1042</v>
      </c>
      <c r="AR4274" s="116" t="s">
        <v>1091</v>
      </c>
      <c r="AS4274" s="116">
        <v>49515</v>
      </c>
    </row>
    <row r="4275" spans="40:45" x14ac:dyDescent="0.25">
      <c r="AN4275" s="116" t="s">
        <v>1186</v>
      </c>
      <c r="AO4275" s="116"/>
      <c r="AP4275" s="116"/>
      <c r="AQ4275" s="116" t="s">
        <v>3</v>
      </c>
      <c r="AR4275" s="116" t="s">
        <v>1091</v>
      </c>
      <c r="AS4275" s="116">
        <v>94757</v>
      </c>
    </row>
    <row r="4276" spans="40:45" x14ac:dyDescent="0.25">
      <c r="AN4276" s="116" t="s">
        <v>1186</v>
      </c>
      <c r="AO4276" s="116" t="s">
        <v>1155</v>
      </c>
      <c r="AP4276" s="116" t="s">
        <v>1181</v>
      </c>
      <c r="AQ4276" s="116" t="s">
        <v>1034</v>
      </c>
      <c r="AR4276" s="116" t="s">
        <v>1091</v>
      </c>
      <c r="AS4276" s="116">
        <v>1545</v>
      </c>
    </row>
    <row r="4277" spans="40:45" x14ac:dyDescent="0.25">
      <c r="AN4277" s="116" t="s">
        <v>1186</v>
      </c>
      <c r="AO4277" s="116" t="s">
        <v>1155</v>
      </c>
      <c r="AP4277" s="116" t="s">
        <v>1181</v>
      </c>
      <c r="AQ4277" s="116" t="s">
        <v>1035</v>
      </c>
      <c r="AR4277" s="116" t="s">
        <v>1091</v>
      </c>
      <c r="AS4277" s="116">
        <v>2909</v>
      </c>
    </row>
    <row r="4278" spans="40:45" x14ac:dyDescent="0.25">
      <c r="AN4278" s="116" t="s">
        <v>1186</v>
      </c>
      <c r="AO4278" s="116" t="s">
        <v>1155</v>
      </c>
      <c r="AP4278" s="116" t="s">
        <v>1181</v>
      </c>
      <c r="AQ4278" s="116" t="s">
        <v>1036</v>
      </c>
      <c r="AR4278" s="116" t="s">
        <v>1091</v>
      </c>
      <c r="AS4278" s="116">
        <v>16825</v>
      </c>
    </row>
    <row r="4279" spans="40:45" x14ac:dyDescent="0.25">
      <c r="AN4279" s="116" t="s">
        <v>1186</v>
      </c>
      <c r="AO4279" s="116" t="s">
        <v>1155</v>
      </c>
      <c r="AP4279" s="116" t="s">
        <v>1181</v>
      </c>
      <c r="AQ4279" s="116" t="s">
        <v>1038</v>
      </c>
      <c r="AR4279" s="116" t="s">
        <v>1091</v>
      </c>
      <c r="AS4279" s="116">
        <v>7701</v>
      </c>
    </row>
    <row r="4280" spans="40:45" x14ac:dyDescent="0.25">
      <c r="AN4280" s="116" t="s">
        <v>1186</v>
      </c>
      <c r="AO4280" s="116" t="s">
        <v>1155</v>
      </c>
      <c r="AP4280" s="116" t="s">
        <v>1181</v>
      </c>
      <c r="AQ4280" s="116" t="s">
        <v>1041</v>
      </c>
      <c r="AR4280" s="116" t="s">
        <v>1091</v>
      </c>
      <c r="AS4280" s="116">
        <v>44329</v>
      </c>
    </row>
    <row r="4281" spans="40:45" x14ac:dyDescent="0.25">
      <c r="AN4281" s="116" t="s">
        <v>1186</v>
      </c>
      <c r="AO4281" s="116" t="s">
        <v>1155</v>
      </c>
      <c r="AP4281" s="116" t="s">
        <v>1181</v>
      </c>
      <c r="AQ4281" s="116" t="s">
        <v>1042</v>
      </c>
      <c r="AR4281" s="116" t="s">
        <v>1091</v>
      </c>
      <c r="AS4281" s="116">
        <v>283390</v>
      </c>
    </row>
    <row r="4282" spans="40:45" x14ac:dyDescent="0.25">
      <c r="AN4282" s="116" t="s">
        <v>1186</v>
      </c>
      <c r="AO4282" s="116"/>
      <c r="AP4282" s="116"/>
      <c r="AQ4282" s="116" t="s">
        <v>3</v>
      </c>
      <c r="AR4282" s="116" t="s">
        <v>1091</v>
      </c>
      <c r="AS4282" s="116">
        <v>356699</v>
      </c>
    </row>
    <row r="4283" spans="40:45" x14ac:dyDescent="0.25">
      <c r="AN4283" s="116" t="s">
        <v>1186</v>
      </c>
      <c r="AO4283" s="116" t="s">
        <v>1155</v>
      </c>
      <c r="AP4283" s="116" t="s">
        <v>1182</v>
      </c>
      <c r="AQ4283" s="116" t="s">
        <v>1038</v>
      </c>
      <c r="AR4283" s="116" t="s">
        <v>1091</v>
      </c>
      <c r="AS4283" s="116">
        <v>4030</v>
      </c>
    </row>
    <row r="4284" spans="40:45" x14ac:dyDescent="0.25">
      <c r="AN4284" s="116" t="s">
        <v>1186</v>
      </c>
      <c r="AO4284" s="116" t="s">
        <v>1155</v>
      </c>
      <c r="AP4284" s="116" t="s">
        <v>1182</v>
      </c>
      <c r="AQ4284" s="116" t="s">
        <v>1042</v>
      </c>
      <c r="AR4284" s="116" t="s">
        <v>1091</v>
      </c>
      <c r="AS4284" s="116">
        <v>4900</v>
      </c>
    </row>
    <row r="4285" spans="40:45" x14ac:dyDescent="0.25">
      <c r="AN4285" s="116" t="s">
        <v>1186</v>
      </c>
      <c r="AO4285" s="116"/>
      <c r="AP4285" s="116"/>
      <c r="AQ4285" s="116" t="s">
        <v>3</v>
      </c>
      <c r="AR4285" s="116" t="s">
        <v>1091</v>
      </c>
      <c r="AS4285" s="116">
        <v>8930</v>
      </c>
    </row>
    <row r="4286" spans="40:45" x14ac:dyDescent="0.25">
      <c r="AN4286" s="116" t="s">
        <v>1186</v>
      </c>
      <c r="AO4286" s="116" t="s">
        <v>1018</v>
      </c>
      <c r="AP4286" s="116" t="s">
        <v>911</v>
      </c>
      <c r="AQ4286" s="116" t="s">
        <v>1034</v>
      </c>
      <c r="AR4286" s="116" t="s">
        <v>1091</v>
      </c>
      <c r="AS4286" s="116">
        <v>41285</v>
      </c>
    </row>
    <row r="4287" spans="40:45" x14ac:dyDescent="0.25">
      <c r="AN4287" s="116" t="s">
        <v>1186</v>
      </c>
      <c r="AO4287" s="116" t="s">
        <v>1018</v>
      </c>
      <c r="AP4287" s="116" t="s">
        <v>911</v>
      </c>
      <c r="AQ4287" s="116" t="s">
        <v>1035</v>
      </c>
      <c r="AR4287" s="116" t="s">
        <v>1091</v>
      </c>
      <c r="AS4287" s="116">
        <v>139056</v>
      </c>
    </row>
    <row r="4288" spans="40:45" x14ac:dyDescent="0.25">
      <c r="AN4288" s="116" t="s">
        <v>1186</v>
      </c>
      <c r="AO4288" s="116" t="s">
        <v>1018</v>
      </c>
      <c r="AP4288" s="116" t="s">
        <v>911</v>
      </c>
      <c r="AQ4288" s="116" t="s">
        <v>1036</v>
      </c>
      <c r="AR4288" s="116" t="s">
        <v>1091</v>
      </c>
      <c r="AS4288" s="116">
        <v>1725</v>
      </c>
    </row>
    <row r="4289" spans="40:45" x14ac:dyDescent="0.25">
      <c r="AN4289" s="116" t="s">
        <v>1186</v>
      </c>
      <c r="AO4289" s="116" t="s">
        <v>1018</v>
      </c>
      <c r="AP4289" s="116" t="s">
        <v>911</v>
      </c>
      <c r="AQ4289" s="116" t="s">
        <v>1038</v>
      </c>
      <c r="AR4289" s="116" t="s">
        <v>1091</v>
      </c>
      <c r="AS4289" s="116">
        <v>6903</v>
      </c>
    </row>
    <row r="4290" spans="40:45" x14ac:dyDescent="0.25">
      <c r="AN4290" s="116" t="s">
        <v>1186</v>
      </c>
      <c r="AO4290" s="116" t="s">
        <v>1018</v>
      </c>
      <c r="AP4290" s="116" t="s">
        <v>911</v>
      </c>
      <c r="AQ4290" s="116" t="s">
        <v>1039</v>
      </c>
      <c r="AR4290" s="116" t="s">
        <v>1091</v>
      </c>
      <c r="AS4290" s="116">
        <v>2924</v>
      </c>
    </row>
    <row r="4291" spans="40:45" x14ac:dyDescent="0.25">
      <c r="AN4291" s="116" t="s">
        <v>1186</v>
      </c>
      <c r="AO4291" s="116" t="s">
        <v>1018</v>
      </c>
      <c r="AP4291" s="116" t="s">
        <v>911</v>
      </c>
      <c r="AQ4291" s="116" t="s">
        <v>1041</v>
      </c>
      <c r="AR4291" s="116" t="s">
        <v>1091</v>
      </c>
      <c r="AS4291" s="116">
        <v>34606</v>
      </c>
    </row>
    <row r="4292" spans="40:45" x14ac:dyDescent="0.25">
      <c r="AN4292" s="116" t="s">
        <v>1186</v>
      </c>
      <c r="AO4292" s="116" t="s">
        <v>1018</v>
      </c>
      <c r="AP4292" s="116" t="s">
        <v>911</v>
      </c>
      <c r="AQ4292" s="116" t="s">
        <v>1042</v>
      </c>
      <c r="AR4292" s="116" t="s">
        <v>1091</v>
      </c>
      <c r="AS4292" s="116">
        <v>161505</v>
      </c>
    </row>
    <row r="4293" spans="40:45" x14ac:dyDescent="0.25">
      <c r="AN4293" s="116" t="s">
        <v>1186</v>
      </c>
      <c r="AO4293" s="116"/>
      <c r="AP4293" s="116"/>
      <c r="AQ4293" s="116" t="s">
        <v>3</v>
      </c>
      <c r="AR4293" s="116" t="s">
        <v>1091</v>
      </c>
      <c r="AS4293" s="116">
        <v>388005</v>
      </c>
    </row>
    <row r="4294" spans="40:45" x14ac:dyDescent="0.25">
      <c r="AN4294" s="116" t="s">
        <v>1186</v>
      </c>
      <c r="AO4294" s="116" t="s">
        <v>1018</v>
      </c>
      <c r="AP4294" s="116" t="s">
        <v>1178</v>
      </c>
      <c r="AQ4294" s="116" t="s">
        <v>1034</v>
      </c>
      <c r="AR4294" s="116" t="s">
        <v>1091</v>
      </c>
      <c r="AS4294" s="116">
        <v>4030</v>
      </c>
    </row>
    <row r="4295" spans="40:45" x14ac:dyDescent="0.25">
      <c r="AN4295" s="116" t="s">
        <v>1186</v>
      </c>
      <c r="AO4295" s="116" t="s">
        <v>1018</v>
      </c>
      <c r="AP4295" s="116" t="s">
        <v>1178</v>
      </c>
      <c r="AQ4295" s="116" t="s">
        <v>1035</v>
      </c>
      <c r="AR4295" s="116" t="s">
        <v>1091</v>
      </c>
      <c r="AS4295" s="116">
        <v>6178</v>
      </c>
    </row>
    <row r="4296" spans="40:45" x14ac:dyDescent="0.25">
      <c r="AN4296" s="116" t="s">
        <v>1186</v>
      </c>
      <c r="AO4296" s="116" t="s">
        <v>1018</v>
      </c>
      <c r="AP4296" s="116" t="s">
        <v>1178</v>
      </c>
      <c r="AQ4296" s="116" t="s">
        <v>1036</v>
      </c>
      <c r="AR4296" s="116" t="s">
        <v>1091</v>
      </c>
      <c r="AS4296" s="116">
        <v>172</v>
      </c>
    </row>
    <row r="4297" spans="40:45" x14ac:dyDescent="0.25">
      <c r="AN4297" s="116" t="s">
        <v>1186</v>
      </c>
      <c r="AO4297" s="116" t="s">
        <v>1018</v>
      </c>
      <c r="AP4297" s="116" t="s">
        <v>1178</v>
      </c>
      <c r="AQ4297" s="116" t="s">
        <v>1038</v>
      </c>
      <c r="AR4297" s="116" t="s">
        <v>1091</v>
      </c>
      <c r="AS4297" s="116">
        <v>1427</v>
      </c>
    </row>
    <row r="4298" spans="40:45" x14ac:dyDescent="0.25">
      <c r="AN4298" s="116" t="s">
        <v>1186</v>
      </c>
      <c r="AO4298" s="116" t="s">
        <v>1018</v>
      </c>
      <c r="AP4298" s="116" t="s">
        <v>1178</v>
      </c>
      <c r="AQ4298" s="116" t="s">
        <v>1039</v>
      </c>
      <c r="AR4298" s="116" t="s">
        <v>1091</v>
      </c>
      <c r="AS4298" s="116">
        <v>310</v>
      </c>
    </row>
    <row r="4299" spans="40:45" x14ac:dyDescent="0.25">
      <c r="AN4299" s="116" t="s">
        <v>1186</v>
      </c>
      <c r="AO4299" s="116" t="s">
        <v>1018</v>
      </c>
      <c r="AP4299" s="116" t="s">
        <v>1178</v>
      </c>
      <c r="AQ4299" s="116" t="s">
        <v>1041</v>
      </c>
      <c r="AR4299" s="116" t="s">
        <v>1091</v>
      </c>
      <c r="AS4299" s="116">
        <v>803</v>
      </c>
    </row>
    <row r="4300" spans="40:45" x14ac:dyDescent="0.25">
      <c r="AN4300" s="116" t="s">
        <v>1186</v>
      </c>
      <c r="AO4300" s="116" t="s">
        <v>1018</v>
      </c>
      <c r="AP4300" s="116" t="s">
        <v>1178</v>
      </c>
      <c r="AQ4300" s="116" t="s">
        <v>1042</v>
      </c>
      <c r="AR4300" s="116" t="s">
        <v>1091</v>
      </c>
      <c r="AS4300" s="116">
        <v>9809</v>
      </c>
    </row>
    <row r="4301" spans="40:45" x14ac:dyDescent="0.25">
      <c r="AN4301" s="116" t="s">
        <v>1186</v>
      </c>
      <c r="AO4301" s="116"/>
      <c r="AP4301" s="116"/>
      <c r="AQ4301" s="116" t="s">
        <v>3</v>
      </c>
      <c r="AR4301" s="116" t="s">
        <v>1091</v>
      </c>
      <c r="AS4301" s="116">
        <v>22729</v>
      </c>
    </row>
    <row r="4302" spans="40:45" x14ac:dyDescent="0.25">
      <c r="AN4302" s="116" t="s">
        <v>1186</v>
      </c>
      <c r="AO4302" s="116" t="s">
        <v>1018</v>
      </c>
      <c r="AP4302" s="116" t="s">
        <v>1179</v>
      </c>
      <c r="AQ4302" s="116" t="s">
        <v>1034</v>
      </c>
      <c r="AR4302" s="116" t="s">
        <v>1091</v>
      </c>
      <c r="AS4302" s="116">
        <v>1342</v>
      </c>
    </row>
    <row r="4303" spans="40:45" x14ac:dyDescent="0.25">
      <c r="AN4303" s="116" t="s">
        <v>1186</v>
      </c>
      <c r="AO4303" s="116" t="s">
        <v>1018</v>
      </c>
      <c r="AP4303" s="116" t="s">
        <v>1179</v>
      </c>
      <c r="AQ4303" s="116" t="s">
        <v>1035</v>
      </c>
      <c r="AR4303" s="116" t="s">
        <v>1091</v>
      </c>
      <c r="AS4303" s="116">
        <v>1249</v>
      </c>
    </row>
    <row r="4304" spans="40:45" x14ac:dyDescent="0.25">
      <c r="AN4304" s="116" t="s">
        <v>1186</v>
      </c>
      <c r="AO4304" s="116" t="s">
        <v>1018</v>
      </c>
      <c r="AP4304" s="116" t="s">
        <v>1179</v>
      </c>
      <c r="AQ4304" s="116" t="s">
        <v>1036</v>
      </c>
      <c r="AR4304" s="116" t="s">
        <v>1091</v>
      </c>
      <c r="AS4304" s="116">
        <v>172</v>
      </c>
    </row>
    <row r="4305" spans="40:45" x14ac:dyDescent="0.25">
      <c r="AN4305" s="116" t="s">
        <v>1186</v>
      </c>
      <c r="AO4305" s="116" t="s">
        <v>1018</v>
      </c>
      <c r="AP4305" s="116" t="s">
        <v>1179</v>
      </c>
      <c r="AQ4305" s="116" t="s">
        <v>1038</v>
      </c>
      <c r="AR4305" s="116" t="s">
        <v>1091</v>
      </c>
      <c r="AS4305" s="116">
        <v>1337</v>
      </c>
    </row>
    <row r="4306" spans="40:45" x14ac:dyDescent="0.25">
      <c r="AN4306" s="116" t="s">
        <v>1186</v>
      </c>
      <c r="AO4306" s="116" t="s">
        <v>1018</v>
      </c>
      <c r="AP4306" s="116" t="s">
        <v>1179</v>
      </c>
      <c r="AQ4306" s="116" t="s">
        <v>1041</v>
      </c>
      <c r="AR4306" s="116" t="s">
        <v>1091</v>
      </c>
      <c r="AS4306" s="116">
        <v>4655</v>
      </c>
    </row>
    <row r="4307" spans="40:45" x14ac:dyDescent="0.25">
      <c r="AN4307" s="116" t="s">
        <v>1186</v>
      </c>
      <c r="AO4307" s="116" t="s">
        <v>1018</v>
      </c>
      <c r="AP4307" s="116" t="s">
        <v>1179</v>
      </c>
      <c r="AQ4307" s="116" t="s">
        <v>1042</v>
      </c>
      <c r="AR4307" s="116" t="s">
        <v>1091</v>
      </c>
      <c r="AS4307" s="116">
        <v>6981</v>
      </c>
    </row>
    <row r="4308" spans="40:45" x14ac:dyDescent="0.25">
      <c r="AN4308" s="116" t="s">
        <v>1186</v>
      </c>
      <c r="AO4308" s="116"/>
      <c r="AP4308" s="116"/>
      <c r="AQ4308" s="116" t="s">
        <v>3</v>
      </c>
      <c r="AR4308" s="116" t="s">
        <v>1091</v>
      </c>
      <c r="AS4308" s="116">
        <v>15736</v>
      </c>
    </row>
    <row r="4309" spans="40:45" x14ac:dyDescent="0.25">
      <c r="AN4309" s="116" t="s">
        <v>1186</v>
      </c>
      <c r="AO4309" s="116" t="s">
        <v>1018</v>
      </c>
      <c r="AP4309" s="116" t="s">
        <v>1180</v>
      </c>
      <c r="AQ4309" s="116" t="s">
        <v>1034</v>
      </c>
      <c r="AR4309" s="116" t="s">
        <v>1091</v>
      </c>
      <c r="AS4309" s="116">
        <v>4420</v>
      </c>
    </row>
    <row r="4310" spans="40:45" x14ac:dyDescent="0.25">
      <c r="AN4310" s="116" t="s">
        <v>1186</v>
      </c>
      <c r="AO4310" s="116" t="s">
        <v>1018</v>
      </c>
      <c r="AP4310" s="116" t="s">
        <v>1180</v>
      </c>
      <c r="AQ4310" s="116" t="s">
        <v>1035</v>
      </c>
      <c r="AR4310" s="116" t="s">
        <v>1091</v>
      </c>
      <c r="AS4310" s="116">
        <v>6107</v>
      </c>
    </row>
    <row r="4311" spans="40:45" x14ac:dyDescent="0.25">
      <c r="AN4311" s="116" t="s">
        <v>1186</v>
      </c>
      <c r="AO4311" s="116" t="s">
        <v>1018</v>
      </c>
      <c r="AP4311" s="116" t="s">
        <v>1180</v>
      </c>
      <c r="AQ4311" s="116" t="s">
        <v>1036</v>
      </c>
      <c r="AR4311" s="116" t="s">
        <v>1091</v>
      </c>
      <c r="AS4311" s="116">
        <v>345</v>
      </c>
    </row>
    <row r="4312" spans="40:45" x14ac:dyDescent="0.25">
      <c r="AN4312" s="116" t="s">
        <v>1186</v>
      </c>
      <c r="AO4312" s="116" t="s">
        <v>1018</v>
      </c>
      <c r="AP4312" s="116" t="s">
        <v>1180</v>
      </c>
      <c r="AQ4312" s="116" t="s">
        <v>1038</v>
      </c>
      <c r="AR4312" s="116" t="s">
        <v>1091</v>
      </c>
      <c r="AS4312" s="116">
        <v>1423</v>
      </c>
    </row>
    <row r="4313" spans="40:45" x14ac:dyDescent="0.25">
      <c r="AN4313" s="116" t="s">
        <v>1186</v>
      </c>
      <c r="AO4313" s="116" t="s">
        <v>1018</v>
      </c>
      <c r="AP4313" s="116" t="s">
        <v>1180</v>
      </c>
      <c r="AQ4313" s="116" t="s">
        <v>1039</v>
      </c>
      <c r="AR4313" s="116" t="s">
        <v>1091</v>
      </c>
      <c r="AS4313" s="116">
        <v>2108</v>
      </c>
    </row>
    <row r="4314" spans="40:45" x14ac:dyDescent="0.25">
      <c r="AN4314" s="116" t="s">
        <v>1186</v>
      </c>
      <c r="AO4314" s="116" t="s">
        <v>1018</v>
      </c>
      <c r="AP4314" s="116" t="s">
        <v>1180</v>
      </c>
      <c r="AQ4314" s="116" t="s">
        <v>1041</v>
      </c>
      <c r="AR4314" s="116" t="s">
        <v>1091</v>
      </c>
      <c r="AS4314" s="116">
        <v>5549</v>
      </c>
    </row>
    <row r="4315" spans="40:45" x14ac:dyDescent="0.25">
      <c r="AN4315" s="116" t="s">
        <v>1186</v>
      </c>
      <c r="AO4315" s="116" t="s">
        <v>1018</v>
      </c>
      <c r="AP4315" s="116" t="s">
        <v>1180</v>
      </c>
      <c r="AQ4315" s="116" t="s">
        <v>1042</v>
      </c>
      <c r="AR4315" s="116" t="s">
        <v>1091</v>
      </c>
      <c r="AS4315" s="116">
        <v>26523</v>
      </c>
    </row>
    <row r="4316" spans="40:45" x14ac:dyDescent="0.25">
      <c r="AN4316" s="116" t="s">
        <v>1186</v>
      </c>
      <c r="AO4316" s="116"/>
      <c r="AP4316" s="116"/>
      <c r="AQ4316" s="116" t="s">
        <v>3</v>
      </c>
      <c r="AR4316" s="116" t="s">
        <v>1091</v>
      </c>
      <c r="AS4316" s="116">
        <v>46475</v>
      </c>
    </row>
    <row r="4317" spans="40:45" x14ac:dyDescent="0.25">
      <c r="AN4317" s="116" t="s">
        <v>1186</v>
      </c>
      <c r="AO4317" s="116" t="s">
        <v>1018</v>
      </c>
      <c r="AP4317" s="116" t="s">
        <v>1181</v>
      </c>
      <c r="AQ4317" s="116" t="s">
        <v>1034</v>
      </c>
      <c r="AR4317" s="116" t="s">
        <v>1091</v>
      </c>
      <c r="AS4317" s="116">
        <v>31285</v>
      </c>
    </row>
    <row r="4318" spans="40:45" x14ac:dyDescent="0.25">
      <c r="AN4318" s="116" t="s">
        <v>1186</v>
      </c>
      <c r="AO4318" s="116" t="s">
        <v>1018</v>
      </c>
      <c r="AP4318" s="116" t="s">
        <v>1181</v>
      </c>
      <c r="AQ4318" s="116" t="s">
        <v>1035</v>
      </c>
      <c r="AR4318" s="116" t="s">
        <v>1091</v>
      </c>
      <c r="AS4318" s="116">
        <v>124843</v>
      </c>
    </row>
    <row r="4319" spans="40:45" x14ac:dyDescent="0.25">
      <c r="AN4319" s="116" t="s">
        <v>1186</v>
      </c>
      <c r="AO4319" s="116" t="s">
        <v>1018</v>
      </c>
      <c r="AP4319" s="116" t="s">
        <v>1181</v>
      </c>
      <c r="AQ4319" s="116" t="s">
        <v>1036</v>
      </c>
      <c r="AR4319" s="116" t="s">
        <v>1091</v>
      </c>
      <c r="AS4319" s="116">
        <v>862</v>
      </c>
    </row>
    <row r="4320" spans="40:45" x14ac:dyDescent="0.25">
      <c r="AN4320" s="116" t="s">
        <v>1186</v>
      </c>
      <c r="AO4320" s="116" t="s">
        <v>1018</v>
      </c>
      <c r="AP4320" s="116" t="s">
        <v>1181</v>
      </c>
      <c r="AQ4320" s="116" t="s">
        <v>1038</v>
      </c>
      <c r="AR4320" s="116" t="s">
        <v>1091</v>
      </c>
      <c r="AS4320" s="116">
        <v>2464</v>
      </c>
    </row>
    <row r="4321" spans="40:45" x14ac:dyDescent="0.25">
      <c r="AN4321" s="116" t="s">
        <v>1186</v>
      </c>
      <c r="AO4321" s="116" t="s">
        <v>1018</v>
      </c>
      <c r="AP4321" s="116" t="s">
        <v>1181</v>
      </c>
      <c r="AQ4321" s="116" t="s">
        <v>1039</v>
      </c>
      <c r="AR4321" s="116" t="s">
        <v>1091</v>
      </c>
      <c r="AS4321" s="116">
        <v>505</v>
      </c>
    </row>
    <row r="4322" spans="40:45" x14ac:dyDescent="0.25">
      <c r="AN4322" s="116" t="s">
        <v>1186</v>
      </c>
      <c r="AO4322" s="116" t="s">
        <v>1018</v>
      </c>
      <c r="AP4322" s="116" t="s">
        <v>1181</v>
      </c>
      <c r="AQ4322" s="116" t="s">
        <v>1041</v>
      </c>
      <c r="AR4322" s="116" t="s">
        <v>1091</v>
      </c>
      <c r="AS4322" s="116">
        <v>23591</v>
      </c>
    </row>
    <row r="4323" spans="40:45" x14ac:dyDescent="0.25">
      <c r="AN4323" s="116" t="s">
        <v>1186</v>
      </c>
      <c r="AO4323" s="116" t="s">
        <v>1018</v>
      </c>
      <c r="AP4323" s="116" t="s">
        <v>1181</v>
      </c>
      <c r="AQ4323" s="116" t="s">
        <v>1042</v>
      </c>
      <c r="AR4323" s="116" t="s">
        <v>1091</v>
      </c>
      <c r="AS4323" s="116">
        <v>117922</v>
      </c>
    </row>
    <row r="4324" spans="40:45" x14ac:dyDescent="0.25">
      <c r="AN4324" s="116" t="s">
        <v>1186</v>
      </c>
      <c r="AO4324" s="116"/>
      <c r="AP4324" s="116"/>
      <c r="AQ4324" s="116" t="s">
        <v>3</v>
      </c>
      <c r="AR4324" s="116" t="s">
        <v>1091</v>
      </c>
      <c r="AS4324" s="116">
        <v>301472</v>
      </c>
    </row>
    <row r="4325" spans="40:45" x14ac:dyDescent="0.25">
      <c r="AN4325" s="116" t="s">
        <v>1186</v>
      </c>
      <c r="AO4325" s="116" t="s">
        <v>1018</v>
      </c>
      <c r="AP4325" s="116" t="s">
        <v>1182</v>
      </c>
      <c r="AQ4325" s="116" t="s">
        <v>1034</v>
      </c>
      <c r="AR4325" s="116" t="s">
        <v>1091</v>
      </c>
      <c r="AS4325" s="116">
        <v>208</v>
      </c>
    </row>
    <row r="4326" spans="40:45" x14ac:dyDescent="0.25">
      <c r="AN4326" s="116" t="s">
        <v>1186</v>
      </c>
      <c r="AO4326" s="116" t="s">
        <v>1018</v>
      </c>
      <c r="AP4326" s="116" t="s">
        <v>1182</v>
      </c>
      <c r="AQ4326" s="116" t="s">
        <v>1035</v>
      </c>
      <c r="AR4326" s="116" t="s">
        <v>1091</v>
      </c>
      <c r="AS4326" s="116">
        <v>679</v>
      </c>
    </row>
    <row r="4327" spans="40:45" x14ac:dyDescent="0.25">
      <c r="AN4327" s="116" t="s">
        <v>1186</v>
      </c>
      <c r="AO4327" s="116" t="s">
        <v>1018</v>
      </c>
      <c r="AP4327" s="116" t="s">
        <v>1182</v>
      </c>
      <c r="AQ4327" s="116" t="s">
        <v>1036</v>
      </c>
      <c r="AR4327" s="116" t="s">
        <v>1091</v>
      </c>
      <c r="AS4327" s="116">
        <v>172</v>
      </c>
    </row>
    <row r="4328" spans="40:45" x14ac:dyDescent="0.25">
      <c r="AN4328" s="116" t="s">
        <v>1186</v>
      </c>
      <c r="AO4328" s="116" t="s">
        <v>1018</v>
      </c>
      <c r="AP4328" s="116" t="s">
        <v>1182</v>
      </c>
      <c r="AQ4328" s="116" t="s">
        <v>1038</v>
      </c>
      <c r="AR4328" s="116" t="s">
        <v>1091</v>
      </c>
      <c r="AS4328" s="116">
        <v>252</v>
      </c>
    </row>
    <row r="4329" spans="40:45" x14ac:dyDescent="0.25">
      <c r="AN4329" s="116" t="s">
        <v>1186</v>
      </c>
      <c r="AO4329" s="116" t="s">
        <v>1018</v>
      </c>
      <c r="AP4329" s="116" t="s">
        <v>1182</v>
      </c>
      <c r="AQ4329" s="116" t="s">
        <v>1041</v>
      </c>
      <c r="AR4329" s="116" t="s">
        <v>1091</v>
      </c>
      <c r="AS4329" s="116">
        <v>10</v>
      </c>
    </row>
    <row r="4330" spans="40:45" x14ac:dyDescent="0.25">
      <c r="AN4330" s="116" t="s">
        <v>1186</v>
      </c>
      <c r="AO4330" s="116" t="s">
        <v>1018</v>
      </c>
      <c r="AP4330" s="116" t="s">
        <v>1182</v>
      </c>
      <c r="AQ4330" s="116" t="s">
        <v>1042</v>
      </c>
      <c r="AR4330" s="116" t="s">
        <v>1091</v>
      </c>
      <c r="AS4330" s="116">
        <v>271</v>
      </c>
    </row>
    <row r="4331" spans="40:45" x14ac:dyDescent="0.25">
      <c r="AN4331" s="116" t="s">
        <v>1186</v>
      </c>
      <c r="AO4331" s="116"/>
      <c r="AP4331" s="116"/>
      <c r="AQ4331" s="116" t="s">
        <v>3</v>
      </c>
      <c r="AR4331" s="116" t="s">
        <v>1091</v>
      </c>
      <c r="AS4331" s="116">
        <v>1593</v>
      </c>
    </row>
    <row r="4332" spans="40:45" x14ac:dyDescent="0.25">
      <c r="AN4332" s="116" t="s">
        <v>1186</v>
      </c>
      <c r="AO4332" s="116" t="s">
        <v>1017</v>
      </c>
      <c r="AP4332" s="116" t="s">
        <v>911</v>
      </c>
      <c r="AQ4332" s="116" t="s">
        <v>1034</v>
      </c>
      <c r="AR4332" s="116" t="s">
        <v>1091</v>
      </c>
      <c r="AS4332" s="116">
        <v>57396</v>
      </c>
    </row>
    <row r="4333" spans="40:45" x14ac:dyDescent="0.25">
      <c r="AN4333" s="116" t="s">
        <v>1186</v>
      </c>
      <c r="AO4333" s="116" t="s">
        <v>1017</v>
      </c>
      <c r="AP4333" s="116" t="s">
        <v>911</v>
      </c>
      <c r="AQ4333" s="116" t="s">
        <v>1035</v>
      </c>
      <c r="AR4333" s="116" t="s">
        <v>1091</v>
      </c>
      <c r="AS4333" s="116">
        <v>35935</v>
      </c>
    </row>
    <row r="4334" spans="40:45" x14ac:dyDescent="0.25">
      <c r="AN4334" s="116" t="s">
        <v>1186</v>
      </c>
      <c r="AO4334" s="116" t="s">
        <v>1017</v>
      </c>
      <c r="AP4334" s="116" t="s">
        <v>911</v>
      </c>
      <c r="AQ4334" s="116" t="s">
        <v>1036</v>
      </c>
      <c r="AR4334" s="116" t="s">
        <v>1091</v>
      </c>
      <c r="AS4334" s="116">
        <v>2163</v>
      </c>
    </row>
    <row r="4335" spans="40:45" x14ac:dyDescent="0.25">
      <c r="AN4335" s="116" t="s">
        <v>1186</v>
      </c>
      <c r="AO4335" s="116" t="s">
        <v>1017</v>
      </c>
      <c r="AP4335" s="116" t="s">
        <v>911</v>
      </c>
      <c r="AQ4335" s="116" t="s">
        <v>1039</v>
      </c>
      <c r="AR4335" s="116" t="s">
        <v>1091</v>
      </c>
      <c r="AS4335" s="116">
        <v>5420</v>
      </c>
    </row>
    <row r="4336" spans="40:45" x14ac:dyDescent="0.25">
      <c r="AN4336" s="116" t="s">
        <v>1186</v>
      </c>
      <c r="AO4336" s="116" t="s">
        <v>1017</v>
      </c>
      <c r="AP4336" s="116" t="s">
        <v>911</v>
      </c>
      <c r="AQ4336" s="116" t="s">
        <v>1041</v>
      </c>
      <c r="AR4336" s="116" t="s">
        <v>1091</v>
      </c>
      <c r="AS4336" s="116">
        <v>6209</v>
      </c>
    </row>
    <row r="4337" spans="40:45" x14ac:dyDescent="0.25">
      <c r="AN4337" s="116" t="s">
        <v>1186</v>
      </c>
      <c r="AO4337" s="116" t="s">
        <v>1017</v>
      </c>
      <c r="AP4337" s="116" t="s">
        <v>911</v>
      </c>
      <c r="AQ4337" s="116" t="s">
        <v>1042</v>
      </c>
      <c r="AR4337" s="116" t="s">
        <v>1091</v>
      </c>
      <c r="AS4337" s="116">
        <v>94495</v>
      </c>
    </row>
    <row r="4338" spans="40:45" x14ac:dyDescent="0.25">
      <c r="AN4338" s="116" t="s">
        <v>1186</v>
      </c>
      <c r="AO4338" s="116"/>
      <c r="AP4338" s="116"/>
      <c r="AQ4338" s="116" t="s">
        <v>3</v>
      </c>
      <c r="AR4338" s="116" t="s">
        <v>1091</v>
      </c>
      <c r="AS4338" s="116">
        <v>201618</v>
      </c>
    </row>
    <row r="4339" spans="40:45" x14ac:dyDescent="0.25">
      <c r="AN4339" s="116" t="s">
        <v>1186</v>
      </c>
      <c r="AO4339" s="116" t="s">
        <v>1017</v>
      </c>
      <c r="AP4339" s="116" t="s">
        <v>1178</v>
      </c>
      <c r="AQ4339" s="116" t="s">
        <v>1034</v>
      </c>
      <c r="AR4339" s="116" t="s">
        <v>1091</v>
      </c>
      <c r="AS4339" s="116">
        <v>1771</v>
      </c>
    </row>
    <row r="4340" spans="40:45" x14ac:dyDescent="0.25">
      <c r="AN4340" s="116" t="s">
        <v>1186</v>
      </c>
      <c r="AO4340" s="116" t="s">
        <v>1017</v>
      </c>
      <c r="AP4340" s="116" t="s">
        <v>1178</v>
      </c>
      <c r="AQ4340" s="116" t="s">
        <v>1035</v>
      </c>
      <c r="AR4340" s="116" t="s">
        <v>1091</v>
      </c>
      <c r="AS4340" s="116">
        <v>12297</v>
      </c>
    </row>
    <row r="4341" spans="40:45" x14ac:dyDescent="0.25">
      <c r="AN4341" s="116" t="s">
        <v>1186</v>
      </c>
      <c r="AO4341" s="116" t="s">
        <v>1017</v>
      </c>
      <c r="AP4341" s="116" t="s">
        <v>1178</v>
      </c>
      <c r="AQ4341" s="116" t="s">
        <v>1036</v>
      </c>
      <c r="AR4341" s="116" t="s">
        <v>1091</v>
      </c>
      <c r="AS4341" s="116">
        <v>77</v>
      </c>
    </row>
    <row r="4342" spans="40:45" x14ac:dyDescent="0.25">
      <c r="AN4342" s="116" t="s">
        <v>1186</v>
      </c>
      <c r="AO4342" s="116" t="s">
        <v>1017</v>
      </c>
      <c r="AP4342" s="116" t="s">
        <v>1178</v>
      </c>
      <c r="AQ4342" s="116" t="s">
        <v>1039</v>
      </c>
      <c r="AR4342" s="116" t="s">
        <v>1091</v>
      </c>
      <c r="AS4342" s="116">
        <v>359</v>
      </c>
    </row>
    <row r="4343" spans="40:45" x14ac:dyDescent="0.25">
      <c r="AN4343" s="116" t="s">
        <v>1186</v>
      </c>
      <c r="AO4343" s="116" t="s">
        <v>1017</v>
      </c>
      <c r="AP4343" s="116" t="s">
        <v>1178</v>
      </c>
      <c r="AQ4343" s="116" t="s">
        <v>1041</v>
      </c>
      <c r="AR4343" s="116" t="s">
        <v>1091</v>
      </c>
      <c r="AS4343" s="116">
        <v>280</v>
      </c>
    </row>
    <row r="4344" spans="40:45" x14ac:dyDescent="0.25">
      <c r="AN4344" s="116" t="s">
        <v>1186</v>
      </c>
      <c r="AO4344" s="116" t="s">
        <v>1017</v>
      </c>
      <c r="AP4344" s="116" t="s">
        <v>1178</v>
      </c>
      <c r="AQ4344" s="116" t="s">
        <v>1042</v>
      </c>
      <c r="AR4344" s="116" t="s">
        <v>1091</v>
      </c>
      <c r="AS4344" s="116">
        <v>8691</v>
      </c>
    </row>
    <row r="4345" spans="40:45" x14ac:dyDescent="0.25">
      <c r="AN4345" s="116" t="s">
        <v>1186</v>
      </c>
      <c r="AO4345" s="116"/>
      <c r="AP4345" s="116"/>
      <c r="AQ4345" s="116" t="s">
        <v>3</v>
      </c>
      <c r="AR4345" s="116" t="s">
        <v>1091</v>
      </c>
      <c r="AS4345" s="116">
        <v>23474</v>
      </c>
    </row>
    <row r="4346" spans="40:45" x14ac:dyDescent="0.25">
      <c r="AN4346" s="116" t="s">
        <v>1186</v>
      </c>
      <c r="AO4346" s="116" t="s">
        <v>1017</v>
      </c>
      <c r="AP4346" s="116" t="s">
        <v>1179</v>
      </c>
      <c r="AQ4346" s="116" t="s">
        <v>1034</v>
      </c>
      <c r="AR4346" s="116" t="s">
        <v>1091</v>
      </c>
      <c r="AS4346" s="116">
        <v>839</v>
      </c>
    </row>
    <row r="4347" spans="40:45" x14ac:dyDescent="0.25">
      <c r="AN4347" s="116" t="s">
        <v>1186</v>
      </c>
      <c r="AO4347" s="116" t="s">
        <v>1017</v>
      </c>
      <c r="AP4347" s="116" t="s">
        <v>1179</v>
      </c>
      <c r="AQ4347" s="116" t="s">
        <v>1035</v>
      </c>
      <c r="AR4347" s="116" t="s">
        <v>1091</v>
      </c>
      <c r="AS4347" s="116">
        <v>301</v>
      </c>
    </row>
    <row r="4348" spans="40:45" x14ac:dyDescent="0.25">
      <c r="AN4348" s="116" t="s">
        <v>1186</v>
      </c>
      <c r="AO4348" s="116" t="s">
        <v>1017</v>
      </c>
      <c r="AP4348" s="116" t="s">
        <v>1179</v>
      </c>
      <c r="AQ4348" s="116" t="s">
        <v>1036</v>
      </c>
      <c r="AR4348" s="116" t="s">
        <v>1091</v>
      </c>
      <c r="AS4348" s="116">
        <v>115</v>
      </c>
    </row>
    <row r="4349" spans="40:45" x14ac:dyDescent="0.25">
      <c r="AN4349" s="116" t="s">
        <v>1186</v>
      </c>
      <c r="AO4349" s="116" t="s">
        <v>1017</v>
      </c>
      <c r="AP4349" s="116" t="s">
        <v>1179</v>
      </c>
      <c r="AQ4349" s="116" t="s">
        <v>1041</v>
      </c>
      <c r="AR4349" s="116" t="s">
        <v>1091</v>
      </c>
      <c r="AS4349" s="116">
        <v>324</v>
      </c>
    </row>
    <row r="4350" spans="40:45" x14ac:dyDescent="0.25">
      <c r="AN4350" s="116" t="s">
        <v>1186</v>
      </c>
      <c r="AO4350" s="116" t="s">
        <v>1017</v>
      </c>
      <c r="AP4350" s="116" t="s">
        <v>1179</v>
      </c>
      <c r="AQ4350" s="116" t="s">
        <v>1042</v>
      </c>
      <c r="AR4350" s="116" t="s">
        <v>1091</v>
      </c>
      <c r="AS4350" s="116">
        <v>23863</v>
      </c>
    </row>
    <row r="4351" spans="40:45" x14ac:dyDescent="0.25">
      <c r="AN4351" s="116" t="s">
        <v>1186</v>
      </c>
      <c r="AO4351" s="116"/>
      <c r="AP4351" s="116"/>
      <c r="AQ4351" s="116" t="s">
        <v>3</v>
      </c>
      <c r="AR4351" s="116" t="s">
        <v>1091</v>
      </c>
      <c r="AS4351" s="116">
        <v>25443</v>
      </c>
    </row>
    <row r="4352" spans="40:45" x14ac:dyDescent="0.25">
      <c r="AN4352" s="116" t="s">
        <v>1186</v>
      </c>
      <c r="AO4352" s="116" t="s">
        <v>1017</v>
      </c>
      <c r="AP4352" s="116" t="s">
        <v>1180</v>
      </c>
      <c r="AQ4352" s="116" t="s">
        <v>1034</v>
      </c>
      <c r="AR4352" s="116" t="s">
        <v>1091</v>
      </c>
      <c r="AS4352" s="116">
        <v>53</v>
      </c>
    </row>
    <row r="4353" spans="40:45" x14ac:dyDescent="0.25">
      <c r="AN4353" s="116" t="s">
        <v>1186</v>
      </c>
      <c r="AO4353" s="116" t="s">
        <v>1017</v>
      </c>
      <c r="AP4353" s="116" t="s">
        <v>1180</v>
      </c>
      <c r="AQ4353" s="116" t="s">
        <v>1035</v>
      </c>
      <c r="AR4353" s="116" t="s">
        <v>1091</v>
      </c>
      <c r="AS4353" s="116">
        <v>621</v>
      </c>
    </row>
    <row r="4354" spans="40:45" x14ac:dyDescent="0.25">
      <c r="AN4354" s="116" t="s">
        <v>1186</v>
      </c>
      <c r="AO4354" s="116" t="s">
        <v>1017</v>
      </c>
      <c r="AP4354" s="116" t="s">
        <v>1180</v>
      </c>
      <c r="AQ4354" s="116" t="s">
        <v>1036</v>
      </c>
      <c r="AR4354" s="116" t="s">
        <v>1091</v>
      </c>
      <c r="AS4354" s="116">
        <v>400</v>
      </c>
    </row>
    <row r="4355" spans="40:45" x14ac:dyDescent="0.25">
      <c r="AN4355" s="116" t="s">
        <v>1186</v>
      </c>
      <c r="AO4355" s="116" t="s">
        <v>1017</v>
      </c>
      <c r="AP4355" s="116" t="s">
        <v>1180</v>
      </c>
      <c r="AQ4355" s="116" t="s">
        <v>1039</v>
      </c>
      <c r="AR4355" s="116" t="s">
        <v>1091</v>
      </c>
      <c r="AS4355" s="116">
        <v>1793</v>
      </c>
    </row>
    <row r="4356" spans="40:45" x14ac:dyDescent="0.25">
      <c r="AN4356" s="116" t="s">
        <v>1186</v>
      </c>
      <c r="AO4356" s="116" t="s">
        <v>1017</v>
      </c>
      <c r="AP4356" s="116" t="s">
        <v>1180</v>
      </c>
      <c r="AQ4356" s="116" t="s">
        <v>1041</v>
      </c>
      <c r="AR4356" s="116" t="s">
        <v>1091</v>
      </c>
      <c r="AS4356" s="116">
        <v>237</v>
      </c>
    </row>
    <row r="4357" spans="40:45" x14ac:dyDescent="0.25">
      <c r="AN4357" s="116" t="s">
        <v>1186</v>
      </c>
      <c r="AO4357" s="116" t="s">
        <v>1017</v>
      </c>
      <c r="AP4357" s="116" t="s">
        <v>1180</v>
      </c>
      <c r="AQ4357" s="116" t="s">
        <v>1042</v>
      </c>
      <c r="AR4357" s="116" t="s">
        <v>1091</v>
      </c>
      <c r="AS4357" s="116">
        <v>8597</v>
      </c>
    </row>
    <row r="4358" spans="40:45" x14ac:dyDescent="0.25">
      <c r="AN4358" s="116" t="s">
        <v>1186</v>
      </c>
      <c r="AO4358" s="116"/>
      <c r="AP4358" s="116"/>
      <c r="AQ4358" s="116" t="s">
        <v>3</v>
      </c>
      <c r="AR4358" s="116" t="s">
        <v>1091</v>
      </c>
      <c r="AS4358" s="116">
        <v>11700</v>
      </c>
    </row>
    <row r="4359" spans="40:45" x14ac:dyDescent="0.25">
      <c r="AN4359" s="116" t="s">
        <v>1186</v>
      </c>
      <c r="AO4359" s="116" t="s">
        <v>1017</v>
      </c>
      <c r="AP4359" s="116" t="s">
        <v>1181</v>
      </c>
      <c r="AQ4359" s="116" t="s">
        <v>1034</v>
      </c>
      <c r="AR4359" s="116" t="s">
        <v>1091</v>
      </c>
      <c r="AS4359" s="116">
        <v>54706</v>
      </c>
    </row>
    <row r="4360" spans="40:45" x14ac:dyDescent="0.25">
      <c r="AN4360" s="116" t="s">
        <v>1186</v>
      </c>
      <c r="AO4360" s="116" t="s">
        <v>1017</v>
      </c>
      <c r="AP4360" s="116" t="s">
        <v>1181</v>
      </c>
      <c r="AQ4360" s="116" t="s">
        <v>1035</v>
      </c>
      <c r="AR4360" s="116" t="s">
        <v>1091</v>
      </c>
      <c r="AS4360" s="116">
        <v>22717</v>
      </c>
    </row>
    <row r="4361" spans="40:45" x14ac:dyDescent="0.25">
      <c r="AN4361" s="116" t="s">
        <v>1186</v>
      </c>
      <c r="AO4361" s="116" t="s">
        <v>1017</v>
      </c>
      <c r="AP4361" s="116" t="s">
        <v>1181</v>
      </c>
      <c r="AQ4361" s="116" t="s">
        <v>1036</v>
      </c>
      <c r="AR4361" s="116" t="s">
        <v>1091</v>
      </c>
      <c r="AS4361" s="116">
        <v>1354</v>
      </c>
    </row>
    <row r="4362" spans="40:45" x14ac:dyDescent="0.25">
      <c r="AN4362" s="116" t="s">
        <v>1186</v>
      </c>
      <c r="AO4362" s="116" t="s">
        <v>1017</v>
      </c>
      <c r="AP4362" s="116" t="s">
        <v>1181</v>
      </c>
      <c r="AQ4362" s="116" t="s">
        <v>1039</v>
      </c>
      <c r="AR4362" s="116" t="s">
        <v>1091</v>
      </c>
      <c r="AS4362" s="116">
        <v>3063</v>
      </c>
    </row>
    <row r="4363" spans="40:45" x14ac:dyDescent="0.25">
      <c r="AN4363" s="116" t="s">
        <v>1186</v>
      </c>
      <c r="AO4363" s="116" t="s">
        <v>1017</v>
      </c>
      <c r="AP4363" s="116" t="s">
        <v>1181</v>
      </c>
      <c r="AQ4363" s="116" t="s">
        <v>1041</v>
      </c>
      <c r="AR4363" s="116" t="s">
        <v>1091</v>
      </c>
      <c r="AS4363" s="116">
        <v>5043</v>
      </c>
    </row>
    <row r="4364" spans="40:45" x14ac:dyDescent="0.25">
      <c r="AN4364" s="116" t="s">
        <v>1186</v>
      </c>
      <c r="AO4364" s="116" t="s">
        <v>1017</v>
      </c>
      <c r="AP4364" s="116" t="s">
        <v>1181</v>
      </c>
      <c r="AQ4364" s="116" t="s">
        <v>1042</v>
      </c>
      <c r="AR4364" s="116" t="s">
        <v>1091</v>
      </c>
      <c r="AS4364" s="116">
        <v>50247</v>
      </c>
    </row>
    <row r="4365" spans="40:45" x14ac:dyDescent="0.25">
      <c r="AN4365" s="116" t="s">
        <v>1186</v>
      </c>
      <c r="AO4365" s="116"/>
      <c r="AP4365" s="116"/>
      <c r="AQ4365" s="116" t="s">
        <v>3</v>
      </c>
      <c r="AR4365" s="116" t="s">
        <v>1091</v>
      </c>
      <c r="AS4365" s="116">
        <v>137131</v>
      </c>
    </row>
    <row r="4366" spans="40:45" x14ac:dyDescent="0.25">
      <c r="AN4366" s="116" t="s">
        <v>1186</v>
      </c>
      <c r="AO4366" s="116" t="s">
        <v>1017</v>
      </c>
      <c r="AP4366" s="116" t="s">
        <v>1182</v>
      </c>
      <c r="AQ4366" s="116" t="s">
        <v>1034</v>
      </c>
      <c r="AR4366" s="116" t="s">
        <v>1091</v>
      </c>
      <c r="AS4366" s="116">
        <v>27</v>
      </c>
    </row>
    <row r="4367" spans="40:45" x14ac:dyDescent="0.25">
      <c r="AN4367" s="116" t="s">
        <v>1186</v>
      </c>
      <c r="AO4367" s="116" t="s">
        <v>1017</v>
      </c>
      <c r="AP4367" s="116" t="s">
        <v>1182</v>
      </c>
      <c r="AQ4367" s="116" t="s">
        <v>1036</v>
      </c>
      <c r="AR4367" s="116" t="s">
        <v>1091</v>
      </c>
      <c r="AS4367" s="116">
        <v>217</v>
      </c>
    </row>
    <row r="4368" spans="40:45" x14ac:dyDescent="0.25">
      <c r="AN4368" s="116" t="s">
        <v>1186</v>
      </c>
      <c r="AO4368" s="116" t="s">
        <v>1017</v>
      </c>
      <c r="AP4368" s="116" t="s">
        <v>1182</v>
      </c>
      <c r="AQ4368" s="116" t="s">
        <v>1039</v>
      </c>
      <c r="AR4368" s="116" t="s">
        <v>1091</v>
      </c>
      <c r="AS4368" s="116">
        <v>206</v>
      </c>
    </row>
    <row r="4369" spans="40:45" x14ac:dyDescent="0.25">
      <c r="AN4369" s="116" t="s">
        <v>1186</v>
      </c>
      <c r="AO4369" s="116" t="s">
        <v>1017</v>
      </c>
      <c r="AP4369" s="116" t="s">
        <v>1182</v>
      </c>
      <c r="AQ4369" s="116" t="s">
        <v>1041</v>
      </c>
      <c r="AR4369" s="116" t="s">
        <v>1091</v>
      </c>
      <c r="AS4369" s="116">
        <v>325</v>
      </c>
    </row>
    <row r="4370" spans="40:45" x14ac:dyDescent="0.25">
      <c r="AN4370" s="116" t="s">
        <v>1186</v>
      </c>
      <c r="AO4370" s="116" t="s">
        <v>1017</v>
      </c>
      <c r="AP4370" s="116" t="s">
        <v>1182</v>
      </c>
      <c r="AQ4370" s="116" t="s">
        <v>1042</v>
      </c>
      <c r="AR4370" s="116" t="s">
        <v>1091</v>
      </c>
      <c r="AS4370" s="116">
        <v>3096</v>
      </c>
    </row>
    <row r="4371" spans="40:45" x14ac:dyDescent="0.25">
      <c r="AN4371" s="116" t="s">
        <v>1186</v>
      </c>
      <c r="AO4371" s="116"/>
      <c r="AP4371" s="116"/>
      <c r="AQ4371" s="116" t="s">
        <v>3</v>
      </c>
      <c r="AR4371" s="116" t="s">
        <v>1091</v>
      </c>
      <c r="AS4371" s="116">
        <v>3871</v>
      </c>
    </row>
    <row r="4372" spans="40:45" x14ac:dyDescent="0.25">
      <c r="AN4372" s="116" t="s">
        <v>1186</v>
      </c>
      <c r="AO4372" s="116" t="s">
        <v>956</v>
      </c>
      <c r="AP4372" s="116" t="s">
        <v>911</v>
      </c>
      <c r="AQ4372" s="116" t="s">
        <v>1034</v>
      </c>
      <c r="AR4372" s="116" t="s">
        <v>1091</v>
      </c>
      <c r="AS4372" s="116">
        <v>155881</v>
      </c>
    </row>
    <row r="4373" spans="40:45" x14ac:dyDescent="0.25">
      <c r="AN4373" s="116" t="s">
        <v>1186</v>
      </c>
      <c r="AO4373" s="116" t="s">
        <v>956</v>
      </c>
      <c r="AP4373" s="116" t="s">
        <v>911</v>
      </c>
      <c r="AQ4373" s="116" t="s">
        <v>1035</v>
      </c>
      <c r="AR4373" s="116" t="s">
        <v>1091</v>
      </c>
      <c r="AS4373" s="116">
        <v>305865</v>
      </c>
    </row>
    <row r="4374" spans="40:45" x14ac:dyDescent="0.25">
      <c r="AN4374" s="116" t="s">
        <v>1186</v>
      </c>
      <c r="AO4374" s="116" t="s">
        <v>956</v>
      </c>
      <c r="AP4374" s="116" t="s">
        <v>911</v>
      </c>
      <c r="AQ4374" s="116" t="s">
        <v>1036</v>
      </c>
      <c r="AR4374" s="116" t="s">
        <v>1091</v>
      </c>
      <c r="AS4374" s="116">
        <v>16066</v>
      </c>
    </row>
    <row r="4375" spans="40:45" x14ac:dyDescent="0.25">
      <c r="AN4375" s="116" t="s">
        <v>1186</v>
      </c>
      <c r="AO4375" s="116" t="s">
        <v>956</v>
      </c>
      <c r="AP4375" s="116" t="s">
        <v>911</v>
      </c>
      <c r="AQ4375" s="116" t="s">
        <v>1038</v>
      </c>
      <c r="AR4375" s="116" t="s">
        <v>1091</v>
      </c>
      <c r="AS4375" s="116">
        <v>27807</v>
      </c>
    </row>
    <row r="4376" spans="40:45" x14ac:dyDescent="0.25">
      <c r="AN4376" s="116" t="s">
        <v>1186</v>
      </c>
      <c r="AO4376" s="116" t="s">
        <v>956</v>
      </c>
      <c r="AP4376" s="116" t="s">
        <v>911</v>
      </c>
      <c r="AQ4376" s="116" t="s">
        <v>1039</v>
      </c>
      <c r="AR4376" s="116" t="s">
        <v>1091</v>
      </c>
      <c r="AS4376" s="116">
        <v>18346</v>
      </c>
    </row>
    <row r="4377" spans="40:45" x14ac:dyDescent="0.25">
      <c r="AN4377" s="116" t="s">
        <v>1186</v>
      </c>
      <c r="AO4377" s="116" t="s">
        <v>956</v>
      </c>
      <c r="AP4377" s="116" t="s">
        <v>911</v>
      </c>
      <c r="AQ4377" s="116" t="s">
        <v>1040</v>
      </c>
      <c r="AR4377" s="116" t="s">
        <v>1091</v>
      </c>
      <c r="AS4377" s="116">
        <v>42</v>
      </c>
    </row>
    <row r="4378" spans="40:45" x14ac:dyDescent="0.25">
      <c r="AN4378" s="116" t="s">
        <v>1186</v>
      </c>
      <c r="AO4378" s="116" t="s">
        <v>956</v>
      </c>
      <c r="AP4378" s="116" t="s">
        <v>911</v>
      </c>
      <c r="AQ4378" s="116" t="s">
        <v>1041</v>
      </c>
      <c r="AR4378" s="116" t="s">
        <v>1091</v>
      </c>
      <c r="AS4378" s="116">
        <v>159794</v>
      </c>
    </row>
    <row r="4379" spans="40:45" x14ac:dyDescent="0.25">
      <c r="AN4379" s="116" t="s">
        <v>1186</v>
      </c>
      <c r="AO4379" s="116" t="s">
        <v>956</v>
      </c>
      <c r="AP4379" s="116" t="s">
        <v>911</v>
      </c>
      <c r="AQ4379" s="116" t="s">
        <v>1042</v>
      </c>
      <c r="AR4379" s="116" t="s">
        <v>1091</v>
      </c>
      <c r="AS4379" s="116">
        <v>688437</v>
      </c>
    </row>
    <row r="4380" spans="40:45" x14ac:dyDescent="0.25">
      <c r="AN4380" s="116" t="s">
        <v>1186</v>
      </c>
      <c r="AO4380" s="116"/>
      <c r="AP4380" s="116"/>
      <c r="AQ4380" s="116" t="s">
        <v>3</v>
      </c>
      <c r="AR4380" s="116" t="s">
        <v>1091</v>
      </c>
      <c r="AS4380" s="116">
        <v>1372238</v>
      </c>
    </row>
    <row r="4381" spans="40:45" x14ac:dyDescent="0.25">
      <c r="AN4381" s="116" t="s">
        <v>1186</v>
      </c>
      <c r="AO4381" s="116" t="s">
        <v>956</v>
      </c>
      <c r="AP4381" s="116" t="s">
        <v>1178</v>
      </c>
      <c r="AQ4381" s="116" t="s">
        <v>1034</v>
      </c>
      <c r="AR4381" s="116" t="s">
        <v>1091</v>
      </c>
      <c r="AS4381" s="116">
        <v>14034</v>
      </c>
    </row>
    <row r="4382" spans="40:45" x14ac:dyDescent="0.25">
      <c r="AN4382" s="116" t="s">
        <v>1186</v>
      </c>
      <c r="AO4382" s="116" t="s">
        <v>956</v>
      </c>
      <c r="AP4382" s="116" t="s">
        <v>1178</v>
      </c>
      <c r="AQ4382" s="116" t="s">
        <v>1035</v>
      </c>
      <c r="AR4382" s="116" t="s">
        <v>1091</v>
      </c>
      <c r="AS4382" s="116">
        <v>11440</v>
      </c>
    </row>
    <row r="4383" spans="40:45" x14ac:dyDescent="0.25">
      <c r="AN4383" s="116" t="s">
        <v>1186</v>
      </c>
      <c r="AO4383" s="116" t="s">
        <v>956</v>
      </c>
      <c r="AP4383" s="116" t="s">
        <v>1178</v>
      </c>
      <c r="AQ4383" s="116" t="s">
        <v>1036</v>
      </c>
      <c r="AR4383" s="116" t="s">
        <v>1091</v>
      </c>
      <c r="AS4383" s="116">
        <v>5247</v>
      </c>
    </row>
    <row r="4384" spans="40:45" x14ac:dyDescent="0.25">
      <c r="AN4384" s="116" t="s">
        <v>1186</v>
      </c>
      <c r="AO4384" s="116" t="s">
        <v>956</v>
      </c>
      <c r="AP4384" s="116" t="s">
        <v>1178</v>
      </c>
      <c r="AQ4384" s="116" t="s">
        <v>1038</v>
      </c>
      <c r="AR4384" s="116" t="s">
        <v>1091</v>
      </c>
      <c r="AS4384" s="116">
        <v>10601</v>
      </c>
    </row>
    <row r="4385" spans="40:45" x14ac:dyDescent="0.25">
      <c r="AN4385" s="116" t="s">
        <v>1186</v>
      </c>
      <c r="AO4385" s="116" t="s">
        <v>956</v>
      </c>
      <c r="AP4385" s="116" t="s">
        <v>1178</v>
      </c>
      <c r="AQ4385" s="116" t="s">
        <v>1039</v>
      </c>
      <c r="AR4385" s="116" t="s">
        <v>1091</v>
      </c>
      <c r="AS4385" s="116">
        <v>366</v>
      </c>
    </row>
    <row r="4386" spans="40:45" x14ac:dyDescent="0.25">
      <c r="AN4386" s="116" t="s">
        <v>1186</v>
      </c>
      <c r="AO4386" s="116" t="s">
        <v>956</v>
      </c>
      <c r="AP4386" s="116" t="s">
        <v>1178</v>
      </c>
      <c r="AQ4386" s="116" t="s">
        <v>1040</v>
      </c>
      <c r="AR4386" s="116" t="s">
        <v>1091</v>
      </c>
      <c r="AS4386" s="116">
        <v>37</v>
      </c>
    </row>
    <row r="4387" spans="40:45" x14ac:dyDescent="0.25">
      <c r="AN4387" s="116" t="s">
        <v>1186</v>
      </c>
      <c r="AO4387" s="116" t="s">
        <v>956</v>
      </c>
      <c r="AP4387" s="116" t="s">
        <v>1178</v>
      </c>
      <c r="AQ4387" s="116" t="s">
        <v>1041</v>
      </c>
      <c r="AR4387" s="116" t="s">
        <v>1091</v>
      </c>
      <c r="AS4387" s="116">
        <v>7266</v>
      </c>
    </row>
    <row r="4388" spans="40:45" x14ac:dyDescent="0.25">
      <c r="AN4388" s="116" t="s">
        <v>1186</v>
      </c>
      <c r="AO4388" s="116" t="s">
        <v>956</v>
      </c>
      <c r="AP4388" s="116" t="s">
        <v>1178</v>
      </c>
      <c r="AQ4388" s="116" t="s">
        <v>1042</v>
      </c>
      <c r="AR4388" s="116" t="s">
        <v>1091</v>
      </c>
      <c r="AS4388" s="116">
        <v>38816</v>
      </c>
    </row>
    <row r="4389" spans="40:45" x14ac:dyDescent="0.25">
      <c r="AN4389" s="116" t="s">
        <v>1186</v>
      </c>
      <c r="AO4389" s="116"/>
      <c r="AP4389" s="116"/>
      <c r="AQ4389" s="116" t="s">
        <v>3</v>
      </c>
      <c r="AR4389" s="116" t="s">
        <v>1091</v>
      </c>
      <c r="AS4389" s="116">
        <v>87808</v>
      </c>
    </row>
    <row r="4390" spans="40:45" x14ac:dyDescent="0.25">
      <c r="AN4390" s="116" t="s">
        <v>1186</v>
      </c>
      <c r="AO4390" s="116" t="s">
        <v>956</v>
      </c>
      <c r="AP4390" s="116" t="s">
        <v>1179</v>
      </c>
      <c r="AQ4390" s="116" t="s">
        <v>1034</v>
      </c>
      <c r="AR4390" s="116" t="s">
        <v>1091</v>
      </c>
      <c r="AS4390" s="116">
        <v>1920</v>
      </c>
    </row>
    <row r="4391" spans="40:45" x14ac:dyDescent="0.25">
      <c r="AN4391" s="116" t="s">
        <v>1186</v>
      </c>
      <c r="AO4391" s="116" t="s">
        <v>956</v>
      </c>
      <c r="AP4391" s="116" t="s">
        <v>1179</v>
      </c>
      <c r="AQ4391" s="116" t="s">
        <v>1035</v>
      </c>
      <c r="AR4391" s="116" t="s">
        <v>1091</v>
      </c>
      <c r="AS4391" s="116">
        <v>644</v>
      </c>
    </row>
    <row r="4392" spans="40:45" x14ac:dyDescent="0.25">
      <c r="AN4392" s="116" t="s">
        <v>1186</v>
      </c>
      <c r="AO4392" s="116" t="s">
        <v>956</v>
      </c>
      <c r="AP4392" s="116" t="s">
        <v>1179</v>
      </c>
      <c r="AQ4392" s="116" t="s">
        <v>1039</v>
      </c>
      <c r="AR4392" s="116" t="s">
        <v>1091</v>
      </c>
      <c r="AS4392" s="116">
        <v>1217</v>
      </c>
    </row>
    <row r="4393" spans="40:45" x14ac:dyDescent="0.25">
      <c r="AN4393" s="116" t="s">
        <v>1186</v>
      </c>
      <c r="AO4393" s="116" t="s">
        <v>956</v>
      </c>
      <c r="AP4393" s="116" t="s">
        <v>1179</v>
      </c>
      <c r="AQ4393" s="116" t="s">
        <v>1041</v>
      </c>
      <c r="AR4393" s="116" t="s">
        <v>1091</v>
      </c>
      <c r="AS4393" s="116">
        <v>10287</v>
      </c>
    </row>
    <row r="4394" spans="40:45" x14ac:dyDescent="0.25">
      <c r="AN4394" s="116" t="s">
        <v>1186</v>
      </c>
      <c r="AO4394" s="116" t="s">
        <v>956</v>
      </c>
      <c r="AP4394" s="116" t="s">
        <v>1179</v>
      </c>
      <c r="AQ4394" s="116" t="s">
        <v>1042</v>
      </c>
      <c r="AR4394" s="116" t="s">
        <v>1091</v>
      </c>
      <c r="AS4394" s="116">
        <v>11245</v>
      </c>
    </row>
    <row r="4395" spans="40:45" x14ac:dyDescent="0.25">
      <c r="AN4395" s="116" t="s">
        <v>1186</v>
      </c>
      <c r="AO4395" s="116"/>
      <c r="AP4395" s="116"/>
      <c r="AQ4395" s="116" t="s">
        <v>3</v>
      </c>
      <c r="AR4395" s="116" t="s">
        <v>1091</v>
      </c>
      <c r="AS4395" s="116">
        <v>25313</v>
      </c>
    </row>
    <row r="4396" spans="40:45" x14ac:dyDescent="0.25">
      <c r="AN4396" s="116" t="s">
        <v>1186</v>
      </c>
      <c r="AO4396" s="116" t="s">
        <v>956</v>
      </c>
      <c r="AP4396" s="116" t="s">
        <v>1180</v>
      </c>
      <c r="AQ4396" s="116" t="s">
        <v>1034</v>
      </c>
      <c r="AR4396" s="116" t="s">
        <v>1091</v>
      </c>
      <c r="AS4396" s="116">
        <v>16769</v>
      </c>
    </row>
    <row r="4397" spans="40:45" x14ac:dyDescent="0.25">
      <c r="AN4397" s="116" t="s">
        <v>1186</v>
      </c>
      <c r="AO4397" s="116" t="s">
        <v>956</v>
      </c>
      <c r="AP4397" s="116" t="s">
        <v>1180</v>
      </c>
      <c r="AQ4397" s="116" t="s">
        <v>1035</v>
      </c>
      <c r="AR4397" s="116" t="s">
        <v>1091</v>
      </c>
      <c r="AS4397" s="116">
        <v>48374</v>
      </c>
    </row>
    <row r="4398" spans="40:45" x14ac:dyDescent="0.25">
      <c r="AN4398" s="116" t="s">
        <v>1186</v>
      </c>
      <c r="AO4398" s="116" t="s">
        <v>956</v>
      </c>
      <c r="AP4398" s="116" t="s">
        <v>1180</v>
      </c>
      <c r="AQ4398" s="116" t="s">
        <v>1036</v>
      </c>
      <c r="AR4398" s="116" t="s">
        <v>1091</v>
      </c>
      <c r="AS4398" s="116">
        <v>2551</v>
      </c>
    </row>
    <row r="4399" spans="40:45" x14ac:dyDescent="0.25">
      <c r="AN4399" s="116" t="s">
        <v>1186</v>
      </c>
      <c r="AO4399" s="116" t="s">
        <v>956</v>
      </c>
      <c r="AP4399" s="116" t="s">
        <v>1180</v>
      </c>
      <c r="AQ4399" s="116" t="s">
        <v>1038</v>
      </c>
      <c r="AR4399" s="116" t="s">
        <v>1091</v>
      </c>
      <c r="AS4399" s="116">
        <v>1085</v>
      </c>
    </row>
    <row r="4400" spans="40:45" x14ac:dyDescent="0.25">
      <c r="AN4400" s="116" t="s">
        <v>1186</v>
      </c>
      <c r="AO4400" s="116" t="s">
        <v>956</v>
      </c>
      <c r="AP4400" s="116" t="s">
        <v>1180</v>
      </c>
      <c r="AQ4400" s="116" t="s">
        <v>1039</v>
      </c>
      <c r="AR4400" s="116" t="s">
        <v>1091</v>
      </c>
      <c r="AS4400" s="116">
        <v>10290</v>
      </c>
    </row>
    <row r="4401" spans="40:45" x14ac:dyDescent="0.25">
      <c r="AN4401" s="116" t="s">
        <v>1186</v>
      </c>
      <c r="AO4401" s="116" t="s">
        <v>956</v>
      </c>
      <c r="AP4401" s="116" t="s">
        <v>1180</v>
      </c>
      <c r="AQ4401" s="116" t="s">
        <v>1041</v>
      </c>
      <c r="AR4401" s="116" t="s">
        <v>1091</v>
      </c>
      <c r="AS4401" s="116">
        <v>43073</v>
      </c>
    </row>
    <row r="4402" spans="40:45" x14ac:dyDescent="0.25">
      <c r="AN4402" s="116" t="s">
        <v>1186</v>
      </c>
      <c r="AO4402" s="116" t="s">
        <v>956</v>
      </c>
      <c r="AP4402" s="116" t="s">
        <v>1180</v>
      </c>
      <c r="AQ4402" s="116" t="s">
        <v>1042</v>
      </c>
      <c r="AR4402" s="116" t="s">
        <v>1091</v>
      </c>
      <c r="AS4402" s="116">
        <v>142678</v>
      </c>
    </row>
    <row r="4403" spans="40:45" x14ac:dyDescent="0.25">
      <c r="AN4403" s="116" t="s">
        <v>1186</v>
      </c>
      <c r="AO4403" s="116"/>
      <c r="AP4403" s="116"/>
      <c r="AQ4403" s="116" t="s">
        <v>3</v>
      </c>
      <c r="AR4403" s="116" t="s">
        <v>1091</v>
      </c>
      <c r="AS4403" s="116">
        <v>264820</v>
      </c>
    </row>
    <row r="4404" spans="40:45" x14ac:dyDescent="0.25">
      <c r="AN4404" s="116" t="s">
        <v>1186</v>
      </c>
      <c r="AO4404" s="116" t="s">
        <v>956</v>
      </c>
      <c r="AP4404" s="116" t="s">
        <v>1181</v>
      </c>
      <c r="AQ4404" s="116" t="s">
        <v>1034</v>
      </c>
      <c r="AR4404" s="116" t="s">
        <v>1091</v>
      </c>
      <c r="AS4404" s="116">
        <v>123157</v>
      </c>
    </row>
    <row r="4405" spans="40:45" x14ac:dyDescent="0.25">
      <c r="AN4405" s="116" t="s">
        <v>1186</v>
      </c>
      <c r="AO4405" s="116" t="s">
        <v>956</v>
      </c>
      <c r="AP4405" s="116" t="s">
        <v>1181</v>
      </c>
      <c r="AQ4405" s="116" t="s">
        <v>1035</v>
      </c>
      <c r="AR4405" s="116" t="s">
        <v>1091</v>
      </c>
      <c r="AS4405" s="116">
        <v>245056</v>
      </c>
    </row>
    <row r="4406" spans="40:45" x14ac:dyDescent="0.25">
      <c r="AN4406" s="116" t="s">
        <v>1186</v>
      </c>
      <c r="AO4406" s="116" t="s">
        <v>956</v>
      </c>
      <c r="AP4406" s="116" t="s">
        <v>1181</v>
      </c>
      <c r="AQ4406" s="116" t="s">
        <v>1036</v>
      </c>
      <c r="AR4406" s="116" t="s">
        <v>1091</v>
      </c>
      <c r="AS4406" s="116">
        <v>8268</v>
      </c>
    </row>
    <row r="4407" spans="40:45" x14ac:dyDescent="0.25">
      <c r="AN4407" s="116" t="s">
        <v>1186</v>
      </c>
      <c r="AO4407" s="116" t="s">
        <v>956</v>
      </c>
      <c r="AP4407" s="116" t="s">
        <v>1181</v>
      </c>
      <c r="AQ4407" s="116" t="s">
        <v>1038</v>
      </c>
      <c r="AR4407" s="116" t="s">
        <v>1091</v>
      </c>
      <c r="AS4407" s="116">
        <v>15888</v>
      </c>
    </row>
    <row r="4408" spans="40:45" x14ac:dyDescent="0.25">
      <c r="AN4408" s="116" t="s">
        <v>1186</v>
      </c>
      <c r="AO4408" s="116" t="s">
        <v>956</v>
      </c>
      <c r="AP4408" s="116" t="s">
        <v>1181</v>
      </c>
      <c r="AQ4408" s="116" t="s">
        <v>1039</v>
      </c>
      <c r="AR4408" s="116" t="s">
        <v>1091</v>
      </c>
      <c r="AS4408" s="116">
        <v>5789</v>
      </c>
    </row>
    <row r="4409" spans="40:45" x14ac:dyDescent="0.25">
      <c r="AN4409" s="116" t="s">
        <v>1186</v>
      </c>
      <c r="AO4409" s="116" t="s">
        <v>956</v>
      </c>
      <c r="AP4409" s="116" t="s">
        <v>1181</v>
      </c>
      <c r="AQ4409" s="116" t="s">
        <v>1041</v>
      </c>
      <c r="AR4409" s="116" t="s">
        <v>1091</v>
      </c>
      <c r="AS4409" s="116">
        <v>97583</v>
      </c>
    </row>
    <row r="4410" spans="40:45" x14ac:dyDescent="0.25">
      <c r="AN4410" s="116" t="s">
        <v>1186</v>
      </c>
      <c r="AO4410" s="116" t="s">
        <v>956</v>
      </c>
      <c r="AP4410" s="116" t="s">
        <v>1181</v>
      </c>
      <c r="AQ4410" s="116" t="s">
        <v>1042</v>
      </c>
      <c r="AR4410" s="116" t="s">
        <v>1091</v>
      </c>
      <c r="AS4410" s="116">
        <v>470961</v>
      </c>
    </row>
    <row r="4411" spans="40:45" x14ac:dyDescent="0.25">
      <c r="AN4411" s="116" t="s">
        <v>1186</v>
      </c>
      <c r="AO4411" s="116"/>
      <c r="AP4411" s="116"/>
      <c r="AQ4411" s="116" t="s">
        <v>3</v>
      </c>
      <c r="AR4411" s="116" t="s">
        <v>1091</v>
      </c>
      <c r="AS4411" s="116">
        <v>966702</v>
      </c>
    </row>
    <row r="4412" spans="40:45" x14ac:dyDescent="0.25">
      <c r="AN4412" s="116" t="s">
        <v>1186</v>
      </c>
      <c r="AO4412" s="116" t="s">
        <v>956</v>
      </c>
      <c r="AP4412" s="116" t="s">
        <v>1182</v>
      </c>
      <c r="AQ4412" s="116" t="s">
        <v>1034</v>
      </c>
      <c r="AR4412" s="116" t="s">
        <v>1091</v>
      </c>
      <c r="AS4412" s="116">
        <v>1</v>
      </c>
    </row>
    <row r="4413" spans="40:45" x14ac:dyDescent="0.25">
      <c r="AN4413" s="116" t="s">
        <v>1186</v>
      </c>
      <c r="AO4413" s="116" t="s">
        <v>956</v>
      </c>
      <c r="AP4413" s="116" t="s">
        <v>1182</v>
      </c>
      <c r="AQ4413" s="116" t="s">
        <v>1035</v>
      </c>
      <c r="AR4413" s="116" t="s">
        <v>1091</v>
      </c>
      <c r="AS4413" s="116">
        <v>352</v>
      </c>
    </row>
    <row r="4414" spans="40:45" x14ac:dyDescent="0.25">
      <c r="AN4414" s="116" t="s">
        <v>1186</v>
      </c>
      <c r="AO4414" s="116" t="s">
        <v>956</v>
      </c>
      <c r="AP4414" s="116" t="s">
        <v>1182</v>
      </c>
      <c r="AQ4414" s="116" t="s">
        <v>1038</v>
      </c>
      <c r="AR4414" s="116" t="s">
        <v>1091</v>
      </c>
      <c r="AS4414" s="116">
        <v>232</v>
      </c>
    </row>
    <row r="4415" spans="40:45" x14ac:dyDescent="0.25">
      <c r="AN4415" s="116" t="s">
        <v>1186</v>
      </c>
      <c r="AO4415" s="116" t="s">
        <v>956</v>
      </c>
      <c r="AP4415" s="116" t="s">
        <v>1182</v>
      </c>
      <c r="AQ4415" s="116" t="s">
        <v>1039</v>
      </c>
      <c r="AR4415" s="116" t="s">
        <v>1091</v>
      </c>
      <c r="AS4415" s="116">
        <v>683</v>
      </c>
    </row>
    <row r="4416" spans="40:45" x14ac:dyDescent="0.25">
      <c r="AN4416" s="116" t="s">
        <v>1186</v>
      </c>
      <c r="AO4416" s="116" t="s">
        <v>956</v>
      </c>
      <c r="AP4416" s="116" t="s">
        <v>1182</v>
      </c>
      <c r="AQ4416" s="116" t="s">
        <v>1040</v>
      </c>
      <c r="AR4416" s="116" t="s">
        <v>1091</v>
      </c>
      <c r="AS4416" s="116">
        <v>5</v>
      </c>
    </row>
    <row r="4417" spans="40:45" x14ac:dyDescent="0.25">
      <c r="AN4417" s="116" t="s">
        <v>1186</v>
      </c>
      <c r="AO4417" s="116" t="s">
        <v>956</v>
      </c>
      <c r="AP4417" s="116" t="s">
        <v>1182</v>
      </c>
      <c r="AQ4417" s="116" t="s">
        <v>1041</v>
      </c>
      <c r="AR4417" s="116" t="s">
        <v>1091</v>
      </c>
      <c r="AS4417" s="116">
        <v>1586</v>
      </c>
    </row>
    <row r="4418" spans="40:45" x14ac:dyDescent="0.25">
      <c r="AN4418" s="116" t="s">
        <v>1186</v>
      </c>
      <c r="AO4418" s="116" t="s">
        <v>956</v>
      </c>
      <c r="AP4418" s="116" t="s">
        <v>1182</v>
      </c>
      <c r="AQ4418" s="116" t="s">
        <v>1042</v>
      </c>
      <c r="AR4418" s="116" t="s">
        <v>1091</v>
      </c>
      <c r="AS4418" s="116">
        <v>24735</v>
      </c>
    </row>
    <row r="4419" spans="40:45" x14ac:dyDescent="0.25">
      <c r="AN4419" s="116" t="s">
        <v>1186</v>
      </c>
      <c r="AO4419" s="116"/>
      <c r="AP4419" s="116"/>
      <c r="AQ4419" s="116" t="s">
        <v>3</v>
      </c>
      <c r="AR4419" s="116" t="s">
        <v>1091</v>
      </c>
      <c r="AS4419" s="116">
        <v>27594</v>
      </c>
    </row>
    <row r="4420" spans="40:45" x14ac:dyDescent="0.25">
      <c r="AN4420" s="116" t="s">
        <v>1186</v>
      </c>
      <c r="AO4420" s="116" t="s">
        <v>1173</v>
      </c>
      <c r="AP4420" s="116" t="s">
        <v>911</v>
      </c>
      <c r="AQ4420" s="116" t="s">
        <v>1034</v>
      </c>
      <c r="AR4420" s="116" t="s">
        <v>1091</v>
      </c>
      <c r="AS4420" s="116">
        <v>46155</v>
      </c>
    </row>
    <row r="4421" spans="40:45" x14ac:dyDescent="0.25">
      <c r="AN4421" s="116" t="s">
        <v>1186</v>
      </c>
      <c r="AO4421" s="116" t="s">
        <v>1173</v>
      </c>
      <c r="AP4421" s="116" t="s">
        <v>911</v>
      </c>
      <c r="AQ4421" s="116" t="s">
        <v>1035</v>
      </c>
      <c r="AR4421" s="116" t="s">
        <v>1091</v>
      </c>
      <c r="AS4421" s="116">
        <v>90885</v>
      </c>
    </row>
    <row r="4422" spans="40:45" x14ac:dyDescent="0.25">
      <c r="AN4422" s="116" t="s">
        <v>1186</v>
      </c>
      <c r="AO4422" s="116" t="s">
        <v>1173</v>
      </c>
      <c r="AP4422" s="116" t="s">
        <v>911</v>
      </c>
      <c r="AQ4422" s="116" t="s">
        <v>1036</v>
      </c>
      <c r="AR4422" s="116" t="s">
        <v>1091</v>
      </c>
      <c r="AS4422" s="116">
        <v>10120</v>
      </c>
    </row>
    <row r="4423" spans="40:45" x14ac:dyDescent="0.25">
      <c r="AN4423" s="116" t="s">
        <v>1186</v>
      </c>
      <c r="AO4423" s="116" t="s">
        <v>1173</v>
      </c>
      <c r="AP4423" s="116" t="s">
        <v>911</v>
      </c>
      <c r="AQ4423" s="116" t="s">
        <v>1038</v>
      </c>
      <c r="AR4423" s="116" t="s">
        <v>1091</v>
      </c>
      <c r="AS4423" s="116">
        <v>458</v>
      </c>
    </row>
    <row r="4424" spans="40:45" x14ac:dyDescent="0.25">
      <c r="AN4424" s="116" t="s">
        <v>1186</v>
      </c>
      <c r="AO4424" s="116" t="s">
        <v>1173</v>
      </c>
      <c r="AP4424" s="116" t="s">
        <v>911</v>
      </c>
      <c r="AQ4424" s="116" t="s">
        <v>1039</v>
      </c>
      <c r="AR4424" s="116" t="s">
        <v>1091</v>
      </c>
      <c r="AS4424" s="116">
        <v>2942</v>
      </c>
    </row>
    <row r="4425" spans="40:45" x14ac:dyDescent="0.25">
      <c r="AN4425" s="116" t="s">
        <v>1186</v>
      </c>
      <c r="AO4425" s="116" t="s">
        <v>1173</v>
      </c>
      <c r="AP4425" s="116" t="s">
        <v>911</v>
      </c>
      <c r="AQ4425" s="116" t="s">
        <v>1041</v>
      </c>
      <c r="AR4425" s="116" t="s">
        <v>1091</v>
      </c>
      <c r="AS4425" s="116">
        <v>2666</v>
      </c>
    </row>
    <row r="4426" spans="40:45" x14ac:dyDescent="0.25">
      <c r="AN4426" s="116" t="s">
        <v>1186</v>
      </c>
      <c r="AO4426" s="116" t="s">
        <v>1173</v>
      </c>
      <c r="AP4426" s="116" t="s">
        <v>911</v>
      </c>
      <c r="AQ4426" s="116" t="s">
        <v>1042</v>
      </c>
      <c r="AR4426" s="116" t="s">
        <v>1091</v>
      </c>
      <c r="AS4426" s="116">
        <v>15929</v>
      </c>
    </row>
    <row r="4427" spans="40:45" x14ac:dyDescent="0.25">
      <c r="AN4427" s="116" t="s">
        <v>1186</v>
      </c>
      <c r="AO4427" s="116"/>
      <c r="AP4427" s="116"/>
      <c r="AQ4427" s="116" t="s">
        <v>3</v>
      </c>
      <c r="AR4427" s="116" t="s">
        <v>1091</v>
      </c>
      <c r="AS4427" s="116">
        <v>169156</v>
      </c>
    </row>
    <row r="4428" spans="40:45" x14ac:dyDescent="0.25">
      <c r="AN4428" s="116" t="s">
        <v>1186</v>
      </c>
      <c r="AO4428" s="116" t="s">
        <v>1173</v>
      </c>
      <c r="AP4428" s="116" t="s">
        <v>1178</v>
      </c>
      <c r="AQ4428" s="116" t="s">
        <v>1034</v>
      </c>
      <c r="AR4428" s="116" t="s">
        <v>1091</v>
      </c>
      <c r="AS4428" s="116">
        <v>1684</v>
      </c>
    </row>
    <row r="4429" spans="40:45" x14ac:dyDescent="0.25">
      <c r="AN4429" s="116" t="s">
        <v>1186</v>
      </c>
      <c r="AO4429" s="116" t="s">
        <v>1173</v>
      </c>
      <c r="AP4429" s="116" t="s">
        <v>1178</v>
      </c>
      <c r="AQ4429" s="116" t="s">
        <v>1035</v>
      </c>
      <c r="AR4429" s="116" t="s">
        <v>1091</v>
      </c>
      <c r="AS4429" s="116">
        <v>3664</v>
      </c>
    </row>
    <row r="4430" spans="40:45" x14ac:dyDescent="0.25">
      <c r="AN4430" s="116" t="s">
        <v>1186</v>
      </c>
      <c r="AO4430" s="116" t="s">
        <v>1173</v>
      </c>
      <c r="AP4430" s="116" t="s">
        <v>1178</v>
      </c>
      <c r="AQ4430" s="116" t="s">
        <v>1039</v>
      </c>
      <c r="AR4430" s="116" t="s">
        <v>1091</v>
      </c>
      <c r="AS4430" s="116">
        <v>542</v>
      </c>
    </row>
    <row r="4431" spans="40:45" x14ac:dyDescent="0.25">
      <c r="AN4431" s="116" t="s">
        <v>1186</v>
      </c>
      <c r="AO4431" s="116" t="s">
        <v>1173</v>
      </c>
      <c r="AP4431" s="116" t="s">
        <v>1178</v>
      </c>
      <c r="AQ4431" s="116" t="s">
        <v>1041</v>
      </c>
      <c r="AR4431" s="116" t="s">
        <v>1091</v>
      </c>
      <c r="AS4431" s="116">
        <v>341</v>
      </c>
    </row>
    <row r="4432" spans="40:45" x14ac:dyDescent="0.25">
      <c r="AN4432" s="116" t="s">
        <v>1186</v>
      </c>
      <c r="AO4432" s="116" t="s">
        <v>1173</v>
      </c>
      <c r="AP4432" s="116" t="s">
        <v>1178</v>
      </c>
      <c r="AQ4432" s="116" t="s">
        <v>1042</v>
      </c>
      <c r="AR4432" s="116" t="s">
        <v>1091</v>
      </c>
      <c r="AS4432" s="116">
        <v>305</v>
      </c>
    </row>
    <row r="4433" spans="40:45" x14ac:dyDescent="0.25">
      <c r="AN4433" s="116" t="s">
        <v>1186</v>
      </c>
      <c r="AO4433" s="116"/>
      <c r="AP4433" s="116"/>
      <c r="AQ4433" s="116" t="s">
        <v>3</v>
      </c>
      <c r="AR4433" s="116" t="s">
        <v>1091</v>
      </c>
      <c r="AS4433" s="116">
        <v>6536</v>
      </c>
    </row>
    <row r="4434" spans="40:45" x14ac:dyDescent="0.25">
      <c r="AN4434" s="116" t="s">
        <v>1186</v>
      </c>
      <c r="AO4434" s="116" t="s">
        <v>1173</v>
      </c>
      <c r="AP4434" s="116" t="s">
        <v>1179</v>
      </c>
      <c r="AQ4434" s="116" t="s">
        <v>1034</v>
      </c>
      <c r="AR4434" s="116" t="s">
        <v>1091</v>
      </c>
      <c r="AS4434" s="116">
        <v>1668</v>
      </c>
    </row>
    <row r="4435" spans="40:45" x14ac:dyDescent="0.25">
      <c r="AN4435" s="116" t="s">
        <v>1186</v>
      </c>
      <c r="AO4435" s="116" t="s">
        <v>1173</v>
      </c>
      <c r="AP4435" s="116" t="s">
        <v>1179</v>
      </c>
      <c r="AQ4435" s="116" t="s">
        <v>1035</v>
      </c>
      <c r="AR4435" s="116" t="s">
        <v>1091</v>
      </c>
      <c r="AS4435" s="116">
        <v>455</v>
      </c>
    </row>
    <row r="4436" spans="40:45" x14ac:dyDescent="0.25">
      <c r="AN4436" s="116" t="s">
        <v>1186</v>
      </c>
      <c r="AO4436" s="116" t="s">
        <v>1173</v>
      </c>
      <c r="AP4436" s="116" t="s">
        <v>1179</v>
      </c>
      <c r="AQ4436" s="116" t="s">
        <v>1039</v>
      </c>
      <c r="AR4436" s="116" t="s">
        <v>1091</v>
      </c>
      <c r="AS4436" s="116">
        <v>1321</v>
      </c>
    </row>
    <row r="4437" spans="40:45" x14ac:dyDescent="0.25">
      <c r="AN4437" s="116" t="s">
        <v>1186</v>
      </c>
      <c r="AO4437" s="116" t="s">
        <v>1173</v>
      </c>
      <c r="AP4437" s="116" t="s">
        <v>1179</v>
      </c>
      <c r="AQ4437" s="116" t="s">
        <v>1041</v>
      </c>
      <c r="AR4437" s="116" t="s">
        <v>1091</v>
      </c>
      <c r="AS4437" s="116">
        <v>351</v>
      </c>
    </row>
    <row r="4438" spans="40:45" x14ac:dyDescent="0.25">
      <c r="AN4438" s="116" t="s">
        <v>1186</v>
      </c>
      <c r="AO4438" s="116" t="s">
        <v>1173</v>
      </c>
      <c r="AP4438" s="116" t="s">
        <v>1179</v>
      </c>
      <c r="AQ4438" s="116" t="s">
        <v>1042</v>
      </c>
      <c r="AR4438" s="116" t="s">
        <v>1091</v>
      </c>
      <c r="AS4438" s="116">
        <v>262</v>
      </c>
    </row>
    <row r="4439" spans="40:45" x14ac:dyDescent="0.25">
      <c r="AN4439" s="116" t="s">
        <v>1186</v>
      </c>
      <c r="AO4439" s="116"/>
      <c r="AP4439" s="116"/>
      <c r="AQ4439" s="116" t="s">
        <v>3</v>
      </c>
      <c r="AR4439" s="116" t="s">
        <v>1091</v>
      </c>
      <c r="AS4439" s="116">
        <v>4058</v>
      </c>
    </row>
    <row r="4440" spans="40:45" x14ac:dyDescent="0.25">
      <c r="AN4440" s="116" t="s">
        <v>1186</v>
      </c>
      <c r="AO4440" s="116" t="s">
        <v>1173</v>
      </c>
      <c r="AP4440" s="116" t="s">
        <v>1180</v>
      </c>
      <c r="AQ4440" s="116" t="s">
        <v>1034</v>
      </c>
      <c r="AR4440" s="116" t="s">
        <v>1091</v>
      </c>
      <c r="AS4440" s="116">
        <v>2311</v>
      </c>
    </row>
    <row r="4441" spans="40:45" x14ac:dyDescent="0.25">
      <c r="AN4441" s="116" t="s">
        <v>1186</v>
      </c>
      <c r="AO4441" s="116" t="s">
        <v>1173</v>
      </c>
      <c r="AP4441" s="116" t="s">
        <v>1180</v>
      </c>
      <c r="AQ4441" s="116" t="s">
        <v>1035</v>
      </c>
      <c r="AR4441" s="116" t="s">
        <v>1091</v>
      </c>
      <c r="AS4441" s="116">
        <v>19867</v>
      </c>
    </row>
    <row r="4442" spans="40:45" x14ac:dyDescent="0.25">
      <c r="AN4442" s="116" t="s">
        <v>1186</v>
      </c>
      <c r="AO4442" s="116" t="s">
        <v>1173</v>
      </c>
      <c r="AP4442" s="116" t="s">
        <v>1180</v>
      </c>
      <c r="AQ4442" s="116" t="s">
        <v>1036</v>
      </c>
      <c r="AR4442" s="116" t="s">
        <v>1091</v>
      </c>
      <c r="AS4442" s="116">
        <v>3697</v>
      </c>
    </row>
    <row r="4443" spans="40:45" x14ac:dyDescent="0.25">
      <c r="AN4443" s="116" t="s">
        <v>1186</v>
      </c>
      <c r="AO4443" s="116" t="s">
        <v>1173</v>
      </c>
      <c r="AP4443" s="116" t="s">
        <v>1180</v>
      </c>
      <c r="AQ4443" s="116" t="s">
        <v>1039</v>
      </c>
      <c r="AR4443" s="116" t="s">
        <v>1091</v>
      </c>
      <c r="AS4443" s="116">
        <v>43</v>
      </c>
    </row>
    <row r="4444" spans="40:45" x14ac:dyDescent="0.25">
      <c r="AN4444" s="116" t="s">
        <v>1186</v>
      </c>
      <c r="AO4444" s="116" t="s">
        <v>1173</v>
      </c>
      <c r="AP4444" s="116" t="s">
        <v>1180</v>
      </c>
      <c r="AQ4444" s="116" t="s">
        <v>1042</v>
      </c>
      <c r="AR4444" s="116" t="s">
        <v>1091</v>
      </c>
      <c r="AS4444" s="116">
        <v>349</v>
      </c>
    </row>
    <row r="4445" spans="40:45" x14ac:dyDescent="0.25">
      <c r="AN4445" s="116" t="s">
        <v>1186</v>
      </c>
      <c r="AO4445" s="116"/>
      <c r="AP4445" s="116"/>
      <c r="AQ4445" s="116" t="s">
        <v>3</v>
      </c>
      <c r="AR4445" s="116" t="s">
        <v>1091</v>
      </c>
      <c r="AS4445" s="116">
        <v>26266</v>
      </c>
    </row>
    <row r="4446" spans="40:45" x14ac:dyDescent="0.25">
      <c r="AN4446" s="116" t="s">
        <v>1186</v>
      </c>
      <c r="AO4446" s="116" t="s">
        <v>1173</v>
      </c>
      <c r="AP4446" s="116" t="s">
        <v>1181</v>
      </c>
      <c r="AQ4446" s="116" t="s">
        <v>1034</v>
      </c>
      <c r="AR4446" s="116" t="s">
        <v>1091</v>
      </c>
      <c r="AS4446" s="116">
        <v>40277</v>
      </c>
    </row>
    <row r="4447" spans="40:45" x14ac:dyDescent="0.25">
      <c r="AN4447" s="116" t="s">
        <v>1186</v>
      </c>
      <c r="AO4447" s="116" t="s">
        <v>1173</v>
      </c>
      <c r="AP4447" s="116" t="s">
        <v>1181</v>
      </c>
      <c r="AQ4447" s="116" t="s">
        <v>1035</v>
      </c>
      <c r="AR4447" s="116" t="s">
        <v>1091</v>
      </c>
      <c r="AS4447" s="116">
        <v>66879</v>
      </c>
    </row>
    <row r="4448" spans="40:45" x14ac:dyDescent="0.25">
      <c r="AN4448" s="116" t="s">
        <v>1186</v>
      </c>
      <c r="AO4448" s="116" t="s">
        <v>1173</v>
      </c>
      <c r="AP4448" s="116" t="s">
        <v>1181</v>
      </c>
      <c r="AQ4448" s="116" t="s">
        <v>1036</v>
      </c>
      <c r="AR4448" s="116" t="s">
        <v>1091</v>
      </c>
      <c r="AS4448" s="116">
        <v>6423</v>
      </c>
    </row>
    <row r="4449" spans="40:45" x14ac:dyDescent="0.25">
      <c r="AN4449" s="116" t="s">
        <v>1186</v>
      </c>
      <c r="AO4449" s="116" t="s">
        <v>1173</v>
      </c>
      <c r="AP4449" s="116" t="s">
        <v>1181</v>
      </c>
      <c r="AQ4449" s="116" t="s">
        <v>1038</v>
      </c>
      <c r="AR4449" s="116" t="s">
        <v>1091</v>
      </c>
      <c r="AS4449" s="116">
        <v>33</v>
      </c>
    </row>
    <row r="4450" spans="40:45" x14ac:dyDescent="0.25">
      <c r="AN4450" s="116" t="s">
        <v>1186</v>
      </c>
      <c r="AO4450" s="116" t="s">
        <v>1173</v>
      </c>
      <c r="AP4450" s="116" t="s">
        <v>1181</v>
      </c>
      <c r="AQ4450" s="116" t="s">
        <v>1039</v>
      </c>
      <c r="AR4450" s="116" t="s">
        <v>1091</v>
      </c>
      <c r="AS4450" s="116">
        <v>1036</v>
      </c>
    </row>
    <row r="4451" spans="40:45" x14ac:dyDescent="0.25">
      <c r="AN4451" s="116" t="s">
        <v>1186</v>
      </c>
      <c r="AO4451" s="116" t="s">
        <v>1173</v>
      </c>
      <c r="AP4451" s="116" t="s">
        <v>1181</v>
      </c>
      <c r="AQ4451" s="116" t="s">
        <v>1041</v>
      </c>
      <c r="AR4451" s="116" t="s">
        <v>1091</v>
      </c>
      <c r="AS4451" s="116">
        <v>1974</v>
      </c>
    </row>
    <row r="4452" spans="40:45" x14ac:dyDescent="0.25">
      <c r="AN4452" s="116" t="s">
        <v>1186</v>
      </c>
      <c r="AO4452" s="116" t="s">
        <v>1173</v>
      </c>
      <c r="AP4452" s="116" t="s">
        <v>1181</v>
      </c>
      <c r="AQ4452" s="116" t="s">
        <v>1042</v>
      </c>
      <c r="AR4452" s="116" t="s">
        <v>1091</v>
      </c>
      <c r="AS4452" s="116">
        <v>14978</v>
      </c>
    </row>
    <row r="4453" spans="40:45" x14ac:dyDescent="0.25">
      <c r="AN4453" s="116" t="s">
        <v>1186</v>
      </c>
      <c r="AO4453" s="116"/>
      <c r="AP4453" s="116"/>
      <c r="AQ4453" s="116" t="s">
        <v>3</v>
      </c>
      <c r="AR4453" s="116" t="s">
        <v>1091</v>
      </c>
      <c r="AS4453" s="116">
        <v>131601</v>
      </c>
    </row>
    <row r="4454" spans="40:45" x14ac:dyDescent="0.25">
      <c r="AN4454" s="116" t="s">
        <v>1186</v>
      </c>
      <c r="AO4454" s="116" t="s">
        <v>1173</v>
      </c>
      <c r="AP4454" s="116" t="s">
        <v>1182</v>
      </c>
      <c r="AQ4454" s="116" t="s">
        <v>1034</v>
      </c>
      <c r="AR4454" s="116" t="s">
        <v>1091</v>
      </c>
      <c r="AS4454" s="116">
        <v>215</v>
      </c>
    </row>
    <row r="4455" spans="40:45" x14ac:dyDescent="0.25">
      <c r="AN4455" s="116" t="s">
        <v>1186</v>
      </c>
      <c r="AO4455" s="116" t="s">
        <v>1173</v>
      </c>
      <c r="AP4455" s="116" t="s">
        <v>1182</v>
      </c>
      <c r="AQ4455" s="116" t="s">
        <v>1035</v>
      </c>
      <c r="AR4455" s="116" t="s">
        <v>1091</v>
      </c>
      <c r="AS4455" s="116">
        <v>18</v>
      </c>
    </row>
    <row r="4456" spans="40:45" x14ac:dyDescent="0.25">
      <c r="AN4456" s="116" t="s">
        <v>1186</v>
      </c>
      <c r="AO4456" s="116" t="s">
        <v>1173</v>
      </c>
      <c r="AP4456" s="116" t="s">
        <v>1182</v>
      </c>
      <c r="AQ4456" s="116" t="s">
        <v>1038</v>
      </c>
      <c r="AR4456" s="116" t="s">
        <v>1091</v>
      </c>
      <c r="AS4456" s="116">
        <v>425</v>
      </c>
    </row>
    <row r="4457" spans="40:45" x14ac:dyDescent="0.25">
      <c r="AN4457" s="116" t="s">
        <v>1186</v>
      </c>
      <c r="AO4457" s="116" t="s">
        <v>1173</v>
      </c>
      <c r="AP4457" s="116" t="s">
        <v>1182</v>
      </c>
      <c r="AQ4457" s="116" t="s">
        <v>1042</v>
      </c>
      <c r="AR4457" s="116" t="s">
        <v>1091</v>
      </c>
      <c r="AS4457" s="116">
        <v>36</v>
      </c>
    </row>
    <row r="4458" spans="40:45" x14ac:dyDescent="0.25">
      <c r="AN4458" s="116" t="s">
        <v>1186</v>
      </c>
      <c r="AO4458" s="116"/>
      <c r="AP4458" s="116"/>
      <c r="AQ4458" s="116" t="s">
        <v>3</v>
      </c>
      <c r="AR4458" s="116" t="s">
        <v>1091</v>
      </c>
      <c r="AS4458" s="116">
        <v>694</v>
      </c>
    </row>
    <row r="4459" spans="40:45" x14ac:dyDescent="0.25">
      <c r="AN4459" s="116" t="s">
        <v>956</v>
      </c>
      <c r="AO4459" s="116" t="s">
        <v>1044</v>
      </c>
      <c r="AP4459" s="116"/>
      <c r="AQ4459" s="116" t="s">
        <v>1034</v>
      </c>
      <c r="AR4459" s="116" t="s">
        <v>1091</v>
      </c>
      <c r="AS4459" s="116">
        <v>155882</v>
      </c>
    </row>
    <row r="4460" spans="40:45" x14ac:dyDescent="0.25">
      <c r="AN4460" s="116" t="s">
        <v>956</v>
      </c>
      <c r="AO4460" s="116" t="s">
        <v>1044</v>
      </c>
      <c r="AP4460" s="116"/>
      <c r="AQ4460" s="116" t="s">
        <v>1035</v>
      </c>
      <c r="AR4460" s="116" t="s">
        <v>1091</v>
      </c>
      <c r="AS4460" s="116">
        <v>305864</v>
      </c>
    </row>
    <row r="4461" spans="40:45" x14ac:dyDescent="0.25">
      <c r="AN4461" s="116" t="s">
        <v>956</v>
      </c>
      <c r="AO4461" s="116" t="s">
        <v>1044</v>
      </c>
      <c r="AP4461" s="116"/>
      <c r="AQ4461" s="116" t="s">
        <v>1036</v>
      </c>
      <c r="AR4461" s="116" t="s">
        <v>1091</v>
      </c>
      <c r="AS4461" s="116">
        <v>16066</v>
      </c>
    </row>
    <row r="4462" spans="40:45" x14ac:dyDescent="0.25">
      <c r="AN4462" s="116" t="s">
        <v>956</v>
      </c>
      <c r="AO4462" s="116" t="s">
        <v>1044</v>
      </c>
      <c r="AP4462" s="116"/>
      <c r="AQ4462" s="116" t="s">
        <v>1038</v>
      </c>
      <c r="AR4462" s="116" t="s">
        <v>1091</v>
      </c>
      <c r="AS4462" s="116">
        <v>27807</v>
      </c>
    </row>
    <row r="4463" spans="40:45" x14ac:dyDescent="0.25">
      <c r="AN4463" s="116" t="s">
        <v>956</v>
      </c>
      <c r="AO4463" s="116" t="s">
        <v>1044</v>
      </c>
      <c r="AP4463" s="116"/>
      <c r="AQ4463" s="116" t="s">
        <v>1039</v>
      </c>
      <c r="AR4463" s="116" t="s">
        <v>1091</v>
      </c>
      <c r="AS4463" s="116">
        <v>18346</v>
      </c>
    </row>
    <row r="4464" spans="40:45" x14ac:dyDescent="0.25">
      <c r="AN4464" s="116" t="s">
        <v>956</v>
      </c>
      <c r="AO4464" s="116" t="s">
        <v>1044</v>
      </c>
      <c r="AP4464" s="116"/>
      <c r="AQ4464" s="116" t="s">
        <v>1040</v>
      </c>
      <c r="AR4464" s="116" t="s">
        <v>1091</v>
      </c>
      <c r="AS4464" s="116">
        <v>42</v>
      </c>
    </row>
    <row r="4465" spans="40:45" x14ac:dyDescent="0.25">
      <c r="AN4465" s="116" t="s">
        <v>956</v>
      </c>
      <c r="AO4465" s="116" t="s">
        <v>1044</v>
      </c>
      <c r="AP4465" s="116"/>
      <c r="AQ4465" s="116" t="s">
        <v>1041</v>
      </c>
      <c r="AR4465" s="116" t="s">
        <v>1091</v>
      </c>
      <c r="AS4465" s="116">
        <v>159794</v>
      </c>
    </row>
    <row r="4466" spans="40:45" x14ac:dyDescent="0.25">
      <c r="AN4466" s="116" t="s">
        <v>956</v>
      </c>
      <c r="AO4466" s="116" t="s">
        <v>1044</v>
      </c>
      <c r="AP4466" s="116"/>
      <c r="AQ4466" s="116" t="s">
        <v>1042</v>
      </c>
      <c r="AR4466" s="116" t="s">
        <v>1091</v>
      </c>
      <c r="AS4466" s="116">
        <v>688436</v>
      </c>
    </row>
    <row r="4467" spans="40:45" x14ac:dyDescent="0.25">
      <c r="AN4467" s="116" t="s">
        <v>956</v>
      </c>
      <c r="AO4467" s="116"/>
      <c r="AP4467" s="116"/>
      <c r="AQ4467" s="116" t="s">
        <v>3</v>
      </c>
      <c r="AR4467" s="116" t="s">
        <v>1091</v>
      </c>
      <c r="AS4467" s="116">
        <v>1372237</v>
      </c>
    </row>
    <row r="4468" spans="40:45" x14ac:dyDescent="0.25">
      <c r="AN4468" s="116" t="s">
        <v>956</v>
      </c>
      <c r="AO4468" s="116" t="s">
        <v>1178</v>
      </c>
      <c r="AP4468" s="116"/>
      <c r="AQ4468" s="116" t="s">
        <v>1034</v>
      </c>
      <c r="AR4468" s="116" t="s">
        <v>1091</v>
      </c>
      <c r="AS4468" s="116">
        <v>14034</v>
      </c>
    </row>
    <row r="4469" spans="40:45" x14ac:dyDescent="0.25">
      <c r="AN4469" s="116" t="s">
        <v>956</v>
      </c>
      <c r="AO4469" s="116" t="s">
        <v>1178</v>
      </c>
      <c r="AP4469" s="116"/>
      <c r="AQ4469" s="116" t="s">
        <v>1035</v>
      </c>
      <c r="AR4469" s="116" t="s">
        <v>1091</v>
      </c>
      <c r="AS4469" s="116">
        <v>11440</v>
      </c>
    </row>
    <row r="4470" spans="40:45" x14ac:dyDescent="0.25">
      <c r="AN4470" s="116" t="s">
        <v>956</v>
      </c>
      <c r="AO4470" s="116" t="s">
        <v>1178</v>
      </c>
      <c r="AP4470" s="116"/>
      <c r="AQ4470" s="116" t="s">
        <v>1036</v>
      </c>
      <c r="AR4470" s="116" t="s">
        <v>1091</v>
      </c>
      <c r="AS4470" s="116">
        <v>5247</v>
      </c>
    </row>
    <row r="4471" spans="40:45" x14ac:dyDescent="0.25">
      <c r="AN4471" s="116" t="s">
        <v>956</v>
      </c>
      <c r="AO4471" s="116" t="s">
        <v>1178</v>
      </c>
      <c r="AP4471" s="116"/>
      <c r="AQ4471" s="116" t="s">
        <v>1038</v>
      </c>
      <c r="AR4471" s="116" t="s">
        <v>1091</v>
      </c>
      <c r="AS4471" s="116">
        <v>10601</v>
      </c>
    </row>
    <row r="4472" spans="40:45" x14ac:dyDescent="0.25">
      <c r="AN4472" s="116" t="s">
        <v>956</v>
      </c>
      <c r="AO4472" s="116" t="s">
        <v>1178</v>
      </c>
      <c r="AP4472" s="116"/>
      <c r="AQ4472" s="116" t="s">
        <v>1039</v>
      </c>
      <c r="AR4472" s="116" t="s">
        <v>1091</v>
      </c>
      <c r="AS4472" s="116">
        <v>366</v>
      </c>
    </row>
    <row r="4473" spans="40:45" x14ac:dyDescent="0.25">
      <c r="AN4473" s="116" t="s">
        <v>956</v>
      </c>
      <c r="AO4473" s="116" t="s">
        <v>1178</v>
      </c>
      <c r="AP4473" s="116"/>
      <c r="AQ4473" s="116" t="s">
        <v>1040</v>
      </c>
      <c r="AR4473" s="116" t="s">
        <v>1091</v>
      </c>
      <c r="AS4473" s="116">
        <v>37</v>
      </c>
    </row>
    <row r="4474" spans="40:45" x14ac:dyDescent="0.25">
      <c r="AN4474" s="116" t="s">
        <v>956</v>
      </c>
      <c r="AO4474" s="116" t="s">
        <v>1178</v>
      </c>
      <c r="AP4474" s="116"/>
      <c r="AQ4474" s="116" t="s">
        <v>1041</v>
      </c>
      <c r="AR4474" s="116" t="s">
        <v>1091</v>
      </c>
      <c r="AS4474" s="116">
        <v>7266</v>
      </c>
    </row>
    <row r="4475" spans="40:45" x14ac:dyDescent="0.25">
      <c r="AN4475" s="116" t="s">
        <v>956</v>
      </c>
      <c r="AO4475" s="116" t="s">
        <v>1178</v>
      </c>
      <c r="AP4475" s="116"/>
      <c r="AQ4475" s="116" t="s">
        <v>1042</v>
      </c>
      <c r="AR4475" s="116" t="s">
        <v>1091</v>
      </c>
      <c r="AS4475" s="116">
        <v>38816</v>
      </c>
    </row>
    <row r="4476" spans="40:45" x14ac:dyDescent="0.25">
      <c r="AN4476" s="116" t="s">
        <v>956</v>
      </c>
      <c r="AO4476" s="116"/>
      <c r="AP4476" s="116"/>
      <c r="AQ4476" s="116" t="s">
        <v>3</v>
      </c>
      <c r="AR4476" s="116" t="s">
        <v>1091</v>
      </c>
      <c r="AS4476" s="116">
        <v>87808</v>
      </c>
    </row>
    <row r="4477" spans="40:45" x14ac:dyDescent="0.25">
      <c r="AN4477" s="116" t="s">
        <v>956</v>
      </c>
      <c r="AO4477" s="116" t="s">
        <v>1179</v>
      </c>
      <c r="AP4477" s="116"/>
      <c r="AQ4477" s="116" t="s">
        <v>1034</v>
      </c>
      <c r="AR4477" s="116" t="s">
        <v>1091</v>
      </c>
      <c r="AS4477" s="116">
        <v>1920</v>
      </c>
    </row>
    <row r="4478" spans="40:45" x14ac:dyDescent="0.25">
      <c r="AN4478" s="116" t="s">
        <v>956</v>
      </c>
      <c r="AO4478" s="116" t="s">
        <v>1179</v>
      </c>
      <c r="AP4478" s="116"/>
      <c r="AQ4478" s="116" t="s">
        <v>1035</v>
      </c>
      <c r="AR4478" s="116" t="s">
        <v>1091</v>
      </c>
      <c r="AS4478" s="116">
        <v>644</v>
      </c>
    </row>
    <row r="4479" spans="40:45" x14ac:dyDescent="0.25">
      <c r="AN4479" s="116" t="s">
        <v>956</v>
      </c>
      <c r="AO4479" s="116" t="s">
        <v>1179</v>
      </c>
      <c r="AP4479" s="116"/>
      <c r="AQ4479" s="116" t="s">
        <v>1039</v>
      </c>
      <c r="AR4479" s="116" t="s">
        <v>1091</v>
      </c>
      <c r="AS4479" s="116">
        <v>1217</v>
      </c>
    </row>
    <row r="4480" spans="40:45" x14ac:dyDescent="0.25">
      <c r="AN4480" s="116" t="s">
        <v>956</v>
      </c>
      <c r="AO4480" s="116" t="s">
        <v>1179</v>
      </c>
      <c r="AP4480" s="116"/>
      <c r="AQ4480" s="116" t="s">
        <v>1041</v>
      </c>
      <c r="AR4480" s="116" t="s">
        <v>1091</v>
      </c>
      <c r="AS4480" s="116">
        <v>10287</v>
      </c>
    </row>
    <row r="4481" spans="40:45" x14ac:dyDescent="0.25">
      <c r="AN4481" s="116" t="s">
        <v>956</v>
      </c>
      <c r="AO4481" s="116" t="s">
        <v>1179</v>
      </c>
      <c r="AP4481" s="116"/>
      <c r="AQ4481" s="116" t="s">
        <v>1042</v>
      </c>
      <c r="AR4481" s="116" t="s">
        <v>1091</v>
      </c>
      <c r="AS4481" s="116">
        <v>11245</v>
      </c>
    </row>
    <row r="4482" spans="40:45" x14ac:dyDescent="0.25">
      <c r="AN4482" s="116" t="s">
        <v>956</v>
      </c>
      <c r="AO4482" s="116"/>
      <c r="AP4482" s="116"/>
      <c r="AQ4482" s="116" t="s">
        <v>3</v>
      </c>
      <c r="AR4482" s="116" t="s">
        <v>1091</v>
      </c>
      <c r="AS4482" s="116">
        <v>25313</v>
      </c>
    </row>
    <row r="4483" spans="40:45" x14ac:dyDescent="0.25">
      <c r="AN4483" s="116" t="s">
        <v>956</v>
      </c>
      <c r="AO4483" s="116" t="s">
        <v>1180</v>
      </c>
      <c r="AP4483" s="116"/>
      <c r="AQ4483" s="116" t="s">
        <v>1034</v>
      </c>
      <c r="AR4483" s="116" t="s">
        <v>1091</v>
      </c>
      <c r="AS4483" s="116">
        <v>16769</v>
      </c>
    </row>
    <row r="4484" spans="40:45" x14ac:dyDescent="0.25">
      <c r="AN4484" s="116" t="s">
        <v>956</v>
      </c>
      <c r="AO4484" s="116" t="s">
        <v>1180</v>
      </c>
      <c r="AP4484" s="116"/>
      <c r="AQ4484" s="116" t="s">
        <v>1035</v>
      </c>
      <c r="AR4484" s="116" t="s">
        <v>1091</v>
      </c>
      <c r="AS4484" s="116">
        <v>48374</v>
      </c>
    </row>
    <row r="4485" spans="40:45" x14ac:dyDescent="0.25">
      <c r="AN4485" s="116" t="s">
        <v>956</v>
      </c>
      <c r="AO4485" s="116" t="s">
        <v>1180</v>
      </c>
      <c r="AP4485" s="116"/>
      <c r="AQ4485" s="116" t="s">
        <v>1036</v>
      </c>
      <c r="AR4485" s="116" t="s">
        <v>1091</v>
      </c>
      <c r="AS4485" s="116">
        <v>2551</v>
      </c>
    </row>
    <row r="4486" spans="40:45" x14ac:dyDescent="0.25">
      <c r="AN4486" s="116" t="s">
        <v>956</v>
      </c>
      <c r="AO4486" s="116" t="s">
        <v>1180</v>
      </c>
      <c r="AP4486" s="116"/>
      <c r="AQ4486" s="116" t="s">
        <v>1038</v>
      </c>
      <c r="AR4486" s="116" t="s">
        <v>1091</v>
      </c>
      <c r="AS4486" s="116">
        <v>1085</v>
      </c>
    </row>
    <row r="4487" spans="40:45" x14ac:dyDescent="0.25">
      <c r="AN4487" s="116" t="s">
        <v>956</v>
      </c>
      <c r="AO4487" s="116" t="s">
        <v>1180</v>
      </c>
      <c r="AP4487" s="116"/>
      <c r="AQ4487" s="116" t="s">
        <v>1039</v>
      </c>
      <c r="AR4487" s="116" t="s">
        <v>1091</v>
      </c>
      <c r="AS4487" s="116">
        <v>10290</v>
      </c>
    </row>
    <row r="4488" spans="40:45" x14ac:dyDescent="0.25">
      <c r="AN4488" s="116" t="s">
        <v>956</v>
      </c>
      <c r="AO4488" s="116" t="s">
        <v>1180</v>
      </c>
      <c r="AP4488" s="116"/>
      <c r="AQ4488" s="116" t="s">
        <v>1041</v>
      </c>
      <c r="AR4488" s="116" t="s">
        <v>1091</v>
      </c>
      <c r="AS4488" s="116">
        <v>43073</v>
      </c>
    </row>
    <row r="4489" spans="40:45" x14ac:dyDescent="0.25">
      <c r="AN4489" s="116" t="s">
        <v>956</v>
      </c>
      <c r="AO4489" s="116" t="s">
        <v>1180</v>
      </c>
      <c r="AP4489" s="116"/>
      <c r="AQ4489" s="116" t="s">
        <v>1042</v>
      </c>
      <c r="AR4489" s="116" t="s">
        <v>1091</v>
      </c>
      <c r="AS4489" s="116">
        <v>142678</v>
      </c>
    </row>
    <row r="4490" spans="40:45" x14ac:dyDescent="0.25">
      <c r="AN4490" s="116" t="s">
        <v>956</v>
      </c>
      <c r="AO4490" s="116"/>
      <c r="AP4490" s="116"/>
      <c r="AQ4490" s="116" t="s">
        <v>3</v>
      </c>
      <c r="AR4490" s="116" t="s">
        <v>1091</v>
      </c>
      <c r="AS4490" s="116">
        <v>264820</v>
      </c>
    </row>
    <row r="4491" spans="40:45" x14ac:dyDescent="0.25">
      <c r="AN4491" s="116" t="s">
        <v>956</v>
      </c>
      <c r="AO4491" s="116" t="s">
        <v>1181</v>
      </c>
      <c r="AP4491" s="116"/>
      <c r="AQ4491" s="116" t="s">
        <v>1034</v>
      </c>
      <c r="AR4491" s="116" t="s">
        <v>1091</v>
      </c>
      <c r="AS4491" s="116">
        <v>123157</v>
      </c>
    </row>
    <row r="4492" spans="40:45" x14ac:dyDescent="0.25">
      <c r="AN4492" s="116" t="s">
        <v>956</v>
      </c>
      <c r="AO4492" s="116" t="s">
        <v>1181</v>
      </c>
      <c r="AP4492" s="116"/>
      <c r="AQ4492" s="116" t="s">
        <v>1035</v>
      </c>
      <c r="AR4492" s="116" t="s">
        <v>1091</v>
      </c>
      <c r="AS4492" s="116">
        <v>245056</v>
      </c>
    </row>
    <row r="4493" spans="40:45" x14ac:dyDescent="0.25">
      <c r="AN4493" s="116" t="s">
        <v>956</v>
      </c>
      <c r="AO4493" s="116" t="s">
        <v>1181</v>
      </c>
      <c r="AP4493" s="116"/>
      <c r="AQ4493" s="116" t="s">
        <v>1036</v>
      </c>
      <c r="AR4493" s="116" t="s">
        <v>1091</v>
      </c>
      <c r="AS4493" s="116">
        <v>8268</v>
      </c>
    </row>
    <row r="4494" spans="40:45" x14ac:dyDescent="0.25">
      <c r="AN4494" s="116" t="s">
        <v>956</v>
      </c>
      <c r="AO4494" s="116" t="s">
        <v>1181</v>
      </c>
      <c r="AP4494" s="116"/>
      <c r="AQ4494" s="116" t="s">
        <v>1038</v>
      </c>
      <c r="AR4494" s="116" t="s">
        <v>1091</v>
      </c>
      <c r="AS4494" s="116">
        <v>15888</v>
      </c>
    </row>
    <row r="4495" spans="40:45" x14ac:dyDescent="0.25">
      <c r="AN4495" s="116" t="s">
        <v>956</v>
      </c>
      <c r="AO4495" s="116" t="s">
        <v>1181</v>
      </c>
      <c r="AP4495" s="116"/>
      <c r="AQ4495" s="116" t="s">
        <v>1039</v>
      </c>
      <c r="AR4495" s="116" t="s">
        <v>1091</v>
      </c>
      <c r="AS4495" s="116">
        <v>5789</v>
      </c>
    </row>
    <row r="4496" spans="40:45" x14ac:dyDescent="0.25">
      <c r="AN4496" s="116" t="s">
        <v>956</v>
      </c>
      <c r="AO4496" s="116" t="s">
        <v>1181</v>
      </c>
      <c r="AP4496" s="116"/>
      <c r="AQ4496" s="116" t="s">
        <v>1041</v>
      </c>
      <c r="AR4496" s="116" t="s">
        <v>1091</v>
      </c>
      <c r="AS4496" s="116">
        <v>97583</v>
      </c>
    </row>
    <row r="4497" spans="40:45" x14ac:dyDescent="0.25">
      <c r="AN4497" s="116" t="s">
        <v>956</v>
      </c>
      <c r="AO4497" s="116" t="s">
        <v>1181</v>
      </c>
      <c r="AP4497" s="116"/>
      <c r="AQ4497" s="116" t="s">
        <v>1042</v>
      </c>
      <c r="AR4497" s="116" t="s">
        <v>1091</v>
      </c>
      <c r="AS4497" s="116">
        <v>470961</v>
      </c>
    </row>
    <row r="4498" spans="40:45" x14ac:dyDescent="0.25">
      <c r="AN4498" s="116" t="s">
        <v>956</v>
      </c>
      <c r="AO4498" s="116"/>
      <c r="AP4498" s="116"/>
      <c r="AQ4498" s="116" t="s">
        <v>3</v>
      </c>
      <c r="AR4498" s="116" t="s">
        <v>1091</v>
      </c>
      <c r="AS4498" s="116">
        <v>966702</v>
      </c>
    </row>
    <row r="4499" spans="40:45" x14ac:dyDescent="0.25">
      <c r="AN4499" s="116" t="s">
        <v>956</v>
      </c>
      <c r="AO4499" s="116" t="s">
        <v>1182</v>
      </c>
      <c r="AP4499" s="116"/>
      <c r="AQ4499" s="116" t="s">
        <v>1034</v>
      </c>
      <c r="AR4499" s="116" t="s">
        <v>1091</v>
      </c>
      <c r="AS4499" s="116">
        <v>1</v>
      </c>
    </row>
    <row r="4500" spans="40:45" x14ac:dyDescent="0.25">
      <c r="AN4500" s="116" t="s">
        <v>956</v>
      </c>
      <c r="AO4500" s="116" t="s">
        <v>1182</v>
      </c>
      <c r="AP4500" s="116"/>
      <c r="AQ4500" s="116" t="s">
        <v>1035</v>
      </c>
      <c r="AR4500" s="116" t="s">
        <v>1091</v>
      </c>
      <c r="AS4500" s="116">
        <v>352</v>
      </c>
    </row>
    <row r="4501" spans="40:45" x14ac:dyDescent="0.25">
      <c r="AN4501" s="116" t="s">
        <v>956</v>
      </c>
      <c r="AO4501" s="116" t="s">
        <v>1182</v>
      </c>
      <c r="AP4501" s="116"/>
      <c r="AQ4501" s="116" t="s">
        <v>1038</v>
      </c>
      <c r="AR4501" s="116" t="s">
        <v>1091</v>
      </c>
      <c r="AS4501" s="116">
        <v>232</v>
      </c>
    </row>
    <row r="4502" spans="40:45" x14ac:dyDescent="0.25">
      <c r="AN4502" s="116" t="s">
        <v>956</v>
      </c>
      <c r="AO4502" s="116" t="s">
        <v>1182</v>
      </c>
      <c r="AP4502" s="116"/>
      <c r="AQ4502" s="116" t="s">
        <v>1039</v>
      </c>
      <c r="AR4502" s="116" t="s">
        <v>1091</v>
      </c>
      <c r="AS4502" s="116">
        <v>683</v>
      </c>
    </row>
    <row r="4503" spans="40:45" x14ac:dyDescent="0.25">
      <c r="AN4503" s="116" t="s">
        <v>956</v>
      </c>
      <c r="AO4503" s="116" t="s">
        <v>1182</v>
      </c>
      <c r="AP4503" s="116"/>
      <c r="AQ4503" s="116" t="s">
        <v>1040</v>
      </c>
      <c r="AR4503" s="116" t="s">
        <v>1091</v>
      </c>
      <c r="AS4503" s="116">
        <v>5</v>
      </c>
    </row>
    <row r="4504" spans="40:45" x14ac:dyDescent="0.25">
      <c r="AN4504" s="116" t="s">
        <v>956</v>
      </c>
      <c r="AO4504" s="116" t="s">
        <v>1182</v>
      </c>
      <c r="AP4504" s="116"/>
      <c r="AQ4504" s="116" t="s">
        <v>1041</v>
      </c>
      <c r="AR4504" s="116" t="s">
        <v>1091</v>
      </c>
      <c r="AS4504" s="116">
        <v>1586</v>
      </c>
    </row>
    <row r="4505" spans="40:45" x14ac:dyDescent="0.25">
      <c r="AN4505" s="116" t="s">
        <v>956</v>
      </c>
      <c r="AO4505" s="116" t="s">
        <v>1182</v>
      </c>
      <c r="AP4505" s="116"/>
      <c r="AQ4505" s="116" t="s">
        <v>1042</v>
      </c>
      <c r="AR4505" s="116" t="s">
        <v>1091</v>
      </c>
      <c r="AS4505" s="116">
        <v>24735</v>
      </c>
    </row>
    <row r="4506" spans="40:45" x14ac:dyDescent="0.25">
      <c r="AN4506" s="116" t="s">
        <v>956</v>
      </c>
      <c r="AO4506" s="116"/>
      <c r="AP4506" s="116"/>
      <c r="AQ4506" s="116" t="s">
        <v>3</v>
      </c>
      <c r="AR4506" s="116" t="s">
        <v>1091</v>
      </c>
      <c r="AS4506" s="116">
        <v>27594</v>
      </c>
    </row>
    <row r="4507" spans="40:45" x14ac:dyDescent="0.25">
      <c r="AN4507" s="116" t="s">
        <v>1018</v>
      </c>
      <c r="AO4507" s="116" t="s">
        <v>1044</v>
      </c>
      <c r="AP4507" s="116"/>
      <c r="AQ4507" s="116" t="s">
        <v>1034</v>
      </c>
      <c r="AR4507" s="116" t="s">
        <v>1091</v>
      </c>
      <c r="AS4507" s="116">
        <v>41285</v>
      </c>
    </row>
    <row r="4508" spans="40:45" x14ac:dyDescent="0.25">
      <c r="AN4508" s="116" t="s">
        <v>1018</v>
      </c>
      <c r="AO4508" s="116" t="s">
        <v>1044</v>
      </c>
      <c r="AP4508" s="116"/>
      <c r="AQ4508" s="116" t="s">
        <v>1035</v>
      </c>
      <c r="AR4508" s="116" t="s">
        <v>1091</v>
      </c>
      <c r="AS4508" s="116">
        <v>139056</v>
      </c>
    </row>
    <row r="4509" spans="40:45" x14ac:dyDescent="0.25">
      <c r="AN4509" s="116" t="s">
        <v>1018</v>
      </c>
      <c r="AO4509" s="116" t="s">
        <v>1044</v>
      </c>
      <c r="AP4509" s="116"/>
      <c r="AQ4509" s="116" t="s">
        <v>1036</v>
      </c>
      <c r="AR4509" s="116" t="s">
        <v>1091</v>
      </c>
      <c r="AS4509" s="116">
        <v>1725</v>
      </c>
    </row>
    <row r="4510" spans="40:45" x14ac:dyDescent="0.25">
      <c r="AN4510" s="116" t="s">
        <v>1018</v>
      </c>
      <c r="AO4510" s="116" t="s">
        <v>1044</v>
      </c>
      <c r="AP4510" s="116"/>
      <c r="AQ4510" s="116" t="s">
        <v>1038</v>
      </c>
      <c r="AR4510" s="116" t="s">
        <v>1091</v>
      </c>
      <c r="AS4510" s="116">
        <v>6903</v>
      </c>
    </row>
    <row r="4511" spans="40:45" x14ac:dyDescent="0.25">
      <c r="AN4511" s="116" t="s">
        <v>1018</v>
      </c>
      <c r="AO4511" s="116" t="s">
        <v>1044</v>
      </c>
      <c r="AP4511" s="116"/>
      <c r="AQ4511" s="116" t="s">
        <v>1039</v>
      </c>
      <c r="AR4511" s="116" t="s">
        <v>1091</v>
      </c>
      <c r="AS4511" s="116">
        <v>2924</v>
      </c>
    </row>
    <row r="4512" spans="40:45" x14ac:dyDescent="0.25">
      <c r="AN4512" s="116" t="s">
        <v>1018</v>
      </c>
      <c r="AO4512" s="116" t="s">
        <v>1044</v>
      </c>
      <c r="AP4512" s="116"/>
      <c r="AQ4512" s="116" t="s">
        <v>1041</v>
      </c>
      <c r="AR4512" s="116" t="s">
        <v>1091</v>
      </c>
      <c r="AS4512" s="116">
        <v>34606</v>
      </c>
    </row>
    <row r="4513" spans="40:45" x14ac:dyDescent="0.25">
      <c r="AN4513" s="116" t="s">
        <v>1018</v>
      </c>
      <c r="AO4513" s="116" t="s">
        <v>1044</v>
      </c>
      <c r="AP4513" s="116"/>
      <c r="AQ4513" s="116" t="s">
        <v>1042</v>
      </c>
      <c r="AR4513" s="116" t="s">
        <v>1091</v>
      </c>
      <c r="AS4513" s="116">
        <v>161505</v>
      </c>
    </row>
    <row r="4514" spans="40:45" x14ac:dyDescent="0.25">
      <c r="AN4514" s="116" t="s">
        <v>1018</v>
      </c>
      <c r="AO4514" s="116"/>
      <c r="AP4514" s="116"/>
      <c r="AQ4514" s="116" t="s">
        <v>3</v>
      </c>
      <c r="AR4514" s="116" t="s">
        <v>1091</v>
      </c>
      <c r="AS4514" s="116">
        <v>388004</v>
      </c>
    </row>
    <row r="4515" spans="40:45" x14ac:dyDescent="0.25">
      <c r="AN4515" s="116" t="s">
        <v>1018</v>
      </c>
      <c r="AO4515" s="116" t="s">
        <v>1178</v>
      </c>
      <c r="AP4515" s="116"/>
      <c r="AQ4515" s="116" t="s">
        <v>1034</v>
      </c>
      <c r="AR4515" s="116" t="s">
        <v>1091</v>
      </c>
      <c r="AS4515" s="116">
        <v>4030</v>
      </c>
    </row>
    <row r="4516" spans="40:45" x14ac:dyDescent="0.25">
      <c r="AN4516" s="116" t="s">
        <v>1018</v>
      </c>
      <c r="AO4516" s="116" t="s">
        <v>1178</v>
      </c>
      <c r="AP4516" s="116"/>
      <c r="AQ4516" s="116" t="s">
        <v>1035</v>
      </c>
      <c r="AR4516" s="116" t="s">
        <v>1091</v>
      </c>
      <c r="AS4516" s="116">
        <v>6178</v>
      </c>
    </row>
    <row r="4517" spans="40:45" x14ac:dyDescent="0.25">
      <c r="AN4517" s="116" t="s">
        <v>1018</v>
      </c>
      <c r="AO4517" s="116" t="s">
        <v>1178</v>
      </c>
      <c r="AP4517" s="116"/>
      <c r="AQ4517" s="116" t="s">
        <v>1036</v>
      </c>
      <c r="AR4517" s="116" t="s">
        <v>1091</v>
      </c>
      <c r="AS4517" s="116">
        <v>172</v>
      </c>
    </row>
    <row r="4518" spans="40:45" x14ac:dyDescent="0.25">
      <c r="AN4518" s="116" t="s">
        <v>1018</v>
      </c>
      <c r="AO4518" s="116" t="s">
        <v>1178</v>
      </c>
      <c r="AP4518" s="116"/>
      <c r="AQ4518" s="116" t="s">
        <v>1038</v>
      </c>
      <c r="AR4518" s="116" t="s">
        <v>1091</v>
      </c>
      <c r="AS4518" s="116">
        <v>1427</v>
      </c>
    </row>
    <row r="4519" spans="40:45" x14ac:dyDescent="0.25">
      <c r="AN4519" s="116" t="s">
        <v>1018</v>
      </c>
      <c r="AO4519" s="116" t="s">
        <v>1178</v>
      </c>
      <c r="AP4519" s="116"/>
      <c r="AQ4519" s="116" t="s">
        <v>1039</v>
      </c>
      <c r="AR4519" s="116" t="s">
        <v>1091</v>
      </c>
      <c r="AS4519" s="116">
        <v>310</v>
      </c>
    </row>
    <row r="4520" spans="40:45" x14ac:dyDescent="0.25">
      <c r="AN4520" s="116" t="s">
        <v>1018</v>
      </c>
      <c r="AO4520" s="116" t="s">
        <v>1178</v>
      </c>
      <c r="AP4520" s="116"/>
      <c r="AQ4520" s="116" t="s">
        <v>1041</v>
      </c>
      <c r="AR4520" s="116" t="s">
        <v>1091</v>
      </c>
      <c r="AS4520" s="116">
        <v>803</v>
      </c>
    </row>
    <row r="4521" spans="40:45" x14ac:dyDescent="0.25">
      <c r="AN4521" s="116" t="s">
        <v>1018</v>
      </c>
      <c r="AO4521" s="116" t="s">
        <v>1178</v>
      </c>
      <c r="AP4521" s="116"/>
      <c r="AQ4521" s="116" t="s">
        <v>1042</v>
      </c>
      <c r="AR4521" s="116" t="s">
        <v>1091</v>
      </c>
      <c r="AS4521" s="116">
        <v>9809</v>
      </c>
    </row>
    <row r="4522" spans="40:45" x14ac:dyDescent="0.25">
      <c r="AN4522" s="116" t="s">
        <v>1018</v>
      </c>
      <c r="AO4522" s="116"/>
      <c r="AP4522" s="116"/>
      <c r="AQ4522" s="116" t="s">
        <v>3</v>
      </c>
      <c r="AR4522" s="116" t="s">
        <v>1091</v>
      </c>
      <c r="AS4522" s="116">
        <v>22729</v>
      </c>
    </row>
    <row r="4523" spans="40:45" x14ac:dyDescent="0.25">
      <c r="AN4523" s="116" t="s">
        <v>1018</v>
      </c>
      <c r="AO4523" s="116" t="s">
        <v>1179</v>
      </c>
      <c r="AP4523" s="116"/>
      <c r="AQ4523" s="116" t="s">
        <v>1034</v>
      </c>
      <c r="AR4523" s="116" t="s">
        <v>1091</v>
      </c>
      <c r="AS4523" s="116">
        <v>1342</v>
      </c>
    </row>
    <row r="4524" spans="40:45" x14ac:dyDescent="0.25">
      <c r="AN4524" s="116" t="s">
        <v>1018</v>
      </c>
      <c r="AO4524" s="116" t="s">
        <v>1179</v>
      </c>
      <c r="AP4524" s="116"/>
      <c r="AQ4524" s="116" t="s">
        <v>1035</v>
      </c>
      <c r="AR4524" s="116" t="s">
        <v>1091</v>
      </c>
      <c r="AS4524" s="116">
        <v>1249</v>
      </c>
    </row>
    <row r="4525" spans="40:45" x14ac:dyDescent="0.25">
      <c r="AN4525" s="116" t="s">
        <v>1018</v>
      </c>
      <c r="AO4525" s="116" t="s">
        <v>1179</v>
      </c>
      <c r="AP4525" s="116"/>
      <c r="AQ4525" s="116" t="s">
        <v>1036</v>
      </c>
      <c r="AR4525" s="116" t="s">
        <v>1091</v>
      </c>
      <c r="AS4525" s="116">
        <v>172</v>
      </c>
    </row>
    <row r="4526" spans="40:45" x14ac:dyDescent="0.25">
      <c r="AN4526" s="116" t="s">
        <v>1018</v>
      </c>
      <c r="AO4526" s="116" t="s">
        <v>1179</v>
      </c>
      <c r="AP4526" s="116"/>
      <c r="AQ4526" s="116" t="s">
        <v>1038</v>
      </c>
      <c r="AR4526" s="116" t="s">
        <v>1091</v>
      </c>
      <c r="AS4526" s="116">
        <v>1337</v>
      </c>
    </row>
    <row r="4527" spans="40:45" x14ac:dyDescent="0.25">
      <c r="AN4527" s="116" t="s">
        <v>1018</v>
      </c>
      <c r="AO4527" s="116" t="s">
        <v>1179</v>
      </c>
      <c r="AP4527" s="116"/>
      <c r="AQ4527" s="116" t="s">
        <v>1041</v>
      </c>
      <c r="AR4527" s="116" t="s">
        <v>1091</v>
      </c>
      <c r="AS4527" s="116">
        <v>4655</v>
      </c>
    </row>
    <row r="4528" spans="40:45" x14ac:dyDescent="0.25">
      <c r="AN4528" s="116" t="s">
        <v>1018</v>
      </c>
      <c r="AO4528" s="116" t="s">
        <v>1179</v>
      </c>
      <c r="AP4528" s="116"/>
      <c r="AQ4528" s="116" t="s">
        <v>1042</v>
      </c>
      <c r="AR4528" s="116" t="s">
        <v>1091</v>
      </c>
      <c r="AS4528" s="116">
        <v>6981</v>
      </c>
    </row>
    <row r="4529" spans="40:45" x14ac:dyDescent="0.25">
      <c r="AN4529" s="116" t="s">
        <v>1018</v>
      </c>
      <c r="AO4529" s="116"/>
      <c r="AP4529" s="116"/>
      <c r="AQ4529" s="116" t="s">
        <v>3</v>
      </c>
      <c r="AR4529" s="116" t="s">
        <v>1091</v>
      </c>
      <c r="AS4529" s="116">
        <v>15736</v>
      </c>
    </row>
    <row r="4530" spans="40:45" x14ac:dyDescent="0.25">
      <c r="AN4530" s="116" t="s">
        <v>1018</v>
      </c>
      <c r="AO4530" s="116" t="s">
        <v>1180</v>
      </c>
      <c r="AP4530" s="116"/>
      <c r="AQ4530" s="116" t="s">
        <v>1034</v>
      </c>
      <c r="AR4530" s="116" t="s">
        <v>1091</v>
      </c>
      <c r="AS4530" s="116">
        <v>4420</v>
      </c>
    </row>
    <row r="4531" spans="40:45" x14ac:dyDescent="0.25">
      <c r="AN4531" s="116" t="s">
        <v>1018</v>
      </c>
      <c r="AO4531" s="116" t="s">
        <v>1180</v>
      </c>
      <c r="AP4531" s="116"/>
      <c r="AQ4531" s="116" t="s">
        <v>1035</v>
      </c>
      <c r="AR4531" s="116" t="s">
        <v>1091</v>
      </c>
      <c r="AS4531" s="116">
        <v>6107</v>
      </c>
    </row>
    <row r="4532" spans="40:45" x14ac:dyDescent="0.25">
      <c r="AN4532" s="116" t="s">
        <v>1018</v>
      </c>
      <c r="AO4532" s="116" t="s">
        <v>1180</v>
      </c>
      <c r="AP4532" s="116"/>
      <c r="AQ4532" s="116" t="s">
        <v>1036</v>
      </c>
      <c r="AR4532" s="116" t="s">
        <v>1091</v>
      </c>
      <c r="AS4532" s="116">
        <v>345</v>
      </c>
    </row>
    <row r="4533" spans="40:45" x14ac:dyDescent="0.25">
      <c r="AN4533" s="116" t="s">
        <v>1018</v>
      </c>
      <c r="AO4533" s="116" t="s">
        <v>1180</v>
      </c>
      <c r="AP4533" s="116"/>
      <c r="AQ4533" s="116" t="s">
        <v>1038</v>
      </c>
      <c r="AR4533" s="116" t="s">
        <v>1091</v>
      </c>
      <c r="AS4533" s="116">
        <v>1423</v>
      </c>
    </row>
    <row r="4534" spans="40:45" x14ac:dyDescent="0.25">
      <c r="AN4534" s="116" t="s">
        <v>1018</v>
      </c>
      <c r="AO4534" s="116" t="s">
        <v>1180</v>
      </c>
      <c r="AP4534" s="116"/>
      <c r="AQ4534" s="116" t="s">
        <v>1039</v>
      </c>
      <c r="AR4534" s="116" t="s">
        <v>1091</v>
      </c>
      <c r="AS4534" s="116">
        <v>2108</v>
      </c>
    </row>
    <row r="4535" spans="40:45" x14ac:dyDescent="0.25">
      <c r="AN4535" s="116" t="s">
        <v>1018</v>
      </c>
      <c r="AO4535" s="116" t="s">
        <v>1180</v>
      </c>
      <c r="AP4535" s="116"/>
      <c r="AQ4535" s="116" t="s">
        <v>1041</v>
      </c>
      <c r="AR4535" s="116" t="s">
        <v>1091</v>
      </c>
      <c r="AS4535" s="116">
        <v>5549</v>
      </c>
    </row>
    <row r="4536" spans="40:45" x14ac:dyDescent="0.25">
      <c r="AN4536" s="116" t="s">
        <v>1018</v>
      </c>
      <c r="AO4536" s="116" t="s">
        <v>1180</v>
      </c>
      <c r="AP4536" s="116"/>
      <c r="AQ4536" s="116" t="s">
        <v>1042</v>
      </c>
      <c r="AR4536" s="116" t="s">
        <v>1091</v>
      </c>
      <c r="AS4536" s="116">
        <v>26523</v>
      </c>
    </row>
    <row r="4537" spans="40:45" x14ac:dyDescent="0.25">
      <c r="AN4537" s="116" t="s">
        <v>1018</v>
      </c>
      <c r="AO4537" s="116"/>
      <c r="AP4537" s="116"/>
      <c r="AQ4537" s="116" t="s">
        <v>3</v>
      </c>
      <c r="AR4537" s="116" t="s">
        <v>1091</v>
      </c>
      <c r="AS4537" s="116">
        <v>46475</v>
      </c>
    </row>
    <row r="4538" spans="40:45" x14ac:dyDescent="0.25">
      <c r="AN4538" s="116" t="s">
        <v>1018</v>
      </c>
      <c r="AO4538" s="116" t="s">
        <v>1181</v>
      </c>
      <c r="AP4538" s="116"/>
      <c r="AQ4538" s="116" t="s">
        <v>1034</v>
      </c>
      <c r="AR4538" s="116" t="s">
        <v>1091</v>
      </c>
      <c r="AS4538" s="116">
        <v>31285</v>
      </c>
    </row>
    <row r="4539" spans="40:45" x14ac:dyDescent="0.25">
      <c r="AN4539" s="116" t="s">
        <v>1018</v>
      </c>
      <c r="AO4539" s="116" t="s">
        <v>1181</v>
      </c>
      <c r="AP4539" s="116"/>
      <c r="AQ4539" s="116" t="s">
        <v>1035</v>
      </c>
      <c r="AR4539" s="116" t="s">
        <v>1091</v>
      </c>
      <c r="AS4539" s="116">
        <v>124843</v>
      </c>
    </row>
    <row r="4540" spans="40:45" x14ac:dyDescent="0.25">
      <c r="AN4540" s="116" t="s">
        <v>1018</v>
      </c>
      <c r="AO4540" s="116" t="s">
        <v>1181</v>
      </c>
      <c r="AP4540" s="116"/>
      <c r="AQ4540" s="116" t="s">
        <v>1036</v>
      </c>
      <c r="AR4540" s="116" t="s">
        <v>1091</v>
      </c>
      <c r="AS4540" s="116">
        <v>862</v>
      </c>
    </row>
    <row r="4541" spans="40:45" x14ac:dyDescent="0.25">
      <c r="AN4541" s="116" t="s">
        <v>1018</v>
      </c>
      <c r="AO4541" s="116" t="s">
        <v>1181</v>
      </c>
      <c r="AP4541" s="116"/>
      <c r="AQ4541" s="116" t="s">
        <v>1038</v>
      </c>
      <c r="AR4541" s="116" t="s">
        <v>1091</v>
      </c>
      <c r="AS4541" s="116">
        <v>2464</v>
      </c>
    </row>
    <row r="4542" spans="40:45" x14ac:dyDescent="0.25">
      <c r="AN4542" s="116" t="s">
        <v>1018</v>
      </c>
      <c r="AO4542" s="116" t="s">
        <v>1181</v>
      </c>
      <c r="AP4542" s="116"/>
      <c r="AQ4542" s="116" t="s">
        <v>1039</v>
      </c>
      <c r="AR4542" s="116" t="s">
        <v>1091</v>
      </c>
      <c r="AS4542" s="116">
        <v>505</v>
      </c>
    </row>
    <row r="4543" spans="40:45" x14ac:dyDescent="0.25">
      <c r="AN4543" s="116" t="s">
        <v>1018</v>
      </c>
      <c r="AO4543" s="116" t="s">
        <v>1181</v>
      </c>
      <c r="AP4543" s="116"/>
      <c r="AQ4543" s="116" t="s">
        <v>1041</v>
      </c>
      <c r="AR4543" s="116" t="s">
        <v>1091</v>
      </c>
      <c r="AS4543" s="116">
        <v>23591</v>
      </c>
    </row>
    <row r="4544" spans="40:45" x14ac:dyDescent="0.25">
      <c r="AN4544" s="116" t="s">
        <v>1018</v>
      </c>
      <c r="AO4544" s="116" t="s">
        <v>1181</v>
      </c>
      <c r="AP4544" s="116"/>
      <c r="AQ4544" s="116" t="s">
        <v>1042</v>
      </c>
      <c r="AR4544" s="116" t="s">
        <v>1091</v>
      </c>
      <c r="AS4544" s="116">
        <v>117922</v>
      </c>
    </row>
    <row r="4545" spans="40:45" x14ac:dyDescent="0.25">
      <c r="AN4545" s="116" t="s">
        <v>1018</v>
      </c>
      <c r="AO4545" s="116"/>
      <c r="AP4545" s="116"/>
      <c r="AQ4545" s="116" t="s">
        <v>3</v>
      </c>
      <c r="AR4545" s="116" t="s">
        <v>1091</v>
      </c>
      <c r="AS4545" s="116">
        <v>301472</v>
      </c>
    </row>
    <row r="4546" spans="40:45" x14ac:dyDescent="0.25">
      <c r="AN4546" s="116" t="s">
        <v>1018</v>
      </c>
      <c r="AO4546" s="116" t="s">
        <v>1182</v>
      </c>
      <c r="AP4546" s="116"/>
      <c r="AQ4546" s="116" t="s">
        <v>1034</v>
      </c>
      <c r="AR4546" s="116" t="s">
        <v>1091</v>
      </c>
      <c r="AS4546" s="116">
        <v>208</v>
      </c>
    </row>
    <row r="4547" spans="40:45" x14ac:dyDescent="0.25">
      <c r="AN4547" s="116" t="s">
        <v>1018</v>
      </c>
      <c r="AO4547" s="116" t="s">
        <v>1182</v>
      </c>
      <c r="AP4547" s="116"/>
      <c r="AQ4547" s="116" t="s">
        <v>1035</v>
      </c>
      <c r="AR4547" s="116" t="s">
        <v>1091</v>
      </c>
      <c r="AS4547" s="116">
        <v>679</v>
      </c>
    </row>
    <row r="4548" spans="40:45" x14ac:dyDescent="0.25">
      <c r="AN4548" s="116" t="s">
        <v>1018</v>
      </c>
      <c r="AO4548" s="116" t="s">
        <v>1182</v>
      </c>
      <c r="AP4548" s="116"/>
      <c r="AQ4548" s="116" t="s">
        <v>1036</v>
      </c>
      <c r="AR4548" s="116" t="s">
        <v>1091</v>
      </c>
      <c r="AS4548" s="116">
        <v>172</v>
      </c>
    </row>
    <row r="4549" spans="40:45" x14ac:dyDescent="0.25">
      <c r="AN4549" s="116" t="s">
        <v>1018</v>
      </c>
      <c r="AO4549" s="116" t="s">
        <v>1182</v>
      </c>
      <c r="AP4549" s="116"/>
      <c r="AQ4549" s="116" t="s">
        <v>1038</v>
      </c>
      <c r="AR4549" s="116" t="s">
        <v>1091</v>
      </c>
      <c r="AS4549" s="116">
        <v>252</v>
      </c>
    </row>
    <row r="4550" spans="40:45" x14ac:dyDescent="0.25">
      <c r="AN4550" s="116" t="s">
        <v>1018</v>
      </c>
      <c r="AO4550" s="116" t="s">
        <v>1182</v>
      </c>
      <c r="AP4550" s="116"/>
      <c r="AQ4550" s="116" t="s">
        <v>1041</v>
      </c>
      <c r="AR4550" s="116" t="s">
        <v>1091</v>
      </c>
      <c r="AS4550" s="116">
        <v>10</v>
      </c>
    </row>
    <row r="4551" spans="40:45" x14ac:dyDescent="0.25">
      <c r="AN4551" s="116" t="s">
        <v>1018</v>
      </c>
      <c r="AO4551" s="116" t="s">
        <v>1182</v>
      </c>
      <c r="AP4551" s="116"/>
      <c r="AQ4551" s="116" t="s">
        <v>1042</v>
      </c>
      <c r="AR4551" s="116" t="s">
        <v>1091</v>
      </c>
      <c r="AS4551" s="116">
        <v>271</v>
      </c>
    </row>
    <row r="4552" spans="40:45" x14ac:dyDescent="0.25">
      <c r="AN4552" s="116" t="s">
        <v>1018</v>
      </c>
      <c r="AO4552" s="116"/>
      <c r="AP4552" s="116"/>
      <c r="AQ4552" s="116" t="s">
        <v>3</v>
      </c>
      <c r="AR4552" s="116" t="s">
        <v>1091</v>
      </c>
      <c r="AS4552" s="116">
        <v>1593</v>
      </c>
    </row>
    <row r="4553" spans="40:45" x14ac:dyDescent="0.25">
      <c r="AN4553" s="116" t="s">
        <v>1172</v>
      </c>
      <c r="AO4553" s="116" t="s">
        <v>1044</v>
      </c>
      <c r="AP4553" s="116"/>
      <c r="AQ4553" s="116" t="s">
        <v>1034</v>
      </c>
      <c r="AR4553" s="116" t="s">
        <v>1091</v>
      </c>
      <c r="AS4553" s="116">
        <v>57396</v>
      </c>
    </row>
    <row r="4554" spans="40:45" x14ac:dyDescent="0.25">
      <c r="AN4554" s="116" t="s">
        <v>1172</v>
      </c>
      <c r="AO4554" s="116" t="s">
        <v>1044</v>
      </c>
      <c r="AP4554" s="116"/>
      <c r="AQ4554" s="116" t="s">
        <v>1035</v>
      </c>
      <c r="AR4554" s="116" t="s">
        <v>1091</v>
      </c>
      <c r="AS4554" s="116">
        <v>35935</v>
      </c>
    </row>
    <row r="4555" spans="40:45" x14ac:dyDescent="0.25">
      <c r="AN4555" s="116" t="s">
        <v>1172</v>
      </c>
      <c r="AO4555" s="116" t="s">
        <v>1044</v>
      </c>
      <c r="AP4555" s="116"/>
      <c r="AQ4555" s="116" t="s">
        <v>1036</v>
      </c>
      <c r="AR4555" s="116" t="s">
        <v>1091</v>
      </c>
      <c r="AS4555" s="116">
        <v>2163</v>
      </c>
    </row>
    <row r="4556" spans="40:45" x14ac:dyDescent="0.25">
      <c r="AN4556" s="116" t="s">
        <v>1172</v>
      </c>
      <c r="AO4556" s="116" t="s">
        <v>1044</v>
      </c>
      <c r="AP4556" s="116"/>
      <c r="AQ4556" s="116" t="s">
        <v>1039</v>
      </c>
      <c r="AR4556" s="116" t="s">
        <v>1091</v>
      </c>
      <c r="AS4556" s="116">
        <v>5420</v>
      </c>
    </row>
    <row r="4557" spans="40:45" x14ac:dyDescent="0.25">
      <c r="AN4557" s="116" t="s">
        <v>1172</v>
      </c>
      <c r="AO4557" s="116" t="s">
        <v>1044</v>
      </c>
      <c r="AP4557" s="116"/>
      <c r="AQ4557" s="116" t="s">
        <v>1041</v>
      </c>
      <c r="AR4557" s="116" t="s">
        <v>1091</v>
      </c>
      <c r="AS4557" s="116">
        <v>6209</v>
      </c>
    </row>
    <row r="4558" spans="40:45" x14ac:dyDescent="0.25">
      <c r="AN4558" s="116" t="s">
        <v>1172</v>
      </c>
      <c r="AO4558" s="116" t="s">
        <v>1044</v>
      </c>
      <c r="AP4558" s="116"/>
      <c r="AQ4558" s="116" t="s">
        <v>1042</v>
      </c>
      <c r="AR4558" s="116" t="s">
        <v>1091</v>
      </c>
      <c r="AS4558" s="116">
        <v>94495</v>
      </c>
    </row>
    <row r="4559" spans="40:45" x14ac:dyDescent="0.25">
      <c r="AN4559" s="116" t="s">
        <v>1172</v>
      </c>
      <c r="AO4559" s="116"/>
      <c r="AP4559" s="116"/>
      <c r="AQ4559" s="116" t="s">
        <v>3</v>
      </c>
      <c r="AR4559" s="116" t="s">
        <v>1091</v>
      </c>
      <c r="AS4559" s="116">
        <v>201618</v>
      </c>
    </row>
    <row r="4560" spans="40:45" x14ac:dyDescent="0.25">
      <c r="AN4560" s="116" t="s">
        <v>1172</v>
      </c>
      <c r="AO4560" s="116" t="s">
        <v>1178</v>
      </c>
      <c r="AP4560" s="116"/>
      <c r="AQ4560" s="116" t="s">
        <v>1034</v>
      </c>
      <c r="AR4560" s="116" t="s">
        <v>1091</v>
      </c>
      <c r="AS4560" s="116">
        <v>1771</v>
      </c>
    </row>
    <row r="4561" spans="40:45" x14ac:dyDescent="0.25">
      <c r="AN4561" s="116" t="s">
        <v>1172</v>
      </c>
      <c r="AO4561" s="116" t="s">
        <v>1178</v>
      </c>
      <c r="AP4561" s="116"/>
      <c r="AQ4561" s="116" t="s">
        <v>1035</v>
      </c>
      <c r="AR4561" s="116" t="s">
        <v>1091</v>
      </c>
      <c r="AS4561" s="116">
        <v>12297</v>
      </c>
    </row>
    <row r="4562" spans="40:45" x14ac:dyDescent="0.25">
      <c r="AN4562" s="116" t="s">
        <v>1172</v>
      </c>
      <c r="AO4562" s="116" t="s">
        <v>1178</v>
      </c>
      <c r="AP4562" s="116"/>
      <c r="AQ4562" s="116" t="s">
        <v>1036</v>
      </c>
      <c r="AR4562" s="116" t="s">
        <v>1091</v>
      </c>
      <c r="AS4562" s="116">
        <v>77</v>
      </c>
    </row>
    <row r="4563" spans="40:45" x14ac:dyDescent="0.25">
      <c r="AN4563" s="116" t="s">
        <v>1172</v>
      </c>
      <c r="AO4563" s="116" t="s">
        <v>1178</v>
      </c>
      <c r="AP4563" s="116"/>
      <c r="AQ4563" s="116" t="s">
        <v>1039</v>
      </c>
      <c r="AR4563" s="116" t="s">
        <v>1091</v>
      </c>
      <c r="AS4563" s="116">
        <v>359</v>
      </c>
    </row>
    <row r="4564" spans="40:45" x14ac:dyDescent="0.25">
      <c r="AN4564" s="116" t="s">
        <v>1172</v>
      </c>
      <c r="AO4564" s="116" t="s">
        <v>1178</v>
      </c>
      <c r="AP4564" s="116"/>
      <c r="AQ4564" s="116" t="s">
        <v>1041</v>
      </c>
      <c r="AR4564" s="116" t="s">
        <v>1091</v>
      </c>
      <c r="AS4564" s="116">
        <v>280</v>
      </c>
    </row>
    <row r="4565" spans="40:45" x14ac:dyDescent="0.25">
      <c r="AN4565" s="116" t="s">
        <v>1172</v>
      </c>
      <c r="AO4565" s="116" t="s">
        <v>1178</v>
      </c>
      <c r="AP4565" s="116"/>
      <c r="AQ4565" s="116" t="s">
        <v>1042</v>
      </c>
      <c r="AR4565" s="116" t="s">
        <v>1091</v>
      </c>
      <c r="AS4565" s="116">
        <v>8691</v>
      </c>
    </row>
    <row r="4566" spans="40:45" x14ac:dyDescent="0.25">
      <c r="AN4566" s="116" t="s">
        <v>1172</v>
      </c>
      <c r="AO4566" s="116"/>
      <c r="AP4566" s="116"/>
      <c r="AQ4566" s="116" t="s">
        <v>3</v>
      </c>
      <c r="AR4566" s="116" t="s">
        <v>1091</v>
      </c>
      <c r="AS4566" s="116">
        <v>23474</v>
      </c>
    </row>
    <row r="4567" spans="40:45" x14ac:dyDescent="0.25">
      <c r="AN4567" s="116" t="s">
        <v>1172</v>
      </c>
      <c r="AO4567" s="116" t="s">
        <v>1179</v>
      </c>
      <c r="AP4567" s="116"/>
      <c r="AQ4567" s="116" t="s">
        <v>1034</v>
      </c>
      <c r="AR4567" s="116" t="s">
        <v>1091</v>
      </c>
      <c r="AS4567" s="116">
        <v>839</v>
      </c>
    </row>
    <row r="4568" spans="40:45" x14ac:dyDescent="0.25">
      <c r="AN4568" s="116" t="s">
        <v>1172</v>
      </c>
      <c r="AO4568" s="116" t="s">
        <v>1179</v>
      </c>
      <c r="AP4568" s="116"/>
      <c r="AQ4568" s="116" t="s">
        <v>1035</v>
      </c>
      <c r="AR4568" s="116" t="s">
        <v>1091</v>
      </c>
      <c r="AS4568" s="116">
        <v>301</v>
      </c>
    </row>
    <row r="4569" spans="40:45" x14ac:dyDescent="0.25">
      <c r="AN4569" s="116" t="s">
        <v>1172</v>
      </c>
      <c r="AO4569" s="116" t="s">
        <v>1179</v>
      </c>
      <c r="AP4569" s="116"/>
      <c r="AQ4569" s="116" t="s">
        <v>1036</v>
      </c>
      <c r="AR4569" s="116" t="s">
        <v>1091</v>
      </c>
      <c r="AS4569" s="116">
        <v>115</v>
      </c>
    </row>
    <row r="4570" spans="40:45" x14ac:dyDescent="0.25">
      <c r="AN4570" s="116" t="s">
        <v>1172</v>
      </c>
      <c r="AO4570" s="116" t="s">
        <v>1179</v>
      </c>
      <c r="AP4570" s="116"/>
      <c r="AQ4570" s="116" t="s">
        <v>1041</v>
      </c>
      <c r="AR4570" s="116" t="s">
        <v>1091</v>
      </c>
      <c r="AS4570" s="116">
        <v>324</v>
      </c>
    </row>
    <row r="4571" spans="40:45" x14ac:dyDescent="0.25">
      <c r="AN4571" s="116" t="s">
        <v>1172</v>
      </c>
      <c r="AO4571" s="116" t="s">
        <v>1179</v>
      </c>
      <c r="AP4571" s="116"/>
      <c r="AQ4571" s="116" t="s">
        <v>1042</v>
      </c>
      <c r="AR4571" s="116" t="s">
        <v>1091</v>
      </c>
      <c r="AS4571" s="116">
        <v>23863</v>
      </c>
    </row>
    <row r="4572" spans="40:45" x14ac:dyDescent="0.25">
      <c r="AN4572" s="116" t="s">
        <v>1172</v>
      </c>
      <c r="AO4572" s="116"/>
      <c r="AP4572" s="116"/>
      <c r="AQ4572" s="116" t="s">
        <v>3</v>
      </c>
      <c r="AR4572" s="116" t="s">
        <v>1091</v>
      </c>
      <c r="AS4572" s="116">
        <v>25443</v>
      </c>
    </row>
    <row r="4573" spans="40:45" x14ac:dyDescent="0.25">
      <c r="AN4573" s="116" t="s">
        <v>1172</v>
      </c>
      <c r="AO4573" s="116" t="s">
        <v>1180</v>
      </c>
      <c r="AP4573" s="116"/>
      <c r="AQ4573" s="116" t="s">
        <v>1034</v>
      </c>
      <c r="AR4573" s="116" t="s">
        <v>1091</v>
      </c>
      <c r="AS4573" s="116">
        <v>53</v>
      </c>
    </row>
    <row r="4574" spans="40:45" x14ac:dyDescent="0.25">
      <c r="AN4574" s="116" t="s">
        <v>1172</v>
      </c>
      <c r="AO4574" s="116" t="s">
        <v>1180</v>
      </c>
      <c r="AP4574" s="116"/>
      <c r="AQ4574" s="116" t="s">
        <v>1035</v>
      </c>
      <c r="AR4574" s="116" t="s">
        <v>1091</v>
      </c>
      <c r="AS4574" s="116">
        <v>621</v>
      </c>
    </row>
    <row r="4575" spans="40:45" x14ac:dyDescent="0.25">
      <c r="AN4575" s="116" t="s">
        <v>1172</v>
      </c>
      <c r="AO4575" s="116" t="s">
        <v>1180</v>
      </c>
      <c r="AP4575" s="116"/>
      <c r="AQ4575" s="116" t="s">
        <v>1036</v>
      </c>
      <c r="AR4575" s="116" t="s">
        <v>1091</v>
      </c>
      <c r="AS4575" s="116">
        <v>400</v>
      </c>
    </row>
    <row r="4576" spans="40:45" x14ac:dyDescent="0.25">
      <c r="AN4576" s="116" t="s">
        <v>1172</v>
      </c>
      <c r="AO4576" s="116" t="s">
        <v>1180</v>
      </c>
      <c r="AP4576" s="116"/>
      <c r="AQ4576" s="116" t="s">
        <v>1039</v>
      </c>
      <c r="AR4576" s="116" t="s">
        <v>1091</v>
      </c>
      <c r="AS4576" s="116">
        <v>1793</v>
      </c>
    </row>
    <row r="4577" spans="40:45" x14ac:dyDescent="0.25">
      <c r="AN4577" s="116" t="s">
        <v>1172</v>
      </c>
      <c r="AO4577" s="116" t="s">
        <v>1180</v>
      </c>
      <c r="AP4577" s="116"/>
      <c r="AQ4577" s="116" t="s">
        <v>1041</v>
      </c>
      <c r="AR4577" s="116" t="s">
        <v>1091</v>
      </c>
      <c r="AS4577" s="116">
        <v>237</v>
      </c>
    </row>
    <row r="4578" spans="40:45" x14ac:dyDescent="0.25">
      <c r="AN4578" s="116" t="s">
        <v>1172</v>
      </c>
      <c r="AO4578" s="116" t="s">
        <v>1180</v>
      </c>
      <c r="AP4578" s="116"/>
      <c r="AQ4578" s="116" t="s">
        <v>1042</v>
      </c>
      <c r="AR4578" s="116" t="s">
        <v>1091</v>
      </c>
      <c r="AS4578" s="116">
        <v>8597</v>
      </c>
    </row>
    <row r="4579" spans="40:45" x14ac:dyDescent="0.25">
      <c r="AN4579" s="116" t="s">
        <v>1172</v>
      </c>
      <c r="AO4579" s="116"/>
      <c r="AP4579" s="116"/>
      <c r="AQ4579" s="116" t="s">
        <v>3</v>
      </c>
      <c r="AR4579" s="116" t="s">
        <v>1091</v>
      </c>
      <c r="AS4579" s="116">
        <v>11700</v>
      </c>
    </row>
    <row r="4580" spans="40:45" x14ac:dyDescent="0.25">
      <c r="AN4580" s="116" t="s">
        <v>1172</v>
      </c>
      <c r="AO4580" s="116" t="s">
        <v>1181</v>
      </c>
      <c r="AP4580" s="116"/>
      <c r="AQ4580" s="116" t="s">
        <v>1034</v>
      </c>
      <c r="AR4580" s="116" t="s">
        <v>1091</v>
      </c>
      <c r="AS4580" s="116">
        <v>54706</v>
      </c>
    </row>
    <row r="4581" spans="40:45" x14ac:dyDescent="0.25">
      <c r="AN4581" s="116" t="s">
        <v>1172</v>
      </c>
      <c r="AO4581" s="116" t="s">
        <v>1181</v>
      </c>
      <c r="AP4581" s="116"/>
      <c r="AQ4581" s="116" t="s">
        <v>1035</v>
      </c>
      <c r="AR4581" s="116" t="s">
        <v>1091</v>
      </c>
      <c r="AS4581" s="116">
        <v>22717</v>
      </c>
    </row>
    <row r="4582" spans="40:45" x14ac:dyDescent="0.25">
      <c r="AN4582" s="116" t="s">
        <v>1172</v>
      </c>
      <c r="AO4582" s="116" t="s">
        <v>1181</v>
      </c>
      <c r="AP4582" s="116"/>
      <c r="AQ4582" s="116" t="s">
        <v>1036</v>
      </c>
      <c r="AR4582" s="116" t="s">
        <v>1091</v>
      </c>
      <c r="AS4582" s="116">
        <v>1354</v>
      </c>
    </row>
    <row r="4583" spans="40:45" x14ac:dyDescent="0.25">
      <c r="AN4583" s="116" t="s">
        <v>1172</v>
      </c>
      <c r="AO4583" s="116" t="s">
        <v>1181</v>
      </c>
      <c r="AP4583" s="116"/>
      <c r="AQ4583" s="116" t="s">
        <v>1039</v>
      </c>
      <c r="AR4583" s="116" t="s">
        <v>1091</v>
      </c>
      <c r="AS4583" s="116">
        <v>3063</v>
      </c>
    </row>
    <row r="4584" spans="40:45" x14ac:dyDescent="0.25">
      <c r="AN4584" s="116" t="s">
        <v>1172</v>
      </c>
      <c r="AO4584" s="116" t="s">
        <v>1181</v>
      </c>
      <c r="AP4584" s="116"/>
      <c r="AQ4584" s="116" t="s">
        <v>1041</v>
      </c>
      <c r="AR4584" s="116" t="s">
        <v>1091</v>
      </c>
      <c r="AS4584" s="116">
        <v>5043</v>
      </c>
    </row>
    <row r="4585" spans="40:45" x14ac:dyDescent="0.25">
      <c r="AN4585" s="116" t="s">
        <v>1172</v>
      </c>
      <c r="AO4585" s="116" t="s">
        <v>1181</v>
      </c>
      <c r="AP4585" s="116"/>
      <c r="AQ4585" s="116" t="s">
        <v>1042</v>
      </c>
      <c r="AR4585" s="116" t="s">
        <v>1091</v>
      </c>
      <c r="AS4585" s="116">
        <v>50247</v>
      </c>
    </row>
    <row r="4586" spans="40:45" x14ac:dyDescent="0.25">
      <c r="AN4586" s="116" t="s">
        <v>1172</v>
      </c>
      <c r="AO4586" s="116"/>
      <c r="AP4586" s="116"/>
      <c r="AQ4586" s="116" t="s">
        <v>3</v>
      </c>
      <c r="AR4586" s="116" t="s">
        <v>1091</v>
      </c>
      <c r="AS4586" s="116">
        <v>137131</v>
      </c>
    </row>
    <row r="4587" spans="40:45" x14ac:dyDescent="0.25">
      <c r="AN4587" s="116" t="s">
        <v>1172</v>
      </c>
      <c r="AO4587" s="116" t="s">
        <v>1182</v>
      </c>
      <c r="AP4587" s="116"/>
      <c r="AQ4587" s="116" t="s">
        <v>1034</v>
      </c>
      <c r="AR4587" s="116" t="s">
        <v>1091</v>
      </c>
      <c r="AS4587" s="116">
        <v>27</v>
      </c>
    </row>
    <row r="4588" spans="40:45" x14ac:dyDescent="0.25">
      <c r="AN4588" s="116" t="s">
        <v>1172</v>
      </c>
      <c r="AO4588" s="116" t="s">
        <v>1182</v>
      </c>
      <c r="AP4588" s="116"/>
      <c r="AQ4588" s="116" t="s">
        <v>1036</v>
      </c>
      <c r="AR4588" s="116" t="s">
        <v>1091</v>
      </c>
      <c r="AS4588" s="116">
        <v>217</v>
      </c>
    </row>
    <row r="4589" spans="40:45" x14ac:dyDescent="0.25">
      <c r="AN4589" s="116" t="s">
        <v>1172</v>
      </c>
      <c r="AO4589" s="116" t="s">
        <v>1182</v>
      </c>
      <c r="AP4589" s="116"/>
      <c r="AQ4589" s="116" t="s">
        <v>1039</v>
      </c>
      <c r="AR4589" s="116" t="s">
        <v>1091</v>
      </c>
      <c r="AS4589" s="116">
        <v>206</v>
      </c>
    </row>
    <row r="4590" spans="40:45" x14ac:dyDescent="0.25">
      <c r="AN4590" s="116" t="s">
        <v>1172</v>
      </c>
      <c r="AO4590" s="116" t="s">
        <v>1182</v>
      </c>
      <c r="AP4590" s="116"/>
      <c r="AQ4590" s="116" t="s">
        <v>1041</v>
      </c>
      <c r="AR4590" s="116" t="s">
        <v>1091</v>
      </c>
      <c r="AS4590" s="116">
        <v>325</v>
      </c>
    </row>
    <row r="4591" spans="40:45" x14ac:dyDescent="0.25">
      <c r="AN4591" s="116" t="s">
        <v>1172</v>
      </c>
      <c r="AO4591" s="116" t="s">
        <v>1182</v>
      </c>
      <c r="AP4591" s="116"/>
      <c r="AQ4591" s="116" t="s">
        <v>1042</v>
      </c>
      <c r="AR4591" s="116" t="s">
        <v>1091</v>
      </c>
      <c r="AS4591" s="116">
        <v>3096</v>
      </c>
    </row>
    <row r="4592" spans="40:45" x14ac:dyDescent="0.25">
      <c r="AN4592" s="116" t="s">
        <v>1172</v>
      </c>
      <c r="AO4592" s="116"/>
      <c r="AP4592" s="116"/>
      <c r="AQ4592" s="116" t="s">
        <v>3</v>
      </c>
      <c r="AR4592" s="116" t="s">
        <v>1091</v>
      </c>
      <c r="AS4592" s="116">
        <v>3871</v>
      </c>
    </row>
    <row r="4593" spans="40:45" x14ac:dyDescent="0.25">
      <c r="AN4593" s="116" t="s">
        <v>1173</v>
      </c>
      <c r="AO4593" s="116" t="s">
        <v>1044</v>
      </c>
      <c r="AP4593" s="116"/>
      <c r="AQ4593" s="116" t="s">
        <v>1034</v>
      </c>
      <c r="AR4593" s="116" t="s">
        <v>1091</v>
      </c>
      <c r="AS4593" s="116">
        <v>46154</v>
      </c>
    </row>
    <row r="4594" spans="40:45" x14ac:dyDescent="0.25">
      <c r="AN4594" s="116" t="s">
        <v>1173</v>
      </c>
      <c r="AO4594" s="116" t="s">
        <v>1044</v>
      </c>
      <c r="AP4594" s="116"/>
      <c r="AQ4594" s="116" t="s">
        <v>1035</v>
      </c>
      <c r="AR4594" s="116" t="s">
        <v>1091</v>
      </c>
      <c r="AS4594" s="116">
        <v>90885</v>
      </c>
    </row>
    <row r="4595" spans="40:45" x14ac:dyDescent="0.25">
      <c r="AN4595" s="116" t="s">
        <v>1173</v>
      </c>
      <c r="AO4595" s="116" t="s">
        <v>1044</v>
      </c>
      <c r="AP4595" s="116"/>
      <c r="AQ4595" s="116" t="s">
        <v>1036</v>
      </c>
      <c r="AR4595" s="116" t="s">
        <v>1091</v>
      </c>
      <c r="AS4595" s="116">
        <v>10120</v>
      </c>
    </row>
    <row r="4596" spans="40:45" x14ac:dyDescent="0.25">
      <c r="AN4596" s="116" t="s">
        <v>1173</v>
      </c>
      <c r="AO4596" s="116" t="s">
        <v>1044</v>
      </c>
      <c r="AP4596" s="116"/>
      <c r="AQ4596" s="116" t="s">
        <v>1038</v>
      </c>
      <c r="AR4596" s="116" t="s">
        <v>1091</v>
      </c>
      <c r="AS4596" s="116">
        <v>458</v>
      </c>
    </row>
    <row r="4597" spans="40:45" x14ac:dyDescent="0.25">
      <c r="AN4597" s="116" t="s">
        <v>1173</v>
      </c>
      <c r="AO4597" s="116" t="s">
        <v>1044</v>
      </c>
      <c r="AP4597" s="116"/>
      <c r="AQ4597" s="116" t="s">
        <v>1039</v>
      </c>
      <c r="AR4597" s="116" t="s">
        <v>1091</v>
      </c>
      <c r="AS4597" s="116">
        <v>2942</v>
      </c>
    </row>
    <row r="4598" spans="40:45" x14ac:dyDescent="0.25">
      <c r="AN4598" s="116" t="s">
        <v>1173</v>
      </c>
      <c r="AO4598" s="116" t="s">
        <v>1044</v>
      </c>
      <c r="AP4598" s="116"/>
      <c r="AQ4598" s="116" t="s">
        <v>1041</v>
      </c>
      <c r="AR4598" s="116" t="s">
        <v>1091</v>
      </c>
      <c r="AS4598" s="116">
        <v>2666</v>
      </c>
    </row>
    <row r="4599" spans="40:45" x14ac:dyDescent="0.25">
      <c r="AN4599" s="116" t="s">
        <v>1173</v>
      </c>
      <c r="AO4599" s="116" t="s">
        <v>1044</v>
      </c>
      <c r="AP4599" s="116"/>
      <c r="AQ4599" s="116" t="s">
        <v>1042</v>
      </c>
      <c r="AR4599" s="116" t="s">
        <v>1091</v>
      </c>
      <c r="AS4599" s="116">
        <v>15929</v>
      </c>
    </row>
    <row r="4600" spans="40:45" x14ac:dyDescent="0.25">
      <c r="AN4600" s="116" t="s">
        <v>1173</v>
      </c>
      <c r="AO4600" s="116"/>
      <c r="AP4600" s="116"/>
      <c r="AQ4600" s="116" t="s">
        <v>3</v>
      </c>
      <c r="AR4600" s="116" t="s">
        <v>1091</v>
      </c>
      <c r="AS4600" s="116">
        <v>169154</v>
      </c>
    </row>
    <row r="4601" spans="40:45" x14ac:dyDescent="0.25">
      <c r="AN4601" s="116" t="s">
        <v>1173</v>
      </c>
      <c r="AO4601" s="116" t="s">
        <v>1178</v>
      </c>
      <c r="AP4601" s="116"/>
      <c r="AQ4601" s="116" t="s">
        <v>1034</v>
      </c>
      <c r="AR4601" s="116" t="s">
        <v>1091</v>
      </c>
      <c r="AS4601" s="116">
        <v>1684</v>
      </c>
    </row>
    <row r="4602" spans="40:45" x14ac:dyDescent="0.25">
      <c r="AN4602" s="116" t="s">
        <v>1173</v>
      </c>
      <c r="AO4602" s="116" t="s">
        <v>1178</v>
      </c>
      <c r="AP4602" s="116"/>
      <c r="AQ4602" s="116" t="s">
        <v>1035</v>
      </c>
      <c r="AR4602" s="116" t="s">
        <v>1091</v>
      </c>
      <c r="AS4602" s="116">
        <v>3664</v>
      </c>
    </row>
    <row r="4603" spans="40:45" x14ac:dyDescent="0.25">
      <c r="AN4603" s="116" t="s">
        <v>1173</v>
      </c>
      <c r="AO4603" s="116" t="s">
        <v>1178</v>
      </c>
      <c r="AP4603" s="116"/>
      <c r="AQ4603" s="116" t="s">
        <v>1039</v>
      </c>
      <c r="AR4603" s="116" t="s">
        <v>1091</v>
      </c>
      <c r="AS4603" s="116">
        <v>542</v>
      </c>
    </row>
    <row r="4604" spans="40:45" x14ac:dyDescent="0.25">
      <c r="AN4604" s="116" t="s">
        <v>1173</v>
      </c>
      <c r="AO4604" s="116" t="s">
        <v>1178</v>
      </c>
      <c r="AP4604" s="116"/>
      <c r="AQ4604" s="116" t="s">
        <v>1041</v>
      </c>
      <c r="AR4604" s="116" t="s">
        <v>1091</v>
      </c>
      <c r="AS4604" s="116">
        <v>341</v>
      </c>
    </row>
    <row r="4605" spans="40:45" x14ac:dyDescent="0.25">
      <c r="AN4605" s="116" t="s">
        <v>1173</v>
      </c>
      <c r="AO4605" s="116" t="s">
        <v>1178</v>
      </c>
      <c r="AP4605" s="116"/>
      <c r="AQ4605" s="116" t="s">
        <v>1042</v>
      </c>
      <c r="AR4605" s="116" t="s">
        <v>1091</v>
      </c>
      <c r="AS4605" s="116">
        <v>305</v>
      </c>
    </row>
    <row r="4606" spans="40:45" x14ac:dyDescent="0.25">
      <c r="AN4606" s="116" t="s">
        <v>1173</v>
      </c>
      <c r="AO4606" s="116"/>
      <c r="AP4606" s="116"/>
      <c r="AQ4606" s="116" t="s">
        <v>3</v>
      </c>
      <c r="AR4606" s="116" t="s">
        <v>1091</v>
      </c>
      <c r="AS4606" s="116">
        <v>6536</v>
      </c>
    </row>
    <row r="4607" spans="40:45" x14ac:dyDescent="0.25">
      <c r="AN4607" s="116" t="s">
        <v>1173</v>
      </c>
      <c r="AO4607" s="116" t="s">
        <v>1179</v>
      </c>
      <c r="AP4607" s="116"/>
      <c r="AQ4607" s="116" t="s">
        <v>1034</v>
      </c>
      <c r="AR4607" s="116" t="s">
        <v>1091</v>
      </c>
      <c r="AS4607" s="116">
        <v>1668</v>
      </c>
    </row>
    <row r="4608" spans="40:45" x14ac:dyDescent="0.25">
      <c r="AN4608" s="116" t="s">
        <v>1173</v>
      </c>
      <c r="AO4608" s="116" t="s">
        <v>1179</v>
      </c>
      <c r="AP4608" s="116"/>
      <c r="AQ4608" s="116" t="s">
        <v>1035</v>
      </c>
      <c r="AR4608" s="116" t="s">
        <v>1091</v>
      </c>
      <c r="AS4608" s="116">
        <v>455</v>
      </c>
    </row>
    <row r="4609" spans="40:45" x14ac:dyDescent="0.25">
      <c r="AN4609" s="116" t="s">
        <v>1173</v>
      </c>
      <c r="AO4609" s="116" t="s">
        <v>1179</v>
      </c>
      <c r="AP4609" s="116"/>
      <c r="AQ4609" s="116" t="s">
        <v>1039</v>
      </c>
      <c r="AR4609" s="116" t="s">
        <v>1091</v>
      </c>
      <c r="AS4609" s="116">
        <v>1321</v>
      </c>
    </row>
    <row r="4610" spans="40:45" x14ac:dyDescent="0.25">
      <c r="AN4610" s="116" t="s">
        <v>1173</v>
      </c>
      <c r="AO4610" s="116" t="s">
        <v>1179</v>
      </c>
      <c r="AP4610" s="116"/>
      <c r="AQ4610" s="116" t="s">
        <v>1041</v>
      </c>
      <c r="AR4610" s="116" t="s">
        <v>1091</v>
      </c>
      <c r="AS4610" s="116">
        <v>351</v>
      </c>
    </row>
    <row r="4611" spans="40:45" x14ac:dyDescent="0.25">
      <c r="AN4611" s="116" t="s">
        <v>1173</v>
      </c>
      <c r="AO4611" s="116" t="s">
        <v>1179</v>
      </c>
      <c r="AP4611" s="116"/>
      <c r="AQ4611" s="116" t="s">
        <v>1042</v>
      </c>
      <c r="AR4611" s="116" t="s">
        <v>1091</v>
      </c>
      <c r="AS4611" s="116">
        <v>262</v>
      </c>
    </row>
    <row r="4612" spans="40:45" x14ac:dyDescent="0.25">
      <c r="AN4612" s="116" t="s">
        <v>1173</v>
      </c>
      <c r="AO4612" s="116"/>
      <c r="AP4612" s="116"/>
      <c r="AQ4612" s="116" t="s">
        <v>3</v>
      </c>
      <c r="AR4612" s="116" t="s">
        <v>1091</v>
      </c>
      <c r="AS4612" s="116">
        <v>4058</v>
      </c>
    </row>
    <row r="4613" spans="40:45" x14ac:dyDescent="0.25">
      <c r="AN4613" s="116" t="s">
        <v>1173</v>
      </c>
      <c r="AO4613" s="116" t="s">
        <v>1180</v>
      </c>
      <c r="AP4613" s="116"/>
      <c r="AQ4613" s="116" t="s">
        <v>1034</v>
      </c>
      <c r="AR4613" s="116" t="s">
        <v>1091</v>
      </c>
      <c r="AS4613" s="116">
        <v>2311</v>
      </c>
    </row>
    <row r="4614" spans="40:45" x14ac:dyDescent="0.25">
      <c r="AN4614" s="116" t="s">
        <v>1173</v>
      </c>
      <c r="AO4614" s="116" t="s">
        <v>1180</v>
      </c>
      <c r="AP4614" s="116"/>
      <c r="AQ4614" s="116" t="s">
        <v>1035</v>
      </c>
      <c r="AR4614" s="116" t="s">
        <v>1091</v>
      </c>
      <c r="AS4614" s="116">
        <v>19867</v>
      </c>
    </row>
    <row r="4615" spans="40:45" x14ac:dyDescent="0.25">
      <c r="AN4615" s="116" t="s">
        <v>1173</v>
      </c>
      <c r="AO4615" s="116" t="s">
        <v>1180</v>
      </c>
      <c r="AP4615" s="116"/>
      <c r="AQ4615" s="116" t="s">
        <v>1036</v>
      </c>
      <c r="AR4615" s="116" t="s">
        <v>1091</v>
      </c>
      <c r="AS4615" s="116">
        <v>3697</v>
      </c>
    </row>
    <row r="4616" spans="40:45" x14ac:dyDescent="0.25">
      <c r="AN4616" s="116" t="s">
        <v>1173</v>
      </c>
      <c r="AO4616" s="116" t="s">
        <v>1180</v>
      </c>
      <c r="AP4616" s="116"/>
      <c r="AQ4616" s="116" t="s">
        <v>1039</v>
      </c>
      <c r="AR4616" s="116" t="s">
        <v>1091</v>
      </c>
      <c r="AS4616" s="116">
        <v>43</v>
      </c>
    </row>
    <row r="4617" spans="40:45" x14ac:dyDescent="0.25">
      <c r="AN4617" s="116" t="s">
        <v>1173</v>
      </c>
      <c r="AO4617" s="116" t="s">
        <v>1180</v>
      </c>
      <c r="AP4617" s="116"/>
      <c r="AQ4617" s="116" t="s">
        <v>1042</v>
      </c>
      <c r="AR4617" s="116" t="s">
        <v>1091</v>
      </c>
      <c r="AS4617" s="116">
        <v>349</v>
      </c>
    </row>
    <row r="4618" spans="40:45" x14ac:dyDescent="0.25">
      <c r="AN4618" s="116" t="s">
        <v>1173</v>
      </c>
      <c r="AO4618" s="116"/>
      <c r="AP4618" s="116"/>
      <c r="AQ4618" s="116" t="s">
        <v>3</v>
      </c>
      <c r="AR4618" s="116" t="s">
        <v>1091</v>
      </c>
      <c r="AS4618" s="116">
        <v>26266</v>
      </c>
    </row>
    <row r="4619" spans="40:45" x14ac:dyDescent="0.25">
      <c r="AN4619" s="116" t="s">
        <v>1173</v>
      </c>
      <c r="AO4619" s="116" t="s">
        <v>1181</v>
      </c>
      <c r="AP4619" s="116"/>
      <c r="AQ4619" s="116" t="s">
        <v>1034</v>
      </c>
      <c r="AR4619" s="116" t="s">
        <v>1091</v>
      </c>
      <c r="AS4619" s="116">
        <v>40277</v>
      </c>
    </row>
    <row r="4620" spans="40:45" x14ac:dyDescent="0.25">
      <c r="AN4620" s="116" t="s">
        <v>1173</v>
      </c>
      <c r="AO4620" s="116" t="s">
        <v>1181</v>
      </c>
      <c r="AP4620" s="116"/>
      <c r="AQ4620" s="116" t="s">
        <v>1035</v>
      </c>
      <c r="AR4620" s="116" t="s">
        <v>1091</v>
      </c>
      <c r="AS4620" s="116">
        <v>66879</v>
      </c>
    </row>
    <row r="4621" spans="40:45" x14ac:dyDescent="0.25">
      <c r="AN4621" s="116" t="s">
        <v>1173</v>
      </c>
      <c r="AO4621" s="116" t="s">
        <v>1181</v>
      </c>
      <c r="AP4621" s="116"/>
      <c r="AQ4621" s="116" t="s">
        <v>1036</v>
      </c>
      <c r="AR4621" s="116" t="s">
        <v>1091</v>
      </c>
      <c r="AS4621" s="116">
        <v>6423</v>
      </c>
    </row>
    <row r="4622" spans="40:45" x14ac:dyDescent="0.25">
      <c r="AN4622" s="116" t="s">
        <v>1173</v>
      </c>
      <c r="AO4622" s="116" t="s">
        <v>1181</v>
      </c>
      <c r="AP4622" s="116"/>
      <c r="AQ4622" s="116" t="s">
        <v>1038</v>
      </c>
      <c r="AR4622" s="116" t="s">
        <v>1091</v>
      </c>
      <c r="AS4622" s="116">
        <v>33</v>
      </c>
    </row>
    <row r="4623" spans="40:45" x14ac:dyDescent="0.25">
      <c r="AN4623" s="116" t="s">
        <v>1173</v>
      </c>
      <c r="AO4623" s="116" t="s">
        <v>1181</v>
      </c>
      <c r="AP4623" s="116"/>
      <c r="AQ4623" s="116" t="s">
        <v>1039</v>
      </c>
      <c r="AR4623" s="116" t="s">
        <v>1091</v>
      </c>
      <c r="AS4623" s="116">
        <v>1036</v>
      </c>
    </row>
    <row r="4624" spans="40:45" x14ac:dyDescent="0.25">
      <c r="AN4624" s="116" t="s">
        <v>1173</v>
      </c>
      <c r="AO4624" s="116" t="s">
        <v>1181</v>
      </c>
      <c r="AP4624" s="116"/>
      <c r="AQ4624" s="116" t="s">
        <v>1041</v>
      </c>
      <c r="AR4624" s="116" t="s">
        <v>1091</v>
      </c>
      <c r="AS4624" s="116">
        <v>1974</v>
      </c>
    </row>
    <row r="4625" spans="40:45" x14ac:dyDescent="0.25">
      <c r="AN4625" s="116" t="s">
        <v>1173</v>
      </c>
      <c r="AO4625" s="116" t="s">
        <v>1181</v>
      </c>
      <c r="AP4625" s="116"/>
      <c r="AQ4625" s="116" t="s">
        <v>1042</v>
      </c>
      <c r="AR4625" s="116" t="s">
        <v>1091</v>
      </c>
      <c r="AS4625" s="116">
        <v>14978</v>
      </c>
    </row>
    <row r="4626" spans="40:45" x14ac:dyDescent="0.25">
      <c r="AN4626" s="116" t="s">
        <v>1173</v>
      </c>
      <c r="AO4626" s="116"/>
      <c r="AP4626" s="116"/>
      <c r="AQ4626" s="116" t="s">
        <v>3</v>
      </c>
      <c r="AR4626" s="116" t="s">
        <v>1091</v>
      </c>
      <c r="AS4626" s="116">
        <v>131601</v>
      </c>
    </row>
    <row r="4627" spans="40:45" x14ac:dyDescent="0.25">
      <c r="AN4627" s="116" t="s">
        <v>1173</v>
      </c>
      <c r="AO4627" s="116" t="s">
        <v>1182</v>
      </c>
      <c r="AP4627" s="116"/>
      <c r="AQ4627" s="116" t="s">
        <v>1034</v>
      </c>
      <c r="AR4627" s="116" t="s">
        <v>1091</v>
      </c>
      <c r="AS4627" s="116">
        <v>215</v>
      </c>
    </row>
    <row r="4628" spans="40:45" x14ac:dyDescent="0.25">
      <c r="AN4628" s="116" t="s">
        <v>1173</v>
      </c>
      <c r="AO4628" s="116" t="s">
        <v>1182</v>
      </c>
      <c r="AP4628" s="116"/>
      <c r="AQ4628" s="116" t="s">
        <v>1035</v>
      </c>
      <c r="AR4628" s="116" t="s">
        <v>1091</v>
      </c>
      <c r="AS4628" s="116">
        <v>18</v>
      </c>
    </row>
    <row r="4629" spans="40:45" x14ac:dyDescent="0.25">
      <c r="AN4629" s="116" t="s">
        <v>1173</v>
      </c>
      <c r="AO4629" s="116" t="s">
        <v>1182</v>
      </c>
      <c r="AP4629" s="116"/>
      <c r="AQ4629" s="116" t="s">
        <v>1038</v>
      </c>
      <c r="AR4629" s="116" t="s">
        <v>1091</v>
      </c>
      <c r="AS4629" s="116">
        <v>425</v>
      </c>
    </row>
    <row r="4630" spans="40:45" x14ac:dyDescent="0.25">
      <c r="AN4630" s="116" t="s">
        <v>1173</v>
      </c>
      <c r="AO4630" s="116" t="s">
        <v>1182</v>
      </c>
      <c r="AP4630" s="116"/>
      <c r="AQ4630" s="116" t="s">
        <v>1042</v>
      </c>
      <c r="AR4630" s="116" t="s">
        <v>1091</v>
      </c>
      <c r="AS4630" s="116">
        <v>36</v>
      </c>
    </row>
    <row r="4631" spans="40:45" x14ac:dyDescent="0.25">
      <c r="AN4631" s="116" t="s">
        <v>1173</v>
      </c>
      <c r="AO4631" s="116"/>
      <c r="AP4631" s="116"/>
      <c r="AQ4631" s="116" t="s">
        <v>3</v>
      </c>
      <c r="AR4631" s="116" t="s">
        <v>1091</v>
      </c>
      <c r="AS4631" s="116">
        <v>694</v>
      </c>
    </row>
    <row r="4632" spans="40:45" x14ac:dyDescent="0.25">
      <c r="AN4632" s="116" t="s">
        <v>1155</v>
      </c>
      <c r="AO4632" s="116" t="s">
        <v>1044</v>
      </c>
      <c r="AP4632" s="116"/>
      <c r="AQ4632" s="116" t="s">
        <v>1034</v>
      </c>
      <c r="AR4632" s="116" t="s">
        <v>1091</v>
      </c>
      <c r="AS4632" s="116">
        <v>8466</v>
      </c>
    </row>
    <row r="4633" spans="40:45" x14ac:dyDescent="0.25">
      <c r="AN4633" s="116" t="s">
        <v>1155</v>
      </c>
      <c r="AO4633" s="116" t="s">
        <v>1044</v>
      </c>
      <c r="AP4633" s="116"/>
      <c r="AQ4633" s="116" t="s">
        <v>1035</v>
      </c>
      <c r="AR4633" s="116" t="s">
        <v>1091</v>
      </c>
      <c r="AS4633" s="116">
        <v>4353</v>
      </c>
    </row>
    <row r="4634" spans="40:45" x14ac:dyDescent="0.25">
      <c r="AN4634" s="116" t="s">
        <v>1155</v>
      </c>
      <c r="AO4634" s="116" t="s">
        <v>1044</v>
      </c>
      <c r="AP4634" s="116"/>
      <c r="AQ4634" s="116" t="s">
        <v>1036</v>
      </c>
      <c r="AR4634" s="116" t="s">
        <v>1091</v>
      </c>
      <c r="AS4634" s="116">
        <v>23278</v>
      </c>
    </row>
    <row r="4635" spans="40:45" x14ac:dyDescent="0.25">
      <c r="AN4635" s="116" t="s">
        <v>1155</v>
      </c>
      <c r="AO4635" s="116" t="s">
        <v>1044</v>
      </c>
      <c r="AP4635" s="116"/>
      <c r="AQ4635" s="116" t="s">
        <v>1038</v>
      </c>
      <c r="AR4635" s="116" t="s">
        <v>1091</v>
      </c>
      <c r="AS4635" s="116">
        <v>24661</v>
      </c>
    </row>
    <row r="4636" spans="40:45" x14ac:dyDescent="0.25">
      <c r="AN4636" s="116" t="s">
        <v>1155</v>
      </c>
      <c r="AO4636" s="116" t="s">
        <v>1044</v>
      </c>
      <c r="AP4636" s="116"/>
      <c r="AQ4636" s="116" t="s">
        <v>1041</v>
      </c>
      <c r="AR4636" s="116" t="s">
        <v>1091</v>
      </c>
      <c r="AS4636" s="116">
        <v>73936</v>
      </c>
    </row>
    <row r="4637" spans="40:45" x14ac:dyDescent="0.25">
      <c r="AN4637" s="116" t="s">
        <v>1155</v>
      </c>
      <c r="AO4637" s="116" t="s">
        <v>1044</v>
      </c>
      <c r="AP4637" s="116"/>
      <c r="AQ4637" s="116" t="s">
        <v>1042</v>
      </c>
      <c r="AR4637" s="116" t="s">
        <v>1091</v>
      </c>
      <c r="AS4637" s="116">
        <v>347486</v>
      </c>
    </row>
    <row r="4638" spans="40:45" x14ac:dyDescent="0.25">
      <c r="AN4638" s="116" t="s">
        <v>1155</v>
      </c>
      <c r="AO4638" s="116"/>
      <c r="AP4638" s="116"/>
      <c r="AQ4638" s="116" t="s">
        <v>3</v>
      </c>
      <c r="AR4638" s="116" t="s">
        <v>1091</v>
      </c>
      <c r="AS4638" s="116">
        <v>482181</v>
      </c>
    </row>
    <row r="4639" spans="40:45" x14ac:dyDescent="0.25">
      <c r="AN4639" s="116" t="s">
        <v>1155</v>
      </c>
      <c r="AO4639" s="116" t="s">
        <v>1178</v>
      </c>
      <c r="AP4639" s="116"/>
      <c r="AQ4639" s="116" t="s">
        <v>1034</v>
      </c>
      <c r="AR4639" s="116" t="s">
        <v>1091</v>
      </c>
      <c r="AS4639" s="116">
        <v>114</v>
      </c>
    </row>
    <row r="4640" spans="40:45" x14ac:dyDescent="0.25">
      <c r="AN4640" s="116" t="s">
        <v>1155</v>
      </c>
      <c r="AO4640" s="116" t="s">
        <v>1178</v>
      </c>
      <c r="AP4640" s="116"/>
      <c r="AQ4640" s="116" t="s">
        <v>1035</v>
      </c>
      <c r="AR4640" s="116" t="s">
        <v>1091</v>
      </c>
      <c r="AS4640" s="116">
        <v>585</v>
      </c>
    </row>
    <row r="4641" spans="40:45" x14ac:dyDescent="0.25">
      <c r="AN4641" s="116" t="s">
        <v>1155</v>
      </c>
      <c r="AO4641" s="116" t="s">
        <v>1178</v>
      </c>
      <c r="AP4641" s="116"/>
      <c r="AQ4641" s="116" t="s">
        <v>1038</v>
      </c>
      <c r="AR4641" s="116" t="s">
        <v>1091</v>
      </c>
      <c r="AS4641" s="116">
        <v>4030</v>
      </c>
    </row>
    <row r="4642" spans="40:45" x14ac:dyDescent="0.25">
      <c r="AN4642" s="116" t="s">
        <v>1155</v>
      </c>
      <c r="AO4642" s="116" t="s">
        <v>1178</v>
      </c>
      <c r="AP4642" s="116"/>
      <c r="AQ4642" s="116" t="s">
        <v>1041</v>
      </c>
      <c r="AR4642" s="116" t="s">
        <v>1091</v>
      </c>
      <c r="AS4642" s="116">
        <v>1921</v>
      </c>
    </row>
    <row r="4643" spans="40:45" x14ac:dyDescent="0.25">
      <c r="AN4643" s="116" t="s">
        <v>1155</v>
      </c>
      <c r="AO4643" s="116" t="s">
        <v>1178</v>
      </c>
      <c r="AP4643" s="116"/>
      <c r="AQ4643" s="116" t="s">
        <v>1042</v>
      </c>
      <c r="AR4643" s="116" t="s">
        <v>1091</v>
      </c>
      <c r="AS4643" s="116">
        <v>8119</v>
      </c>
    </row>
    <row r="4644" spans="40:45" x14ac:dyDescent="0.25">
      <c r="AN4644" s="116" t="s">
        <v>1155</v>
      </c>
      <c r="AO4644" s="116"/>
      <c r="AP4644" s="116"/>
      <c r="AQ4644" s="116" t="s">
        <v>3</v>
      </c>
      <c r="AR4644" s="116" t="s">
        <v>1091</v>
      </c>
      <c r="AS4644" s="116">
        <v>14768</v>
      </c>
    </row>
    <row r="4645" spans="40:45" x14ac:dyDescent="0.25">
      <c r="AN4645" s="116" t="s">
        <v>1155</v>
      </c>
      <c r="AO4645" s="116" t="s">
        <v>1179</v>
      </c>
      <c r="AP4645" s="116"/>
      <c r="AQ4645" s="116" t="s">
        <v>1034</v>
      </c>
      <c r="AR4645" s="116" t="s">
        <v>1091</v>
      </c>
      <c r="AS4645" s="116">
        <v>26</v>
      </c>
    </row>
    <row r="4646" spans="40:45" x14ac:dyDescent="0.25">
      <c r="AN4646" s="116" t="s">
        <v>1155</v>
      </c>
      <c r="AO4646" s="116" t="s">
        <v>1179</v>
      </c>
      <c r="AP4646" s="116"/>
      <c r="AQ4646" s="116" t="s">
        <v>1035</v>
      </c>
      <c r="AR4646" s="116" t="s">
        <v>1091</v>
      </c>
      <c r="AS4646" s="116">
        <v>509</v>
      </c>
    </row>
    <row r="4647" spans="40:45" x14ac:dyDescent="0.25">
      <c r="AN4647" s="116" t="s">
        <v>1155</v>
      </c>
      <c r="AO4647" s="116" t="s">
        <v>1179</v>
      </c>
      <c r="AP4647" s="116"/>
      <c r="AQ4647" s="116" t="s">
        <v>1038</v>
      </c>
      <c r="AR4647" s="116" t="s">
        <v>1091</v>
      </c>
      <c r="AS4647" s="116">
        <v>4030</v>
      </c>
    </row>
    <row r="4648" spans="40:45" x14ac:dyDescent="0.25">
      <c r="AN4648" s="116" t="s">
        <v>1155</v>
      </c>
      <c r="AO4648" s="116" t="s">
        <v>1179</v>
      </c>
      <c r="AP4648" s="116"/>
      <c r="AQ4648" s="116" t="s">
        <v>1041</v>
      </c>
      <c r="AR4648" s="116" t="s">
        <v>1091</v>
      </c>
      <c r="AS4648" s="116">
        <v>899</v>
      </c>
    </row>
    <row r="4649" spans="40:45" x14ac:dyDescent="0.25">
      <c r="AN4649" s="116" t="s">
        <v>1155</v>
      </c>
      <c r="AO4649" s="116" t="s">
        <v>1179</v>
      </c>
      <c r="AP4649" s="116"/>
      <c r="AQ4649" s="116" t="s">
        <v>1042</v>
      </c>
      <c r="AR4649" s="116" t="s">
        <v>1091</v>
      </c>
      <c r="AS4649" s="116">
        <v>1563</v>
      </c>
    </row>
    <row r="4650" spans="40:45" x14ac:dyDescent="0.25">
      <c r="AN4650" s="116" t="s">
        <v>1155</v>
      </c>
      <c r="AO4650" s="116"/>
      <c r="AP4650" s="116"/>
      <c r="AQ4650" s="116" t="s">
        <v>3</v>
      </c>
      <c r="AR4650" s="116" t="s">
        <v>1091</v>
      </c>
      <c r="AS4650" s="116">
        <v>7027</v>
      </c>
    </row>
    <row r="4651" spans="40:45" x14ac:dyDescent="0.25">
      <c r="AN4651" s="116" t="s">
        <v>1155</v>
      </c>
      <c r="AO4651" s="116" t="s">
        <v>1180</v>
      </c>
      <c r="AP4651" s="116"/>
      <c r="AQ4651" s="116" t="s">
        <v>1034</v>
      </c>
      <c r="AR4651" s="116" t="s">
        <v>1091</v>
      </c>
      <c r="AS4651" s="116">
        <v>6782</v>
      </c>
    </row>
    <row r="4652" spans="40:45" x14ac:dyDescent="0.25">
      <c r="AN4652" s="116" t="s">
        <v>1155</v>
      </c>
      <c r="AO4652" s="116" t="s">
        <v>1180</v>
      </c>
      <c r="AP4652" s="116"/>
      <c r="AQ4652" s="116" t="s">
        <v>1035</v>
      </c>
      <c r="AR4652" s="116" t="s">
        <v>1091</v>
      </c>
      <c r="AS4652" s="116">
        <v>350</v>
      </c>
    </row>
    <row r="4653" spans="40:45" x14ac:dyDescent="0.25">
      <c r="AN4653" s="116" t="s">
        <v>1155</v>
      </c>
      <c r="AO4653" s="116" t="s">
        <v>1180</v>
      </c>
      <c r="AP4653" s="116"/>
      <c r="AQ4653" s="116" t="s">
        <v>1036</v>
      </c>
      <c r="AR4653" s="116" t="s">
        <v>1091</v>
      </c>
      <c r="AS4653" s="116">
        <v>6453</v>
      </c>
    </row>
    <row r="4654" spans="40:45" x14ac:dyDescent="0.25">
      <c r="AN4654" s="116" t="s">
        <v>1155</v>
      </c>
      <c r="AO4654" s="116" t="s">
        <v>1180</v>
      </c>
      <c r="AP4654" s="116"/>
      <c r="AQ4654" s="116" t="s">
        <v>1038</v>
      </c>
      <c r="AR4654" s="116" t="s">
        <v>1091</v>
      </c>
      <c r="AS4654" s="116">
        <v>4870</v>
      </c>
    </row>
    <row r="4655" spans="40:45" x14ac:dyDescent="0.25">
      <c r="AN4655" s="116" t="s">
        <v>1155</v>
      </c>
      <c r="AO4655" s="116" t="s">
        <v>1180</v>
      </c>
      <c r="AP4655" s="116"/>
      <c r="AQ4655" s="116" t="s">
        <v>1041</v>
      </c>
      <c r="AR4655" s="116" t="s">
        <v>1091</v>
      </c>
      <c r="AS4655" s="116">
        <v>26788</v>
      </c>
    </row>
    <row r="4656" spans="40:45" x14ac:dyDescent="0.25">
      <c r="AN4656" s="116" t="s">
        <v>1155</v>
      </c>
      <c r="AO4656" s="116" t="s">
        <v>1180</v>
      </c>
      <c r="AP4656" s="116"/>
      <c r="AQ4656" s="116" t="s">
        <v>1042</v>
      </c>
      <c r="AR4656" s="116" t="s">
        <v>1091</v>
      </c>
      <c r="AS4656" s="116">
        <v>49515</v>
      </c>
    </row>
    <row r="4657" spans="40:45" x14ac:dyDescent="0.25">
      <c r="AN4657" s="116" t="s">
        <v>1155</v>
      </c>
      <c r="AO4657" s="116"/>
      <c r="AP4657" s="116"/>
      <c r="AQ4657" s="116" t="s">
        <v>3</v>
      </c>
      <c r="AR4657" s="116" t="s">
        <v>1091</v>
      </c>
      <c r="AS4657" s="116">
        <v>94757</v>
      </c>
    </row>
    <row r="4658" spans="40:45" x14ac:dyDescent="0.25">
      <c r="AN4658" s="116" t="s">
        <v>1155</v>
      </c>
      <c r="AO4658" s="116" t="s">
        <v>1181</v>
      </c>
      <c r="AP4658" s="116"/>
      <c r="AQ4658" s="116" t="s">
        <v>1034</v>
      </c>
      <c r="AR4658" s="116" t="s">
        <v>1091</v>
      </c>
      <c r="AS4658" s="116">
        <v>1545</v>
      </c>
    </row>
    <row r="4659" spans="40:45" x14ac:dyDescent="0.25">
      <c r="AN4659" s="116" t="s">
        <v>1155</v>
      </c>
      <c r="AO4659" s="116" t="s">
        <v>1181</v>
      </c>
      <c r="AP4659" s="116"/>
      <c r="AQ4659" s="116" t="s">
        <v>1035</v>
      </c>
      <c r="AR4659" s="116" t="s">
        <v>1091</v>
      </c>
      <c r="AS4659" s="116">
        <v>2909</v>
      </c>
    </row>
    <row r="4660" spans="40:45" x14ac:dyDescent="0.25">
      <c r="AN4660" s="116" t="s">
        <v>1155</v>
      </c>
      <c r="AO4660" s="116" t="s">
        <v>1181</v>
      </c>
      <c r="AP4660" s="116"/>
      <c r="AQ4660" s="116" t="s">
        <v>1036</v>
      </c>
      <c r="AR4660" s="116" t="s">
        <v>1091</v>
      </c>
      <c r="AS4660" s="116">
        <v>16825</v>
      </c>
    </row>
    <row r="4661" spans="40:45" x14ac:dyDescent="0.25">
      <c r="AN4661" s="116" t="s">
        <v>1155</v>
      </c>
      <c r="AO4661" s="116" t="s">
        <v>1181</v>
      </c>
      <c r="AP4661" s="116"/>
      <c r="AQ4661" s="116" t="s">
        <v>1038</v>
      </c>
      <c r="AR4661" s="116" t="s">
        <v>1091</v>
      </c>
      <c r="AS4661" s="116">
        <v>7701</v>
      </c>
    </row>
    <row r="4662" spans="40:45" x14ac:dyDescent="0.25">
      <c r="AN4662" s="116" t="s">
        <v>1155</v>
      </c>
      <c r="AO4662" s="116" t="s">
        <v>1181</v>
      </c>
      <c r="AP4662" s="116"/>
      <c r="AQ4662" s="116" t="s">
        <v>1041</v>
      </c>
      <c r="AR4662" s="116" t="s">
        <v>1091</v>
      </c>
      <c r="AS4662" s="116">
        <v>44329</v>
      </c>
    </row>
    <row r="4663" spans="40:45" x14ac:dyDescent="0.25">
      <c r="AN4663" s="116" t="s">
        <v>1155</v>
      </c>
      <c r="AO4663" s="116" t="s">
        <v>1181</v>
      </c>
      <c r="AP4663" s="116"/>
      <c r="AQ4663" s="116" t="s">
        <v>1042</v>
      </c>
      <c r="AR4663" s="116" t="s">
        <v>1091</v>
      </c>
      <c r="AS4663" s="116">
        <v>283390</v>
      </c>
    </row>
    <row r="4664" spans="40:45" x14ac:dyDescent="0.25">
      <c r="AN4664" s="116" t="s">
        <v>1155</v>
      </c>
      <c r="AO4664" s="116"/>
      <c r="AP4664" s="116"/>
      <c r="AQ4664" s="116" t="s">
        <v>3</v>
      </c>
      <c r="AR4664" s="116" t="s">
        <v>1091</v>
      </c>
      <c r="AS4664" s="116">
        <v>356699</v>
      </c>
    </row>
    <row r="4665" spans="40:45" x14ac:dyDescent="0.25">
      <c r="AN4665" s="116" t="s">
        <v>1155</v>
      </c>
      <c r="AO4665" s="116" t="s">
        <v>1182</v>
      </c>
      <c r="AP4665" s="116"/>
      <c r="AQ4665" s="116" t="s">
        <v>1038</v>
      </c>
      <c r="AR4665" s="116" t="s">
        <v>1091</v>
      </c>
      <c r="AS4665" s="116">
        <v>4030</v>
      </c>
    </row>
    <row r="4666" spans="40:45" x14ac:dyDescent="0.25">
      <c r="AN4666" s="116" t="s">
        <v>1155</v>
      </c>
      <c r="AO4666" s="116" t="s">
        <v>1182</v>
      </c>
      <c r="AP4666" s="116"/>
      <c r="AQ4666" s="116" t="s">
        <v>1042</v>
      </c>
      <c r="AR4666" s="116" t="s">
        <v>1091</v>
      </c>
      <c r="AS4666" s="116">
        <v>4900</v>
      </c>
    </row>
    <row r="4667" spans="40:45" x14ac:dyDescent="0.25">
      <c r="AN4667" s="116" t="s">
        <v>1155</v>
      </c>
      <c r="AO4667" s="116"/>
      <c r="AP4667" s="116"/>
      <c r="AQ4667" s="116" t="s">
        <v>3</v>
      </c>
      <c r="AR4667" s="116" t="s">
        <v>1091</v>
      </c>
      <c r="AS4667" s="116">
        <v>8930</v>
      </c>
    </row>
    <row r="4668" spans="40:45" x14ac:dyDescent="0.25">
      <c r="AN4668" s="116" t="s">
        <v>1144</v>
      </c>
      <c r="AO4668" s="116" t="s">
        <v>1159</v>
      </c>
      <c r="AP4668" s="116" t="s">
        <v>911</v>
      </c>
      <c r="AQ4668" s="116" t="s">
        <v>1034</v>
      </c>
      <c r="AR4668" s="116" t="s">
        <v>1091</v>
      </c>
      <c r="AS4668" s="116">
        <v>585</v>
      </c>
    </row>
    <row r="4669" spans="40:45" x14ac:dyDescent="0.25">
      <c r="AN4669" s="116" t="s">
        <v>1144</v>
      </c>
      <c r="AO4669" s="116" t="s">
        <v>1159</v>
      </c>
      <c r="AP4669" s="116" t="s">
        <v>911</v>
      </c>
      <c r="AQ4669" s="116" t="s">
        <v>1035</v>
      </c>
      <c r="AR4669" s="116" t="s">
        <v>1091</v>
      </c>
      <c r="AS4669" s="116">
        <v>1890</v>
      </c>
    </row>
    <row r="4670" spans="40:45" x14ac:dyDescent="0.25">
      <c r="AN4670" s="116" t="s">
        <v>1144</v>
      </c>
      <c r="AO4670" s="116" t="s">
        <v>1159</v>
      </c>
      <c r="AP4670" s="116" t="s">
        <v>911</v>
      </c>
      <c r="AQ4670" s="116" t="s">
        <v>1038</v>
      </c>
      <c r="AR4670" s="116" t="s">
        <v>1091</v>
      </c>
      <c r="AS4670" s="116">
        <v>13344</v>
      </c>
    </row>
    <row r="4671" spans="40:45" x14ac:dyDescent="0.25">
      <c r="AN4671" s="116" t="s">
        <v>1144</v>
      </c>
      <c r="AO4671" s="116" t="s">
        <v>1159</v>
      </c>
      <c r="AP4671" s="116" t="s">
        <v>911</v>
      </c>
      <c r="AQ4671" s="116" t="s">
        <v>1039</v>
      </c>
      <c r="AR4671" s="116" t="s">
        <v>1091</v>
      </c>
      <c r="AS4671" s="116">
        <v>6</v>
      </c>
    </row>
    <row r="4672" spans="40:45" x14ac:dyDescent="0.25">
      <c r="AN4672" s="116" t="s">
        <v>1144</v>
      </c>
      <c r="AO4672" s="116" t="s">
        <v>1159</v>
      </c>
      <c r="AP4672" s="116" t="s">
        <v>911</v>
      </c>
      <c r="AQ4672" s="116" t="s">
        <v>1041</v>
      </c>
      <c r="AR4672" s="116" t="s">
        <v>1091</v>
      </c>
      <c r="AS4672" s="116">
        <v>34150</v>
      </c>
    </row>
    <row r="4673" spans="40:45" x14ac:dyDescent="0.25">
      <c r="AN4673" s="116" t="s">
        <v>1144</v>
      </c>
      <c r="AO4673" s="116" t="s">
        <v>1159</v>
      </c>
      <c r="AP4673" s="116" t="s">
        <v>911</v>
      </c>
      <c r="AQ4673" s="116" t="s">
        <v>1042</v>
      </c>
      <c r="AR4673" s="116" t="s">
        <v>1091</v>
      </c>
      <c r="AS4673" s="116">
        <v>82122</v>
      </c>
    </row>
    <row r="4674" spans="40:45" x14ac:dyDescent="0.25">
      <c r="AN4674" s="116" t="s">
        <v>1144</v>
      </c>
      <c r="AO4674" s="116"/>
      <c r="AP4674" s="116"/>
      <c r="AQ4674" s="116" t="s">
        <v>3</v>
      </c>
      <c r="AR4674" s="116" t="s">
        <v>1091</v>
      </c>
      <c r="AS4674" s="116">
        <v>132098</v>
      </c>
    </row>
    <row r="4675" spans="40:45" x14ac:dyDescent="0.25">
      <c r="AN4675" s="116" t="s">
        <v>1144</v>
      </c>
      <c r="AO4675" s="116" t="s">
        <v>1159</v>
      </c>
      <c r="AP4675" s="116" t="s">
        <v>1178</v>
      </c>
      <c r="AQ4675" s="116" t="s">
        <v>1035</v>
      </c>
      <c r="AR4675" s="116" t="s">
        <v>1091</v>
      </c>
      <c r="AS4675" s="116">
        <v>387</v>
      </c>
    </row>
    <row r="4676" spans="40:45" x14ac:dyDescent="0.25">
      <c r="AN4676" s="116" t="s">
        <v>1144</v>
      </c>
      <c r="AO4676" s="116" t="s">
        <v>1159</v>
      </c>
      <c r="AP4676" s="116" t="s">
        <v>1178</v>
      </c>
      <c r="AQ4676" s="116" t="s">
        <v>1038</v>
      </c>
      <c r="AR4676" s="116" t="s">
        <v>1091</v>
      </c>
      <c r="AS4676" s="116">
        <v>3968</v>
      </c>
    </row>
    <row r="4677" spans="40:45" x14ac:dyDescent="0.25">
      <c r="AN4677" s="116" t="s">
        <v>1144</v>
      </c>
      <c r="AO4677" s="116" t="s">
        <v>1159</v>
      </c>
      <c r="AP4677" s="116" t="s">
        <v>1178</v>
      </c>
      <c r="AQ4677" s="116" t="s">
        <v>1039</v>
      </c>
      <c r="AR4677" s="116" t="s">
        <v>1091</v>
      </c>
      <c r="AS4677" s="116">
        <v>5</v>
      </c>
    </row>
    <row r="4678" spans="40:45" x14ac:dyDescent="0.25">
      <c r="AN4678" s="116" t="s">
        <v>1144</v>
      </c>
      <c r="AO4678" s="116" t="s">
        <v>1159</v>
      </c>
      <c r="AP4678" s="116" t="s">
        <v>1178</v>
      </c>
      <c r="AQ4678" s="116" t="s">
        <v>1041</v>
      </c>
      <c r="AR4678" s="116" t="s">
        <v>1091</v>
      </c>
      <c r="AS4678" s="116">
        <v>6753</v>
      </c>
    </row>
    <row r="4679" spans="40:45" x14ac:dyDescent="0.25">
      <c r="AN4679" s="116" t="s">
        <v>1144</v>
      </c>
      <c r="AO4679" s="116" t="s">
        <v>1159</v>
      </c>
      <c r="AP4679" s="116" t="s">
        <v>1178</v>
      </c>
      <c r="AQ4679" s="116" t="s">
        <v>1042</v>
      </c>
      <c r="AR4679" s="116" t="s">
        <v>1091</v>
      </c>
      <c r="AS4679" s="116">
        <v>32845</v>
      </c>
    </row>
    <row r="4680" spans="40:45" x14ac:dyDescent="0.25">
      <c r="AN4680" s="116" t="s">
        <v>1144</v>
      </c>
      <c r="AO4680" s="116"/>
      <c r="AP4680" s="116"/>
      <c r="AQ4680" s="116" t="s">
        <v>3</v>
      </c>
      <c r="AR4680" s="116" t="s">
        <v>1091</v>
      </c>
      <c r="AS4680" s="116">
        <v>43958</v>
      </c>
    </row>
    <row r="4681" spans="40:45" x14ac:dyDescent="0.25">
      <c r="AN4681" s="116" t="s">
        <v>1144</v>
      </c>
      <c r="AO4681" s="116" t="s">
        <v>1159</v>
      </c>
      <c r="AP4681" s="116" t="s">
        <v>1179</v>
      </c>
      <c r="AQ4681" s="116" t="s">
        <v>1034</v>
      </c>
      <c r="AR4681" s="116" t="s">
        <v>1091</v>
      </c>
      <c r="AS4681" s="116">
        <v>551</v>
      </c>
    </row>
    <row r="4682" spans="40:45" x14ac:dyDescent="0.25">
      <c r="AN4682" s="116" t="s">
        <v>1144</v>
      </c>
      <c r="AO4682" s="116" t="s">
        <v>1159</v>
      </c>
      <c r="AP4682" s="116" t="s">
        <v>1179</v>
      </c>
      <c r="AQ4682" s="116" t="s">
        <v>1035</v>
      </c>
      <c r="AR4682" s="116" t="s">
        <v>1091</v>
      </c>
      <c r="AS4682" s="116">
        <v>1272</v>
      </c>
    </row>
    <row r="4683" spans="40:45" x14ac:dyDescent="0.25">
      <c r="AN4683" s="116" t="s">
        <v>1144</v>
      </c>
      <c r="AO4683" s="116" t="s">
        <v>1159</v>
      </c>
      <c r="AP4683" s="116" t="s">
        <v>1179</v>
      </c>
      <c r="AQ4683" s="116" t="s">
        <v>1038</v>
      </c>
      <c r="AR4683" s="116" t="s">
        <v>1091</v>
      </c>
      <c r="AS4683" s="116">
        <v>1078</v>
      </c>
    </row>
    <row r="4684" spans="40:45" x14ac:dyDescent="0.25">
      <c r="AN4684" s="116" t="s">
        <v>1144</v>
      </c>
      <c r="AO4684" s="116" t="s">
        <v>1159</v>
      </c>
      <c r="AP4684" s="116" t="s">
        <v>1179</v>
      </c>
      <c r="AQ4684" s="116" t="s">
        <v>1041</v>
      </c>
      <c r="AR4684" s="116" t="s">
        <v>1091</v>
      </c>
      <c r="AS4684" s="116">
        <v>7546</v>
      </c>
    </row>
    <row r="4685" spans="40:45" x14ac:dyDescent="0.25">
      <c r="AN4685" s="116" t="s">
        <v>1144</v>
      </c>
      <c r="AO4685" s="116" t="s">
        <v>1159</v>
      </c>
      <c r="AP4685" s="116" t="s">
        <v>1179</v>
      </c>
      <c r="AQ4685" s="116" t="s">
        <v>1042</v>
      </c>
      <c r="AR4685" s="116" t="s">
        <v>1091</v>
      </c>
      <c r="AS4685" s="116">
        <v>7683</v>
      </c>
    </row>
    <row r="4686" spans="40:45" x14ac:dyDescent="0.25">
      <c r="AN4686" s="116" t="s">
        <v>1144</v>
      </c>
      <c r="AO4686" s="116"/>
      <c r="AP4686" s="116"/>
      <c r="AQ4686" s="116" t="s">
        <v>3</v>
      </c>
      <c r="AR4686" s="116" t="s">
        <v>1091</v>
      </c>
      <c r="AS4686" s="116">
        <v>18131</v>
      </c>
    </row>
    <row r="4687" spans="40:45" x14ac:dyDescent="0.25">
      <c r="AN4687" s="116" t="s">
        <v>1144</v>
      </c>
      <c r="AO4687" s="116" t="s">
        <v>1159</v>
      </c>
      <c r="AP4687" s="116" t="s">
        <v>1180</v>
      </c>
      <c r="AQ4687" s="116" t="s">
        <v>1038</v>
      </c>
      <c r="AR4687" s="116" t="s">
        <v>1091</v>
      </c>
      <c r="AS4687" s="116">
        <v>2107</v>
      </c>
    </row>
    <row r="4688" spans="40:45" x14ac:dyDescent="0.25">
      <c r="AN4688" s="116" t="s">
        <v>1144</v>
      </c>
      <c r="AO4688" s="116" t="s">
        <v>1159</v>
      </c>
      <c r="AP4688" s="116" t="s">
        <v>1180</v>
      </c>
      <c r="AQ4688" s="116" t="s">
        <v>1041</v>
      </c>
      <c r="AR4688" s="116" t="s">
        <v>1091</v>
      </c>
      <c r="AS4688" s="116">
        <v>2706</v>
      </c>
    </row>
    <row r="4689" spans="40:45" x14ac:dyDescent="0.25">
      <c r="AN4689" s="116" t="s">
        <v>1144</v>
      </c>
      <c r="AO4689" s="116" t="s">
        <v>1159</v>
      </c>
      <c r="AP4689" s="116" t="s">
        <v>1180</v>
      </c>
      <c r="AQ4689" s="116" t="s">
        <v>1042</v>
      </c>
      <c r="AR4689" s="116" t="s">
        <v>1091</v>
      </c>
      <c r="AS4689" s="116">
        <v>5499</v>
      </c>
    </row>
    <row r="4690" spans="40:45" x14ac:dyDescent="0.25">
      <c r="AN4690" s="116" t="s">
        <v>1144</v>
      </c>
      <c r="AO4690" s="116"/>
      <c r="AP4690" s="116"/>
      <c r="AQ4690" s="116" t="s">
        <v>3</v>
      </c>
      <c r="AR4690" s="116" t="s">
        <v>1091</v>
      </c>
      <c r="AS4690" s="116">
        <v>10313</v>
      </c>
    </row>
    <row r="4691" spans="40:45" x14ac:dyDescent="0.25">
      <c r="AN4691" s="116" t="s">
        <v>1144</v>
      </c>
      <c r="AO4691" s="116" t="s">
        <v>1159</v>
      </c>
      <c r="AP4691" s="116" t="s">
        <v>1181</v>
      </c>
      <c r="AQ4691" s="116" t="s">
        <v>1034</v>
      </c>
      <c r="AR4691" s="116" t="s">
        <v>1091</v>
      </c>
      <c r="AS4691" s="116">
        <v>32</v>
      </c>
    </row>
    <row r="4692" spans="40:45" x14ac:dyDescent="0.25">
      <c r="AN4692" s="116" t="s">
        <v>1144</v>
      </c>
      <c r="AO4692" s="116" t="s">
        <v>1159</v>
      </c>
      <c r="AP4692" s="116" t="s">
        <v>1181</v>
      </c>
      <c r="AQ4692" s="116" t="s">
        <v>1035</v>
      </c>
      <c r="AR4692" s="116" t="s">
        <v>1091</v>
      </c>
      <c r="AS4692" s="116">
        <v>232</v>
      </c>
    </row>
    <row r="4693" spans="40:45" x14ac:dyDescent="0.25">
      <c r="AN4693" s="116" t="s">
        <v>1144</v>
      </c>
      <c r="AO4693" s="116" t="s">
        <v>1159</v>
      </c>
      <c r="AP4693" s="116" t="s">
        <v>1181</v>
      </c>
      <c r="AQ4693" s="116" t="s">
        <v>1038</v>
      </c>
      <c r="AR4693" s="116" t="s">
        <v>1091</v>
      </c>
      <c r="AS4693" s="116">
        <v>5842</v>
      </c>
    </row>
    <row r="4694" spans="40:45" x14ac:dyDescent="0.25">
      <c r="AN4694" s="116" t="s">
        <v>1144</v>
      </c>
      <c r="AO4694" s="116" t="s">
        <v>1159</v>
      </c>
      <c r="AP4694" s="116" t="s">
        <v>1181</v>
      </c>
      <c r="AQ4694" s="116" t="s">
        <v>1041</v>
      </c>
      <c r="AR4694" s="116" t="s">
        <v>1091</v>
      </c>
      <c r="AS4694" s="116">
        <v>14762</v>
      </c>
    </row>
    <row r="4695" spans="40:45" x14ac:dyDescent="0.25">
      <c r="AN4695" s="116" t="s">
        <v>1144</v>
      </c>
      <c r="AO4695" s="116" t="s">
        <v>1159</v>
      </c>
      <c r="AP4695" s="116" t="s">
        <v>1181</v>
      </c>
      <c r="AQ4695" s="116" t="s">
        <v>1042</v>
      </c>
      <c r="AR4695" s="116" t="s">
        <v>1091</v>
      </c>
      <c r="AS4695" s="116">
        <v>35522</v>
      </c>
    </row>
    <row r="4696" spans="40:45" x14ac:dyDescent="0.25">
      <c r="AN4696" s="116" t="s">
        <v>1144</v>
      </c>
      <c r="AO4696" s="116"/>
      <c r="AP4696" s="116"/>
      <c r="AQ4696" s="116" t="s">
        <v>3</v>
      </c>
      <c r="AR4696" s="116" t="s">
        <v>1091</v>
      </c>
      <c r="AS4696" s="116">
        <v>56389</v>
      </c>
    </row>
    <row r="4697" spans="40:45" x14ac:dyDescent="0.25">
      <c r="AN4697" s="116" t="s">
        <v>1144</v>
      </c>
      <c r="AO4697" s="116" t="s">
        <v>1159</v>
      </c>
      <c r="AP4697" s="116" t="s">
        <v>1182</v>
      </c>
      <c r="AQ4697" s="116" t="s">
        <v>1034</v>
      </c>
      <c r="AR4697" s="116" t="s">
        <v>1091</v>
      </c>
      <c r="AS4697" s="116">
        <v>2</v>
      </c>
    </row>
    <row r="4698" spans="40:45" x14ac:dyDescent="0.25">
      <c r="AN4698" s="116" t="s">
        <v>1144</v>
      </c>
      <c r="AO4698" s="116" t="s">
        <v>1159</v>
      </c>
      <c r="AP4698" s="116" t="s">
        <v>1182</v>
      </c>
      <c r="AQ4698" s="116" t="s">
        <v>1038</v>
      </c>
      <c r="AR4698" s="116" t="s">
        <v>1091</v>
      </c>
      <c r="AS4698" s="116">
        <v>349</v>
      </c>
    </row>
    <row r="4699" spans="40:45" x14ac:dyDescent="0.25">
      <c r="AN4699" s="116" t="s">
        <v>1144</v>
      </c>
      <c r="AO4699" s="116" t="s">
        <v>1159</v>
      </c>
      <c r="AP4699" s="116" t="s">
        <v>1182</v>
      </c>
      <c r="AQ4699" s="116" t="s">
        <v>1039</v>
      </c>
      <c r="AR4699" s="116" t="s">
        <v>1091</v>
      </c>
      <c r="AS4699" s="116">
        <v>1</v>
      </c>
    </row>
    <row r="4700" spans="40:45" x14ac:dyDescent="0.25">
      <c r="AN4700" s="116" t="s">
        <v>1144</v>
      </c>
      <c r="AO4700" s="116" t="s">
        <v>1159</v>
      </c>
      <c r="AP4700" s="116" t="s">
        <v>1182</v>
      </c>
      <c r="AQ4700" s="116" t="s">
        <v>1041</v>
      </c>
      <c r="AR4700" s="116" t="s">
        <v>1091</v>
      </c>
      <c r="AS4700" s="116">
        <v>2384</v>
      </c>
    </row>
    <row r="4701" spans="40:45" x14ac:dyDescent="0.25">
      <c r="AN4701" s="116" t="s">
        <v>1144</v>
      </c>
      <c r="AO4701" s="116" t="s">
        <v>1159</v>
      </c>
      <c r="AP4701" s="116" t="s">
        <v>1182</v>
      </c>
      <c r="AQ4701" s="116" t="s">
        <v>1042</v>
      </c>
      <c r="AR4701" s="116" t="s">
        <v>1091</v>
      </c>
      <c r="AS4701" s="116">
        <v>573</v>
      </c>
    </row>
    <row r="4702" spans="40:45" x14ac:dyDescent="0.25">
      <c r="AN4702" s="116" t="s">
        <v>1144</v>
      </c>
      <c r="AO4702" s="116"/>
      <c r="AP4702" s="116"/>
      <c r="AQ4702" s="116" t="s">
        <v>3</v>
      </c>
      <c r="AR4702" s="116" t="s">
        <v>1091</v>
      </c>
      <c r="AS4702" s="116">
        <v>3308</v>
      </c>
    </row>
    <row r="4703" spans="40:45" x14ac:dyDescent="0.25">
      <c r="AN4703" s="116" t="s">
        <v>1144</v>
      </c>
      <c r="AO4703" s="116" t="s">
        <v>916</v>
      </c>
      <c r="AP4703" s="116" t="s">
        <v>911</v>
      </c>
      <c r="AQ4703" s="116" t="s">
        <v>1038</v>
      </c>
      <c r="AR4703" s="116" t="s">
        <v>1091</v>
      </c>
      <c r="AS4703" s="116">
        <v>31502</v>
      </c>
    </row>
    <row r="4704" spans="40:45" x14ac:dyDescent="0.25">
      <c r="AN4704" s="116" t="s">
        <v>1144</v>
      </c>
      <c r="AO4704" s="116" t="s">
        <v>916</v>
      </c>
      <c r="AP4704" s="116" t="s">
        <v>911</v>
      </c>
      <c r="AQ4704" s="116" t="s">
        <v>1041</v>
      </c>
      <c r="AR4704" s="116" t="s">
        <v>1091</v>
      </c>
      <c r="AS4704" s="116">
        <v>147258</v>
      </c>
    </row>
    <row r="4705" spans="40:45" x14ac:dyDescent="0.25">
      <c r="AN4705" s="116" t="s">
        <v>1144</v>
      </c>
      <c r="AO4705" s="116" t="s">
        <v>916</v>
      </c>
      <c r="AP4705" s="116" t="s">
        <v>911</v>
      </c>
      <c r="AQ4705" s="116" t="s">
        <v>1042</v>
      </c>
      <c r="AR4705" s="116" t="s">
        <v>1091</v>
      </c>
      <c r="AS4705" s="116">
        <v>40813</v>
      </c>
    </row>
    <row r="4706" spans="40:45" x14ac:dyDescent="0.25">
      <c r="AN4706" s="116" t="s">
        <v>1144</v>
      </c>
      <c r="AO4706" s="116"/>
      <c r="AP4706" s="116"/>
      <c r="AQ4706" s="116" t="s">
        <v>3</v>
      </c>
      <c r="AR4706" s="116" t="s">
        <v>1091</v>
      </c>
      <c r="AS4706" s="116">
        <v>219573</v>
      </c>
    </row>
    <row r="4707" spans="40:45" x14ac:dyDescent="0.25">
      <c r="AN4707" s="116" t="s">
        <v>1144</v>
      </c>
      <c r="AO4707" s="116" t="s">
        <v>916</v>
      </c>
      <c r="AP4707" s="116" t="s">
        <v>1178</v>
      </c>
      <c r="AQ4707" s="116" t="s">
        <v>1038</v>
      </c>
      <c r="AR4707" s="116" t="s">
        <v>1091</v>
      </c>
      <c r="AS4707" s="116">
        <v>28109</v>
      </c>
    </row>
    <row r="4708" spans="40:45" x14ac:dyDescent="0.25">
      <c r="AN4708" s="116" t="s">
        <v>1144</v>
      </c>
      <c r="AO4708" s="116" t="s">
        <v>916</v>
      </c>
      <c r="AP4708" s="116" t="s">
        <v>1178</v>
      </c>
      <c r="AQ4708" s="116" t="s">
        <v>1041</v>
      </c>
      <c r="AR4708" s="116" t="s">
        <v>1091</v>
      </c>
      <c r="AS4708" s="116">
        <v>116835</v>
      </c>
    </row>
    <row r="4709" spans="40:45" x14ac:dyDescent="0.25">
      <c r="AN4709" s="116" t="s">
        <v>1144</v>
      </c>
      <c r="AO4709" s="116" t="s">
        <v>916</v>
      </c>
      <c r="AP4709" s="116" t="s">
        <v>1178</v>
      </c>
      <c r="AQ4709" s="116" t="s">
        <v>1042</v>
      </c>
      <c r="AR4709" s="116" t="s">
        <v>1091</v>
      </c>
      <c r="AS4709" s="116">
        <v>22919</v>
      </c>
    </row>
    <row r="4710" spans="40:45" x14ac:dyDescent="0.25">
      <c r="AN4710" s="116" t="s">
        <v>1144</v>
      </c>
      <c r="AO4710" s="116"/>
      <c r="AP4710" s="116"/>
      <c r="AQ4710" s="116" t="s">
        <v>3</v>
      </c>
      <c r="AR4710" s="116" t="s">
        <v>1091</v>
      </c>
      <c r="AS4710" s="116">
        <v>167863</v>
      </c>
    </row>
    <row r="4711" spans="40:45" x14ac:dyDescent="0.25">
      <c r="AN4711" s="116" t="s">
        <v>1144</v>
      </c>
      <c r="AO4711" s="116" t="s">
        <v>916</v>
      </c>
      <c r="AP4711" s="116" t="s">
        <v>1179</v>
      </c>
      <c r="AQ4711" s="116" t="s">
        <v>1038</v>
      </c>
      <c r="AR4711" s="116" t="s">
        <v>1091</v>
      </c>
      <c r="AS4711" s="116">
        <v>2623</v>
      </c>
    </row>
    <row r="4712" spans="40:45" x14ac:dyDescent="0.25">
      <c r="AN4712" s="116" t="s">
        <v>1144</v>
      </c>
      <c r="AO4712" s="116" t="s">
        <v>916</v>
      </c>
      <c r="AP4712" s="116" t="s">
        <v>1179</v>
      </c>
      <c r="AQ4712" s="116" t="s">
        <v>1041</v>
      </c>
      <c r="AR4712" s="116" t="s">
        <v>1091</v>
      </c>
      <c r="AS4712" s="116">
        <v>26815</v>
      </c>
    </row>
    <row r="4713" spans="40:45" x14ac:dyDescent="0.25">
      <c r="AN4713" s="116" t="s">
        <v>1144</v>
      </c>
      <c r="AO4713" s="116" t="s">
        <v>916</v>
      </c>
      <c r="AP4713" s="116" t="s">
        <v>1179</v>
      </c>
      <c r="AQ4713" s="116" t="s">
        <v>1042</v>
      </c>
      <c r="AR4713" s="116" t="s">
        <v>1091</v>
      </c>
      <c r="AS4713" s="116">
        <v>2640</v>
      </c>
    </row>
    <row r="4714" spans="40:45" x14ac:dyDescent="0.25">
      <c r="AN4714" s="116" t="s">
        <v>1144</v>
      </c>
      <c r="AO4714" s="116"/>
      <c r="AP4714" s="116"/>
      <c r="AQ4714" s="116" t="s">
        <v>3</v>
      </c>
      <c r="AR4714" s="116" t="s">
        <v>1091</v>
      </c>
      <c r="AS4714" s="116">
        <v>32078</v>
      </c>
    </row>
    <row r="4715" spans="40:45" x14ac:dyDescent="0.25">
      <c r="AN4715" s="116" t="s">
        <v>1144</v>
      </c>
      <c r="AO4715" s="116" t="s">
        <v>916</v>
      </c>
      <c r="AP4715" s="116" t="s">
        <v>1180</v>
      </c>
      <c r="AQ4715" s="116" t="s">
        <v>1041</v>
      </c>
      <c r="AR4715" s="116" t="s">
        <v>1091</v>
      </c>
      <c r="AS4715" s="116">
        <v>528</v>
      </c>
    </row>
    <row r="4716" spans="40:45" x14ac:dyDescent="0.25">
      <c r="AN4716" s="116" t="s">
        <v>1144</v>
      </c>
      <c r="AO4716" s="116" t="s">
        <v>916</v>
      </c>
      <c r="AP4716" s="116" t="s">
        <v>1180</v>
      </c>
      <c r="AQ4716" s="116" t="s">
        <v>1042</v>
      </c>
      <c r="AR4716" s="116" t="s">
        <v>1091</v>
      </c>
      <c r="AS4716" s="116">
        <v>15</v>
      </c>
    </row>
    <row r="4717" spans="40:45" x14ac:dyDescent="0.25">
      <c r="AN4717" s="116" t="s">
        <v>1144</v>
      </c>
      <c r="AO4717" s="116"/>
      <c r="AP4717" s="116"/>
      <c r="AQ4717" s="116" t="s">
        <v>3</v>
      </c>
      <c r="AR4717" s="116" t="s">
        <v>1091</v>
      </c>
      <c r="AS4717" s="116">
        <v>543</v>
      </c>
    </row>
    <row r="4718" spans="40:45" x14ac:dyDescent="0.25">
      <c r="AN4718" s="116" t="s">
        <v>1144</v>
      </c>
      <c r="AO4718" s="116" t="s">
        <v>916</v>
      </c>
      <c r="AP4718" s="116" t="s">
        <v>1181</v>
      </c>
      <c r="AQ4718" s="116" t="s">
        <v>1042</v>
      </c>
      <c r="AR4718" s="116" t="s">
        <v>1091</v>
      </c>
      <c r="AS4718" s="116">
        <v>854</v>
      </c>
    </row>
    <row r="4719" spans="40:45" x14ac:dyDescent="0.25">
      <c r="AN4719" s="116" t="s">
        <v>1144</v>
      </c>
      <c r="AO4719" s="116"/>
      <c r="AP4719" s="116"/>
      <c r="AQ4719" s="116" t="s">
        <v>3</v>
      </c>
      <c r="AR4719" s="116" t="s">
        <v>1091</v>
      </c>
      <c r="AS4719" s="116">
        <v>854</v>
      </c>
    </row>
    <row r="4720" spans="40:45" x14ac:dyDescent="0.25">
      <c r="AN4720" s="116" t="s">
        <v>1144</v>
      </c>
      <c r="AO4720" s="116" t="s">
        <v>916</v>
      </c>
      <c r="AP4720" s="116" t="s">
        <v>1182</v>
      </c>
      <c r="AQ4720" s="116" t="s">
        <v>1038</v>
      </c>
      <c r="AR4720" s="116" t="s">
        <v>1091</v>
      </c>
      <c r="AS4720" s="116">
        <v>770</v>
      </c>
    </row>
    <row r="4721" spans="40:45" x14ac:dyDescent="0.25">
      <c r="AN4721" s="116" t="s">
        <v>1144</v>
      </c>
      <c r="AO4721" s="116" t="s">
        <v>916</v>
      </c>
      <c r="AP4721" s="116" t="s">
        <v>1182</v>
      </c>
      <c r="AQ4721" s="116" t="s">
        <v>1041</v>
      </c>
      <c r="AR4721" s="116" t="s">
        <v>1091</v>
      </c>
      <c r="AS4721" s="116">
        <v>3080</v>
      </c>
    </row>
    <row r="4722" spans="40:45" x14ac:dyDescent="0.25">
      <c r="AN4722" s="116" t="s">
        <v>1144</v>
      </c>
      <c r="AO4722" s="116" t="s">
        <v>916</v>
      </c>
      <c r="AP4722" s="116" t="s">
        <v>1182</v>
      </c>
      <c r="AQ4722" s="116" t="s">
        <v>1042</v>
      </c>
      <c r="AR4722" s="116" t="s">
        <v>1091</v>
      </c>
      <c r="AS4722" s="116">
        <v>14385</v>
      </c>
    </row>
    <row r="4723" spans="40:45" x14ac:dyDescent="0.25">
      <c r="AN4723" s="116" t="s">
        <v>1144</v>
      </c>
      <c r="AO4723" s="116"/>
      <c r="AP4723" s="116"/>
      <c r="AQ4723" s="116" t="s">
        <v>3</v>
      </c>
      <c r="AR4723" s="116" t="s">
        <v>1091</v>
      </c>
      <c r="AS4723" s="116">
        <v>18236</v>
      </c>
    </row>
    <row r="4724" spans="40:45" x14ac:dyDescent="0.25">
      <c r="AN4724" s="116" t="s">
        <v>1144</v>
      </c>
      <c r="AO4724" s="116" t="s">
        <v>1160</v>
      </c>
      <c r="AP4724" s="116" t="s">
        <v>911</v>
      </c>
      <c r="AQ4724" s="116" t="s">
        <v>1034</v>
      </c>
      <c r="AR4724" s="116" t="s">
        <v>1091</v>
      </c>
      <c r="AS4724" s="116">
        <v>10624</v>
      </c>
    </row>
    <row r="4725" spans="40:45" x14ac:dyDescent="0.25">
      <c r="AN4725" s="116" t="s">
        <v>1144</v>
      </c>
      <c r="AO4725" s="116" t="s">
        <v>1160</v>
      </c>
      <c r="AP4725" s="116" t="s">
        <v>911</v>
      </c>
      <c r="AQ4725" s="116" t="s">
        <v>1035</v>
      </c>
      <c r="AR4725" s="116" t="s">
        <v>1091</v>
      </c>
      <c r="AS4725" s="116">
        <v>269</v>
      </c>
    </row>
    <row r="4726" spans="40:45" x14ac:dyDescent="0.25">
      <c r="AN4726" s="116" t="s">
        <v>1144</v>
      </c>
      <c r="AO4726" s="116" t="s">
        <v>1160</v>
      </c>
      <c r="AP4726" s="116" t="s">
        <v>911</v>
      </c>
      <c r="AQ4726" s="116" t="s">
        <v>1038</v>
      </c>
      <c r="AR4726" s="116" t="s">
        <v>1091</v>
      </c>
      <c r="AS4726" s="116">
        <v>2961</v>
      </c>
    </row>
    <row r="4727" spans="40:45" x14ac:dyDescent="0.25">
      <c r="AN4727" s="116" t="s">
        <v>1144</v>
      </c>
      <c r="AO4727" s="116" t="s">
        <v>1160</v>
      </c>
      <c r="AP4727" s="116" t="s">
        <v>911</v>
      </c>
      <c r="AQ4727" s="116" t="s">
        <v>1039</v>
      </c>
      <c r="AR4727" s="116" t="s">
        <v>1091</v>
      </c>
      <c r="AS4727" s="116">
        <v>1719</v>
      </c>
    </row>
    <row r="4728" spans="40:45" x14ac:dyDescent="0.25">
      <c r="AN4728" s="116" t="s">
        <v>1144</v>
      </c>
      <c r="AO4728" s="116" t="s">
        <v>1160</v>
      </c>
      <c r="AP4728" s="116" t="s">
        <v>911</v>
      </c>
      <c r="AQ4728" s="116" t="s">
        <v>1040</v>
      </c>
      <c r="AR4728" s="116" t="s">
        <v>1091</v>
      </c>
      <c r="AS4728" s="116">
        <v>1560</v>
      </c>
    </row>
    <row r="4729" spans="40:45" x14ac:dyDescent="0.25">
      <c r="AN4729" s="116" t="s">
        <v>1144</v>
      </c>
      <c r="AO4729" s="116" t="s">
        <v>1160</v>
      </c>
      <c r="AP4729" s="116" t="s">
        <v>911</v>
      </c>
      <c r="AQ4729" s="116" t="s">
        <v>1041</v>
      </c>
      <c r="AR4729" s="116" t="s">
        <v>1091</v>
      </c>
      <c r="AS4729" s="116">
        <v>22</v>
      </c>
    </row>
    <row r="4730" spans="40:45" x14ac:dyDescent="0.25">
      <c r="AN4730" s="116" t="s">
        <v>1144</v>
      </c>
      <c r="AO4730" s="116" t="s">
        <v>1160</v>
      </c>
      <c r="AP4730" s="116" t="s">
        <v>911</v>
      </c>
      <c r="AQ4730" s="116" t="s">
        <v>1042</v>
      </c>
      <c r="AR4730" s="116" t="s">
        <v>1091</v>
      </c>
      <c r="AS4730" s="116">
        <v>3242</v>
      </c>
    </row>
    <row r="4731" spans="40:45" x14ac:dyDescent="0.25">
      <c r="AN4731" s="116" t="s">
        <v>1144</v>
      </c>
      <c r="AO4731" s="116"/>
      <c r="AP4731" s="116"/>
      <c r="AQ4731" s="116" t="s">
        <v>3</v>
      </c>
      <c r="AR4731" s="116" t="s">
        <v>1091</v>
      </c>
      <c r="AS4731" s="116">
        <v>20399</v>
      </c>
    </row>
    <row r="4732" spans="40:45" x14ac:dyDescent="0.25">
      <c r="AN4732" s="116" t="s">
        <v>1144</v>
      </c>
      <c r="AO4732" s="116" t="s">
        <v>1160</v>
      </c>
      <c r="AP4732" s="116" t="s">
        <v>1178</v>
      </c>
      <c r="AQ4732" s="116" t="s">
        <v>1034</v>
      </c>
      <c r="AR4732" s="116" t="s">
        <v>1091</v>
      </c>
      <c r="AS4732" s="116">
        <v>2896</v>
      </c>
    </row>
    <row r="4733" spans="40:45" x14ac:dyDescent="0.25">
      <c r="AN4733" s="116" t="s">
        <v>1144</v>
      </c>
      <c r="AO4733" s="116" t="s">
        <v>1160</v>
      </c>
      <c r="AP4733" s="116" t="s">
        <v>1178</v>
      </c>
      <c r="AQ4733" s="116" t="s">
        <v>1035</v>
      </c>
      <c r="AR4733" s="116" t="s">
        <v>1091</v>
      </c>
      <c r="AS4733" s="116">
        <v>250</v>
      </c>
    </row>
    <row r="4734" spans="40:45" x14ac:dyDescent="0.25">
      <c r="AN4734" s="116" t="s">
        <v>1144</v>
      </c>
      <c r="AO4734" s="116" t="s">
        <v>1160</v>
      </c>
      <c r="AP4734" s="116" t="s">
        <v>1178</v>
      </c>
      <c r="AQ4734" s="116" t="s">
        <v>1038</v>
      </c>
      <c r="AR4734" s="116" t="s">
        <v>1091</v>
      </c>
      <c r="AS4734" s="116">
        <v>435</v>
      </c>
    </row>
    <row r="4735" spans="40:45" x14ac:dyDescent="0.25">
      <c r="AN4735" s="116" t="s">
        <v>1144</v>
      </c>
      <c r="AO4735" s="116" t="s">
        <v>1160</v>
      </c>
      <c r="AP4735" s="116" t="s">
        <v>1178</v>
      </c>
      <c r="AQ4735" s="116" t="s">
        <v>1039</v>
      </c>
      <c r="AR4735" s="116" t="s">
        <v>1091</v>
      </c>
      <c r="AS4735" s="116">
        <v>6</v>
      </c>
    </row>
    <row r="4736" spans="40:45" x14ac:dyDescent="0.25">
      <c r="AN4736" s="116" t="s">
        <v>1144</v>
      </c>
      <c r="AO4736" s="116" t="s">
        <v>1160</v>
      </c>
      <c r="AP4736" s="116" t="s">
        <v>1178</v>
      </c>
      <c r="AQ4736" s="116" t="s">
        <v>1040</v>
      </c>
      <c r="AR4736" s="116" t="s">
        <v>1091</v>
      </c>
      <c r="AS4736" s="116">
        <v>1280</v>
      </c>
    </row>
    <row r="4737" spans="40:45" x14ac:dyDescent="0.25">
      <c r="AN4737" s="116" t="s">
        <v>1144</v>
      </c>
      <c r="AO4737" s="116" t="s">
        <v>1160</v>
      </c>
      <c r="AP4737" s="116" t="s">
        <v>1178</v>
      </c>
      <c r="AQ4737" s="116" t="s">
        <v>1042</v>
      </c>
      <c r="AR4737" s="116" t="s">
        <v>1091</v>
      </c>
      <c r="AS4737" s="116">
        <v>275</v>
      </c>
    </row>
    <row r="4738" spans="40:45" x14ac:dyDescent="0.25">
      <c r="AN4738" s="116" t="s">
        <v>1144</v>
      </c>
      <c r="AO4738" s="116"/>
      <c r="AP4738" s="116"/>
      <c r="AQ4738" s="116" t="s">
        <v>3</v>
      </c>
      <c r="AR4738" s="116" t="s">
        <v>1091</v>
      </c>
      <c r="AS4738" s="116">
        <v>5143</v>
      </c>
    </row>
    <row r="4739" spans="40:45" x14ac:dyDescent="0.25">
      <c r="AN4739" s="116" t="s">
        <v>1144</v>
      </c>
      <c r="AO4739" s="116" t="s">
        <v>1160</v>
      </c>
      <c r="AP4739" s="116" t="s">
        <v>1179</v>
      </c>
      <c r="AQ4739" s="116" t="s">
        <v>1034</v>
      </c>
      <c r="AR4739" s="116" t="s">
        <v>1091</v>
      </c>
      <c r="AS4739" s="116">
        <v>2670</v>
      </c>
    </row>
    <row r="4740" spans="40:45" x14ac:dyDescent="0.25">
      <c r="AN4740" s="116" t="s">
        <v>1144</v>
      </c>
      <c r="AO4740" s="116" t="s">
        <v>1160</v>
      </c>
      <c r="AP4740" s="116" t="s">
        <v>1179</v>
      </c>
      <c r="AQ4740" s="116" t="s">
        <v>1038</v>
      </c>
      <c r="AR4740" s="116" t="s">
        <v>1091</v>
      </c>
      <c r="AS4740" s="116">
        <v>1501</v>
      </c>
    </row>
    <row r="4741" spans="40:45" x14ac:dyDescent="0.25">
      <c r="AN4741" s="116" t="s">
        <v>1144</v>
      </c>
      <c r="AO4741" s="116" t="s">
        <v>1160</v>
      </c>
      <c r="AP4741" s="116" t="s">
        <v>1179</v>
      </c>
      <c r="AQ4741" s="116" t="s">
        <v>1039</v>
      </c>
      <c r="AR4741" s="116" t="s">
        <v>1091</v>
      </c>
      <c r="AS4741" s="116">
        <v>330</v>
      </c>
    </row>
    <row r="4742" spans="40:45" x14ac:dyDescent="0.25">
      <c r="AN4742" s="116" t="s">
        <v>1144</v>
      </c>
      <c r="AO4742" s="116" t="s">
        <v>1160</v>
      </c>
      <c r="AP4742" s="116" t="s">
        <v>1179</v>
      </c>
      <c r="AQ4742" s="116" t="s">
        <v>1040</v>
      </c>
      <c r="AR4742" s="116" t="s">
        <v>1091</v>
      </c>
      <c r="AS4742" s="116">
        <v>261</v>
      </c>
    </row>
    <row r="4743" spans="40:45" x14ac:dyDescent="0.25">
      <c r="AN4743" s="116" t="s">
        <v>1144</v>
      </c>
      <c r="AO4743" s="116" t="s">
        <v>1160</v>
      </c>
      <c r="AP4743" s="116" t="s">
        <v>1179</v>
      </c>
      <c r="AQ4743" s="116" t="s">
        <v>1041</v>
      </c>
      <c r="AR4743" s="116" t="s">
        <v>1091</v>
      </c>
      <c r="AS4743" s="116">
        <v>22</v>
      </c>
    </row>
    <row r="4744" spans="40:45" x14ac:dyDescent="0.25">
      <c r="AN4744" s="116" t="s">
        <v>1144</v>
      </c>
      <c r="AO4744" s="116" t="s">
        <v>1160</v>
      </c>
      <c r="AP4744" s="116" t="s">
        <v>1179</v>
      </c>
      <c r="AQ4744" s="116" t="s">
        <v>1042</v>
      </c>
      <c r="AR4744" s="116" t="s">
        <v>1091</v>
      </c>
      <c r="AS4744" s="116">
        <v>962</v>
      </c>
    </row>
    <row r="4745" spans="40:45" x14ac:dyDescent="0.25">
      <c r="AN4745" s="116" t="s">
        <v>1144</v>
      </c>
      <c r="AO4745" s="116"/>
      <c r="AP4745" s="116"/>
      <c r="AQ4745" s="116" t="s">
        <v>3</v>
      </c>
      <c r="AR4745" s="116" t="s">
        <v>1091</v>
      </c>
      <c r="AS4745" s="116">
        <v>5746</v>
      </c>
    </row>
    <row r="4746" spans="40:45" x14ac:dyDescent="0.25">
      <c r="AN4746" s="116" t="s">
        <v>1144</v>
      </c>
      <c r="AO4746" s="116" t="s">
        <v>1160</v>
      </c>
      <c r="AP4746" s="116" t="s">
        <v>1180</v>
      </c>
      <c r="AQ4746" s="116" t="s">
        <v>1034</v>
      </c>
      <c r="AR4746" s="116" t="s">
        <v>1091</v>
      </c>
      <c r="AS4746" s="116">
        <v>2153</v>
      </c>
    </row>
    <row r="4747" spans="40:45" x14ac:dyDescent="0.25">
      <c r="AN4747" s="116" t="s">
        <v>1144</v>
      </c>
      <c r="AO4747" s="116" t="s">
        <v>1160</v>
      </c>
      <c r="AP4747" s="116" t="s">
        <v>1180</v>
      </c>
      <c r="AQ4747" s="116" t="s">
        <v>1038</v>
      </c>
      <c r="AR4747" s="116" t="s">
        <v>1091</v>
      </c>
      <c r="AS4747" s="116">
        <v>396</v>
      </c>
    </row>
    <row r="4748" spans="40:45" x14ac:dyDescent="0.25">
      <c r="AN4748" s="116" t="s">
        <v>1144</v>
      </c>
      <c r="AO4748" s="116" t="s">
        <v>1160</v>
      </c>
      <c r="AP4748" s="116" t="s">
        <v>1180</v>
      </c>
      <c r="AQ4748" s="116" t="s">
        <v>1040</v>
      </c>
      <c r="AR4748" s="116" t="s">
        <v>1091</v>
      </c>
      <c r="AS4748" s="116">
        <v>19</v>
      </c>
    </row>
    <row r="4749" spans="40:45" x14ac:dyDescent="0.25">
      <c r="AN4749" s="116" t="s">
        <v>1144</v>
      </c>
      <c r="AO4749" s="116" t="s">
        <v>1160</v>
      </c>
      <c r="AP4749" s="116" t="s">
        <v>1180</v>
      </c>
      <c r="AQ4749" s="116" t="s">
        <v>1042</v>
      </c>
      <c r="AR4749" s="116" t="s">
        <v>1091</v>
      </c>
      <c r="AS4749" s="116">
        <v>28</v>
      </c>
    </row>
    <row r="4750" spans="40:45" x14ac:dyDescent="0.25">
      <c r="AN4750" s="116" t="s">
        <v>1144</v>
      </c>
      <c r="AO4750" s="116"/>
      <c r="AP4750" s="116"/>
      <c r="AQ4750" s="116" t="s">
        <v>3</v>
      </c>
      <c r="AR4750" s="116" t="s">
        <v>1091</v>
      </c>
      <c r="AS4750" s="116">
        <v>2595</v>
      </c>
    </row>
    <row r="4751" spans="40:45" x14ac:dyDescent="0.25">
      <c r="AN4751" s="116" t="s">
        <v>1144</v>
      </c>
      <c r="AO4751" s="116" t="s">
        <v>1160</v>
      </c>
      <c r="AP4751" s="116" t="s">
        <v>1181</v>
      </c>
      <c r="AQ4751" s="116" t="s">
        <v>1034</v>
      </c>
      <c r="AR4751" s="116" t="s">
        <v>1091</v>
      </c>
      <c r="AS4751" s="116">
        <v>1610</v>
      </c>
    </row>
    <row r="4752" spans="40:45" x14ac:dyDescent="0.25">
      <c r="AN4752" s="116" t="s">
        <v>1144</v>
      </c>
      <c r="AO4752" s="116" t="s">
        <v>1160</v>
      </c>
      <c r="AP4752" s="116" t="s">
        <v>1181</v>
      </c>
      <c r="AQ4752" s="116" t="s">
        <v>1035</v>
      </c>
      <c r="AR4752" s="116" t="s">
        <v>1091</v>
      </c>
      <c r="AS4752" s="116">
        <v>19</v>
      </c>
    </row>
    <row r="4753" spans="40:45" x14ac:dyDescent="0.25">
      <c r="AN4753" s="116" t="s">
        <v>1144</v>
      </c>
      <c r="AO4753" s="116" t="s">
        <v>1160</v>
      </c>
      <c r="AP4753" s="116" t="s">
        <v>1181</v>
      </c>
      <c r="AQ4753" s="116" t="s">
        <v>1038</v>
      </c>
      <c r="AR4753" s="116" t="s">
        <v>1091</v>
      </c>
      <c r="AS4753" s="116">
        <v>482</v>
      </c>
    </row>
    <row r="4754" spans="40:45" x14ac:dyDescent="0.25">
      <c r="AN4754" s="116" t="s">
        <v>1144</v>
      </c>
      <c r="AO4754" s="116" t="s">
        <v>1160</v>
      </c>
      <c r="AP4754" s="116" t="s">
        <v>1181</v>
      </c>
      <c r="AQ4754" s="116" t="s">
        <v>1039</v>
      </c>
      <c r="AR4754" s="116" t="s">
        <v>1091</v>
      </c>
      <c r="AS4754" s="116">
        <v>1383</v>
      </c>
    </row>
    <row r="4755" spans="40:45" x14ac:dyDescent="0.25">
      <c r="AN4755" s="116" t="s">
        <v>1144</v>
      </c>
      <c r="AO4755" s="116" t="s">
        <v>1160</v>
      </c>
      <c r="AP4755" s="116" t="s">
        <v>1181</v>
      </c>
      <c r="AQ4755" s="116" t="s">
        <v>1042</v>
      </c>
      <c r="AR4755" s="116" t="s">
        <v>1091</v>
      </c>
      <c r="AS4755" s="116">
        <v>1973</v>
      </c>
    </row>
    <row r="4756" spans="40:45" x14ac:dyDescent="0.25">
      <c r="AN4756" s="116" t="s">
        <v>1144</v>
      </c>
      <c r="AO4756" s="116"/>
      <c r="AP4756" s="116"/>
      <c r="AQ4756" s="116" t="s">
        <v>3</v>
      </c>
      <c r="AR4756" s="116" t="s">
        <v>1091</v>
      </c>
      <c r="AS4756" s="116">
        <v>5468</v>
      </c>
    </row>
    <row r="4757" spans="40:45" x14ac:dyDescent="0.25">
      <c r="AN4757" s="116" t="s">
        <v>1144</v>
      </c>
      <c r="AO4757" s="116" t="s">
        <v>1160</v>
      </c>
      <c r="AP4757" s="116" t="s">
        <v>1182</v>
      </c>
      <c r="AQ4757" s="116" t="s">
        <v>1034</v>
      </c>
      <c r="AR4757" s="116" t="s">
        <v>1091</v>
      </c>
      <c r="AS4757" s="116">
        <v>1296</v>
      </c>
    </row>
    <row r="4758" spans="40:45" x14ac:dyDescent="0.25">
      <c r="AN4758" s="116" t="s">
        <v>1144</v>
      </c>
      <c r="AO4758" s="116" t="s">
        <v>1160</v>
      </c>
      <c r="AP4758" s="116" t="s">
        <v>1182</v>
      </c>
      <c r="AQ4758" s="116" t="s">
        <v>1038</v>
      </c>
      <c r="AR4758" s="116" t="s">
        <v>1091</v>
      </c>
      <c r="AS4758" s="116">
        <v>147</v>
      </c>
    </row>
    <row r="4759" spans="40:45" x14ac:dyDescent="0.25">
      <c r="AN4759" s="116" t="s">
        <v>1144</v>
      </c>
      <c r="AO4759" s="116" t="s">
        <v>1160</v>
      </c>
      <c r="AP4759" s="116" t="s">
        <v>1182</v>
      </c>
      <c r="AQ4759" s="116" t="s">
        <v>1042</v>
      </c>
      <c r="AR4759" s="116" t="s">
        <v>1091</v>
      </c>
      <c r="AS4759" s="116">
        <v>4</v>
      </c>
    </row>
    <row r="4760" spans="40:45" x14ac:dyDescent="0.25">
      <c r="AN4760" s="116" t="s">
        <v>1144</v>
      </c>
      <c r="AO4760" s="116"/>
      <c r="AP4760" s="116"/>
      <c r="AQ4760" s="116" t="s">
        <v>3</v>
      </c>
      <c r="AR4760" s="116" t="s">
        <v>1091</v>
      </c>
      <c r="AS4760" s="116">
        <v>1447</v>
      </c>
    </row>
    <row r="4761" spans="40:45" x14ac:dyDescent="0.25">
      <c r="AN4761" s="116" t="s">
        <v>1144</v>
      </c>
      <c r="AO4761" s="116" t="s">
        <v>1163</v>
      </c>
      <c r="AP4761" s="116" t="s">
        <v>911</v>
      </c>
      <c r="AQ4761" s="116" t="s">
        <v>1038</v>
      </c>
      <c r="AR4761" s="116" t="s">
        <v>1091</v>
      </c>
      <c r="AS4761" s="116">
        <v>734</v>
      </c>
    </row>
    <row r="4762" spans="40:45" x14ac:dyDescent="0.25">
      <c r="AN4762" s="116" t="s">
        <v>1144</v>
      </c>
      <c r="AO4762" s="116" t="s">
        <v>1163</v>
      </c>
      <c r="AP4762" s="116" t="s">
        <v>911</v>
      </c>
      <c r="AQ4762" s="116" t="s">
        <v>1041</v>
      </c>
      <c r="AR4762" s="116" t="s">
        <v>1091</v>
      </c>
      <c r="AS4762" s="116">
        <v>15569</v>
      </c>
    </row>
    <row r="4763" spans="40:45" x14ac:dyDescent="0.25">
      <c r="AN4763" s="116" t="s">
        <v>1144</v>
      </c>
      <c r="AO4763" s="116" t="s">
        <v>1163</v>
      </c>
      <c r="AP4763" s="116" t="s">
        <v>911</v>
      </c>
      <c r="AQ4763" s="116" t="s">
        <v>1042</v>
      </c>
      <c r="AR4763" s="116" t="s">
        <v>1091</v>
      </c>
      <c r="AS4763" s="116">
        <v>32268</v>
      </c>
    </row>
    <row r="4764" spans="40:45" x14ac:dyDescent="0.25">
      <c r="AN4764" s="116" t="s">
        <v>1144</v>
      </c>
      <c r="AO4764" s="116"/>
      <c r="AP4764" s="116"/>
      <c r="AQ4764" s="116" t="s">
        <v>3</v>
      </c>
      <c r="AR4764" s="116" t="s">
        <v>1091</v>
      </c>
      <c r="AS4764" s="116">
        <v>48570</v>
      </c>
    </row>
    <row r="4765" spans="40:45" x14ac:dyDescent="0.25">
      <c r="AN4765" s="116" t="s">
        <v>1144</v>
      </c>
      <c r="AO4765" s="116" t="s">
        <v>1163</v>
      </c>
      <c r="AP4765" s="116" t="s">
        <v>1178</v>
      </c>
      <c r="AQ4765" s="116" t="s">
        <v>1038</v>
      </c>
      <c r="AR4765" s="116" t="s">
        <v>1091</v>
      </c>
      <c r="AS4765" s="116">
        <v>110</v>
      </c>
    </row>
    <row r="4766" spans="40:45" x14ac:dyDescent="0.25">
      <c r="AN4766" s="116" t="s">
        <v>1144</v>
      </c>
      <c r="AO4766" s="116" t="s">
        <v>1163</v>
      </c>
      <c r="AP4766" s="116" t="s">
        <v>1178</v>
      </c>
      <c r="AQ4766" s="116" t="s">
        <v>1041</v>
      </c>
      <c r="AR4766" s="116" t="s">
        <v>1091</v>
      </c>
      <c r="AS4766" s="116">
        <v>5707</v>
      </c>
    </row>
    <row r="4767" spans="40:45" x14ac:dyDescent="0.25">
      <c r="AN4767" s="116" t="s">
        <v>1144</v>
      </c>
      <c r="AO4767" s="116" t="s">
        <v>1163</v>
      </c>
      <c r="AP4767" s="116" t="s">
        <v>1178</v>
      </c>
      <c r="AQ4767" s="116" t="s">
        <v>1042</v>
      </c>
      <c r="AR4767" s="116" t="s">
        <v>1091</v>
      </c>
      <c r="AS4767" s="116">
        <v>7756</v>
      </c>
    </row>
    <row r="4768" spans="40:45" x14ac:dyDescent="0.25">
      <c r="AN4768" s="116" t="s">
        <v>1144</v>
      </c>
      <c r="AO4768" s="116"/>
      <c r="AP4768" s="116"/>
      <c r="AQ4768" s="116" t="s">
        <v>3</v>
      </c>
      <c r="AR4768" s="116" t="s">
        <v>1091</v>
      </c>
      <c r="AS4768" s="116">
        <v>13574</v>
      </c>
    </row>
    <row r="4769" spans="40:45" x14ac:dyDescent="0.25">
      <c r="AN4769" s="116" t="s">
        <v>1144</v>
      </c>
      <c r="AO4769" s="116" t="s">
        <v>1163</v>
      </c>
      <c r="AP4769" s="116" t="s">
        <v>1179</v>
      </c>
      <c r="AQ4769" s="116" t="s">
        <v>1038</v>
      </c>
      <c r="AR4769" s="116" t="s">
        <v>1091</v>
      </c>
      <c r="AS4769" s="116">
        <v>624</v>
      </c>
    </row>
    <row r="4770" spans="40:45" x14ac:dyDescent="0.25">
      <c r="AN4770" s="116" t="s">
        <v>1144</v>
      </c>
      <c r="AO4770" s="116" t="s">
        <v>1163</v>
      </c>
      <c r="AP4770" s="116" t="s">
        <v>1179</v>
      </c>
      <c r="AQ4770" s="116" t="s">
        <v>1041</v>
      </c>
      <c r="AR4770" s="116" t="s">
        <v>1091</v>
      </c>
      <c r="AS4770" s="116">
        <v>851</v>
      </c>
    </row>
    <row r="4771" spans="40:45" x14ac:dyDescent="0.25">
      <c r="AN4771" s="116" t="s">
        <v>1144</v>
      </c>
      <c r="AO4771" s="116" t="s">
        <v>1163</v>
      </c>
      <c r="AP4771" s="116" t="s">
        <v>1179</v>
      </c>
      <c r="AQ4771" s="116" t="s">
        <v>1042</v>
      </c>
      <c r="AR4771" s="116" t="s">
        <v>1091</v>
      </c>
      <c r="AS4771" s="116">
        <v>2974</v>
      </c>
    </row>
    <row r="4772" spans="40:45" x14ac:dyDescent="0.25">
      <c r="AN4772" s="116" t="s">
        <v>1144</v>
      </c>
      <c r="AO4772" s="116"/>
      <c r="AP4772" s="116"/>
      <c r="AQ4772" s="116" t="s">
        <v>3</v>
      </c>
      <c r="AR4772" s="116" t="s">
        <v>1091</v>
      </c>
      <c r="AS4772" s="116">
        <v>4449</v>
      </c>
    </row>
    <row r="4773" spans="40:45" x14ac:dyDescent="0.25">
      <c r="AN4773" s="116" t="s">
        <v>1144</v>
      </c>
      <c r="AO4773" s="116" t="s">
        <v>1163</v>
      </c>
      <c r="AP4773" s="116" t="s">
        <v>1180</v>
      </c>
      <c r="AQ4773" s="116" t="s">
        <v>1041</v>
      </c>
      <c r="AR4773" s="116" t="s">
        <v>1091</v>
      </c>
      <c r="AS4773" s="116">
        <v>6815</v>
      </c>
    </row>
    <row r="4774" spans="40:45" x14ac:dyDescent="0.25">
      <c r="AN4774" s="116" t="s">
        <v>1144</v>
      </c>
      <c r="AO4774" s="116" t="s">
        <v>1163</v>
      </c>
      <c r="AP4774" s="116" t="s">
        <v>1180</v>
      </c>
      <c r="AQ4774" s="116" t="s">
        <v>1042</v>
      </c>
      <c r="AR4774" s="116" t="s">
        <v>1091</v>
      </c>
      <c r="AS4774" s="116">
        <v>16411</v>
      </c>
    </row>
    <row r="4775" spans="40:45" x14ac:dyDescent="0.25">
      <c r="AN4775" s="116" t="s">
        <v>1144</v>
      </c>
      <c r="AO4775" s="116"/>
      <c r="AP4775" s="116"/>
      <c r="AQ4775" s="116" t="s">
        <v>3</v>
      </c>
      <c r="AR4775" s="116" t="s">
        <v>1091</v>
      </c>
      <c r="AS4775" s="116">
        <v>23226</v>
      </c>
    </row>
    <row r="4776" spans="40:45" x14ac:dyDescent="0.25">
      <c r="AN4776" s="116" t="s">
        <v>1144</v>
      </c>
      <c r="AO4776" s="116" t="s">
        <v>1163</v>
      </c>
      <c r="AP4776" s="116" t="s">
        <v>1181</v>
      </c>
      <c r="AQ4776" s="116" t="s">
        <v>1041</v>
      </c>
      <c r="AR4776" s="116" t="s">
        <v>1091</v>
      </c>
      <c r="AS4776" s="116">
        <v>1427</v>
      </c>
    </row>
    <row r="4777" spans="40:45" x14ac:dyDescent="0.25">
      <c r="AN4777" s="116" t="s">
        <v>1144</v>
      </c>
      <c r="AO4777" s="116" t="s">
        <v>1163</v>
      </c>
      <c r="AP4777" s="116" t="s">
        <v>1181</v>
      </c>
      <c r="AQ4777" s="116" t="s">
        <v>1042</v>
      </c>
      <c r="AR4777" s="116" t="s">
        <v>1091</v>
      </c>
      <c r="AS4777" s="116">
        <v>3688</v>
      </c>
    </row>
    <row r="4778" spans="40:45" x14ac:dyDescent="0.25">
      <c r="AN4778" s="116" t="s">
        <v>1144</v>
      </c>
      <c r="AO4778" s="116"/>
      <c r="AP4778" s="116"/>
      <c r="AQ4778" s="116" t="s">
        <v>3</v>
      </c>
      <c r="AR4778" s="116" t="s">
        <v>1091</v>
      </c>
      <c r="AS4778" s="116">
        <v>5115</v>
      </c>
    </row>
    <row r="4779" spans="40:45" x14ac:dyDescent="0.25">
      <c r="AN4779" s="116" t="s">
        <v>1144</v>
      </c>
      <c r="AO4779" s="116" t="s">
        <v>1163</v>
      </c>
      <c r="AP4779" s="116" t="s">
        <v>1182</v>
      </c>
      <c r="AQ4779" s="116" t="s">
        <v>1041</v>
      </c>
      <c r="AR4779" s="116" t="s">
        <v>1091</v>
      </c>
      <c r="AS4779" s="116">
        <v>768</v>
      </c>
    </row>
    <row r="4780" spans="40:45" x14ac:dyDescent="0.25">
      <c r="AN4780" s="116" t="s">
        <v>1144</v>
      </c>
      <c r="AO4780" s="116" t="s">
        <v>1163</v>
      </c>
      <c r="AP4780" s="116" t="s">
        <v>1182</v>
      </c>
      <c r="AQ4780" s="116" t="s">
        <v>1042</v>
      </c>
      <c r="AR4780" s="116" t="s">
        <v>1091</v>
      </c>
      <c r="AS4780" s="116">
        <v>1439</v>
      </c>
    </row>
    <row r="4781" spans="40:45" x14ac:dyDescent="0.25">
      <c r="AN4781" s="116" t="s">
        <v>1144</v>
      </c>
      <c r="AO4781" s="116"/>
      <c r="AP4781" s="116"/>
      <c r="AQ4781" s="116" t="s">
        <v>3</v>
      </c>
      <c r="AR4781" s="116" t="s">
        <v>1091</v>
      </c>
      <c r="AS4781" s="116">
        <v>2207</v>
      </c>
    </row>
    <row r="4782" spans="40:45" x14ac:dyDescent="0.25">
      <c r="AN4782" s="116" t="s">
        <v>1144</v>
      </c>
      <c r="AO4782" s="116" t="s">
        <v>1162</v>
      </c>
      <c r="AP4782" s="116" t="s">
        <v>911</v>
      </c>
      <c r="AQ4782" s="116" t="s">
        <v>1034</v>
      </c>
      <c r="AR4782" s="116" t="s">
        <v>1091</v>
      </c>
      <c r="AS4782" s="116">
        <v>3697</v>
      </c>
    </row>
    <row r="4783" spans="40:45" x14ac:dyDescent="0.25">
      <c r="AN4783" s="116" t="s">
        <v>1144</v>
      </c>
      <c r="AO4783" s="116" t="s">
        <v>1162</v>
      </c>
      <c r="AP4783" s="116" t="s">
        <v>911</v>
      </c>
      <c r="AQ4783" s="116" t="s">
        <v>1036</v>
      </c>
      <c r="AR4783" s="116" t="s">
        <v>1091</v>
      </c>
      <c r="AS4783" s="116">
        <v>403</v>
      </c>
    </row>
    <row r="4784" spans="40:45" x14ac:dyDescent="0.25">
      <c r="AN4784" s="116" t="s">
        <v>1144</v>
      </c>
      <c r="AO4784" s="116" t="s">
        <v>1162</v>
      </c>
      <c r="AP4784" s="116" t="s">
        <v>911</v>
      </c>
      <c r="AQ4784" s="116" t="s">
        <v>1037</v>
      </c>
      <c r="AR4784" s="116" t="s">
        <v>1091</v>
      </c>
      <c r="AS4784" s="116">
        <v>200</v>
      </c>
    </row>
    <row r="4785" spans="40:45" x14ac:dyDescent="0.25">
      <c r="AN4785" s="116" t="s">
        <v>1144</v>
      </c>
      <c r="AO4785" s="116" t="s">
        <v>1162</v>
      </c>
      <c r="AP4785" s="116" t="s">
        <v>911</v>
      </c>
      <c r="AQ4785" s="116" t="s">
        <v>1038</v>
      </c>
      <c r="AR4785" s="116" t="s">
        <v>1091</v>
      </c>
      <c r="AS4785" s="116">
        <v>387</v>
      </c>
    </row>
    <row r="4786" spans="40:45" x14ac:dyDescent="0.25">
      <c r="AN4786" s="116" t="s">
        <v>1144</v>
      </c>
      <c r="AO4786" s="116" t="s">
        <v>1162</v>
      </c>
      <c r="AP4786" s="116" t="s">
        <v>911</v>
      </c>
      <c r="AQ4786" s="116" t="s">
        <v>1039</v>
      </c>
      <c r="AR4786" s="116" t="s">
        <v>1091</v>
      </c>
      <c r="AS4786" s="116">
        <v>306</v>
      </c>
    </row>
    <row r="4787" spans="40:45" x14ac:dyDescent="0.25">
      <c r="AN4787" s="116" t="s">
        <v>1144</v>
      </c>
      <c r="AO4787" s="116" t="s">
        <v>1162</v>
      </c>
      <c r="AP4787" s="116" t="s">
        <v>911</v>
      </c>
      <c r="AQ4787" s="116" t="s">
        <v>1042</v>
      </c>
      <c r="AR4787" s="116" t="s">
        <v>1091</v>
      </c>
      <c r="AS4787" s="116">
        <v>21462</v>
      </c>
    </row>
    <row r="4788" spans="40:45" x14ac:dyDescent="0.25">
      <c r="AN4788" s="116" t="s">
        <v>1144</v>
      </c>
      <c r="AO4788" s="116"/>
      <c r="AP4788" s="116"/>
      <c r="AQ4788" s="116" t="s">
        <v>3</v>
      </c>
      <c r="AR4788" s="116" t="s">
        <v>1091</v>
      </c>
      <c r="AS4788" s="116">
        <v>26455</v>
      </c>
    </row>
    <row r="4789" spans="40:45" x14ac:dyDescent="0.25">
      <c r="AN4789" s="116" t="s">
        <v>1144</v>
      </c>
      <c r="AO4789" s="116" t="s">
        <v>1162</v>
      </c>
      <c r="AP4789" s="116" t="s">
        <v>1178</v>
      </c>
      <c r="AQ4789" s="116" t="s">
        <v>1034</v>
      </c>
      <c r="AR4789" s="116" t="s">
        <v>1091</v>
      </c>
      <c r="AS4789" s="116">
        <v>1891</v>
      </c>
    </row>
    <row r="4790" spans="40:45" x14ac:dyDescent="0.25">
      <c r="AN4790" s="116" t="s">
        <v>1144</v>
      </c>
      <c r="AO4790" s="116" t="s">
        <v>1162</v>
      </c>
      <c r="AP4790" s="116" t="s">
        <v>1178</v>
      </c>
      <c r="AQ4790" s="116" t="s">
        <v>1036</v>
      </c>
      <c r="AR4790" s="116" t="s">
        <v>1091</v>
      </c>
      <c r="AS4790" s="116">
        <v>219</v>
      </c>
    </row>
    <row r="4791" spans="40:45" x14ac:dyDescent="0.25">
      <c r="AN4791" s="116" t="s">
        <v>1144</v>
      </c>
      <c r="AO4791" s="116" t="s">
        <v>1162</v>
      </c>
      <c r="AP4791" s="116" t="s">
        <v>1178</v>
      </c>
      <c r="AQ4791" s="116" t="s">
        <v>1037</v>
      </c>
      <c r="AR4791" s="116" t="s">
        <v>1091</v>
      </c>
      <c r="AS4791" s="116">
        <v>200</v>
      </c>
    </row>
    <row r="4792" spans="40:45" x14ac:dyDescent="0.25">
      <c r="AN4792" s="116" t="s">
        <v>1144</v>
      </c>
      <c r="AO4792" s="116" t="s">
        <v>1162</v>
      </c>
      <c r="AP4792" s="116" t="s">
        <v>1178</v>
      </c>
      <c r="AQ4792" s="116" t="s">
        <v>1038</v>
      </c>
      <c r="AR4792" s="116" t="s">
        <v>1091</v>
      </c>
      <c r="AS4792" s="116">
        <v>66</v>
      </c>
    </row>
    <row r="4793" spans="40:45" x14ac:dyDescent="0.25">
      <c r="AN4793" s="116" t="s">
        <v>1144</v>
      </c>
      <c r="AO4793" s="116" t="s">
        <v>1162</v>
      </c>
      <c r="AP4793" s="116" t="s">
        <v>1178</v>
      </c>
      <c r="AQ4793" s="116" t="s">
        <v>1039</v>
      </c>
      <c r="AR4793" s="116" t="s">
        <v>1091</v>
      </c>
      <c r="AS4793" s="116">
        <v>306</v>
      </c>
    </row>
    <row r="4794" spans="40:45" x14ac:dyDescent="0.25">
      <c r="AN4794" s="116" t="s">
        <v>1144</v>
      </c>
      <c r="AO4794" s="116" t="s">
        <v>1162</v>
      </c>
      <c r="AP4794" s="116" t="s">
        <v>1178</v>
      </c>
      <c r="AQ4794" s="116" t="s">
        <v>1042</v>
      </c>
      <c r="AR4794" s="116" t="s">
        <v>1091</v>
      </c>
      <c r="AS4794" s="116">
        <v>20373</v>
      </c>
    </row>
    <row r="4795" spans="40:45" x14ac:dyDescent="0.25">
      <c r="AN4795" s="116" t="s">
        <v>1144</v>
      </c>
      <c r="AO4795" s="116"/>
      <c r="AP4795" s="116"/>
      <c r="AQ4795" s="116" t="s">
        <v>3</v>
      </c>
      <c r="AR4795" s="116" t="s">
        <v>1091</v>
      </c>
      <c r="AS4795" s="116">
        <v>23055</v>
      </c>
    </row>
    <row r="4796" spans="40:45" x14ac:dyDescent="0.25">
      <c r="AN4796" s="116" t="s">
        <v>1144</v>
      </c>
      <c r="AO4796" s="116" t="s">
        <v>1162</v>
      </c>
      <c r="AP4796" s="116" t="s">
        <v>1179</v>
      </c>
      <c r="AQ4796" s="116" t="s">
        <v>1034</v>
      </c>
      <c r="AR4796" s="116" t="s">
        <v>1091</v>
      </c>
      <c r="AS4796" s="116">
        <v>1060</v>
      </c>
    </row>
    <row r="4797" spans="40:45" x14ac:dyDescent="0.25">
      <c r="AN4797" s="116" t="s">
        <v>1144</v>
      </c>
      <c r="AO4797" s="116" t="s">
        <v>1162</v>
      </c>
      <c r="AP4797" s="116" t="s">
        <v>1179</v>
      </c>
      <c r="AQ4797" s="116" t="s">
        <v>1036</v>
      </c>
      <c r="AR4797" s="116" t="s">
        <v>1091</v>
      </c>
      <c r="AS4797" s="116">
        <v>184</v>
      </c>
    </row>
    <row r="4798" spans="40:45" x14ac:dyDescent="0.25">
      <c r="AN4798" s="116" t="s">
        <v>1144</v>
      </c>
      <c r="AO4798" s="116" t="s">
        <v>1162</v>
      </c>
      <c r="AP4798" s="116" t="s">
        <v>1179</v>
      </c>
      <c r="AQ4798" s="116" t="s">
        <v>1038</v>
      </c>
      <c r="AR4798" s="116" t="s">
        <v>1091</v>
      </c>
      <c r="AS4798" s="116">
        <v>320</v>
      </c>
    </row>
    <row r="4799" spans="40:45" x14ac:dyDescent="0.25">
      <c r="AN4799" s="116" t="s">
        <v>1144</v>
      </c>
      <c r="AO4799" s="116" t="s">
        <v>1162</v>
      </c>
      <c r="AP4799" s="116" t="s">
        <v>1179</v>
      </c>
      <c r="AQ4799" s="116" t="s">
        <v>1042</v>
      </c>
      <c r="AR4799" s="116" t="s">
        <v>1091</v>
      </c>
      <c r="AS4799" s="116">
        <v>1085</v>
      </c>
    </row>
    <row r="4800" spans="40:45" x14ac:dyDescent="0.25">
      <c r="AN4800" s="116" t="s">
        <v>1144</v>
      </c>
      <c r="AO4800" s="116"/>
      <c r="AP4800" s="116"/>
      <c r="AQ4800" s="116" t="s">
        <v>3</v>
      </c>
      <c r="AR4800" s="116" t="s">
        <v>1091</v>
      </c>
      <c r="AS4800" s="116">
        <v>2649</v>
      </c>
    </row>
    <row r="4801" spans="40:45" x14ac:dyDescent="0.25">
      <c r="AN4801" s="116" t="s">
        <v>1144</v>
      </c>
      <c r="AO4801" s="116" t="s">
        <v>1162</v>
      </c>
      <c r="AP4801" s="116" t="s">
        <v>1180</v>
      </c>
      <c r="AQ4801" s="116" t="s">
        <v>1034</v>
      </c>
      <c r="AR4801" s="116" t="s">
        <v>1091</v>
      </c>
      <c r="AS4801" s="116">
        <v>8</v>
      </c>
    </row>
    <row r="4802" spans="40:45" x14ac:dyDescent="0.25">
      <c r="AN4802" s="116" t="s">
        <v>1144</v>
      </c>
      <c r="AO4802" s="116"/>
      <c r="AP4802" s="116"/>
      <c r="AQ4802" s="116" t="s">
        <v>3</v>
      </c>
      <c r="AR4802" s="116" t="s">
        <v>1091</v>
      </c>
      <c r="AS4802" s="116">
        <v>8</v>
      </c>
    </row>
    <row r="4803" spans="40:45" x14ac:dyDescent="0.25">
      <c r="AN4803" s="116" t="s">
        <v>1144</v>
      </c>
      <c r="AO4803" s="116" t="s">
        <v>1162</v>
      </c>
      <c r="AP4803" s="116" t="s">
        <v>1182</v>
      </c>
      <c r="AQ4803" s="116" t="s">
        <v>1034</v>
      </c>
      <c r="AR4803" s="116" t="s">
        <v>1091</v>
      </c>
      <c r="AS4803" s="116">
        <v>739</v>
      </c>
    </row>
    <row r="4804" spans="40:45" x14ac:dyDescent="0.25">
      <c r="AN4804" s="116" t="s">
        <v>1144</v>
      </c>
      <c r="AO4804" s="116" t="s">
        <v>1162</v>
      </c>
      <c r="AP4804" s="116" t="s">
        <v>1182</v>
      </c>
      <c r="AQ4804" s="116" t="s">
        <v>1042</v>
      </c>
      <c r="AR4804" s="116" t="s">
        <v>1091</v>
      </c>
      <c r="AS4804" s="116">
        <v>4</v>
      </c>
    </row>
    <row r="4805" spans="40:45" x14ac:dyDescent="0.25">
      <c r="AN4805" s="116" t="s">
        <v>1144</v>
      </c>
      <c r="AO4805" s="116"/>
      <c r="AP4805" s="116"/>
      <c r="AQ4805" s="116" t="s">
        <v>3</v>
      </c>
      <c r="AR4805" s="116" t="s">
        <v>1091</v>
      </c>
      <c r="AS4805" s="116">
        <v>743</v>
      </c>
    </row>
    <row r="4806" spans="40:45" x14ac:dyDescent="0.25">
      <c r="AN4806" s="116" t="s">
        <v>1144</v>
      </c>
      <c r="AO4806" s="116" t="s">
        <v>1175</v>
      </c>
      <c r="AP4806" s="116" t="s">
        <v>911</v>
      </c>
      <c r="AQ4806" s="116" t="s">
        <v>1038</v>
      </c>
      <c r="AR4806" s="116" t="s">
        <v>1091</v>
      </c>
      <c r="AS4806" s="116">
        <v>5026</v>
      </c>
    </row>
    <row r="4807" spans="40:45" x14ac:dyDescent="0.25">
      <c r="AN4807" s="116" t="s">
        <v>1144</v>
      </c>
      <c r="AO4807" s="116" t="s">
        <v>1175</v>
      </c>
      <c r="AP4807" s="116" t="s">
        <v>911</v>
      </c>
      <c r="AQ4807" s="116" t="s">
        <v>1041</v>
      </c>
      <c r="AR4807" s="116" t="s">
        <v>1091</v>
      </c>
      <c r="AS4807" s="116">
        <v>17362</v>
      </c>
    </row>
    <row r="4808" spans="40:45" x14ac:dyDescent="0.25">
      <c r="AN4808" s="116" t="s">
        <v>1144</v>
      </c>
      <c r="AO4808" s="116" t="s">
        <v>1175</v>
      </c>
      <c r="AP4808" s="116" t="s">
        <v>911</v>
      </c>
      <c r="AQ4808" s="116" t="s">
        <v>1042</v>
      </c>
      <c r="AR4808" s="116" t="s">
        <v>1091</v>
      </c>
      <c r="AS4808" s="116">
        <v>4908</v>
      </c>
    </row>
    <row r="4809" spans="40:45" x14ac:dyDescent="0.25">
      <c r="AN4809" s="116" t="s">
        <v>1144</v>
      </c>
      <c r="AO4809" s="116"/>
      <c r="AP4809" s="116"/>
      <c r="AQ4809" s="116" t="s">
        <v>3</v>
      </c>
      <c r="AR4809" s="116" t="s">
        <v>1091</v>
      </c>
      <c r="AS4809" s="116">
        <v>27296</v>
      </c>
    </row>
    <row r="4810" spans="40:45" x14ac:dyDescent="0.25">
      <c r="AN4810" s="116" t="s">
        <v>1144</v>
      </c>
      <c r="AO4810" s="116" t="s">
        <v>1175</v>
      </c>
      <c r="AP4810" s="116" t="s">
        <v>1178</v>
      </c>
      <c r="AQ4810" s="116" t="s">
        <v>1038</v>
      </c>
      <c r="AR4810" s="116" t="s">
        <v>1091</v>
      </c>
      <c r="AS4810" s="116">
        <v>4621</v>
      </c>
    </row>
    <row r="4811" spans="40:45" x14ac:dyDescent="0.25">
      <c r="AN4811" s="116" t="s">
        <v>1144</v>
      </c>
      <c r="AO4811" s="116" t="s">
        <v>1175</v>
      </c>
      <c r="AP4811" s="116" t="s">
        <v>1178</v>
      </c>
      <c r="AQ4811" s="116" t="s">
        <v>1041</v>
      </c>
      <c r="AR4811" s="116" t="s">
        <v>1091</v>
      </c>
      <c r="AS4811" s="116">
        <v>5326</v>
      </c>
    </row>
    <row r="4812" spans="40:45" x14ac:dyDescent="0.25">
      <c r="AN4812" s="116" t="s">
        <v>1144</v>
      </c>
      <c r="AO4812" s="116" t="s">
        <v>1175</v>
      </c>
      <c r="AP4812" s="116" t="s">
        <v>1178</v>
      </c>
      <c r="AQ4812" s="116" t="s">
        <v>1042</v>
      </c>
      <c r="AR4812" s="116" t="s">
        <v>1091</v>
      </c>
      <c r="AS4812" s="116">
        <v>3704</v>
      </c>
    </row>
    <row r="4813" spans="40:45" x14ac:dyDescent="0.25">
      <c r="AN4813" s="116" t="s">
        <v>1144</v>
      </c>
      <c r="AO4813" s="116"/>
      <c r="AP4813" s="116"/>
      <c r="AQ4813" s="116" t="s">
        <v>3</v>
      </c>
      <c r="AR4813" s="116" t="s">
        <v>1091</v>
      </c>
      <c r="AS4813" s="116">
        <v>13652</v>
      </c>
    </row>
    <row r="4814" spans="40:45" x14ac:dyDescent="0.25">
      <c r="AN4814" s="116" t="s">
        <v>1144</v>
      </c>
      <c r="AO4814" s="116" t="s">
        <v>1175</v>
      </c>
      <c r="AP4814" s="116" t="s">
        <v>1179</v>
      </c>
      <c r="AQ4814" s="116" t="s">
        <v>1041</v>
      </c>
      <c r="AR4814" s="116" t="s">
        <v>1091</v>
      </c>
      <c r="AS4814" s="116">
        <v>10834</v>
      </c>
    </row>
    <row r="4815" spans="40:45" x14ac:dyDescent="0.25">
      <c r="AN4815" s="116" t="s">
        <v>1144</v>
      </c>
      <c r="AO4815" s="116" t="s">
        <v>1175</v>
      </c>
      <c r="AP4815" s="116" t="s">
        <v>1179</v>
      </c>
      <c r="AQ4815" s="116" t="s">
        <v>1042</v>
      </c>
      <c r="AR4815" s="116" t="s">
        <v>1091</v>
      </c>
      <c r="AS4815" s="116">
        <v>573</v>
      </c>
    </row>
    <row r="4816" spans="40:45" x14ac:dyDescent="0.25">
      <c r="AN4816" s="116" t="s">
        <v>1144</v>
      </c>
      <c r="AO4816" s="116"/>
      <c r="AP4816" s="116"/>
      <c r="AQ4816" s="116" t="s">
        <v>3</v>
      </c>
      <c r="AR4816" s="116" t="s">
        <v>1091</v>
      </c>
      <c r="AS4816" s="116">
        <v>11407</v>
      </c>
    </row>
    <row r="4817" spans="40:45" x14ac:dyDescent="0.25">
      <c r="AN4817" s="116" t="s">
        <v>1144</v>
      </c>
      <c r="AO4817" s="116" t="s">
        <v>1175</v>
      </c>
      <c r="AP4817" s="116" t="s">
        <v>1180</v>
      </c>
      <c r="AQ4817" s="116" t="s">
        <v>1041</v>
      </c>
      <c r="AR4817" s="116" t="s">
        <v>1091</v>
      </c>
      <c r="AS4817" s="116">
        <v>1131</v>
      </c>
    </row>
    <row r="4818" spans="40:45" x14ac:dyDescent="0.25">
      <c r="AN4818" s="116" t="s">
        <v>1144</v>
      </c>
      <c r="AO4818" s="116" t="s">
        <v>1175</v>
      </c>
      <c r="AP4818" s="116" t="s">
        <v>1180</v>
      </c>
      <c r="AQ4818" s="116" t="s">
        <v>1042</v>
      </c>
      <c r="AR4818" s="116" t="s">
        <v>1091</v>
      </c>
      <c r="AS4818" s="116">
        <v>335</v>
      </c>
    </row>
    <row r="4819" spans="40:45" x14ac:dyDescent="0.25">
      <c r="AN4819" s="116" t="s">
        <v>1144</v>
      </c>
      <c r="AO4819" s="116"/>
      <c r="AP4819" s="116"/>
      <c r="AQ4819" s="116" t="s">
        <v>3</v>
      </c>
      <c r="AR4819" s="116" t="s">
        <v>1091</v>
      </c>
      <c r="AS4819" s="116">
        <v>1466</v>
      </c>
    </row>
    <row r="4820" spans="40:45" x14ac:dyDescent="0.25">
      <c r="AN4820" s="116" t="s">
        <v>1144</v>
      </c>
      <c r="AO4820" s="116" t="s">
        <v>1175</v>
      </c>
      <c r="AP4820" s="116" t="s">
        <v>1181</v>
      </c>
      <c r="AQ4820" s="116" t="s">
        <v>1038</v>
      </c>
      <c r="AR4820" s="116" t="s">
        <v>1091</v>
      </c>
      <c r="AS4820" s="116">
        <v>405</v>
      </c>
    </row>
    <row r="4821" spans="40:45" x14ac:dyDescent="0.25">
      <c r="AN4821" s="116" t="s">
        <v>1144</v>
      </c>
      <c r="AO4821" s="116"/>
      <c r="AP4821" s="116"/>
      <c r="AQ4821" s="116" t="s">
        <v>3</v>
      </c>
      <c r="AR4821" s="116" t="s">
        <v>1091</v>
      </c>
      <c r="AS4821" s="116">
        <v>405</v>
      </c>
    </row>
    <row r="4822" spans="40:45" x14ac:dyDescent="0.25">
      <c r="AN4822" s="116" t="s">
        <v>1144</v>
      </c>
      <c r="AO4822" s="116" t="s">
        <v>1175</v>
      </c>
      <c r="AP4822" s="116" t="s">
        <v>1182</v>
      </c>
      <c r="AQ4822" s="116" t="s">
        <v>1041</v>
      </c>
      <c r="AR4822" s="116" t="s">
        <v>1091</v>
      </c>
      <c r="AS4822" s="116">
        <v>70</v>
      </c>
    </row>
    <row r="4823" spans="40:45" x14ac:dyDescent="0.25">
      <c r="AN4823" s="116" t="s">
        <v>1144</v>
      </c>
      <c r="AO4823" s="116" t="s">
        <v>1175</v>
      </c>
      <c r="AP4823" s="116" t="s">
        <v>1182</v>
      </c>
      <c r="AQ4823" s="116" t="s">
        <v>1042</v>
      </c>
      <c r="AR4823" s="116" t="s">
        <v>1091</v>
      </c>
      <c r="AS4823" s="116">
        <v>296</v>
      </c>
    </row>
    <row r="4824" spans="40:45" x14ac:dyDescent="0.25">
      <c r="AN4824" s="116" t="s">
        <v>1144</v>
      </c>
      <c r="AO4824" s="116"/>
      <c r="AP4824" s="116"/>
      <c r="AQ4824" s="116" t="s">
        <v>3</v>
      </c>
      <c r="AR4824" s="116" t="s">
        <v>1091</v>
      </c>
      <c r="AS4824" s="116">
        <v>366</v>
      </c>
    </row>
    <row r="4825" spans="40:45" x14ac:dyDescent="0.25">
      <c r="AN4825" s="116" t="s">
        <v>1144</v>
      </c>
      <c r="AO4825" s="116" t="s">
        <v>962</v>
      </c>
      <c r="AP4825" s="116" t="s">
        <v>911</v>
      </c>
      <c r="AQ4825" s="116" t="s">
        <v>1035</v>
      </c>
      <c r="AR4825" s="116" t="s">
        <v>1091</v>
      </c>
      <c r="AS4825" s="116">
        <v>188300</v>
      </c>
    </row>
    <row r="4826" spans="40:45" x14ac:dyDescent="0.25">
      <c r="AN4826" s="116" t="s">
        <v>1144</v>
      </c>
      <c r="AO4826" s="116" t="s">
        <v>962</v>
      </c>
      <c r="AP4826" s="116" t="s">
        <v>911</v>
      </c>
      <c r="AQ4826" s="116" t="s">
        <v>1038</v>
      </c>
      <c r="AR4826" s="116" t="s">
        <v>1091</v>
      </c>
      <c r="AS4826" s="116">
        <v>39257</v>
      </c>
    </row>
    <row r="4827" spans="40:45" x14ac:dyDescent="0.25">
      <c r="AN4827" s="116" t="s">
        <v>1144</v>
      </c>
      <c r="AO4827" s="116" t="s">
        <v>962</v>
      </c>
      <c r="AP4827" s="116" t="s">
        <v>911</v>
      </c>
      <c r="AQ4827" s="116" t="s">
        <v>1042</v>
      </c>
      <c r="AR4827" s="116" t="s">
        <v>1091</v>
      </c>
      <c r="AS4827" s="116">
        <v>110</v>
      </c>
    </row>
    <row r="4828" spans="40:45" x14ac:dyDescent="0.25">
      <c r="AN4828" s="116" t="s">
        <v>1144</v>
      </c>
      <c r="AO4828" s="116"/>
      <c r="AP4828" s="116"/>
      <c r="AQ4828" s="116" t="s">
        <v>3</v>
      </c>
      <c r="AR4828" s="116" t="s">
        <v>1091</v>
      </c>
      <c r="AS4828" s="116">
        <v>227667</v>
      </c>
    </row>
    <row r="4829" spans="40:45" x14ac:dyDescent="0.25">
      <c r="AN4829" s="116" t="s">
        <v>1144</v>
      </c>
      <c r="AO4829" s="116" t="s">
        <v>962</v>
      </c>
      <c r="AP4829" s="116" t="s">
        <v>1178</v>
      </c>
      <c r="AQ4829" s="116" t="s">
        <v>1035</v>
      </c>
      <c r="AR4829" s="116" t="s">
        <v>1091</v>
      </c>
      <c r="AS4829" s="116">
        <v>1000</v>
      </c>
    </row>
    <row r="4830" spans="40:45" x14ac:dyDescent="0.25">
      <c r="AN4830" s="116" t="s">
        <v>1144</v>
      </c>
      <c r="AO4830" s="116" t="s">
        <v>962</v>
      </c>
      <c r="AP4830" s="116" t="s">
        <v>1178</v>
      </c>
      <c r="AQ4830" s="116" t="s">
        <v>1038</v>
      </c>
      <c r="AR4830" s="116" t="s">
        <v>1091</v>
      </c>
      <c r="AS4830" s="116">
        <v>22209</v>
      </c>
    </row>
    <row r="4831" spans="40:45" x14ac:dyDescent="0.25">
      <c r="AN4831" s="116" t="s">
        <v>1144</v>
      </c>
      <c r="AO4831" s="116"/>
      <c r="AP4831" s="116"/>
      <c r="AQ4831" s="116" t="s">
        <v>3</v>
      </c>
      <c r="AR4831" s="116" t="s">
        <v>1091</v>
      </c>
      <c r="AS4831" s="116">
        <v>23209</v>
      </c>
    </row>
    <row r="4832" spans="40:45" x14ac:dyDescent="0.25">
      <c r="AN4832" s="116" t="s">
        <v>1144</v>
      </c>
      <c r="AO4832" s="116" t="s">
        <v>962</v>
      </c>
      <c r="AP4832" s="116" t="s">
        <v>1179</v>
      </c>
      <c r="AQ4832" s="116" t="s">
        <v>1035</v>
      </c>
      <c r="AR4832" s="116" t="s">
        <v>1091</v>
      </c>
      <c r="AS4832" s="116">
        <v>26424</v>
      </c>
    </row>
    <row r="4833" spans="40:45" x14ac:dyDescent="0.25">
      <c r="AN4833" s="116" t="s">
        <v>1144</v>
      </c>
      <c r="AO4833" s="116" t="s">
        <v>962</v>
      </c>
      <c r="AP4833" s="116" t="s">
        <v>1179</v>
      </c>
      <c r="AQ4833" s="116" t="s">
        <v>1038</v>
      </c>
      <c r="AR4833" s="116" t="s">
        <v>1091</v>
      </c>
      <c r="AS4833" s="116">
        <v>16719</v>
      </c>
    </row>
    <row r="4834" spans="40:45" x14ac:dyDescent="0.25">
      <c r="AN4834" s="116" t="s">
        <v>1144</v>
      </c>
      <c r="AO4834" s="116"/>
      <c r="AP4834" s="116"/>
      <c r="AQ4834" s="116" t="s">
        <v>3</v>
      </c>
      <c r="AR4834" s="116" t="s">
        <v>1091</v>
      </c>
      <c r="AS4834" s="116">
        <v>43144</v>
      </c>
    </row>
    <row r="4835" spans="40:45" x14ac:dyDescent="0.25">
      <c r="AN4835" s="116" t="s">
        <v>1144</v>
      </c>
      <c r="AO4835" s="116" t="s">
        <v>962</v>
      </c>
      <c r="AP4835" s="116" t="s">
        <v>1180</v>
      </c>
      <c r="AQ4835" s="116" t="s">
        <v>1035</v>
      </c>
      <c r="AR4835" s="116" t="s">
        <v>1091</v>
      </c>
      <c r="AS4835" s="116">
        <v>120555</v>
      </c>
    </row>
    <row r="4836" spans="40:45" x14ac:dyDescent="0.25">
      <c r="AN4836" s="116" t="s">
        <v>1144</v>
      </c>
      <c r="AO4836" s="116" t="s">
        <v>962</v>
      </c>
      <c r="AP4836" s="116" t="s">
        <v>1180</v>
      </c>
      <c r="AQ4836" s="116" t="s">
        <v>1038</v>
      </c>
      <c r="AR4836" s="116" t="s">
        <v>1091</v>
      </c>
      <c r="AS4836" s="116">
        <v>118</v>
      </c>
    </row>
    <row r="4837" spans="40:45" x14ac:dyDescent="0.25">
      <c r="AN4837" s="116" t="s">
        <v>1144</v>
      </c>
      <c r="AO4837" s="116" t="s">
        <v>962</v>
      </c>
      <c r="AP4837" s="116" t="s">
        <v>1180</v>
      </c>
      <c r="AQ4837" s="116" t="s">
        <v>1042</v>
      </c>
      <c r="AR4837" s="116" t="s">
        <v>1091</v>
      </c>
      <c r="AS4837" s="116">
        <v>110</v>
      </c>
    </row>
    <row r="4838" spans="40:45" x14ac:dyDescent="0.25">
      <c r="AN4838" s="116" t="s">
        <v>1144</v>
      </c>
      <c r="AO4838" s="116"/>
      <c r="AP4838" s="116"/>
      <c r="AQ4838" s="116" t="s">
        <v>3</v>
      </c>
      <c r="AR4838" s="116" t="s">
        <v>1091</v>
      </c>
      <c r="AS4838" s="116">
        <v>120782</v>
      </c>
    </row>
    <row r="4839" spans="40:45" x14ac:dyDescent="0.25">
      <c r="AN4839" s="116" t="s">
        <v>1144</v>
      </c>
      <c r="AO4839" s="116" t="s">
        <v>962</v>
      </c>
      <c r="AP4839" s="116" t="s">
        <v>1181</v>
      </c>
      <c r="AQ4839" s="116" t="s">
        <v>1035</v>
      </c>
      <c r="AR4839" s="116" t="s">
        <v>1091</v>
      </c>
      <c r="AS4839" s="116">
        <v>39155</v>
      </c>
    </row>
    <row r="4840" spans="40:45" x14ac:dyDescent="0.25">
      <c r="AN4840" s="116" t="s">
        <v>1144</v>
      </c>
      <c r="AO4840" s="116" t="s">
        <v>962</v>
      </c>
      <c r="AP4840" s="116" t="s">
        <v>1181</v>
      </c>
      <c r="AQ4840" s="116" t="s">
        <v>1038</v>
      </c>
      <c r="AR4840" s="116" t="s">
        <v>1091</v>
      </c>
      <c r="AS4840" s="116">
        <v>211</v>
      </c>
    </row>
    <row r="4841" spans="40:45" x14ac:dyDescent="0.25">
      <c r="AN4841" s="116" t="s">
        <v>1144</v>
      </c>
      <c r="AO4841" s="116"/>
      <c r="AP4841" s="116"/>
      <c r="AQ4841" s="116" t="s">
        <v>3</v>
      </c>
      <c r="AR4841" s="116" t="s">
        <v>1091</v>
      </c>
      <c r="AS4841" s="116">
        <v>39366</v>
      </c>
    </row>
    <row r="4842" spans="40:45" x14ac:dyDescent="0.25">
      <c r="AN4842" s="116" t="s">
        <v>1144</v>
      </c>
      <c r="AO4842" s="116" t="s">
        <v>962</v>
      </c>
      <c r="AP4842" s="116" t="s">
        <v>1182</v>
      </c>
      <c r="AQ4842" s="116" t="s">
        <v>1035</v>
      </c>
      <c r="AR4842" s="116" t="s">
        <v>1091</v>
      </c>
      <c r="AS4842" s="116">
        <v>1166</v>
      </c>
    </row>
    <row r="4843" spans="40:45" x14ac:dyDescent="0.25">
      <c r="AN4843" s="116" t="s">
        <v>1144</v>
      </c>
      <c r="AO4843" s="116"/>
      <c r="AP4843" s="116"/>
      <c r="AQ4843" s="116" t="s">
        <v>3</v>
      </c>
      <c r="AR4843" s="116" t="s">
        <v>1091</v>
      </c>
      <c r="AS4843" s="116">
        <v>1166</v>
      </c>
    </row>
    <row r="4844" spans="40:45" x14ac:dyDescent="0.25">
      <c r="AN4844" s="116" t="s">
        <v>1159</v>
      </c>
      <c r="AO4844" s="116" t="s">
        <v>1044</v>
      </c>
      <c r="AP4844" s="116"/>
      <c r="AQ4844" s="116" t="s">
        <v>1034</v>
      </c>
      <c r="AR4844" s="116" t="s">
        <v>1091</v>
      </c>
      <c r="AS4844" s="116">
        <v>585</v>
      </c>
    </row>
    <row r="4845" spans="40:45" x14ac:dyDescent="0.25">
      <c r="AN4845" s="116" t="s">
        <v>1159</v>
      </c>
      <c r="AO4845" s="116" t="s">
        <v>1044</v>
      </c>
      <c r="AP4845" s="116"/>
      <c r="AQ4845" s="116" t="s">
        <v>1035</v>
      </c>
      <c r="AR4845" s="116" t="s">
        <v>1091</v>
      </c>
      <c r="AS4845" s="116">
        <v>1890</v>
      </c>
    </row>
    <row r="4846" spans="40:45" x14ac:dyDescent="0.25">
      <c r="AN4846" s="116" t="s">
        <v>1159</v>
      </c>
      <c r="AO4846" s="116" t="s">
        <v>1044</v>
      </c>
      <c r="AP4846" s="116"/>
      <c r="AQ4846" s="116" t="s">
        <v>1038</v>
      </c>
      <c r="AR4846" s="116" t="s">
        <v>1091</v>
      </c>
      <c r="AS4846" s="116">
        <v>13344</v>
      </c>
    </row>
    <row r="4847" spans="40:45" x14ac:dyDescent="0.25">
      <c r="AN4847" s="116" t="s">
        <v>1159</v>
      </c>
      <c r="AO4847" s="116" t="s">
        <v>1044</v>
      </c>
      <c r="AP4847" s="116"/>
      <c r="AQ4847" s="116" t="s">
        <v>1039</v>
      </c>
      <c r="AR4847" s="116" t="s">
        <v>1091</v>
      </c>
      <c r="AS4847" s="116">
        <v>6</v>
      </c>
    </row>
    <row r="4848" spans="40:45" x14ac:dyDescent="0.25">
      <c r="AN4848" s="116" t="s">
        <v>1159</v>
      </c>
      <c r="AO4848" s="116" t="s">
        <v>1044</v>
      </c>
      <c r="AP4848" s="116"/>
      <c r="AQ4848" s="116" t="s">
        <v>1041</v>
      </c>
      <c r="AR4848" s="116" t="s">
        <v>1091</v>
      </c>
      <c r="AS4848" s="116">
        <v>34151</v>
      </c>
    </row>
    <row r="4849" spans="40:45" x14ac:dyDescent="0.25">
      <c r="AN4849" s="116" t="s">
        <v>1159</v>
      </c>
      <c r="AO4849" s="116" t="s">
        <v>1044</v>
      </c>
      <c r="AP4849" s="116"/>
      <c r="AQ4849" s="116" t="s">
        <v>1042</v>
      </c>
      <c r="AR4849" s="116" t="s">
        <v>1091</v>
      </c>
      <c r="AS4849" s="116">
        <v>82122</v>
      </c>
    </row>
    <row r="4850" spans="40:45" x14ac:dyDescent="0.25">
      <c r="AN4850" s="116" t="s">
        <v>1159</v>
      </c>
      <c r="AO4850" s="116"/>
      <c r="AP4850" s="116"/>
      <c r="AQ4850" s="116" t="s">
        <v>3</v>
      </c>
      <c r="AR4850" s="116" t="s">
        <v>1091</v>
      </c>
      <c r="AS4850" s="116">
        <v>132098</v>
      </c>
    </row>
    <row r="4851" spans="40:45" x14ac:dyDescent="0.25">
      <c r="AN4851" s="116" t="s">
        <v>1159</v>
      </c>
      <c r="AO4851" s="116" t="s">
        <v>1178</v>
      </c>
      <c r="AP4851" s="116"/>
      <c r="AQ4851" s="116" t="s">
        <v>1035</v>
      </c>
      <c r="AR4851" s="116" t="s">
        <v>1091</v>
      </c>
      <c r="AS4851" s="116">
        <v>387</v>
      </c>
    </row>
    <row r="4852" spans="40:45" x14ac:dyDescent="0.25">
      <c r="AN4852" s="116" t="s">
        <v>1159</v>
      </c>
      <c r="AO4852" s="116" t="s">
        <v>1178</v>
      </c>
      <c r="AP4852" s="116"/>
      <c r="AQ4852" s="116" t="s">
        <v>1038</v>
      </c>
      <c r="AR4852" s="116" t="s">
        <v>1091</v>
      </c>
      <c r="AS4852" s="116">
        <v>3968</v>
      </c>
    </row>
    <row r="4853" spans="40:45" x14ac:dyDescent="0.25">
      <c r="AN4853" s="116" t="s">
        <v>1159</v>
      </c>
      <c r="AO4853" s="116" t="s">
        <v>1178</v>
      </c>
      <c r="AP4853" s="116"/>
      <c r="AQ4853" s="116" t="s">
        <v>1039</v>
      </c>
      <c r="AR4853" s="116" t="s">
        <v>1091</v>
      </c>
      <c r="AS4853" s="116">
        <v>5</v>
      </c>
    </row>
    <row r="4854" spans="40:45" x14ac:dyDescent="0.25">
      <c r="AN4854" s="116" t="s">
        <v>1159</v>
      </c>
      <c r="AO4854" s="116" t="s">
        <v>1178</v>
      </c>
      <c r="AP4854" s="116"/>
      <c r="AQ4854" s="116" t="s">
        <v>1041</v>
      </c>
      <c r="AR4854" s="116" t="s">
        <v>1091</v>
      </c>
      <c r="AS4854" s="116">
        <v>6753</v>
      </c>
    </row>
    <row r="4855" spans="40:45" x14ac:dyDescent="0.25">
      <c r="AN4855" s="116" t="s">
        <v>1159</v>
      </c>
      <c r="AO4855" s="116" t="s">
        <v>1178</v>
      </c>
      <c r="AP4855" s="116"/>
      <c r="AQ4855" s="116" t="s">
        <v>1042</v>
      </c>
      <c r="AR4855" s="116" t="s">
        <v>1091</v>
      </c>
      <c r="AS4855" s="116">
        <v>32845</v>
      </c>
    </row>
    <row r="4856" spans="40:45" x14ac:dyDescent="0.25">
      <c r="AN4856" s="116" t="s">
        <v>1159</v>
      </c>
      <c r="AO4856" s="116"/>
      <c r="AP4856" s="116"/>
      <c r="AQ4856" s="116" t="s">
        <v>3</v>
      </c>
      <c r="AR4856" s="116" t="s">
        <v>1091</v>
      </c>
      <c r="AS4856" s="116">
        <v>43958</v>
      </c>
    </row>
    <row r="4857" spans="40:45" x14ac:dyDescent="0.25">
      <c r="AN4857" s="116" t="s">
        <v>1159</v>
      </c>
      <c r="AO4857" s="116" t="s">
        <v>1179</v>
      </c>
      <c r="AP4857" s="116"/>
      <c r="AQ4857" s="116" t="s">
        <v>1034</v>
      </c>
      <c r="AR4857" s="116" t="s">
        <v>1091</v>
      </c>
      <c r="AS4857" s="116">
        <v>551</v>
      </c>
    </row>
    <row r="4858" spans="40:45" x14ac:dyDescent="0.25">
      <c r="AN4858" s="116" t="s">
        <v>1159</v>
      </c>
      <c r="AO4858" s="116" t="s">
        <v>1179</v>
      </c>
      <c r="AP4858" s="116"/>
      <c r="AQ4858" s="116" t="s">
        <v>1035</v>
      </c>
      <c r="AR4858" s="116" t="s">
        <v>1091</v>
      </c>
      <c r="AS4858" s="116">
        <v>1272</v>
      </c>
    </row>
    <row r="4859" spans="40:45" x14ac:dyDescent="0.25">
      <c r="AN4859" s="116" t="s">
        <v>1159</v>
      </c>
      <c r="AO4859" s="116" t="s">
        <v>1179</v>
      </c>
      <c r="AP4859" s="116"/>
      <c r="AQ4859" s="116" t="s">
        <v>1038</v>
      </c>
      <c r="AR4859" s="116" t="s">
        <v>1091</v>
      </c>
      <c r="AS4859" s="116">
        <v>1078</v>
      </c>
    </row>
    <row r="4860" spans="40:45" x14ac:dyDescent="0.25">
      <c r="AN4860" s="116" t="s">
        <v>1159</v>
      </c>
      <c r="AO4860" s="116" t="s">
        <v>1179</v>
      </c>
      <c r="AP4860" s="116"/>
      <c r="AQ4860" s="116" t="s">
        <v>1041</v>
      </c>
      <c r="AR4860" s="116" t="s">
        <v>1091</v>
      </c>
      <c r="AS4860" s="116">
        <v>7546</v>
      </c>
    </row>
    <row r="4861" spans="40:45" x14ac:dyDescent="0.25">
      <c r="AN4861" s="116" t="s">
        <v>1159</v>
      </c>
      <c r="AO4861" s="116" t="s">
        <v>1179</v>
      </c>
      <c r="AP4861" s="116"/>
      <c r="AQ4861" s="116" t="s">
        <v>1042</v>
      </c>
      <c r="AR4861" s="116" t="s">
        <v>1091</v>
      </c>
      <c r="AS4861" s="116">
        <v>7683</v>
      </c>
    </row>
    <row r="4862" spans="40:45" x14ac:dyDescent="0.25">
      <c r="AN4862" s="116" t="s">
        <v>1159</v>
      </c>
      <c r="AO4862" s="116"/>
      <c r="AP4862" s="116"/>
      <c r="AQ4862" s="116" t="s">
        <v>3</v>
      </c>
      <c r="AR4862" s="116" t="s">
        <v>1091</v>
      </c>
      <c r="AS4862" s="116">
        <v>18131</v>
      </c>
    </row>
    <row r="4863" spans="40:45" x14ac:dyDescent="0.25">
      <c r="AN4863" s="116" t="s">
        <v>1159</v>
      </c>
      <c r="AO4863" s="116" t="s">
        <v>1180</v>
      </c>
      <c r="AP4863" s="116"/>
      <c r="AQ4863" s="116" t="s">
        <v>1038</v>
      </c>
      <c r="AR4863" s="116" t="s">
        <v>1091</v>
      </c>
      <c r="AS4863" s="116">
        <v>2107</v>
      </c>
    </row>
    <row r="4864" spans="40:45" x14ac:dyDescent="0.25">
      <c r="AN4864" s="116" t="s">
        <v>1159</v>
      </c>
      <c r="AO4864" s="116" t="s">
        <v>1180</v>
      </c>
      <c r="AP4864" s="116"/>
      <c r="AQ4864" s="116" t="s">
        <v>1041</v>
      </c>
      <c r="AR4864" s="116" t="s">
        <v>1091</v>
      </c>
      <c r="AS4864" s="116">
        <v>2706</v>
      </c>
    </row>
    <row r="4865" spans="40:45" x14ac:dyDescent="0.25">
      <c r="AN4865" s="116" t="s">
        <v>1159</v>
      </c>
      <c r="AO4865" s="116" t="s">
        <v>1180</v>
      </c>
      <c r="AP4865" s="116"/>
      <c r="AQ4865" s="116" t="s">
        <v>1042</v>
      </c>
      <c r="AR4865" s="116" t="s">
        <v>1091</v>
      </c>
      <c r="AS4865" s="116">
        <v>5499</v>
      </c>
    </row>
    <row r="4866" spans="40:45" x14ac:dyDescent="0.25">
      <c r="AN4866" s="116" t="s">
        <v>1159</v>
      </c>
      <c r="AO4866" s="116"/>
      <c r="AP4866" s="116"/>
      <c r="AQ4866" s="116" t="s">
        <v>3</v>
      </c>
      <c r="AR4866" s="116" t="s">
        <v>1091</v>
      </c>
      <c r="AS4866" s="116">
        <v>10313</v>
      </c>
    </row>
    <row r="4867" spans="40:45" x14ac:dyDescent="0.25">
      <c r="AN4867" s="116" t="s">
        <v>1159</v>
      </c>
      <c r="AO4867" s="116" t="s">
        <v>1181</v>
      </c>
      <c r="AP4867" s="116"/>
      <c r="AQ4867" s="116" t="s">
        <v>1034</v>
      </c>
      <c r="AR4867" s="116" t="s">
        <v>1091</v>
      </c>
      <c r="AS4867" s="116">
        <v>32</v>
      </c>
    </row>
    <row r="4868" spans="40:45" x14ac:dyDescent="0.25">
      <c r="AN4868" s="116" t="s">
        <v>1159</v>
      </c>
      <c r="AO4868" s="116" t="s">
        <v>1181</v>
      </c>
      <c r="AP4868" s="116"/>
      <c r="AQ4868" s="116" t="s">
        <v>1035</v>
      </c>
      <c r="AR4868" s="116" t="s">
        <v>1091</v>
      </c>
      <c r="AS4868" s="116">
        <v>232</v>
      </c>
    </row>
    <row r="4869" spans="40:45" x14ac:dyDescent="0.25">
      <c r="AN4869" s="116" t="s">
        <v>1159</v>
      </c>
      <c r="AO4869" s="116" t="s">
        <v>1181</v>
      </c>
      <c r="AP4869" s="116"/>
      <c r="AQ4869" s="116" t="s">
        <v>1038</v>
      </c>
      <c r="AR4869" s="116" t="s">
        <v>1091</v>
      </c>
      <c r="AS4869" s="116">
        <v>5842</v>
      </c>
    </row>
    <row r="4870" spans="40:45" x14ac:dyDescent="0.25">
      <c r="AN4870" s="116" t="s">
        <v>1159</v>
      </c>
      <c r="AO4870" s="116" t="s">
        <v>1181</v>
      </c>
      <c r="AP4870" s="116"/>
      <c r="AQ4870" s="116" t="s">
        <v>1041</v>
      </c>
      <c r="AR4870" s="116" t="s">
        <v>1091</v>
      </c>
      <c r="AS4870" s="116">
        <v>14762</v>
      </c>
    </row>
    <row r="4871" spans="40:45" x14ac:dyDescent="0.25">
      <c r="AN4871" s="116" t="s">
        <v>1159</v>
      </c>
      <c r="AO4871" s="116" t="s">
        <v>1181</v>
      </c>
      <c r="AP4871" s="116"/>
      <c r="AQ4871" s="116" t="s">
        <v>1042</v>
      </c>
      <c r="AR4871" s="116" t="s">
        <v>1091</v>
      </c>
      <c r="AS4871" s="116">
        <v>35522</v>
      </c>
    </row>
    <row r="4872" spans="40:45" x14ac:dyDescent="0.25">
      <c r="AN4872" s="116" t="s">
        <v>1159</v>
      </c>
      <c r="AO4872" s="116"/>
      <c r="AP4872" s="116"/>
      <c r="AQ4872" s="116" t="s">
        <v>3</v>
      </c>
      <c r="AR4872" s="116" t="s">
        <v>1091</v>
      </c>
      <c r="AS4872" s="116">
        <v>56389</v>
      </c>
    </row>
    <row r="4873" spans="40:45" x14ac:dyDescent="0.25">
      <c r="AN4873" s="116" t="s">
        <v>1159</v>
      </c>
      <c r="AO4873" s="116" t="s">
        <v>1182</v>
      </c>
      <c r="AP4873" s="116"/>
      <c r="AQ4873" s="116" t="s">
        <v>1034</v>
      </c>
      <c r="AR4873" s="116" t="s">
        <v>1091</v>
      </c>
      <c r="AS4873" s="116">
        <v>2</v>
      </c>
    </row>
    <row r="4874" spans="40:45" x14ac:dyDescent="0.25">
      <c r="AN4874" s="116" t="s">
        <v>1159</v>
      </c>
      <c r="AO4874" s="116" t="s">
        <v>1182</v>
      </c>
      <c r="AP4874" s="116"/>
      <c r="AQ4874" s="116" t="s">
        <v>1038</v>
      </c>
      <c r="AR4874" s="116" t="s">
        <v>1091</v>
      </c>
      <c r="AS4874" s="116">
        <v>349</v>
      </c>
    </row>
    <row r="4875" spans="40:45" x14ac:dyDescent="0.25">
      <c r="AN4875" s="116" t="s">
        <v>1159</v>
      </c>
      <c r="AO4875" s="116" t="s">
        <v>1182</v>
      </c>
      <c r="AP4875" s="116"/>
      <c r="AQ4875" s="116" t="s">
        <v>1039</v>
      </c>
      <c r="AR4875" s="116" t="s">
        <v>1091</v>
      </c>
      <c r="AS4875" s="116">
        <v>1</v>
      </c>
    </row>
    <row r="4876" spans="40:45" x14ac:dyDescent="0.25">
      <c r="AN4876" s="116" t="s">
        <v>1159</v>
      </c>
      <c r="AO4876" s="116" t="s">
        <v>1182</v>
      </c>
      <c r="AP4876" s="116"/>
      <c r="AQ4876" s="116" t="s">
        <v>1041</v>
      </c>
      <c r="AR4876" s="116" t="s">
        <v>1091</v>
      </c>
      <c r="AS4876" s="116">
        <v>2384</v>
      </c>
    </row>
    <row r="4877" spans="40:45" x14ac:dyDescent="0.25">
      <c r="AN4877" s="116" t="s">
        <v>1159</v>
      </c>
      <c r="AO4877" s="116" t="s">
        <v>1182</v>
      </c>
      <c r="AP4877" s="116"/>
      <c r="AQ4877" s="116" t="s">
        <v>1042</v>
      </c>
      <c r="AR4877" s="116" t="s">
        <v>1091</v>
      </c>
      <c r="AS4877" s="116">
        <v>573</v>
      </c>
    </row>
    <row r="4878" spans="40:45" x14ac:dyDescent="0.25">
      <c r="AN4878" s="116" t="s">
        <v>1159</v>
      </c>
      <c r="AO4878" s="116"/>
      <c r="AP4878" s="116"/>
      <c r="AQ4878" s="116" t="s">
        <v>3</v>
      </c>
      <c r="AR4878" s="116" t="s">
        <v>1091</v>
      </c>
      <c r="AS4878" s="116">
        <v>3308</v>
      </c>
    </row>
    <row r="4879" spans="40:45" x14ac:dyDescent="0.25">
      <c r="AN4879" s="116" t="s">
        <v>916</v>
      </c>
      <c r="AO4879" s="116" t="s">
        <v>1044</v>
      </c>
      <c r="AP4879" s="116"/>
      <c r="AQ4879" s="116" t="s">
        <v>1038</v>
      </c>
      <c r="AR4879" s="116" t="s">
        <v>1091</v>
      </c>
      <c r="AS4879" s="116">
        <v>31502</v>
      </c>
    </row>
    <row r="4880" spans="40:45" x14ac:dyDescent="0.25">
      <c r="AN4880" s="116" t="s">
        <v>916</v>
      </c>
      <c r="AO4880" s="116" t="s">
        <v>1044</v>
      </c>
      <c r="AP4880" s="116"/>
      <c r="AQ4880" s="116" t="s">
        <v>1041</v>
      </c>
      <c r="AR4880" s="116" t="s">
        <v>1091</v>
      </c>
      <c r="AS4880" s="116">
        <v>147258</v>
      </c>
    </row>
    <row r="4881" spans="40:45" x14ac:dyDescent="0.25">
      <c r="AN4881" s="116" t="s">
        <v>916</v>
      </c>
      <c r="AO4881" s="116" t="s">
        <v>1044</v>
      </c>
      <c r="AP4881" s="116"/>
      <c r="AQ4881" s="116" t="s">
        <v>1042</v>
      </c>
      <c r="AR4881" s="116" t="s">
        <v>1091</v>
      </c>
      <c r="AS4881" s="116">
        <v>40813</v>
      </c>
    </row>
    <row r="4882" spans="40:45" x14ac:dyDescent="0.25">
      <c r="AN4882" s="116" t="s">
        <v>916</v>
      </c>
      <c r="AO4882" s="116"/>
      <c r="AP4882" s="116"/>
      <c r="AQ4882" s="116" t="s">
        <v>3</v>
      </c>
      <c r="AR4882" s="116" t="s">
        <v>1091</v>
      </c>
      <c r="AS4882" s="116">
        <v>219573</v>
      </c>
    </row>
    <row r="4883" spans="40:45" x14ac:dyDescent="0.25">
      <c r="AN4883" s="116" t="s">
        <v>916</v>
      </c>
      <c r="AO4883" s="116" t="s">
        <v>1178</v>
      </c>
      <c r="AP4883" s="116"/>
      <c r="AQ4883" s="116" t="s">
        <v>1038</v>
      </c>
      <c r="AR4883" s="116" t="s">
        <v>1091</v>
      </c>
      <c r="AS4883" s="116">
        <v>28109</v>
      </c>
    </row>
    <row r="4884" spans="40:45" x14ac:dyDescent="0.25">
      <c r="AN4884" s="116" t="s">
        <v>916</v>
      </c>
      <c r="AO4884" s="116" t="s">
        <v>1178</v>
      </c>
      <c r="AP4884" s="116"/>
      <c r="AQ4884" s="116" t="s">
        <v>1041</v>
      </c>
      <c r="AR4884" s="116" t="s">
        <v>1091</v>
      </c>
      <c r="AS4884" s="116">
        <v>116835</v>
      </c>
    </row>
    <row r="4885" spans="40:45" x14ac:dyDescent="0.25">
      <c r="AN4885" s="116" t="s">
        <v>916</v>
      </c>
      <c r="AO4885" s="116" t="s">
        <v>1178</v>
      </c>
      <c r="AP4885" s="116"/>
      <c r="AQ4885" s="116" t="s">
        <v>1042</v>
      </c>
      <c r="AR4885" s="116" t="s">
        <v>1091</v>
      </c>
      <c r="AS4885" s="116">
        <v>22919</v>
      </c>
    </row>
    <row r="4886" spans="40:45" x14ac:dyDescent="0.25">
      <c r="AN4886" s="116" t="s">
        <v>916</v>
      </c>
      <c r="AO4886" s="116"/>
      <c r="AP4886" s="116"/>
      <c r="AQ4886" s="116" t="s">
        <v>3</v>
      </c>
      <c r="AR4886" s="116" t="s">
        <v>1091</v>
      </c>
      <c r="AS4886" s="116">
        <v>167863</v>
      </c>
    </row>
    <row r="4887" spans="40:45" x14ac:dyDescent="0.25">
      <c r="AN4887" s="116" t="s">
        <v>916</v>
      </c>
      <c r="AO4887" s="116" t="s">
        <v>1179</v>
      </c>
      <c r="AP4887" s="116"/>
      <c r="AQ4887" s="116" t="s">
        <v>1038</v>
      </c>
      <c r="AR4887" s="116" t="s">
        <v>1091</v>
      </c>
      <c r="AS4887" s="116">
        <v>2623</v>
      </c>
    </row>
    <row r="4888" spans="40:45" x14ac:dyDescent="0.25">
      <c r="AN4888" s="116" t="s">
        <v>916</v>
      </c>
      <c r="AO4888" s="116" t="s">
        <v>1179</v>
      </c>
      <c r="AP4888" s="116"/>
      <c r="AQ4888" s="116" t="s">
        <v>1041</v>
      </c>
      <c r="AR4888" s="116" t="s">
        <v>1091</v>
      </c>
      <c r="AS4888" s="116">
        <v>26815</v>
      </c>
    </row>
    <row r="4889" spans="40:45" x14ac:dyDescent="0.25">
      <c r="AN4889" s="116" t="s">
        <v>916</v>
      </c>
      <c r="AO4889" s="116" t="s">
        <v>1179</v>
      </c>
      <c r="AP4889" s="116"/>
      <c r="AQ4889" s="116" t="s">
        <v>1042</v>
      </c>
      <c r="AR4889" s="116" t="s">
        <v>1091</v>
      </c>
      <c r="AS4889" s="116">
        <v>2640</v>
      </c>
    </row>
    <row r="4890" spans="40:45" x14ac:dyDescent="0.25">
      <c r="AN4890" s="116" t="s">
        <v>916</v>
      </c>
      <c r="AO4890" s="116"/>
      <c r="AP4890" s="116"/>
      <c r="AQ4890" s="116" t="s">
        <v>3</v>
      </c>
      <c r="AR4890" s="116" t="s">
        <v>1091</v>
      </c>
      <c r="AS4890" s="116">
        <v>32078</v>
      </c>
    </row>
    <row r="4891" spans="40:45" x14ac:dyDescent="0.25">
      <c r="AN4891" s="116" t="s">
        <v>916</v>
      </c>
      <c r="AO4891" s="116" t="s">
        <v>1180</v>
      </c>
      <c r="AP4891" s="116"/>
      <c r="AQ4891" s="116" t="s">
        <v>1041</v>
      </c>
      <c r="AR4891" s="116" t="s">
        <v>1091</v>
      </c>
      <c r="AS4891" s="116">
        <v>528</v>
      </c>
    </row>
    <row r="4892" spans="40:45" x14ac:dyDescent="0.25">
      <c r="AN4892" s="116" t="s">
        <v>916</v>
      </c>
      <c r="AO4892" s="116" t="s">
        <v>1180</v>
      </c>
      <c r="AP4892" s="116"/>
      <c r="AQ4892" s="116" t="s">
        <v>1042</v>
      </c>
      <c r="AR4892" s="116" t="s">
        <v>1091</v>
      </c>
      <c r="AS4892" s="116">
        <v>15</v>
      </c>
    </row>
    <row r="4893" spans="40:45" x14ac:dyDescent="0.25">
      <c r="AN4893" s="116" t="s">
        <v>916</v>
      </c>
      <c r="AO4893" s="116"/>
      <c r="AP4893" s="116"/>
      <c r="AQ4893" s="116" t="s">
        <v>3</v>
      </c>
      <c r="AR4893" s="116" t="s">
        <v>1091</v>
      </c>
      <c r="AS4893" s="116">
        <v>543</v>
      </c>
    </row>
    <row r="4894" spans="40:45" x14ac:dyDescent="0.25">
      <c r="AN4894" s="116" t="s">
        <v>916</v>
      </c>
      <c r="AO4894" s="116" t="s">
        <v>1181</v>
      </c>
      <c r="AP4894" s="116"/>
      <c r="AQ4894" s="116" t="s">
        <v>1042</v>
      </c>
      <c r="AR4894" s="116" t="s">
        <v>1091</v>
      </c>
      <c r="AS4894" s="116">
        <v>854</v>
      </c>
    </row>
    <row r="4895" spans="40:45" x14ac:dyDescent="0.25">
      <c r="AN4895" s="116" t="s">
        <v>916</v>
      </c>
      <c r="AO4895" s="116"/>
      <c r="AP4895" s="116"/>
      <c r="AQ4895" s="116" t="s">
        <v>3</v>
      </c>
      <c r="AR4895" s="116" t="s">
        <v>1091</v>
      </c>
      <c r="AS4895" s="116">
        <v>854</v>
      </c>
    </row>
    <row r="4896" spans="40:45" x14ac:dyDescent="0.25">
      <c r="AN4896" s="116" t="s">
        <v>916</v>
      </c>
      <c r="AO4896" s="116" t="s">
        <v>1182</v>
      </c>
      <c r="AP4896" s="116"/>
      <c r="AQ4896" s="116" t="s">
        <v>1038</v>
      </c>
      <c r="AR4896" s="116" t="s">
        <v>1091</v>
      </c>
      <c r="AS4896" s="116">
        <v>770</v>
      </c>
    </row>
    <row r="4897" spans="40:45" x14ac:dyDescent="0.25">
      <c r="AN4897" s="116" t="s">
        <v>916</v>
      </c>
      <c r="AO4897" s="116" t="s">
        <v>1182</v>
      </c>
      <c r="AP4897" s="116"/>
      <c r="AQ4897" s="116" t="s">
        <v>1041</v>
      </c>
      <c r="AR4897" s="116" t="s">
        <v>1091</v>
      </c>
      <c r="AS4897" s="116">
        <v>3080</v>
      </c>
    </row>
    <row r="4898" spans="40:45" x14ac:dyDescent="0.25">
      <c r="AN4898" s="116" t="s">
        <v>916</v>
      </c>
      <c r="AO4898" s="116" t="s">
        <v>1182</v>
      </c>
      <c r="AP4898" s="116"/>
      <c r="AQ4898" s="116" t="s">
        <v>1042</v>
      </c>
      <c r="AR4898" s="116" t="s">
        <v>1091</v>
      </c>
      <c r="AS4898" s="116">
        <v>14385</v>
      </c>
    </row>
    <row r="4899" spans="40:45" x14ac:dyDescent="0.25">
      <c r="AN4899" s="116" t="s">
        <v>916</v>
      </c>
      <c r="AO4899" s="116"/>
      <c r="AP4899" s="116"/>
      <c r="AQ4899" s="116" t="s">
        <v>3</v>
      </c>
      <c r="AR4899" s="116" t="s">
        <v>1091</v>
      </c>
      <c r="AS4899" s="116">
        <v>18236</v>
      </c>
    </row>
    <row r="4900" spans="40:45" x14ac:dyDescent="0.25">
      <c r="AN4900" s="116" t="s">
        <v>1174</v>
      </c>
      <c r="AO4900" s="116" t="s">
        <v>1044</v>
      </c>
      <c r="AP4900" s="116"/>
      <c r="AQ4900" s="116" t="s">
        <v>1034</v>
      </c>
      <c r="AR4900" s="116" t="s">
        <v>1091</v>
      </c>
      <c r="AS4900" s="116">
        <v>10624</v>
      </c>
    </row>
    <row r="4901" spans="40:45" x14ac:dyDescent="0.25">
      <c r="AN4901" s="116" t="s">
        <v>1174</v>
      </c>
      <c r="AO4901" s="116" t="s">
        <v>1044</v>
      </c>
      <c r="AP4901" s="116"/>
      <c r="AQ4901" s="116" t="s">
        <v>1035</v>
      </c>
      <c r="AR4901" s="116" t="s">
        <v>1091</v>
      </c>
      <c r="AS4901" s="116">
        <v>269</v>
      </c>
    </row>
    <row r="4902" spans="40:45" x14ac:dyDescent="0.25">
      <c r="AN4902" s="116" t="s">
        <v>1174</v>
      </c>
      <c r="AO4902" s="116" t="s">
        <v>1044</v>
      </c>
      <c r="AP4902" s="116"/>
      <c r="AQ4902" s="116" t="s">
        <v>1038</v>
      </c>
      <c r="AR4902" s="116" t="s">
        <v>1091</v>
      </c>
      <c r="AS4902" s="116">
        <v>2961</v>
      </c>
    </row>
    <row r="4903" spans="40:45" x14ac:dyDescent="0.25">
      <c r="AN4903" s="116" t="s">
        <v>1174</v>
      </c>
      <c r="AO4903" s="116" t="s">
        <v>1044</v>
      </c>
      <c r="AP4903" s="116"/>
      <c r="AQ4903" s="116" t="s">
        <v>1039</v>
      </c>
      <c r="AR4903" s="116" t="s">
        <v>1091</v>
      </c>
      <c r="AS4903" s="116">
        <v>1719</v>
      </c>
    </row>
    <row r="4904" spans="40:45" x14ac:dyDescent="0.25">
      <c r="AN4904" s="116" t="s">
        <v>1174</v>
      </c>
      <c r="AO4904" s="116" t="s">
        <v>1044</v>
      </c>
      <c r="AP4904" s="116"/>
      <c r="AQ4904" s="116" t="s">
        <v>1040</v>
      </c>
      <c r="AR4904" s="116" t="s">
        <v>1091</v>
      </c>
      <c r="AS4904" s="116">
        <v>1560</v>
      </c>
    </row>
    <row r="4905" spans="40:45" x14ac:dyDescent="0.25">
      <c r="AN4905" s="116" t="s">
        <v>1174</v>
      </c>
      <c r="AO4905" s="116" t="s">
        <v>1044</v>
      </c>
      <c r="AP4905" s="116"/>
      <c r="AQ4905" s="116" t="s">
        <v>1041</v>
      </c>
      <c r="AR4905" s="116" t="s">
        <v>1091</v>
      </c>
      <c r="AS4905" s="116">
        <v>22</v>
      </c>
    </row>
    <row r="4906" spans="40:45" x14ac:dyDescent="0.25">
      <c r="AN4906" s="116" t="s">
        <v>1174</v>
      </c>
      <c r="AO4906" s="116" t="s">
        <v>1044</v>
      </c>
      <c r="AP4906" s="116"/>
      <c r="AQ4906" s="116" t="s">
        <v>1042</v>
      </c>
      <c r="AR4906" s="116" t="s">
        <v>1091</v>
      </c>
      <c r="AS4906" s="116">
        <v>3242</v>
      </c>
    </row>
    <row r="4907" spans="40:45" x14ac:dyDescent="0.25">
      <c r="AN4907" s="116" t="s">
        <v>1174</v>
      </c>
      <c r="AO4907" s="116"/>
      <c r="AP4907" s="116"/>
      <c r="AQ4907" s="116" t="s">
        <v>3</v>
      </c>
      <c r="AR4907" s="116" t="s">
        <v>1091</v>
      </c>
      <c r="AS4907" s="116">
        <v>20398</v>
      </c>
    </row>
    <row r="4908" spans="40:45" x14ac:dyDescent="0.25">
      <c r="AN4908" s="116" t="s">
        <v>1174</v>
      </c>
      <c r="AO4908" s="116" t="s">
        <v>1178</v>
      </c>
      <c r="AP4908" s="116"/>
      <c r="AQ4908" s="116" t="s">
        <v>1034</v>
      </c>
      <c r="AR4908" s="116" t="s">
        <v>1091</v>
      </c>
      <c r="AS4908" s="116">
        <v>2896</v>
      </c>
    </row>
    <row r="4909" spans="40:45" x14ac:dyDescent="0.25">
      <c r="AN4909" s="116" t="s">
        <v>1174</v>
      </c>
      <c r="AO4909" s="116" t="s">
        <v>1178</v>
      </c>
      <c r="AP4909" s="116"/>
      <c r="AQ4909" s="116" t="s">
        <v>1035</v>
      </c>
      <c r="AR4909" s="116" t="s">
        <v>1091</v>
      </c>
      <c r="AS4909" s="116">
        <v>250</v>
      </c>
    </row>
    <row r="4910" spans="40:45" x14ac:dyDescent="0.25">
      <c r="AN4910" s="116" t="s">
        <v>1174</v>
      </c>
      <c r="AO4910" s="116" t="s">
        <v>1178</v>
      </c>
      <c r="AP4910" s="116"/>
      <c r="AQ4910" s="116" t="s">
        <v>1038</v>
      </c>
      <c r="AR4910" s="116" t="s">
        <v>1091</v>
      </c>
      <c r="AS4910" s="116">
        <v>435</v>
      </c>
    </row>
    <row r="4911" spans="40:45" x14ac:dyDescent="0.25">
      <c r="AN4911" s="116" t="s">
        <v>1174</v>
      </c>
      <c r="AO4911" s="116" t="s">
        <v>1178</v>
      </c>
      <c r="AP4911" s="116"/>
      <c r="AQ4911" s="116" t="s">
        <v>1039</v>
      </c>
      <c r="AR4911" s="116" t="s">
        <v>1091</v>
      </c>
      <c r="AS4911" s="116">
        <v>6</v>
      </c>
    </row>
    <row r="4912" spans="40:45" x14ac:dyDescent="0.25">
      <c r="AN4912" s="116" t="s">
        <v>1174</v>
      </c>
      <c r="AO4912" s="116" t="s">
        <v>1178</v>
      </c>
      <c r="AP4912" s="116"/>
      <c r="AQ4912" s="116" t="s">
        <v>1040</v>
      </c>
      <c r="AR4912" s="116" t="s">
        <v>1091</v>
      </c>
      <c r="AS4912" s="116">
        <v>1280</v>
      </c>
    </row>
    <row r="4913" spans="40:45" x14ac:dyDescent="0.25">
      <c r="AN4913" s="116" t="s">
        <v>1174</v>
      </c>
      <c r="AO4913" s="116" t="s">
        <v>1178</v>
      </c>
      <c r="AP4913" s="116"/>
      <c r="AQ4913" s="116" t="s">
        <v>1042</v>
      </c>
      <c r="AR4913" s="116" t="s">
        <v>1091</v>
      </c>
      <c r="AS4913" s="116">
        <v>275</v>
      </c>
    </row>
    <row r="4914" spans="40:45" x14ac:dyDescent="0.25">
      <c r="AN4914" s="116" t="s">
        <v>1174</v>
      </c>
      <c r="AO4914" s="116"/>
      <c r="AP4914" s="116"/>
      <c r="AQ4914" s="116" t="s">
        <v>3</v>
      </c>
      <c r="AR4914" s="116" t="s">
        <v>1091</v>
      </c>
      <c r="AS4914" s="116">
        <v>5143</v>
      </c>
    </row>
    <row r="4915" spans="40:45" x14ac:dyDescent="0.25">
      <c r="AN4915" s="116" t="s">
        <v>1174</v>
      </c>
      <c r="AO4915" s="116" t="s">
        <v>1179</v>
      </c>
      <c r="AP4915" s="116"/>
      <c r="AQ4915" s="116" t="s">
        <v>1034</v>
      </c>
      <c r="AR4915" s="116" t="s">
        <v>1091</v>
      </c>
      <c r="AS4915" s="116">
        <v>2670</v>
      </c>
    </row>
    <row r="4916" spans="40:45" x14ac:dyDescent="0.25">
      <c r="AN4916" s="116" t="s">
        <v>1174</v>
      </c>
      <c r="AO4916" s="116" t="s">
        <v>1179</v>
      </c>
      <c r="AP4916" s="116"/>
      <c r="AQ4916" s="116" t="s">
        <v>1038</v>
      </c>
      <c r="AR4916" s="116" t="s">
        <v>1091</v>
      </c>
      <c r="AS4916" s="116">
        <v>1501</v>
      </c>
    </row>
    <row r="4917" spans="40:45" x14ac:dyDescent="0.25">
      <c r="AN4917" s="116" t="s">
        <v>1174</v>
      </c>
      <c r="AO4917" s="116" t="s">
        <v>1179</v>
      </c>
      <c r="AP4917" s="116"/>
      <c r="AQ4917" s="116" t="s">
        <v>1039</v>
      </c>
      <c r="AR4917" s="116" t="s">
        <v>1091</v>
      </c>
      <c r="AS4917" s="116">
        <v>330</v>
      </c>
    </row>
    <row r="4918" spans="40:45" x14ac:dyDescent="0.25">
      <c r="AN4918" s="116" t="s">
        <v>1174</v>
      </c>
      <c r="AO4918" s="116" t="s">
        <v>1179</v>
      </c>
      <c r="AP4918" s="116"/>
      <c r="AQ4918" s="116" t="s">
        <v>1040</v>
      </c>
      <c r="AR4918" s="116" t="s">
        <v>1091</v>
      </c>
      <c r="AS4918" s="116">
        <v>261</v>
      </c>
    </row>
    <row r="4919" spans="40:45" x14ac:dyDescent="0.25">
      <c r="AN4919" s="116" t="s">
        <v>1174</v>
      </c>
      <c r="AO4919" s="116" t="s">
        <v>1179</v>
      </c>
      <c r="AP4919" s="116"/>
      <c r="AQ4919" s="116" t="s">
        <v>1041</v>
      </c>
      <c r="AR4919" s="116" t="s">
        <v>1091</v>
      </c>
      <c r="AS4919" s="116">
        <v>22</v>
      </c>
    </row>
    <row r="4920" spans="40:45" x14ac:dyDescent="0.25">
      <c r="AN4920" s="116" t="s">
        <v>1174</v>
      </c>
      <c r="AO4920" s="116" t="s">
        <v>1179</v>
      </c>
      <c r="AP4920" s="116"/>
      <c r="AQ4920" s="116" t="s">
        <v>1042</v>
      </c>
      <c r="AR4920" s="116" t="s">
        <v>1091</v>
      </c>
      <c r="AS4920" s="116">
        <v>962</v>
      </c>
    </row>
    <row r="4921" spans="40:45" x14ac:dyDescent="0.25">
      <c r="AN4921" s="116" t="s">
        <v>1174</v>
      </c>
      <c r="AO4921" s="116"/>
      <c r="AP4921" s="116"/>
      <c r="AQ4921" s="116" t="s">
        <v>3</v>
      </c>
      <c r="AR4921" s="116" t="s">
        <v>1091</v>
      </c>
      <c r="AS4921" s="116">
        <v>5746</v>
      </c>
    </row>
    <row r="4922" spans="40:45" x14ac:dyDescent="0.25">
      <c r="AN4922" s="116" t="s">
        <v>1174</v>
      </c>
      <c r="AO4922" s="116" t="s">
        <v>1180</v>
      </c>
      <c r="AP4922" s="116"/>
      <c r="AQ4922" s="116" t="s">
        <v>1034</v>
      </c>
      <c r="AR4922" s="116" t="s">
        <v>1091</v>
      </c>
      <c r="AS4922" s="116">
        <v>2153</v>
      </c>
    </row>
    <row r="4923" spans="40:45" x14ac:dyDescent="0.25">
      <c r="AN4923" s="116" t="s">
        <v>1174</v>
      </c>
      <c r="AO4923" s="116" t="s">
        <v>1180</v>
      </c>
      <c r="AP4923" s="116"/>
      <c r="AQ4923" s="116" t="s">
        <v>1038</v>
      </c>
      <c r="AR4923" s="116" t="s">
        <v>1091</v>
      </c>
      <c r="AS4923" s="116">
        <v>396</v>
      </c>
    </row>
    <row r="4924" spans="40:45" x14ac:dyDescent="0.25">
      <c r="AN4924" s="116" t="s">
        <v>1174</v>
      </c>
      <c r="AO4924" s="116" t="s">
        <v>1180</v>
      </c>
      <c r="AP4924" s="116"/>
      <c r="AQ4924" s="116" t="s">
        <v>1040</v>
      </c>
      <c r="AR4924" s="116" t="s">
        <v>1091</v>
      </c>
      <c r="AS4924" s="116">
        <v>19</v>
      </c>
    </row>
    <row r="4925" spans="40:45" x14ac:dyDescent="0.25">
      <c r="AN4925" s="116" t="s">
        <v>1174</v>
      </c>
      <c r="AO4925" s="116" t="s">
        <v>1180</v>
      </c>
      <c r="AP4925" s="116"/>
      <c r="AQ4925" s="116" t="s">
        <v>1042</v>
      </c>
      <c r="AR4925" s="116" t="s">
        <v>1091</v>
      </c>
      <c r="AS4925" s="116">
        <v>28</v>
      </c>
    </row>
    <row r="4926" spans="40:45" x14ac:dyDescent="0.25">
      <c r="AN4926" s="116" t="s">
        <v>1174</v>
      </c>
      <c r="AO4926" s="116"/>
      <c r="AP4926" s="116"/>
      <c r="AQ4926" s="116" t="s">
        <v>3</v>
      </c>
      <c r="AR4926" s="116" t="s">
        <v>1091</v>
      </c>
      <c r="AS4926" s="116">
        <v>2595</v>
      </c>
    </row>
    <row r="4927" spans="40:45" x14ac:dyDescent="0.25">
      <c r="AN4927" s="116" t="s">
        <v>1174</v>
      </c>
      <c r="AO4927" s="116" t="s">
        <v>1181</v>
      </c>
      <c r="AP4927" s="116"/>
      <c r="AQ4927" s="116" t="s">
        <v>1034</v>
      </c>
      <c r="AR4927" s="116" t="s">
        <v>1091</v>
      </c>
      <c r="AS4927" s="116">
        <v>1610</v>
      </c>
    </row>
    <row r="4928" spans="40:45" x14ac:dyDescent="0.25">
      <c r="AN4928" s="116" t="s">
        <v>1174</v>
      </c>
      <c r="AO4928" s="116" t="s">
        <v>1181</v>
      </c>
      <c r="AP4928" s="116"/>
      <c r="AQ4928" s="116" t="s">
        <v>1035</v>
      </c>
      <c r="AR4928" s="116" t="s">
        <v>1091</v>
      </c>
      <c r="AS4928" s="116">
        <v>19</v>
      </c>
    </row>
    <row r="4929" spans="40:45" x14ac:dyDescent="0.25">
      <c r="AN4929" s="116" t="s">
        <v>1174</v>
      </c>
      <c r="AO4929" s="116" t="s">
        <v>1181</v>
      </c>
      <c r="AP4929" s="116"/>
      <c r="AQ4929" s="116" t="s">
        <v>1038</v>
      </c>
      <c r="AR4929" s="116" t="s">
        <v>1091</v>
      </c>
      <c r="AS4929" s="116">
        <v>482</v>
      </c>
    </row>
    <row r="4930" spans="40:45" x14ac:dyDescent="0.25">
      <c r="AN4930" s="116" t="s">
        <v>1174</v>
      </c>
      <c r="AO4930" s="116" t="s">
        <v>1181</v>
      </c>
      <c r="AP4930" s="116"/>
      <c r="AQ4930" s="116" t="s">
        <v>1039</v>
      </c>
      <c r="AR4930" s="116" t="s">
        <v>1091</v>
      </c>
      <c r="AS4930" s="116">
        <v>1383</v>
      </c>
    </row>
    <row r="4931" spans="40:45" x14ac:dyDescent="0.25">
      <c r="AN4931" s="116" t="s">
        <v>1174</v>
      </c>
      <c r="AO4931" s="116" t="s">
        <v>1181</v>
      </c>
      <c r="AP4931" s="116"/>
      <c r="AQ4931" s="116" t="s">
        <v>1042</v>
      </c>
      <c r="AR4931" s="116" t="s">
        <v>1091</v>
      </c>
      <c r="AS4931" s="116">
        <v>1973</v>
      </c>
    </row>
    <row r="4932" spans="40:45" x14ac:dyDescent="0.25">
      <c r="AN4932" s="116" t="s">
        <v>1174</v>
      </c>
      <c r="AO4932" s="116"/>
      <c r="AP4932" s="116"/>
      <c r="AQ4932" s="116" t="s">
        <v>3</v>
      </c>
      <c r="AR4932" s="116" t="s">
        <v>1091</v>
      </c>
      <c r="AS4932" s="116">
        <v>5468</v>
      </c>
    </row>
    <row r="4933" spans="40:45" x14ac:dyDescent="0.25">
      <c r="AN4933" s="116" t="s">
        <v>1174</v>
      </c>
      <c r="AO4933" s="116" t="s">
        <v>1182</v>
      </c>
      <c r="AP4933" s="116"/>
      <c r="AQ4933" s="116" t="s">
        <v>1034</v>
      </c>
      <c r="AR4933" s="116" t="s">
        <v>1091</v>
      </c>
      <c r="AS4933" s="116">
        <v>1296</v>
      </c>
    </row>
    <row r="4934" spans="40:45" x14ac:dyDescent="0.25">
      <c r="AN4934" s="116" t="s">
        <v>1174</v>
      </c>
      <c r="AO4934" s="116" t="s">
        <v>1182</v>
      </c>
      <c r="AP4934" s="116"/>
      <c r="AQ4934" s="116" t="s">
        <v>1038</v>
      </c>
      <c r="AR4934" s="116" t="s">
        <v>1091</v>
      </c>
      <c r="AS4934" s="116">
        <v>147</v>
      </c>
    </row>
    <row r="4935" spans="40:45" x14ac:dyDescent="0.25">
      <c r="AN4935" s="116" t="s">
        <v>1174</v>
      </c>
      <c r="AO4935" s="116" t="s">
        <v>1182</v>
      </c>
      <c r="AP4935" s="116"/>
      <c r="AQ4935" s="116" t="s">
        <v>1042</v>
      </c>
      <c r="AR4935" s="116" t="s">
        <v>1091</v>
      </c>
      <c r="AS4935" s="116">
        <v>4</v>
      </c>
    </row>
    <row r="4936" spans="40:45" x14ac:dyDescent="0.25">
      <c r="AN4936" s="116" t="s">
        <v>1174</v>
      </c>
      <c r="AO4936" s="116"/>
      <c r="AP4936" s="116"/>
      <c r="AQ4936" s="116" t="s">
        <v>3</v>
      </c>
      <c r="AR4936" s="116" t="s">
        <v>1091</v>
      </c>
      <c r="AS4936" s="116">
        <v>1447</v>
      </c>
    </row>
    <row r="4937" spans="40:45" x14ac:dyDescent="0.25">
      <c r="AN4937" s="116" t="s">
        <v>1163</v>
      </c>
      <c r="AO4937" s="116" t="s">
        <v>1044</v>
      </c>
      <c r="AP4937" s="116"/>
      <c r="AQ4937" s="116" t="s">
        <v>1038</v>
      </c>
      <c r="AR4937" s="116" t="s">
        <v>1091</v>
      </c>
      <c r="AS4937" s="116">
        <v>734</v>
      </c>
    </row>
    <row r="4938" spans="40:45" x14ac:dyDescent="0.25">
      <c r="AN4938" s="116" t="s">
        <v>1163</v>
      </c>
      <c r="AO4938" s="116" t="s">
        <v>1044</v>
      </c>
      <c r="AP4938" s="116"/>
      <c r="AQ4938" s="116" t="s">
        <v>1041</v>
      </c>
      <c r="AR4938" s="116" t="s">
        <v>1091</v>
      </c>
      <c r="AS4938" s="116">
        <v>15568</v>
      </c>
    </row>
    <row r="4939" spans="40:45" x14ac:dyDescent="0.25">
      <c r="AN4939" s="116" t="s">
        <v>1163</v>
      </c>
      <c r="AO4939" s="116" t="s">
        <v>1044</v>
      </c>
      <c r="AP4939" s="116"/>
      <c r="AQ4939" s="116" t="s">
        <v>1042</v>
      </c>
      <c r="AR4939" s="116" t="s">
        <v>1091</v>
      </c>
      <c r="AS4939" s="116">
        <v>32268</v>
      </c>
    </row>
    <row r="4940" spans="40:45" x14ac:dyDescent="0.25">
      <c r="AN4940" s="116" t="s">
        <v>1163</v>
      </c>
      <c r="AO4940" s="116"/>
      <c r="AP4940" s="116"/>
      <c r="AQ4940" s="116" t="s">
        <v>3</v>
      </c>
      <c r="AR4940" s="116" t="s">
        <v>1091</v>
      </c>
      <c r="AS4940" s="116">
        <v>48570</v>
      </c>
    </row>
    <row r="4941" spans="40:45" x14ac:dyDescent="0.25">
      <c r="AN4941" s="116" t="s">
        <v>1163</v>
      </c>
      <c r="AO4941" s="116" t="s">
        <v>1178</v>
      </c>
      <c r="AP4941" s="116"/>
      <c r="AQ4941" s="116" t="s">
        <v>1038</v>
      </c>
      <c r="AR4941" s="116" t="s">
        <v>1091</v>
      </c>
      <c r="AS4941" s="116">
        <v>110</v>
      </c>
    </row>
    <row r="4942" spans="40:45" x14ac:dyDescent="0.25">
      <c r="AN4942" s="116" t="s">
        <v>1163</v>
      </c>
      <c r="AO4942" s="116" t="s">
        <v>1178</v>
      </c>
      <c r="AP4942" s="116"/>
      <c r="AQ4942" s="116" t="s">
        <v>1041</v>
      </c>
      <c r="AR4942" s="116" t="s">
        <v>1091</v>
      </c>
      <c r="AS4942" s="116">
        <v>5707</v>
      </c>
    </row>
    <row r="4943" spans="40:45" x14ac:dyDescent="0.25">
      <c r="AN4943" s="116" t="s">
        <v>1163</v>
      </c>
      <c r="AO4943" s="116" t="s">
        <v>1178</v>
      </c>
      <c r="AP4943" s="116"/>
      <c r="AQ4943" s="116" t="s">
        <v>1042</v>
      </c>
      <c r="AR4943" s="116" t="s">
        <v>1091</v>
      </c>
      <c r="AS4943" s="116">
        <v>7756</v>
      </c>
    </row>
    <row r="4944" spans="40:45" x14ac:dyDescent="0.25">
      <c r="AN4944" s="116" t="s">
        <v>1163</v>
      </c>
      <c r="AO4944" s="116"/>
      <c r="AP4944" s="116"/>
      <c r="AQ4944" s="116" t="s">
        <v>3</v>
      </c>
      <c r="AR4944" s="116" t="s">
        <v>1091</v>
      </c>
      <c r="AS4944" s="116">
        <v>13574</v>
      </c>
    </row>
    <row r="4945" spans="40:45" x14ac:dyDescent="0.25">
      <c r="AN4945" s="116" t="s">
        <v>1163</v>
      </c>
      <c r="AO4945" s="116" t="s">
        <v>1179</v>
      </c>
      <c r="AP4945" s="116"/>
      <c r="AQ4945" s="116" t="s">
        <v>1038</v>
      </c>
      <c r="AR4945" s="116" t="s">
        <v>1091</v>
      </c>
      <c r="AS4945" s="116">
        <v>624</v>
      </c>
    </row>
    <row r="4946" spans="40:45" x14ac:dyDescent="0.25">
      <c r="AN4946" s="116" t="s">
        <v>1163</v>
      </c>
      <c r="AO4946" s="116" t="s">
        <v>1179</v>
      </c>
      <c r="AP4946" s="116"/>
      <c r="AQ4946" s="116" t="s">
        <v>1041</v>
      </c>
      <c r="AR4946" s="116" t="s">
        <v>1091</v>
      </c>
      <c r="AS4946" s="116">
        <v>851</v>
      </c>
    </row>
    <row r="4947" spans="40:45" x14ac:dyDescent="0.25">
      <c r="AN4947" s="116" t="s">
        <v>1163</v>
      </c>
      <c r="AO4947" s="116" t="s">
        <v>1179</v>
      </c>
      <c r="AP4947" s="116"/>
      <c r="AQ4947" s="116" t="s">
        <v>1042</v>
      </c>
      <c r="AR4947" s="116" t="s">
        <v>1091</v>
      </c>
      <c r="AS4947" s="116">
        <v>2974</v>
      </c>
    </row>
    <row r="4948" spans="40:45" x14ac:dyDescent="0.25">
      <c r="AN4948" s="116" t="s">
        <v>1163</v>
      </c>
      <c r="AO4948" s="116"/>
      <c r="AP4948" s="116"/>
      <c r="AQ4948" s="116" t="s">
        <v>3</v>
      </c>
      <c r="AR4948" s="116" t="s">
        <v>1091</v>
      </c>
      <c r="AS4948" s="116">
        <v>4449</v>
      </c>
    </row>
    <row r="4949" spans="40:45" x14ac:dyDescent="0.25">
      <c r="AN4949" s="116" t="s">
        <v>1163</v>
      </c>
      <c r="AO4949" s="116" t="s">
        <v>1180</v>
      </c>
      <c r="AP4949" s="116"/>
      <c r="AQ4949" s="116" t="s">
        <v>1041</v>
      </c>
      <c r="AR4949" s="116" t="s">
        <v>1091</v>
      </c>
      <c r="AS4949" s="116">
        <v>6815</v>
      </c>
    </row>
    <row r="4950" spans="40:45" x14ac:dyDescent="0.25">
      <c r="AN4950" s="116" t="s">
        <v>1163</v>
      </c>
      <c r="AO4950" s="116" t="s">
        <v>1180</v>
      </c>
      <c r="AP4950" s="116"/>
      <c r="AQ4950" s="116" t="s">
        <v>1042</v>
      </c>
      <c r="AR4950" s="116" t="s">
        <v>1091</v>
      </c>
      <c r="AS4950" s="116">
        <v>16411</v>
      </c>
    </row>
    <row r="4951" spans="40:45" x14ac:dyDescent="0.25">
      <c r="AN4951" s="116" t="s">
        <v>1163</v>
      </c>
      <c r="AO4951" s="116"/>
      <c r="AP4951" s="116"/>
      <c r="AQ4951" s="116" t="s">
        <v>3</v>
      </c>
      <c r="AR4951" s="116" t="s">
        <v>1091</v>
      </c>
      <c r="AS4951" s="116">
        <v>23226</v>
      </c>
    </row>
    <row r="4952" spans="40:45" x14ac:dyDescent="0.25">
      <c r="AN4952" s="116" t="s">
        <v>1163</v>
      </c>
      <c r="AO4952" s="116" t="s">
        <v>1181</v>
      </c>
      <c r="AP4952" s="116"/>
      <c r="AQ4952" s="116" t="s">
        <v>1041</v>
      </c>
      <c r="AR4952" s="116" t="s">
        <v>1091</v>
      </c>
      <c r="AS4952" s="116">
        <v>1427</v>
      </c>
    </row>
    <row r="4953" spans="40:45" x14ac:dyDescent="0.25">
      <c r="AN4953" s="116" t="s">
        <v>1163</v>
      </c>
      <c r="AO4953" s="116" t="s">
        <v>1181</v>
      </c>
      <c r="AP4953" s="116"/>
      <c r="AQ4953" s="116" t="s">
        <v>1042</v>
      </c>
      <c r="AR4953" s="116" t="s">
        <v>1091</v>
      </c>
      <c r="AS4953" s="116">
        <v>3688</v>
      </c>
    </row>
    <row r="4954" spans="40:45" x14ac:dyDescent="0.25">
      <c r="AN4954" s="116" t="s">
        <v>1163</v>
      </c>
      <c r="AO4954" s="116"/>
      <c r="AP4954" s="116"/>
      <c r="AQ4954" s="116" t="s">
        <v>3</v>
      </c>
      <c r="AR4954" s="116" t="s">
        <v>1091</v>
      </c>
      <c r="AS4954" s="116">
        <v>5115</v>
      </c>
    </row>
    <row r="4955" spans="40:45" x14ac:dyDescent="0.25">
      <c r="AN4955" s="116" t="s">
        <v>1163</v>
      </c>
      <c r="AO4955" s="116" t="s">
        <v>1182</v>
      </c>
      <c r="AP4955" s="116"/>
      <c r="AQ4955" s="116" t="s">
        <v>1041</v>
      </c>
      <c r="AR4955" s="116" t="s">
        <v>1091</v>
      </c>
      <c r="AS4955" s="116">
        <v>768</v>
      </c>
    </row>
    <row r="4956" spans="40:45" x14ac:dyDescent="0.25">
      <c r="AN4956" s="116" t="s">
        <v>1163</v>
      </c>
      <c r="AO4956" s="116" t="s">
        <v>1182</v>
      </c>
      <c r="AP4956" s="116"/>
      <c r="AQ4956" s="116" t="s">
        <v>1042</v>
      </c>
      <c r="AR4956" s="116" t="s">
        <v>1091</v>
      </c>
      <c r="AS4956" s="116">
        <v>1439</v>
      </c>
    </row>
    <row r="4957" spans="40:45" x14ac:dyDescent="0.25">
      <c r="AN4957" s="116" t="s">
        <v>1163</v>
      </c>
      <c r="AO4957" s="116"/>
      <c r="AP4957" s="116"/>
      <c r="AQ4957" s="116" t="s">
        <v>3</v>
      </c>
      <c r="AR4957" s="116" t="s">
        <v>1091</v>
      </c>
      <c r="AS4957" s="116">
        <v>2207</v>
      </c>
    </row>
    <row r="4958" spans="40:45" x14ac:dyDescent="0.25">
      <c r="AN4958" s="116" t="s">
        <v>1175</v>
      </c>
      <c r="AO4958" s="116" t="s">
        <v>1044</v>
      </c>
      <c r="AP4958" s="116"/>
      <c r="AQ4958" s="116" t="s">
        <v>1038</v>
      </c>
      <c r="AR4958" s="116" t="s">
        <v>1091</v>
      </c>
      <c r="AS4958" s="116">
        <v>5026</v>
      </c>
    </row>
    <row r="4959" spans="40:45" x14ac:dyDescent="0.25">
      <c r="AN4959" s="116" t="s">
        <v>1175</v>
      </c>
      <c r="AO4959" s="116" t="s">
        <v>1044</v>
      </c>
      <c r="AP4959" s="116"/>
      <c r="AQ4959" s="116" t="s">
        <v>1041</v>
      </c>
      <c r="AR4959" s="116" t="s">
        <v>1091</v>
      </c>
      <c r="AS4959" s="116">
        <v>17362</v>
      </c>
    </row>
    <row r="4960" spans="40:45" x14ac:dyDescent="0.25">
      <c r="AN4960" s="116" t="s">
        <v>1175</v>
      </c>
      <c r="AO4960" s="116" t="s">
        <v>1044</v>
      </c>
      <c r="AP4960" s="116"/>
      <c r="AQ4960" s="116" t="s">
        <v>1042</v>
      </c>
      <c r="AR4960" s="116" t="s">
        <v>1091</v>
      </c>
      <c r="AS4960" s="116">
        <v>4908</v>
      </c>
    </row>
    <row r="4961" spans="40:45" x14ac:dyDescent="0.25">
      <c r="AN4961" s="116" t="s">
        <v>1175</v>
      </c>
      <c r="AO4961" s="116"/>
      <c r="AP4961" s="116"/>
      <c r="AQ4961" s="116" t="s">
        <v>3</v>
      </c>
      <c r="AR4961" s="116" t="s">
        <v>1091</v>
      </c>
      <c r="AS4961" s="116">
        <v>27296</v>
      </c>
    </row>
    <row r="4962" spans="40:45" x14ac:dyDescent="0.25">
      <c r="AN4962" s="116" t="s">
        <v>1175</v>
      </c>
      <c r="AO4962" s="116" t="s">
        <v>1178</v>
      </c>
      <c r="AP4962" s="116"/>
      <c r="AQ4962" s="116" t="s">
        <v>1038</v>
      </c>
      <c r="AR4962" s="116" t="s">
        <v>1091</v>
      </c>
      <c r="AS4962" s="116">
        <v>4621</v>
      </c>
    </row>
    <row r="4963" spans="40:45" x14ac:dyDescent="0.25">
      <c r="AN4963" s="116" t="s">
        <v>1175</v>
      </c>
      <c r="AO4963" s="116" t="s">
        <v>1178</v>
      </c>
      <c r="AP4963" s="116"/>
      <c r="AQ4963" s="116" t="s">
        <v>1041</v>
      </c>
      <c r="AR4963" s="116" t="s">
        <v>1091</v>
      </c>
      <c r="AS4963" s="116">
        <v>5326</v>
      </c>
    </row>
    <row r="4964" spans="40:45" x14ac:dyDescent="0.25">
      <c r="AN4964" s="116" t="s">
        <v>1175</v>
      </c>
      <c r="AO4964" s="116" t="s">
        <v>1178</v>
      </c>
      <c r="AP4964" s="116"/>
      <c r="AQ4964" s="116" t="s">
        <v>1042</v>
      </c>
      <c r="AR4964" s="116" t="s">
        <v>1091</v>
      </c>
      <c r="AS4964" s="116">
        <v>3704</v>
      </c>
    </row>
    <row r="4965" spans="40:45" x14ac:dyDescent="0.25">
      <c r="AN4965" s="116" t="s">
        <v>1175</v>
      </c>
      <c r="AO4965" s="116"/>
      <c r="AP4965" s="116"/>
      <c r="AQ4965" s="116" t="s">
        <v>3</v>
      </c>
      <c r="AR4965" s="116" t="s">
        <v>1091</v>
      </c>
      <c r="AS4965" s="116">
        <v>13652</v>
      </c>
    </row>
    <row r="4966" spans="40:45" x14ac:dyDescent="0.25">
      <c r="AN4966" s="116" t="s">
        <v>1175</v>
      </c>
      <c r="AO4966" s="116" t="s">
        <v>1179</v>
      </c>
      <c r="AP4966" s="116"/>
      <c r="AQ4966" s="116" t="s">
        <v>1041</v>
      </c>
      <c r="AR4966" s="116" t="s">
        <v>1091</v>
      </c>
      <c r="AS4966" s="116">
        <v>10834</v>
      </c>
    </row>
    <row r="4967" spans="40:45" x14ac:dyDescent="0.25">
      <c r="AN4967" s="116" t="s">
        <v>1175</v>
      </c>
      <c r="AO4967" s="116" t="s">
        <v>1179</v>
      </c>
      <c r="AP4967" s="116"/>
      <c r="AQ4967" s="116" t="s">
        <v>1042</v>
      </c>
      <c r="AR4967" s="116" t="s">
        <v>1091</v>
      </c>
      <c r="AS4967" s="116">
        <v>573</v>
      </c>
    </row>
    <row r="4968" spans="40:45" x14ac:dyDescent="0.25">
      <c r="AN4968" s="116" t="s">
        <v>1175</v>
      </c>
      <c r="AO4968" s="116"/>
      <c r="AP4968" s="116"/>
      <c r="AQ4968" s="116" t="s">
        <v>3</v>
      </c>
      <c r="AR4968" s="116" t="s">
        <v>1091</v>
      </c>
      <c r="AS4968" s="116">
        <v>11407</v>
      </c>
    </row>
    <row r="4969" spans="40:45" x14ac:dyDescent="0.25">
      <c r="AN4969" s="116" t="s">
        <v>1175</v>
      </c>
      <c r="AO4969" s="116" t="s">
        <v>1180</v>
      </c>
      <c r="AP4969" s="116"/>
      <c r="AQ4969" s="116" t="s">
        <v>1041</v>
      </c>
      <c r="AR4969" s="116" t="s">
        <v>1091</v>
      </c>
      <c r="AS4969" s="116">
        <v>1131</v>
      </c>
    </row>
    <row r="4970" spans="40:45" x14ac:dyDescent="0.25">
      <c r="AN4970" s="116" t="s">
        <v>1175</v>
      </c>
      <c r="AO4970" s="116" t="s">
        <v>1180</v>
      </c>
      <c r="AP4970" s="116"/>
      <c r="AQ4970" s="116" t="s">
        <v>1042</v>
      </c>
      <c r="AR4970" s="116" t="s">
        <v>1091</v>
      </c>
      <c r="AS4970" s="116">
        <v>335</v>
      </c>
    </row>
    <row r="4971" spans="40:45" x14ac:dyDescent="0.25">
      <c r="AN4971" s="116" t="s">
        <v>1175</v>
      </c>
      <c r="AO4971" s="116"/>
      <c r="AP4971" s="116"/>
      <c r="AQ4971" s="116" t="s">
        <v>3</v>
      </c>
      <c r="AR4971" s="116" t="s">
        <v>1091</v>
      </c>
      <c r="AS4971" s="116">
        <v>1466</v>
      </c>
    </row>
    <row r="4972" spans="40:45" x14ac:dyDescent="0.25">
      <c r="AN4972" s="116" t="s">
        <v>1175</v>
      </c>
      <c r="AO4972" s="116" t="s">
        <v>1181</v>
      </c>
      <c r="AP4972" s="116"/>
      <c r="AQ4972" s="116" t="s">
        <v>1038</v>
      </c>
      <c r="AR4972" s="116" t="s">
        <v>1091</v>
      </c>
      <c r="AS4972" s="116">
        <v>405</v>
      </c>
    </row>
    <row r="4973" spans="40:45" x14ac:dyDescent="0.25">
      <c r="AN4973" s="116" t="s">
        <v>1175</v>
      </c>
      <c r="AO4973" s="116"/>
      <c r="AP4973" s="116"/>
      <c r="AQ4973" s="116" t="s">
        <v>3</v>
      </c>
      <c r="AR4973" s="116" t="s">
        <v>1091</v>
      </c>
      <c r="AS4973" s="116">
        <v>405</v>
      </c>
    </row>
    <row r="4974" spans="40:45" x14ac:dyDescent="0.25">
      <c r="AN4974" s="116" t="s">
        <v>1175</v>
      </c>
      <c r="AO4974" s="116" t="s">
        <v>1182</v>
      </c>
      <c r="AP4974" s="116"/>
      <c r="AQ4974" s="116" t="s">
        <v>1041</v>
      </c>
      <c r="AR4974" s="116" t="s">
        <v>1091</v>
      </c>
      <c r="AS4974" s="116">
        <v>70</v>
      </c>
    </row>
    <row r="4975" spans="40:45" x14ac:dyDescent="0.25">
      <c r="AN4975" s="116" t="s">
        <v>1175</v>
      </c>
      <c r="AO4975" s="116" t="s">
        <v>1182</v>
      </c>
      <c r="AP4975" s="116"/>
      <c r="AQ4975" s="116" t="s">
        <v>1042</v>
      </c>
      <c r="AR4975" s="116" t="s">
        <v>1091</v>
      </c>
      <c r="AS4975" s="116">
        <v>296</v>
      </c>
    </row>
    <row r="4976" spans="40:45" x14ac:dyDescent="0.25">
      <c r="AN4976" s="116" t="s">
        <v>1175</v>
      </c>
      <c r="AO4976" s="116"/>
      <c r="AP4976" s="116"/>
      <c r="AQ4976" s="116" t="s">
        <v>3</v>
      </c>
      <c r="AR4976" s="116" t="s">
        <v>1091</v>
      </c>
      <c r="AS4976" s="116">
        <v>366</v>
      </c>
    </row>
    <row r="4977" spans="40:45" x14ac:dyDescent="0.25">
      <c r="AN4977" s="116" t="s">
        <v>962</v>
      </c>
      <c r="AO4977" s="116" t="s">
        <v>1044</v>
      </c>
      <c r="AP4977" s="116"/>
      <c r="AQ4977" s="116" t="s">
        <v>1035</v>
      </c>
      <c r="AR4977" s="116" t="s">
        <v>1091</v>
      </c>
      <c r="AS4977" s="116">
        <v>188300</v>
      </c>
    </row>
    <row r="4978" spans="40:45" x14ac:dyDescent="0.25">
      <c r="AN4978" s="116" t="s">
        <v>962</v>
      </c>
      <c r="AO4978" s="116" t="s">
        <v>1044</v>
      </c>
      <c r="AP4978" s="116"/>
      <c r="AQ4978" s="116" t="s">
        <v>1038</v>
      </c>
      <c r="AR4978" s="116" t="s">
        <v>1091</v>
      </c>
      <c r="AS4978" s="116">
        <v>39257</v>
      </c>
    </row>
    <row r="4979" spans="40:45" x14ac:dyDescent="0.25">
      <c r="AN4979" s="116" t="s">
        <v>962</v>
      </c>
      <c r="AO4979" s="116" t="s">
        <v>1044</v>
      </c>
      <c r="AP4979" s="116"/>
      <c r="AQ4979" s="116" t="s">
        <v>1042</v>
      </c>
      <c r="AR4979" s="116" t="s">
        <v>1091</v>
      </c>
      <c r="AS4979" s="116">
        <v>110</v>
      </c>
    </row>
    <row r="4980" spans="40:45" x14ac:dyDescent="0.25">
      <c r="AN4980" s="116" t="s">
        <v>962</v>
      </c>
      <c r="AO4980" s="116"/>
      <c r="AP4980" s="116"/>
      <c r="AQ4980" s="116" t="s">
        <v>3</v>
      </c>
      <c r="AR4980" s="116" t="s">
        <v>1091</v>
      </c>
      <c r="AS4980" s="116">
        <v>227667</v>
      </c>
    </row>
    <row r="4981" spans="40:45" x14ac:dyDescent="0.25">
      <c r="AN4981" s="116" t="s">
        <v>962</v>
      </c>
      <c r="AO4981" s="116" t="s">
        <v>1178</v>
      </c>
      <c r="AP4981" s="116"/>
      <c r="AQ4981" s="116" t="s">
        <v>1035</v>
      </c>
      <c r="AR4981" s="116" t="s">
        <v>1091</v>
      </c>
      <c r="AS4981" s="116">
        <v>1000</v>
      </c>
    </row>
    <row r="4982" spans="40:45" x14ac:dyDescent="0.25">
      <c r="AN4982" s="116" t="s">
        <v>962</v>
      </c>
      <c r="AO4982" s="116" t="s">
        <v>1178</v>
      </c>
      <c r="AP4982" s="116"/>
      <c r="AQ4982" s="116" t="s">
        <v>1038</v>
      </c>
      <c r="AR4982" s="116" t="s">
        <v>1091</v>
      </c>
      <c r="AS4982" s="116">
        <v>22209</v>
      </c>
    </row>
    <row r="4983" spans="40:45" x14ac:dyDescent="0.25">
      <c r="AN4983" s="116" t="s">
        <v>962</v>
      </c>
      <c r="AO4983" s="116"/>
      <c r="AP4983" s="116"/>
      <c r="AQ4983" s="116" t="s">
        <v>3</v>
      </c>
      <c r="AR4983" s="116" t="s">
        <v>1091</v>
      </c>
      <c r="AS4983" s="116">
        <v>23209</v>
      </c>
    </row>
    <row r="4984" spans="40:45" x14ac:dyDescent="0.25">
      <c r="AN4984" s="116" t="s">
        <v>962</v>
      </c>
      <c r="AO4984" s="116" t="s">
        <v>1179</v>
      </c>
      <c r="AP4984" s="116"/>
      <c r="AQ4984" s="116" t="s">
        <v>1035</v>
      </c>
      <c r="AR4984" s="116" t="s">
        <v>1091</v>
      </c>
      <c r="AS4984" s="116">
        <v>26424</v>
      </c>
    </row>
    <row r="4985" spans="40:45" x14ac:dyDescent="0.25">
      <c r="AN4985" s="116" t="s">
        <v>962</v>
      </c>
      <c r="AO4985" s="116" t="s">
        <v>1179</v>
      </c>
      <c r="AP4985" s="116"/>
      <c r="AQ4985" s="116" t="s">
        <v>1038</v>
      </c>
      <c r="AR4985" s="116" t="s">
        <v>1091</v>
      </c>
      <c r="AS4985" s="116">
        <v>16719</v>
      </c>
    </row>
    <row r="4986" spans="40:45" x14ac:dyDescent="0.25">
      <c r="AN4986" s="116" t="s">
        <v>962</v>
      </c>
      <c r="AO4986" s="116"/>
      <c r="AP4986" s="116"/>
      <c r="AQ4986" s="116" t="s">
        <v>3</v>
      </c>
      <c r="AR4986" s="116" t="s">
        <v>1091</v>
      </c>
      <c r="AS4986" s="116">
        <v>43144</v>
      </c>
    </row>
    <row r="4987" spans="40:45" x14ac:dyDescent="0.25">
      <c r="AN4987" s="116" t="s">
        <v>962</v>
      </c>
      <c r="AO4987" s="116" t="s">
        <v>1180</v>
      </c>
      <c r="AP4987" s="116"/>
      <c r="AQ4987" s="116" t="s">
        <v>1035</v>
      </c>
      <c r="AR4987" s="116" t="s">
        <v>1091</v>
      </c>
      <c r="AS4987" s="116">
        <v>120555</v>
      </c>
    </row>
    <row r="4988" spans="40:45" x14ac:dyDescent="0.25">
      <c r="AN4988" s="116" t="s">
        <v>962</v>
      </c>
      <c r="AO4988" s="116" t="s">
        <v>1180</v>
      </c>
      <c r="AP4988" s="116"/>
      <c r="AQ4988" s="116" t="s">
        <v>1038</v>
      </c>
      <c r="AR4988" s="116" t="s">
        <v>1091</v>
      </c>
      <c r="AS4988" s="116">
        <v>118</v>
      </c>
    </row>
    <row r="4989" spans="40:45" x14ac:dyDescent="0.25">
      <c r="AN4989" s="116" t="s">
        <v>962</v>
      </c>
      <c r="AO4989" s="116" t="s">
        <v>1180</v>
      </c>
      <c r="AP4989" s="116"/>
      <c r="AQ4989" s="116" t="s">
        <v>1042</v>
      </c>
      <c r="AR4989" s="116" t="s">
        <v>1091</v>
      </c>
      <c r="AS4989" s="116">
        <v>110</v>
      </c>
    </row>
    <row r="4990" spans="40:45" x14ac:dyDescent="0.25">
      <c r="AN4990" s="116" t="s">
        <v>962</v>
      </c>
      <c r="AO4990" s="116"/>
      <c r="AP4990" s="116"/>
      <c r="AQ4990" s="116" t="s">
        <v>3</v>
      </c>
      <c r="AR4990" s="116" t="s">
        <v>1091</v>
      </c>
      <c r="AS4990" s="116">
        <v>120782</v>
      </c>
    </row>
    <row r="4991" spans="40:45" x14ac:dyDescent="0.25">
      <c r="AN4991" s="116" t="s">
        <v>962</v>
      </c>
      <c r="AO4991" s="116" t="s">
        <v>1181</v>
      </c>
      <c r="AP4991" s="116"/>
      <c r="AQ4991" s="116" t="s">
        <v>1035</v>
      </c>
      <c r="AR4991" s="116" t="s">
        <v>1091</v>
      </c>
      <c r="AS4991" s="116">
        <v>39155</v>
      </c>
    </row>
    <row r="4992" spans="40:45" x14ac:dyDescent="0.25">
      <c r="AN4992" s="116" t="s">
        <v>962</v>
      </c>
      <c r="AO4992" s="116" t="s">
        <v>1181</v>
      </c>
      <c r="AP4992" s="116"/>
      <c r="AQ4992" s="116" t="s">
        <v>1038</v>
      </c>
      <c r="AR4992" s="116" t="s">
        <v>1091</v>
      </c>
      <c r="AS4992" s="116">
        <v>211</v>
      </c>
    </row>
    <row r="4993" spans="40:45" x14ac:dyDescent="0.25">
      <c r="AN4993" s="116" t="s">
        <v>962</v>
      </c>
      <c r="AO4993" s="116"/>
      <c r="AP4993" s="116"/>
      <c r="AQ4993" s="116" t="s">
        <v>3</v>
      </c>
      <c r="AR4993" s="116" t="s">
        <v>1091</v>
      </c>
      <c r="AS4993" s="116">
        <v>39366</v>
      </c>
    </row>
    <row r="4994" spans="40:45" x14ac:dyDescent="0.25">
      <c r="AN4994" s="116" t="s">
        <v>962</v>
      </c>
      <c r="AO4994" s="116" t="s">
        <v>1182</v>
      </c>
      <c r="AP4994" s="116"/>
      <c r="AQ4994" s="116" t="s">
        <v>1035</v>
      </c>
      <c r="AR4994" s="116" t="s">
        <v>1091</v>
      </c>
      <c r="AS4994" s="116">
        <v>1166</v>
      </c>
    </row>
    <row r="4995" spans="40:45" x14ac:dyDescent="0.25">
      <c r="AN4995" s="116" t="s">
        <v>962</v>
      </c>
      <c r="AO4995" s="116"/>
      <c r="AP4995" s="116"/>
      <c r="AQ4995" s="116" t="s">
        <v>3</v>
      </c>
      <c r="AR4995" s="116" t="s">
        <v>1091</v>
      </c>
      <c r="AS4995" s="116">
        <v>1166</v>
      </c>
    </row>
    <row r="4996" spans="40:45" x14ac:dyDescent="0.25">
      <c r="AN4996" s="116" t="s">
        <v>1162</v>
      </c>
      <c r="AO4996" s="116" t="s">
        <v>1044</v>
      </c>
      <c r="AP4996" s="116"/>
      <c r="AQ4996" s="116" t="s">
        <v>1034</v>
      </c>
      <c r="AR4996" s="116" t="s">
        <v>1091</v>
      </c>
      <c r="AS4996" s="116">
        <v>3697</v>
      </c>
    </row>
    <row r="4997" spans="40:45" x14ac:dyDescent="0.25">
      <c r="AN4997" s="116" t="s">
        <v>1162</v>
      </c>
      <c r="AO4997" s="116" t="s">
        <v>1044</v>
      </c>
      <c r="AP4997" s="116"/>
      <c r="AQ4997" s="116" t="s">
        <v>1036</v>
      </c>
      <c r="AR4997" s="116" t="s">
        <v>1091</v>
      </c>
      <c r="AS4997" s="116">
        <v>403</v>
      </c>
    </row>
    <row r="4998" spans="40:45" x14ac:dyDescent="0.25">
      <c r="AN4998" s="116" t="s">
        <v>1162</v>
      </c>
      <c r="AO4998" s="116" t="s">
        <v>1044</v>
      </c>
      <c r="AP4998" s="116"/>
      <c r="AQ4998" s="116" t="s">
        <v>1037</v>
      </c>
      <c r="AR4998" s="116" t="s">
        <v>1091</v>
      </c>
      <c r="AS4998" s="116">
        <v>200</v>
      </c>
    </row>
    <row r="4999" spans="40:45" x14ac:dyDescent="0.25">
      <c r="AN4999" s="116" t="s">
        <v>1162</v>
      </c>
      <c r="AO4999" s="116" t="s">
        <v>1044</v>
      </c>
      <c r="AP4999" s="116"/>
      <c r="AQ4999" s="116" t="s">
        <v>1038</v>
      </c>
      <c r="AR4999" s="116" t="s">
        <v>1091</v>
      </c>
      <c r="AS4999" s="116">
        <v>387</v>
      </c>
    </row>
    <row r="5000" spans="40:45" x14ac:dyDescent="0.25">
      <c r="AN5000" s="116" t="s">
        <v>1162</v>
      </c>
      <c r="AO5000" s="116" t="s">
        <v>1044</v>
      </c>
      <c r="AP5000" s="116"/>
      <c r="AQ5000" s="116" t="s">
        <v>1039</v>
      </c>
      <c r="AR5000" s="116" t="s">
        <v>1091</v>
      </c>
      <c r="AS5000" s="116">
        <v>306</v>
      </c>
    </row>
    <row r="5001" spans="40:45" x14ac:dyDescent="0.25">
      <c r="AN5001" s="116" t="s">
        <v>1162</v>
      </c>
      <c r="AO5001" s="116" t="s">
        <v>1044</v>
      </c>
      <c r="AP5001" s="116"/>
      <c r="AQ5001" s="116" t="s">
        <v>1042</v>
      </c>
      <c r="AR5001" s="116" t="s">
        <v>1091</v>
      </c>
      <c r="AS5001" s="116">
        <v>21462</v>
      </c>
    </row>
    <row r="5002" spans="40:45" x14ac:dyDescent="0.25">
      <c r="AN5002" s="116" t="s">
        <v>1162</v>
      </c>
      <c r="AO5002" s="116"/>
      <c r="AP5002" s="116"/>
      <c r="AQ5002" s="116" t="s">
        <v>3</v>
      </c>
      <c r="AR5002" s="116" t="s">
        <v>1091</v>
      </c>
      <c r="AS5002" s="116">
        <v>26455</v>
      </c>
    </row>
    <row r="5003" spans="40:45" x14ac:dyDescent="0.25">
      <c r="AN5003" s="116" t="s">
        <v>1162</v>
      </c>
      <c r="AO5003" s="116" t="s">
        <v>1178</v>
      </c>
      <c r="AP5003" s="116"/>
      <c r="AQ5003" s="116" t="s">
        <v>1034</v>
      </c>
      <c r="AR5003" s="116" t="s">
        <v>1091</v>
      </c>
      <c r="AS5003" s="116">
        <v>1891</v>
      </c>
    </row>
    <row r="5004" spans="40:45" x14ac:dyDescent="0.25">
      <c r="AN5004" s="116" t="s">
        <v>1162</v>
      </c>
      <c r="AO5004" s="116" t="s">
        <v>1178</v>
      </c>
      <c r="AP5004" s="116"/>
      <c r="AQ5004" s="116" t="s">
        <v>1036</v>
      </c>
      <c r="AR5004" s="116" t="s">
        <v>1091</v>
      </c>
      <c r="AS5004" s="116">
        <v>219</v>
      </c>
    </row>
    <row r="5005" spans="40:45" x14ac:dyDescent="0.25">
      <c r="AN5005" s="116" t="s">
        <v>1162</v>
      </c>
      <c r="AO5005" s="116" t="s">
        <v>1178</v>
      </c>
      <c r="AP5005" s="116"/>
      <c r="AQ5005" s="116" t="s">
        <v>1037</v>
      </c>
      <c r="AR5005" s="116" t="s">
        <v>1091</v>
      </c>
      <c r="AS5005" s="116">
        <v>200</v>
      </c>
    </row>
    <row r="5006" spans="40:45" x14ac:dyDescent="0.25">
      <c r="AN5006" s="116" t="s">
        <v>1162</v>
      </c>
      <c r="AO5006" s="116" t="s">
        <v>1178</v>
      </c>
      <c r="AP5006" s="116"/>
      <c r="AQ5006" s="116" t="s">
        <v>1038</v>
      </c>
      <c r="AR5006" s="116" t="s">
        <v>1091</v>
      </c>
      <c r="AS5006" s="116">
        <v>66</v>
      </c>
    </row>
    <row r="5007" spans="40:45" x14ac:dyDescent="0.25">
      <c r="AN5007" s="116" t="s">
        <v>1162</v>
      </c>
      <c r="AO5007" s="116" t="s">
        <v>1178</v>
      </c>
      <c r="AP5007" s="116"/>
      <c r="AQ5007" s="116" t="s">
        <v>1039</v>
      </c>
      <c r="AR5007" s="116" t="s">
        <v>1091</v>
      </c>
      <c r="AS5007" s="116">
        <v>306</v>
      </c>
    </row>
    <row r="5008" spans="40:45" x14ac:dyDescent="0.25">
      <c r="AN5008" s="116" t="s">
        <v>1162</v>
      </c>
      <c r="AO5008" s="116" t="s">
        <v>1178</v>
      </c>
      <c r="AP5008" s="116"/>
      <c r="AQ5008" s="116" t="s">
        <v>1042</v>
      </c>
      <c r="AR5008" s="116" t="s">
        <v>1091</v>
      </c>
      <c r="AS5008" s="116">
        <v>20373</v>
      </c>
    </row>
    <row r="5009" spans="40:45" x14ac:dyDescent="0.25">
      <c r="AN5009" s="116" t="s">
        <v>1162</v>
      </c>
      <c r="AO5009" s="116"/>
      <c r="AP5009" s="116"/>
      <c r="AQ5009" s="116" t="s">
        <v>3</v>
      </c>
      <c r="AR5009" s="116" t="s">
        <v>1091</v>
      </c>
      <c r="AS5009" s="116">
        <v>23055</v>
      </c>
    </row>
    <row r="5010" spans="40:45" x14ac:dyDescent="0.25">
      <c r="AN5010" s="116" t="s">
        <v>1162</v>
      </c>
      <c r="AO5010" s="116" t="s">
        <v>1179</v>
      </c>
      <c r="AP5010" s="116"/>
      <c r="AQ5010" s="116" t="s">
        <v>1034</v>
      </c>
      <c r="AR5010" s="116" t="s">
        <v>1091</v>
      </c>
      <c r="AS5010" s="116">
        <v>1060</v>
      </c>
    </row>
    <row r="5011" spans="40:45" x14ac:dyDescent="0.25">
      <c r="AN5011" s="116" t="s">
        <v>1162</v>
      </c>
      <c r="AO5011" s="116" t="s">
        <v>1179</v>
      </c>
      <c r="AP5011" s="116"/>
      <c r="AQ5011" s="116" t="s">
        <v>1036</v>
      </c>
      <c r="AR5011" s="116" t="s">
        <v>1091</v>
      </c>
      <c r="AS5011" s="116">
        <v>184</v>
      </c>
    </row>
    <row r="5012" spans="40:45" x14ac:dyDescent="0.25">
      <c r="AN5012" s="116" t="s">
        <v>1162</v>
      </c>
      <c r="AO5012" s="116" t="s">
        <v>1179</v>
      </c>
      <c r="AP5012" s="116"/>
      <c r="AQ5012" s="116" t="s">
        <v>1038</v>
      </c>
      <c r="AR5012" s="116" t="s">
        <v>1091</v>
      </c>
      <c r="AS5012" s="116">
        <v>320</v>
      </c>
    </row>
    <row r="5013" spans="40:45" x14ac:dyDescent="0.25">
      <c r="AN5013" s="116" t="s">
        <v>1162</v>
      </c>
      <c r="AO5013" s="116" t="s">
        <v>1179</v>
      </c>
      <c r="AP5013" s="116"/>
      <c r="AQ5013" s="116" t="s">
        <v>1042</v>
      </c>
      <c r="AR5013" s="116" t="s">
        <v>1091</v>
      </c>
      <c r="AS5013" s="116">
        <v>1085</v>
      </c>
    </row>
    <row r="5014" spans="40:45" x14ac:dyDescent="0.25">
      <c r="AN5014" s="116" t="s">
        <v>1162</v>
      </c>
      <c r="AO5014" s="116"/>
      <c r="AP5014" s="116"/>
      <c r="AQ5014" s="116" t="s">
        <v>3</v>
      </c>
      <c r="AR5014" s="116" t="s">
        <v>1091</v>
      </c>
      <c r="AS5014" s="116">
        <v>2649</v>
      </c>
    </row>
    <row r="5015" spans="40:45" x14ac:dyDescent="0.25">
      <c r="AN5015" s="116" t="s">
        <v>1162</v>
      </c>
      <c r="AO5015" s="116" t="s">
        <v>1180</v>
      </c>
      <c r="AP5015" s="116"/>
      <c r="AQ5015" s="116" t="s">
        <v>1034</v>
      </c>
      <c r="AR5015" s="116" t="s">
        <v>1091</v>
      </c>
      <c r="AS5015" s="116">
        <v>8</v>
      </c>
    </row>
    <row r="5016" spans="40:45" x14ac:dyDescent="0.25">
      <c r="AN5016" s="116" t="s">
        <v>1162</v>
      </c>
      <c r="AO5016" s="116"/>
      <c r="AP5016" s="116"/>
      <c r="AQ5016" s="116" t="s">
        <v>3</v>
      </c>
      <c r="AR5016" s="116" t="s">
        <v>1091</v>
      </c>
      <c r="AS5016" s="116">
        <v>8</v>
      </c>
    </row>
    <row r="5017" spans="40:45" x14ac:dyDescent="0.25">
      <c r="AN5017" s="116" t="s">
        <v>1162</v>
      </c>
      <c r="AO5017" s="116" t="s">
        <v>1182</v>
      </c>
      <c r="AP5017" s="116"/>
      <c r="AQ5017" s="116" t="s">
        <v>1034</v>
      </c>
      <c r="AR5017" s="116" t="s">
        <v>1091</v>
      </c>
      <c r="AS5017" s="116">
        <v>739</v>
      </c>
    </row>
    <row r="5018" spans="40:45" x14ac:dyDescent="0.25">
      <c r="AN5018" s="116" t="s">
        <v>1162</v>
      </c>
      <c r="AO5018" s="116" t="s">
        <v>1182</v>
      </c>
      <c r="AP5018" s="116"/>
      <c r="AQ5018" s="116" t="s">
        <v>1042</v>
      </c>
      <c r="AR5018" s="116" t="s">
        <v>1091</v>
      </c>
      <c r="AS5018" s="116">
        <v>4</v>
      </c>
    </row>
    <row r="5019" spans="40:45" x14ac:dyDescent="0.25">
      <c r="AN5019" s="116" t="s">
        <v>1162</v>
      </c>
      <c r="AO5019" s="116"/>
      <c r="AP5019" s="116"/>
      <c r="AQ5019" s="116" t="s">
        <v>3</v>
      </c>
      <c r="AR5019" s="116" t="s">
        <v>1091</v>
      </c>
      <c r="AS5019" s="116">
        <v>743</v>
      </c>
    </row>
    <row r="5020" spans="40:45" x14ac:dyDescent="0.25">
      <c r="AN5020" s="116" t="s">
        <v>1145</v>
      </c>
      <c r="AO5020" s="116" t="s">
        <v>907</v>
      </c>
      <c r="AP5020" s="116" t="s">
        <v>911</v>
      </c>
      <c r="AQ5020" s="116" t="s">
        <v>1034</v>
      </c>
      <c r="AR5020" s="116" t="s">
        <v>1091</v>
      </c>
      <c r="AS5020" s="116">
        <v>781073</v>
      </c>
    </row>
    <row r="5021" spans="40:45" x14ac:dyDescent="0.25">
      <c r="AN5021" s="116" t="s">
        <v>1145</v>
      </c>
      <c r="AO5021" s="116" t="s">
        <v>907</v>
      </c>
      <c r="AP5021" s="116" t="s">
        <v>911</v>
      </c>
      <c r="AQ5021" s="116" t="s">
        <v>1035</v>
      </c>
      <c r="AR5021" s="116" t="s">
        <v>1091</v>
      </c>
      <c r="AS5021" s="116">
        <v>96498</v>
      </c>
    </row>
    <row r="5022" spans="40:45" x14ac:dyDescent="0.25">
      <c r="AN5022" s="116" t="s">
        <v>1145</v>
      </c>
      <c r="AO5022" s="116" t="s">
        <v>907</v>
      </c>
      <c r="AP5022" s="116" t="s">
        <v>911</v>
      </c>
      <c r="AQ5022" s="116" t="s">
        <v>1037</v>
      </c>
      <c r="AR5022" s="116" t="s">
        <v>1091</v>
      </c>
      <c r="AS5022" s="116">
        <v>21405</v>
      </c>
    </row>
    <row r="5023" spans="40:45" x14ac:dyDescent="0.25">
      <c r="AN5023" s="116" t="s">
        <v>1145</v>
      </c>
      <c r="AO5023" s="116" t="s">
        <v>907</v>
      </c>
      <c r="AP5023" s="116" t="s">
        <v>911</v>
      </c>
      <c r="AQ5023" s="116" t="s">
        <v>1038</v>
      </c>
      <c r="AR5023" s="116" t="s">
        <v>1091</v>
      </c>
      <c r="AS5023" s="116">
        <v>1</v>
      </c>
    </row>
    <row r="5024" spans="40:45" x14ac:dyDescent="0.25">
      <c r="AN5024" s="116" t="s">
        <v>1145</v>
      </c>
      <c r="AO5024" s="116" t="s">
        <v>907</v>
      </c>
      <c r="AP5024" s="116" t="s">
        <v>911</v>
      </c>
      <c r="AQ5024" s="116" t="s">
        <v>1041</v>
      </c>
      <c r="AR5024" s="116" t="s">
        <v>1091</v>
      </c>
      <c r="AS5024" s="116">
        <v>7224</v>
      </c>
    </row>
    <row r="5025" spans="40:45" x14ac:dyDescent="0.25">
      <c r="AN5025" s="116" t="s">
        <v>1145</v>
      </c>
      <c r="AO5025" s="116" t="s">
        <v>907</v>
      </c>
      <c r="AP5025" s="116" t="s">
        <v>911</v>
      </c>
      <c r="AQ5025" s="116" t="s">
        <v>1042</v>
      </c>
      <c r="AR5025" s="116" t="s">
        <v>1091</v>
      </c>
      <c r="AS5025" s="116">
        <v>931</v>
      </c>
    </row>
    <row r="5026" spans="40:45" x14ac:dyDescent="0.25">
      <c r="AN5026" s="116" t="s">
        <v>1145</v>
      </c>
      <c r="AO5026" s="116"/>
      <c r="AP5026" s="116"/>
      <c r="AQ5026" s="116" t="s">
        <v>3</v>
      </c>
      <c r="AR5026" s="116" t="s">
        <v>1091</v>
      </c>
      <c r="AS5026" s="116">
        <v>907133</v>
      </c>
    </row>
    <row r="5027" spans="40:45" x14ac:dyDescent="0.25">
      <c r="AN5027" s="116" t="s">
        <v>1145</v>
      </c>
      <c r="AO5027" s="116" t="s">
        <v>907</v>
      </c>
      <c r="AP5027" s="116" t="s">
        <v>1178</v>
      </c>
      <c r="AQ5027" s="116" t="s">
        <v>1034</v>
      </c>
      <c r="AR5027" s="116" t="s">
        <v>1091</v>
      </c>
      <c r="AS5027" s="116">
        <v>78169</v>
      </c>
    </row>
    <row r="5028" spans="40:45" x14ac:dyDescent="0.25">
      <c r="AN5028" s="116" t="s">
        <v>1145</v>
      </c>
      <c r="AO5028" s="116" t="s">
        <v>907</v>
      </c>
      <c r="AP5028" s="116" t="s">
        <v>1178</v>
      </c>
      <c r="AQ5028" s="116" t="s">
        <v>1035</v>
      </c>
      <c r="AR5028" s="116" t="s">
        <v>1091</v>
      </c>
      <c r="AS5028" s="116">
        <v>20452</v>
      </c>
    </row>
    <row r="5029" spans="40:45" x14ac:dyDescent="0.25">
      <c r="AN5029" s="116" t="s">
        <v>1145</v>
      </c>
      <c r="AO5029" s="116" t="s">
        <v>907</v>
      </c>
      <c r="AP5029" s="116" t="s">
        <v>1178</v>
      </c>
      <c r="AQ5029" s="116" t="s">
        <v>1037</v>
      </c>
      <c r="AR5029" s="116" t="s">
        <v>1091</v>
      </c>
      <c r="AS5029" s="116">
        <v>4492</v>
      </c>
    </row>
    <row r="5030" spans="40:45" x14ac:dyDescent="0.25">
      <c r="AN5030" s="116" t="s">
        <v>1145</v>
      </c>
      <c r="AO5030" s="116" t="s">
        <v>907</v>
      </c>
      <c r="AP5030" s="116" t="s">
        <v>1178</v>
      </c>
      <c r="AQ5030" s="116" t="s">
        <v>1041</v>
      </c>
      <c r="AR5030" s="116" t="s">
        <v>1091</v>
      </c>
      <c r="AS5030" s="116">
        <v>1774</v>
      </c>
    </row>
    <row r="5031" spans="40:45" x14ac:dyDescent="0.25">
      <c r="AN5031" s="116" t="s">
        <v>1145</v>
      </c>
      <c r="AO5031" s="116" t="s">
        <v>907</v>
      </c>
      <c r="AP5031" s="116" t="s">
        <v>1178</v>
      </c>
      <c r="AQ5031" s="116" t="s">
        <v>1042</v>
      </c>
      <c r="AR5031" s="116" t="s">
        <v>1091</v>
      </c>
      <c r="AS5031" s="116">
        <v>502</v>
      </c>
    </row>
    <row r="5032" spans="40:45" x14ac:dyDescent="0.25">
      <c r="AN5032" s="116" t="s">
        <v>1145</v>
      </c>
      <c r="AO5032" s="116"/>
      <c r="AP5032" s="116"/>
      <c r="AQ5032" s="116" t="s">
        <v>3</v>
      </c>
      <c r="AR5032" s="116" t="s">
        <v>1091</v>
      </c>
      <c r="AS5032" s="116">
        <v>105389</v>
      </c>
    </row>
    <row r="5033" spans="40:45" x14ac:dyDescent="0.25">
      <c r="AN5033" s="116" t="s">
        <v>1145</v>
      </c>
      <c r="AO5033" s="116" t="s">
        <v>907</v>
      </c>
      <c r="AP5033" s="116" t="s">
        <v>1179</v>
      </c>
      <c r="AQ5033" s="116" t="s">
        <v>1034</v>
      </c>
      <c r="AR5033" s="116" t="s">
        <v>1091</v>
      </c>
      <c r="AS5033" s="116">
        <v>145712</v>
      </c>
    </row>
    <row r="5034" spans="40:45" x14ac:dyDescent="0.25">
      <c r="AN5034" s="116" t="s">
        <v>1145</v>
      </c>
      <c r="AO5034" s="116" t="s">
        <v>907</v>
      </c>
      <c r="AP5034" s="116" t="s">
        <v>1179</v>
      </c>
      <c r="AQ5034" s="116" t="s">
        <v>1035</v>
      </c>
      <c r="AR5034" s="116" t="s">
        <v>1091</v>
      </c>
      <c r="AS5034" s="116">
        <v>14966</v>
      </c>
    </row>
    <row r="5035" spans="40:45" x14ac:dyDescent="0.25">
      <c r="AN5035" s="116" t="s">
        <v>1145</v>
      </c>
      <c r="AO5035" s="116" t="s">
        <v>907</v>
      </c>
      <c r="AP5035" s="116" t="s">
        <v>1179</v>
      </c>
      <c r="AQ5035" s="116" t="s">
        <v>1037</v>
      </c>
      <c r="AR5035" s="116" t="s">
        <v>1091</v>
      </c>
      <c r="AS5035" s="116">
        <v>5085</v>
      </c>
    </row>
    <row r="5036" spans="40:45" x14ac:dyDescent="0.25">
      <c r="AN5036" s="116" t="s">
        <v>1145</v>
      </c>
      <c r="AO5036" s="116" t="s">
        <v>907</v>
      </c>
      <c r="AP5036" s="116" t="s">
        <v>1179</v>
      </c>
      <c r="AQ5036" s="116" t="s">
        <v>1038</v>
      </c>
      <c r="AR5036" s="116" t="s">
        <v>1091</v>
      </c>
      <c r="AS5036" s="116">
        <v>1</v>
      </c>
    </row>
    <row r="5037" spans="40:45" x14ac:dyDescent="0.25">
      <c r="AN5037" s="116" t="s">
        <v>1145</v>
      </c>
      <c r="AO5037" s="116" t="s">
        <v>907</v>
      </c>
      <c r="AP5037" s="116" t="s">
        <v>1179</v>
      </c>
      <c r="AQ5037" s="116" t="s">
        <v>1041</v>
      </c>
      <c r="AR5037" s="116" t="s">
        <v>1091</v>
      </c>
      <c r="AS5037" s="116">
        <v>2550</v>
      </c>
    </row>
    <row r="5038" spans="40:45" x14ac:dyDescent="0.25">
      <c r="AN5038" s="116" t="s">
        <v>1145</v>
      </c>
      <c r="AO5038" s="116" t="s">
        <v>907</v>
      </c>
      <c r="AP5038" s="116" t="s">
        <v>1179</v>
      </c>
      <c r="AQ5038" s="116" t="s">
        <v>1042</v>
      </c>
      <c r="AR5038" s="116" t="s">
        <v>1091</v>
      </c>
      <c r="AS5038" s="116">
        <v>429</v>
      </c>
    </row>
    <row r="5039" spans="40:45" x14ac:dyDescent="0.25">
      <c r="AN5039" s="116" t="s">
        <v>1145</v>
      </c>
      <c r="AO5039" s="116"/>
      <c r="AP5039" s="116"/>
      <c r="AQ5039" s="116" t="s">
        <v>3</v>
      </c>
      <c r="AR5039" s="116" t="s">
        <v>1091</v>
      </c>
      <c r="AS5039" s="116">
        <v>168742</v>
      </c>
    </row>
    <row r="5040" spans="40:45" x14ac:dyDescent="0.25">
      <c r="AN5040" s="116" t="s">
        <v>1145</v>
      </c>
      <c r="AO5040" s="116" t="s">
        <v>907</v>
      </c>
      <c r="AP5040" s="116" t="s">
        <v>1180</v>
      </c>
      <c r="AQ5040" s="116" t="s">
        <v>1034</v>
      </c>
      <c r="AR5040" s="116" t="s">
        <v>1091</v>
      </c>
      <c r="AS5040" s="116">
        <v>193430</v>
      </c>
    </row>
    <row r="5041" spans="40:45" x14ac:dyDescent="0.25">
      <c r="AN5041" s="116" t="s">
        <v>1145</v>
      </c>
      <c r="AO5041" s="116" t="s">
        <v>907</v>
      </c>
      <c r="AP5041" s="116" t="s">
        <v>1180</v>
      </c>
      <c r="AQ5041" s="116" t="s">
        <v>1035</v>
      </c>
      <c r="AR5041" s="116" t="s">
        <v>1091</v>
      </c>
      <c r="AS5041" s="116">
        <v>25205</v>
      </c>
    </row>
    <row r="5042" spans="40:45" x14ac:dyDescent="0.25">
      <c r="AN5042" s="116" t="s">
        <v>1145</v>
      </c>
      <c r="AO5042" s="116" t="s">
        <v>907</v>
      </c>
      <c r="AP5042" s="116" t="s">
        <v>1180</v>
      </c>
      <c r="AQ5042" s="116" t="s">
        <v>1037</v>
      </c>
      <c r="AR5042" s="116" t="s">
        <v>1091</v>
      </c>
      <c r="AS5042" s="116">
        <v>51</v>
      </c>
    </row>
    <row r="5043" spans="40:45" x14ac:dyDescent="0.25">
      <c r="AN5043" s="116" t="s">
        <v>1145</v>
      </c>
      <c r="AO5043" s="116"/>
      <c r="AP5043" s="116"/>
      <c r="AQ5043" s="116" t="s">
        <v>3</v>
      </c>
      <c r="AR5043" s="116" t="s">
        <v>1091</v>
      </c>
      <c r="AS5043" s="116">
        <v>218687</v>
      </c>
    </row>
    <row r="5044" spans="40:45" x14ac:dyDescent="0.25">
      <c r="AN5044" s="116" t="s">
        <v>1145</v>
      </c>
      <c r="AO5044" s="116" t="s">
        <v>907</v>
      </c>
      <c r="AP5044" s="116" t="s">
        <v>1181</v>
      </c>
      <c r="AQ5044" s="116" t="s">
        <v>1034</v>
      </c>
      <c r="AR5044" s="116" t="s">
        <v>1091</v>
      </c>
      <c r="AS5044" s="116">
        <v>356906</v>
      </c>
    </row>
    <row r="5045" spans="40:45" x14ac:dyDescent="0.25">
      <c r="AN5045" s="116" t="s">
        <v>1145</v>
      </c>
      <c r="AO5045" s="116" t="s">
        <v>907</v>
      </c>
      <c r="AP5045" s="116" t="s">
        <v>1181</v>
      </c>
      <c r="AQ5045" s="116" t="s">
        <v>1035</v>
      </c>
      <c r="AR5045" s="116" t="s">
        <v>1091</v>
      </c>
      <c r="AS5045" s="116">
        <v>34158</v>
      </c>
    </row>
    <row r="5046" spans="40:45" x14ac:dyDescent="0.25">
      <c r="AN5046" s="116" t="s">
        <v>1145</v>
      </c>
      <c r="AO5046" s="116" t="s">
        <v>907</v>
      </c>
      <c r="AP5046" s="116" t="s">
        <v>1181</v>
      </c>
      <c r="AQ5046" s="116" t="s">
        <v>1037</v>
      </c>
      <c r="AR5046" s="116" t="s">
        <v>1091</v>
      </c>
      <c r="AS5046" s="116">
        <v>11359</v>
      </c>
    </row>
    <row r="5047" spans="40:45" x14ac:dyDescent="0.25">
      <c r="AN5047" s="116" t="s">
        <v>1145</v>
      </c>
      <c r="AO5047" s="116" t="s">
        <v>907</v>
      </c>
      <c r="AP5047" s="116" t="s">
        <v>1181</v>
      </c>
      <c r="AQ5047" s="116" t="s">
        <v>1041</v>
      </c>
      <c r="AR5047" s="116" t="s">
        <v>1091</v>
      </c>
      <c r="AS5047" s="116">
        <v>206</v>
      </c>
    </row>
    <row r="5048" spans="40:45" x14ac:dyDescent="0.25">
      <c r="AN5048" s="116" t="s">
        <v>1145</v>
      </c>
      <c r="AO5048" s="116"/>
      <c r="AP5048" s="116"/>
      <c r="AQ5048" s="116" t="s">
        <v>3</v>
      </c>
      <c r="AR5048" s="116" t="s">
        <v>1091</v>
      </c>
      <c r="AS5048" s="116">
        <v>402629</v>
      </c>
    </row>
    <row r="5049" spans="40:45" x14ac:dyDescent="0.25">
      <c r="AN5049" s="116" t="s">
        <v>1145</v>
      </c>
      <c r="AO5049" s="116" t="s">
        <v>907</v>
      </c>
      <c r="AP5049" s="116" t="s">
        <v>1182</v>
      </c>
      <c r="AQ5049" s="116" t="s">
        <v>1034</v>
      </c>
      <c r="AR5049" s="116" t="s">
        <v>1091</v>
      </c>
      <c r="AS5049" s="116">
        <v>6857</v>
      </c>
    </row>
    <row r="5050" spans="40:45" x14ac:dyDescent="0.25">
      <c r="AN5050" s="116" t="s">
        <v>1145</v>
      </c>
      <c r="AO5050" s="116" t="s">
        <v>907</v>
      </c>
      <c r="AP5050" s="116" t="s">
        <v>1182</v>
      </c>
      <c r="AQ5050" s="116" t="s">
        <v>1035</v>
      </c>
      <c r="AR5050" s="116" t="s">
        <v>1091</v>
      </c>
      <c r="AS5050" s="116">
        <v>1717</v>
      </c>
    </row>
    <row r="5051" spans="40:45" x14ac:dyDescent="0.25">
      <c r="AN5051" s="116" t="s">
        <v>1145</v>
      </c>
      <c r="AO5051" s="116" t="s">
        <v>907</v>
      </c>
      <c r="AP5051" s="116" t="s">
        <v>1182</v>
      </c>
      <c r="AQ5051" s="116" t="s">
        <v>1037</v>
      </c>
      <c r="AR5051" s="116" t="s">
        <v>1091</v>
      </c>
      <c r="AS5051" s="116">
        <v>418</v>
      </c>
    </row>
    <row r="5052" spans="40:45" x14ac:dyDescent="0.25">
      <c r="AN5052" s="116" t="s">
        <v>1145</v>
      </c>
      <c r="AO5052" s="116" t="s">
        <v>907</v>
      </c>
      <c r="AP5052" s="116" t="s">
        <v>1182</v>
      </c>
      <c r="AQ5052" s="116" t="s">
        <v>1041</v>
      </c>
      <c r="AR5052" s="116" t="s">
        <v>1091</v>
      </c>
      <c r="AS5052" s="116">
        <v>2695</v>
      </c>
    </row>
    <row r="5053" spans="40:45" x14ac:dyDescent="0.25">
      <c r="AN5053" s="116" t="s">
        <v>1145</v>
      </c>
      <c r="AO5053" s="116"/>
      <c r="AP5053" s="116"/>
      <c r="AQ5053" s="116" t="s">
        <v>3</v>
      </c>
      <c r="AR5053" s="116" t="s">
        <v>1091</v>
      </c>
      <c r="AS5053" s="116">
        <v>11687</v>
      </c>
    </row>
    <row r="5054" spans="40:45" x14ac:dyDescent="0.25">
      <c r="AN5054" s="116" t="s">
        <v>1145</v>
      </c>
      <c r="AO5054" s="116" t="s">
        <v>1165</v>
      </c>
      <c r="AP5054" s="116" t="s">
        <v>911</v>
      </c>
      <c r="AQ5054" s="116" t="s">
        <v>1034</v>
      </c>
      <c r="AR5054" s="116" t="s">
        <v>1091</v>
      </c>
      <c r="AS5054" s="116">
        <v>131482</v>
      </c>
    </row>
    <row r="5055" spans="40:45" x14ac:dyDescent="0.25">
      <c r="AN5055" s="116" t="s">
        <v>1145</v>
      </c>
      <c r="AO5055" s="116" t="s">
        <v>1165</v>
      </c>
      <c r="AP5055" s="116" t="s">
        <v>911</v>
      </c>
      <c r="AQ5055" s="116" t="s">
        <v>1035</v>
      </c>
      <c r="AR5055" s="116" t="s">
        <v>1091</v>
      </c>
      <c r="AS5055" s="116">
        <v>3848</v>
      </c>
    </row>
    <row r="5056" spans="40:45" x14ac:dyDescent="0.25">
      <c r="AN5056" s="116" t="s">
        <v>1145</v>
      </c>
      <c r="AO5056" s="116" t="s">
        <v>1165</v>
      </c>
      <c r="AP5056" s="116" t="s">
        <v>911</v>
      </c>
      <c r="AQ5056" s="116" t="s">
        <v>1037</v>
      </c>
      <c r="AR5056" s="116" t="s">
        <v>1091</v>
      </c>
      <c r="AS5056" s="116">
        <v>1669</v>
      </c>
    </row>
    <row r="5057" spans="40:45" x14ac:dyDescent="0.25">
      <c r="AN5057" s="116" t="s">
        <v>1145</v>
      </c>
      <c r="AO5057" s="116" t="s">
        <v>1165</v>
      </c>
      <c r="AP5057" s="116" t="s">
        <v>911</v>
      </c>
      <c r="AQ5057" s="116" t="s">
        <v>1039</v>
      </c>
      <c r="AR5057" s="116" t="s">
        <v>1091</v>
      </c>
      <c r="AS5057" s="116">
        <v>50</v>
      </c>
    </row>
    <row r="5058" spans="40:45" x14ac:dyDescent="0.25">
      <c r="AN5058" s="116" t="s">
        <v>1145</v>
      </c>
      <c r="AO5058" s="116" t="s">
        <v>1165</v>
      </c>
      <c r="AP5058" s="116" t="s">
        <v>911</v>
      </c>
      <c r="AQ5058" s="116" t="s">
        <v>1041</v>
      </c>
      <c r="AR5058" s="116" t="s">
        <v>1091</v>
      </c>
      <c r="AS5058" s="116">
        <v>200</v>
      </c>
    </row>
    <row r="5059" spans="40:45" x14ac:dyDescent="0.25">
      <c r="AN5059" s="116" t="s">
        <v>1145</v>
      </c>
      <c r="AO5059" s="116" t="s">
        <v>1165</v>
      </c>
      <c r="AP5059" s="116" t="s">
        <v>911</v>
      </c>
      <c r="AQ5059" s="116" t="s">
        <v>1042</v>
      </c>
      <c r="AR5059" s="116" t="s">
        <v>1091</v>
      </c>
      <c r="AS5059" s="116">
        <v>6724</v>
      </c>
    </row>
    <row r="5060" spans="40:45" x14ac:dyDescent="0.25">
      <c r="AN5060" s="116" t="s">
        <v>1145</v>
      </c>
      <c r="AO5060" s="116"/>
      <c r="AP5060" s="116"/>
      <c r="AQ5060" s="116" t="s">
        <v>3</v>
      </c>
      <c r="AR5060" s="116" t="s">
        <v>1091</v>
      </c>
      <c r="AS5060" s="116">
        <v>143973</v>
      </c>
    </row>
    <row r="5061" spans="40:45" x14ac:dyDescent="0.25">
      <c r="AN5061" s="116" t="s">
        <v>1145</v>
      </c>
      <c r="AO5061" s="116" t="s">
        <v>1165</v>
      </c>
      <c r="AP5061" s="116" t="s">
        <v>1178</v>
      </c>
      <c r="AQ5061" s="116" t="s">
        <v>1034</v>
      </c>
      <c r="AR5061" s="116" t="s">
        <v>1091</v>
      </c>
      <c r="AS5061" s="116">
        <v>20255</v>
      </c>
    </row>
    <row r="5062" spans="40:45" x14ac:dyDescent="0.25">
      <c r="AN5062" s="116" t="s">
        <v>1145</v>
      </c>
      <c r="AO5062" s="116" t="s">
        <v>1165</v>
      </c>
      <c r="AP5062" s="116" t="s">
        <v>1178</v>
      </c>
      <c r="AQ5062" s="116" t="s">
        <v>1035</v>
      </c>
      <c r="AR5062" s="116" t="s">
        <v>1091</v>
      </c>
      <c r="AS5062" s="116">
        <v>933</v>
      </c>
    </row>
    <row r="5063" spans="40:45" x14ac:dyDescent="0.25">
      <c r="AN5063" s="116" t="s">
        <v>1145</v>
      </c>
      <c r="AO5063" s="116" t="s">
        <v>1165</v>
      </c>
      <c r="AP5063" s="116" t="s">
        <v>1178</v>
      </c>
      <c r="AQ5063" s="116" t="s">
        <v>1037</v>
      </c>
      <c r="AR5063" s="116" t="s">
        <v>1091</v>
      </c>
      <c r="AS5063" s="116">
        <v>300</v>
      </c>
    </row>
    <row r="5064" spans="40:45" x14ac:dyDescent="0.25">
      <c r="AN5064" s="116" t="s">
        <v>1145</v>
      </c>
      <c r="AO5064" s="116" t="s">
        <v>1165</v>
      </c>
      <c r="AP5064" s="116" t="s">
        <v>1178</v>
      </c>
      <c r="AQ5064" s="116" t="s">
        <v>1039</v>
      </c>
      <c r="AR5064" s="116" t="s">
        <v>1091</v>
      </c>
      <c r="AS5064" s="116">
        <v>50</v>
      </c>
    </row>
    <row r="5065" spans="40:45" x14ac:dyDescent="0.25">
      <c r="AN5065" s="116" t="s">
        <v>1145</v>
      </c>
      <c r="AO5065" s="116" t="s">
        <v>1165</v>
      </c>
      <c r="AP5065" s="116" t="s">
        <v>1178</v>
      </c>
      <c r="AQ5065" s="116" t="s">
        <v>1042</v>
      </c>
      <c r="AR5065" s="116" t="s">
        <v>1091</v>
      </c>
      <c r="AS5065" s="116">
        <v>4001</v>
      </c>
    </row>
    <row r="5066" spans="40:45" x14ac:dyDescent="0.25">
      <c r="AN5066" s="116" t="s">
        <v>1145</v>
      </c>
      <c r="AO5066" s="116"/>
      <c r="AP5066" s="116"/>
      <c r="AQ5066" s="116" t="s">
        <v>3</v>
      </c>
      <c r="AR5066" s="116" t="s">
        <v>1091</v>
      </c>
      <c r="AS5066" s="116">
        <v>25538</v>
      </c>
    </row>
    <row r="5067" spans="40:45" x14ac:dyDescent="0.25">
      <c r="AN5067" s="116" t="s">
        <v>1145</v>
      </c>
      <c r="AO5067" s="116" t="s">
        <v>1165</v>
      </c>
      <c r="AP5067" s="116" t="s">
        <v>1179</v>
      </c>
      <c r="AQ5067" s="116" t="s">
        <v>1034</v>
      </c>
      <c r="AR5067" s="116" t="s">
        <v>1091</v>
      </c>
      <c r="AS5067" s="116">
        <v>9417</v>
      </c>
    </row>
    <row r="5068" spans="40:45" x14ac:dyDescent="0.25">
      <c r="AN5068" s="116" t="s">
        <v>1145</v>
      </c>
      <c r="AO5068" s="116" t="s">
        <v>1165</v>
      </c>
      <c r="AP5068" s="116" t="s">
        <v>1179</v>
      </c>
      <c r="AQ5068" s="116" t="s">
        <v>1035</v>
      </c>
      <c r="AR5068" s="116" t="s">
        <v>1091</v>
      </c>
      <c r="AS5068" s="116">
        <v>195</v>
      </c>
    </row>
    <row r="5069" spans="40:45" x14ac:dyDescent="0.25">
      <c r="AN5069" s="116" t="s">
        <v>1145</v>
      </c>
      <c r="AO5069" s="116" t="s">
        <v>1165</v>
      </c>
      <c r="AP5069" s="116" t="s">
        <v>1179</v>
      </c>
      <c r="AQ5069" s="116" t="s">
        <v>1037</v>
      </c>
      <c r="AR5069" s="116" t="s">
        <v>1091</v>
      </c>
      <c r="AS5069" s="116">
        <v>1309</v>
      </c>
    </row>
    <row r="5070" spans="40:45" x14ac:dyDescent="0.25">
      <c r="AN5070" s="116" t="s">
        <v>1145</v>
      </c>
      <c r="AO5070" s="116" t="s">
        <v>1165</v>
      </c>
      <c r="AP5070" s="116" t="s">
        <v>1179</v>
      </c>
      <c r="AQ5070" s="116" t="s">
        <v>1041</v>
      </c>
      <c r="AR5070" s="116" t="s">
        <v>1091</v>
      </c>
      <c r="AS5070" s="116">
        <v>200</v>
      </c>
    </row>
    <row r="5071" spans="40:45" x14ac:dyDescent="0.25">
      <c r="AN5071" s="116" t="s">
        <v>1145</v>
      </c>
      <c r="AO5071" s="116" t="s">
        <v>1165</v>
      </c>
      <c r="AP5071" s="116" t="s">
        <v>1179</v>
      </c>
      <c r="AQ5071" s="116" t="s">
        <v>1042</v>
      </c>
      <c r="AR5071" s="116" t="s">
        <v>1091</v>
      </c>
      <c r="AS5071" s="116">
        <v>1232</v>
      </c>
    </row>
    <row r="5072" spans="40:45" x14ac:dyDescent="0.25">
      <c r="AN5072" s="116" t="s">
        <v>1145</v>
      </c>
      <c r="AO5072" s="116"/>
      <c r="AP5072" s="116"/>
      <c r="AQ5072" s="116" t="s">
        <v>3</v>
      </c>
      <c r="AR5072" s="116" t="s">
        <v>1091</v>
      </c>
      <c r="AS5072" s="116">
        <v>12353</v>
      </c>
    </row>
    <row r="5073" spans="40:45" x14ac:dyDescent="0.25">
      <c r="AN5073" s="116" t="s">
        <v>1145</v>
      </c>
      <c r="AO5073" s="116" t="s">
        <v>1165</v>
      </c>
      <c r="AP5073" s="116" t="s">
        <v>1180</v>
      </c>
      <c r="AQ5073" s="116" t="s">
        <v>1034</v>
      </c>
      <c r="AR5073" s="116" t="s">
        <v>1091</v>
      </c>
      <c r="AS5073" s="116">
        <v>83129</v>
      </c>
    </row>
    <row r="5074" spans="40:45" x14ac:dyDescent="0.25">
      <c r="AN5074" s="116" t="s">
        <v>1145</v>
      </c>
      <c r="AO5074" s="116" t="s">
        <v>1165</v>
      </c>
      <c r="AP5074" s="116" t="s">
        <v>1180</v>
      </c>
      <c r="AQ5074" s="116" t="s">
        <v>1037</v>
      </c>
      <c r="AR5074" s="116" t="s">
        <v>1091</v>
      </c>
      <c r="AS5074" s="116">
        <v>50</v>
      </c>
    </row>
    <row r="5075" spans="40:45" x14ac:dyDescent="0.25">
      <c r="AN5075" s="116" t="s">
        <v>1145</v>
      </c>
      <c r="AO5075" s="116"/>
      <c r="AP5075" s="116"/>
      <c r="AQ5075" s="116" t="s">
        <v>3</v>
      </c>
      <c r="AR5075" s="116" t="s">
        <v>1091</v>
      </c>
      <c r="AS5075" s="116">
        <v>83179</v>
      </c>
    </row>
    <row r="5076" spans="40:45" x14ac:dyDescent="0.25">
      <c r="AN5076" s="116" t="s">
        <v>1145</v>
      </c>
      <c r="AO5076" s="116" t="s">
        <v>1165</v>
      </c>
      <c r="AP5076" s="116" t="s">
        <v>1181</v>
      </c>
      <c r="AQ5076" s="116" t="s">
        <v>1034</v>
      </c>
      <c r="AR5076" s="116" t="s">
        <v>1091</v>
      </c>
      <c r="AS5076" s="116">
        <v>15601</v>
      </c>
    </row>
    <row r="5077" spans="40:45" x14ac:dyDescent="0.25">
      <c r="AN5077" s="116" t="s">
        <v>1145</v>
      </c>
      <c r="AO5077" s="116" t="s">
        <v>1165</v>
      </c>
      <c r="AP5077" s="116" t="s">
        <v>1181</v>
      </c>
      <c r="AQ5077" s="116" t="s">
        <v>1042</v>
      </c>
      <c r="AR5077" s="116" t="s">
        <v>1091</v>
      </c>
      <c r="AS5077" s="116">
        <v>1309</v>
      </c>
    </row>
    <row r="5078" spans="40:45" x14ac:dyDescent="0.25">
      <c r="AN5078" s="116" t="s">
        <v>1145</v>
      </c>
      <c r="AO5078" s="116"/>
      <c r="AP5078" s="116"/>
      <c r="AQ5078" s="116" t="s">
        <v>3</v>
      </c>
      <c r="AR5078" s="116" t="s">
        <v>1091</v>
      </c>
      <c r="AS5078" s="116">
        <v>16910</v>
      </c>
    </row>
    <row r="5079" spans="40:45" x14ac:dyDescent="0.25">
      <c r="AN5079" s="116" t="s">
        <v>1145</v>
      </c>
      <c r="AO5079" s="116" t="s">
        <v>1165</v>
      </c>
      <c r="AP5079" s="116" t="s">
        <v>1182</v>
      </c>
      <c r="AQ5079" s="116" t="s">
        <v>1034</v>
      </c>
      <c r="AR5079" s="116" t="s">
        <v>1091</v>
      </c>
      <c r="AS5079" s="116">
        <v>3079</v>
      </c>
    </row>
    <row r="5080" spans="40:45" x14ac:dyDescent="0.25">
      <c r="AN5080" s="116" t="s">
        <v>1145</v>
      </c>
      <c r="AO5080" s="116" t="s">
        <v>1165</v>
      </c>
      <c r="AP5080" s="116" t="s">
        <v>1182</v>
      </c>
      <c r="AQ5080" s="116" t="s">
        <v>1035</v>
      </c>
      <c r="AR5080" s="116" t="s">
        <v>1091</v>
      </c>
      <c r="AS5080" s="116">
        <v>2721</v>
      </c>
    </row>
    <row r="5081" spans="40:45" x14ac:dyDescent="0.25">
      <c r="AN5081" s="116" t="s">
        <v>1145</v>
      </c>
      <c r="AO5081" s="116" t="s">
        <v>1165</v>
      </c>
      <c r="AP5081" s="116" t="s">
        <v>1182</v>
      </c>
      <c r="AQ5081" s="116" t="s">
        <v>1037</v>
      </c>
      <c r="AR5081" s="116" t="s">
        <v>1091</v>
      </c>
      <c r="AS5081" s="116">
        <v>10</v>
      </c>
    </row>
    <row r="5082" spans="40:45" x14ac:dyDescent="0.25">
      <c r="AN5082" s="116" t="s">
        <v>1145</v>
      </c>
      <c r="AO5082" s="116" t="s">
        <v>1165</v>
      </c>
      <c r="AP5082" s="116" t="s">
        <v>1182</v>
      </c>
      <c r="AQ5082" s="116" t="s">
        <v>1042</v>
      </c>
      <c r="AR5082" s="116" t="s">
        <v>1091</v>
      </c>
      <c r="AS5082" s="116">
        <v>182</v>
      </c>
    </row>
    <row r="5083" spans="40:45" x14ac:dyDescent="0.25">
      <c r="AN5083" s="116" t="s">
        <v>1145</v>
      </c>
      <c r="AO5083" s="116"/>
      <c r="AP5083" s="116"/>
      <c r="AQ5083" s="116" t="s">
        <v>3</v>
      </c>
      <c r="AR5083" s="116" t="s">
        <v>1091</v>
      </c>
      <c r="AS5083" s="116">
        <v>5992</v>
      </c>
    </row>
    <row r="5084" spans="40:45" x14ac:dyDescent="0.25">
      <c r="AN5084" s="116" t="s">
        <v>1145</v>
      </c>
      <c r="AO5084" s="116" t="s">
        <v>959</v>
      </c>
      <c r="AP5084" s="116" t="s">
        <v>911</v>
      </c>
      <c r="AQ5084" s="116" t="s">
        <v>1034</v>
      </c>
      <c r="AR5084" s="116" t="s">
        <v>1091</v>
      </c>
      <c r="AS5084" s="116">
        <v>315735</v>
      </c>
    </row>
    <row r="5085" spans="40:45" x14ac:dyDescent="0.25">
      <c r="AN5085" s="116" t="s">
        <v>1145</v>
      </c>
      <c r="AO5085" s="116" t="s">
        <v>959</v>
      </c>
      <c r="AP5085" s="116" t="s">
        <v>911</v>
      </c>
      <c r="AQ5085" s="116" t="s">
        <v>1035</v>
      </c>
      <c r="AR5085" s="116" t="s">
        <v>1091</v>
      </c>
      <c r="AS5085" s="116">
        <v>40147</v>
      </c>
    </row>
    <row r="5086" spans="40:45" x14ac:dyDescent="0.25">
      <c r="AN5086" s="116" t="s">
        <v>1145</v>
      </c>
      <c r="AO5086" s="116"/>
      <c r="AP5086" s="116"/>
      <c r="AQ5086" s="116" t="s">
        <v>3</v>
      </c>
      <c r="AR5086" s="116" t="s">
        <v>1091</v>
      </c>
      <c r="AS5086" s="116">
        <v>355882</v>
      </c>
    </row>
    <row r="5087" spans="40:45" x14ac:dyDescent="0.25">
      <c r="AN5087" s="116" t="s">
        <v>1145</v>
      </c>
      <c r="AO5087" s="116" t="s">
        <v>959</v>
      </c>
      <c r="AP5087" s="116" t="s">
        <v>1178</v>
      </c>
      <c r="AQ5087" s="116" t="s">
        <v>1034</v>
      </c>
      <c r="AR5087" s="116" t="s">
        <v>1091</v>
      </c>
      <c r="AS5087" s="116">
        <v>43943</v>
      </c>
    </row>
    <row r="5088" spans="40:45" x14ac:dyDescent="0.25">
      <c r="AN5088" s="116" t="s">
        <v>1145</v>
      </c>
      <c r="AO5088" s="116" t="s">
        <v>959</v>
      </c>
      <c r="AP5088" s="116" t="s">
        <v>1178</v>
      </c>
      <c r="AQ5088" s="116" t="s">
        <v>1035</v>
      </c>
      <c r="AR5088" s="116" t="s">
        <v>1091</v>
      </c>
      <c r="AS5088" s="116">
        <v>9765</v>
      </c>
    </row>
    <row r="5089" spans="40:45" x14ac:dyDescent="0.25">
      <c r="AN5089" s="116" t="s">
        <v>1145</v>
      </c>
      <c r="AO5089" s="116"/>
      <c r="AP5089" s="116"/>
      <c r="AQ5089" s="116" t="s">
        <v>3</v>
      </c>
      <c r="AR5089" s="116" t="s">
        <v>1091</v>
      </c>
      <c r="AS5089" s="116">
        <v>53708</v>
      </c>
    </row>
    <row r="5090" spans="40:45" x14ac:dyDescent="0.25">
      <c r="AN5090" s="116" t="s">
        <v>1145</v>
      </c>
      <c r="AO5090" s="116" t="s">
        <v>959</v>
      </c>
      <c r="AP5090" s="116" t="s">
        <v>1179</v>
      </c>
      <c r="AQ5090" s="116" t="s">
        <v>1034</v>
      </c>
      <c r="AR5090" s="116" t="s">
        <v>1091</v>
      </c>
      <c r="AS5090" s="116">
        <v>12899</v>
      </c>
    </row>
    <row r="5091" spans="40:45" x14ac:dyDescent="0.25">
      <c r="AN5091" s="116" t="s">
        <v>1145</v>
      </c>
      <c r="AO5091" s="116" t="s">
        <v>959</v>
      </c>
      <c r="AP5091" s="116" t="s">
        <v>1179</v>
      </c>
      <c r="AQ5091" s="116" t="s">
        <v>1035</v>
      </c>
      <c r="AR5091" s="116" t="s">
        <v>1091</v>
      </c>
      <c r="AS5091" s="116">
        <v>3193</v>
      </c>
    </row>
    <row r="5092" spans="40:45" x14ac:dyDescent="0.25">
      <c r="AN5092" s="116" t="s">
        <v>1145</v>
      </c>
      <c r="AO5092" s="116"/>
      <c r="AP5092" s="116"/>
      <c r="AQ5092" s="116" t="s">
        <v>3</v>
      </c>
      <c r="AR5092" s="116" t="s">
        <v>1091</v>
      </c>
      <c r="AS5092" s="116">
        <v>16092</v>
      </c>
    </row>
    <row r="5093" spans="40:45" x14ac:dyDescent="0.25">
      <c r="AN5093" s="116" t="s">
        <v>1145</v>
      </c>
      <c r="AO5093" s="116" t="s">
        <v>959</v>
      </c>
      <c r="AP5093" s="116" t="s">
        <v>1180</v>
      </c>
      <c r="AQ5093" s="116" t="s">
        <v>1034</v>
      </c>
      <c r="AR5093" s="116" t="s">
        <v>1091</v>
      </c>
      <c r="AS5093" s="116">
        <v>81340</v>
      </c>
    </row>
    <row r="5094" spans="40:45" x14ac:dyDescent="0.25">
      <c r="AN5094" s="116" t="s">
        <v>1145</v>
      </c>
      <c r="AO5094" s="116" t="s">
        <v>959</v>
      </c>
      <c r="AP5094" s="116" t="s">
        <v>1180</v>
      </c>
      <c r="AQ5094" s="116" t="s">
        <v>1035</v>
      </c>
      <c r="AR5094" s="116" t="s">
        <v>1091</v>
      </c>
      <c r="AS5094" s="116">
        <v>9417</v>
      </c>
    </row>
    <row r="5095" spans="40:45" x14ac:dyDescent="0.25">
      <c r="AN5095" s="116" t="s">
        <v>1145</v>
      </c>
      <c r="AO5095" s="116"/>
      <c r="AP5095" s="116"/>
      <c r="AQ5095" s="116" t="s">
        <v>3</v>
      </c>
      <c r="AR5095" s="116" t="s">
        <v>1091</v>
      </c>
      <c r="AS5095" s="116">
        <v>90758</v>
      </c>
    </row>
    <row r="5096" spans="40:45" x14ac:dyDescent="0.25">
      <c r="AN5096" s="116" t="s">
        <v>1145</v>
      </c>
      <c r="AO5096" s="116" t="s">
        <v>959</v>
      </c>
      <c r="AP5096" s="116" t="s">
        <v>1181</v>
      </c>
      <c r="AQ5096" s="116" t="s">
        <v>1034</v>
      </c>
      <c r="AR5096" s="116" t="s">
        <v>1091</v>
      </c>
      <c r="AS5096" s="116">
        <v>173616</v>
      </c>
    </row>
    <row r="5097" spans="40:45" x14ac:dyDescent="0.25">
      <c r="AN5097" s="116" t="s">
        <v>1145</v>
      </c>
      <c r="AO5097" s="116" t="s">
        <v>959</v>
      </c>
      <c r="AP5097" s="116" t="s">
        <v>1181</v>
      </c>
      <c r="AQ5097" s="116" t="s">
        <v>1035</v>
      </c>
      <c r="AR5097" s="116" t="s">
        <v>1091</v>
      </c>
      <c r="AS5097" s="116">
        <v>17527</v>
      </c>
    </row>
    <row r="5098" spans="40:45" x14ac:dyDescent="0.25">
      <c r="AN5098" s="116" t="s">
        <v>1145</v>
      </c>
      <c r="AO5098" s="116"/>
      <c r="AP5098" s="116"/>
      <c r="AQ5098" s="116" t="s">
        <v>3</v>
      </c>
      <c r="AR5098" s="116" t="s">
        <v>1091</v>
      </c>
      <c r="AS5098" s="116">
        <v>191143</v>
      </c>
    </row>
    <row r="5099" spans="40:45" x14ac:dyDescent="0.25">
      <c r="AN5099" s="116" t="s">
        <v>1145</v>
      </c>
      <c r="AO5099" s="116" t="s">
        <v>959</v>
      </c>
      <c r="AP5099" s="116" t="s">
        <v>1182</v>
      </c>
      <c r="AQ5099" s="116" t="s">
        <v>1034</v>
      </c>
      <c r="AR5099" s="116" t="s">
        <v>1091</v>
      </c>
      <c r="AS5099" s="116">
        <v>3936</v>
      </c>
    </row>
    <row r="5100" spans="40:45" x14ac:dyDescent="0.25">
      <c r="AN5100" s="116" t="s">
        <v>1145</v>
      </c>
      <c r="AO5100" s="116" t="s">
        <v>959</v>
      </c>
      <c r="AP5100" s="116" t="s">
        <v>1182</v>
      </c>
      <c r="AQ5100" s="116" t="s">
        <v>1035</v>
      </c>
      <c r="AR5100" s="116" t="s">
        <v>1091</v>
      </c>
      <c r="AS5100" s="116">
        <v>246</v>
      </c>
    </row>
    <row r="5101" spans="40:45" x14ac:dyDescent="0.25">
      <c r="AN5101" s="116" t="s">
        <v>1145</v>
      </c>
      <c r="AO5101" s="116"/>
      <c r="AP5101" s="116"/>
      <c r="AQ5101" s="116" t="s">
        <v>3</v>
      </c>
      <c r="AR5101" s="116" t="s">
        <v>1091</v>
      </c>
      <c r="AS5101" s="116">
        <v>4182</v>
      </c>
    </row>
    <row r="5102" spans="40:45" x14ac:dyDescent="0.25">
      <c r="AN5102" s="116" t="s">
        <v>1145</v>
      </c>
      <c r="AO5102" s="116" t="s">
        <v>1167</v>
      </c>
      <c r="AP5102" s="116" t="s">
        <v>911</v>
      </c>
      <c r="AQ5102" s="116" t="s">
        <v>1034</v>
      </c>
      <c r="AR5102" s="116" t="s">
        <v>1091</v>
      </c>
      <c r="AS5102" s="116">
        <v>70371</v>
      </c>
    </row>
    <row r="5103" spans="40:45" x14ac:dyDescent="0.25">
      <c r="AN5103" s="116" t="s">
        <v>1145</v>
      </c>
      <c r="AO5103" s="116" t="s">
        <v>1167</v>
      </c>
      <c r="AP5103" s="116" t="s">
        <v>911</v>
      </c>
      <c r="AQ5103" s="116" t="s">
        <v>1035</v>
      </c>
      <c r="AR5103" s="116" t="s">
        <v>1091</v>
      </c>
      <c r="AS5103" s="116">
        <v>6137</v>
      </c>
    </row>
    <row r="5104" spans="40:45" x14ac:dyDescent="0.25">
      <c r="AN5104" s="116" t="s">
        <v>1145</v>
      </c>
      <c r="AO5104" s="116" t="s">
        <v>1167</v>
      </c>
      <c r="AP5104" s="116" t="s">
        <v>911</v>
      </c>
      <c r="AQ5104" s="116" t="s">
        <v>1036</v>
      </c>
      <c r="AR5104" s="116" t="s">
        <v>1091</v>
      </c>
      <c r="AS5104" s="116">
        <v>189</v>
      </c>
    </row>
    <row r="5105" spans="40:45" x14ac:dyDescent="0.25">
      <c r="AN5105" s="116" t="s">
        <v>1145</v>
      </c>
      <c r="AO5105" s="116" t="s">
        <v>1167</v>
      </c>
      <c r="AP5105" s="116" t="s">
        <v>911</v>
      </c>
      <c r="AQ5105" s="116" t="s">
        <v>1037</v>
      </c>
      <c r="AR5105" s="116" t="s">
        <v>1091</v>
      </c>
      <c r="AS5105" s="116">
        <v>53</v>
      </c>
    </row>
    <row r="5106" spans="40:45" x14ac:dyDescent="0.25">
      <c r="AN5106" s="116" t="s">
        <v>1145</v>
      </c>
      <c r="AO5106" s="116" t="s">
        <v>1167</v>
      </c>
      <c r="AP5106" s="116" t="s">
        <v>911</v>
      </c>
      <c r="AQ5106" s="116" t="s">
        <v>1038</v>
      </c>
      <c r="AR5106" s="116" t="s">
        <v>1091</v>
      </c>
      <c r="AS5106" s="116">
        <v>7</v>
      </c>
    </row>
    <row r="5107" spans="40:45" x14ac:dyDescent="0.25">
      <c r="AN5107" s="116" t="s">
        <v>1145</v>
      </c>
      <c r="AO5107" s="116" t="s">
        <v>1167</v>
      </c>
      <c r="AP5107" s="116" t="s">
        <v>911</v>
      </c>
      <c r="AQ5107" s="116" t="s">
        <v>1039</v>
      </c>
      <c r="AR5107" s="116" t="s">
        <v>1091</v>
      </c>
      <c r="AS5107" s="116">
        <v>4</v>
      </c>
    </row>
    <row r="5108" spans="40:45" x14ac:dyDescent="0.25">
      <c r="AN5108" s="116" t="s">
        <v>1145</v>
      </c>
      <c r="AO5108" s="116"/>
      <c r="AP5108" s="116"/>
      <c r="AQ5108" s="116" t="s">
        <v>3</v>
      </c>
      <c r="AR5108" s="116" t="s">
        <v>1091</v>
      </c>
      <c r="AS5108" s="116">
        <v>76761</v>
      </c>
    </row>
    <row r="5109" spans="40:45" x14ac:dyDescent="0.25">
      <c r="AN5109" s="116" t="s">
        <v>1145</v>
      </c>
      <c r="AO5109" s="116" t="s">
        <v>1167</v>
      </c>
      <c r="AP5109" s="116" t="s">
        <v>1178</v>
      </c>
      <c r="AQ5109" s="116" t="s">
        <v>1034</v>
      </c>
      <c r="AR5109" s="116" t="s">
        <v>1091</v>
      </c>
      <c r="AS5109" s="116">
        <v>16190</v>
      </c>
    </row>
    <row r="5110" spans="40:45" x14ac:dyDescent="0.25">
      <c r="AN5110" s="116" t="s">
        <v>1145</v>
      </c>
      <c r="AO5110" s="116" t="s">
        <v>1167</v>
      </c>
      <c r="AP5110" s="116" t="s">
        <v>1178</v>
      </c>
      <c r="AQ5110" s="116" t="s">
        <v>1035</v>
      </c>
      <c r="AR5110" s="116" t="s">
        <v>1091</v>
      </c>
      <c r="AS5110" s="116">
        <v>1538</v>
      </c>
    </row>
    <row r="5111" spans="40:45" x14ac:dyDescent="0.25">
      <c r="AN5111" s="116" t="s">
        <v>1145</v>
      </c>
      <c r="AO5111" s="116" t="s">
        <v>1167</v>
      </c>
      <c r="AP5111" s="116" t="s">
        <v>1178</v>
      </c>
      <c r="AQ5111" s="116" t="s">
        <v>1036</v>
      </c>
      <c r="AR5111" s="116" t="s">
        <v>1091</v>
      </c>
      <c r="AS5111" s="116">
        <v>189</v>
      </c>
    </row>
    <row r="5112" spans="40:45" x14ac:dyDescent="0.25">
      <c r="AN5112" s="116" t="s">
        <v>1145</v>
      </c>
      <c r="AO5112" s="116" t="s">
        <v>1167</v>
      </c>
      <c r="AP5112" s="116" t="s">
        <v>1178</v>
      </c>
      <c r="AQ5112" s="116" t="s">
        <v>1037</v>
      </c>
      <c r="AR5112" s="116" t="s">
        <v>1091</v>
      </c>
      <c r="AS5112" s="116">
        <v>18</v>
      </c>
    </row>
    <row r="5113" spans="40:45" x14ac:dyDescent="0.25">
      <c r="AN5113" s="116" t="s">
        <v>1145</v>
      </c>
      <c r="AO5113" s="116" t="s">
        <v>1167</v>
      </c>
      <c r="AP5113" s="116" t="s">
        <v>1178</v>
      </c>
      <c r="AQ5113" s="116" t="s">
        <v>1039</v>
      </c>
      <c r="AR5113" s="116" t="s">
        <v>1091</v>
      </c>
      <c r="AS5113" s="116">
        <v>3</v>
      </c>
    </row>
    <row r="5114" spans="40:45" x14ac:dyDescent="0.25">
      <c r="AN5114" s="116" t="s">
        <v>1145</v>
      </c>
      <c r="AO5114" s="116"/>
      <c r="AP5114" s="116"/>
      <c r="AQ5114" s="116" t="s">
        <v>3</v>
      </c>
      <c r="AR5114" s="116" t="s">
        <v>1091</v>
      </c>
      <c r="AS5114" s="116">
        <v>17937</v>
      </c>
    </row>
    <row r="5115" spans="40:45" x14ac:dyDescent="0.25">
      <c r="AN5115" s="116" t="s">
        <v>1145</v>
      </c>
      <c r="AO5115" s="116" t="s">
        <v>1167</v>
      </c>
      <c r="AP5115" s="116" t="s">
        <v>1179</v>
      </c>
      <c r="AQ5115" s="116" t="s">
        <v>1034</v>
      </c>
      <c r="AR5115" s="116" t="s">
        <v>1091</v>
      </c>
      <c r="AS5115" s="116">
        <v>6145</v>
      </c>
    </row>
    <row r="5116" spans="40:45" x14ac:dyDescent="0.25">
      <c r="AN5116" s="116" t="s">
        <v>1145</v>
      </c>
      <c r="AO5116" s="116" t="s">
        <v>1167</v>
      </c>
      <c r="AP5116" s="116" t="s">
        <v>1179</v>
      </c>
      <c r="AQ5116" s="116" t="s">
        <v>1035</v>
      </c>
      <c r="AR5116" s="116" t="s">
        <v>1091</v>
      </c>
      <c r="AS5116" s="116">
        <v>1993</v>
      </c>
    </row>
    <row r="5117" spans="40:45" x14ac:dyDescent="0.25">
      <c r="AN5117" s="116" t="s">
        <v>1145</v>
      </c>
      <c r="AO5117" s="116" t="s">
        <v>1167</v>
      </c>
      <c r="AP5117" s="116" t="s">
        <v>1179</v>
      </c>
      <c r="AQ5117" s="116" t="s">
        <v>1037</v>
      </c>
      <c r="AR5117" s="116" t="s">
        <v>1091</v>
      </c>
      <c r="AS5117" s="116">
        <v>18</v>
      </c>
    </row>
    <row r="5118" spans="40:45" x14ac:dyDescent="0.25">
      <c r="AN5118" s="116" t="s">
        <v>1145</v>
      </c>
      <c r="AO5118" s="116" t="s">
        <v>1167</v>
      </c>
      <c r="AP5118" s="116" t="s">
        <v>1179</v>
      </c>
      <c r="AQ5118" s="116" t="s">
        <v>1039</v>
      </c>
      <c r="AR5118" s="116" t="s">
        <v>1091</v>
      </c>
      <c r="AS5118" s="116">
        <v>1</v>
      </c>
    </row>
    <row r="5119" spans="40:45" x14ac:dyDescent="0.25">
      <c r="AN5119" s="116" t="s">
        <v>1145</v>
      </c>
      <c r="AO5119" s="116"/>
      <c r="AP5119" s="116"/>
      <c r="AQ5119" s="116" t="s">
        <v>3</v>
      </c>
      <c r="AR5119" s="116" t="s">
        <v>1091</v>
      </c>
      <c r="AS5119" s="116">
        <v>8157</v>
      </c>
    </row>
    <row r="5120" spans="40:45" x14ac:dyDescent="0.25">
      <c r="AN5120" s="116" t="s">
        <v>1145</v>
      </c>
      <c r="AO5120" s="116" t="s">
        <v>1167</v>
      </c>
      <c r="AP5120" s="116" t="s">
        <v>1180</v>
      </c>
      <c r="AQ5120" s="116" t="s">
        <v>1034</v>
      </c>
      <c r="AR5120" s="116" t="s">
        <v>1091</v>
      </c>
      <c r="AS5120" s="116">
        <v>3703</v>
      </c>
    </row>
    <row r="5121" spans="40:45" x14ac:dyDescent="0.25">
      <c r="AN5121" s="116" t="s">
        <v>1145</v>
      </c>
      <c r="AO5121" s="116" t="s">
        <v>1167</v>
      </c>
      <c r="AP5121" s="116" t="s">
        <v>1180</v>
      </c>
      <c r="AQ5121" s="116" t="s">
        <v>1035</v>
      </c>
      <c r="AR5121" s="116" t="s">
        <v>1091</v>
      </c>
      <c r="AS5121" s="116">
        <v>9</v>
      </c>
    </row>
    <row r="5122" spans="40:45" x14ac:dyDescent="0.25">
      <c r="AN5122" s="116" t="s">
        <v>1145</v>
      </c>
      <c r="AO5122" s="116" t="s">
        <v>1167</v>
      </c>
      <c r="AP5122" s="116" t="s">
        <v>1180</v>
      </c>
      <c r="AQ5122" s="116" t="s">
        <v>1037</v>
      </c>
      <c r="AR5122" s="116" t="s">
        <v>1091</v>
      </c>
      <c r="AS5122" s="116">
        <v>17</v>
      </c>
    </row>
    <row r="5123" spans="40:45" x14ac:dyDescent="0.25">
      <c r="AN5123" s="116" t="s">
        <v>1145</v>
      </c>
      <c r="AO5123" s="116" t="s">
        <v>1167</v>
      </c>
      <c r="AP5123" s="116" t="s">
        <v>1180</v>
      </c>
      <c r="AQ5123" s="116" t="s">
        <v>1038</v>
      </c>
      <c r="AR5123" s="116" t="s">
        <v>1091</v>
      </c>
      <c r="AS5123" s="116">
        <v>7</v>
      </c>
    </row>
    <row r="5124" spans="40:45" x14ac:dyDescent="0.25">
      <c r="AN5124" s="116" t="s">
        <v>1145</v>
      </c>
      <c r="AO5124" s="116"/>
      <c r="AP5124" s="116"/>
      <c r="AQ5124" s="116" t="s">
        <v>3</v>
      </c>
      <c r="AR5124" s="116" t="s">
        <v>1091</v>
      </c>
      <c r="AS5124" s="116">
        <v>3736</v>
      </c>
    </row>
    <row r="5125" spans="40:45" x14ac:dyDescent="0.25">
      <c r="AN5125" s="116" t="s">
        <v>1145</v>
      </c>
      <c r="AO5125" s="116" t="s">
        <v>1167</v>
      </c>
      <c r="AP5125" s="116" t="s">
        <v>1181</v>
      </c>
      <c r="AQ5125" s="116" t="s">
        <v>1034</v>
      </c>
      <c r="AR5125" s="116" t="s">
        <v>1091</v>
      </c>
      <c r="AS5125" s="116">
        <v>43850</v>
      </c>
    </row>
    <row r="5126" spans="40:45" x14ac:dyDescent="0.25">
      <c r="AN5126" s="116" t="s">
        <v>1145</v>
      </c>
      <c r="AO5126" s="116" t="s">
        <v>1167</v>
      </c>
      <c r="AP5126" s="116" t="s">
        <v>1181</v>
      </c>
      <c r="AQ5126" s="116" t="s">
        <v>1035</v>
      </c>
      <c r="AR5126" s="116" t="s">
        <v>1091</v>
      </c>
      <c r="AS5126" s="116">
        <v>2598</v>
      </c>
    </row>
    <row r="5127" spans="40:45" x14ac:dyDescent="0.25">
      <c r="AN5127" s="116" t="s">
        <v>1145</v>
      </c>
      <c r="AO5127" s="116"/>
      <c r="AP5127" s="116"/>
      <c r="AQ5127" s="116" t="s">
        <v>3</v>
      </c>
      <c r="AR5127" s="116" t="s">
        <v>1091</v>
      </c>
      <c r="AS5127" s="116">
        <v>46447</v>
      </c>
    </row>
    <row r="5128" spans="40:45" x14ac:dyDescent="0.25">
      <c r="AN5128" s="116" t="s">
        <v>1145</v>
      </c>
      <c r="AO5128" s="116" t="s">
        <v>1167</v>
      </c>
      <c r="AP5128" s="116" t="s">
        <v>1182</v>
      </c>
      <c r="AQ5128" s="116" t="s">
        <v>1034</v>
      </c>
      <c r="AR5128" s="116" t="s">
        <v>1091</v>
      </c>
      <c r="AS5128" s="116">
        <v>484</v>
      </c>
    </row>
    <row r="5129" spans="40:45" x14ac:dyDescent="0.25">
      <c r="AN5129" s="116" t="s">
        <v>1145</v>
      </c>
      <c r="AO5129" s="116"/>
      <c r="AP5129" s="116"/>
      <c r="AQ5129" s="116" t="s">
        <v>3</v>
      </c>
      <c r="AR5129" s="116" t="s">
        <v>1091</v>
      </c>
      <c r="AS5129" s="116">
        <v>484</v>
      </c>
    </row>
    <row r="5130" spans="40:45" x14ac:dyDescent="0.25">
      <c r="AN5130" s="116" t="s">
        <v>1145</v>
      </c>
      <c r="AO5130" s="116" t="s">
        <v>1019</v>
      </c>
      <c r="AP5130" s="116" t="s">
        <v>911</v>
      </c>
      <c r="AQ5130" s="116" t="s">
        <v>1034</v>
      </c>
      <c r="AR5130" s="116" t="s">
        <v>1091</v>
      </c>
      <c r="AS5130" s="116">
        <v>193885</v>
      </c>
    </row>
    <row r="5131" spans="40:45" x14ac:dyDescent="0.25">
      <c r="AN5131" s="116" t="s">
        <v>1145</v>
      </c>
      <c r="AO5131" s="116" t="s">
        <v>1019</v>
      </c>
      <c r="AP5131" s="116" t="s">
        <v>911</v>
      </c>
      <c r="AQ5131" s="116" t="s">
        <v>1035</v>
      </c>
      <c r="AR5131" s="116" t="s">
        <v>1091</v>
      </c>
      <c r="AS5131" s="116">
        <v>152</v>
      </c>
    </row>
    <row r="5132" spans="40:45" x14ac:dyDescent="0.25">
      <c r="AN5132" s="116" t="s">
        <v>1145</v>
      </c>
      <c r="AO5132" s="116" t="s">
        <v>1019</v>
      </c>
      <c r="AP5132" s="116" t="s">
        <v>911</v>
      </c>
      <c r="AQ5132" s="116" t="s">
        <v>1036</v>
      </c>
      <c r="AR5132" s="116" t="s">
        <v>1091</v>
      </c>
      <c r="AS5132" s="116">
        <v>93710</v>
      </c>
    </row>
    <row r="5133" spans="40:45" x14ac:dyDescent="0.25">
      <c r="AN5133" s="116" t="s">
        <v>1145</v>
      </c>
      <c r="AO5133" s="116" t="s">
        <v>1019</v>
      </c>
      <c r="AP5133" s="116" t="s">
        <v>911</v>
      </c>
      <c r="AQ5133" s="116" t="s">
        <v>1042</v>
      </c>
      <c r="AR5133" s="116" t="s">
        <v>1091</v>
      </c>
      <c r="AS5133" s="116">
        <v>40430</v>
      </c>
    </row>
    <row r="5134" spans="40:45" x14ac:dyDescent="0.25">
      <c r="AN5134" s="116" t="s">
        <v>1145</v>
      </c>
      <c r="AO5134" s="116"/>
      <c r="AP5134" s="116"/>
      <c r="AQ5134" s="116" t="s">
        <v>3</v>
      </c>
      <c r="AR5134" s="116" t="s">
        <v>1091</v>
      </c>
      <c r="AS5134" s="116">
        <v>328177</v>
      </c>
    </row>
    <row r="5135" spans="40:45" x14ac:dyDescent="0.25">
      <c r="AN5135" s="116" t="s">
        <v>1145</v>
      </c>
      <c r="AO5135" s="116" t="s">
        <v>1019</v>
      </c>
      <c r="AP5135" s="116" t="s">
        <v>1178</v>
      </c>
      <c r="AQ5135" s="116" t="s">
        <v>1034</v>
      </c>
      <c r="AR5135" s="116" t="s">
        <v>1091</v>
      </c>
      <c r="AS5135" s="116">
        <v>6971</v>
      </c>
    </row>
    <row r="5136" spans="40:45" x14ac:dyDescent="0.25">
      <c r="AN5136" s="116" t="s">
        <v>1145</v>
      </c>
      <c r="AO5136" s="116" t="s">
        <v>1019</v>
      </c>
      <c r="AP5136" s="116" t="s">
        <v>1178</v>
      </c>
      <c r="AQ5136" s="116" t="s">
        <v>1036</v>
      </c>
      <c r="AR5136" s="116" t="s">
        <v>1091</v>
      </c>
      <c r="AS5136" s="116">
        <v>22620</v>
      </c>
    </row>
    <row r="5137" spans="40:45" x14ac:dyDescent="0.25">
      <c r="AN5137" s="116" t="s">
        <v>1145</v>
      </c>
      <c r="AO5137" s="116" t="s">
        <v>1019</v>
      </c>
      <c r="AP5137" s="116" t="s">
        <v>1178</v>
      </c>
      <c r="AQ5137" s="116" t="s">
        <v>1042</v>
      </c>
      <c r="AR5137" s="116" t="s">
        <v>1091</v>
      </c>
      <c r="AS5137" s="116">
        <v>3717</v>
      </c>
    </row>
    <row r="5138" spans="40:45" x14ac:dyDescent="0.25">
      <c r="AN5138" s="116" t="s">
        <v>1145</v>
      </c>
      <c r="AO5138" s="116"/>
      <c r="AP5138" s="116"/>
      <c r="AQ5138" s="116" t="s">
        <v>3</v>
      </c>
      <c r="AR5138" s="116" t="s">
        <v>1091</v>
      </c>
      <c r="AS5138" s="116">
        <v>33308</v>
      </c>
    </row>
    <row r="5139" spans="40:45" x14ac:dyDescent="0.25">
      <c r="AN5139" s="116" t="s">
        <v>1145</v>
      </c>
      <c r="AO5139" s="116" t="s">
        <v>1019</v>
      </c>
      <c r="AP5139" s="116" t="s">
        <v>1179</v>
      </c>
      <c r="AQ5139" s="116" t="s">
        <v>1034</v>
      </c>
      <c r="AR5139" s="116" t="s">
        <v>1091</v>
      </c>
      <c r="AS5139" s="116">
        <v>18012</v>
      </c>
    </row>
    <row r="5140" spans="40:45" x14ac:dyDescent="0.25">
      <c r="AN5140" s="116" t="s">
        <v>1145</v>
      </c>
      <c r="AO5140" s="116" t="s">
        <v>1019</v>
      </c>
      <c r="AP5140" s="116" t="s">
        <v>1179</v>
      </c>
      <c r="AQ5140" s="116" t="s">
        <v>1035</v>
      </c>
      <c r="AR5140" s="116" t="s">
        <v>1091</v>
      </c>
      <c r="AS5140" s="116">
        <v>84</v>
      </c>
    </row>
    <row r="5141" spans="40:45" x14ac:dyDescent="0.25">
      <c r="AN5141" s="116" t="s">
        <v>1145</v>
      </c>
      <c r="AO5141" s="116" t="s">
        <v>1019</v>
      </c>
      <c r="AP5141" s="116" t="s">
        <v>1179</v>
      </c>
      <c r="AQ5141" s="116" t="s">
        <v>1036</v>
      </c>
      <c r="AR5141" s="116" t="s">
        <v>1091</v>
      </c>
      <c r="AS5141" s="116">
        <v>4355</v>
      </c>
    </row>
    <row r="5142" spans="40:45" x14ac:dyDescent="0.25">
      <c r="AN5142" s="116" t="s">
        <v>1145</v>
      </c>
      <c r="AO5142" s="116" t="s">
        <v>1019</v>
      </c>
      <c r="AP5142" s="116" t="s">
        <v>1179</v>
      </c>
      <c r="AQ5142" s="116" t="s">
        <v>1042</v>
      </c>
      <c r="AR5142" s="116" t="s">
        <v>1091</v>
      </c>
      <c r="AS5142" s="116">
        <v>2307</v>
      </c>
    </row>
    <row r="5143" spans="40:45" x14ac:dyDescent="0.25">
      <c r="AN5143" s="116" t="s">
        <v>1145</v>
      </c>
      <c r="AO5143" s="116"/>
      <c r="AP5143" s="116"/>
      <c r="AQ5143" s="116" t="s">
        <v>3</v>
      </c>
      <c r="AR5143" s="116" t="s">
        <v>1091</v>
      </c>
      <c r="AS5143" s="116">
        <v>24757</v>
      </c>
    </row>
    <row r="5144" spans="40:45" x14ac:dyDescent="0.25">
      <c r="AN5144" s="116" t="s">
        <v>1145</v>
      </c>
      <c r="AO5144" s="116" t="s">
        <v>1019</v>
      </c>
      <c r="AP5144" s="116" t="s">
        <v>1180</v>
      </c>
      <c r="AQ5144" s="116" t="s">
        <v>1034</v>
      </c>
      <c r="AR5144" s="116" t="s">
        <v>1091</v>
      </c>
      <c r="AS5144" s="116">
        <v>29172</v>
      </c>
    </row>
    <row r="5145" spans="40:45" x14ac:dyDescent="0.25">
      <c r="AN5145" s="116" t="s">
        <v>1145</v>
      </c>
      <c r="AO5145" s="116" t="s">
        <v>1019</v>
      </c>
      <c r="AP5145" s="116" t="s">
        <v>1180</v>
      </c>
      <c r="AQ5145" s="116" t="s">
        <v>1036</v>
      </c>
      <c r="AR5145" s="116" t="s">
        <v>1091</v>
      </c>
      <c r="AS5145" s="116">
        <v>6506</v>
      </c>
    </row>
    <row r="5146" spans="40:45" x14ac:dyDescent="0.25">
      <c r="AN5146" s="116" t="s">
        <v>1145</v>
      </c>
      <c r="AO5146" s="116" t="s">
        <v>1019</v>
      </c>
      <c r="AP5146" s="116" t="s">
        <v>1180</v>
      </c>
      <c r="AQ5146" s="116" t="s">
        <v>1042</v>
      </c>
      <c r="AR5146" s="116" t="s">
        <v>1091</v>
      </c>
      <c r="AS5146" s="116">
        <v>2748</v>
      </c>
    </row>
    <row r="5147" spans="40:45" x14ac:dyDescent="0.25">
      <c r="AN5147" s="116" t="s">
        <v>1145</v>
      </c>
      <c r="AO5147" s="116"/>
      <c r="AP5147" s="116"/>
      <c r="AQ5147" s="116" t="s">
        <v>3</v>
      </c>
      <c r="AR5147" s="116" t="s">
        <v>1091</v>
      </c>
      <c r="AS5147" s="116">
        <v>38426</v>
      </c>
    </row>
    <row r="5148" spans="40:45" x14ac:dyDescent="0.25">
      <c r="AN5148" s="116" t="s">
        <v>1145</v>
      </c>
      <c r="AO5148" s="116" t="s">
        <v>1019</v>
      </c>
      <c r="AP5148" s="116" t="s">
        <v>1181</v>
      </c>
      <c r="AQ5148" s="116" t="s">
        <v>1034</v>
      </c>
      <c r="AR5148" s="116" t="s">
        <v>1091</v>
      </c>
      <c r="AS5148" s="116">
        <v>137362</v>
      </c>
    </row>
    <row r="5149" spans="40:45" x14ac:dyDescent="0.25">
      <c r="AN5149" s="116" t="s">
        <v>1145</v>
      </c>
      <c r="AO5149" s="116" t="s">
        <v>1019</v>
      </c>
      <c r="AP5149" s="116" t="s">
        <v>1181</v>
      </c>
      <c r="AQ5149" s="116" t="s">
        <v>1035</v>
      </c>
      <c r="AR5149" s="116" t="s">
        <v>1091</v>
      </c>
      <c r="AS5149" s="116">
        <v>68</v>
      </c>
    </row>
    <row r="5150" spans="40:45" x14ac:dyDescent="0.25">
      <c r="AN5150" s="116" t="s">
        <v>1145</v>
      </c>
      <c r="AO5150" s="116" t="s">
        <v>1019</v>
      </c>
      <c r="AP5150" s="116" t="s">
        <v>1181</v>
      </c>
      <c r="AQ5150" s="116" t="s">
        <v>1036</v>
      </c>
      <c r="AR5150" s="116" t="s">
        <v>1091</v>
      </c>
      <c r="AS5150" s="116">
        <v>60230</v>
      </c>
    </row>
    <row r="5151" spans="40:45" x14ac:dyDescent="0.25">
      <c r="AN5151" s="116" t="s">
        <v>1145</v>
      </c>
      <c r="AO5151" s="116" t="s">
        <v>1019</v>
      </c>
      <c r="AP5151" s="116" t="s">
        <v>1181</v>
      </c>
      <c r="AQ5151" s="116" t="s">
        <v>1042</v>
      </c>
      <c r="AR5151" s="116" t="s">
        <v>1091</v>
      </c>
      <c r="AS5151" s="116">
        <v>31409</v>
      </c>
    </row>
    <row r="5152" spans="40:45" x14ac:dyDescent="0.25">
      <c r="AN5152" s="116" t="s">
        <v>1145</v>
      </c>
      <c r="AO5152" s="116"/>
      <c r="AP5152" s="116"/>
      <c r="AQ5152" s="116" t="s">
        <v>3</v>
      </c>
      <c r="AR5152" s="116" t="s">
        <v>1091</v>
      </c>
      <c r="AS5152" s="116">
        <v>229069</v>
      </c>
    </row>
    <row r="5153" spans="40:45" x14ac:dyDescent="0.25">
      <c r="AN5153" s="116" t="s">
        <v>1145</v>
      </c>
      <c r="AO5153" s="116" t="s">
        <v>1019</v>
      </c>
      <c r="AP5153" s="116" t="s">
        <v>1182</v>
      </c>
      <c r="AQ5153" s="116" t="s">
        <v>1034</v>
      </c>
      <c r="AR5153" s="116" t="s">
        <v>1091</v>
      </c>
      <c r="AS5153" s="116">
        <v>2368</v>
      </c>
    </row>
    <row r="5154" spans="40:45" x14ac:dyDescent="0.25">
      <c r="AN5154" s="116" t="s">
        <v>1145</v>
      </c>
      <c r="AO5154" s="116" t="s">
        <v>1019</v>
      </c>
      <c r="AP5154" s="116" t="s">
        <v>1182</v>
      </c>
      <c r="AQ5154" s="116" t="s">
        <v>1042</v>
      </c>
      <c r="AR5154" s="116" t="s">
        <v>1091</v>
      </c>
      <c r="AS5154" s="116">
        <v>248</v>
      </c>
    </row>
    <row r="5155" spans="40:45" x14ac:dyDescent="0.25">
      <c r="AN5155" s="116" t="s">
        <v>1145</v>
      </c>
      <c r="AO5155" s="116"/>
      <c r="AP5155" s="116"/>
      <c r="AQ5155" s="116" t="s">
        <v>3</v>
      </c>
      <c r="AR5155" s="116" t="s">
        <v>1091</v>
      </c>
      <c r="AS5155" s="116">
        <v>2617</v>
      </c>
    </row>
    <row r="5156" spans="40:45" x14ac:dyDescent="0.25">
      <c r="AN5156" s="116" t="s">
        <v>1145</v>
      </c>
      <c r="AO5156" s="116" t="s">
        <v>1020</v>
      </c>
      <c r="AP5156" s="116" t="s">
        <v>911</v>
      </c>
      <c r="AQ5156" s="116" t="s">
        <v>1034</v>
      </c>
      <c r="AR5156" s="116" t="s">
        <v>1091</v>
      </c>
      <c r="AS5156" s="116">
        <v>675949</v>
      </c>
    </row>
    <row r="5157" spans="40:45" x14ac:dyDescent="0.25">
      <c r="AN5157" s="116" t="s">
        <v>1145</v>
      </c>
      <c r="AO5157" s="116" t="s">
        <v>1020</v>
      </c>
      <c r="AP5157" s="116" t="s">
        <v>911</v>
      </c>
      <c r="AQ5157" s="116" t="s">
        <v>1035</v>
      </c>
      <c r="AR5157" s="116" t="s">
        <v>1091</v>
      </c>
      <c r="AS5157" s="116">
        <v>4943</v>
      </c>
    </row>
    <row r="5158" spans="40:45" x14ac:dyDescent="0.25">
      <c r="AN5158" s="116" t="s">
        <v>1145</v>
      </c>
      <c r="AO5158" s="116" t="s">
        <v>1020</v>
      </c>
      <c r="AP5158" s="116" t="s">
        <v>911</v>
      </c>
      <c r="AQ5158" s="116" t="s">
        <v>1036</v>
      </c>
      <c r="AR5158" s="116" t="s">
        <v>1091</v>
      </c>
      <c r="AS5158" s="116">
        <v>102406</v>
      </c>
    </row>
    <row r="5159" spans="40:45" x14ac:dyDescent="0.25">
      <c r="AN5159" s="116" t="s">
        <v>1145</v>
      </c>
      <c r="AO5159" s="116"/>
      <c r="AP5159" s="116"/>
      <c r="AQ5159" s="116" t="s">
        <v>3</v>
      </c>
      <c r="AR5159" s="116" t="s">
        <v>1091</v>
      </c>
      <c r="AS5159" s="116">
        <v>783298</v>
      </c>
    </row>
    <row r="5160" spans="40:45" x14ac:dyDescent="0.25">
      <c r="AN5160" s="116" t="s">
        <v>1145</v>
      </c>
      <c r="AO5160" s="116" t="s">
        <v>1020</v>
      </c>
      <c r="AP5160" s="116" t="s">
        <v>1179</v>
      </c>
      <c r="AQ5160" s="116" t="s">
        <v>1034</v>
      </c>
      <c r="AR5160" s="116" t="s">
        <v>1091</v>
      </c>
      <c r="AS5160" s="116">
        <v>32970</v>
      </c>
    </row>
    <row r="5161" spans="40:45" x14ac:dyDescent="0.25">
      <c r="AN5161" s="116" t="s">
        <v>1145</v>
      </c>
      <c r="AO5161" s="116" t="s">
        <v>1020</v>
      </c>
      <c r="AP5161" s="116" t="s">
        <v>1179</v>
      </c>
      <c r="AQ5161" s="116" t="s">
        <v>1036</v>
      </c>
      <c r="AR5161" s="116" t="s">
        <v>1091</v>
      </c>
      <c r="AS5161" s="116">
        <v>866</v>
      </c>
    </row>
    <row r="5162" spans="40:45" x14ac:dyDescent="0.25">
      <c r="AN5162" s="116" t="s">
        <v>1145</v>
      </c>
      <c r="AO5162" s="116"/>
      <c r="AP5162" s="116"/>
      <c r="AQ5162" s="116" t="s">
        <v>3</v>
      </c>
      <c r="AR5162" s="116" t="s">
        <v>1091</v>
      </c>
      <c r="AS5162" s="116">
        <v>33836</v>
      </c>
    </row>
    <row r="5163" spans="40:45" x14ac:dyDescent="0.25">
      <c r="AN5163" s="116" t="s">
        <v>1145</v>
      </c>
      <c r="AO5163" s="116" t="s">
        <v>1020</v>
      </c>
      <c r="AP5163" s="116" t="s">
        <v>1180</v>
      </c>
      <c r="AQ5163" s="116" t="s">
        <v>1034</v>
      </c>
      <c r="AR5163" s="116" t="s">
        <v>1091</v>
      </c>
      <c r="AS5163" s="116">
        <v>605557</v>
      </c>
    </row>
    <row r="5164" spans="40:45" x14ac:dyDescent="0.25">
      <c r="AN5164" s="116" t="s">
        <v>1145</v>
      </c>
      <c r="AO5164" s="116" t="s">
        <v>1020</v>
      </c>
      <c r="AP5164" s="116" t="s">
        <v>1180</v>
      </c>
      <c r="AQ5164" s="116" t="s">
        <v>1035</v>
      </c>
      <c r="AR5164" s="116" t="s">
        <v>1091</v>
      </c>
      <c r="AS5164" s="116">
        <v>4943</v>
      </c>
    </row>
    <row r="5165" spans="40:45" x14ac:dyDescent="0.25">
      <c r="AN5165" s="116" t="s">
        <v>1145</v>
      </c>
      <c r="AO5165" s="116" t="s">
        <v>1020</v>
      </c>
      <c r="AP5165" s="116" t="s">
        <v>1180</v>
      </c>
      <c r="AQ5165" s="116" t="s">
        <v>1036</v>
      </c>
      <c r="AR5165" s="116" t="s">
        <v>1091</v>
      </c>
      <c r="AS5165" s="116">
        <v>100576</v>
      </c>
    </row>
    <row r="5166" spans="40:45" x14ac:dyDescent="0.25">
      <c r="AN5166" s="116" t="s">
        <v>1145</v>
      </c>
      <c r="AO5166" s="116"/>
      <c r="AP5166" s="116"/>
      <c r="AQ5166" s="116" t="s">
        <v>3</v>
      </c>
      <c r="AR5166" s="116" t="s">
        <v>1091</v>
      </c>
      <c r="AS5166" s="116">
        <v>711076</v>
      </c>
    </row>
    <row r="5167" spans="40:45" x14ac:dyDescent="0.25">
      <c r="AN5167" s="116" t="s">
        <v>1145</v>
      </c>
      <c r="AO5167" s="116" t="s">
        <v>1020</v>
      </c>
      <c r="AP5167" s="116" t="s">
        <v>1181</v>
      </c>
      <c r="AQ5167" s="116" t="s">
        <v>1034</v>
      </c>
      <c r="AR5167" s="116" t="s">
        <v>1091</v>
      </c>
      <c r="AS5167" s="116">
        <v>19020</v>
      </c>
    </row>
    <row r="5168" spans="40:45" x14ac:dyDescent="0.25">
      <c r="AN5168" s="116" t="s">
        <v>1145</v>
      </c>
      <c r="AO5168" s="116" t="s">
        <v>1020</v>
      </c>
      <c r="AP5168" s="116" t="s">
        <v>1181</v>
      </c>
      <c r="AQ5168" s="116" t="s">
        <v>1036</v>
      </c>
      <c r="AR5168" s="116" t="s">
        <v>1091</v>
      </c>
      <c r="AS5168" s="116">
        <v>523</v>
      </c>
    </row>
    <row r="5169" spans="40:45" x14ac:dyDescent="0.25">
      <c r="AN5169" s="116" t="s">
        <v>1145</v>
      </c>
      <c r="AO5169" s="116"/>
      <c r="AP5169" s="116"/>
      <c r="AQ5169" s="116" t="s">
        <v>3</v>
      </c>
      <c r="AR5169" s="116" t="s">
        <v>1091</v>
      </c>
      <c r="AS5169" s="116">
        <v>19543</v>
      </c>
    </row>
    <row r="5170" spans="40:45" x14ac:dyDescent="0.25">
      <c r="AN5170" s="116" t="s">
        <v>1145</v>
      </c>
      <c r="AO5170" s="116" t="s">
        <v>1020</v>
      </c>
      <c r="AP5170" s="116" t="s">
        <v>1182</v>
      </c>
      <c r="AQ5170" s="116" t="s">
        <v>1034</v>
      </c>
      <c r="AR5170" s="116" t="s">
        <v>1091</v>
      </c>
      <c r="AS5170" s="116">
        <v>18401</v>
      </c>
    </row>
    <row r="5171" spans="40:45" x14ac:dyDescent="0.25">
      <c r="AN5171" s="116" t="s">
        <v>1145</v>
      </c>
      <c r="AO5171" s="116" t="s">
        <v>1020</v>
      </c>
      <c r="AP5171" s="116" t="s">
        <v>1182</v>
      </c>
      <c r="AQ5171" s="116" t="s">
        <v>1036</v>
      </c>
      <c r="AR5171" s="116" t="s">
        <v>1091</v>
      </c>
      <c r="AS5171" s="116">
        <v>441</v>
      </c>
    </row>
    <row r="5172" spans="40:45" x14ac:dyDescent="0.25">
      <c r="AN5172" s="116" t="s">
        <v>1145</v>
      </c>
      <c r="AO5172" s="116"/>
      <c r="AP5172" s="116"/>
      <c r="AQ5172" s="116" t="s">
        <v>3</v>
      </c>
      <c r="AR5172" s="116" t="s">
        <v>1091</v>
      </c>
      <c r="AS5172" s="116">
        <v>18842</v>
      </c>
    </row>
    <row r="5173" spans="40:45" x14ac:dyDescent="0.25">
      <c r="AN5173" s="116" t="s">
        <v>907</v>
      </c>
      <c r="AO5173" s="116" t="s">
        <v>1044</v>
      </c>
      <c r="AP5173" s="116"/>
      <c r="AQ5173" s="116" t="s">
        <v>1034</v>
      </c>
      <c r="AR5173" s="116" t="s">
        <v>1091</v>
      </c>
      <c r="AS5173" s="116">
        <v>781074</v>
      </c>
    </row>
    <row r="5174" spans="40:45" x14ac:dyDescent="0.25">
      <c r="AN5174" s="116" t="s">
        <v>907</v>
      </c>
      <c r="AO5174" s="116" t="s">
        <v>1044</v>
      </c>
      <c r="AP5174" s="116"/>
      <c r="AQ5174" s="116" t="s">
        <v>1035</v>
      </c>
      <c r="AR5174" s="116" t="s">
        <v>1091</v>
      </c>
      <c r="AS5174" s="116">
        <v>96498</v>
      </c>
    </row>
    <row r="5175" spans="40:45" x14ac:dyDescent="0.25">
      <c r="AN5175" s="116" t="s">
        <v>907</v>
      </c>
      <c r="AO5175" s="116" t="s">
        <v>1044</v>
      </c>
      <c r="AP5175" s="116"/>
      <c r="AQ5175" s="116" t="s">
        <v>1037</v>
      </c>
      <c r="AR5175" s="116" t="s">
        <v>1091</v>
      </c>
      <c r="AS5175" s="116">
        <v>21405</v>
      </c>
    </row>
    <row r="5176" spans="40:45" x14ac:dyDescent="0.25">
      <c r="AN5176" s="116" t="s">
        <v>907</v>
      </c>
      <c r="AO5176" s="116" t="s">
        <v>1044</v>
      </c>
      <c r="AP5176" s="116"/>
      <c r="AQ5176" s="116" t="s">
        <v>1038</v>
      </c>
      <c r="AR5176" s="116" t="s">
        <v>1091</v>
      </c>
      <c r="AS5176" s="116">
        <v>1</v>
      </c>
    </row>
    <row r="5177" spans="40:45" x14ac:dyDescent="0.25">
      <c r="AN5177" s="116" t="s">
        <v>907</v>
      </c>
      <c r="AO5177" s="116" t="s">
        <v>1044</v>
      </c>
      <c r="AP5177" s="116"/>
      <c r="AQ5177" s="116" t="s">
        <v>1041</v>
      </c>
      <c r="AR5177" s="116" t="s">
        <v>1091</v>
      </c>
      <c r="AS5177" s="116">
        <v>7224</v>
      </c>
    </row>
    <row r="5178" spans="40:45" x14ac:dyDescent="0.25">
      <c r="AN5178" s="116" t="s">
        <v>907</v>
      </c>
      <c r="AO5178" s="116" t="s">
        <v>1044</v>
      </c>
      <c r="AP5178" s="116"/>
      <c r="AQ5178" s="116" t="s">
        <v>1042</v>
      </c>
      <c r="AR5178" s="116" t="s">
        <v>1091</v>
      </c>
      <c r="AS5178" s="116">
        <v>931</v>
      </c>
    </row>
    <row r="5179" spans="40:45" x14ac:dyDescent="0.25">
      <c r="AN5179" s="116" t="s">
        <v>907</v>
      </c>
      <c r="AO5179" s="116"/>
      <c r="AP5179" s="116"/>
      <c r="AQ5179" s="116" t="s">
        <v>3</v>
      </c>
      <c r="AR5179" s="116" t="s">
        <v>1091</v>
      </c>
      <c r="AS5179" s="116">
        <v>907134</v>
      </c>
    </row>
    <row r="5180" spans="40:45" x14ac:dyDescent="0.25">
      <c r="AN5180" s="116" t="s">
        <v>907</v>
      </c>
      <c r="AO5180" s="116" t="s">
        <v>1178</v>
      </c>
      <c r="AP5180" s="116"/>
      <c r="AQ5180" s="116" t="s">
        <v>1034</v>
      </c>
      <c r="AR5180" s="116" t="s">
        <v>1091</v>
      </c>
      <c r="AS5180" s="116">
        <v>78169</v>
      </c>
    </row>
    <row r="5181" spans="40:45" x14ac:dyDescent="0.25">
      <c r="AN5181" s="116" t="s">
        <v>907</v>
      </c>
      <c r="AO5181" s="116" t="s">
        <v>1178</v>
      </c>
      <c r="AP5181" s="116"/>
      <c r="AQ5181" s="116" t="s">
        <v>1035</v>
      </c>
      <c r="AR5181" s="116" t="s">
        <v>1091</v>
      </c>
      <c r="AS5181" s="116">
        <v>20452</v>
      </c>
    </row>
    <row r="5182" spans="40:45" x14ac:dyDescent="0.25">
      <c r="AN5182" s="116" t="s">
        <v>907</v>
      </c>
      <c r="AO5182" s="116" t="s">
        <v>1178</v>
      </c>
      <c r="AP5182" s="116"/>
      <c r="AQ5182" s="116" t="s">
        <v>1037</v>
      </c>
      <c r="AR5182" s="116" t="s">
        <v>1091</v>
      </c>
      <c r="AS5182" s="116">
        <v>4492</v>
      </c>
    </row>
    <row r="5183" spans="40:45" x14ac:dyDescent="0.25">
      <c r="AN5183" s="116" t="s">
        <v>907</v>
      </c>
      <c r="AO5183" s="116" t="s">
        <v>1178</v>
      </c>
      <c r="AP5183" s="116"/>
      <c r="AQ5183" s="116" t="s">
        <v>1041</v>
      </c>
      <c r="AR5183" s="116" t="s">
        <v>1091</v>
      </c>
      <c r="AS5183" s="116">
        <v>1774</v>
      </c>
    </row>
    <row r="5184" spans="40:45" x14ac:dyDescent="0.25">
      <c r="AN5184" s="116" t="s">
        <v>907</v>
      </c>
      <c r="AO5184" s="116" t="s">
        <v>1178</v>
      </c>
      <c r="AP5184" s="116"/>
      <c r="AQ5184" s="116" t="s">
        <v>1042</v>
      </c>
      <c r="AR5184" s="116" t="s">
        <v>1091</v>
      </c>
      <c r="AS5184" s="116">
        <v>502</v>
      </c>
    </row>
    <row r="5185" spans="40:45" x14ac:dyDescent="0.25">
      <c r="AN5185" s="116" t="s">
        <v>907</v>
      </c>
      <c r="AO5185" s="116"/>
      <c r="AP5185" s="116"/>
      <c r="AQ5185" s="116" t="s">
        <v>3</v>
      </c>
      <c r="AR5185" s="116" t="s">
        <v>1091</v>
      </c>
      <c r="AS5185" s="116">
        <v>105389</v>
      </c>
    </row>
    <row r="5186" spans="40:45" x14ac:dyDescent="0.25">
      <c r="AN5186" s="116" t="s">
        <v>907</v>
      </c>
      <c r="AO5186" s="116" t="s">
        <v>1179</v>
      </c>
      <c r="AP5186" s="116"/>
      <c r="AQ5186" s="116" t="s">
        <v>1034</v>
      </c>
      <c r="AR5186" s="116" t="s">
        <v>1091</v>
      </c>
      <c r="AS5186" s="116">
        <v>145712</v>
      </c>
    </row>
    <row r="5187" spans="40:45" x14ac:dyDescent="0.25">
      <c r="AN5187" s="116" t="s">
        <v>907</v>
      </c>
      <c r="AO5187" s="116" t="s">
        <v>1179</v>
      </c>
      <c r="AP5187" s="116"/>
      <c r="AQ5187" s="116" t="s">
        <v>1035</v>
      </c>
      <c r="AR5187" s="116" t="s">
        <v>1091</v>
      </c>
      <c r="AS5187" s="116">
        <v>14966</v>
      </c>
    </row>
    <row r="5188" spans="40:45" x14ac:dyDescent="0.25">
      <c r="AN5188" s="116" t="s">
        <v>907</v>
      </c>
      <c r="AO5188" s="116" t="s">
        <v>1179</v>
      </c>
      <c r="AP5188" s="116"/>
      <c r="AQ5188" s="116" t="s">
        <v>1037</v>
      </c>
      <c r="AR5188" s="116" t="s">
        <v>1091</v>
      </c>
      <c r="AS5188" s="116">
        <v>5085</v>
      </c>
    </row>
    <row r="5189" spans="40:45" x14ac:dyDescent="0.25">
      <c r="AN5189" s="116" t="s">
        <v>907</v>
      </c>
      <c r="AO5189" s="116" t="s">
        <v>1179</v>
      </c>
      <c r="AP5189" s="116"/>
      <c r="AQ5189" s="116" t="s">
        <v>1038</v>
      </c>
      <c r="AR5189" s="116" t="s">
        <v>1091</v>
      </c>
      <c r="AS5189" s="116">
        <v>1</v>
      </c>
    </row>
    <row r="5190" spans="40:45" x14ac:dyDescent="0.25">
      <c r="AN5190" s="116" t="s">
        <v>907</v>
      </c>
      <c r="AO5190" s="116" t="s">
        <v>1179</v>
      </c>
      <c r="AP5190" s="116"/>
      <c r="AQ5190" s="116" t="s">
        <v>1041</v>
      </c>
      <c r="AR5190" s="116" t="s">
        <v>1091</v>
      </c>
      <c r="AS5190" s="116">
        <v>2550</v>
      </c>
    </row>
    <row r="5191" spans="40:45" x14ac:dyDescent="0.25">
      <c r="AN5191" s="116" t="s">
        <v>907</v>
      </c>
      <c r="AO5191" s="116" t="s">
        <v>1179</v>
      </c>
      <c r="AP5191" s="116"/>
      <c r="AQ5191" s="116" t="s">
        <v>1042</v>
      </c>
      <c r="AR5191" s="116" t="s">
        <v>1091</v>
      </c>
      <c r="AS5191" s="116">
        <v>429</v>
      </c>
    </row>
    <row r="5192" spans="40:45" x14ac:dyDescent="0.25">
      <c r="AN5192" s="116" t="s">
        <v>907</v>
      </c>
      <c r="AO5192" s="116"/>
      <c r="AP5192" s="116"/>
      <c r="AQ5192" s="116" t="s">
        <v>3</v>
      </c>
      <c r="AR5192" s="116" t="s">
        <v>1091</v>
      </c>
      <c r="AS5192" s="116">
        <v>168742</v>
      </c>
    </row>
    <row r="5193" spans="40:45" x14ac:dyDescent="0.25">
      <c r="AN5193" s="116" t="s">
        <v>907</v>
      </c>
      <c r="AO5193" s="116" t="s">
        <v>1180</v>
      </c>
      <c r="AP5193" s="116"/>
      <c r="AQ5193" s="116" t="s">
        <v>1034</v>
      </c>
      <c r="AR5193" s="116" t="s">
        <v>1091</v>
      </c>
      <c r="AS5193" s="116">
        <v>193430</v>
      </c>
    </row>
    <row r="5194" spans="40:45" x14ac:dyDescent="0.25">
      <c r="AN5194" s="116" t="s">
        <v>907</v>
      </c>
      <c r="AO5194" s="116" t="s">
        <v>1180</v>
      </c>
      <c r="AP5194" s="116"/>
      <c r="AQ5194" s="116" t="s">
        <v>1035</v>
      </c>
      <c r="AR5194" s="116" t="s">
        <v>1091</v>
      </c>
      <c r="AS5194" s="116">
        <v>25205</v>
      </c>
    </row>
    <row r="5195" spans="40:45" x14ac:dyDescent="0.25">
      <c r="AN5195" s="116" t="s">
        <v>907</v>
      </c>
      <c r="AO5195" s="116" t="s">
        <v>1180</v>
      </c>
      <c r="AP5195" s="116"/>
      <c r="AQ5195" s="116" t="s">
        <v>1037</v>
      </c>
      <c r="AR5195" s="116" t="s">
        <v>1091</v>
      </c>
      <c r="AS5195" s="116">
        <v>51</v>
      </c>
    </row>
    <row r="5196" spans="40:45" x14ac:dyDescent="0.25">
      <c r="AN5196" s="116" t="s">
        <v>907</v>
      </c>
      <c r="AO5196" s="116"/>
      <c r="AP5196" s="116"/>
      <c r="AQ5196" s="116" t="s">
        <v>3</v>
      </c>
      <c r="AR5196" s="116" t="s">
        <v>1091</v>
      </c>
      <c r="AS5196" s="116">
        <v>218687</v>
      </c>
    </row>
    <row r="5197" spans="40:45" x14ac:dyDescent="0.25">
      <c r="AN5197" s="116" t="s">
        <v>907</v>
      </c>
      <c r="AO5197" s="116" t="s">
        <v>1181</v>
      </c>
      <c r="AP5197" s="116"/>
      <c r="AQ5197" s="116" t="s">
        <v>1034</v>
      </c>
      <c r="AR5197" s="116" t="s">
        <v>1091</v>
      </c>
      <c r="AS5197" s="116">
        <v>356906</v>
      </c>
    </row>
    <row r="5198" spans="40:45" x14ac:dyDescent="0.25">
      <c r="AN5198" s="116" t="s">
        <v>907</v>
      </c>
      <c r="AO5198" s="116" t="s">
        <v>1181</v>
      </c>
      <c r="AP5198" s="116"/>
      <c r="AQ5198" s="116" t="s">
        <v>1035</v>
      </c>
      <c r="AR5198" s="116" t="s">
        <v>1091</v>
      </c>
      <c r="AS5198" s="116">
        <v>34158</v>
      </c>
    </row>
    <row r="5199" spans="40:45" x14ac:dyDescent="0.25">
      <c r="AN5199" s="116" t="s">
        <v>907</v>
      </c>
      <c r="AO5199" s="116" t="s">
        <v>1181</v>
      </c>
      <c r="AP5199" s="116"/>
      <c r="AQ5199" s="116" t="s">
        <v>1037</v>
      </c>
      <c r="AR5199" s="116" t="s">
        <v>1091</v>
      </c>
      <c r="AS5199" s="116">
        <v>11359</v>
      </c>
    </row>
    <row r="5200" spans="40:45" x14ac:dyDescent="0.25">
      <c r="AN5200" s="116" t="s">
        <v>907</v>
      </c>
      <c r="AO5200" s="116" t="s">
        <v>1181</v>
      </c>
      <c r="AP5200" s="116"/>
      <c r="AQ5200" s="116" t="s">
        <v>1041</v>
      </c>
      <c r="AR5200" s="116" t="s">
        <v>1091</v>
      </c>
      <c r="AS5200" s="116">
        <v>206</v>
      </c>
    </row>
    <row r="5201" spans="40:45" x14ac:dyDescent="0.25">
      <c r="AN5201" s="116" t="s">
        <v>907</v>
      </c>
      <c r="AO5201" s="116"/>
      <c r="AP5201" s="116"/>
      <c r="AQ5201" s="116" t="s">
        <v>3</v>
      </c>
      <c r="AR5201" s="116" t="s">
        <v>1091</v>
      </c>
      <c r="AS5201" s="116">
        <v>402629</v>
      </c>
    </row>
    <row r="5202" spans="40:45" x14ac:dyDescent="0.25">
      <c r="AN5202" s="116" t="s">
        <v>907</v>
      </c>
      <c r="AO5202" s="116" t="s">
        <v>1182</v>
      </c>
      <c r="AP5202" s="116"/>
      <c r="AQ5202" s="116" t="s">
        <v>1034</v>
      </c>
      <c r="AR5202" s="116" t="s">
        <v>1091</v>
      </c>
      <c r="AS5202" s="116">
        <v>6857</v>
      </c>
    </row>
    <row r="5203" spans="40:45" x14ac:dyDescent="0.25">
      <c r="AN5203" s="116" t="s">
        <v>907</v>
      </c>
      <c r="AO5203" s="116" t="s">
        <v>1182</v>
      </c>
      <c r="AP5203" s="116"/>
      <c r="AQ5203" s="116" t="s">
        <v>1035</v>
      </c>
      <c r="AR5203" s="116" t="s">
        <v>1091</v>
      </c>
      <c r="AS5203" s="116">
        <v>1717</v>
      </c>
    </row>
    <row r="5204" spans="40:45" x14ac:dyDescent="0.25">
      <c r="AN5204" s="116" t="s">
        <v>907</v>
      </c>
      <c r="AO5204" s="116" t="s">
        <v>1182</v>
      </c>
      <c r="AP5204" s="116"/>
      <c r="AQ5204" s="116" t="s">
        <v>1037</v>
      </c>
      <c r="AR5204" s="116" t="s">
        <v>1091</v>
      </c>
      <c r="AS5204" s="116">
        <v>418</v>
      </c>
    </row>
    <row r="5205" spans="40:45" x14ac:dyDescent="0.25">
      <c r="AN5205" s="116" t="s">
        <v>907</v>
      </c>
      <c r="AO5205" s="116" t="s">
        <v>1182</v>
      </c>
      <c r="AP5205" s="116"/>
      <c r="AQ5205" s="116" t="s">
        <v>1041</v>
      </c>
      <c r="AR5205" s="116" t="s">
        <v>1091</v>
      </c>
      <c r="AS5205" s="116">
        <v>2695</v>
      </c>
    </row>
    <row r="5206" spans="40:45" x14ac:dyDescent="0.25">
      <c r="AN5206" s="116" t="s">
        <v>907</v>
      </c>
      <c r="AO5206" s="116"/>
      <c r="AP5206" s="116"/>
      <c r="AQ5206" s="116" t="s">
        <v>3</v>
      </c>
      <c r="AR5206" s="116" t="s">
        <v>1091</v>
      </c>
      <c r="AS5206" s="116">
        <v>11687</v>
      </c>
    </row>
    <row r="5207" spans="40:45" x14ac:dyDescent="0.25">
      <c r="AN5207" s="116" t="s">
        <v>959</v>
      </c>
      <c r="AO5207" s="116" t="s">
        <v>1044</v>
      </c>
      <c r="AP5207" s="116"/>
      <c r="AQ5207" s="116" t="s">
        <v>1034</v>
      </c>
      <c r="AR5207" s="116" t="s">
        <v>1091</v>
      </c>
      <c r="AS5207" s="116">
        <v>315735</v>
      </c>
    </row>
    <row r="5208" spans="40:45" x14ac:dyDescent="0.25">
      <c r="AN5208" s="116" t="s">
        <v>959</v>
      </c>
      <c r="AO5208" s="116" t="s">
        <v>1044</v>
      </c>
      <c r="AP5208" s="116"/>
      <c r="AQ5208" s="116" t="s">
        <v>1035</v>
      </c>
      <c r="AR5208" s="116" t="s">
        <v>1091</v>
      </c>
      <c r="AS5208" s="116">
        <v>40147</v>
      </c>
    </row>
    <row r="5209" spans="40:45" x14ac:dyDescent="0.25">
      <c r="AN5209" s="116" t="s">
        <v>959</v>
      </c>
      <c r="AO5209" s="116"/>
      <c r="AP5209" s="116"/>
      <c r="AQ5209" s="116" t="s">
        <v>3</v>
      </c>
      <c r="AR5209" s="116" t="s">
        <v>1091</v>
      </c>
      <c r="AS5209" s="116">
        <v>355882</v>
      </c>
    </row>
    <row r="5210" spans="40:45" x14ac:dyDescent="0.25">
      <c r="AN5210" s="116" t="s">
        <v>959</v>
      </c>
      <c r="AO5210" s="116" t="s">
        <v>1178</v>
      </c>
      <c r="AP5210" s="116"/>
      <c r="AQ5210" s="116" t="s">
        <v>1034</v>
      </c>
      <c r="AR5210" s="116" t="s">
        <v>1091</v>
      </c>
      <c r="AS5210" s="116">
        <v>43943</v>
      </c>
    </row>
    <row r="5211" spans="40:45" x14ac:dyDescent="0.25">
      <c r="AN5211" s="116" t="s">
        <v>959</v>
      </c>
      <c r="AO5211" s="116" t="s">
        <v>1178</v>
      </c>
      <c r="AP5211" s="116"/>
      <c r="AQ5211" s="116" t="s">
        <v>1035</v>
      </c>
      <c r="AR5211" s="116" t="s">
        <v>1091</v>
      </c>
      <c r="AS5211" s="116">
        <v>9765</v>
      </c>
    </row>
    <row r="5212" spans="40:45" x14ac:dyDescent="0.25">
      <c r="AN5212" s="116" t="s">
        <v>959</v>
      </c>
      <c r="AO5212" s="116"/>
      <c r="AP5212" s="116"/>
      <c r="AQ5212" s="116" t="s">
        <v>3</v>
      </c>
      <c r="AR5212" s="116" t="s">
        <v>1091</v>
      </c>
      <c r="AS5212" s="116">
        <v>53708</v>
      </c>
    </row>
    <row r="5213" spans="40:45" x14ac:dyDescent="0.25">
      <c r="AN5213" s="116" t="s">
        <v>959</v>
      </c>
      <c r="AO5213" s="116" t="s">
        <v>1179</v>
      </c>
      <c r="AP5213" s="116"/>
      <c r="AQ5213" s="116" t="s">
        <v>1034</v>
      </c>
      <c r="AR5213" s="116" t="s">
        <v>1091</v>
      </c>
      <c r="AS5213" s="116">
        <v>12899</v>
      </c>
    </row>
    <row r="5214" spans="40:45" x14ac:dyDescent="0.25">
      <c r="AN5214" s="116" t="s">
        <v>959</v>
      </c>
      <c r="AO5214" s="116" t="s">
        <v>1179</v>
      </c>
      <c r="AP5214" s="116"/>
      <c r="AQ5214" s="116" t="s">
        <v>1035</v>
      </c>
      <c r="AR5214" s="116" t="s">
        <v>1091</v>
      </c>
      <c r="AS5214" s="116">
        <v>3193</v>
      </c>
    </row>
    <row r="5215" spans="40:45" x14ac:dyDescent="0.25">
      <c r="AN5215" s="116" t="s">
        <v>959</v>
      </c>
      <c r="AO5215" s="116"/>
      <c r="AP5215" s="116"/>
      <c r="AQ5215" s="116" t="s">
        <v>3</v>
      </c>
      <c r="AR5215" s="116" t="s">
        <v>1091</v>
      </c>
      <c r="AS5215" s="116">
        <v>16092</v>
      </c>
    </row>
    <row r="5216" spans="40:45" x14ac:dyDescent="0.25">
      <c r="AN5216" s="116" t="s">
        <v>959</v>
      </c>
      <c r="AO5216" s="116" t="s">
        <v>1180</v>
      </c>
      <c r="AP5216" s="116"/>
      <c r="AQ5216" s="116" t="s">
        <v>1034</v>
      </c>
      <c r="AR5216" s="116" t="s">
        <v>1091</v>
      </c>
      <c r="AS5216" s="116">
        <v>81340</v>
      </c>
    </row>
    <row r="5217" spans="40:45" x14ac:dyDescent="0.25">
      <c r="AN5217" s="116" t="s">
        <v>959</v>
      </c>
      <c r="AO5217" s="116" t="s">
        <v>1180</v>
      </c>
      <c r="AP5217" s="116"/>
      <c r="AQ5217" s="116" t="s">
        <v>1035</v>
      </c>
      <c r="AR5217" s="116" t="s">
        <v>1091</v>
      </c>
      <c r="AS5217" s="116">
        <v>9417</v>
      </c>
    </row>
    <row r="5218" spans="40:45" x14ac:dyDescent="0.25">
      <c r="AN5218" s="116" t="s">
        <v>959</v>
      </c>
      <c r="AO5218" s="116"/>
      <c r="AP5218" s="116"/>
      <c r="AQ5218" s="116" t="s">
        <v>3</v>
      </c>
      <c r="AR5218" s="116" t="s">
        <v>1091</v>
      </c>
      <c r="AS5218" s="116">
        <v>90758</v>
      </c>
    </row>
    <row r="5219" spans="40:45" x14ac:dyDescent="0.25">
      <c r="AN5219" s="116" t="s">
        <v>959</v>
      </c>
      <c r="AO5219" s="116" t="s">
        <v>1181</v>
      </c>
      <c r="AP5219" s="116"/>
      <c r="AQ5219" s="116" t="s">
        <v>1034</v>
      </c>
      <c r="AR5219" s="116" t="s">
        <v>1091</v>
      </c>
      <c r="AS5219" s="116">
        <v>173616</v>
      </c>
    </row>
    <row r="5220" spans="40:45" x14ac:dyDescent="0.25">
      <c r="AN5220" s="116" t="s">
        <v>959</v>
      </c>
      <c r="AO5220" s="116" t="s">
        <v>1181</v>
      </c>
      <c r="AP5220" s="116"/>
      <c r="AQ5220" s="116" t="s">
        <v>1035</v>
      </c>
      <c r="AR5220" s="116" t="s">
        <v>1091</v>
      </c>
      <c r="AS5220" s="116">
        <v>17527</v>
      </c>
    </row>
    <row r="5221" spans="40:45" x14ac:dyDescent="0.25">
      <c r="AN5221" s="116" t="s">
        <v>959</v>
      </c>
      <c r="AO5221" s="116"/>
      <c r="AP5221" s="116"/>
      <c r="AQ5221" s="116" t="s">
        <v>3</v>
      </c>
      <c r="AR5221" s="116" t="s">
        <v>1091</v>
      </c>
      <c r="AS5221" s="116">
        <v>191143</v>
      </c>
    </row>
    <row r="5222" spans="40:45" x14ac:dyDescent="0.25">
      <c r="AN5222" s="116" t="s">
        <v>959</v>
      </c>
      <c r="AO5222" s="116" t="s">
        <v>1182</v>
      </c>
      <c r="AP5222" s="116"/>
      <c r="AQ5222" s="116" t="s">
        <v>1034</v>
      </c>
      <c r="AR5222" s="116" t="s">
        <v>1091</v>
      </c>
      <c r="AS5222" s="116">
        <v>3936</v>
      </c>
    </row>
    <row r="5223" spans="40:45" x14ac:dyDescent="0.25">
      <c r="AN5223" s="116" t="s">
        <v>959</v>
      </c>
      <c r="AO5223" s="116" t="s">
        <v>1182</v>
      </c>
      <c r="AP5223" s="116"/>
      <c r="AQ5223" s="116" t="s">
        <v>1035</v>
      </c>
      <c r="AR5223" s="116" t="s">
        <v>1091</v>
      </c>
      <c r="AS5223" s="116">
        <v>246</v>
      </c>
    </row>
    <row r="5224" spans="40:45" x14ac:dyDescent="0.25">
      <c r="AN5224" s="116" t="s">
        <v>959</v>
      </c>
      <c r="AO5224" s="116"/>
      <c r="AP5224" s="116"/>
      <c r="AQ5224" s="116" t="s">
        <v>3</v>
      </c>
      <c r="AR5224" s="116" t="s">
        <v>1091</v>
      </c>
      <c r="AS5224" s="116">
        <v>4182</v>
      </c>
    </row>
    <row r="5225" spans="40:45" x14ac:dyDescent="0.25">
      <c r="AN5225" s="116" t="s">
        <v>1165</v>
      </c>
      <c r="AO5225" s="116" t="s">
        <v>1044</v>
      </c>
      <c r="AP5225" s="116"/>
      <c r="AQ5225" s="116" t="s">
        <v>1034</v>
      </c>
      <c r="AR5225" s="116" t="s">
        <v>1091</v>
      </c>
      <c r="AS5225" s="116">
        <v>131481</v>
      </c>
    </row>
    <row r="5226" spans="40:45" x14ac:dyDescent="0.25">
      <c r="AN5226" s="116" t="s">
        <v>1165</v>
      </c>
      <c r="AO5226" s="116" t="s">
        <v>1044</v>
      </c>
      <c r="AP5226" s="116"/>
      <c r="AQ5226" s="116" t="s">
        <v>1035</v>
      </c>
      <c r="AR5226" s="116" t="s">
        <v>1091</v>
      </c>
      <c r="AS5226" s="116">
        <v>3848</v>
      </c>
    </row>
    <row r="5227" spans="40:45" x14ac:dyDescent="0.25">
      <c r="AN5227" s="116" t="s">
        <v>1165</v>
      </c>
      <c r="AO5227" s="116" t="s">
        <v>1044</v>
      </c>
      <c r="AP5227" s="116"/>
      <c r="AQ5227" s="116" t="s">
        <v>1037</v>
      </c>
      <c r="AR5227" s="116" t="s">
        <v>1091</v>
      </c>
      <c r="AS5227" s="116">
        <v>1669</v>
      </c>
    </row>
    <row r="5228" spans="40:45" x14ac:dyDescent="0.25">
      <c r="AN5228" s="116" t="s">
        <v>1165</v>
      </c>
      <c r="AO5228" s="116" t="s">
        <v>1044</v>
      </c>
      <c r="AP5228" s="116"/>
      <c r="AQ5228" s="116" t="s">
        <v>1039</v>
      </c>
      <c r="AR5228" s="116" t="s">
        <v>1091</v>
      </c>
      <c r="AS5228" s="116">
        <v>50</v>
      </c>
    </row>
    <row r="5229" spans="40:45" x14ac:dyDescent="0.25">
      <c r="AN5229" s="116" t="s">
        <v>1165</v>
      </c>
      <c r="AO5229" s="116" t="s">
        <v>1044</v>
      </c>
      <c r="AP5229" s="116"/>
      <c r="AQ5229" s="116" t="s">
        <v>1041</v>
      </c>
      <c r="AR5229" s="116" t="s">
        <v>1091</v>
      </c>
      <c r="AS5229" s="116">
        <v>200</v>
      </c>
    </row>
    <row r="5230" spans="40:45" x14ac:dyDescent="0.25">
      <c r="AN5230" s="116" t="s">
        <v>1165</v>
      </c>
      <c r="AO5230" s="116" t="s">
        <v>1044</v>
      </c>
      <c r="AP5230" s="116"/>
      <c r="AQ5230" s="116" t="s">
        <v>1042</v>
      </c>
      <c r="AR5230" s="116" t="s">
        <v>1091</v>
      </c>
      <c r="AS5230" s="116">
        <v>6724</v>
      </c>
    </row>
    <row r="5231" spans="40:45" x14ac:dyDescent="0.25">
      <c r="AN5231" s="116" t="s">
        <v>1165</v>
      </c>
      <c r="AO5231" s="116"/>
      <c r="AP5231" s="116"/>
      <c r="AQ5231" s="116" t="s">
        <v>3</v>
      </c>
      <c r="AR5231" s="116" t="s">
        <v>1091</v>
      </c>
      <c r="AS5231" s="116">
        <v>143972</v>
      </c>
    </row>
    <row r="5232" spans="40:45" x14ac:dyDescent="0.25">
      <c r="AN5232" s="116" t="s">
        <v>1165</v>
      </c>
      <c r="AO5232" s="116" t="s">
        <v>1178</v>
      </c>
      <c r="AP5232" s="116"/>
      <c r="AQ5232" s="116" t="s">
        <v>1034</v>
      </c>
      <c r="AR5232" s="116" t="s">
        <v>1091</v>
      </c>
      <c r="AS5232" s="116">
        <v>20255</v>
      </c>
    </row>
    <row r="5233" spans="40:45" x14ac:dyDescent="0.25">
      <c r="AN5233" s="116" t="s">
        <v>1165</v>
      </c>
      <c r="AO5233" s="116" t="s">
        <v>1178</v>
      </c>
      <c r="AP5233" s="116"/>
      <c r="AQ5233" s="116" t="s">
        <v>1035</v>
      </c>
      <c r="AR5233" s="116" t="s">
        <v>1091</v>
      </c>
      <c r="AS5233" s="116">
        <v>933</v>
      </c>
    </row>
    <row r="5234" spans="40:45" x14ac:dyDescent="0.25">
      <c r="AN5234" s="116" t="s">
        <v>1165</v>
      </c>
      <c r="AO5234" s="116" t="s">
        <v>1178</v>
      </c>
      <c r="AP5234" s="116"/>
      <c r="AQ5234" s="116" t="s">
        <v>1037</v>
      </c>
      <c r="AR5234" s="116" t="s">
        <v>1091</v>
      </c>
      <c r="AS5234" s="116">
        <v>300</v>
      </c>
    </row>
    <row r="5235" spans="40:45" x14ac:dyDescent="0.25">
      <c r="AN5235" s="116" t="s">
        <v>1165</v>
      </c>
      <c r="AO5235" s="116" t="s">
        <v>1178</v>
      </c>
      <c r="AP5235" s="116"/>
      <c r="AQ5235" s="116" t="s">
        <v>1039</v>
      </c>
      <c r="AR5235" s="116" t="s">
        <v>1091</v>
      </c>
      <c r="AS5235" s="116">
        <v>50</v>
      </c>
    </row>
    <row r="5236" spans="40:45" x14ac:dyDescent="0.25">
      <c r="AN5236" s="116" t="s">
        <v>1165</v>
      </c>
      <c r="AO5236" s="116" t="s">
        <v>1178</v>
      </c>
      <c r="AP5236" s="116"/>
      <c r="AQ5236" s="116" t="s">
        <v>1042</v>
      </c>
      <c r="AR5236" s="116" t="s">
        <v>1091</v>
      </c>
      <c r="AS5236" s="116">
        <v>4001</v>
      </c>
    </row>
    <row r="5237" spans="40:45" x14ac:dyDescent="0.25">
      <c r="AN5237" s="116" t="s">
        <v>1165</v>
      </c>
      <c r="AO5237" s="116"/>
      <c r="AP5237" s="116"/>
      <c r="AQ5237" s="116" t="s">
        <v>3</v>
      </c>
      <c r="AR5237" s="116" t="s">
        <v>1091</v>
      </c>
      <c r="AS5237" s="116">
        <v>25538</v>
      </c>
    </row>
    <row r="5238" spans="40:45" x14ac:dyDescent="0.25">
      <c r="AN5238" s="116" t="s">
        <v>1165</v>
      </c>
      <c r="AO5238" s="116" t="s">
        <v>1179</v>
      </c>
      <c r="AP5238" s="116"/>
      <c r="AQ5238" s="116" t="s">
        <v>1034</v>
      </c>
      <c r="AR5238" s="116" t="s">
        <v>1091</v>
      </c>
      <c r="AS5238" s="116">
        <v>9417</v>
      </c>
    </row>
    <row r="5239" spans="40:45" x14ac:dyDescent="0.25">
      <c r="AN5239" s="116" t="s">
        <v>1165</v>
      </c>
      <c r="AO5239" s="116" t="s">
        <v>1179</v>
      </c>
      <c r="AP5239" s="116"/>
      <c r="AQ5239" s="116" t="s">
        <v>1035</v>
      </c>
      <c r="AR5239" s="116" t="s">
        <v>1091</v>
      </c>
      <c r="AS5239" s="116">
        <v>195</v>
      </c>
    </row>
    <row r="5240" spans="40:45" x14ac:dyDescent="0.25">
      <c r="AN5240" s="116" t="s">
        <v>1165</v>
      </c>
      <c r="AO5240" s="116" t="s">
        <v>1179</v>
      </c>
      <c r="AP5240" s="116"/>
      <c r="AQ5240" s="116" t="s">
        <v>1037</v>
      </c>
      <c r="AR5240" s="116" t="s">
        <v>1091</v>
      </c>
      <c r="AS5240" s="116">
        <v>1309</v>
      </c>
    </row>
    <row r="5241" spans="40:45" x14ac:dyDescent="0.25">
      <c r="AN5241" s="116" t="s">
        <v>1165</v>
      </c>
      <c r="AO5241" s="116" t="s">
        <v>1179</v>
      </c>
      <c r="AP5241" s="116"/>
      <c r="AQ5241" s="116" t="s">
        <v>1041</v>
      </c>
      <c r="AR5241" s="116" t="s">
        <v>1091</v>
      </c>
      <c r="AS5241" s="116">
        <v>200</v>
      </c>
    </row>
    <row r="5242" spans="40:45" x14ac:dyDescent="0.25">
      <c r="AN5242" s="116" t="s">
        <v>1165</v>
      </c>
      <c r="AO5242" s="116" t="s">
        <v>1179</v>
      </c>
      <c r="AP5242" s="116"/>
      <c r="AQ5242" s="116" t="s">
        <v>1042</v>
      </c>
      <c r="AR5242" s="116" t="s">
        <v>1091</v>
      </c>
      <c r="AS5242" s="116">
        <v>1232</v>
      </c>
    </row>
    <row r="5243" spans="40:45" x14ac:dyDescent="0.25">
      <c r="AN5243" s="116" t="s">
        <v>1165</v>
      </c>
      <c r="AO5243" s="116"/>
      <c r="AP5243" s="116"/>
      <c r="AQ5243" s="116" t="s">
        <v>3</v>
      </c>
      <c r="AR5243" s="116" t="s">
        <v>1091</v>
      </c>
      <c r="AS5243" s="116">
        <v>12353</v>
      </c>
    </row>
    <row r="5244" spans="40:45" x14ac:dyDescent="0.25">
      <c r="AN5244" s="116" t="s">
        <v>1165</v>
      </c>
      <c r="AO5244" s="116" t="s">
        <v>1180</v>
      </c>
      <c r="AP5244" s="116"/>
      <c r="AQ5244" s="116" t="s">
        <v>1034</v>
      </c>
      <c r="AR5244" s="116" t="s">
        <v>1091</v>
      </c>
      <c r="AS5244" s="116">
        <v>83129</v>
      </c>
    </row>
    <row r="5245" spans="40:45" x14ac:dyDescent="0.25">
      <c r="AN5245" s="116" t="s">
        <v>1165</v>
      </c>
      <c r="AO5245" s="116" t="s">
        <v>1180</v>
      </c>
      <c r="AP5245" s="116"/>
      <c r="AQ5245" s="116" t="s">
        <v>1037</v>
      </c>
      <c r="AR5245" s="116" t="s">
        <v>1091</v>
      </c>
      <c r="AS5245" s="116">
        <v>50</v>
      </c>
    </row>
    <row r="5246" spans="40:45" x14ac:dyDescent="0.25">
      <c r="AN5246" s="116" t="s">
        <v>1165</v>
      </c>
      <c r="AO5246" s="116"/>
      <c r="AP5246" s="116"/>
      <c r="AQ5246" s="116" t="s">
        <v>3</v>
      </c>
      <c r="AR5246" s="116" t="s">
        <v>1091</v>
      </c>
      <c r="AS5246" s="116">
        <v>83179</v>
      </c>
    </row>
    <row r="5247" spans="40:45" x14ac:dyDescent="0.25">
      <c r="AN5247" s="116" t="s">
        <v>1165</v>
      </c>
      <c r="AO5247" s="116" t="s">
        <v>1181</v>
      </c>
      <c r="AP5247" s="116"/>
      <c r="AQ5247" s="116" t="s">
        <v>1034</v>
      </c>
      <c r="AR5247" s="116" t="s">
        <v>1091</v>
      </c>
      <c r="AS5247" s="116">
        <v>15601</v>
      </c>
    </row>
    <row r="5248" spans="40:45" x14ac:dyDescent="0.25">
      <c r="AN5248" s="116" t="s">
        <v>1165</v>
      </c>
      <c r="AO5248" s="116" t="s">
        <v>1181</v>
      </c>
      <c r="AP5248" s="116"/>
      <c r="AQ5248" s="116" t="s">
        <v>1042</v>
      </c>
      <c r="AR5248" s="116" t="s">
        <v>1091</v>
      </c>
      <c r="AS5248" s="116">
        <v>1309</v>
      </c>
    </row>
    <row r="5249" spans="40:45" x14ac:dyDescent="0.25">
      <c r="AN5249" s="116" t="s">
        <v>1165</v>
      </c>
      <c r="AO5249" s="116"/>
      <c r="AP5249" s="116"/>
      <c r="AQ5249" s="116" t="s">
        <v>3</v>
      </c>
      <c r="AR5249" s="116" t="s">
        <v>1091</v>
      </c>
      <c r="AS5249" s="116">
        <v>16910</v>
      </c>
    </row>
    <row r="5250" spans="40:45" x14ac:dyDescent="0.25">
      <c r="AN5250" s="116" t="s">
        <v>1165</v>
      </c>
      <c r="AO5250" s="116" t="s">
        <v>1182</v>
      </c>
      <c r="AP5250" s="116"/>
      <c r="AQ5250" s="116" t="s">
        <v>1034</v>
      </c>
      <c r="AR5250" s="116" t="s">
        <v>1091</v>
      </c>
      <c r="AS5250" s="116">
        <v>3079</v>
      </c>
    </row>
    <row r="5251" spans="40:45" x14ac:dyDescent="0.25">
      <c r="AN5251" s="116" t="s">
        <v>1165</v>
      </c>
      <c r="AO5251" s="116" t="s">
        <v>1182</v>
      </c>
      <c r="AP5251" s="116"/>
      <c r="AQ5251" s="116" t="s">
        <v>1035</v>
      </c>
      <c r="AR5251" s="116" t="s">
        <v>1091</v>
      </c>
      <c r="AS5251" s="116">
        <v>2721</v>
      </c>
    </row>
    <row r="5252" spans="40:45" x14ac:dyDescent="0.25">
      <c r="AN5252" s="116" t="s">
        <v>1165</v>
      </c>
      <c r="AO5252" s="116" t="s">
        <v>1182</v>
      </c>
      <c r="AP5252" s="116"/>
      <c r="AQ5252" s="116" t="s">
        <v>1037</v>
      </c>
      <c r="AR5252" s="116" t="s">
        <v>1091</v>
      </c>
      <c r="AS5252" s="116">
        <v>10</v>
      </c>
    </row>
    <row r="5253" spans="40:45" x14ac:dyDescent="0.25">
      <c r="AN5253" s="116" t="s">
        <v>1165</v>
      </c>
      <c r="AO5253" s="116" t="s">
        <v>1182</v>
      </c>
      <c r="AP5253" s="116"/>
      <c r="AQ5253" s="116" t="s">
        <v>1042</v>
      </c>
      <c r="AR5253" s="116" t="s">
        <v>1091</v>
      </c>
      <c r="AS5253" s="116">
        <v>182</v>
      </c>
    </row>
    <row r="5254" spans="40:45" x14ac:dyDescent="0.25">
      <c r="AN5254" s="116" t="s">
        <v>1165</v>
      </c>
      <c r="AO5254" s="116"/>
      <c r="AP5254" s="116"/>
      <c r="AQ5254" s="116" t="s">
        <v>3</v>
      </c>
      <c r="AR5254" s="116" t="s">
        <v>1091</v>
      </c>
      <c r="AS5254" s="116">
        <v>5992</v>
      </c>
    </row>
    <row r="5255" spans="40:45" x14ac:dyDescent="0.25">
      <c r="AN5255" s="116" t="s">
        <v>1167</v>
      </c>
      <c r="AO5255" s="116" t="s">
        <v>1044</v>
      </c>
      <c r="AP5255" s="116"/>
      <c r="AQ5255" s="116" t="s">
        <v>1034</v>
      </c>
      <c r="AR5255" s="116" t="s">
        <v>1091</v>
      </c>
      <c r="AS5255" s="116">
        <v>70371</v>
      </c>
    </row>
    <row r="5256" spans="40:45" x14ac:dyDescent="0.25">
      <c r="AN5256" s="116" t="s">
        <v>1167</v>
      </c>
      <c r="AO5256" s="116" t="s">
        <v>1044</v>
      </c>
      <c r="AP5256" s="116"/>
      <c r="AQ5256" s="116" t="s">
        <v>1035</v>
      </c>
      <c r="AR5256" s="116" t="s">
        <v>1091</v>
      </c>
      <c r="AS5256" s="116">
        <v>6137</v>
      </c>
    </row>
    <row r="5257" spans="40:45" x14ac:dyDescent="0.25">
      <c r="AN5257" s="116" t="s">
        <v>1167</v>
      </c>
      <c r="AO5257" s="116" t="s">
        <v>1044</v>
      </c>
      <c r="AP5257" s="116"/>
      <c r="AQ5257" s="116" t="s">
        <v>1036</v>
      </c>
      <c r="AR5257" s="116" t="s">
        <v>1091</v>
      </c>
      <c r="AS5257" s="116">
        <v>189</v>
      </c>
    </row>
    <row r="5258" spans="40:45" x14ac:dyDescent="0.25">
      <c r="AN5258" s="116" t="s">
        <v>1167</v>
      </c>
      <c r="AO5258" s="116" t="s">
        <v>1044</v>
      </c>
      <c r="AP5258" s="116"/>
      <c r="AQ5258" s="116" t="s">
        <v>1037</v>
      </c>
      <c r="AR5258" s="116" t="s">
        <v>1091</v>
      </c>
      <c r="AS5258" s="116">
        <v>53</v>
      </c>
    </row>
    <row r="5259" spans="40:45" x14ac:dyDescent="0.25">
      <c r="AN5259" s="116" t="s">
        <v>1167</v>
      </c>
      <c r="AO5259" s="116" t="s">
        <v>1044</v>
      </c>
      <c r="AP5259" s="116"/>
      <c r="AQ5259" s="116" t="s">
        <v>1038</v>
      </c>
      <c r="AR5259" s="116" t="s">
        <v>1091</v>
      </c>
      <c r="AS5259" s="116">
        <v>7</v>
      </c>
    </row>
    <row r="5260" spans="40:45" x14ac:dyDescent="0.25">
      <c r="AN5260" s="116" t="s">
        <v>1167</v>
      </c>
      <c r="AO5260" s="116" t="s">
        <v>1044</v>
      </c>
      <c r="AP5260" s="116"/>
      <c r="AQ5260" s="116" t="s">
        <v>1039</v>
      </c>
      <c r="AR5260" s="116" t="s">
        <v>1091</v>
      </c>
      <c r="AS5260" s="116">
        <v>3</v>
      </c>
    </row>
    <row r="5261" spans="40:45" x14ac:dyDescent="0.25">
      <c r="AN5261" s="116" t="s">
        <v>1167</v>
      </c>
      <c r="AO5261" s="116"/>
      <c r="AP5261" s="116"/>
      <c r="AQ5261" s="116" t="s">
        <v>3</v>
      </c>
      <c r="AR5261" s="116" t="s">
        <v>1091</v>
      </c>
      <c r="AS5261" s="116">
        <v>76760</v>
      </c>
    </row>
    <row r="5262" spans="40:45" x14ac:dyDescent="0.25">
      <c r="AN5262" s="116" t="s">
        <v>1167</v>
      </c>
      <c r="AO5262" s="116" t="s">
        <v>1178</v>
      </c>
      <c r="AP5262" s="116"/>
      <c r="AQ5262" s="116" t="s">
        <v>1034</v>
      </c>
      <c r="AR5262" s="116" t="s">
        <v>1091</v>
      </c>
      <c r="AS5262" s="116">
        <v>16190</v>
      </c>
    </row>
    <row r="5263" spans="40:45" x14ac:dyDescent="0.25">
      <c r="AN5263" s="116" t="s">
        <v>1167</v>
      </c>
      <c r="AO5263" s="116" t="s">
        <v>1178</v>
      </c>
      <c r="AP5263" s="116"/>
      <c r="AQ5263" s="116" t="s">
        <v>1035</v>
      </c>
      <c r="AR5263" s="116" t="s">
        <v>1091</v>
      </c>
      <c r="AS5263" s="116">
        <v>1538</v>
      </c>
    </row>
    <row r="5264" spans="40:45" x14ac:dyDescent="0.25">
      <c r="AN5264" s="116" t="s">
        <v>1167</v>
      </c>
      <c r="AO5264" s="116" t="s">
        <v>1178</v>
      </c>
      <c r="AP5264" s="116"/>
      <c r="AQ5264" s="116" t="s">
        <v>1036</v>
      </c>
      <c r="AR5264" s="116" t="s">
        <v>1091</v>
      </c>
      <c r="AS5264" s="116">
        <v>189</v>
      </c>
    </row>
    <row r="5265" spans="40:45" x14ac:dyDescent="0.25">
      <c r="AN5265" s="116" t="s">
        <v>1167</v>
      </c>
      <c r="AO5265" s="116" t="s">
        <v>1178</v>
      </c>
      <c r="AP5265" s="116"/>
      <c r="AQ5265" s="116" t="s">
        <v>1037</v>
      </c>
      <c r="AR5265" s="116" t="s">
        <v>1091</v>
      </c>
      <c r="AS5265" s="116">
        <v>18</v>
      </c>
    </row>
    <row r="5266" spans="40:45" x14ac:dyDescent="0.25">
      <c r="AN5266" s="116" t="s">
        <v>1167</v>
      </c>
      <c r="AO5266" s="116" t="s">
        <v>1178</v>
      </c>
      <c r="AP5266" s="116"/>
      <c r="AQ5266" s="116" t="s">
        <v>1039</v>
      </c>
      <c r="AR5266" s="116" t="s">
        <v>1091</v>
      </c>
      <c r="AS5266" s="116">
        <v>3</v>
      </c>
    </row>
    <row r="5267" spans="40:45" x14ac:dyDescent="0.25">
      <c r="AN5267" s="116" t="s">
        <v>1167</v>
      </c>
      <c r="AO5267" s="116"/>
      <c r="AP5267" s="116"/>
      <c r="AQ5267" s="116" t="s">
        <v>3</v>
      </c>
      <c r="AR5267" s="116" t="s">
        <v>1091</v>
      </c>
      <c r="AS5267" s="116">
        <v>17937</v>
      </c>
    </row>
    <row r="5268" spans="40:45" x14ac:dyDescent="0.25">
      <c r="AN5268" s="116" t="s">
        <v>1167</v>
      </c>
      <c r="AO5268" s="116" t="s">
        <v>1179</v>
      </c>
      <c r="AP5268" s="116"/>
      <c r="AQ5268" s="116" t="s">
        <v>1034</v>
      </c>
      <c r="AR5268" s="116" t="s">
        <v>1091</v>
      </c>
      <c r="AS5268" s="116">
        <v>6145</v>
      </c>
    </row>
    <row r="5269" spans="40:45" x14ac:dyDescent="0.25">
      <c r="AN5269" s="116" t="s">
        <v>1167</v>
      </c>
      <c r="AO5269" s="116" t="s">
        <v>1179</v>
      </c>
      <c r="AP5269" s="116"/>
      <c r="AQ5269" s="116" t="s">
        <v>1035</v>
      </c>
      <c r="AR5269" s="116" t="s">
        <v>1091</v>
      </c>
      <c r="AS5269" s="116">
        <v>1993</v>
      </c>
    </row>
    <row r="5270" spans="40:45" x14ac:dyDescent="0.25">
      <c r="AN5270" s="116" t="s">
        <v>1167</v>
      </c>
      <c r="AO5270" s="116" t="s">
        <v>1179</v>
      </c>
      <c r="AP5270" s="116"/>
      <c r="AQ5270" s="116" t="s">
        <v>1037</v>
      </c>
      <c r="AR5270" s="116" t="s">
        <v>1091</v>
      </c>
      <c r="AS5270" s="116">
        <v>18</v>
      </c>
    </row>
    <row r="5271" spans="40:45" x14ac:dyDescent="0.25">
      <c r="AN5271" s="116" t="s">
        <v>1167</v>
      </c>
      <c r="AO5271" s="116" t="s">
        <v>1179</v>
      </c>
      <c r="AP5271" s="116"/>
      <c r="AQ5271" s="116" t="s">
        <v>1039</v>
      </c>
      <c r="AR5271" s="116" t="s">
        <v>1091</v>
      </c>
      <c r="AS5271" s="116">
        <v>1</v>
      </c>
    </row>
    <row r="5272" spans="40:45" x14ac:dyDescent="0.25">
      <c r="AN5272" s="116" t="s">
        <v>1167</v>
      </c>
      <c r="AO5272" s="116"/>
      <c r="AP5272" s="116"/>
      <c r="AQ5272" s="116" t="s">
        <v>3</v>
      </c>
      <c r="AR5272" s="116" t="s">
        <v>1091</v>
      </c>
      <c r="AS5272" s="116">
        <v>8157</v>
      </c>
    </row>
    <row r="5273" spans="40:45" x14ac:dyDescent="0.25">
      <c r="AN5273" s="116" t="s">
        <v>1167</v>
      </c>
      <c r="AO5273" s="116" t="s">
        <v>1180</v>
      </c>
      <c r="AP5273" s="116"/>
      <c r="AQ5273" s="116" t="s">
        <v>1034</v>
      </c>
      <c r="AR5273" s="116" t="s">
        <v>1091</v>
      </c>
      <c r="AS5273" s="116">
        <v>3703</v>
      </c>
    </row>
    <row r="5274" spans="40:45" x14ac:dyDescent="0.25">
      <c r="AN5274" s="116" t="s">
        <v>1167</v>
      </c>
      <c r="AO5274" s="116" t="s">
        <v>1180</v>
      </c>
      <c r="AP5274" s="116"/>
      <c r="AQ5274" s="116" t="s">
        <v>1035</v>
      </c>
      <c r="AR5274" s="116" t="s">
        <v>1091</v>
      </c>
      <c r="AS5274" s="116">
        <v>9</v>
      </c>
    </row>
    <row r="5275" spans="40:45" x14ac:dyDescent="0.25">
      <c r="AN5275" s="116" t="s">
        <v>1167</v>
      </c>
      <c r="AO5275" s="116" t="s">
        <v>1180</v>
      </c>
      <c r="AP5275" s="116"/>
      <c r="AQ5275" s="116" t="s">
        <v>1037</v>
      </c>
      <c r="AR5275" s="116" t="s">
        <v>1091</v>
      </c>
      <c r="AS5275" s="116">
        <v>17</v>
      </c>
    </row>
    <row r="5276" spans="40:45" x14ac:dyDescent="0.25">
      <c r="AN5276" s="116" t="s">
        <v>1167</v>
      </c>
      <c r="AO5276" s="116" t="s">
        <v>1180</v>
      </c>
      <c r="AP5276" s="116"/>
      <c r="AQ5276" s="116" t="s">
        <v>1038</v>
      </c>
      <c r="AR5276" s="116" t="s">
        <v>1091</v>
      </c>
      <c r="AS5276" s="116">
        <v>7</v>
      </c>
    </row>
    <row r="5277" spans="40:45" x14ac:dyDescent="0.25">
      <c r="AN5277" s="116" t="s">
        <v>1167</v>
      </c>
      <c r="AO5277" s="116"/>
      <c r="AP5277" s="116"/>
      <c r="AQ5277" s="116" t="s">
        <v>3</v>
      </c>
      <c r="AR5277" s="116" t="s">
        <v>1091</v>
      </c>
      <c r="AS5277" s="116">
        <v>3736</v>
      </c>
    </row>
    <row r="5278" spans="40:45" x14ac:dyDescent="0.25">
      <c r="AN5278" s="116" t="s">
        <v>1167</v>
      </c>
      <c r="AO5278" s="116" t="s">
        <v>1181</v>
      </c>
      <c r="AP5278" s="116"/>
      <c r="AQ5278" s="116" t="s">
        <v>1034</v>
      </c>
      <c r="AR5278" s="116" t="s">
        <v>1091</v>
      </c>
      <c r="AS5278" s="116">
        <v>43850</v>
      </c>
    </row>
    <row r="5279" spans="40:45" x14ac:dyDescent="0.25">
      <c r="AN5279" s="116" t="s">
        <v>1167</v>
      </c>
      <c r="AO5279" s="116" t="s">
        <v>1181</v>
      </c>
      <c r="AP5279" s="116"/>
      <c r="AQ5279" s="116" t="s">
        <v>1035</v>
      </c>
      <c r="AR5279" s="116" t="s">
        <v>1091</v>
      </c>
      <c r="AS5279" s="116">
        <v>2598</v>
      </c>
    </row>
    <row r="5280" spans="40:45" x14ac:dyDescent="0.25">
      <c r="AN5280" s="116" t="s">
        <v>1167</v>
      </c>
      <c r="AO5280" s="116"/>
      <c r="AP5280" s="116"/>
      <c r="AQ5280" s="116" t="s">
        <v>3</v>
      </c>
      <c r="AR5280" s="116" t="s">
        <v>1091</v>
      </c>
      <c r="AS5280" s="116">
        <v>46447</v>
      </c>
    </row>
    <row r="5281" spans="40:45" x14ac:dyDescent="0.25">
      <c r="AN5281" s="116" t="s">
        <v>1167</v>
      </c>
      <c r="AO5281" s="116" t="s">
        <v>1182</v>
      </c>
      <c r="AP5281" s="116"/>
      <c r="AQ5281" s="116" t="s">
        <v>1034</v>
      </c>
      <c r="AR5281" s="116" t="s">
        <v>1091</v>
      </c>
      <c r="AS5281" s="116">
        <v>484</v>
      </c>
    </row>
    <row r="5282" spans="40:45" x14ac:dyDescent="0.25">
      <c r="AN5282" s="116" t="s">
        <v>1167</v>
      </c>
      <c r="AO5282" s="116"/>
      <c r="AP5282" s="116"/>
      <c r="AQ5282" s="116" t="s">
        <v>3</v>
      </c>
      <c r="AR5282" s="116" t="s">
        <v>1091</v>
      </c>
      <c r="AS5282" s="116">
        <v>484</v>
      </c>
    </row>
    <row r="5283" spans="40:45" x14ac:dyDescent="0.25">
      <c r="AN5283" s="116" t="s">
        <v>1019</v>
      </c>
      <c r="AO5283" s="116" t="s">
        <v>1044</v>
      </c>
      <c r="AP5283" s="116"/>
      <c r="AQ5283" s="116" t="s">
        <v>1034</v>
      </c>
      <c r="AR5283" s="116" t="s">
        <v>1091</v>
      </c>
      <c r="AS5283" s="116">
        <v>193885</v>
      </c>
    </row>
    <row r="5284" spans="40:45" x14ac:dyDescent="0.25">
      <c r="AN5284" s="116" t="s">
        <v>1019</v>
      </c>
      <c r="AO5284" s="116" t="s">
        <v>1044</v>
      </c>
      <c r="AP5284" s="116"/>
      <c r="AQ5284" s="116" t="s">
        <v>1035</v>
      </c>
      <c r="AR5284" s="116" t="s">
        <v>1091</v>
      </c>
      <c r="AS5284" s="116">
        <v>152</v>
      </c>
    </row>
    <row r="5285" spans="40:45" x14ac:dyDescent="0.25">
      <c r="AN5285" s="116" t="s">
        <v>1019</v>
      </c>
      <c r="AO5285" s="116" t="s">
        <v>1044</v>
      </c>
      <c r="AP5285" s="116"/>
      <c r="AQ5285" s="116" t="s">
        <v>1036</v>
      </c>
      <c r="AR5285" s="116" t="s">
        <v>1091</v>
      </c>
      <c r="AS5285" s="116">
        <v>93710</v>
      </c>
    </row>
    <row r="5286" spans="40:45" x14ac:dyDescent="0.25">
      <c r="AN5286" s="116" t="s">
        <v>1019</v>
      </c>
      <c r="AO5286" s="116" t="s">
        <v>1044</v>
      </c>
      <c r="AP5286" s="116"/>
      <c r="AQ5286" s="116" t="s">
        <v>1042</v>
      </c>
      <c r="AR5286" s="116" t="s">
        <v>1091</v>
      </c>
      <c r="AS5286" s="116">
        <v>40430</v>
      </c>
    </row>
    <row r="5287" spans="40:45" x14ac:dyDescent="0.25">
      <c r="AN5287" s="116" t="s">
        <v>1019</v>
      </c>
      <c r="AO5287" s="116"/>
      <c r="AP5287" s="116"/>
      <c r="AQ5287" s="116" t="s">
        <v>3</v>
      </c>
      <c r="AR5287" s="116" t="s">
        <v>1091</v>
      </c>
      <c r="AS5287" s="116">
        <v>328177</v>
      </c>
    </row>
    <row r="5288" spans="40:45" x14ac:dyDescent="0.25">
      <c r="AN5288" s="116" t="s">
        <v>1019</v>
      </c>
      <c r="AO5288" s="116" t="s">
        <v>1178</v>
      </c>
      <c r="AP5288" s="116"/>
      <c r="AQ5288" s="116" t="s">
        <v>1034</v>
      </c>
      <c r="AR5288" s="116" t="s">
        <v>1091</v>
      </c>
      <c r="AS5288" s="116">
        <v>6971</v>
      </c>
    </row>
    <row r="5289" spans="40:45" x14ac:dyDescent="0.25">
      <c r="AN5289" s="116" t="s">
        <v>1019</v>
      </c>
      <c r="AO5289" s="116" t="s">
        <v>1178</v>
      </c>
      <c r="AP5289" s="116"/>
      <c r="AQ5289" s="116" t="s">
        <v>1036</v>
      </c>
      <c r="AR5289" s="116" t="s">
        <v>1091</v>
      </c>
      <c r="AS5289" s="116">
        <v>22620</v>
      </c>
    </row>
    <row r="5290" spans="40:45" x14ac:dyDescent="0.25">
      <c r="AN5290" s="116" t="s">
        <v>1019</v>
      </c>
      <c r="AO5290" s="116" t="s">
        <v>1178</v>
      </c>
      <c r="AP5290" s="116"/>
      <c r="AQ5290" s="116" t="s">
        <v>1042</v>
      </c>
      <c r="AR5290" s="116" t="s">
        <v>1091</v>
      </c>
      <c r="AS5290" s="116">
        <v>3717</v>
      </c>
    </row>
    <row r="5291" spans="40:45" x14ac:dyDescent="0.25">
      <c r="AN5291" s="116" t="s">
        <v>1019</v>
      </c>
      <c r="AO5291" s="116"/>
      <c r="AP5291" s="116"/>
      <c r="AQ5291" s="116" t="s">
        <v>3</v>
      </c>
      <c r="AR5291" s="116" t="s">
        <v>1091</v>
      </c>
      <c r="AS5291" s="116">
        <v>33308</v>
      </c>
    </row>
    <row r="5292" spans="40:45" x14ac:dyDescent="0.25">
      <c r="AN5292" s="116" t="s">
        <v>1019</v>
      </c>
      <c r="AO5292" s="116" t="s">
        <v>1179</v>
      </c>
      <c r="AP5292" s="116"/>
      <c r="AQ5292" s="116" t="s">
        <v>1034</v>
      </c>
      <c r="AR5292" s="116" t="s">
        <v>1091</v>
      </c>
      <c r="AS5292" s="116">
        <v>18012</v>
      </c>
    </row>
    <row r="5293" spans="40:45" x14ac:dyDescent="0.25">
      <c r="AN5293" s="116" t="s">
        <v>1019</v>
      </c>
      <c r="AO5293" s="116" t="s">
        <v>1179</v>
      </c>
      <c r="AP5293" s="116"/>
      <c r="AQ5293" s="116" t="s">
        <v>1035</v>
      </c>
      <c r="AR5293" s="116" t="s">
        <v>1091</v>
      </c>
      <c r="AS5293" s="116">
        <v>84</v>
      </c>
    </row>
    <row r="5294" spans="40:45" x14ac:dyDescent="0.25">
      <c r="AN5294" s="116" t="s">
        <v>1019</v>
      </c>
      <c r="AO5294" s="116" t="s">
        <v>1179</v>
      </c>
      <c r="AP5294" s="116"/>
      <c r="AQ5294" s="116" t="s">
        <v>1036</v>
      </c>
      <c r="AR5294" s="116" t="s">
        <v>1091</v>
      </c>
      <c r="AS5294" s="116">
        <v>4355</v>
      </c>
    </row>
    <row r="5295" spans="40:45" x14ac:dyDescent="0.25">
      <c r="AN5295" s="116" t="s">
        <v>1019</v>
      </c>
      <c r="AO5295" s="116" t="s">
        <v>1179</v>
      </c>
      <c r="AP5295" s="116"/>
      <c r="AQ5295" s="116" t="s">
        <v>1042</v>
      </c>
      <c r="AR5295" s="116" t="s">
        <v>1091</v>
      </c>
      <c r="AS5295" s="116">
        <v>2307</v>
      </c>
    </row>
    <row r="5296" spans="40:45" x14ac:dyDescent="0.25">
      <c r="AN5296" s="116" t="s">
        <v>1019</v>
      </c>
      <c r="AO5296" s="116"/>
      <c r="AP5296" s="116"/>
      <c r="AQ5296" s="116" t="s">
        <v>3</v>
      </c>
      <c r="AR5296" s="116" t="s">
        <v>1091</v>
      </c>
      <c r="AS5296" s="116">
        <v>24757</v>
      </c>
    </row>
    <row r="5297" spans="40:45" x14ac:dyDescent="0.25">
      <c r="AN5297" s="116" t="s">
        <v>1019</v>
      </c>
      <c r="AO5297" s="116" t="s">
        <v>1180</v>
      </c>
      <c r="AP5297" s="116"/>
      <c r="AQ5297" s="116" t="s">
        <v>1034</v>
      </c>
      <c r="AR5297" s="116" t="s">
        <v>1091</v>
      </c>
      <c r="AS5297" s="116">
        <v>29172</v>
      </c>
    </row>
    <row r="5298" spans="40:45" x14ac:dyDescent="0.25">
      <c r="AN5298" s="116" t="s">
        <v>1019</v>
      </c>
      <c r="AO5298" s="116" t="s">
        <v>1180</v>
      </c>
      <c r="AP5298" s="116"/>
      <c r="AQ5298" s="116" t="s">
        <v>1036</v>
      </c>
      <c r="AR5298" s="116" t="s">
        <v>1091</v>
      </c>
      <c r="AS5298" s="116">
        <v>6506</v>
      </c>
    </row>
    <row r="5299" spans="40:45" x14ac:dyDescent="0.25">
      <c r="AN5299" s="116" t="s">
        <v>1019</v>
      </c>
      <c r="AO5299" s="116" t="s">
        <v>1180</v>
      </c>
      <c r="AP5299" s="116"/>
      <c r="AQ5299" s="116" t="s">
        <v>1042</v>
      </c>
      <c r="AR5299" s="116" t="s">
        <v>1091</v>
      </c>
      <c r="AS5299" s="116">
        <v>2748</v>
      </c>
    </row>
    <row r="5300" spans="40:45" x14ac:dyDescent="0.25">
      <c r="AN5300" s="116" t="s">
        <v>1019</v>
      </c>
      <c r="AO5300" s="116"/>
      <c r="AP5300" s="116"/>
      <c r="AQ5300" s="116" t="s">
        <v>3</v>
      </c>
      <c r="AR5300" s="116" t="s">
        <v>1091</v>
      </c>
      <c r="AS5300" s="116">
        <v>38426</v>
      </c>
    </row>
    <row r="5301" spans="40:45" x14ac:dyDescent="0.25">
      <c r="AN5301" s="116" t="s">
        <v>1019</v>
      </c>
      <c r="AO5301" s="116" t="s">
        <v>1181</v>
      </c>
      <c r="AP5301" s="116"/>
      <c r="AQ5301" s="116" t="s">
        <v>1034</v>
      </c>
      <c r="AR5301" s="116" t="s">
        <v>1091</v>
      </c>
      <c r="AS5301" s="116">
        <v>137362</v>
      </c>
    </row>
    <row r="5302" spans="40:45" x14ac:dyDescent="0.25">
      <c r="AN5302" s="116" t="s">
        <v>1019</v>
      </c>
      <c r="AO5302" s="116" t="s">
        <v>1181</v>
      </c>
      <c r="AP5302" s="116"/>
      <c r="AQ5302" s="116" t="s">
        <v>1035</v>
      </c>
      <c r="AR5302" s="116" t="s">
        <v>1091</v>
      </c>
      <c r="AS5302" s="116">
        <v>68</v>
      </c>
    </row>
    <row r="5303" spans="40:45" x14ac:dyDescent="0.25">
      <c r="AN5303" s="116" t="s">
        <v>1019</v>
      </c>
      <c r="AO5303" s="116" t="s">
        <v>1181</v>
      </c>
      <c r="AP5303" s="116"/>
      <c r="AQ5303" s="116" t="s">
        <v>1036</v>
      </c>
      <c r="AR5303" s="116" t="s">
        <v>1091</v>
      </c>
      <c r="AS5303" s="116">
        <v>60230</v>
      </c>
    </row>
    <row r="5304" spans="40:45" x14ac:dyDescent="0.25">
      <c r="AN5304" s="116" t="s">
        <v>1019</v>
      </c>
      <c r="AO5304" s="116" t="s">
        <v>1181</v>
      </c>
      <c r="AP5304" s="116"/>
      <c r="AQ5304" s="116" t="s">
        <v>1042</v>
      </c>
      <c r="AR5304" s="116" t="s">
        <v>1091</v>
      </c>
      <c r="AS5304" s="116">
        <v>31409</v>
      </c>
    </row>
    <row r="5305" spans="40:45" x14ac:dyDescent="0.25">
      <c r="AN5305" s="116" t="s">
        <v>1019</v>
      </c>
      <c r="AO5305" s="116"/>
      <c r="AP5305" s="116"/>
      <c r="AQ5305" s="116" t="s">
        <v>3</v>
      </c>
      <c r="AR5305" s="116" t="s">
        <v>1091</v>
      </c>
      <c r="AS5305" s="116">
        <v>229069</v>
      </c>
    </row>
    <row r="5306" spans="40:45" x14ac:dyDescent="0.25">
      <c r="AN5306" s="116" t="s">
        <v>1019</v>
      </c>
      <c r="AO5306" s="116" t="s">
        <v>1182</v>
      </c>
      <c r="AP5306" s="116"/>
      <c r="AQ5306" s="116" t="s">
        <v>1034</v>
      </c>
      <c r="AR5306" s="116" t="s">
        <v>1091</v>
      </c>
      <c r="AS5306" s="116">
        <v>2368</v>
      </c>
    </row>
    <row r="5307" spans="40:45" x14ac:dyDescent="0.25">
      <c r="AN5307" s="116" t="s">
        <v>1019</v>
      </c>
      <c r="AO5307" s="116" t="s">
        <v>1182</v>
      </c>
      <c r="AP5307" s="116"/>
      <c r="AQ5307" s="116" t="s">
        <v>1042</v>
      </c>
      <c r="AR5307" s="116" t="s">
        <v>1091</v>
      </c>
      <c r="AS5307" s="116">
        <v>248</v>
      </c>
    </row>
    <row r="5308" spans="40:45" x14ac:dyDescent="0.25">
      <c r="AN5308" s="116" t="s">
        <v>1019</v>
      </c>
      <c r="AO5308" s="116"/>
      <c r="AP5308" s="116"/>
      <c r="AQ5308" s="116" t="s">
        <v>3</v>
      </c>
      <c r="AR5308" s="116" t="s">
        <v>1091</v>
      </c>
      <c r="AS5308" s="116">
        <v>2617</v>
      </c>
    </row>
    <row r="5309" spans="40:45" x14ac:dyDescent="0.25">
      <c r="AN5309" s="116" t="s">
        <v>1020</v>
      </c>
      <c r="AO5309" s="116" t="s">
        <v>1044</v>
      </c>
      <c r="AP5309" s="116"/>
      <c r="AQ5309" s="116" t="s">
        <v>1034</v>
      </c>
      <c r="AR5309" s="116" t="s">
        <v>1091</v>
      </c>
      <c r="AS5309" s="116">
        <v>675948</v>
      </c>
    </row>
    <row r="5310" spans="40:45" x14ac:dyDescent="0.25">
      <c r="AN5310" s="116" t="s">
        <v>1020</v>
      </c>
      <c r="AO5310" s="116" t="s">
        <v>1044</v>
      </c>
      <c r="AP5310" s="116"/>
      <c r="AQ5310" s="116" t="s">
        <v>1035</v>
      </c>
      <c r="AR5310" s="116" t="s">
        <v>1091</v>
      </c>
      <c r="AS5310" s="116">
        <v>4943</v>
      </c>
    </row>
    <row r="5311" spans="40:45" x14ac:dyDescent="0.25">
      <c r="AN5311" s="116" t="s">
        <v>1020</v>
      </c>
      <c r="AO5311" s="116" t="s">
        <v>1044</v>
      </c>
      <c r="AP5311" s="116"/>
      <c r="AQ5311" s="116" t="s">
        <v>1036</v>
      </c>
      <c r="AR5311" s="116" t="s">
        <v>1091</v>
      </c>
      <c r="AS5311" s="116">
        <v>102406</v>
      </c>
    </row>
    <row r="5312" spans="40:45" x14ac:dyDescent="0.25">
      <c r="AN5312" s="116" t="s">
        <v>1020</v>
      </c>
      <c r="AO5312" s="116"/>
      <c r="AP5312" s="116"/>
      <c r="AQ5312" s="116" t="s">
        <v>3</v>
      </c>
      <c r="AR5312" s="116" t="s">
        <v>1091</v>
      </c>
      <c r="AS5312" s="116">
        <v>783298</v>
      </c>
    </row>
    <row r="5313" spans="40:45" x14ac:dyDescent="0.25">
      <c r="AN5313" s="116" t="s">
        <v>1020</v>
      </c>
      <c r="AO5313" s="116" t="s">
        <v>1179</v>
      </c>
      <c r="AP5313" s="116"/>
      <c r="AQ5313" s="116" t="s">
        <v>1034</v>
      </c>
      <c r="AR5313" s="116" t="s">
        <v>1091</v>
      </c>
      <c r="AS5313" s="116">
        <v>32970</v>
      </c>
    </row>
    <row r="5314" spans="40:45" x14ac:dyDescent="0.25">
      <c r="AN5314" s="116" t="s">
        <v>1020</v>
      </c>
      <c r="AO5314" s="116" t="s">
        <v>1179</v>
      </c>
      <c r="AP5314" s="116"/>
      <c r="AQ5314" s="116" t="s">
        <v>1036</v>
      </c>
      <c r="AR5314" s="116" t="s">
        <v>1091</v>
      </c>
      <c r="AS5314" s="116">
        <v>866</v>
      </c>
    </row>
    <row r="5315" spans="40:45" x14ac:dyDescent="0.25">
      <c r="AN5315" s="116" t="s">
        <v>1020</v>
      </c>
      <c r="AO5315" s="116"/>
      <c r="AP5315" s="116"/>
      <c r="AQ5315" s="116" t="s">
        <v>3</v>
      </c>
      <c r="AR5315" s="116" t="s">
        <v>1091</v>
      </c>
      <c r="AS5315" s="116">
        <v>33836</v>
      </c>
    </row>
    <row r="5316" spans="40:45" x14ac:dyDescent="0.25">
      <c r="AN5316" s="116" t="s">
        <v>1020</v>
      </c>
      <c r="AO5316" s="116" t="s">
        <v>1180</v>
      </c>
      <c r="AP5316" s="116"/>
      <c r="AQ5316" s="116" t="s">
        <v>1034</v>
      </c>
      <c r="AR5316" s="116" t="s">
        <v>1091</v>
      </c>
      <c r="AS5316" s="116">
        <v>605557</v>
      </c>
    </row>
    <row r="5317" spans="40:45" x14ac:dyDescent="0.25">
      <c r="AN5317" s="116" t="s">
        <v>1020</v>
      </c>
      <c r="AO5317" s="116" t="s">
        <v>1180</v>
      </c>
      <c r="AP5317" s="116"/>
      <c r="AQ5317" s="116" t="s">
        <v>1035</v>
      </c>
      <c r="AR5317" s="116" t="s">
        <v>1091</v>
      </c>
      <c r="AS5317" s="116">
        <v>4943</v>
      </c>
    </row>
    <row r="5318" spans="40:45" x14ac:dyDescent="0.25">
      <c r="AN5318" s="116" t="s">
        <v>1020</v>
      </c>
      <c r="AO5318" s="116" t="s">
        <v>1180</v>
      </c>
      <c r="AP5318" s="116"/>
      <c r="AQ5318" s="116" t="s">
        <v>1036</v>
      </c>
      <c r="AR5318" s="116" t="s">
        <v>1091</v>
      </c>
      <c r="AS5318" s="116">
        <v>100576</v>
      </c>
    </row>
    <row r="5319" spans="40:45" x14ac:dyDescent="0.25">
      <c r="AN5319" s="116" t="s">
        <v>1020</v>
      </c>
      <c r="AO5319" s="116"/>
      <c r="AP5319" s="116"/>
      <c r="AQ5319" s="116" t="s">
        <v>3</v>
      </c>
      <c r="AR5319" s="116" t="s">
        <v>1091</v>
      </c>
      <c r="AS5319" s="116">
        <v>711076</v>
      </c>
    </row>
    <row r="5320" spans="40:45" x14ac:dyDescent="0.25">
      <c r="AN5320" s="116" t="s">
        <v>1020</v>
      </c>
      <c r="AO5320" s="116" t="s">
        <v>1181</v>
      </c>
      <c r="AP5320" s="116"/>
      <c r="AQ5320" s="116" t="s">
        <v>1034</v>
      </c>
      <c r="AR5320" s="116" t="s">
        <v>1091</v>
      </c>
      <c r="AS5320" s="116">
        <v>19020</v>
      </c>
    </row>
    <row r="5321" spans="40:45" x14ac:dyDescent="0.25">
      <c r="AN5321" s="116" t="s">
        <v>1020</v>
      </c>
      <c r="AO5321" s="116" t="s">
        <v>1181</v>
      </c>
      <c r="AP5321" s="116"/>
      <c r="AQ5321" s="116" t="s">
        <v>1036</v>
      </c>
      <c r="AR5321" s="116" t="s">
        <v>1091</v>
      </c>
      <c r="AS5321" s="116">
        <v>523</v>
      </c>
    </row>
    <row r="5322" spans="40:45" x14ac:dyDescent="0.25">
      <c r="AN5322" s="116" t="s">
        <v>1020</v>
      </c>
      <c r="AO5322" s="116"/>
      <c r="AP5322" s="116"/>
      <c r="AQ5322" s="116" t="s">
        <v>3</v>
      </c>
      <c r="AR5322" s="116" t="s">
        <v>1091</v>
      </c>
      <c r="AS5322" s="116">
        <v>19543</v>
      </c>
    </row>
    <row r="5323" spans="40:45" x14ac:dyDescent="0.25">
      <c r="AN5323" s="116" t="s">
        <v>1020</v>
      </c>
      <c r="AO5323" s="116" t="s">
        <v>1182</v>
      </c>
      <c r="AP5323" s="116"/>
      <c r="AQ5323" s="116" t="s">
        <v>1034</v>
      </c>
      <c r="AR5323" s="116" t="s">
        <v>1091</v>
      </c>
      <c r="AS5323" s="116">
        <v>18401</v>
      </c>
    </row>
    <row r="5324" spans="40:45" x14ac:dyDescent="0.25">
      <c r="AN5324" s="116" t="s">
        <v>1020</v>
      </c>
      <c r="AO5324" s="116" t="s">
        <v>1182</v>
      </c>
      <c r="AP5324" s="116"/>
      <c r="AQ5324" s="116" t="s">
        <v>1036</v>
      </c>
      <c r="AR5324" s="116" t="s">
        <v>1091</v>
      </c>
      <c r="AS5324" s="116">
        <v>441</v>
      </c>
    </row>
    <row r="5325" spans="40:45" x14ac:dyDescent="0.25">
      <c r="AN5325" s="116" t="s">
        <v>1020</v>
      </c>
      <c r="AO5325" s="116"/>
      <c r="AP5325" s="116"/>
      <c r="AQ5325" s="116" t="s">
        <v>3</v>
      </c>
      <c r="AR5325" s="116" t="s">
        <v>1091</v>
      </c>
      <c r="AS5325" s="116">
        <v>18842</v>
      </c>
    </row>
    <row r="5326" spans="40:45" x14ac:dyDescent="0.25">
      <c r="AN5326" s="116" t="s">
        <v>1146</v>
      </c>
      <c r="AO5326" s="116" t="s">
        <v>1176</v>
      </c>
      <c r="AP5326" s="116" t="s">
        <v>911</v>
      </c>
      <c r="AQ5326" s="116" t="s">
        <v>1034</v>
      </c>
      <c r="AR5326" s="116" t="s">
        <v>1091</v>
      </c>
      <c r="AS5326" s="116">
        <v>294</v>
      </c>
    </row>
    <row r="5327" spans="40:45" x14ac:dyDescent="0.25">
      <c r="AN5327" s="116" t="s">
        <v>1146</v>
      </c>
      <c r="AO5327" s="116" t="s">
        <v>1176</v>
      </c>
      <c r="AP5327" s="116" t="s">
        <v>911</v>
      </c>
      <c r="AQ5327" s="116" t="s">
        <v>1037</v>
      </c>
      <c r="AR5327" s="116" t="s">
        <v>1091</v>
      </c>
      <c r="AS5327" s="116">
        <v>20</v>
      </c>
    </row>
    <row r="5328" spans="40:45" x14ac:dyDescent="0.25">
      <c r="AN5328" s="116" t="s">
        <v>1146</v>
      </c>
      <c r="AO5328" s="116" t="s">
        <v>1176</v>
      </c>
      <c r="AP5328" s="116" t="s">
        <v>911</v>
      </c>
      <c r="AQ5328" s="116" t="s">
        <v>1038</v>
      </c>
      <c r="AR5328" s="116" t="s">
        <v>1091</v>
      </c>
      <c r="AS5328" s="116">
        <v>8779</v>
      </c>
    </row>
    <row r="5329" spans="40:45" x14ac:dyDescent="0.25">
      <c r="AN5329" s="116" t="s">
        <v>1146</v>
      </c>
      <c r="AO5329" s="116" t="s">
        <v>1176</v>
      </c>
      <c r="AP5329" s="116" t="s">
        <v>911</v>
      </c>
      <c r="AQ5329" s="116" t="s">
        <v>1039</v>
      </c>
      <c r="AR5329" s="116" t="s">
        <v>1091</v>
      </c>
      <c r="AS5329" s="116">
        <v>67</v>
      </c>
    </row>
    <row r="5330" spans="40:45" x14ac:dyDescent="0.25">
      <c r="AN5330" s="116" t="s">
        <v>1146</v>
      </c>
      <c r="AO5330" s="116" t="s">
        <v>1176</v>
      </c>
      <c r="AP5330" s="116" t="s">
        <v>911</v>
      </c>
      <c r="AQ5330" s="116" t="s">
        <v>1041</v>
      </c>
      <c r="AR5330" s="116" t="s">
        <v>1091</v>
      </c>
      <c r="AS5330" s="116">
        <v>28121</v>
      </c>
    </row>
    <row r="5331" spans="40:45" x14ac:dyDescent="0.25">
      <c r="AN5331" s="116" t="s">
        <v>1146</v>
      </c>
      <c r="AO5331" s="116" t="s">
        <v>1176</v>
      </c>
      <c r="AP5331" s="116" t="s">
        <v>911</v>
      </c>
      <c r="AQ5331" s="116" t="s">
        <v>1042</v>
      </c>
      <c r="AR5331" s="116" t="s">
        <v>1091</v>
      </c>
      <c r="AS5331" s="116">
        <v>11888</v>
      </c>
    </row>
    <row r="5332" spans="40:45" x14ac:dyDescent="0.25">
      <c r="AN5332" s="116" t="s">
        <v>1146</v>
      </c>
      <c r="AO5332" s="116"/>
      <c r="AP5332" s="116"/>
      <c r="AQ5332" s="116" t="s">
        <v>3</v>
      </c>
      <c r="AR5332" s="116" t="s">
        <v>1091</v>
      </c>
      <c r="AS5332" s="116">
        <v>49170</v>
      </c>
    </row>
    <row r="5333" spans="40:45" x14ac:dyDescent="0.25">
      <c r="AN5333" s="116" t="s">
        <v>1146</v>
      </c>
      <c r="AO5333" s="116" t="s">
        <v>1176</v>
      </c>
      <c r="AP5333" s="116" t="s">
        <v>1178</v>
      </c>
      <c r="AQ5333" s="116" t="s">
        <v>1038</v>
      </c>
      <c r="AR5333" s="116" t="s">
        <v>1091</v>
      </c>
      <c r="AS5333" s="116">
        <v>35</v>
      </c>
    </row>
    <row r="5334" spans="40:45" x14ac:dyDescent="0.25">
      <c r="AN5334" s="116" t="s">
        <v>1146</v>
      </c>
      <c r="AO5334" s="116" t="s">
        <v>1176</v>
      </c>
      <c r="AP5334" s="116" t="s">
        <v>1178</v>
      </c>
      <c r="AQ5334" s="116" t="s">
        <v>1041</v>
      </c>
      <c r="AR5334" s="116" t="s">
        <v>1091</v>
      </c>
      <c r="AS5334" s="116">
        <v>2076</v>
      </c>
    </row>
    <row r="5335" spans="40:45" x14ac:dyDescent="0.25">
      <c r="AN5335" s="116" t="s">
        <v>1146</v>
      </c>
      <c r="AO5335" s="116" t="s">
        <v>1176</v>
      </c>
      <c r="AP5335" s="116" t="s">
        <v>1178</v>
      </c>
      <c r="AQ5335" s="116" t="s">
        <v>1042</v>
      </c>
      <c r="AR5335" s="116" t="s">
        <v>1091</v>
      </c>
      <c r="AS5335" s="116">
        <v>660</v>
      </c>
    </row>
    <row r="5336" spans="40:45" x14ac:dyDescent="0.25">
      <c r="AN5336" s="116" t="s">
        <v>1146</v>
      </c>
      <c r="AO5336" s="116"/>
      <c r="AP5336" s="116"/>
      <c r="AQ5336" s="116" t="s">
        <v>3</v>
      </c>
      <c r="AR5336" s="116" t="s">
        <v>1091</v>
      </c>
      <c r="AS5336" s="116">
        <v>2770</v>
      </c>
    </row>
    <row r="5337" spans="40:45" x14ac:dyDescent="0.25">
      <c r="AN5337" s="116" t="s">
        <v>1146</v>
      </c>
      <c r="AO5337" s="116" t="s">
        <v>1176</v>
      </c>
      <c r="AP5337" s="116" t="s">
        <v>1179</v>
      </c>
      <c r="AQ5337" s="116" t="s">
        <v>1038</v>
      </c>
      <c r="AR5337" s="116" t="s">
        <v>1091</v>
      </c>
      <c r="AS5337" s="116">
        <v>413</v>
      </c>
    </row>
    <row r="5338" spans="40:45" x14ac:dyDescent="0.25">
      <c r="AN5338" s="116" t="s">
        <v>1146</v>
      </c>
      <c r="AO5338" s="116" t="s">
        <v>1176</v>
      </c>
      <c r="AP5338" s="116" t="s">
        <v>1179</v>
      </c>
      <c r="AQ5338" s="116" t="s">
        <v>1042</v>
      </c>
      <c r="AR5338" s="116" t="s">
        <v>1091</v>
      </c>
      <c r="AS5338" s="116">
        <v>344</v>
      </c>
    </row>
    <row r="5339" spans="40:45" x14ac:dyDescent="0.25">
      <c r="AN5339" s="116" t="s">
        <v>1146</v>
      </c>
      <c r="AO5339" s="116"/>
      <c r="AP5339" s="116"/>
      <c r="AQ5339" s="116" t="s">
        <v>3</v>
      </c>
      <c r="AR5339" s="116" t="s">
        <v>1091</v>
      </c>
      <c r="AS5339" s="116">
        <v>757</v>
      </c>
    </row>
    <row r="5340" spans="40:45" x14ac:dyDescent="0.25">
      <c r="AN5340" s="116" t="s">
        <v>1146</v>
      </c>
      <c r="AO5340" s="116" t="s">
        <v>1176</v>
      </c>
      <c r="AP5340" s="116" t="s">
        <v>1180</v>
      </c>
      <c r="AQ5340" s="116" t="s">
        <v>1034</v>
      </c>
      <c r="AR5340" s="116" t="s">
        <v>1091</v>
      </c>
      <c r="AS5340" s="116">
        <v>294</v>
      </c>
    </row>
    <row r="5341" spans="40:45" x14ac:dyDescent="0.25">
      <c r="AN5341" s="116" t="s">
        <v>1146</v>
      </c>
      <c r="AO5341" s="116" t="s">
        <v>1176</v>
      </c>
      <c r="AP5341" s="116" t="s">
        <v>1180</v>
      </c>
      <c r="AQ5341" s="116" t="s">
        <v>1038</v>
      </c>
      <c r="AR5341" s="116" t="s">
        <v>1091</v>
      </c>
      <c r="AS5341" s="116">
        <v>7062</v>
      </c>
    </row>
    <row r="5342" spans="40:45" x14ac:dyDescent="0.25">
      <c r="AN5342" s="116" t="s">
        <v>1146</v>
      </c>
      <c r="AO5342" s="116" t="s">
        <v>1176</v>
      </c>
      <c r="AP5342" s="116" t="s">
        <v>1180</v>
      </c>
      <c r="AQ5342" s="116" t="s">
        <v>1039</v>
      </c>
      <c r="AR5342" s="116" t="s">
        <v>1091</v>
      </c>
      <c r="AS5342" s="116">
        <v>67</v>
      </c>
    </row>
    <row r="5343" spans="40:45" x14ac:dyDescent="0.25">
      <c r="AN5343" s="116" t="s">
        <v>1146</v>
      </c>
      <c r="AO5343" s="116" t="s">
        <v>1176</v>
      </c>
      <c r="AP5343" s="116" t="s">
        <v>1180</v>
      </c>
      <c r="AQ5343" s="116" t="s">
        <v>1041</v>
      </c>
      <c r="AR5343" s="116" t="s">
        <v>1091</v>
      </c>
      <c r="AS5343" s="116">
        <v>10946</v>
      </c>
    </row>
    <row r="5344" spans="40:45" x14ac:dyDescent="0.25">
      <c r="AN5344" s="116" t="s">
        <v>1146</v>
      </c>
      <c r="AO5344" s="116" t="s">
        <v>1176</v>
      </c>
      <c r="AP5344" s="116" t="s">
        <v>1180</v>
      </c>
      <c r="AQ5344" s="116" t="s">
        <v>1042</v>
      </c>
      <c r="AR5344" s="116" t="s">
        <v>1091</v>
      </c>
      <c r="AS5344" s="116">
        <v>3382</v>
      </c>
    </row>
    <row r="5345" spans="40:45" x14ac:dyDescent="0.25">
      <c r="AN5345" s="116" t="s">
        <v>1146</v>
      </c>
      <c r="AO5345" s="116"/>
      <c r="AP5345" s="116"/>
      <c r="AQ5345" s="116" t="s">
        <v>3</v>
      </c>
      <c r="AR5345" s="116" t="s">
        <v>1091</v>
      </c>
      <c r="AS5345" s="116">
        <v>21751</v>
      </c>
    </row>
    <row r="5346" spans="40:45" x14ac:dyDescent="0.25">
      <c r="AN5346" s="116" t="s">
        <v>1146</v>
      </c>
      <c r="AO5346" s="116" t="s">
        <v>1176</v>
      </c>
      <c r="AP5346" s="116" t="s">
        <v>1181</v>
      </c>
      <c r="AQ5346" s="116" t="s">
        <v>1037</v>
      </c>
      <c r="AR5346" s="116" t="s">
        <v>1091</v>
      </c>
      <c r="AS5346" s="116">
        <v>20</v>
      </c>
    </row>
    <row r="5347" spans="40:45" x14ac:dyDescent="0.25">
      <c r="AN5347" s="116" t="s">
        <v>1146</v>
      </c>
      <c r="AO5347" s="116" t="s">
        <v>1176</v>
      </c>
      <c r="AP5347" s="116" t="s">
        <v>1181</v>
      </c>
      <c r="AQ5347" s="116" t="s">
        <v>1038</v>
      </c>
      <c r="AR5347" s="116" t="s">
        <v>1091</v>
      </c>
      <c r="AS5347" s="116">
        <v>1162</v>
      </c>
    </row>
    <row r="5348" spans="40:45" x14ac:dyDescent="0.25">
      <c r="AN5348" s="116" t="s">
        <v>1146</v>
      </c>
      <c r="AO5348" s="116" t="s">
        <v>1176</v>
      </c>
      <c r="AP5348" s="116" t="s">
        <v>1181</v>
      </c>
      <c r="AQ5348" s="116" t="s">
        <v>1041</v>
      </c>
      <c r="AR5348" s="116" t="s">
        <v>1091</v>
      </c>
      <c r="AS5348" s="116">
        <v>15100</v>
      </c>
    </row>
    <row r="5349" spans="40:45" x14ac:dyDescent="0.25">
      <c r="AN5349" s="116" t="s">
        <v>1146</v>
      </c>
      <c r="AO5349" s="116" t="s">
        <v>1176</v>
      </c>
      <c r="AP5349" s="116" t="s">
        <v>1181</v>
      </c>
      <c r="AQ5349" s="116" t="s">
        <v>1042</v>
      </c>
      <c r="AR5349" s="116" t="s">
        <v>1091</v>
      </c>
      <c r="AS5349" s="116">
        <v>7478</v>
      </c>
    </row>
    <row r="5350" spans="40:45" x14ac:dyDescent="0.25">
      <c r="AN5350" s="116" t="s">
        <v>1146</v>
      </c>
      <c r="AO5350" s="116"/>
      <c r="AP5350" s="116"/>
      <c r="AQ5350" s="116" t="s">
        <v>3</v>
      </c>
      <c r="AR5350" s="116" t="s">
        <v>1091</v>
      </c>
      <c r="AS5350" s="116">
        <v>23760</v>
      </c>
    </row>
    <row r="5351" spans="40:45" x14ac:dyDescent="0.25">
      <c r="AN5351" s="116" t="s">
        <v>1146</v>
      </c>
      <c r="AO5351" s="116" t="s">
        <v>1176</v>
      </c>
      <c r="AP5351" s="116" t="s">
        <v>1182</v>
      </c>
      <c r="AQ5351" s="116" t="s">
        <v>1034</v>
      </c>
      <c r="AR5351" s="116" t="s">
        <v>1091</v>
      </c>
      <c r="AS5351" s="116">
        <v>0</v>
      </c>
    </row>
    <row r="5352" spans="40:45" x14ac:dyDescent="0.25">
      <c r="AN5352" s="116" t="s">
        <v>1146</v>
      </c>
      <c r="AO5352" s="116" t="s">
        <v>1176</v>
      </c>
      <c r="AP5352" s="116" t="s">
        <v>1182</v>
      </c>
      <c r="AQ5352" s="116" t="s">
        <v>1038</v>
      </c>
      <c r="AR5352" s="116" t="s">
        <v>1091</v>
      </c>
      <c r="AS5352" s="116">
        <v>108</v>
      </c>
    </row>
    <row r="5353" spans="40:45" x14ac:dyDescent="0.25">
      <c r="AN5353" s="116" t="s">
        <v>1146</v>
      </c>
      <c r="AO5353" s="116" t="s">
        <v>1176</v>
      </c>
      <c r="AP5353" s="116" t="s">
        <v>1182</v>
      </c>
      <c r="AQ5353" s="116" t="s">
        <v>1042</v>
      </c>
      <c r="AR5353" s="116" t="s">
        <v>1091</v>
      </c>
      <c r="AS5353" s="116">
        <v>24</v>
      </c>
    </row>
    <row r="5354" spans="40:45" x14ac:dyDescent="0.25">
      <c r="AN5354" s="116" t="s">
        <v>1146</v>
      </c>
      <c r="AO5354" s="116"/>
      <c r="AP5354" s="116"/>
      <c r="AQ5354" s="116" t="s">
        <v>3</v>
      </c>
      <c r="AR5354" s="116" t="s">
        <v>1091</v>
      </c>
      <c r="AS5354" s="116">
        <v>131</v>
      </c>
    </row>
    <row r="5355" spans="40:45" x14ac:dyDescent="0.25">
      <c r="AN5355" s="116" t="s">
        <v>1146</v>
      </c>
      <c r="AO5355" s="116" t="s">
        <v>1177</v>
      </c>
      <c r="AP5355" s="116" t="s">
        <v>911</v>
      </c>
      <c r="AQ5355" s="116" t="s">
        <v>1034</v>
      </c>
      <c r="AR5355" s="116" t="s">
        <v>1091</v>
      </c>
      <c r="AS5355" s="116">
        <v>18</v>
      </c>
    </row>
    <row r="5356" spans="40:45" x14ac:dyDescent="0.25">
      <c r="AN5356" s="116" t="s">
        <v>1146</v>
      </c>
      <c r="AO5356" s="116" t="s">
        <v>1177</v>
      </c>
      <c r="AP5356" s="116" t="s">
        <v>911</v>
      </c>
      <c r="AQ5356" s="116" t="s">
        <v>1035</v>
      </c>
      <c r="AR5356" s="116" t="s">
        <v>1091</v>
      </c>
      <c r="AS5356" s="116">
        <v>119</v>
      </c>
    </row>
    <row r="5357" spans="40:45" x14ac:dyDescent="0.25">
      <c r="AN5357" s="116" t="s">
        <v>1146</v>
      </c>
      <c r="AO5357" s="116" t="s">
        <v>1177</v>
      </c>
      <c r="AP5357" s="116" t="s">
        <v>911</v>
      </c>
      <c r="AQ5357" s="116" t="s">
        <v>1036</v>
      </c>
      <c r="AR5357" s="116" t="s">
        <v>1091</v>
      </c>
      <c r="AS5357" s="116">
        <v>11912</v>
      </c>
    </row>
    <row r="5358" spans="40:45" x14ac:dyDescent="0.25">
      <c r="AN5358" s="116" t="s">
        <v>1146</v>
      </c>
      <c r="AO5358" s="116" t="s">
        <v>1177</v>
      </c>
      <c r="AP5358" s="116" t="s">
        <v>911</v>
      </c>
      <c r="AQ5358" s="116" t="s">
        <v>1037</v>
      </c>
      <c r="AR5358" s="116" t="s">
        <v>1091</v>
      </c>
      <c r="AS5358" s="116">
        <v>7309</v>
      </c>
    </row>
    <row r="5359" spans="40:45" x14ac:dyDescent="0.25">
      <c r="AN5359" s="116" t="s">
        <v>1146</v>
      </c>
      <c r="AO5359" s="116" t="s">
        <v>1177</v>
      </c>
      <c r="AP5359" s="116" t="s">
        <v>911</v>
      </c>
      <c r="AQ5359" s="116" t="s">
        <v>1038</v>
      </c>
      <c r="AR5359" s="116" t="s">
        <v>1091</v>
      </c>
      <c r="AS5359" s="116">
        <v>1902</v>
      </c>
    </row>
    <row r="5360" spans="40:45" x14ac:dyDescent="0.25">
      <c r="AN5360" s="116" t="s">
        <v>1146</v>
      </c>
      <c r="AO5360" s="116" t="s">
        <v>1177</v>
      </c>
      <c r="AP5360" s="116" t="s">
        <v>911</v>
      </c>
      <c r="AQ5360" s="116" t="s">
        <v>1039</v>
      </c>
      <c r="AR5360" s="116" t="s">
        <v>1091</v>
      </c>
      <c r="AS5360" s="116">
        <v>2192</v>
      </c>
    </row>
    <row r="5361" spans="40:45" x14ac:dyDescent="0.25">
      <c r="AN5361" s="116" t="s">
        <v>1146</v>
      </c>
      <c r="AO5361" s="116" t="s">
        <v>1177</v>
      </c>
      <c r="AP5361" s="116" t="s">
        <v>911</v>
      </c>
      <c r="AQ5361" s="116" t="s">
        <v>1040</v>
      </c>
      <c r="AR5361" s="116" t="s">
        <v>1091</v>
      </c>
      <c r="AS5361" s="116">
        <v>189</v>
      </c>
    </row>
    <row r="5362" spans="40:45" x14ac:dyDescent="0.25">
      <c r="AN5362" s="116" t="s">
        <v>1146</v>
      </c>
      <c r="AO5362" s="116" t="s">
        <v>1177</v>
      </c>
      <c r="AP5362" s="116" t="s">
        <v>911</v>
      </c>
      <c r="AQ5362" s="116" t="s">
        <v>1041</v>
      </c>
      <c r="AR5362" s="116" t="s">
        <v>1091</v>
      </c>
      <c r="AS5362" s="116">
        <v>873</v>
      </c>
    </row>
    <row r="5363" spans="40:45" x14ac:dyDescent="0.25">
      <c r="AN5363" s="116" t="s">
        <v>1146</v>
      </c>
      <c r="AO5363" s="116" t="s">
        <v>1177</v>
      </c>
      <c r="AP5363" s="116" t="s">
        <v>911</v>
      </c>
      <c r="AQ5363" s="116" t="s">
        <v>1042</v>
      </c>
      <c r="AR5363" s="116" t="s">
        <v>1091</v>
      </c>
      <c r="AS5363" s="116">
        <v>836</v>
      </c>
    </row>
    <row r="5364" spans="40:45" x14ac:dyDescent="0.25">
      <c r="AN5364" s="116" t="s">
        <v>1146</v>
      </c>
      <c r="AO5364" s="116"/>
      <c r="AP5364" s="116"/>
      <c r="AQ5364" s="116" t="s">
        <v>3</v>
      </c>
      <c r="AR5364" s="116" t="s">
        <v>1091</v>
      </c>
      <c r="AS5364" s="116">
        <v>25349</v>
      </c>
    </row>
    <row r="5365" spans="40:45" x14ac:dyDescent="0.25">
      <c r="AN5365" s="116" t="s">
        <v>1146</v>
      </c>
      <c r="AO5365" s="116" t="s">
        <v>1177</v>
      </c>
      <c r="AP5365" s="116" t="s">
        <v>1178</v>
      </c>
      <c r="AQ5365" s="116" t="s">
        <v>1034</v>
      </c>
      <c r="AR5365" s="116" t="s">
        <v>1091</v>
      </c>
      <c r="AS5365" s="116">
        <v>14</v>
      </c>
    </row>
    <row r="5366" spans="40:45" x14ac:dyDescent="0.25">
      <c r="AN5366" s="116" t="s">
        <v>1146</v>
      </c>
      <c r="AO5366" s="116" t="s">
        <v>1177</v>
      </c>
      <c r="AP5366" s="116" t="s">
        <v>1178</v>
      </c>
      <c r="AQ5366" s="116" t="s">
        <v>1036</v>
      </c>
      <c r="AR5366" s="116" t="s">
        <v>1091</v>
      </c>
      <c r="AS5366" s="116">
        <v>416</v>
      </c>
    </row>
    <row r="5367" spans="40:45" x14ac:dyDescent="0.25">
      <c r="AN5367" s="116" t="s">
        <v>1146</v>
      </c>
      <c r="AO5367" s="116" t="s">
        <v>1177</v>
      </c>
      <c r="AP5367" s="116" t="s">
        <v>1178</v>
      </c>
      <c r="AQ5367" s="116" t="s">
        <v>1037</v>
      </c>
      <c r="AR5367" s="116" t="s">
        <v>1091</v>
      </c>
      <c r="AS5367" s="116">
        <v>246</v>
      </c>
    </row>
    <row r="5368" spans="40:45" x14ac:dyDescent="0.25">
      <c r="AN5368" s="116" t="s">
        <v>1146</v>
      </c>
      <c r="AO5368" s="116" t="s">
        <v>1177</v>
      </c>
      <c r="AP5368" s="116" t="s">
        <v>1178</v>
      </c>
      <c r="AQ5368" s="116" t="s">
        <v>1038</v>
      </c>
      <c r="AR5368" s="116" t="s">
        <v>1091</v>
      </c>
      <c r="AS5368" s="116">
        <v>36</v>
      </c>
    </row>
    <row r="5369" spans="40:45" x14ac:dyDescent="0.25">
      <c r="AN5369" s="116" t="s">
        <v>1146</v>
      </c>
      <c r="AO5369" s="116" t="s">
        <v>1177</v>
      </c>
      <c r="AP5369" s="116" t="s">
        <v>1178</v>
      </c>
      <c r="AQ5369" s="116" t="s">
        <v>1039</v>
      </c>
      <c r="AR5369" s="116" t="s">
        <v>1091</v>
      </c>
      <c r="AS5369" s="116">
        <v>341</v>
      </c>
    </row>
    <row r="5370" spans="40:45" x14ac:dyDescent="0.25">
      <c r="AN5370" s="116" t="s">
        <v>1146</v>
      </c>
      <c r="AO5370" s="116" t="s">
        <v>1177</v>
      </c>
      <c r="AP5370" s="116" t="s">
        <v>1178</v>
      </c>
      <c r="AQ5370" s="116" t="s">
        <v>1040</v>
      </c>
      <c r="AR5370" s="116" t="s">
        <v>1091</v>
      </c>
      <c r="AS5370" s="116">
        <v>1</v>
      </c>
    </row>
    <row r="5371" spans="40:45" x14ac:dyDescent="0.25">
      <c r="AN5371" s="116" t="s">
        <v>1146</v>
      </c>
      <c r="AO5371" s="116" t="s">
        <v>1177</v>
      </c>
      <c r="AP5371" s="116" t="s">
        <v>1178</v>
      </c>
      <c r="AQ5371" s="116" t="s">
        <v>1042</v>
      </c>
      <c r="AR5371" s="116" t="s">
        <v>1091</v>
      </c>
      <c r="AS5371" s="116">
        <v>91</v>
      </c>
    </row>
    <row r="5372" spans="40:45" x14ac:dyDescent="0.25">
      <c r="AN5372" s="116" t="s">
        <v>1146</v>
      </c>
      <c r="AO5372" s="116"/>
      <c r="AP5372" s="116"/>
      <c r="AQ5372" s="116" t="s">
        <v>3</v>
      </c>
      <c r="AR5372" s="116" t="s">
        <v>1091</v>
      </c>
      <c r="AS5372" s="116">
        <v>1145</v>
      </c>
    </row>
    <row r="5373" spans="40:45" x14ac:dyDescent="0.25">
      <c r="AN5373" s="116" t="s">
        <v>1146</v>
      </c>
      <c r="AO5373" s="116" t="s">
        <v>1177</v>
      </c>
      <c r="AP5373" s="116" t="s">
        <v>1179</v>
      </c>
      <c r="AQ5373" s="116" t="s">
        <v>1036</v>
      </c>
      <c r="AR5373" s="116" t="s">
        <v>1091</v>
      </c>
      <c r="AS5373" s="116">
        <v>52</v>
      </c>
    </row>
    <row r="5374" spans="40:45" x14ac:dyDescent="0.25">
      <c r="AN5374" s="116" t="s">
        <v>1146</v>
      </c>
      <c r="AO5374" s="116" t="s">
        <v>1177</v>
      </c>
      <c r="AP5374" s="116" t="s">
        <v>1179</v>
      </c>
      <c r="AQ5374" s="116" t="s">
        <v>1037</v>
      </c>
      <c r="AR5374" s="116" t="s">
        <v>1091</v>
      </c>
      <c r="AS5374" s="116">
        <v>16</v>
      </c>
    </row>
    <row r="5375" spans="40:45" x14ac:dyDescent="0.25">
      <c r="AN5375" s="116" t="s">
        <v>1146</v>
      </c>
      <c r="AO5375" s="116" t="s">
        <v>1177</v>
      </c>
      <c r="AP5375" s="116" t="s">
        <v>1179</v>
      </c>
      <c r="AQ5375" s="116" t="s">
        <v>1038</v>
      </c>
      <c r="AR5375" s="116" t="s">
        <v>1091</v>
      </c>
      <c r="AS5375" s="116">
        <v>327</v>
      </c>
    </row>
    <row r="5376" spans="40:45" x14ac:dyDescent="0.25">
      <c r="AN5376" s="116" t="s">
        <v>1146</v>
      </c>
      <c r="AO5376" s="116" t="s">
        <v>1177</v>
      </c>
      <c r="AP5376" s="116" t="s">
        <v>1179</v>
      </c>
      <c r="AQ5376" s="116" t="s">
        <v>1039</v>
      </c>
      <c r="AR5376" s="116" t="s">
        <v>1091</v>
      </c>
      <c r="AS5376" s="116">
        <v>113</v>
      </c>
    </row>
    <row r="5377" spans="40:45" x14ac:dyDescent="0.25">
      <c r="AN5377" s="116" t="s">
        <v>1146</v>
      </c>
      <c r="AO5377" s="116" t="s">
        <v>1177</v>
      </c>
      <c r="AP5377" s="116" t="s">
        <v>1179</v>
      </c>
      <c r="AQ5377" s="116" t="s">
        <v>1040</v>
      </c>
      <c r="AR5377" s="116" t="s">
        <v>1091</v>
      </c>
      <c r="AS5377" s="116">
        <v>101</v>
      </c>
    </row>
    <row r="5378" spans="40:45" x14ac:dyDescent="0.25">
      <c r="AN5378" s="116" t="s">
        <v>1146</v>
      </c>
      <c r="AO5378" s="116" t="s">
        <v>1177</v>
      </c>
      <c r="AP5378" s="116" t="s">
        <v>1179</v>
      </c>
      <c r="AQ5378" s="116" t="s">
        <v>1041</v>
      </c>
      <c r="AR5378" s="116" t="s">
        <v>1091</v>
      </c>
      <c r="AS5378" s="116">
        <v>27</v>
      </c>
    </row>
    <row r="5379" spans="40:45" x14ac:dyDescent="0.25">
      <c r="AN5379" s="116" t="s">
        <v>1146</v>
      </c>
      <c r="AO5379" s="116" t="s">
        <v>1177</v>
      </c>
      <c r="AP5379" s="116" t="s">
        <v>1179</v>
      </c>
      <c r="AQ5379" s="116" t="s">
        <v>1042</v>
      </c>
      <c r="AR5379" s="116" t="s">
        <v>1091</v>
      </c>
      <c r="AS5379" s="116">
        <v>6</v>
      </c>
    </row>
    <row r="5380" spans="40:45" x14ac:dyDescent="0.25">
      <c r="AN5380" s="116" t="s">
        <v>1146</v>
      </c>
      <c r="AO5380" s="116"/>
      <c r="AP5380" s="116"/>
      <c r="AQ5380" s="116" t="s">
        <v>3</v>
      </c>
      <c r="AR5380" s="116" t="s">
        <v>1091</v>
      </c>
      <c r="AS5380" s="116">
        <v>642</v>
      </c>
    </row>
    <row r="5381" spans="40:45" x14ac:dyDescent="0.25">
      <c r="AN5381" s="116" t="s">
        <v>1146</v>
      </c>
      <c r="AO5381" s="116" t="s">
        <v>1177</v>
      </c>
      <c r="AP5381" s="116" t="s">
        <v>1180</v>
      </c>
      <c r="AQ5381" s="116" t="s">
        <v>1034</v>
      </c>
      <c r="AR5381" s="116" t="s">
        <v>1091</v>
      </c>
      <c r="AS5381" s="116">
        <v>4</v>
      </c>
    </row>
    <row r="5382" spans="40:45" x14ac:dyDescent="0.25">
      <c r="AN5382" s="116" t="s">
        <v>1146</v>
      </c>
      <c r="AO5382" s="116" t="s">
        <v>1177</v>
      </c>
      <c r="AP5382" s="116" t="s">
        <v>1180</v>
      </c>
      <c r="AQ5382" s="116" t="s">
        <v>1035</v>
      </c>
      <c r="AR5382" s="116" t="s">
        <v>1091</v>
      </c>
      <c r="AS5382" s="116">
        <v>119</v>
      </c>
    </row>
    <row r="5383" spans="40:45" x14ac:dyDescent="0.25">
      <c r="AN5383" s="116" t="s">
        <v>1146</v>
      </c>
      <c r="AO5383" s="116" t="s">
        <v>1177</v>
      </c>
      <c r="AP5383" s="116" t="s">
        <v>1180</v>
      </c>
      <c r="AQ5383" s="116" t="s">
        <v>1036</v>
      </c>
      <c r="AR5383" s="116" t="s">
        <v>1091</v>
      </c>
      <c r="AS5383" s="116">
        <v>10177</v>
      </c>
    </row>
    <row r="5384" spans="40:45" x14ac:dyDescent="0.25">
      <c r="AN5384" s="116" t="s">
        <v>1146</v>
      </c>
      <c r="AO5384" s="116" t="s">
        <v>1177</v>
      </c>
      <c r="AP5384" s="116" t="s">
        <v>1180</v>
      </c>
      <c r="AQ5384" s="116" t="s">
        <v>1037</v>
      </c>
      <c r="AR5384" s="116" t="s">
        <v>1091</v>
      </c>
      <c r="AS5384" s="116">
        <v>4518</v>
      </c>
    </row>
    <row r="5385" spans="40:45" x14ac:dyDescent="0.25">
      <c r="AN5385" s="116" t="s">
        <v>1146</v>
      </c>
      <c r="AO5385" s="116" t="s">
        <v>1177</v>
      </c>
      <c r="AP5385" s="116" t="s">
        <v>1180</v>
      </c>
      <c r="AQ5385" s="116" t="s">
        <v>1038</v>
      </c>
      <c r="AR5385" s="116" t="s">
        <v>1091</v>
      </c>
      <c r="AS5385" s="116">
        <v>1156</v>
      </c>
    </row>
    <row r="5386" spans="40:45" x14ac:dyDescent="0.25">
      <c r="AN5386" s="116" t="s">
        <v>1146</v>
      </c>
      <c r="AO5386" s="116" t="s">
        <v>1177</v>
      </c>
      <c r="AP5386" s="116" t="s">
        <v>1180</v>
      </c>
      <c r="AQ5386" s="116" t="s">
        <v>1039</v>
      </c>
      <c r="AR5386" s="116" t="s">
        <v>1091</v>
      </c>
      <c r="AS5386" s="116">
        <v>1666</v>
      </c>
    </row>
    <row r="5387" spans="40:45" x14ac:dyDescent="0.25">
      <c r="AN5387" s="116" t="s">
        <v>1146</v>
      </c>
      <c r="AO5387" s="116" t="s">
        <v>1177</v>
      </c>
      <c r="AP5387" s="116" t="s">
        <v>1180</v>
      </c>
      <c r="AQ5387" s="116" t="s">
        <v>1040</v>
      </c>
      <c r="AR5387" s="116" t="s">
        <v>1091</v>
      </c>
      <c r="AS5387" s="116">
        <v>78</v>
      </c>
    </row>
    <row r="5388" spans="40:45" x14ac:dyDescent="0.25">
      <c r="AN5388" s="116" t="s">
        <v>1146</v>
      </c>
      <c r="AO5388" s="116" t="s">
        <v>1177</v>
      </c>
      <c r="AP5388" s="116" t="s">
        <v>1180</v>
      </c>
      <c r="AQ5388" s="116" t="s">
        <v>1041</v>
      </c>
      <c r="AR5388" s="116" t="s">
        <v>1091</v>
      </c>
      <c r="AS5388" s="116">
        <v>153</v>
      </c>
    </row>
    <row r="5389" spans="40:45" x14ac:dyDescent="0.25">
      <c r="AN5389" s="116" t="s">
        <v>1146</v>
      </c>
      <c r="AO5389" s="116" t="s">
        <v>1177</v>
      </c>
      <c r="AP5389" s="116" t="s">
        <v>1180</v>
      </c>
      <c r="AQ5389" s="116" t="s">
        <v>1042</v>
      </c>
      <c r="AR5389" s="116" t="s">
        <v>1091</v>
      </c>
      <c r="AS5389" s="116">
        <v>432</v>
      </c>
    </row>
    <row r="5390" spans="40:45" x14ac:dyDescent="0.25">
      <c r="AN5390" s="116" t="s">
        <v>1146</v>
      </c>
      <c r="AO5390" s="116"/>
      <c r="AP5390" s="116"/>
      <c r="AQ5390" s="116" t="s">
        <v>3</v>
      </c>
      <c r="AR5390" s="116" t="s">
        <v>1091</v>
      </c>
      <c r="AS5390" s="116">
        <v>18302</v>
      </c>
    </row>
    <row r="5391" spans="40:45" x14ac:dyDescent="0.25">
      <c r="AN5391" s="116" t="s">
        <v>1146</v>
      </c>
      <c r="AO5391" s="116" t="s">
        <v>1177</v>
      </c>
      <c r="AP5391" s="116" t="s">
        <v>1181</v>
      </c>
      <c r="AQ5391" s="116" t="s">
        <v>1036</v>
      </c>
      <c r="AR5391" s="116" t="s">
        <v>1091</v>
      </c>
      <c r="AS5391" s="116">
        <v>1233</v>
      </c>
    </row>
    <row r="5392" spans="40:45" x14ac:dyDescent="0.25">
      <c r="AN5392" s="116" t="s">
        <v>1146</v>
      </c>
      <c r="AO5392" s="116" t="s">
        <v>1177</v>
      </c>
      <c r="AP5392" s="116" t="s">
        <v>1181</v>
      </c>
      <c r="AQ5392" s="116" t="s">
        <v>1037</v>
      </c>
      <c r="AR5392" s="116" t="s">
        <v>1091</v>
      </c>
      <c r="AS5392" s="116">
        <v>2529</v>
      </c>
    </row>
    <row r="5393" spans="40:45" x14ac:dyDescent="0.25">
      <c r="AN5393" s="116" t="s">
        <v>1146</v>
      </c>
      <c r="AO5393" s="116" t="s">
        <v>1177</v>
      </c>
      <c r="AP5393" s="116" t="s">
        <v>1181</v>
      </c>
      <c r="AQ5393" s="116" t="s">
        <v>1038</v>
      </c>
      <c r="AR5393" s="116" t="s">
        <v>1091</v>
      </c>
      <c r="AS5393" s="116">
        <v>354</v>
      </c>
    </row>
    <row r="5394" spans="40:45" x14ac:dyDescent="0.25">
      <c r="AN5394" s="116" t="s">
        <v>1146</v>
      </c>
      <c r="AO5394" s="116" t="s">
        <v>1177</v>
      </c>
      <c r="AP5394" s="116" t="s">
        <v>1181</v>
      </c>
      <c r="AQ5394" s="116" t="s">
        <v>1041</v>
      </c>
      <c r="AR5394" s="116" t="s">
        <v>1091</v>
      </c>
      <c r="AS5394" s="116">
        <v>693</v>
      </c>
    </row>
    <row r="5395" spans="40:45" x14ac:dyDescent="0.25">
      <c r="AN5395" s="116" t="s">
        <v>1146</v>
      </c>
      <c r="AO5395" s="116" t="s">
        <v>1177</v>
      </c>
      <c r="AP5395" s="116" t="s">
        <v>1181</v>
      </c>
      <c r="AQ5395" s="116" t="s">
        <v>1042</v>
      </c>
      <c r="AR5395" s="116" t="s">
        <v>1091</v>
      </c>
      <c r="AS5395" s="116">
        <v>268</v>
      </c>
    </row>
    <row r="5396" spans="40:45" x14ac:dyDescent="0.25">
      <c r="AN5396" s="116" t="s">
        <v>1146</v>
      </c>
      <c r="AO5396" s="116"/>
      <c r="AP5396" s="116"/>
      <c r="AQ5396" s="116" t="s">
        <v>3</v>
      </c>
      <c r="AR5396" s="116" t="s">
        <v>1091</v>
      </c>
      <c r="AS5396" s="116">
        <v>5077</v>
      </c>
    </row>
    <row r="5397" spans="40:45" x14ac:dyDescent="0.25">
      <c r="AN5397" s="116" t="s">
        <v>1146</v>
      </c>
      <c r="AO5397" s="116" t="s">
        <v>1177</v>
      </c>
      <c r="AP5397" s="116" t="s">
        <v>1182</v>
      </c>
      <c r="AQ5397" s="116" t="s">
        <v>1034</v>
      </c>
      <c r="AR5397" s="116" t="s">
        <v>1091</v>
      </c>
      <c r="AS5397" s="116">
        <v>0</v>
      </c>
    </row>
    <row r="5398" spans="40:45" x14ac:dyDescent="0.25">
      <c r="AN5398" s="116" t="s">
        <v>1146</v>
      </c>
      <c r="AO5398" s="116" t="s">
        <v>1177</v>
      </c>
      <c r="AP5398" s="116" t="s">
        <v>1182</v>
      </c>
      <c r="AQ5398" s="116" t="s">
        <v>1036</v>
      </c>
      <c r="AR5398" s="116" t="s">
        <v>1091</v>
      </c>
      <c r="AS5398" s="116">
        <v>33</v>
      </c>
    </row>
    <row r="5399" spans="40:45" x14ac:dyDescent="0.25">
      <c r="AN5399" s="116" t="s">
        <v>1146</v>
      </c>
      <c r="AO5399" s="116" t="s">
        <v>1177</v>
      </c>
      <c r="AP5399" s="116" t="s">
        <v>1182</v>
      </c>
      <c r="AQ5399" s="116" t="s">
        <v>1038</v>
      </c>
      <c r="AR5399" s="116" t="s">
        <v>1091</v>
      </c>
      <c r="AS5399" s="116">
        <v>30</v>
      </c>
    </row>
    <row r="5400" spans="40:45" x14ac:dyDescent="0.25">
      <c r="AN5400" s="116" t="s">
        <v>1146</v>
      </c>
      <c r="AO5400" s="116" t="s">
        <v>1177</v>
      </c>
      <c r="AP5400" s="116" t="s">
        <v>1182</v>
      </c>
      <c r="AQ5400" s="116" t="s">
        <v>1039</v>
      </c>
      <c r="AR5400" s="116" t="s">
        <v>1091</v>
      </c>
      <c r="AS5400" s="116">
        <v>71</v>
      </c>
    </row>
    <row r="5401" spans="40:45" x14ac:dyDescent="0.25">
      <c r="AN5401" s="116" t="s">
        <v>1146</v>
      </c>
      <c r="AO5401" s="116" t="s">
        <v>1177</v>
      </c>
      <c r="AP5401" s="116" t="s">
        <v>1182</v>
      </c>
      <c r="AQ5401" s="116" t="s">
        <v>1040</v>
      </c>
      <c r="AR5401" s="116" t="s">
        <v>1091</v>
      </c>
      <c r="AS5401" s="116">
        <v>9</v>
      </c>
    </row>
    <row r="5402" spans="40:45" x14ac:dyDescent="0.25">
      <c r="AN5402" s="116" t="s">
        <v>1146</v>
      </c>
      <c r="AO5402" s="116" t="s">
        <v>1177</v>
      </c>
      <c r="AP5402" s="116" t="s">
        <v>1182</v>
      </c>
      <c r="AQ5402" s="116" t="s">
        <v>1042</v>
      </c>
      <c r="AR5402" s="116" t="s">
        <v>1091</v>
      </c>
      <c r="AS5402" s="116">
        <v>39</v>
      </c>
    </row>
    <row r="5403" spans="40:45" x14ac:dyDescent="0.25">
      <c r="AN5403" s="116" t="s">
        <v>1146</v>
      </c>
      <c r="AO5403" s="116"/>
      <c r="AP5403" s="116"/>
      <c r="AQ5403" s="116" t="s">
        <v>3</v>
      </c>
      <c r="AR5403" s="116" t="s">
        <v>1091</v>
      </c>
      <c r="AS5403" s="116">
        <v>183</v>
      </c>
    </row>
    <row r="5404" spans="40:45" x14ac:dyDescent="0.25">
      <c r="AN5404" s="116" t="s">
        <v>1176</v>
      </c>
      <c r="AO5404" s="116" t="s">
        <v>1044</v>
      </c>
      <c r="AP5404" s="116"/>
      <c r="AQ5404" s="116" t="s">
        <v>1034</v>
      </c>
      <c r="AR5404" s="116" t="s">
        <v>1091</v>
      </c>
      <c r="AS5404" s="116">
        <v>294</v>
      </c>
    </row>
    <row r="5405" spans="40:45" x14ac:dyDescent="0.25">
      <c r="AN5405" s="116" t="s">
        <v>1176</v>
      </c>
      <c r="AO5405" s="116" t="s">
        <v>1044</v>
      </c>
      <c r="AP5405" s="116"/>
      <c r="AQ5405" s="116" t="s">
        <v>1037</v>
      </c>
      <c r="AR5405" s="116" t="s">
        <v>1091</v>
      </c>
      <c r="AS5405" s="116">
        <v>20</v>
      </c>
    </row>
    <row r="5406" spans="40:45" x14ac:dyDescent="0.25">
      <c r="AN5406" s="116" t="s">
        <v>1176</v>
      </c>
      <c r="AO5406" s="116" t="s">
        <v>1044</v>
      </c>
      <c r="AP5406" s="116"/>
      <c r="AQ5406" s="116" t="s">
        <v>1038</v>
      </c>
      <c r="AR5406" s="116" t="s">
        <v>1091</v>
      </c>
      <c r="AS5406" s="116">
        <v>8779</v>
      </c>
    </row>
    <row r="5407" spans="40:45" x14ac:dyDescent="0.25">
      <c r="AN5407" s="116" t="s">
        <v>1176</v>
      </c>
      <c r="AO5407" s="116" t="s">
        <v>1044</v>
      </c>
      <c r="AP5407" s="116"/>
      <c r="AQ5407" s="116" t="s">
        <v>1039</v>
      </c>
      <c r="AR5407" s="116" t="s">
        <v>1091</v>
      </c>
      <c r="AS5407" s="116">
        <v>67</v>
      </c>
    </row>
    <row r="5408" spans="40:45" x14ac:dyDescent="0.25">
      <c r="AN5408" s="116" t="s">
        <v>1176</v>
      </c>
      <c r="AO5408" s="116" t="s">
        <v>1044</v>
      </c>
      <c r="AP5408" s="116"/>
      <c r="AQ5408" s="116" t="s">
        <v>1041</v>
      </c>
      <c r="AR5408" s="116" t="s">
        <v>1091</v>
      </c>
      <c r="AS5408" s="116">
        <v>28121</v>
      </c>
    </row>
    <row r="5409" spans="40:45" x14ac:dyDescent="0.25">
      <c r="AN5409" s="116" t="s">
        <v>1176</v>
      </c>
      <c r="AO5409" s="116" t="s">
        <v>1044</v>
      </c>
      <c r="AP5409" s="116"/>
      <c r="AQ5409" s="116" t="s">
        <v>1042</v>
      </c>
      <c r="AR5409" s="116" t="s">
        <v>1091</v>
      </c>
      <c r="AS5409" s="116">
        <v>11888</v>
      </c>
    </row>
    <row r="5410" spans="40:45" x14ac:dyDescent="0.25">
      <c r="AN5410" s="116" t="s">
        <v>1176</v>
      </c>
      <c r="AO5410" s="116"/>
      <c r="AP5410" s="116"/>
      <c r="AQ5410" s="116" t="s">
        <v>3</v>
      </c>
      <c r="AR5410" s="116" t="s">
        <v>1091</v>
      </c>
      <c r="AS5410" s="116">
        <v>49170</v>
      </c>
    </row>
    <row r="5411" spans="40:45" x14ac:dyDescent="0.25">
      <c r="AN5411" s="116" t="s">
        <v>1176</v>
      </c>
      <c r="AO5411" s="116" t="s">
        <v>1178</v>
      </c>
      <c r="AP5411" s="116"/>
      <c r="AQ5411" s="116" t="s">
        <v>1038</v>
      </c>
      <c r="AR5411" s="116" t="s">
        <v>1091</v>
      </c>
      <c r="AS5411" s="116">
        <v>35</v>
      </c>
    </row>
    <row r="5412" spans="40:45" x14ac:dyDescent="0.25">
      <c r="AN5412" s="116" t="s">
        <v>1176</v>
      </c>
      <c r="AO5412" s="116" t="s">
        <v>1178</v>
      </c>
      <c r="AP5412" s="116"/>
      <c r="AQ5412" s="116" t="s">
        <v>1041</v>
      </c>
      <c r="AR5412" s="116" t="s">
        <v>1091</v>
      </c>
      <c r="AS5412" s="116">
        <v>2076</v>
      </c>
    </row>
    <row r="5413" spans="40:45" x14ac:dyDescent="0.25">
      <c r="AN5413" s="116" t="s">
        <v>1176</v>
      </c>
      <c r="AO5413" s="116" t="s">
        <v>1178</v>
      </c>
      <c r="AP5413" s="116"/>
      <c r="AQ5413" s="116" t="s">
        <v>1042</v>
      </c>
      <c r="AR5413" s="116" t="s">
        <v>1091</v>
      </c>
      <c r="AS5413" s="116">
        <v>660</v>
      </c>
    </row>
    <row r="5414" spans="40:45" x14ac:dyDescent="0.25">
      <c r="AN5414" s="116" t="s">
        <v>1176</v>
      </c>
      <c r="AO5414" s="116"/>
      <c r="AP5414" s="116"/>
      <c r="AQ5414" s="116" t="s">
        <v>3</v>
      </c>
      <c r="AR5414" s="116" t="s">
        <v>1091</v>
      </c>
      <c r="AS5414" s="116">
        <v>2770</v>
      </c>
    </row>
    <row r="5415" spans="40:45" x14ac:dyDescent="0.25">
      <c r="AN5415" s="116" t="s">
        <v>1176</v>
      </c>
      <c r="AO5415" s="116" t="s">
        <v>1179</v>
      </c>
      <c r="AP5415" s="116"/>
      <c r="AQ5415" s="116" t="s">
        <v>1038</v>
      </c>
      <c r="AR5415" s="116" t="s">
        <v>1091</v>
      </c>
      <c r="AS5415" s="116">
        <v>413</v>
      </c>
    </row>
    <row r="5416" spans="40:45" x14ac:dyDescent="0.25">
      <c r="AN5416" s="116" t="s">
        <v>1176</v>
      </c>
      <c r="AO5416" s="116" t="s">
        <v>1179</v>
      </c>
      <c r="AP5416" s="116"/>
      <c r="AQ5416" s="116" t="s">
        <v>1042</v>
      </c>
      <c r="AR5416" s="116" t="s">
        <v>1091</v>
      </c>
      <c r="AS5416" s="116">
        <v>344</v>
      </c>
    </row>
    <row r="5417" spans="40:45" x14ac:dyDescent="0.25">
      <c r="AN5417" s="116" t="s">
        <v>1176</v>
      </c>
      <c r="AO5417" s="116"/>
      <c r="AP5417" s="116"/>
      <c r="AQ5417" s="116" t="s">
        <v>3</v>
      </c>
      <c r="AR5417" s="116" t="s">
        <v>1091</v>
      </c>
      <c r="AS5417" s="116">
        <v>757</v>
      </c>
    </row>
    <row r="5418" spans="40:45" x14ac:dyDescent="0.25">
      <c r="AN5418" s="116" t="s">
        <v>1176</v>
      </c>
      <c r="AO5418" s="116" t="s">
        <v>1180</v>
      </c>
      <c r="AP5418" s="116"/>
      <c r="AQ5418" s="116" t="s">
        <v>1034</v>
      </c>
      <c r="AR5418" s="116" t="s">
        <v>1091</v>
      </c>
      <c r="AS5418" s="116">
        <v>294</v>
      </c>
    </row>
    <row r="5419" spans="40:45" x14ac:dyDescent="0.25">
      <c r="AN5419" s="116" t="s">
        <v>1176</v>
      </c>
      <c r="AO5419" s="116" t="s">
        <v>1180</v>
      </c>
      <c r="AP5419" s="116"/>
      <c r="AQ5419" s="116" t="s">
        <v>1038</v>
      </c>
      <c r="AR5419" s="116" t="s">
        <v>1091</v>
      </c>
      <c r="AS5419" s="116">
        <v>7062</v>
      </c>
    </row>
    <row r="5420" spans="40:45" x14ac:dyDescent="0.25">
      <c r="AN5420" s="116" t="s">
        <v>1176</v>
      </c>
      <c r="AO5420" s="116" t="s">
        <v>1180</v>
      </c>
      <c r="AP5420" s="116"/>
      <c r="AQ5420" s="116" t="s">
        <v>1039</v>
      </c>
      <c r="AR5420" s="116" t="s">
        <v>1091</v>
      </c>
      <c r="AS5420" s="116">
        <v>67</v>
      </c>
    </row>
    <row r="5421" spans="40:45" x14ac:dyDescent="0.25">
      <c r="AN5421" s="116" t="s">
        <v>1176</v>
      </c>
      <c r="AO5421" s="116" t="s">
        <v>1180</v>
      </c>
      <c r="AP5421" s="116"/>
      <c r="AQ5421" s="116" t="s">
        <v>1041</v>
      </c>
      <c r="AR5421" s="116" t="s">
        <v>1091</v>
      </c>
      <c r="AS5421" s="116">
        <v>10946</v>
      </c>
    </row>
    <row r="5422" spans="40:45" x14ac:dyDescent="0.25">
      <c r="AN5422" s="116" t="s">
        <v>1176</v>
      </c>
      <c r="AO5422" s="116" t="s">
        <v>1180</v>
      </c>
      <c r="AP5422" s="116"/>
      <c r="AQ5422" s="116" t="s">
        <v>1042</v>
      </c>
      <c r="AR5422" s="116" t="s">
        <v>1091</v>
      </c>
      <c r="AS5422" s="116">
        <v>3382</v>
      </c>
    </row>
    <row r="5423" spans="40:45" x14ac:dyDescent="0.25">
      <c r="AN5423" s="116" t="s">
        <v>1176</v>
      </c>
      <c r="AO5423" s="116"/>
      <c r="AP5423" s="116"/>
      <c r="AQ5423" s="116" t="s">
        <v>3</v>
      </c>
      <c r="AR5423" s="116" t="s">
        <v>1091</v>
      </c>
      <c r="AS5423" s="116">
        <v>21751</v>
      </c>
    </row>
    <row r="5424" spans="40:45" x14ac:dyDescent="0.25">
      <c r="AN5424" s="116" t="s">
        <v>1176</v>
      </c>
      <c r="AO5424" s="116" t="s">
        <v>1181</v>
      </c>
      <c r="AP5424" s="116"/>
      <c r="AQ5424" s="116" t="s">
        <v>1037</v>
      </c>
      <c r="AR5424" s="116" t="s">
        <v>1091</v>
      </c>
      <c r="AS5424" s="116">
        <v>20</v>
      </c>
    </row>
    <row r="5425" spans="40:45" x14ac:dyDescent="0.25">
      <c r="AN5425" s="116" t="s">
        <v>1176</v>
      </c>
      <c r="AO5425" s="116" t="s">
        <v>1181</v>
      </c>
      <c r="AP5425" s="116"/>
      <c r="AQ5425" s="116" t="s">
        <v>1038</v>
      </c>
      <c r="AR5425" s="116" t="s">
        <v>1091</v>
      </c>
      <c r="AS5425" s="116">
        <v>1162</v>
      </c>
    </row>
    <row r="5426" spans="40:45" x14ac:dyDescent="0.25">
      <c r="AN5426" s="116" t="s">
        <v>1176</v>
      </c>
      <c r="AO5426" s="116" t="s">
        <v>1181</v>
      </c>
      <c r="AP5426" s="116"/>
      <c r="AQ5426" s="116" t="s">
        <v>1041</v>
      </c>
      <c r="AR5426" s="116" t="s">
        <v>1091</v>
      </c>
      <c r="AS5426" s="116">
        <v>15100</v>
      </c>
    </row>
    <row r="5427" spans="40:45" x14ac:dyDescent="0.25">
      <c r="AN5427" s="116" t="s">
        <v>1176</v>
      </c>
      <c r="AO5427" s="116" t="s">
        <v>1181</v>
      </c>
      <c r="AP5427" s="116"/>
      <c r="AQ5427" s="116" t="s">
        <v>1042</v>
      </c>
      <c r="AR5427" s="116" t="s">
        <v>1091</v>
      </c>
      <c r="AS5427" s="116">
        <v>7478</v>
      </c>
    </row>
    <row r="5428" spans="40:45" x14ac:dyDescent="0.25">
      <c r="AN5428" s="116" t="s">
        <v>1176</v>
      </c>
      <c r="AO5428" s="116"/>
      <c r="AP5428" s="116"/>
      <c r="AQ5428" s="116" t="s">
        <v>3</v>
      </c>
      <c r="AR5428" s="116" t="s">
        <v>1091</v>
      </c>
      <c r="AS5428" s="116">
        <v>23760</v>
      </c>
    </row>
    <row r="5429" spans="40:45" x14ac:dyDescent="0.25">
      <c r="AN5429" s="116" t="s">
        <v>1176</v>
      </c>
      <c r="AO5429" s="116" t="s">
        <v>1182</v>
      </c>
      <c r="AP5429" s="116"/>
      <c r="AQ5429" s="116" t="s">
        <v>1034</v>
      </c>
      <c r="AR5429" s="116" t="s">
        <v>1091</v>
      </c>
      <c r="AS5429" s="116">
        <v>0</v>
      </c>
    </row>
    <row r="5430" spans="40:45" x14ac:dyDescent="0.25">
      <c r="AN5430" s="116" t="s">
        <v>1176</v>
      </c>
      <c r="AO5430" s="116" t="s">
        <v>1182</v>
      </c>
      <c r="AP5430" s="116"/>
      <c r="AQ5430" s="116" t="s">
        <v>1038</v>
      </c>
      <c r="AR5430" s="116" t="s">
        <v>1091</v>
      </c>
      <c r="AS5430" s="116">
        <v>108</v>
      </c>
    </row>
    <row r="5431" spans="40:45" x14ac:dyDescent="0.25">
      <c r="AN5431" s="116" t="s">
        <v>1176</v>
      </c>
      <c r="AO5431" s="116" t="s">
        <v>1182</v>
      </c>
      <c r="AP5431" s="116"/>
      <c r="AQ5431" s="116" t="s">
        <v>1042</v>
      </c>
      <c r="AR5431" s="116" t="s">
        <v>1091</v>
      </c>
      <c r="AS5431" s="116">
        <v>24</v>
      </c>
    </row>
    <row r="5432" spans="40:45" x14ac:dyDescent="0.25">
      <c r="AN5432" s="116" t="s">
        <v>1176</v>
      </c>
      <c r="AO5432" s="116"/>
      <c r="AP5432" s="116"/>
      <c r="AQ5432" s="116" t="s">
        <v>3</v>
      </c>
      <c r="AR5432" s="116" t="s">
        <v>1091</v>
      </c>
      <c r="AS5432" s="116">
        <v>131</v>
      </c>
    </row>
    <row r="5433" spans="40:45" x14ac:dyDescent="0.25">
      <c r="AN5433" s="116" t="s">
        <v>1177</v>
      </c>
      <c r="AO5433" s="116" t="s">
        <v>1044</v>
      </c>
      <c r="AP5433" s="116"/>
      <c r="AQ5433" s="116" t="s">
        <v>1034</v>
      </c>
      <c r="AR5433" s="116" t="s">
        <v>1091</v>
      </c>
      <c r="AS5433" s="116">
        <v>18</v>
      </c>
    </row>
    <row r="5434" spans="40:45" x14ac:dyDescent="0.25">
      <c r="AN5434" s="116" t="s">
        <v>1177</v>
      </c>
      <c r="AO5434" s="116" t="s">
        <v>1044</v>
      </c>
      <c r="AP5434" s="116"/>
      <c r="AQ5434" s="116" t="s">
        <v>1035</v>
      </c>
      <c r="AR5434" s="116" t="s">
        <v>1091</v>
      </c>
      <c r="AS5434" s="116">
        <v>119</v>
      </c>
    </row>
    <row r="5435" spans="40:45" x14ac:dyDescent="0.25">
      <c r="AN5435" s="116" t="s">
        <v>1177</v>
      </c>
      <c r="AO5435" s="116" t="s">
        <v>1044</v>
      </c>
      <c r="AP5435" s="116"/>
      <c r="AQ5435" s="116" t="s">
        <v>1036</v>
      </c>
      <c r="AR5435" s="116" t="s">
        <v>1091</v>
      </c>
      <c r="AS5435" s="116">
        <v>11911</v>
      </c>
    </row>
    <row r="5436" spans="40:45" x14ac:dyDescent="0.25">
      <c r="AN5436" s="116" t="s">
        <v>1177</v>
      </c>
      <c r="AO5436" s="116" t="s">
        <v>1044</v>
      </c>
      <c r="AP5436" s="116"/>
      <c r="AQ5436" s="116" t="s">
        <v>1037</v>
      </c>
      <c r="AR5436" s="116" t="s">
        <v>1091</v>
      </c>
      <c r="AS5436" s="116">
        <v>7309</v>
      </c>
    </row>
    <row r="5437" spans="40:45" x14ac:dyDescent="0.25">
      <c r="AN5437" s="116" t="s">
        <v>1177</v>
      </c>
      <c r="AO5437" s="116" t="s">
        <v>1044</v>
      </c>
      <c r="AP5437" s="116"/>
      <c r="AQ5437" s="116" t="s">
        <v>1038</v>
      </c>
      <c r="AR5437" s="116" t="s">
        <v>1091</v>
      </c>
      <c r="AS5437" s="116">
        <v>1902</v>
      </c>
    </row>
    <row r="5438" spans="40:45" x14ac:dyDescent="0.25">
      <c r="AN5438" s="116" t="s">
        <v>1177</v>
      </c>
      <c r="AO5438" s="116" t="s">
        <v>1044</v>
      </c>
      <c r="AP5438" s="116"/>
      <c r="AQ5438" s="116" t="s">
        <v>1039</v>
      </c>
      <c r="AR5438" s="116" t="s">
        <v>1091</v>
      </c>
      <c r="AS5438" s="116">
        <v>2192</v>
      </c>
    </row>
    <row r="5439" spans="40:45" x14ac:dyDescent="0.25">
      <c r="AN5439" s="116" t="s">
        <v>1177</v>
      </c>
      <c r="AO5439" s="116" t="s">
        <v>1044</v>
      </c>
      <c r="AP5439" s="116"/>
      <c r="AQ5439" s="116" t="s">
        <v>1040</v>
      </c>
      <c r="AR5439" s="116" t="s">
        <v>1091</v>
      </c>
      <c r="AS5439" s="116">
        <v>189</v>
      </c>
    </row>
    <row r="5440" spans="40:45" x14ac:dyDescent="0.25">
      <c r="AN5440" s="116" t="s">
        <v>1177</v>
      </c>
      <c r="AO5440" s="116" t="s">
        <v>1044</v>
      </c>
      <c r="AP5440" s="116"/>
      <c r="AQ5440" s="116" t="s">
        <v>1041</v>
      </c>
      <c r="AR5440" s="116" t="s">
        <v>1091</v>
      </c>
      <c r="AS5440" s="116">
        <v>873</v>
      </c>
    </row>
    <row r="5441" spans="40:45" x14ac:dyDescent="0.25">
      <c r="AN5441" s="116" t="s">
        <v>1177</v>
      </c>
      <c r="AO5441" s="116" t="s">
        <v>1044</v>
      </c>
      <c r="AP5441" s="116"/>
      <c r="AQ5441" s="116" t="s">
        <v>1042</v>
      </c>
      <c r="AR5441" s="116" t="s">
        <v>1091</v>
      </c>
      <c r="AS5441" s="116">
        <v>836</v>
      </c>
    </row>
    <row r="5442" spans="40:45" x14ac:dyDescent="0.25">
      <c r="AN5442" s="116" t="s">
        <v>1177</v>
      </c>
      <c r="AO5442" s="116"/>
      <c r="AP5442" s="116"/>
      <c r="AQ5442" s="116" t="s">
        <v>3</v>
      </c>
      <c r="AR5442" s="116" t="s">
        <v>1091</v>
      </c>
      <c r="AS5442" s="116">
        <v>25349</v>
      </c>
    </row>
    <row r="5443" spans="40:45" x14ac:dyDescent="0.25">
      <c r="AN5443" s="116" t="s">
        <v>1177</v>
      </c>
      <c r="AO5443" s="116" t="s">
        <v>1178</v>
      </c>
      <c r="AP5443" s="116"/>
      <c r="AQ5443" s="116" t="s">
        <v>1034</v>
      </c>
      <c r="AR5443" s="116" t="s">
        <v>1091</v>
      </c>
      <c r="AS5443" s="116">
        <v>14</v>
      </c>
    </row>
    <row r="5444" spans="40:45" x14ac:dyDescent="0.25">
      <c r="AN5444" s="116" t="s">
        <v>1177</v>
      </c>
      <c r="AO5444" s="116" t="s">
        <v>1178</v>
      </c>
      <c r="AP5444" s="116"/>
      <c r="AQ5444" s="116" t="s">
        <v>1036</v>
      </c>
      <c r="AR5444" s="116" t="s">
        <v>1091</v>
      </c>
      <c r="AS5444" s="116">
        <v>416</v>
      </c>
    </row>
    <row r="5445" spans="40:45" x14ac:dyDescent="0.25">
      <c r="AN5445" s="116" t="s">
        <v>1177</v>
      </c>
      <c r="AO5445" s="116" t="s">
        <v>1178</v>
      </c>
      <c r="AP5445" s="116"/>
      <c r="AQ5445" s="116" t="s">
        <v>1037</v>
      </c>
      <c r="AR5445" s="116" t="s">
        <v>1091</v>
      </c>
      <c r="AS5445" s="116">
        <v>246</v>
      </c>
    </row>
    <row r="5446" spans="40:45" x14ac:dyDescent="0.25">
      <c r="AN5446" s="116" t="s">
        <v>1177</v>
      </c>
      <c r="AO5446" s="116" t="s">
        <v>1178</v>
      </c>
      <c r="AP5446" s="116"/>
      <c r="AQ5446" s="116" t="s">
        <v>1038</v>
      </c>
      <c r="AR5446" s="116" t="s">
        <v>1091</v>
      </c>
      <c r="AS5446" s="116">
        <v>36</v>
      </c>
    </row>
    <row r="5447" spans="40:45" x14ac:dyDescent="0.25">
      <c r="AN5447" s="116" t="s">
        <v>1177</v>
      </c>
      <c r="AO5447" s="116" t="s">
        <v>1178</v>
      </c>
      <c r="AP5447" s="116"/>
      <c r="AQ5447" s="116" t="s">
        <v>1039</v>
      </c>
      <c r="AR5447" s="116" t="s">
        <v>1091</v>
      </c>
      <c r="AS5447" s="116">
        <v>341</v>
      </c>
    </row>
    <row r="5448" spans="40:45" x14ac:dyDescent="0.25">
      <c r="AN5448" s="116" t="s">
        <v>1177</v>
      </c>
      <c r="AO5448" s="116" t="s">
        <v>1178</v>
      </c>
      <c r="AP5448" s="116"/>
      <c r="AQ5448" s="116" t="s">
        <v>1040</v>
      </c>
      <c r="AR5448" s="116" t="s">
        <v>1091</v>
      </c>
      <c r="AS5448" s="116">
        <v>1</v>
      </c>
    </row>
    <row r="5449" spans="40:45" x14ac:dyDescent="0.25">
      <c r="AN5449" s="116" t="s">
        <v>1177</v>
      </c>
      <c r="AO5449" s="116" t="s">
        <v>1178</v>
      </c>
      <c r="AP5449" s="116"/>
      <c r="AQ5449" s="116" t="s">
        <v>1042</v>
      </c>
      <c r="AR5449" s="116" t="s">
        <v>1091</v>
      </c>
      <c r="AS5449" s="116">
        <v>91</v>
      </c>
    </row>
    <row r="5450" spans="40:45" x14ac:dyDescent="0.25">
      <c r="AN5450" s="116" t="s">
        <v>1177</v>
      </c>
      <c r="AO5450" s="116"/>
      <c r="AP5450" s="116"/>
      <c r="AQ5450" s="116" t="s">
        <v>3</v>
      </c>
      <c r="AR5450" s="116" t="s">
        <v>1091</v>
      </c>
      <c r="AS5450" s="116">
        <v>1145</v>
      </c>
    </row>
    <row r="5451" spans="40:45" x14ac:dyDescent="0.25">
      <c r="AN5451" s="116" t="s">
        <v>1177</v>
      </c>
      <c r="AO5451" s="116" t="s">
        <v>1179</v>
      </c>
      <c r="AP5451" s="116"/>
      <c r="AQ5451" s="116" t="s">
        <v>1036</v>
      </c>
      <c r="AR5451" s="116" t="s">
        <v>1091</v>
      </c>
      <c r="AS5451" s="116">
        <v>52</v>
      </c>
    </row>
    <row r="5452" spans="40:45" x14ac:dyDescent="0.25">
      <c r="AN5452" s="116" t="s">
        <v>1177</v>
      </c>
      <c r="AO5452" s="116" t="s">
        <v>1179</v>
      </c>
      <c r="AP5452" s="116"/>
      <c r="AQ5452" s="116" t="s">
        <v>1037</v>
      </c>
      <c r="AR5452" s="116" t="s">
        <v>1091</v>
      </c>
      <c r="AS5452" s="116">
        <v>16</v>
      </c>
    </row>
    <row r="5453" spans="40:45" x14ac:dyDescent="0.25">
      <c r="AN5453" s="116" t="s">
        <v>1177</v>
      </c>
      <c r="AO5453" s="116" t="s">
        <v>1179</v>
      </c>
      <c r="AP5453" s="116"/>
      <c r="AQ5453" s="116" t="s">
        <v>1038</v>
      </c>
      <c r="AR5453" s="116" t="s">
        <v>1091</v>
      </c>
      <c r="AS5453" s="116">
        <v>327</v>
      </c>
    </row>
    <row r="5454" spans="40:45" x14ac:dyDescent="0.25">
      <c r="AN5454" s="116" t="s">
        <v>1177</v>
      </c>
      <c r="AO5454" s="116" t="s">
        <v>1179</v>
      </c>
      <c r="AP5454" s="116"/>
      <c r="AQ5454" s="116" t="s">
        <v>1039</v>
      </c>
      <c r="AR5454" s="116" t="s">
        <v>1091</v>
      </c>
      <c r="AS5454" s="116">
        <v>113</v>
      </c>
    </row>
    <row r="5455" spans="40:45" x14ac:dyDescent="0.25">
      <c r="AN5455" s="116" t="s">
        <v>1177</v>
      </c>
      <c r="AO5455" s="116" t="s">
        <v>1179</v>
      </c>
      <c r="AP5455" s="116"/>
      <c r="AQ5455" s="116" t="s">
        <v>1040</v>
      </c>
      <c r="AR5455" s="116" t="s">
        <v>1091</v>
      </c>
      <c r="AS5455" s="116">
        <v>101</v>
      </c>
    </row>
    <row r="5456" spans="40:45" x14ac:dyDescent="0.25">
      <c r="AN5456" s="116" t="s">
        <v>1177</v>
      </c>
      <c r="AO5456" s="116" t="s">
        <v>1179</v>
      </c>
      <c r="AP5456" s="116"/>
      <c r="AQ5456" s="116" t="s">
        <v>1041</v>
      </c>
      <c r="AR5456" s="116" t="s">
        <v>1091</v>
      </c>
      <c r="AS5456" s="116">
        <v>27</v>
      </c>
    </row>
    <row r="5457" spans="40:45" x14ac:dyDescent="0.25">
      <c r="AN5457" s="116" t="s">
        <v>1177</v>
      </c>
      <c r="AO5457" s="116" t="s">
        <v>1179</v>
      </c>
      <c r="AP5457" s="116"/>
      <c r="AQ5457" s="116" t="s">
        <v>1042</v>
      </c>
      <c r="AR5457" s="116" t="s">
        <v>1091</v>
      </c>
      <c r="AS5457" s="116">
        <v>6</v>
      </c>
    </row>
    <row r="5458" spans="40:45" x14ac:dyDescent="0.25">
      <c r="AN5458" s="116" t="s">
        <v>1177</v>
      </c>
      <c r="AO5458" s="116"/>
      <c r="AP5458" s="116"/>
      <c r="AQ5458" s="116" t="s">
        <v>3</v>
      </c>
      <c r="AR5458" s="116" t="s">
        <v>1091</v>
      </c>
      <c r="AS5458" s="116">
        <v>642</v>
      </c>
    </row>
    <row r="5459" spans="40:45" x14ac:dyDescent="0.25">
      <c r="AN5459" s="116" t="s">
        <v>1177</v>
      </c>
      <c r="AO5459" s="116" t="s">
        <v>1180</v>
      </c>
      <c r="AP5459" s="116"/>
      <c r="AQ5459" s="116" t="s">
        <v>1034</v>
      </c>
      <c r="AR5459" s="116" t="s">
        <v>1091</v>
      </c>
      <c r="AS5459" s="116">
        <v>4</v>
      </c>
    </row>
    <row r="5460" spans="40:45" x14ac:dyDescent="0.25">
      <c r="AN5460" s="116" t="s">
        <v>1177</v>
      </c>
      <c r="AO5460" s="116" t="s">
        <v>1180</v>
      </c>
      <c r="AP5460" s="116"/>
      <c r="AQ5460" s="116" t="s">
        <v>1035</v>
      </c>
      <c r="AR5460" s="116" t="s">
        <v>1091</v>
      </c>
      <c r="AS5460" s="116">
        <v>119</v>
      </c>
    </row>
    <row r="5461" spans="40:45" x14ac:dyDescent="0.25">
      <c r="AN5461" s="116" t="s">
        <v>1177</v>
      </c>
      <c r="AO5461" s="116" t="s">
        <v>1180</v>
      </c>
      <c r="AP5461" s="116"/>
      <c r="AQ5461" s="116" t="s">
        <v>1036</v>
      </c>
      <c r="AR5461" s="116" t="s">
        <v>1091</v>
      </c>
      <c r="AS5461" s="116">
        <v>10177</v>
      </c>
    </row>
    <row r="5462" spans="40:45" x14ac:dyDescent="0.25">
      <c r="AN5462" s="116" t="s">
        <v>1177</v>
      </c>
      <c r="AO5462" s="116" t="s">
        <v>1180</v>
      </c>
      <c r="AP5462" s="116"/>
      <c r="AQ5462" s="116" t="s">
        <v>1037</v>
      </c>
      <c r="AR5462" s="116" t="s">
        <v>1091</v>
      </c>
      <c r="AS5462" s="116">
        <v>4518</v>
      </c>
    </row>
    <row r="5463" spans="40:45" x14ac:dyDescent="0.25">
      <c r="AN5463" s="116" t="s">
        <v>1177</v>
      </c>
      <c r="AO5463" s="116" t="s">
        <v>1180</v>
      </c>
      <c r="AP5463" s="116"/>
      <c r="AQ5463" s="116" t="s">
        <v>1038</v>
      </c>
      <c r="AR5463" s="116" t="s">
        <v>1091</v>
      </c>
      <c r="AS5463" s="116">
        <v>1156</v>
      </c>
    </row>
    <row r="5464" spans="40:45" x14ac:dyDescent="0.25">
      <c r="AN5464" s="116" t="s">
        <v>1177</v>
      </c>
      <c r="AO5464" s="116" t="s">
        <v>1180</v>
      </c>
      <c r="AP5464" s="116"/>
      <c r="AQ5464" s="116" t="s">
        <v>1039</v>
      </c>
      <c r="AR5464" s="116" t="s">
        <v>1091</v>
      </c>
      <c r="AS5464" s="116">
        <v>1666</v>
      </c>
    </row>
    <row r="5465" spans="40:45" x14ac:dyDescent="0.25">
      <c r="AN5465" s="116" t="s">
        <v>1177</v>
      </c>
      <c r="AO5465" s="116" t="s">
        <v>1180</v>
      </c>
      <c r="AP5465" s="116"/>
      <c r="AQ5465" s="116" t="s">
        <v>1040</v>
      </c>
      <c r="AR5465" s="116" t="s">
        <v>1091</v>
      </c>
      <c r="AS5465" s="116">
        <v>78</v>
      </c>
    </row>
    <row r="5466" spans="40:45" x14ac:dyDescent="0.25">
      <c r="AN5466" s="116" t="s">
        <v>1177</v>
      </c>
      <c r="AO5466" s="116" t="s">
        <v>1180</v>
      </c>
      <c r="AP5466" s="116"/>
      <c r="AQ5466" s="116" t="s">
        <v>1041</v>
      </c>
      <c r="AR5466" s="116" t="s">
        <v>1091</v>
      </c>
      <c r="AS5466" s="116">
        <v>153</v>
      </c>
    </row>
    <row r="5467" spans="40:45" x14ac:dyDescent="0.25">
      <c r="AN5467" s="116" t="s">
        <v>1177</v>
      </c>
      <c r="AO5467" s="116" t="s">
        <v>1180</v>
      </c>
      <c r="AP5467" s="116"/>
      <c r="AQ5467" s="116" t="s">
        <v>1042</v>
      </c>
      <c r="AR5467" s="116" t="s">
        <v>1091</v>
      </c>
      <c r="AS5467" s="116">
        <v>432</v>
      </c>
    </row>
    <row r="5468" spans="40:45" x14ac:dyDescent="0.25">
      <c r="AN5468" s="116" t="s">
        <v>1177</v>
      </c>
      <c r="AO5468" s="116"/>
      <c r="AP5468" s="116"/>
      <c r="AQ5468" s="116" t="s">
        <v>3</v>
      </c>
      <c r="AR5468" s="116" t="s">
        <v>1091</v>
      </c>
      <c r="AS5468" s="116">
        <v>18302</v>
      </c>
    </row>
    <row r="5469" spans="40:45" x14ac:dyDescent="0.25">
      <c r="AN5469" s="116" t="s">
        <v>1177</v>
      </c>
      <c r="AO5469" s="116" t="s">
        <v>1181</v>
      </c>
      <c r="AP5469" s="116"/>
      <c r="AQ5469" s="116" t="s">
        <v>1036</v>
      </c>
      <c r="AR5469" s="116" t="s">
        <v>1091</v>
      </c>
      <c r="AS5469" s="116">
        <v>1233</v>
      </c>
    </row>
    <row r="5470" spans="40:45" x14ac:dyDescent="0.25">
      <c r="AN5470" s="116" t="s">
        <v>1177</v>
      </c>
      <c r="AO5470" s="116" t="s">
        <v>1181</v>
      </c>
      <c r="AP5470" s="116"/>
      <c r="AQ5470" s="116" t="s">
        <v>1037</v>
      </c>
      <c r="AR5470" s="116" t="s">
        <v>1091</v>
      </c>
      <c r="AS5470" s="116">
        <v>2529</v>
      </c>
    </row>
    <row r="5471" spans="40:45" x14ac:dyDescent="0.25">
      <c r="AN5471" s="116" t="s">
        <v>1177</v>
      </c>
      <c r="AO5471" s="116" t="s">
        <v>1181</v>
      </c>
      <c r="AP5471" s="116"/>
      <c r="AQ5471" s="116" t="s">
        <v>1038</v>
      </c>
      <c r="AR5471" s="116" t="s">
        <v>1091</v>
      </c>
      <c r="AS5471" s="116">
        <v>354</v>
      </c>
    </row>
    <row r="5472" spans="40:45" x14ac:dyDescent="0.25">
      <c r="AN5472" s="116" t="s">
        <v>1177</v>
      </c>
      <c r="AO5472" s="116" t="s">
        <v>1181</v>
      </c>
      <c r="AP5472" s="116"/>
      <c r="AQ5472" s="116" t="s">
        <v>1041</v>
      </c>
      <c r="AR5472" s="116" t="s">
        <v>1091</v>
      </c>
      <c r="AS5472" s="116">
        <v>693</v>
      </c>
    </row>
    <row r="5473" spans="40:45" x14ac:dyDescent="0.25">
      <c r="AN5473" s="116" t="s">
        <v>1177</v>
      </c>
      <c r="AO5473" s="116" t="s">
        <v>1181</v>
      </c>
      <c r="AP5473" s="116"/>
      <c r="AQ5473" s="116" t="s">
        <v>1042</v>
      </c>
      <c r="AR5473" s="116" t="s">
        <v>1091</v>
      </c>
      <c r="AS5473" s="116">
        <v>268</v>
      </c>
    </row>
    <row r="5474" spans="40:45" x14ac:dyDescent="0.25">
      <c r="AN5474" s="116" t="s">
        <v>1177</v>
      </c>
      <c r="AO5474" s="116"/>
      <c r="AP5474" s="116"/>
      <c r="AQ5474" s="116" t="s">
        <v>3</v>
      </c>
      <c r="AR5474" s="116" t="s">
        <v>1091</v>
      </c>
      <c r="AS5474" s="116">
        <v>5077</v>
      </c>
    </row>
    <row r="5475" spans="40:45" x14ac:dyDescent="0.25">
      <c r="AN5475" s="116" t="s">
        <v>1177</v>
      </c>
      <c r="AO5475" s="116" t="s">
        <v>1182</v>
      </c>
      <c r="AP5475" s="116"/>
      <c r="AQ5475" s="116" t="s">
        <v>1034</v>
      </c>
      <c r="AR5475" s="116" t="s">
        <v>1091</v>
      </c>
      <c r="AS5475" s="116">
        <v>0</v>
      </c>
    </row>
    <row r="5476" spans="40:45" x14ac:dyDescent="0.25">
      <c r="AN5476" s="116" t="s">
        <v>1177</v>
      </c>
      <c r="AO5476" s="116" t="s">
        <v>1182</v>
      </c>
      <c r="AP5476" s="116"/>
      <c r="AQ5476" s="116" t="s">
        <v>1036</v>
      </c>
      <c r="AR5476" s="116" t="s">
        <v>1091</v>
      </c>
      <c r="AS5476" s="116">
        <v>33</v>
      </c>
    </row>
    <row r="5477" spans="40:45" x14ac:dyDescent="0.25">
      <c r="AN5477" s="116" t="s">
        <v>1177</v>
      </c>
      <c r="AO5477" s="116" t="s">
        <v>1182</v>
      </c>
      <c r="AP5477" s="116"/>
      <c r="AQ5477" s="116" t="s">
        <v>1038</v>
      </c>
      <c r="AR5477" s="116" t="s">
        <v>1091</v>
      </c>
      <c r="AS5477" s="116">
        <v>30</v>
      </c>
    </row>
    <row r="5478" spans="40:45" x14ac:dyDescent="0.25">
      <c r="AN5478" s="116" t="s">
        <v>1177</v>
      </c>
      <c r="AO5478" s="116" t="s">
        <v>1182</v>
      </c>
      <c r="AP5478" s="116"/>
      <c r="AQ5478" s="116" t="s">
        <v>1039</v>
      </c>
      <c r="AR5478" s="116" t="s">
        <v>1091</v>
      </c>
      <c r="AS5478" s="116">
        <v>71</v>
      </c>
    </row>
    <row r="5479" spans="40:45" x14ac:dyDescent="0.25">
      <c r="AN5479" s="116" t="s">
        <v>1177</v>
      </c>
      <c r="AO5479" s="116" t="s">
        <v>1182</v>
      </c>
      <c r="AP5479" s="116"/>
      <c r="AQ5479" s="116" t="s">
        <v>1040</v>
      </c>
      <c r="AR5479" s="116" t="s">
        <v>1091</v>
      </c>
      <c r="AS5479" s="116">
        <v>9</v>
      </c>
    </row>
    <row r="5480" spans="40:45" x14ac:dyDescent="0.25">
      <c r="AN5480" s="116" t="s">
        <v>1177</v>
      </c>
      <c r="AO5480" s="116" t="s">
        <v>1182</v>
      </c>
      <c r="AP5480" s="116"/>
      <c r="AQ5480" s="116" t="s">
        <v>1042</v>
      </c>
      <c r="AR5480" s="116" t="s">
        <v>1091</v>
      </c>
      <c r="AS5480" s="116">
        <v>39</v>
      </c>
    </row>
    <row r="5481" spans="40:45" x14ac:dyDescent="0.25">
      <c r="AN5481" s="116" t="s">
        <v>1177</v>
      </c>
      <c r="AO5481" s="116"/>
      <c r="AP5481" s="116"/>
      <c r="AQ5481" s="116" t="s">
        <v>3</v>
      </c>
      <c r="AR5481" s="116" t="s">
        <v>1091</v>
      </c>
      <c r="AS5481" s="116">
        <v>183</v>
      </c>
    </row>
    <row r="5482" spans="40:45" x14ac:dyDescent="0.25">
      <c r="AN5482" s="116" t="s">
        <v>1187</v>
      </c>
      <c r="AO5482" s="116" t="s">
        <v>1188</v>
      </c>
      <c r="AP5482" s="116"/>
      <c r="AQ5482" s="116" t="s">
        <v>1034</v>
      </c>
      <c r="AR5482" s="116" t="s">
        <v>1024</v>
      </c>
      <c r="AS5482" s="116">
        <v>30442</v>
      </c>
    </row>
    <row r="5483" spans="40:45" x14ac:dyDescent="0.25">
      <c r="AN5483" s="116" t="s">
        <v>1187</v>
      </c>
      <c r="AO5483" s="116" t="s">
        <v>1188</v>
      </c>
      <c r="AP5483" s="116"/>
      <c r="AQ5483" s="116" t="s">
        <v>1035</v>
      </c>
      <c r="AR5483" s="116" t="s">
        <v>1024</v>
      </c>
      <c r="AS5483" s="116">
        <v>29038</v>
      </c>
    </row>
    <row r="5484" spans="40:45" x14ac:dyDescent="0.25">
      <c r="AN5484" s="116" t="s">
        <v>1187</v>
      </c>
      <c r="AO5484" s="116" t="s">
        <v>1188</v>
      </c>
      <c r="AP5484" s="116"/>
      <c r="AQ5484" s="116" t="s">
        <v>1036</v>
      </c>
      <c r="AR5484" s="116" t="s">
        <v>1024</v>
      </c>
      <c r="AS5484" s="116">
        <v>137</v>
      </c>
    </row>
    <row r="5485" spans="40:45" x14ac:dyDescent="0.25">
      <c r="AN5485" s="116" t="s">
        <v>1187</v>
      </c>
      <c r="AO5485" s="116" t="s">
        <v>1188</v>
      </c>
      <c r="AP5485" s="116"/>
      <c r="AQ5485" s="116" t="s">
        <v>1037</v>
      </c>
      <c r="AR5485" s="116" t="s">
        <v>1024</v>
      </c>
      <c r="AS5485" s="116">
        <v>6648</v>
      </c>
    </row>
    <row r="5486" spans="40:45" x14ac:dyDescent="0.25">
      <c r="AN5486" s="116" t="s">
        <v>1187</v>
      </c>
      <c r="AO5486" s="116" t="s">
        <v>1188</v>
      </c>
      <c r="AP5486" s="116"/>
      <c r="AQ5486" s="116" t="s">
        <v>1038</v>
      </c>
      <c r="AR5486" s="116" t="s">
        <v>1024</v>
      </c>
      <c r="AS5486" s="116">
        <v>28119</v>
      </c>
    </row>
    <row r="5487" spans="40:45" x14ac:dyDescent="0.25">
      <c r="AN5487" s="116" t="s">
        <v>1187</v>
      </c>
      <c r="AO5487" s="116" t="s">
        <v>1188</v>
      </c>
      <c r="AP5487" s="116"/>
      <c r="AQ5487" s="116" t="s">
        <v>1039</v>
      </c>
      <c r="AR5487" s="116" t="s">
        <v>1024</v>
      </c>
      <c r="AS5487" s="116">
        <v>704</v>
      </c>
    </row>
    <row r="5488" spans="40:45" x14ac:dyDescent="0.25">
      <c r="AN5488" s="116" t="s">
        <v>1187</v>
      </c>
      <c r="AO5488" s="116" t="s">
        <v>1188</v>
      </c>
      <c r="AP5488" s="116"/>
      <c r="AQ5488" s="116" t="s">
        <v>1040</v>
      </c>
      <c r="AR5488" s="116" t="s">
        <v>1024</v>
      </c>
      <c r="AS5488" s="116">
        <v>3998</v>
      </c>
    </row>
    <row r="5489" spans="40:45" x14ac:dyDescent="0.25">
      <c r="AN5489" s="116" t="s">
        <v>1187</v>
      </c>
      <c r="AO5489" s="116" t="s">
        <v>1188</v>
      </c>
      <c r="AP5489" s="116"/>
      <c r="AQ5489" s="116" t="s">
        <v>1041</v>
      </c>
      <c r="AR5489" s="116" t="s">
        <v>1024</v>
      </c>
      <c r="AS5489" s="116">
        <v>1543</v>
      </c>
    </row>
    <row r="5490" spans="40:45" x14ac:dyDescent="0.25">
      <c r="AN5490" s="116" t="s">
        <v>1187</v>
      </c>
      <c r="AO5490" s="116" t="s">
        <v>1188</v>
      </c>
      <c r="AP5490" s="116"/>
      <c r="AQ5490" s="116" t="s">
        <v>1042</v>
      </c>
      <c r="AR5490" s="116" t="s">
        <v>1024</v>
      </c>
      <c r="AS5490" s="116">
        <v>1123</v>
      </c>
    </row>
    <row r="5491" spans="40:45" x14ac:dyDescent="0.25">
      <c r="AN5491" s="116" t="s">
        <v>1187</v>
      </c>
      <c r="AO5491" s="116"/>
      <c r="AP5491" s="116"/>
      <c r="AQ5491" s="116" t="s">
        <v>3</v>
      </c>
      <c r="AR5491" s="116" t="s">
        <v>1024</v>
      </c>
      <c r="AS5491" s="116">
        <v>101752</v>
      </c>
    </row>
    <row r="5492" spans="40:45" x14ac:dyDescent="0.25">
      <c r="AN5492" s="116" t="s">
        <v>1189</v>
      </c>
      <c r="AO5492" s="116" t="s">
        <v>1188</v>
      </c>
      <c r="AP5492" s="116"/>
      <c r="AQ5492" s="116" t="s">
        <v>1034</v>
      </c>
      <c r="AR5492" s="116" t="s">
        <v>1024</v>
      </c>
      <c r="AS5492" s="116">
        <v>337393</v>
      </c>
    </row>
    <row r="5493" spans="40:45" x14ac:dyDescent="0.25">
      <c r="AN5493" s="116" t="s">
        <v>1189</v>
      </c>
      <c r="AO5493" s="116" t="s">
        <v>1188</v>
      </c>
      <c r="AP5493" s="116"/>
      <c r="AQ5493" s="116" t="s">
        <v>1035</v>
      </c>
      <c r="AR5493" s="116" t="s">
        <v>1024</v>
      </c>
      <c r="AS5493" s="116">
        <v>264332</v>
      </c>
    </row>
    <row r="5494" spans="40:45" x14ac:dyDescent="0.25">
      <c r="AN5494" s="116" t="s">
        <v>1189</v>
      </c>
      <c r="AO5494" s="116" t="s">
        <v>1188</v>
      </c>
      <c r="AP5494" s="116"/>
      <c r="AQ5494" s="116" t="s">
        <v>1036</v>
      </c>
      <c r="AR5494" s="116" t="s">
        <v>1024</v>
      </c>
      <c r="AS5494" s="116">
        <v>165344</v>
      </c>
    </row>
    <row r="5495" spans="40:45" x14ac:dyDescent="0.25">
      <c r="AN5495" s="116" t="s">
        <v>1189</v>
      </c>
      <c r="AO5495" s="116" t="s">
        <v>1188</v>
      </c>
      <c r="AP5495" s="116"/>
      <c r="AQ5495" s="116" t="s">
        <v>1037</v>
      </c>
      <c r="AR5495" s="116" t="s">
        <v>1024</v>
      </c>
      <c r="AS5495" s="116">
        <v>936125</v>
      </c>
    </row>
    <row r="5496" spans="40:45" x14ac:dyDescent="0.25">
      <c r="AN5496" s="116" t="s">
        <v>1189</v>
      </c>
      <c r="AO5496" s="116" t="s">
        <v>1188</v>
      </c>
      <c r="AP5496" s="116"/>
      <c r="AQ5496" s="116" t="s">
        <v>1038</v>
      </c>
      <c r="AR5496" s="116" t="s">
        <v>1024</v>
      </c>
      <c r="AS5496" s="116">
        <v>191194</v>
      </c>
    </row>
    <row r="5497" spans="40:45" x14ac:dyDescent="0.25">
      <c r="AN5497" s="116" t="s">
        <v>1189</v>
      </c>
      <c r="AO5497" s="116" t="s">
        <v>1188</v>
      </c>
      <c r="AP5497" s="116"/>
      <c r="AQ5497" s="116" t="s">
        <v>1039</v>
      </c>
      <c r="AR5497" s="116" t="s">
        <v>1024</v>
      </c>
      <c r="AS5497" s="116">
        <v>447773</v>
      </c>
    </row>
    <row r="5498" spans="40:45" x14ac:dyDescent="0.25">
      <c r="AN5498" s="116" t="s">
        <v>1189</v>
      </c>
      <c r="AO5498" s="116" t="s">
        <v>1188</v>
      </c>
      <c r="AP5498" s="116"/>
      <c r="AQ5498" s="116" t="s">
        <v>1040</v>
      </c>
      <c r="AR5498" s="116" t="s">
        <v>1024</v>
      </c>
      <c r="AS5498" s="116">
        <v>673771</v>
      </c>
    </row>
    <row r="5499" spans="40:45" x14ac:dyDescent="0.25">
      <c r="AN5499" s="116" t="s">
        <v>1189</v>
      </c>
      <c r="AO5499" s="116" t="s">
        <v>1188</v>
      </c>
      <c r="AP5499" s="116"/>
      <c r="AQ5499" s="116" t="s">
        <v>1041</v>
      </c>
      <c r="AR5499" s="116" t="s">
        <v>1024</v>
      </c>
      <c r="AS5499" s="116">
        <v>376625</v>
      </c>
    </row>
    <row r="5500" spans="40:45" x14ac:dyDescent="0.25">
      <c r="AN5500" s="116" t="s">
        <v>1189</v>
      </c>
      <c r="AO5500" s="116" t="s">
        <v>1188</v>
      </c>
      <c r="AP5500" s="116"/>
      <c r="AQ5500" s="116" t="s">
        <v>1042</v>
      </c>
      <c r="AR5500" s="116" t="s">
        <v>1024</v>
      </c>
      <c r="AS5500" s="116">
        <v>118708</v>
      </c>
    </row>
    <row r="5501" spans="40:45" x14ac:dyDescent="0.25">
      <c r="AN5501" s="116" t="s">
        <v>1189</v>
      </c>
      <c r="AO5501" s="116"/>
      <c r="AP5501" s="116"/>
      <c r="AQ5501" s="116" t="s">
        <v>3</v>
      </c>
      <c r="AR5501" s="116" t="s">
        <v>1024</v>
      </c>
      <c r="AS5501" s="116">
        <v>3511264</v>
      </c>
    </row>
    <row r="5502" spans="40:45" x14ac:dyDescent="0.25">
      <c r="AN5502" s="116" t="s">
        <v>1190</v>
      </c>
      <c r="AO5502" s="116" t="s">
        <v>1188</v>
      </c>
      <c r="AP5502" s="116"/>
      <c r="AQ5502" s="116" t="s">
        <v>1034</v>
      </c>
      <c r="AR5502" s="116" t="s">
        <v>1024</v>
      </c>
      <c r="AS5502" s="116">
        <v>392433</v>
      </c>
    </row>
    <row r="5503" spans="40:45" x14ac:dyDescent="0.25">
      <c r="AN5503" s="116" t="s">
        <v>1190</v>
      </c>
      <c r="AO5503" s="116" t="s">
        <v>1188</v>
      </c>
      <c r="AP5503" s="116"/>
      <c r="AQ5503" s="116" t="s">
        <v>1035</v>
      </c>
      <c r="AR5503" s="116" t="s">
        <v>1024</v>
      </c>
      <c r="AS5503" s="116">
        <v>516968</v>
      </c>
    </row>
    <row r="5504" spans="40:45" x14ac:dyDescent="0.25">
      <c r="AN5504" s="116" t="s">
        <v>1190</v>
      </c>
      <c r="AO5504" s="116" t="s">
        <v>1188</v>
      </c>
      <c r="AP5504" s="116"/>
      <c r="AQ5504" s="116" t="s">
        <v>1036</v>
      </c>
      <c r="AR5504" s="116" t="s">
        <v>1024</v>
      </c>
      <c r="AS5504" s="116">
        <v>403784</v>
      </c>
    </row>
    <row r="5505" spans="40:45" x14ac:dyDescent="0.25">
      <c r="AN5505" s="116" t="s">
        <v>1190</v>
      </c>
      <c r="AO5505" s="116" t="s">
        <v>1188</v>
      </c>
      <c r="AP5505" s="116"/>
      <c r="AQ5505" s="116" t="s">
        <v>1037</v>
      </c>
      <c r="AR5505" s="116" t="s">
        <v>1024</v>
      </c>
      <c r="AS5505" s="116">
        <v>562317</v>
      </c>
    </row>
    <row r="5506" spans="40:45" x14ac:dyDescent="0.25">
      <c r="AN5506" s="116" t="s">
        <v>1190</v>
      </c>
      <c r="AO5506" s="116" t="s">
        <v>1188</v>
      </c>
      <c r="AP5506" s="116"/>
      <c r="AQ5506" s="116" t="s">
        <v>1038</v>
      </c>
      <c r="AR5506" s="116" t="s">
        <v>1024</v>
      </c>
      <c r="AS5506" s="116">
        <v>12709</v>
      </c>
    </row>
    <row r="5507" spans="40:45" x14ac:dyDescent="0.25">
      <c r="AN5507" s="116" t="s">
        <v>1190</v>
      </c>
      <c r="AO5507" s="116" t="s">
        <v>1188</v>
      </c>
      <c r="AP5507" s="116"/>
      <c r="AQ5507" s="116" t="s">
        <v>1039</v>
      </c>
      <c r="AR5507" s="116" t="s">
        <v>1024</v>
      </c>
      <c r="AS5507" s="116">
        <v>22016</v>
      </c>
    </row>
    <row r="5508" spans="40:45" x14ac:dyDescent="0.25">
      <c r="AN5508" s="116" t="s">
        <v>1190</v>
      </c>
      <c r="AO5508" s="116" t="s">
        <v>1188</v>
      </c>
      <c r="AP5508" s="116"/>
      <c r="AQ5508" s="116" t="s">
        <v>1040</v>
      </c>
      <c r="AR5508" s="116" t="s">
        <v>1024</v>
      </c>
      <c r="AS5508" s="116">
        <v>8858</v>
      </c>
    </row>
    <row r="5509" spans="40:45" x14ac:dyDescent="0.25">
      <c r="AN5509" s="116" t="s">
        <v>1190</v>
      </c>
      <c r="AO5509" s="116" t="s">
        <v>1188</v>
      </c>
      <c r="AP5509" s="116"/>
      <c r="AQ5509" s="116" t="s">
        <v>1041</v>
      </c>
      <c r="AR5509" s="116" t="s">
        <v>1024</v>
      </c>
      <c r="AS5509" s="116">
        <v>58993</v>
      </c>
    </row>
    <row r="5510" spans="40:45" x14ac:dyDescent="0.25">
      <c r="AN5510" s="116" t="s">
        <v>1190</v>
      </c>
      <c r="AO5510" s="116" t="s">
        <v>1188</v>
      </c>
      <c r="AP5510" s="116"/>
      <c r="AQ5510" s="116" t="s">
        <v>1042</v>
      </c>
      <c r="AR5510" s="116" t="s">
        <v>1024</v>
      </c>
      <c r="AS5510" s="116">
        <v>672</v>
      </c>
    </row>
    <row r="5511" spans="40:45" x14ac:dyDescent="0.25">
      <c r="AN5511" s="116" t="s">
        <v>1190</v>
      </c>
      <c r="AO5511" s="116"/>
      <c r="AP5511" s="116"/>
      <c r="AQ5511" s="116" t="s">
        <v>3</v>
      </c>
      <c r="AR5511" s="116" t="s">
        <v>1024</v>
      </c>
      <c r="AS5511" s="116">
        <v>1978750</v>
      </c>
    </row>
    <row r="5512" spans="40:45" x14ac:dyDescent="0.25">
      <c r="AN5512" s="116" t="s">
        <v>1191</v>
      </c>
      <c r="AO5512" s="116" t="s">
        <v>1188</v>
      </c>
      <c r="AP5512" s="116"/>
      <c r="AQ5512" s="116" t="s">
        <v>1034</v>
      </c>
      <c r="AR5512" s="116" t="s">
        <v>1024</v>
      </c>
      <c r="AS5512" s="116">
        <v>109862</v>
      </c>
    </row>
    <row r="5513" spans="40:45" x14ac:dyDescent="0.25">
      <c r="AN5513" s="116" t="s">
        <v>1191</v>
      </c>
      <c r="AO5513" s="116" t="s">
        <v>1188</v>
      </c>
      <c r="AP5513" s="116"/>
      <c r="AQ5513" s="116" t="s">
        <v>1035</v>
      </c>
      <c r="AR5513" s="116" t="s">
        <v>1024</v>
      </c>
      <c r="AS5513" s="116">
        <v>79729</v>
      </c>
    </row>
    <row r="5514" spans="40:45" x14ac:dyDescent="0.25">
      <c r="AN5514" s="116" t="s">
        <v>1191</v>
      </c>
      <c r="AO5514" s="116" t="s">
        <v>1188</v>
      </c>
      <c r="AP5514" s="116"/>
      <c r="AQ5514" s="116" t="s">
        <v>1036</v>
      </c>
      <c r="AR5514" s="116" t="s">
        <v>1024</v>
      </c>
      <c r="AS5514" s="116">
        <v>682482</v>
      </c>
    </row>
    <row r="5515" spans="40:45" x14ac:dyDescent="0.25">
      <c r="AN5515" s="116" t="s">
        <v>1191</v>
      </c>
      <c r="AO5515" s="116" t="s">
        <v>1188</v>
      </c>
      <c r="AP5515" s="116"/>
      <c r="AQ5515" s="116" t="s">
        <v>1037</v>
      </c>
      <c r="AR5515" s="116" t="s">
        <v>1024</v>
      </c>
      <c r="AS5515" s="116">
        <v>131463</v>
      </c>
    </row>
    <row r="5516" spans="40:45" x14ac:dyDescent="0.25">
      <c r="AN5516" s="116" t="s">
        <v>1191</v>
      </c>
      <c r="AO5516" s="116" t="s">
        <v>1188</v>
      </c>
      <c r="AP5516" s="116"/>
      <c r="AQ5516" s="116" t="s">
        <v>1038</v>
      </c>
      <c r="AR5516" s="116" t="s">
        <v>1024</v>
      </c>
      <c r="AS5516" s="116">
        <v>7003</v>
      </c>
    </row>
    <row r="5517" spans="40:45" x14ac:dyDescent="0.25">
      <c r="AN5517" s="116" t="s">
        <v>1191</v>
      </c>
      <c r="AO5517" s="116" t="s">
        <v>1188</v>
      </c>
      <c r="AP5517" s="116"/>
      <c r="AQ5517" s="116" t="s">
        <v>1039</v>
      </c>
      <c r="AR5517" s="116" t="s">
        <v>1024</v>
      </c>
      <c r="AS5517" s="116">
        <v>19970</v>
      </c>
    </row>
    <row r="5518" spans="40:45" x14ac:dyDescent="0.25">
      <c r="AN5518" s="116" t="s">
        <v>1191</v>
      </c>
      <c r="AO5518" s="116" t="s">
        <v>1188</v>
      </c>
      <c r="AP5518" s="116"/>
      <c r="AQ5518" s="116" t="s">
        <v>1040</v>
      </c>
      <c r="AR5518" s="116" t="s">
        <v>1024</v>
      </c>
      <c r="AS5518" s="116">
        <v>83729</v>
      </c>
    </row>
    <row r="5519" spans="40:45" x14ac:dyDescent="0.25">
      <c r="AN5519" s="116" t="s">
        <v>1191</v>
      </c>
      <c r="AO5519" s="116" t="s">
        <v>1188</v>
      </c>
      <c r="AP5519" s="116"/>
      <c r="AQ5519" s="116" t="s">
        <v>1041</v>
      </c>
      <c r="AR5519" s="116" t="s">
        <v>1024</v>
      </c>
      <c r="AS5519" s="116">
        <v>10571</v>
      </c>
    </row>
    <row r="5520" spans="40:45" x14ac:dyDescent="0.25">
      <c r="AN5520" s="116" t="s">
        <v>1191</v>
      </c>
      <c r="AO5520" s="116" t="s">
        <v>1188</v>
      </c>
      <c r="AP5520" s="116"/>
      <c r="AQ5520" s="116" t="s">
        <v>1042</v>
      </c>
      <c r="AR5520" s="116" t="s">
        <v>1024</v>
      </c>
      <c r="AS5520" s="116">
        <v>2938</v>
      </c>
    </row>
    <row r="5521" spans="40:45" x14ac:dyDescent="0.25">
      <c r="AN5521" s="116" t="s">
        <v>1191</v>
      </c>
      <c r="AO5521" s="116"/>
      <c r="AP5521" s="116"/>
      <c r="AQ5521" s="116" t="s">
        <v>3</v>
      </c>
      <c r="AR5521" s="116" t="s">
        <v>1024</v>
      </c>
      <c r="AS5521" s="116">
        <v>1127748</v>
      </c>
    </row>
    <row r="5522" spans="40:45" x14ac:dyDescent="0.25">
      <c r="AN5522" s="116" t="s">
        <v>1086</v>
      </c>
      <c r="AO5522" s="116" t="s">
        <v>1188</v>
      </c>
      <c r="AP5522" s="116"/>
      <c r="AQ5522" s="116" t="s">
        <v>1034</v>
      </c>
      <c r="AR5522" s="116" t="s">
        <v>1024</v>
      </c>
      <c r="AS5522" s="116">
        <v>31358</v>
      </c>
    </row>
    <row r="5523" spans="40:45" x14ac:dyDescent="0.25">
      <c r="AN5523" s="116" t="s">
        <v>1086</v>
      </c>
      <c r="AO5523" s="116" t="s">
        <v>1188</v>
      </c>
      <c r="AP5523" s="116"/>
      <c r="AQ5523" s="116" t="s">
        <v>1035</v>
      </c>
      <c r="AR5523" s="116" t="s">
        <v>1024</v>
      </c>
      <c r="AS5523" s="116">
        <v>50285</v>
      </c>
    </row>
    <row r="5524" spans="40:45" x14ac:dyDescent="0.25">
      <c r="AN5524" s="116" t="s">
        <v>1086</v>
      </c>
      <c r="AO5524" s="116" t="s">
        <v>1188</v>
      </c>
      <c r="AP5524" s="116"/>
      <c r="AQ5524" s="116" t="s">
        <v>1036</v>
      </c>
      <c r="AR5524" s="116" t="s">
        <v>1024</v>
      </c>
      <c r="AS5524" s="116">
        <v>13044</v>
      </c>
    </row>
    <row r="5525" spans="40:45" x14ac:dyDescent="0.25">
      <c r="AN5525" s="116" t="s">
        <v>1086</v>
      </c>
      <c r="AO5525" s="116" t="s">
        <v>1188</v>
      </c>
      <c r="AP5525" s="116"/>
      <c r="AQ5525" s="116" t="s">
        <v>1037</v>
      </c>
      <c r="AR5525" s="116" t="s">
        <v>1024</v>
      </c>
      <c r="AS5525" s="116">
        <v>4015</v>
      </c>
    </row>
    <row r="5526" spans="40:45" x14ac:dyDescent="0.25">
      <c r="AN5526" s="116" t="s">
        <v>1086</v>
      </c>
      <c r="AO5526" s="116" t="s">
        <v>1188</v>
      </c>
      <c r="AP5526" s="116"/>
      <c r="AQ5526" s="116" t="s">
        <v>1038</v>
      </c>
      <c r="AR5526" s="116" t="s">
        <v>1024</v>
      </c>
      <c r="AS5526" s="116">
        <v>602</v>
      </c>
    </row>
    <row r="5527" spans="40:45" x14ac:dyDescent="0.25">
      <c r="AN5527" s="116" t="s">
        <v>1086</v>
      </c>
      <c r="AO5527" s="116" t="s">
        <v>1188</v>
      </c>
      <c r="AP5527" s="116"/>
      <c r="AQ5527" s="116" t="s">
        <v>1039</v>
      </c>
      <c r="AR5527" s="116" t="s">
        <v>1024</v>
      </c>
      <c r="AS5527" s="116">
        <v>8280</v>
      </c>
    </row>
    <row r="5528" spans="40:45" x14ac:dyDescent="0.25">
      <c r="AN5528" s="116" t="s">
        <v>1086</v>
      </c>
      <c r="AO5528" s="116" t="s">
        <v>1188</v>
      </c>
      <c r="AP5528" s="116"/>
      <c r="AQ5528" s="116" t="s">
        <v>1040</v>
      </c>
      <c r="AR5528" s="116" t="s">
        <v>1024</v>
      </c>
      <c r="AS5528" s="116">
        <v>328</v>
      </c>
    </row>
    <row r="5529" spans="40:45" x14ac:dyDescent="0.25">
      <c r="AN5529" s="116" t="s">
        <v>1086</v>
      </c>
      <c r="AO5529" s="116" t="s">
        <v>1188</v>
      </c>
      <c r="AP5529" s="116"/>
      <c r="AQ5529" s="116" t="s">
        <v>1041</v>
      </c>
      <c r="AR5529" s="116" t="s">
        <v>1024</v>
      </c>
      <c r="AS5529" s="116">
        <v>396</v>
      </c>
    </row>
    <row r="5530" spans="40:45" x14ac:dyDescent="0.25">
      <c r="AN5530" s="116" t="s">
        <v>1086</v>
      </c>
      <c r="AO5530" s="116" t="s">
        <v>1188</v>
      </c>
      <c r="AP5530" s="116"/>
      <c r="AQ5530" s="116" t="s">
        <v>1042</v>
      </c>
      <c r="AR5530" s="116" t="s">
        <v>1024</v>
      </c>
      <c r="AS5530" s="116">
        <v>980</v>
      </c>
    </row>
    <row r="5531" spans="40:45" x14ac:dyDescent="0.25">
      <c r="AN5531" s="116" t="s">
        <v>1086</v>
      </c>
      <c r="AO5531" s="116"/>
      <c r="AP5531" s="116"/>
      <c r="AQ5531" s="116" t="s">
        <v>3</v>
      </c>
      <c r="AR5531" s="116" t="s">
        <v>1024</v>
      </c>
      <c r="AS5531" s="116">
        <v>109288</v>
      </c>
    </row>
    <row r="5532" spans="40:45" x14ac:dyDescent="0.25">
      <c r="AN5532" s="116" t="s">
        <v>1192</v>
      </c>
      <c r="AO5532" s="116" t="s">
        <v>1188</v>
      </c>
      <c r="AP5532" s="116"/>
      <c r="AQ5532" s="116" t="s">
        <v>1034</v>
      </c>
      <c r="AR5532" s="116" t="s">
        <v>1024</v>
      </c>
      <c r="AS5532" s="116">
        <v>213134</v>
      </c>
    </row>
    <row r="5533" spans="40:45" x14ac:dyDescent="0.25">
      <c r="AN5533" s="116" t="s">
        <v>1192</v>
      </c>
      <c r="AO5533" s="116" t="s">
        <v>1188</v>
      </c>
      <c r="AP5533" s="116"/>
      <c r="AQ5533" s="116" t="s">
        <v>1035</v>
      </c>
      <c r="AR5533" s="116" t="s">
        <v>1024</v>
      </c>
      <c r="AS5533" s="116">
        <v>323096</v>
      </c>
    </row>
    <row r="5534" spans="40:45" x14ac:dyDescent="0.25">
      <c r="AN5534" s="116" t="s">
        <v>1192</v>
      </c>
      <c r="AO5534" s="116" t="s">
        <v>1188</v>
      </c>
      <c r="AP5534" s="116"/>
      <c r="AQ5534" s="116" t="s">
        <v>1036</v>
      </c>
      <c r="AR5534" s="116" t="s">
        <v>1024</v>
      </c>
      <c r="AS5534" s="116">
        <v>547</v>
      </c>
    </row>
    <row r="5535" spans="40:45" x14ac:dyDescent="0.25">
      <c r="AN5535" s="116" t="s">
        <v>1192</v>
      </c>
      <c r="AO5535" s="116" t="s">
        <v>1188</v>
      </c>
      <c r="AP5535" s="116"/>
      <c r="AQ5535" s="116" t="s">
        <v>1037</v>
      </c>
      <c r="AR5535" s="116" t="s">
        <v>1024</v>
      </c>
      <c r="AS5535" s="116">
        <v>149111</v>
      </c>
    </row>
    <row r="5536" spans="40:45" x14ac:dyDescent="0.25">
      <c r="AN5536" s="116" t="s">
        <v>1192</v>
      </c>
      <c r="AO5536" s="116" t="s">
        <v>1188</v>
      </c>
      <c r="AP5536" s="116"/>
      <c r="AQ5536" s="116" t="s">
        <v>1038</v>
      </c>
      <c r="AR5536" s="116" t="s">
        <v>1024</v>
      </c>
      <c r="AS5536" s="116">
        <v>345647</v>
      </c>
    </row>
    <row r="5537" spans="40:45" x14ac:dyDescent="0.25">
      <c r="AN5537" s="116" t="s">
        <v>1192</v>
      </c>
      <c r="AO5537" s="116" t="s">
        <v>1188</v>
      </c>
      <c r="AP5537" s="116"/>
      <c r="AQ5537" s="116" t="s">
        <v>1039</v>
      </c>
      <c r="AR5537" s="116" t="s">
        <v>1024</v>
      </c>
      <c r="AS5537" s="116">
        <v>231466</v>
      </c>
    </row>
    <row r="5538" spans="40:45" x14ac:dyDescent="0.25">
      <c r="AN5538" s="116" t="s">
        <v>1192</v>
      </c>
      <c r="AO5538" s="116" t="s">
        <v>1188</v>
      </c>
      <c r="AP5538" s="116"/>
      <c r="AQ5538" s="116" t="s">
        <v>1040</v>
      </c>
      <c r="AR5538" s="116" t="s">
        <v>1024</v>
      </c>
      <c r="AS5538" s="116">
        <v>511688</v>
      </c>
    </row>
    <row r="5539" spans="40:45" x14ac:dyDescent="0.25">
      <c r="AN5539" s="116" t="s">
        <v>1192</v>
      </c>
      <c r="AO5539" s="116" t="s">
        <v>1188</v>
      </c>
      <c r="AP5539" s="116"/>
      <c r="AQ5539" s="116" t="s">
        <v>1041</v>
      </c>
      <c r="AR5539" s="116" t="s">
        <v>1024</v>
      </c>
      <c r="AS5539" s="116">
        <v>152949</v>
      </c>
    </row>
    <row r="5540" spans="40:45" x14ac:dyDescent="0.25">
      <c r="AN5540" s="116" t="s">
        <v>1192</v>
      </c>
      <c r="AO5540" s="116" t="s">
        <v>1188</v>
      </c>
      <c r="AP5540" s="116"/>
      <c r="AQ5540" s="116" t="s">
        <v>1042</v>
      </c>
      <c r="AR5540" s="116" t="s">
        <v>1024</v>
      </c>
      <c r="AS5540" s="116">
        <v>271666</v>
      </c>
    </row>
    <row r="5541" spans="40:45" x14ac:dyDescent="0.25">
      <c r="AN5541" s="116" t="s">
        <v>1192</v>
      </c>
      <c r="AO5541" s="116"/>
      <c r="AP5541" s="116"/>
      <c r="AQ5541" s="116" t="s">
        <v>3</v>
      </c>
      <c r="AR5541" s="116" t="s">
        <v>1024</v>
      </c>
      <c r="AS5541" s="116">
        <v>2199304</v>
      </c>
    </row>
    <row r="5542" spans="40:45" x14ac:dyDescent="0.25">
      <c r="AN5542" s="116" t="s">
        <v>1193</v>
      </c>
      <c r="AO5542" s="116" t="s">
        <v>1188</v>
      </c>
      <c r="AP5542" s="116"/>
      <c r="AQ5542" s="116" t="s">
        <v>1034</v>
      </c>
      <c r="AR5542" s="116" t="s">
        <v>1024</v>
      </c>
      <c r="AS5542" s="116">
        <v>749</v>
      </c>
    </row>
    <row r="5543" spans="40:45" x14ac:dyDescent="0.25">
      <c r="AN5543" s="116" t="s">
        <v>1193</v>
      </c>
      <c r="AO5543" s="116" t="s">
        <v>1188</v>
      </c>
      <c r="AP5543" s="116"/>
      <c r="AQ5543" s="116" t="s">
        <v>1035</v>
      </c>
      <c r="AR5543" s="116" t="s">
        <v>1024</v>
      </c>
      <c r="AS5543" s="116">
        <v>137</v>
      </c>
    </row>
    <row r="5544" spans="40:45" x14ac:dyDescent="0.25">
      <c r="AN5544" s="116" t="s">
        <v>1193</v>
      </c>
      <c r="AO5544" s="116" t="s">
        <v>1188</v>
      </c>
      <c r="AP5544" s="116"/>
      <c r="AQ5544" s="116" t="s">
        <v>1036</v>
      </c>
      <c r="AR5544" s="116" t="s">
        <v>1024</v>
      </c>
      <c r="AS5544" s="116">
        <v>183</v>
      </c>
    </row>
    <row r="5545" spans="40:45" x14ac:dyDescent="0.25">
      <c r="AN5545" s="116" t="s">
        <v>1193</v>
      </c>
      <c r="AO5545" s="116" t="s">
        <v>1188</v>
      </c>
      <c r="AP5545" s="116"/>
      <c r="AQ5545" s="116" t="s">
        <v>1037</v>
      </c>
      <c r="AR5545" s="116" t="s">
        <v>1024</v>
      </c>
      <c r="AS5545" s="116">
        <v>620</v>
      </c>
    </row>
    <row r="5546" spans="40:45" x14ac:dyDescent="0.25">
      <c r="AN5546" s="116" t="s">
        <v>1193</v>
      </c>
      <c r="AO5546" s="116" t="s">
        <v>1188</v>
      </c>
      <c r="AP5546" s="116"/>
      <c r="AQ5546" s="116" t="s">
        <v>1038</v>
      </c>
      <c r="AR5546" s="116" t="s">
        <v>1024</v>
      </c>
      <c r="AS5546" s="116">
        <v>392</v>
      </c>
    </row>
    <row r="5547" spans="40:45" x14ac:dyDescent="0.25">
      <c r="AN5547" s="116" t="s">
        <v>1193</v>
      </c>
      <c r="AO5547" s="116" t="s">
        <v>1188</v>
      </c>
      <c r="AP5547" s="116"/>
      <c r="AQ5547" s="116" t="s">
        <v>1039</v>
      </c>
      <c r="AR5547" s="116" t="s">
        <v>1024</v>
      </c>
      <c r="AS5547" s="116">
        <v>613</v>
      </c>
    </row>
    <row r="5548" spans="40:45" x14ac:dyDescent="0.25">
      <c r="AN5548" s="116" t="s">
        <v>1193</v>
      </c>
      <c r="AO5548" s="116" t="s">
        <v>1188</v>
      </c>
      <c r="AP5548" s="116"/>
      <c r="AQ5548" s="116" t="s">
        <v>1040</v>
      </c>
      <c r="AR5548" s="116" t="s">
        <v>1024</v>
      </c>
      <c r="AS5548" s="116">
        <v>10</v>
      </c>
    </row>
    <row r="5549" spans="40:45" x14ac:dyDescent="0.25">
      <c r="AN5549" s="116" t="s">
        <v>1193</v>
      </c>
      <c r="AO5549" s="116" t="s">
        <v>1188</v>
      </c>
      <c r="AP5549" s="116"/>
      <c r="AQ5549" s="116" t="s">
        <v>1041</v>
      </c>
      <c r="AR5549" s="116" t="s">
        <v>1024</v>
      </c>
      <c r="AS5549" s="116">
        <v>89</v>
      </c>
    </row>
    <row r="5550" spans="40:45" x14ac:dyDescent="0.25">
      <c r="AN5550" s="116" t="s">
        <v>1193</v>
      </c>
      <c r="AO5550" s="116" t="s">
        <v>1188</v>
      </c>
      <c r="AP5550" s="116"/>
      <c r="AQ5550" s="116" t="s">
        <v>1042</v>
      </c>
      <c r="AR5550" s="116" t="s">
        <v>1024</v>
      </c>
      <c r="AS5550" s="116">
        <v>23</v>
      </c>
    </row>
    <row r="5551" spans="40:45" x14ac:dyDescent="0.25">
      <c r="AN5551" s="116" t="s">
        <v>1193</v>
      </c>
      <c r="AO5551" s="116"/>
      <c r="AP5551" s="116"/>
      <c r="AQ5551" s="116" t="s">
        <v>3</v>
      </c>
      <c r="AR5551" s="116" t="s">
        <v>1024</v>
      </c>
      <c r="AS5551" s="116">
        <v>2818</v>
      </c>
    </row>
    <row r="5552" spans="40:45" x14ac:dyDescent="0.25">
      <c r="AN5552" s="116" t="s">
        <v>1194</v>
      </c>
      <c r="AO5552" s="116" t="s">
        <v>1188</v>
      </c>
      <c r="AP5552" s="116"/>
      <c r="AQ5552" s="116" t="s">
        <v>1035</v>
      </c>
      <c r="AR5552" s="116" t="s">
        <v>1024</v>
      </c>
      <c r="AS5552" s="116">
        <v>35</v>
      </c>
    </row>
    <row r="5553" spans="40:45" x14ac:dyDescent="0.25">
      <c r="AN5553" s="116" t="s">
        <v>1194</v>
      </c>
      <c r="AO5553" s="116" t="s">
        <v>1188</v>
      </c>
      <c r="AP5553" s="116"/>
      <c r="AQ5553" s="116" t="s">
        <v>1036</v>
      </c>
      <c r="AR5553" s="116" t="s">
        <v>1024</v>
      </c>
      <c r="AS5553" s="116">
        <v>10</v>
      </c>
    </row>
    <row r="5554" spans="40:45" x14ac:dyDescent="0.25">
      <c r="AN5554" s="116" t="s">
        <v>1194</v>
      </c>
      <c r="AO5554" s="116" t="s">
        <v>1188</v>
      </c>
      <c r="AP5554" s="116"/>
      <c r="AQ5554" s="116" t="s">
        <v>1037</v>
      </c>
      <c r="AR5554" s="116" t="s">
        <v>1024</v>
      </c>
      <c r="AS5554" s="116">
        <v>156</v>
      </c>
    </row>
    <row r="5555" spans="40:45" x14ac:dyDescent="0.25">
      <c r="AN5555" s="116" t="s">
        <v>1194</v>
      </c>
      <c r="AO5555" s="116" t="s">
        <v>1188</v>
      </c>
      <c r="AP5555" s="116"/>
      <c r="AQ5555" s="116" t="s">
        <v>1038</v>
      </c>
      <c r="AR5555" s="116" t="s">
        <v>1024</v>
      </c>
      <c r="AS5555" s="116"/>
    </row>
    <row r="5556" spans="40:45" x14ac:dyDescent="0.25">
      <c r="AN5556" s="116" t="s">
        <v>1194</v>
      </c>
      <c r="AO5556" s="116" t="s">
        <v>1188</v>
      </c>
      <c r="AP5556" s="116"/>
      <c r="AQ5556" s="116" t="s">
        <v>1039</v>
      </c>
      <c r="AR5556" s="116" t="s">
        <v>1024</v>
      </c>
      <c r="AS5556" s="116"/>
    </row>
    <row r="5557" spans="40:45" x14ac:dyDescent="0.25">
      <c r="AN5557" s="116" t="s">
        <v>1194</v>
      </c>
      <c r="AO5557" s="116" t="s">
        <v>1188</v>
      </c>
      <c r="AP5557" s="116"/>
      <c r="AQ5557" s="116" t="s">
        <v>1040</v>
      </c>
      <c r="AR5557" s="116" t="s">
        <v>1024</v>
      </c>
      <c r="AS5557" s="116">
        <v>6</v>
      </c>
    </row>
    <row r="5558" spans="40:45" x14ac:dyDescent="0.25">
      <c r="AN5558" s="116" t="s">
        <v>1194</v>
      </c>
      <c r="AO5558" s="116" t="s">
        <v>1188</v>
      </c>
      <c r="AP5558" s="116"/>
      <c r="AQ5558" s="116" t="s">
        <v>1041</v>
      </c>
      <c r="AR5558" s="116" t="s">
        <v>1024</v>
      </c>
      <c r="AS5558" s="116">
        <v>54</v>
      </c>
    </row>
    <row r="5559" spans="40:45" x14ac:dyDescent="0.25">
      <c r="AN5559" s="116" t="s">
        <v>1194</v>
      </c>
      <c r="AO5559" s="116"/>
      <c r="AP5559" s="116"/>
      <c r="AQ5559" s="116" t="s">
        <v>3</v>
      </c>
      <c r="AR5559" s="116" t="s">
        <v>1024</v>
      </c>
      <c r="AS5559" s="116">
        <v>261</v>
      </c>
    </row>
    <row r="5560" spans="40:45" x14ac:dyDescent="0.25">
      <c r="AN5560" s="116" t="s">
        <v>1195</v>
      </c>
      <c r="AO5560" s="116" t="s">
        <v>1188</v>
      </c>
      <c r="AP5560" s="116"/>
      <c r="AQ5560" s="116" t="s">
        <v>1034</v>
      </c>
      <c r="AR5560" s="116" t="s">
        <v>1024</v>
      </c>
      <c r="AS5560" s="116">
        <v>53364464</v>
      </c>
    </row>
    <row r="5561" spans="40:45" x14ac:dyDescent="0.25">
      <c r="AN5561" s="116" t="s">
        <v>1195</v>
      </c>
      <c r="AO5561" s="116" t="s">
        <v>1188</v>
      </c>
      <c r="AP5561" s="116"/>
      <c r="AQ5561" s="116" t="s">
        <v>1035</v>
      </c>
      <c r="AR5561" s="116" t="s">
        <v>1024</v>
      </c>
      <c r="AS5561" s="116">
        <v>76551983</v>
      </c>
    </row>
    <row r="5562" spans="40:45" x14ac:dyDescent="0.25">
      <c r="AN5562" s="116" t="s">
        <v>1195</v>
      </c>
      <c r="AO5562" s="116" t="s">
        <v>1188</v>
      </c>
      <c r="AP5562" s="116"/>
      <c r="AQ5562" s="116" t="s">
        <v>1036</v>
      </c>
      <c r="AR5562" s="116" t="s">
        <v>1024</v>
      </c>
      <c r="AS5562" s="116">
        <v>6490318</v>
      </c>
    </row>
    <row r="5563" spans="40:45" x14ac:dyDescent="0.25">
      <c r="AN5563" s="116" t="s">
        <v>1195</v>
      </c>
      <c r="AO5563" s="116" t="s">
        <v>1188</v>
      </c>
      <c r="AP5563" s="116"/>
      <c r="AQ5563" s="116" t="s">
        <v>1037</v>
      </c>
      <c r="AR5563" s="116" t="s">
        <v>1024</v>
      </c>
      <c r="AS5563" s="116">
        <v>67981965</v>
      </c>
    </row>
    <row r="5564" spans="40:45" x14ac:dyDescent="0.25">
      <c r="AN5564" s="116" t="s">
        <v>1195</v>
      </c>
      <c r="AO5564" s="116" t="s">
        <v>1188</v>
      </c>
      <c r="AP5564" s="116"/>
      <c r="AQ5564" s="116" t="s">
        <v>1038</v>
      </c>
      <c r="AR5564" s="116" t="s">
        <v>1024</v>
      </c>
      <c r="AS5564" s="116">
        <v>111600358</v>
      </c>
    </row>
    <row r="5565" spans="40:45" x14ac:dyDescent="0.25">
      <c r="AN5565" s="116" t="s">
        <v>1195</v>
      </c>
      <c r="AO5565" s="116" t="s">
        <v>1188</v>
      </c>
      <c r="AP5565" s="116"/>
      <c r="AQ5565" s="116" t="s">
        <v>1039</v>
      </c>
      <c r="AR5565" s="116" t="s">
        <v>1024</v>
      </c>
      <c r="AS5565" s="116">
        <v>235319605</v>
      </c>
    </row>
    <row r="5566" spans="40:45" x14ac:dyDescent="0.25">
      <c r="AN5566" s="116" t="s">
        <v>1195</v>
      </c>
      <c r="AO5566" s="116" t="s">
        <v>1188</v>
      </c>
      <c r="AP5566" s="116"/>
      <c r="AQ5566" s="116" t="s">
        <v>1040</v>
      </c>
      <c r="AR5566" s="116" t="s">
        <v>1024</v>
      </c>
      <c r="AS5566" s="116">
        <v>311156930</v>
      </c>
    </row>
    <row r="5567" spans="40:45" x14ac:dyDescent="0.25">
      <c r="AN5567" s="116" t="s">
        <v>1195</v>
      </c>
      <c r="AO5567" s="116" t="s">
        <v>1188</v>
      </c>
      <c r="AP5567" s="116"/>
      <c r="AQ5567" s="116" t="s">
        <v>1041</v>
      </c>
      <c r="AR5567" s="116" t="s">
        <v>1024</v>
      </c>
      <c r="AS5567" s="116">
        <v>154721019</v>
      </c>
    </row>
    <row r="5568" spans="40:45" x14ac:dyDescent="0.25">
      <c r="AN5568" s="116" t="s">
        <v>1195</v>
      </c>
      <c r="AO5568" s="116" t="s">
        <v>1188</v>
      </c>
      <c r="AP5568" s="116"/>
      <c r="AQ5568" s="116" t="s">
        <v>1042</v>
      </c>
      <c r="AR5568" s="116" t="s">
        <v>1024</v>
      </c>
      <c r="AS5568" s="116">
        <v>22920439</v>
      </c>
    </row>
    <row r="5569" spans="40:45" x14ac:dyDescent="0.25">
      <c r="AN5569" s="116" t="s">
        <v>1195</v>
      </c>
      <c r="AO5569" s="116"/>
      <c r="AP5569" s="116"/>
      <c r="AQ5569" s="116" t="s">
        <v>3</v>
      </c>
      <c r="AR5569" s="116" t="s">
        <v>1024</v>
      </c>
      <c r="AS5569" s="116">
        <v>1040107080</v>
      </c>
    </row>
    <row r="5570" spans="40:45" x14ac:dyDescent="0.25">
      <c r="AN5570" s="116" t="s">
        <v>1196</v>
      </c>
      <c r="AO5570" s="116" t="s">
        <v>1188</v>
      </c>
      <c r="AP5570" s="116"/>
      <c r="AQ5570" s="116" t="s">
        <v>1034</v>
      </c>
      <c r="AR5570" s="116" t="s">
        <v>1024</v>
      </c>
      <c r="AS5570" s="116">
        <v>10561700</v>
      </c>
    </row>
    <row r="5571" spans="40:45" x14ac:dyDescent="0.25">
      <c r="AN5571" s="116" t="s">
        <v>1196</v>
      </c>
      <c r="AO5571" s="116" t="s">
        <v>1188</v>
      </c>
      <c r="AP5571" s="116"/>
      <c r="AQ5571" s="116" t="s">
        <v>1035</v>
      </c>
      <c r="AR5571" s="116" t="s">
        <v>1024</v>
      </c>
      <c r="AS5571" s="116">
        <v>733038</v>
      </c>
    </row>
    <row r="5572" spans="40:45" x14ac:dyDescent="0.25">
      <c r="AN5572" s="116" t="s">
        <v>1196</v>
      </c>
      <c r="AO5572" s="116" t="s">
        <v>1188</v>
      </c>
      <c r="AP5572" s="116"/>
      <c r="AQ5572" s="116" t="s">
        <v>1036</v>
      </c>
      <c r="AR5572" s="116" t="s">
        <v>1024</v>
      </c>
      <c r="AS5572" s="116">
        <v>12</v>
      </c>
    </row>
    <row r="5573" spans="40:45" x14ac:dyDescent="0.25">
      <c r="AN5573" s="116" t="s">
        <v>1196</v>
      </c>
      <c r="AO5573" s="116" t="s">
        <v>1188</v>
      </c>
      <c r="AP5573" s="116"/>
      <c r="AQ5573" s="116" t="s">
        <v>1037</v>
      </c>
      <c r="AR5573" s="116" t="s">
        <v>1024</v>
      </c>
      <c r="AS5573" s="116">
        <v>2130114</v>
      </c>
    </row>
    <row r="5574" spans="40:45" x14ac:dyDescent="0.25">
      <c r="AN5574" s="116" t="s">
        <v>1196</v>
      </c>
      <c r="AO5574" s="116" t="s">
        <v>1188</v>
      </c>
      <c r="AP5574" s="116"/>
      <c r="AQ5574" s="116" t="s">
        <v>1038</v>
      </c>
      <c r="AR5574" s="116" t="s">
        <v>1024</v>
      </c>
      <c r="AS5574" s="116">
        <v>4189465</v>
      </c>
    </row>
    <row r="5575" spans="40:45" x14ac:dyDescent="0.25">
      <c r="AN5575" s="116" t="s">
        <v>1196</v>
      </c>
      <c r="AO5575" s="116" t="s">
        <v>1188</v>
      </c>
      <c r="AP5575" s="116"/>
      <c r="AQ5575" s="116" t="s">
        <v>1039</v>
      </c>
      <c r="AR5575" s="116" t="s">
        <v>1024</v>
      </c>
      <c r="AS5575" s="116">
        <v>8720994</v>
      </c>
    </row>
    <row r="5576" spans="40:45" x14ac:dyDescent="0.25">
      <c r="AN5576" s="116" t="s">
        <v>1196</v>
      </c>
      <c r="AO5576" s="116" t="s">
        <v>1188</v>
      </c>
      <c r="AP5576" s="116"/>
      <c r="AQ5576" s="116" t="s">
        <v>1040</v>
      </c>
      <c r="AR5576" s="116" t="s">
        <v>1024</v>
      </c>
      <c r="AS5576" s="116">
        <v>7917530</v>
      </c>
    </row>
    <row r="5577" spans="40:45" x14ac:dyDescent="0.25">
      <c r="AN5577" s="116" t="s">
        <v>1196</v>
      </c>
      <c r="AO5577" s="116" t="s">
        <v>1188</v>
      </c>
      <c r="AP5577" s="116"/>
      <c r="AQ5577" s="116" t="s">
        <v>1041</v>
      </c>
      <c r="AR5577" s="116" t="s">
        <v>1024</v>
      </c>
      <c r="AS5577" s="116">
        <v>26248144</v>
      </c>
    </row>
    <row r="5578" spans="40:45" x14ac:dyDescent="0.25">
      <c r="AN5578" s="116" t="s">
        <v>1196</v>
      </c>
      <c r="AO5578" s="116" t="s">
        <v>1188</v>
      </c>
      <c r="AP5578" s="116"/>
      <c r="AQ5578" s="116" t="s">
        <v>1042</v>
      </c>
      <c r="AR5578" s="116" t="s">
        <v>1024</v>
      </c>
      <c r="AS5578" s="116">
        <v>1660727</v>
      </c>
    </row>
    <row r="5579" spans="40:45" x14ac:dyDescent="0.25">
      <c r="AN5579" s="116" t="s">
        <v>1196</v>
      </c>
      <c r="AO5579" s="116"/>
      <c r="AP5579" s="116"/>
      <c r="AQ5579" s="116" t="s">
        <v>3</v>
      </c>
      <c r="AR5579" s="116" t="s">
        <v>1024</v>
      </c>
      <c r="AS5579" s="116">
        <v>62161724</v>
      </c>
    </row>
    <row r="5580" spans="40:45" x14ac:dyDescent="0.25">
      <c r="AN5580" s="116" t="s">
        <v>1197</v>
      </c>
      <c r="AO5580" s="116" t="s">
        <v>1188</v>
      </c>
      <c r="AP5580" s="116"/>
      <c r="AQ5580" s="116" t="s">
        <v>1034</v>
      </c>
      <c r="AR5580" s="116" t="s">
        <v>1024</v>
      </c>
      <c r="AS5580" s="116">
        <v>57173</v>
      </c>
    </row>
    <row r="5581" spans="40:45" x14ac:dyDescent="0.25">
      <c r="AN5581" s="116" t="s">
        <v>1197</v>
      </c>
      <c r="AO5581" s="116" t="s">
        <v>1188</v>
      </c>
      <c r="AP5581" s="116"/>
      <c r="AQ5581" s="116" t="s">
        <v>1035</v>
      </c>
      <c r="AR5581" s="116" t="s">
        <v>1024</v>
      </c>
      <c r="AS5581" s="116">
        <v>12637</v>
      </c>
    </row>
    <row r="5582" spans="40:45" x14ac:dyDescent="0.25">
      <c r="AN5582" s="116" t="s">
        <v>1197</v>
      </c>
      <c r="AO5582" s="116" t="s">
        <v>1188</v>
      </c>
      <c r="AP5582" s="116"/>
      <c r="AQ5582" s="116" t="s">
        <v>1036</v>
      </c>
      <c r="AR5582" s="116" t="s">
        <v>1024</v>
      </c>
      <c r="AS5582" s="116">
        <v>1026</v>
      </c>
    </row>
    <row r="5583" spans="40:45" x14ac:dyDescent="0.25">
      <c r="AN5583" s="116" t="s">
        <v>1197</v>
      </c>
      <c r="AO5583" s="116" t="s">
        <v>1188</v>
      </c>
      <c r="AP5583" s="116"/>
      <c r="AQ5583" s="116" t="s">
        <v>1037</v>
      </c>
      <c r="AR5583" s="116" t="s">
        <v>1024</v>
      </c>
      <c r="AS5583" s="116">
        <v>8031</v>
      </c>
    </row>
    <row r="5584" spans="40:45" x14ac:dyDescent="0.25">
      <c r="AN5584" s="116" t="s">
        <v>1197</v>
      </c>
      <c r="AO5584" s="116" t="s">
        <v>1188</v>
      </c>
      <c r="AP5584" s="116"/>
      <c r="AQ5584" s="116" t="s">
        <v>1038</v>
      </c>
      <c r="AR5584" s="116" t="s">
        <v>1024</v>
      </c>
      <c r="AS5584" s="116">
        <v>22</v>
      </c>
    </row>
    <row r="5585" spans="40:45" x14ac:dyDescent="0.25">
      <c r="AN5585" s="116" t="s">
        <v>1197</v>
      </c>
      <c r="AO5585" s="116" t="s">
        <v>1188</v>
      </c>
      <c r="AP5585" s="116"/>
      <c r="AQ5585" s="116" t="s">
        <v>1039</v>
      </c>
      <c r="AR5585" s="116" t="s">
        <v>1024</v>
      </c>
      <c r="AS5585" s="116">
        <v>15</v>
      </c>
    </row>
    <row r="5586" spans="40:45" x14ac:dyDescent="0.25">
      <c r="AN5586" s="116" t="s">
        <v>1197</v>
      </c>
      <c r="AO5586" s="116" t="s">
        <v>1188</v>
      </c>
      <c r="AP5586" s="116"/>
      <c r="AQ5586" s="116" t="s">
        <v>1040</v>
      </c>
      <c r="AR5586" s="116" t="s">
        <v>1024</v>
      </c>
      <c r="AS5586" s="116"/>
    </row>
    <row r="5587" spans="40:45" x14ac:dyDescent="0.25">
      <c r="AN5587" s="116" t="s">
        <v>1197</v>
      </c>
      <c r="AO5587" s="116" t="s">
        <v>1188</v>
      </c>
      <c r="AP5587" s="116"/>
      <c r="AQ5587" s="116" t="s">
        <v>1041</v>
      </c>
      <c r="AR5587" s="116" t="s">
        <v>1024</v>
      </c>
      <c r="AS5587" s="116">
        <v>1</v>
      </c>
    </row>
    <row r="5588" spans="40:45" x14ac:dyDescent="0.25">
      <c r="AN5588" s="116" t="s">
        <v>1197</v>
      </c>
      <c r="AO5588" s="116" t="s">
        <v>1188</v>
      </c>
      <c r="AP5588" s="116"/>
      <c r="AQ5588" s="116" t="s">
        <v>1042</v>
      </c>
      <c r="AR5588" s="116" t="s">
        <v>1024</v>
      </c>
      <c r="AS5588" s="116">
        <v>16383</v>
      </c>
    </row>
    <row r="5589" spans="40:45" x14ac:dyDescent="0.25">
      <c r="AN5589" s="116" t="s">
        <v>1197</v>
      </c>
      <c r="AO5589" s="116"/>
      <c r="AP5589" s="116"/>
      <c r="AQ5589" s="116" t="s">
        <v>3</v>
      </c>
      <c r="AR5589" s="116" t="s">
        <v>1024</v>
      </c>
      <c r="AS5589" s="116">
        <v>95289</v>
      </c>
    </row>
    <row r="5590" spans="40:45" x14ac:dyDescent="0.25">
      <c r="AN5590" s="116" t="s">
        <v>1189</v>
      </c>
      <c r="AO5590" s="116" t="s">
        <v>1044</v>
      </c>
      <c r="AP5590" s="116"/>
      <c r="AQ5590" s="116" t="s">
        <v>1034</v>
      </c>
      <c r="AR5590" s="116" t="s">
        <v>1024</v>
      </c>
      <c r="AS5590" s="116">
        <v>337393</v>
      </c>
    </row>
    <row r="5591" spans="40:45" x14ac:dyDescent="0.25">
      <c r="AN5591" s="116" t="s">
        <v>1189</v>
      </c>
      <c r="AO5591" s="116" t="s">
        <v>1044</v>
      </c>
      <c r="AP5591" s="116"/>
      <c r="AQ5591" s="116" t="s">
        <v>1035</v>
      </c>
      <c r="AR5591" s="116" t="s">
        <v>1024</v>
      </c>
      <c r="AS5591" s="116">
        <v>264332</v>
      </c>
    </row>
    <row r="5592" spans="40:45" x14ac:dyDescent="0.25">
      <c r="AN5592" s="116" t="s">
        <v>1189</v>
      </c>
      <c r="AO5592" s="116" t="s">
        <v>1044</v>
      </c>
      <c r="AP5592" s="116"/>
      <c r="AQ5592" s="116" t="s">
        <v>1036</v>
      </c>
      <c r="AR5592" s="116" t="s">
        <v>1024</v>
      </c>
      <c r="AS5592" s="116">
        <v>165344</v>
      </c>
    </row>
    <row r="5593" spans="40:45" x14ac:dyDescent="0.25">
      <c r="AN5593" s="116" t="s">
        <v>1189</v>
      </c>
      <c r="AO5593" s="116" t="s">
        <v>1044</v>
      </c>
      <c r="AP5593" s="116"/>
      <c r="AQ5593" s="116" t="s">
        <v>1037</v>
      </c>
      <c r="AR5593" s="116" t="s">
        <v>1024</v>
      </c>
      <c r="AS5593" s="116">
        <v>936125</v>
      </c>
    </row>
    <row r="5594" spans="40:45" x14ac:dyDescent="0.25">
      <c r="AN5594" s="116" t="s">
        <v>1189</v>
      </c>
      <c r="AO5594" s="116" t="s">
        <v>1044</v>
      </c>
      <c r="AP5594" s="116"/>
      <c r="AQ5594" s="116" t="s">
        <v>1038</v>
      </c>
      <c r="AR5594" s="116" t="s">
        <v>1024</v>
      </c>
      <c r="AS5594" s="116">
        <v>191194</v>
      </c>
    </row>
    <row r="5595" spans="40:45" x14ac:dyDescent="0.25">
      <c r="AN5595" s="116" t="s">
        <v>1189</v>
      </c>
      <c r="AO5595" s="116" t="s">
        <v>1044</v>
      </c>
      <c r="AP5595" s="116"/>
      <c r="AQ5595" s="116" t="s">
        <v>1039</v>
      </c>
      <c r="AR5595" s="116" t="s">
        <v>1024</v>
      </c>
      <c r="AS5595" s="116">
        <v>447773</v>
      </c>
    </row>
    <row r="5596" spans="40:45" x14ac:dyDescent="0.25">
      <c r="AN5596" s="116" t="s">
        <v>1189</v>
      </c>
      <c r="AO5596" s="116" t="s">
        <v>1044</v>
      </c>
      <c r="AP5596" s="116"/>
      <c r="AQ5596" s="116" t="s">
        <v>1040</v>
      </c>
      <c r="AR5596" s="116" t="s">
        <v>1024</v>
      </c>
      <c r="AS5596" s="116">
        <v>673771</v>
      </c>
    </row>
    <row r="5597" spans="40:45" x14ac:dyDescent="0.25">
      <c r="AN5597" s="116" t="s">
        <v>1189</v>
      </c>
      <c r="AO5597" s="116" t="s">
        <v>1044</v>
      </c>
      <c r="AP5597" s="116"/>
      <c r="AQ5597" s="116" t="s">
        <v>1041</v>
      </c>
      <c r="AR5597" s="116" t="s">
        <v>1024</v>
      </c>
      <c r="AS5597" s="116">
        <v>376625</v>
      </c>
    </row>
    <row r="5598" spans="40:45" x14ac:dyDescent="0.25">
      <c r="AN5598" s="116" t="s">
        <v>1189</v>
      </c>
      <c r="AO5598" s="116" t="s">
        <v>1044</v>
      </c>
      <c r="AP5598" s="116"/>
      <c r="AQ5598" s="116" t="s">
        <v>1042</v>
      </c>
      <c r="AR5598" s="116" t="s">
        <v>1024</v>
      </c>
      <c r="AS5598" s="116">
        <v>118708</v>
      </c>
    </row>
    <row r="5599" spans="40:45" x14ac:dyDescent="0.25">
      <c r="AN5599" s="116" t="s">
        <v>1189</v>
      </c>
      <c r="AO5599" s="116"/>
      <c r="AP5599" s="116"/>
      <c r="AQ5599" s="116" t="s">
        <v>3</v>
      </c>
      <c r="AR5599" s="116" t="s">
        <v>1024</v>
      </c>
      <c r="AS5599" s="116">
        <v>3511264</v>
      </c>
    </row>
    <row r="5600" spans="40:45" x14ac:dyDescent="0.25">
      <c r="AN5600" s="116" t="s">
        <v>1189</v>
      </c>
      <c r="AO5600" s="116" t="s">
        <v>1198</v>
      </c>
      <c r="AP5600" s="116"/>
      <c r="AQ5600" s="116" t="s">
        <v>1034</v>
      </c>
      <c r="AR5600" s="116" t="s">
        <v>1024</v>
      </c>
      <c r="AS5600" s="116">
        <v>17662</v>
      </c>
    </row>
    <row r="5601" spans="40:45" x14ac:dyDescent="0.25">
      <c r="AN5601" s="116" t="s">
        <v>1189</v>
      </c>
      <c r="AO5601" s="116" t="s">
        <v>1198</v>
      </c>
      <c r="AP5601" s="116"/>
      <c r="AQ5601" s="116" t="s">
        <v>1035</v>
      </c>
      <c r="AR5601" s="116" t="s">
        <v>1024</v>
      </c>
      <c r="AS5601" s="116">
        <v>102281</v>
      </c>
    </row>
    <row r="5602" spans="40:45" x14ac:dyDescent="0.25">
      <c r="AN5602" s="116" t="s">
        <v>1189</v>
      </c>
      <c r="AO5602" s="116" t="s">
        <v>1198</v>
      </c>
      <c r="AP5602" s="116"/>
      <c r="AQ5602" s="116" t="s">
        <v>1036</v>
      </c>
      <c r="AR5602" s="116" t="s">
        <v>1024</v>
      </c>
      <c r="AS5602" s="116">
        <v>125451</v>
      </c>
    </row>
    <row r="5603" spans="40:45" x14ac:dyDescent="0.25">
      <c r="AN5603" s="116" t="s">
        <v>1189</v>
      </c>
      <c r="AO5603" s="116" t="s">
        <v>1198</v>
      </c>
      <c r="AP5603" s="116"/>
      <c r="AQ5603" s="116" t="s">
        <v>1037</v>
      </c>
      <c r="AR5603" s="116" t="s">
        <v>1024</v>
      </c>
      <c r="AS5603" s="116">
        <v>675328</v>
      </c>
    </row>
    <row r="5604" spans="40:45" x14ac:dyDescent="0.25">
      <c r="AN5604" s="116" t="s">
        <v>1189</v>
      </c>
      <c r="AO5604" s="116" t="s">
        <v>1198</v>
      </c>
      <c r="AP5604" s="116"/>
      <c r="AQ5604" s="116" t="s">
        <v>1038</v>
      </c>
      <c r="AR5604" s="116" t="s">
        <v>1024</v>
      </c>
      <c r="AS5604" s="116">
        <v>78279</v>
      </c>
    </row>
    <row r="5605" spans="40:45" x14ac:dyDescent="0.25">
      <c r="AN5605" s="116" t="s">
        <v>1189</v>
      </c>
      <c r="AO5605" s="116" t="s">
        <v>1198</v>
      </c>
      <c r="AP5605" s="116"/>
      <c r="AQ5605" s="116" t="s">
        <v>1039</v>
      </c>
      <c r="AR5605" s="116" t="s">
        <v>1024</v>
      </c>
      <c r="AS5605" s="116">
        <v>120589</v>
      </c>
    </row>
    <row r="5606" spans="40:45" x14ac:dyDescent="0.25">
      <c r="AN5606" s="116" t="s">
        <v>1189</v>
      </c>
      <c r="AO5606" s="116" t="s">
        <v>1198</v>
      </c>
      <c r="AP5606" s="116"/>
      <c r="AQ5606" s="116" t="s">
        <v>1040</v>
      </c>
      <c r="AR5606" s="116" t="s">
        <v>1024</v>
      </c>
      <c r="AS5606" s="116">
        <v>201632</v>
      </c>
    </row>
    <row r="5607" spans="40:45" x14ac:dyDescent="0.25">
      <c r="AN5607" s="116" t="s">
        <v>1189</v>
      </c>
      <c r="AO5607" s="116" t="s">
        <v>1198</v>
      </c>
      <c r="AP5607" s="116"/>
      <c r="AQ5607" s="116" t="s">
        <v>1041</v>
      </c>
      <c r="AR5607" s="116" t="s">
        <v>1024</v>
      </c>
      <c r="AS5607" s="116">
        <v>301430</v>
      </c>
    </row>
    <row r="5608" spans="40:45" x14ac:dyDescent="0.25">
      <c r="AN5608" s="116" t="s">
        <v>1189</v>
      </c>
      <c r="AO5608" s="116" t="s">
        <v>1198</v>
      </c>
      <c r="AP5608" s="116"/>
      <c r="AQ5608" s="116" t="s">
        <v>1042</v>
      </c>
      <c r="AR5608" s="116" t="s">
        <v>1024</v>
      </c>
      <c r="AS5608" s="116">
        <v>71942</v>
      </c>
    </row>
    <row r="5609" spans="40:45" x14ac:dyDescent="0.25">
      <c r="AN5609" s="116" t="s">
        <v>1189</v>
      </c>
      <c r="AO5609" s="116"/>
      <c r="AP5609" s="116"/>
      <c r="AQ5609" s="116" t="s">
        <v>3</v>
      </c>
      <c r="AR5609" s="116" t="s">
        <v>1024</v>
      </c>
      <c r="AS5609" s="116">
        <v>1694593</v>
      </c>
    </row>
    <row r="5610" spans="40:45" x14ac:dyDescent="0.25">
      <c r="AN5610" s="116" t="s">
        <v>1189</v>
      </c>
      <c r="AO5610" s="116" t="s">
        <v>1199</v>
      </c>
      <c r="AP5610" s="116"/>
      <c r="AQ5610" s="116" t="s">
        <v>1034</v>
      </c>
      <c r="AR5610" s="116" t="s">
        <v>1024</v>
      </c>
      <c r="AS5610" s="116">
        <v>3945</v>
      </c>
    </row>
    <row r="5611" spans="40:45" x14ac:dyDescent="0.25">
      <c r="AN5611" s="116" t="s">
        <v>1189</v>
      </c>
      <c r="AO5611" s="116" t="s">
        <v>1199</v>
      </c>
      <c r="AP5611" s="116"/>
      <c r="AQ5611" s="116" t="s">
        <v>1035</v>
      </c>
      <c r="AR5611" s="116" t="s">
        <v>1024</v>
      </c>
      <c r="AS5611" s="116">
        <v>18218</v>
      </c>
    </row>
    <row r="5612" spans="40:45" x14ac:dyDescent="0.25">
      <c r="AN5612" s="116" t="s">
        <v>1189</v>
      </c>
      <c r="AO5612" s="116" t="s">
        <v>1199</v>
      </c>
      <c r="AP5612" s="116"/>
      <c r="AQ5612" s="116" t="s">
        <v>1036</v>
      </c>
      <c r="AR5612" s="116" t="s">
        <v>1024</v>
      </c>
      <c r="AS5612" s="116">
        <v>2618</v>
      </c>
    </row>
    <row r="5613" spans="40:45" x14ac:dyDescent="0.25">
      <c r="AN5613" s="116" t="s">
        <v>1189</v>
      </c>
      <c r="AO5613" s="116" t="s">
        <v>1199</v>
      </c>
      <c r="AP5613" s="116"/>
      <c r="AQ5613" s="116" t="s">
        <v>1037</v>
      </c>
      <c r="AR5613" s="116" t="s">
        <v>1024</v>
      </c>
      <c r="AS5613" s="116">
        <v>39940</v>
      </c>
    </row>
    <row r="5614" spans="40:45" x14ac:dyDescent="0.25">
      <c r="AN5614" s="116" t="s">
        <v>1189</v>
      </c>
      <c r="AO5614" s="116" t="s">
        <v>1199</v>
      </c>
      <c r="AP5614" s="116"/>
      <c r="AQ5614" s="116" t="s">
        <v>1038</v>
      </c>
      <c r="AR5614" s="116" t="s">
        <v>1024</v>
      </c>
      <c r="AS5614" s="116">
        <v>25344</v>
      </c>
    </row>
    <row r="5615" spans="40:45" x14ac:dyDescent="0.25">
      <c r="AN5615" s="116" t="s">
        <v>1189</v>
      </c>
      <c r="AO5615" s="116" t="s">
        <v>1199</v>
      </c>
      <c r="AP5615" s="116"/>
      <c r="AQ5615" s="116" t="s">
        <v>1039</v>
      </c>
      <c r="AR5615" s="116" t="s">
        <v>1024</v>
      </c>
      <c r="AS5615" s="116">
        <v>178821</v>
      </c>
    </row>
    <row r="5616" spans="40:45" x14ac:dyDescent="0.25">
      <c r="AN5616" s="116" t="s">
        <v>1189</v>
      </c>
      <c r="AO5616" s="116" t="s">
        <v>1199</v>
      </c>
      <c r="AP5616" s="116"/>
      <c r="AQ5616" s="116" t="s">
        <v>1040</v>
      </c>
      <c r="AR5616" s="116" t="s">
        <v>1024</v>
      </c>
      <c r="AS5616" s="116">
        <v>21459</v>
      </c>
    </row>
    <row r="5617" spans="40:45" x14ac:dyDescent="0.25">
      <c r="AN5617" s="116" t="s">
        <v>1189</v>
      </c>
      <c r="AO5617" s="116" t="s">
        <v>1199</v>
      </c>
      <c r="AP5617" s="116"/>
      <c r="AQ5617" s="116" t="s">
        <v>1041</v>
      </c>
      <c r="AR5617" s="116" t="s">
        <v>1024</v>
      </c>
      <c r="AS5617" s="116">
        <v>18845</v>
      </c>
    </row>
    <row r="5618" spans="40:45" x14ac:dyDescent="0.25">
      <c r="AN5618" s="116" t="s">
        <v>1189</v>
      </c>
      <c r="AO5618" s="116" t="s">
        <v>1199</v>
      </c>
      <c r="AP5618" s="116"/>
      <c r="AQ5618" s="116" t="s">
        <v>1042</v>
      </c>
      <c r="AR5618" s="116" t="s">
        <v>1024</v>
      </c>
      <c r="AS5618" s="116">
        <v>20759</v>
      </c>
    </row>
    <row r="5619" spans="40:45" x14ac:dyDescent="0.25">
      <c r="AN5619" s="116" t="s">
        <v>1189</v>
      </c>
      <c r="AO5619" s="116"/>
      <c r="AP5619" s="116"/>
      <c r="AQ5619" s="116" t="s">
        <v>3</v>
      </c>
      <c r="AR5619" s="116" t="s">
        <v>1024</v>
      </c>
      <c r="AS5619" s="116">
        <v>329949</v>
      </c>
    </row>
    <row r="5620" spans="40:45" x14ac:dyDescent="0.25">
      <c r="AN5620" s="116" t="s">
        <v>1189</v>
      </c>
      <c r="AO5620" s="116" t="s">
        <v>1200</v>
      </c>
      <c r="AP5620" s="116"/>
      <c r="AQ5620" s="116" t="s">
        <v>1034</v>
      </c>
      <c r="AR5620" s="116" t="s">
        <v>1024</v>
      </c>
      <c r="AS5620" s="116">
        <v>275000</v>
      </c>
    </row>
    <row r="5621" spans="40:45" x14ac:dyDescent="0.25">
      <c r="AN5621" s="116" t="s">
        <v>1189</v>
      </c>
      <c r="AO5621" s="116" t="s">
        <v>1200</v>
      </c>
      <c r="AP5621" s="116"/>
      <c r="AQ5621" s="116" t="s">
        <v>1035</v>
      </c>
      <c r="AR5621" s="116" t="s">
        <v>1024</v>
      </c>
      <c r="AS5621" s="116">
        <v>43435</v>
      </c>
    </row>
    <row r="5622" spans="40:45" x14ac:dyDescent="0.25">
      <c r="AN5622" s="116" t="s">
        <v>1189</v>
      </c>
      <c r="AO5622" s="116" t="s">
        <v>1200</v>
      </c>
      <c r="AP5622" s="116"/>
      <c r="AQ5622" s="116" t="s">
        <v>1036</v>
      </c>
      <c r="AR5622" s="116" t="s">
        <v>1024</v>
      </c>
      <c r="AS5622" s="116">
        <v>1916</v>
      </c>
    </row>
    <row r="5623" spans="40:45" x14ac:dyDescent="0.25">
      <c r="AN5623" s="116" t="s">
        <v>1189</v>
      </c>
      <c r="AO5623" s="116" t="s">
        <v>1200</v>
      </c>
      <c r="AP5623" s="116"/>
      <c r="AQ5623" s="116" t="s">
        <v>1037</v>
      </c>
      <c r="AR5623" s="116" t="s">
        <v>1024</v>
      </c>
      <c r="AS5623" s="116">
        <v>24538</v>
      </c>
    </row>
    <row r="5624" spans="40:45" x14ac:dyDescent="0.25">
      <c r="AN5624" s="116" t="s">
        <v>1189</v>
      </c>
      <c r="AO5624" s="116" t="s">
        <v>1200</v>
      </c>
      <c r="AP5624" s="116"/>
      <c r="AQ5624" s="116" t="s">
        <v>1038</v>
      </c>
      <c r="AR5624" s="116" t="s">
        <v>1024</v>
      </c>
      <c r="AS5624" s="116">
        <v>5116</v>
      </c>
    </row>
    <row r="5625" spans="40:45" x14ac:dyDescent="0.25">
      <c r="AN5625" s="116" t="s">
        <v>1189</v>
      </c>
      <c r="AO5625" s="116" t="s">
        <v>1200</v>
      </c>
      <c r="AP5625" s="116"/>
      <c r="AQ5625" s="116" t="s">
        <v>1039</v>
      </c>
      <c r="AR5625" s="116" t="s">
        <v>1024</v>
      </c>
      <c r="AS5625" s="116">
        <v>14758</v>
      </c>
    </row>
    <row r="5626" spans="40:45" x14ac:dyDescent="0.25">
      <c r="AN5626" s="116" t="s">
        <v>1189</v>
      </c>
      <c r="AO5626" s="116" t="s">
        <v>1200</v>
      </c>
      <c r="AP5626" s="116"/>
      <c r="AQ5626" s="116" t="s">
        <v>1040</v>
      </c>
      <c r="AR5626" s="116" t="s">
        <v>1024</v>
      </c>
      <c r="AS5626" s="116">
        <v>356</v>
      </c>
    </row>
    <row r="5627" spans="40:45" x14ac:dyDescent="0.25">
      <c r="AN5627" s="116" t="s">
        <v>1189</v>
      </c>
      <c r="AO5627" s="116" t="s">
        <v>1200</v>
      </c>
      <c r="AP5627" s="116"/>
      <c r="AQ5627" s="116" t="s">
        <v>1041</v>
      </c>
      <c r="AR5627" s="116" t="s">
        <v>1024</v>
      </c>
      <c r="AS5627" s="116">
        <v>6499</v>
      </c>
    </row>
    <row r="5628" spans="40:45" x14ac:dyDescent="0.25">
      <c r="AN5628" s="116" t="s">
        <v>1189</v>
      </c>
      <c r="AO5628" s="116" t="s">
        <v>1200</v>
      </c>
      <c r="AP5628" s="116"/>
      <c r="AQ5628" s="116" t="s">
        <v>1042</v>
      </c>
      <c r="AR5628" s="116" t="s">
        <v>1024</v>
      </c>
      <c r="AS5628" s="116">
        <v>3482</v>
      </c>
    </row>
    <row r="5629" spans="40:45" x14ac:dyDescent="0.25">
      <c r="AN5629" s="116" t="s">
        <v>1189</v>
      </c>
      <c r="AO5629" s="116"/>
      <c r="AP5629" s="116"/>
      <c r="AQ5629" s="116" t="s">
        <v>3</v>
      </c>
      <c r="AR5629" s="116" t="s">
        <v>1024</v>
      </c>
      <c r="AS5629" s="116">
        <v>375101</v>
      </c>
    </row>
    <row r="5630" spans="40:45" x14ac:dyDescent="0.25">
      <c r="AN5630" s="116" t="s">
        <v>1189</v>
      </c>
      <c r="AO5630" s="116" t="s">
        <v>1201</v>
      </c>
      <c r="AP5630" s="116"/>
      <c r="AQ5630" s="116" t="s">
        <v>1034</v>
      </c>
      <c r="AR5630" s="116" t="s">
        <v>1024</v>
      </c>
      <c r="AS5630" s="116">
        <v>28294</v>
      </c>
    </row>
    <row r="5631" spans="40:45" x14ac:dyDescent="0.25">
      <c r="AN5631" s="116" t="s">
        <v>1189</v>
      </c>
      <c r="AO5631" s="116" t="s">
        <v>1201</v>
      </c>
      <c r="AP5631" s="116"/>
      <c r="AQ5631" s="116" t="s">
        <v>1035</v>
      </c>
      <c r="AR5631" s="116" t="s">
        <v>1024</v>
      </c>
      <c r="AS5631" s="116">
        <v>6480</v>
      </c>
    </row>
    <row r="5632" spans="40:45" x14ac:dyDescent="0.25">
      <c r="AN5632" s="116" t="s">
        <v>1189</v>
      </c>
      <c r="AO5632" s="116" t="s">
        <v>1201</v>
      </c>
      <c r="AP5632" s="116"/>
      <c r="AQ5632" s="116" t="s">
        <v>1036</v>
      </c>
      <c r="AR5632" s="116" t="s">
        <v>1024</v>
      </c>
      <c r="AS5632" s="116">
        <v>2691</v>
      </c>
    </row>
    <row r="5633" spans="40:45" x14ac:dyDescent="0.25">
      <c r="AN5633" s="116" t="s">
        <v>1189</v>
      </c>
      <c r="AO5633" s="116" t="s">
        <v>1201</v>
      </c>
      <c r="AP5633" s="116"/>
      <c r="AQ5633" s="116" t="s">
        <v>1037</v>
      </c>
      <c r="AR5633" s="116" t="s">
        <v>1024</v>
      </c>
      <c r="AS5633" s="116">
        <v>24014</v>
      </c>
    </row>
    <row r="5634" spans="40:45" x14ac:dyDescent="0.25">
      <c r="AN5634" s="116" t="s">
        <v>1189</v>
      </c>
      <c r="AO5634" s="116" t="s">
        <v>1201</v>
      </c>
      <c r="AP5634" s="116"/>
      <c r="AQ5634" s="116" t="s">
        <v>1038</v>
      </c>
      <c r="AR5634" s="116" t="s">
        <v>1024</v>
      </c>
      <c r="AS5634" s="116">
        <v>41020</v>
      </c>
    </row>
    <row r="5635" spans="40:45" x14ac:dyDescent="0.25">
      <c r="AN5635" s="116" t="s">
        <v>1189</v>
      </c>
      <c r="AO5635" s="116" t="s">
        <v>1201</v>
      </c>
      <c r="AP5635" s="116"/>
      <c r="AQ5635" s="116" t="s">
        <v>1039</v>
      </c>
      <c r="AR5635" s="116" t="s">
        <v>1024</v>
      </c>
      <c r="AS5635" s="116">
        <v>73020</v>
      </c>
    </row>
    <row r="5636" spans="40:45" x14ac:dyDescent="0.25">
      <c r="AN5636" s="116" t="s">
        <v>1189</v>
      </c>
      <c r="AO5636" s="116" t="s">
        <v>1201</v>
      </c>
      <c r="AP5636" s="116"/>
      <c r="AQ5636" s="116" t="s">
        <v>1040</v>
      </c>
      <c r="AR5636" s="116" t="s">
        <v>1024</v>
      </c>
      <c r="AS5636" s="116">
        <v>229067</v>
      </c>
    </row>
    <row r="5637" spans="40:45" x14ac:dyDescent="0.25">
      <c r="AN5637" s="116" t="s">
        <v>1189</v>
      </c>
      <c r="AO5637" s="116" t="s">
        <v>1201</v>
      </c>
      <c r="AP5637" s="116"/>
      <c r="AQ5637" s="116" t="s">
        <v>1041</v>
      </c>
      <c r="AR5637" s="116" t="s">
        <v>1024</v>
      </c>
      <c r="AS5637" s="116">
        <v>7243</v>
      </c>
    </row>
    <row r="5638" spans="40:45" x14ac:dyDescent="0.25">
      <c r="AN5638" s="116" t="s">
        <v>1189</v>
      </c>
      <c r="AO5638" s="116" t="s">
        <v>1201</v>
      </c>
      <c r="AP5638" s="116"/>
      <c r="AQ5638" s="116" t="s">
        <v>1042</v>
      </c>
      <c r="AR5638" s="116" t="s">
        <v>1024</v>
      </c>
      <c r="AS5638" s="116">
        <v>13291</v>
      </c>
    </row>
    <row r="5639" spans="40:45" x14ac:dyDescent="0.25">
      <c r="AN5639" s="116" t="s">
        <v>1189</v>
      </c>
      <c r="AO5639" s="116"/>
      <c r="AP5639" s="116"/>
      <c r="AQ5639" s="116" t="s">
        <v>3</v>
      </c>
      <c r="AR5639" s="116" t="s">
        <v>1024</v>
      </c>
      <c r="AS5639" s="116">
        <v>425118</v>
      </c>
    </row>
    <row r="5640" spans="40:45" x14ac:dyDescent="0.25">
      <c r="AN5640" s="116" t="s">
        <v>1189</v>
      </c>
      <c r="AO5640" s="116" t="s">
        <v>1202</v>
      </c>
      <c r="AP5640" s="116"/>
      <c r="AQ5640" s="116" t="s">
        <v>1034</v>
      </c>
      <c r="AR5640" s="116" t="s">
        <v>1024</v>
      </c>
      <c r="AS5640" s="116">
        <v>2252</v>
      </c>
    </row>
    <row r="5641" spans="40:45" x14ac:dyDescent="0.25">
      <c r="AN5641" s="116" t="s">
        <v>1189</v>
      </c>
      <c r="AO5641" s="116" t="s">
        <v>1202</v>
      </c>
      <c r="AP5641" s="116"/>
      <c r="AQ5641" s="116" t="s">
        <v>1035</v>
      </c>
      <c r="AR5641" s="116" t="s">
        <v>1024</v>
      </c>
      <c r="AS5641" s="116">
        <v>32302</v>
      </c>
    </row>
    <row r="5642" spans="40:45" x14ac:dyDescent="0.25">
      <c r="AN5642" s="116" t="s">
        <v>1189</v>
      </c>
      <c r="AO5642" s="116" t="s">
        <v>1202</v>
      </c>
      <c r="AP5642" s="116"/>
      <c r="AQ5642" s="116" t="s">
        <v>1036</v>
      </c>
      <c r="AR5642" s="116" t="s">
        <v>1024</v>
      </c>
      <c r="AS5642" s="116">
        <v>20533</v>
      </c>
    </row>
    <row r="5643" spans="40:45" x14ac:dyDescent="0.25">
      <c r="AN5643" s="116" t="s">
        <v>1189</v>
      </c>
      <c r="AO5643" s="116" t="s">
        <v>1202</v>
      </c>
      <c r="AP5643" s="116"/>
      <c r="AQ5643" s="116" t="s">
        <v>1037</v>
      </c>
      <c r="AR5643" s="116" t="s">
        <v>1024</v>
      </c>
      <c r="AS5643" s="116">
        <v>51428</v>
      </c>
    </row>
    <row r="5644" spans="40:45" x14ac:dyDescent="0.25">
      <c r="AN5644" s="116" t="s">
        <v>1189</v>
      </c>
      <c r="AO5644" s="116" t="s">
        <v>1202</v>
      </c>
      <c r="AP5644" s="116"/>
      <c r="AQ5644" s="116" t="s">
        <v>1038</v>
      </c>
      <c r="AR5644" s="116" t="s">
        <v>1024</v>
      </c>
      <c r="AS5644" s="116">
        <v>17012</v>
      </c>
    </row>
    <row r="5645" spans="40:45" x14ac:dyDescent="0.25">
      <c r="AN5645" s="116" t="s">
        <v>1189</v>
      </c>
      <c r="AO5645" s="116" t="s">
        <v>1202</v>
      </c>
      <c r="AP5645" s="116"/>
      <c r="AQ5645" s="116" t="s">
        <v>1039</v>
      </c>
      <c r="AR5645" s="116" t="s">
        <v>1024</v>
      </c>
      <c r="AS5645" s="116">
        <v>29347</v>
      </c>
    </row>
    <row r="5646" spans="40:45" x14ac:dyDescent="0.25">
      <c r="AN5646" s="116" t="s">
        <v>1189</v>
      </c>
      <c r="AO5646" s="116" t="s">
        <v>1202</v>
      </c>
      <c r="AP5646" s="116"/>
      <c r="AQ5646" s="116" t="s">
        <v>1040</v>
      </c>
      <c r="AR5646" s="116" t="s">
        <v>1024</v>
      </c>
      <c r="AS5646" s="116">
        <v>13955</v>
      </c>
    </row>
    <row r="5647" spans="40:45" x14ac:dyDescent="0.25">
      <c r="AN5647" s="116" t="s">
        <v>1189</v>
      </c>
      <c r="AO5647" s="116" t="s">
        <v>1202</v>
      </c>
      <c r="AP5647" s="116"/>
      <c r="AQ5647" s="116" t="s">
        <v>1041</v>
      </c>
      <c r="AR5647" s="116" t="s">
        <v>1024</v>
      </c>
      <c r="AS5647" s="116">
        <v>24299</v>
      </c>
    </row>
    <row r="5648" spans="40:45" x14ac:dyDescent="0.25">
      <c r="AN5648" s="116" t="s">
        <v>1189</v>
      </c>
      <c r="AO5648" s="116" t="s">
        <v>1202</v>
      </c>
      <c r="AP5648" s="116"/>
      <c r="AQ5648" s="116" t="s">
        <v>1042</v>
      </c>
      <c r="AR5648" s="116" t="s">
        <v>1024</v>
      </c>
      <c r="AS5648" s="116">
        <v>4265</v>
      </c>
    </row>
    <row r="5649" spans="40:45" x14ac:dyDescent="0.25">
      <c r="AN5649" s="116" t="s">
        <v>1189</v>
      </c>
      <c r="AO5649" s="116"/>
      <c r="AP5649" s="116"/>
      <c r="AQ5649" s="116" t="s">
        <v>3</v>
      </c>
      <c r="AR5649" s="116" t="s">
        <v>1024</v>
      </c>
      <c r="AS5649" s="116">
        <v>195393</v>
      </c>
    </row>
    <row r="5650" spans="40:45" x14ac:dyDescent="0.25">
      <c r="AN5650" s="116" t="s">
        <v>1189</v>
      </c>
      <c r="AO5650" s="116" t="s">
        <v>1203</v>
      </c>
      <c r="AP5650" s="116"/>
      <c r="AQ5650" s="116" t="s">
        <v>1034</v>
      </c>
      <c r="AR5650" s="116" t="s">
        <v>1024</v>
      </c>
      <c r="AS5650" s="116">
        <v>9745</v>
      </c>
    </row>
    <row r="5651" spans="40:45" x14ac:dyDescent="0.25">
      <c r="AN5651" s="116" t="s">
        <v>1189</v>
      </c>
      <c r="AO5651" s="116" t="s">
        <v>1203</v>
      </c>
      <c r="AP5651" s="116"/>
      <c r="AQ5651" s="116" t="s">
        <v>1035</v>
      </c>
      <c r="AR5651" s="116" t="s">
        <v>1024</v>
      </c>
      <c r="AS5651" s="116">
        <v>57439</v>
      </c>
    </row>
    <row r="5652" spans="40:45" x14ac:dyDescent="0.25">
      <c r="AN5652" s="116" t="s">
        <v>1189</v>
      </c>
      <c r="AO5652" s="116" t="s">
        <v>1203</v>
      </c>
      <c r="AP5652" s="116"/>
      <c r="AQ5652" s="116" t="s">
        <v>1036</v>
      </c>
      <c r="AR5652" s="116" t="s">
        <v>1024</v>
      </c>
      <c r="AS5652" s="116">
        <v>10713</v>
      </c>
    </row>
    <row r="5653" spans="40:45" x14ac:dyDescent="0.25">
      <c r="AN5653" s="116" t="s">
        <v>1189</v>
      </c>
      <c r="AO5653" s="116" t="s">
        <v>1203</v>
      </c>
      <c r="AP5653" s="116"/>
      <c r="AQ5653" s="116" t="s">
        <v>1037</v>
      </c>
      <c r="AR5653" s="116" t="s">
        <v>1024</v>
      </c>
      <c r="AS5653" s="116">
        <v>114429</v>
      </c>
    </row>
    <row r="5654" spans="40:45" x14ac:dyDescent="0.25">
      <c r="AN5654" s="116" t="s">
        <v>1189</v>
      </c>
      <c r="AO5654" s="116" t="s">
        <v>1203</v>
      </c>
      <c r="AP5654" s="116"/>
      <c r="AQ5654" s="116" t="s">
        <v>1038</v>
      </c>
      <c r="AR5654" s="116" t="s">
        <v>1024</v>
      </c>
      <c r="AS5654" s="116">
        <v>16420</v>
      </c>
    </row>
    <row r="5655" spans="40:45" x14ac:dyDescent="0.25">
      <c r="AN5655" s="116" t="s">
        <v>1189</v>
      </c>
      <c r="AO5655" s="116" t="s">
        <v>1203</v>
      </c>
      <c r="AP5655" s="116"/>
      <c r="AQ5655" s="116" t="s">
        <v>1039</v>
      </c>
      <c r="AR5655" s="116" t="s">
        <v>1024</v>
      </c>
      <c r="AS5655" s="116">
        <v>27716</v>
      </c>
    </row>
    <row r="5656" spans="40:45" x14ac:dyDescent="0.25">
      <c r="AN5656" s="116" t="s">
        <v>1189</v>
      </c>
      <c r="AO5656" s="116" t="s">
        <v>1203</v>
      </c>
      <c r="AP5656" s="116"/>
      <c r="AQ5656" s="116" t="s">
        <v>1040</v>
      </c>
      <c r="AR5656" s="116" t="s">
        <v>1024</v>
      </c>
      <c r="AS5656" s="116">
        <v>206798</v>
      </c>
    </row>
    <row r="5657" spans="40:45" x14ac:dyDescent="0.25">
      <c r="AN5657" s="116" t="s">
        <v>1189</v>
      </c>
      <c r="AO5657" s="116" t="s">
        <v>1203</v>
      </c>
      <c r="AP5657" s="116"/>
      <c r="AQ5657" s="116" t="s">
        <v>1041</v>
      </c>
      <c r="AR5657" s="116" t="s">
        <v>1024</v>
      </c>
      <c r="AS5657" s="116">
        <v>16581</v>
      </c>
    </row>
    <row r="5658" spans="40:45" x14ac:dyDescent="0.25">
      <c r="AN5658" s="116" t="s">
        <v>1189</v>
      </c>
      <c r="AO5658" s="116" t="s">
        <v>1203</v>
      </c>
      <c r="AP5658" s="116"/>
      <c r="AQ5658" s="116" t="s">
        <v>1042</v>
      </c>
      <c r="AR5658" s="116" t="s">
        <v>1024</v>
      </c>
      <c r="AS5658" s="116">
        <v>4085</v>
      </c>
    </row>
    <row r="5659" spans="40:45" x14ac:dyDescent="0.25">
      <c r="AN5659" s="116" t="s">
        <v>1189</v>
      </c>
      <c r="AO5659" s="116"/>
      <c r="AP5659" s="116"/>
      <c r="AQ5659" s="116" t="s">
        <v>3</v>
      </c>
      <c r="AR5659" s="116" t="s">
        <v>1024</v>
      </c>
      <c r="AS5659" s="116">
        <v>463928</v>
      </c>
    </row>
    <row r="5660" spans="40:45" x14ac:dyDescent="0.25">
      <c r="AN5660" s="116" t="s">
        <v>1189</v>
      </c>
      <c r="AO5660" s="116" t="s">
        <v>1204</v>
      </c>
      <c r="AP5660" s="116"/>
      <c r="AQ5660" s="116" t="s">
        <v>1034</v>
      </c>
      <c r="AR5660" s="116" t="s">
        <v>1024</v>
      </c>
      <c r="AS5660" s="116">
        <v>496</v>
      </c>
    </row>
    <row r="5661" spans="40:45" x14ac:dyDescent="0.25">
      <c r="AN5661" s="116" t="s">
        <v>1189</v>
      </c>
      <c r="AO5661" s="116" t="s">
        <v>1204</v>
      </c>
      <c r="AP5661" s="116"/>
      <c r="AQ5661" s="116" t="s">
        <v>1035</v>
      </c>
      <c r="AR5661" s="116" t="s">
        <v>1024</v>
      </c>
      <c r="AS5661" s="116">
        <v>4176</v>
      </c>
    </row>
    <row r="5662" spans="40:45" x14ac:dyDescent="0.25">
      <c r="AN5662" s="116" t="s">
        <v>1189</v>
      </c>
      <c r="AO5662" s="116" t="s">
        <v>1204</v>
      </c>
      <c r="AP5662" s="116"/>
      <c r="AQ5662" s="116" t="s">
        <v>1036</v>
      </c>
      <c r="AR5662" s="116" t="s">
        <v>1024</v>
      </c>
      <c r="AS5662" s="116">
        <v>1421</v>
      </c>
    </row>
    <row r="5663" spans="40:45" x14ac:dyDescent="0.25">
      <c r="AN5663" s="116" t="s">
        <v>1189</v>
      </c>
      <c r="AO5663" s="116" t="s">
        <v>1204</v>
      </c>
      <c r="AP5663" s="116"/>
      <c r="AQ5663" s="116" t="s">
        <v>1037</v>
      </c>
      <c r="AR5663" s="116" t="s">
        <v>1024</v>
      </c>
      <c r="AS5663" s="116">
        <v>6448</v>
      </c>
    </row>
    <row r="5664" spans="40:45" x14ac:dyDescent="0.25">
      <c r="AN5664" s="116" t="s">
        <v>1189</v>
      </c>
      <c r="AO5664" s="116" t="s">
        <v>1204</v>
      </c>
      <c r="AP5664" s="116"/>
      <c r="AQ5664" s="116" t="s">
        <v>1038</v>
      </c>
      <c r="AR5664" s="116" t="s">
        <v>1024</v>
      </c>
      <c r="AS5664" s="116">
        <v>8003</v>
      </c>
    </row>
    <row r="5665" spans="40:45" x14ac:dyDescent="0.25">
      <c r="AN5665" s="116" t="s">
        <v>1189</v>
      </c>
      <c r="AO5665" s="116" t="s">
        <v>1204</v>
      </c>
      <c r="AP5665" s="116"/>
      <c r="AQ5665" s="116" t="s">
        <v>1039</v>
      </c>
      <c r="AR5665" s="116" t="s">
        <v>1024</v>
      </c>
      <c r="AS5665" s="116">
        <v>3521</v>
      </c>
    </row>
    <row r="5666" spans="40:45" x14ac:dyDescent="0.25">
      <c r="AN5666" s="116" t="s">
        <v>1189</v>
      </c>
      <c r="AO5666" s="116" t="s">
        <v>1204</v>
      </c>
      <c r="AP5666" s="116"/>
      <c r="AQ5666" s="116" t="s">
        <v>1040</v>
      </c>
      <c r="AR5666" s="116" t="s">
        <v>1024</v>
      </c>
      <c r="AS5666" s="116">
        <v>504</v>
      </c>
    </row>
    <row r="5667" spans="40:45" x14ac:dyDescent="0.25">
      <c r="AN5667" s="116" t="s">
        <v>1189</v>
      </c>
      <c r="AO5667" s="116" t="s">
        <v>1204</v>
      </c>
      <c r="AP5667" s="116"/>
      <c r="AQ5667" s="116" t="s">
        <v>1041</v>
      </c>
      <c r="AR5667" s="116" t="s">
        <v>1024</v>
      </c>
      <c r="AS5667" s="116">
        <v>1728</v>
      </c>
    </row>
    <row r="5668" spans="40:45" x14ac:dyDescent="0.25">
      <c r="AN5668" s="116" t="s">
        <v>1189</v>
      </c>
      <c r="AO5668" s="116" t="s">
        <v>1204</v>
      </c>
      <c r="AP5668" s="116"/>
      <c r="AQ5668" s="116" t="s">
        <v>1042</v>
      </c>
      <c r="AR5668" s="116" t="s">
        <v>1024</v>
      </c>
      <c r="AS5668" s="116">
        <v>884</v>
      </c>
    </row>
    <row r="5669" spans="40:45" x14ac:dyDescent="0.25">
      <c r="AN5669" s="116" t="s">
        <v>1189</v>
      </c>
      <c r="AO5669" s="116"/>
      <c r="AP5669" s="116"/>
      <c r="AQ5669" s="116" t="s">
        <v>3</v>
      </c>
      <c r="AR5669" s="116" t="s">
        <v>1024</v>
      </c>
      <c r="AS5669" s="116">
        <v>27182</v>
      </c>
    </row>
    <row r="5670" spans="40:45" x14ac:dyDescent="0.25">
      <c r="AN5670" s="116" t="s">
        <v>1187</v>
      </c>
      <c r="AO5670" s="116" t="s">
        <v>1044</v>
      </c>
      <c r="AP5670" s="116"/>
      <c r="AQ5670" s="116" t="s">
        <v>1034</v>
      </c>
      <c r="AR5670" s="116" t="s">
        <v>1024</v>
      </c>
      <c r="AS5670" s="116">
        <v>30442</v>
      </c>
    </row>
    <row r="5671" spans="40:45" x14ac:dyDescent="0.25">
      <c r="AN5671" s="116" t="s">
        <v>1187</v>
      </c>
      <c r="AO5671" s="116" t="s">
        <v>1044</v>
      </c>
      <c r="AP5671" s="116"/>
      <c r="AQ5671" s="116" t="s">
        <v>1035</v>
      </c>
      <c r="AR5671" s="116" t="s">
        <v>1024</v>
      </c>
      <c r="AS5671" s="116">
        <v>29038</v>
      </c>
    </row>
    <row r="5672" spans="40:45" x14ac:dyDescent="0.25">
      <c r="AN5672" s="116" t="s">
        <v>1187</v>
      </c>
      <c r="AO5672" s="116" t="s">
        <v>1044</v>
      </c>
      <c r="AP5672" s="116"/>
      <c r="AQ5672" s="116" t="s">
        <v>1036</v>
      </c>
      <c r="AR5672" s="116" t="s">
        <v>1024</v>
      </c>
      <c r="AS5672" s="116">
        <v>137</v>
      </c>
    </row>
    <row r="5673" spans="40:45" x14ac:dyDescent="0.25">
      <c r="AN5673" s="116" t="s">
        <v>1187</v>
      </c>
      <c r="AO5673" s="116" t="s">
        <v>1044</v>
      </c>
      <c r="AP5673" s="116"/>
      <c r="AQ5673" s="116" t="s">
        <v>1037</v>
      </c>
      <c r="AR5673" s="116" t="s">
        <v>1024</v>
      </c>
      <c r="AS5673" s="116">
        <v>6648</v>
      </c>
    </row>
    <row r="5674" spans="40:45" x14ac:dyDescent="0.25">
      <c r="AN5674" s="116" t="s">
        <v>1187</v>
      </c>
      <c r="AO5674" s="116" t="s">
        <v>1044</v>
      </c>
      <c r="AP5674" s="116"/>
      <c r="AQ5674" s="116" t="s">
        <v>1038</v>
      </c>
      <c r="AR5674" s="116" t="s">
        <v>1024</v>
      </c>
      <c r="AS5674" s="116">
        <v>28119</v>
      </c>
    </row>
    <row r="5675" spans="40:45" x14ac:dyDescent="0.25">
      <c r="AN5675" s="116" t="s">
        <v>1187</v>
      </c>
      <c r="AO5675" s="116" t="s">
        <v>1044</v>
      </c>
      <c r="AP5675" s="116"/>
      <c r="AQ5675" s="116" t="s">
        <v>1039</v>
      </c>
      <c r="AR5675" s="116" t="s">
        <v>1024</v>
      </c>
      <c r="AS5675" s="116">
        <v>704</v>
      </c>
    </row>
    <row r="5676" spans="40:45" x14ac:dyDescent="0.25">
      <c r="AN5676" s="116" t="s">
        <v>1187</v>
      </c>
      <c r="AO5676" s="116" t="s">
        <v>1044</v>
      </c>
      <c r="AP5676" s="116"/>
      <c r="AQ5676" s="116" t="s">
        <v>1040</v>
      </c>
      <c r="AR5676" s="116" t="s">
        <v>1024</v>
      </c>
      <c r="AS5676" s="116">
        <v>3998</v>
      </c>
    </row>
    <row r="5677" spans="40:45" x14ac:dyDescent="0.25">
      <c r="AN5677" s="116" t="s">
        <v>1187</v>
      </c>
      <c r="AO5677" s="116" t="s">
        <v>1044</v>
      </c>
      <c r="AP5677" s="116"/>
      <c r="AQ5677" s="116" t="s">
        <v>1041</v>
      </c>
      <c r="AR5677" s="116" t="s">
        <v>1024</v>
      </c>
      <c r="AS5677" s="116">
        <v>1543</v>
      </c>
    </row>
    <row r="5678" spans="40:45" x14ac:dyDescent="0.25">
      <c r="AN5678" s="116" t="s">
        <v>1187</v>
      </c>
      <c r="AO5678" s="116" t="s">
        <v>1044</v>
      </c>
      <c r="AP5678" s="116"/>
      <c r="AQ5678" s="116" t="s">
        <v>1042</v>
      </c>
      <c r="AR5678" s="116" t="s">
        <v>1024</v>
      </c>
      <c r="AS5678" s="116">
        <v>1123</v>
      </c>
    </row>
    <row r="5679" spans="40:45" x14ac:dyDescent="0.25">
      <c r="AN5679" s="116" t="s">
        <v>1187</v>
      </c>
      <c r="AO5679" s="116"/>
      <c r="AP5679" s="116"/>
      <c r="AQ5679" s="116" t="s">
        <v>3</v>
      </c>
      <c r="AR5679" s="116" t="s">
        <v>1024</v>
      </c>
      <c r="AS5679" s="116">
        <v>101752</v>
      </c>
    </row>
    <row r="5680" spans="40:45" x14ac:dyDescent="0.25">
      <c r="AN5680" s="116" t="s">
        <v>1187</v>
      </c>
      <c r="AO5680" s="116" t="s">
        <v>1198</v>
      </c>
      <c r="AP5680" s="116"/>
      <c r="AQ5680" s="116" t="s">
        <v>1034</v>
      </c>
      <c r="AR5680" s="116" t="s">
        <v>1024</v>
      </c>
      <c r="AS5680" s="116">
        <v>10327</v>
      </c>
    </row>
    <row r="5681" spans="40:45" x14ac:dyDescent="0.25">
      <c r="AN5681" s="116" t="s">
        <v>1187</v>
      </c>
      <c r="AO5681" s="116" t="s">
        <v>1198</v>
      </c>
      <c r="AP5681" s="116"/>
      <c r="AQ5681" s="116" t="s">
        <v>1035</v>
      </c>
      <c r="AR5681" s="116" t="s">
        <v>1024</v>
      </c>
      <c r="AS5681" s="116">
        <v>7584</v>
      </c>
    </row>
    <row r="5682" spans="40:45" x14ac:dyDescent="0.25">
      <c r="AN5682" s="116" t="s">
        <v>1187</v>
      </c>
      <c r="AO5682" s="116" t="s">
        <v>1198</v>
      </c>
      <c r="AP5682" s="116"/>
      <c r="AQ5682" s="116" t="s">
        <v>1037</v>
      </c>
      <c r="AR5682" s="116" t="s">
        <v>1024</v>
      </c>
      <c r="AS5682" s="116">
        <v>2100</v>
      </c>
    </row>
    <row r="5683" spans="40:45" x14ac:dyDescent="0.25">
      <c r="AN5683" s="116" t="s">
        <v>1187</v>
      </c>
      <c r="AO5683" s="116" t="s">
        <v>1198</v>
      </c>
      <c r="AP5683" s="116"/>
      <c r="AQ5683" s="116" t="s">
        <v>1038</v>
      </c>
      <c r="AR5683" s="116" t="s">
        <v>1024</v>
      </c>
      <c r="AS5683" s="116">
        <v>7668</v>
      </c>
    </row>
    <row r="5684" spans="40:45" x14ac:dyDescent="0.25">
      <c r="AN5684" s="116" t="s">
        <v>1187</v>
      </c>
      <c r="AO5684" s="116" t="s">
        <v>1198</v>
      </c>
      <c r="AP5684" s="116"/>
      <c r="AQ5684" s="116" t="s">
        <v>1039</v>
      </c>
      <c r="AR5684" s="116" t="s">
        <v>1024</v>
      </c>
      <c r="AS5684" s="116">
        <v>181</v>
      </c>
    </row>
    <row r="5685" spans="40:45" x14ac:dyDescent="0.25">
      <c r="AN5685" s="116" t="s">
        <v>1187</v>
      </c>
      <c r="AO5685" s="116" t="s">
        <v>1198</v>
      </c>
      <c r="AP5685" s="116"/>
      <c r="AQ5685" s="116" t="s">
        <v>1040</v>
      </c>
      <c r="AR5685" s="116" t="s">
        <v>1024</v>
      </c>
      <c r="AS5685" s="116">
        <v>2662</v>
      </c>
    </row>
    <row r="5686" spans="40:45" x14ac:dyDescent="0.25">
      <c r="AN5686" s="116" t="s">
        <v>1187</v>
      </c>
      <c r="AO5686" s="116" t="s">
        <v>1198</v>
      </c>
      <c r="AP5686" s="116"/>
      <c r="AQ5686" s="116" t="s">
        <v>1041</v>
      </c>
      <c r="AR5686" s="116" t="s">
        <v>1024</v>
      </c>
      <c r="AS5686" s="116">
        <v>785</v>
      </c>
    </row>
    <row r="5687" spans="40:45" x14ac:dyDescent="0.25">
      <c r="AN5687" s="116" t="s">
        <v>1187</v>
      </c>
      <c r="AO5687" s="116" t="s">
        <v>1198</v>
      </c>
      <c r="AP5687" s="116"/>
      <c r="AQ5687" s="116" t="s">
        <v>1042</v>
      </c>
      <c r="AR5687" s="116" t="s">
        <v>1024</v>
      </c>
      <c r="AS5687" s="116">
        <v>50</v>
      </c>
    </row>
    <row r="5688" spans="40:45" x14ac:dyDescent="0.25">
      <c r="AN5688" s="116" t="s">
        <v>1187</v>
      </c>
      <c r="AO5688" s="116"/>
      <c r="AP5688" s="116"/>
      <c r="AQ5688" s="116" t="s">
        <v>3</v>
      </c>
      <c r="AR5688" s="116" t="s">
        <v>1024</v>
      </c>
      <c r="AS5688" s="116">
        <v>31358</v>
      </c>
    </row>
    <row r="5689" spans="40:45" x14ac:dyDescent="0.25">
      <c r="AN5689" s="116" t="s">
        <v>1187</v>
      </c>
      <c r="AO5689" s="116" t="s">
        <v>1200</v>
      </c>
      <c r="AP5689" s="116"/>
      <c r="AQ5689" s="116" t="s">
        <v>1034</v>
      </c>
      <c r="AR5689" s="116" t="s">
        <v>1024</v>
      </c>
      <c r="AS5689" s="116">
        <v>1739</v>
      </c>
    </row>
    <row r="5690" spans="40:45" x14ac:dyDescent="0.25">
      <c r="AN5690" s="116" t="s">
        <v>1187</v>
      </c>
      <c r="AO5690" s="116" t="s">
        <v>1200</v>
      </c>
      <c r="AP5690" s="116"/>
      <c r="AQ5690" s="116" t="s">
        <v>1035</v>
      </c>
      <c r="AR5690" s="116" t="s">
        <v>1024</v>
      </c>
      <c r="AS5690" s="116">
        <v>2331</v>
      </c>
    </row>
    <row r="5691" spans="40:45" x14ac:dyDescent="0.25">
      <c r="AN5691" s="116" t="s">
        <v>1187</v>
      </c>
      <c r="AO5691" s="116" t="s">
        <v>1200</v>
      </c>
      <c r="AP5691" s="116"/>
      <c r="AQ5691" s="116" t="s">
        <v>1036</v>
      </c>
      <c r="AR5691" s="116" t="s">
        <v>1024</v>
      </c>
      <c r="AS5691" s="116">
        <v>133</v>
      </c>
    </row>
    <row r="5692" spans="40:45" x14ac:dyDescent="0.25">
      <c r="AN5692" s="116" t="s">
        <v>1187</v>
      </c>
      <c r="AO5692" s="116" t="s">
        <v>1200</v>
      </c>
      <c r="AP5692" s="116"/>
      <c r="AQ5692" s="116" t="s">
        <v>1037</v>
      </c>
      <c r="AR5692" s="116" t="s">
        <v>1024</v>
      </c>
      <c r="AS5692" s="116">
        <v>759</v>
      </c>
    </row>
    <row r="5693" spans="40:45" x14ac:dyDescent="0.25">
      <c r="AN5693" s="116" t="s">
        <v>1187</v>
      </c>
      <c r="AO5693" s="116" t="s">
        <v>1200</v>
      </c>
      <c r="AP5693" s="116"/>
      <c r="AQ5693" s="116" t="s">
        <v>1038</v>
      </c>
      <c r="AR5693" s="116" t="s">
        <v>1024</v>
      </c>
      <c r="AS5693" s="116">
        <v>933</v>
      </c>
    </row>
    <row r="5694" spans="40:45" x14ac:dyDescent="0.25">
      <c r="AN5694" s="116" t="s">
        <v>1187</v>
      </c>
      <c r="AO5694" s="116" t="s">
        <v>1200</v>
      </c>
      <c r="AP5694" s="116"/>
      <c r="AQ5694" s="116" t="s">
        <v>1040</v>
      </c>
      <c r="AR5694" s="116" t="s">
        <v>1024</v>
      </c>
      <c r="AS5694" s="116">
        <v>11</v>
      </c>
    </row>
    <row r="5695" spans="40:45" x14ac:dyDescent="0.25">
      <c r="AN5695" s="116" t="s">
        <v>1187</v>
      </c>
      <c r="AO5695" s="116" t="s">
        <v>1200</v>
      </c>
      <c r="AP5695" s="116"/>
      <c r="AQ5695" s="116" t="s">
        <v>1041</v>
      </c>
      <c r="AR5695" s="116" t="s">
        <v>1024</v>
      </c>
      <c r="AS5695" s="116">
        <v>26</v>
      </c>
    </row>
    <row r="5696" spans="40:45" x14ac:dyDescent="0.25">
      <c r="AN5696" s="116" t="s">
        <v>1187</v>
      </c>
      <c r="AO5696" s="116" t="s">
        <v>1200</v>
      </c>
      <c r="AP5696" s="116"/>
      <c r="AQ5696" s="116" t="s">
        <v>1042</v>
      </c>
      <c r="AR5696" s="116" t="s">
        <v>1024</v>
      </c>
      <c r="AS5696" s="116">
        <v>20</v>
      </c>
    </row>
    <row r="5697" spans="40:45" x14ac:dyDescent="0.25">
      <c r="AN5697" s="116" t="s">
        <v>1187</v>
      </c>
      <c r="AO5697" s="116"/>
      <c r="AP5697" s="116"/>
      <c r="AQ5697" s="116" t="s">
        <v>3</v>
      </c>
      <c r="AR5697" s="116" t="s">
        <v>1024</v>
      </c>
      <c r="AS5697" s="116">
        <v>5952</v>
      </c>
    </row>
    <row r="5698" spans="40:45" x14ac:dyDescent="0.25">
      <c r="AN5698" s="116" t="s">
        <v>1187</v>
      </c>
      <c r="AO5698" s="116" t="s">
        <v>1201</v>
      </c>
      <c r="AP5698" s="116"/>
      <c r="AQ5698" s="116" t="s">
        <v>1034</v>
      </c>
      <c r="AR5698" s="116" t="s">
        <v>1024</v>
      </c>
      <c r="AS5698" s="116">
        <v>2258</v>
      </c>
    </row>
    <row r="5699" spans="40:45" x14ac:dyDescent="0.25">
      <c r="AN5699" s="116" t="s">
        <v>1187</v>
      </c>
      <c r="AO5699" s="116" t="s">
        <v>1201</v>
      </c>
      <c r="AP5699" s="116"/>
      <c r="AQ5699" s="116" t="s">
        <v>1035</v>
      </c>
      <c r="AR5699" s="116" t="s">
        <v>1024</v>
      </c>
      <c r="AS5699" s="116">
        <v>2622</v>
      </c>
    </row>
    <row r="5700" spans="40:45" x14ac:dyDescent="0.25">
      <c r="AN5700" s="116" t="s">
        <v>1187</v>
      </c>
      <c r="AO5700" s="116" t="s">
        <v>1201</v>
      </c>
      <c r="AP5700" s="116"/>
      <c r="AQ5700" s="116" t="s">
        <v>1037</v>
      </c>
      <c r="AR5700" s="116" t="s">
        <v>1024</v>
      </c>
      <c r="AS5700" s="116">
        <v>851</v>
      </c>
    </row>
    <row r="5701" spans="40:45" x14ac:dyDescent="0.25">
      <c r="AN5701" s="116" t="s">
        <v>1187</v>
      </c>
      <c r="AO5701" s="116" t="s">
        <v>1201</v>
      </c>
      <c r="AP5701" s="116"/>
      <c r="AQ5701" s="116" t="s">
        <v>1038</v>
      </c>
      <c r="AR5701" s="116" t="s">
        <v>1024</v>
      </c>
      <c r="AS5701" s="116">
        <v>867</v>
      </c>
    </row>
    <row r="5702" spans="40:45" x14ac:dyDescent="0.25">
      <c r="AN5702" s="116" t="s">
        <v>1187</v>
      </c>
      <c r="AO5702" s="116" t="s">
        <v>1201</v>
      </c>
      <c r="AP5702" s="116"/>
      <c r="AQ5702" s="116" t="s">
        <v>1040</v>
      </c>
      <c r="AR5702" s="116" t="s">
        <v>1024</v>
      </c>
      <c r="AS5702" s="116">
        <v>258</v>
      </c>
    </row>
    <row r="5703" spans="40:45" x14ac:dyDescent="0.25">
      <c r="AN5703" s="116" t="s">
        <v>1187</v>
      </c>
      <c r="AO5703" s="116" t="s">
        <v>1201</v>
      </c>
      <c r="AP5703" s="116"/>
      <c r="AQ5703" s="116" t="s">
        <v>1041</v>
      </c>
      <c r="AR5703" s="116" t="s">
        <v>1024</v>
      </c>
      <c r="AS5703" s="116">
        <v>64</v>
      </c>
    </row>
    <row r="5704" spans="40:45" x14ac:dyDescent="0.25">
      <c r="AN5704" s="116" t="s">
        <v>1187</v>
      </c>
      <c r="AO5704" s="116"/>
      <c r="AP5704" s="116"/>
      <c r="AQ5704" s="116" t="s">
        <v>3</v>
      </c>
      <c r="AR5704" s="116" t="s">
        <v>1024</v>
      </c>
      <c r="AS5704" s="116">
        <v>6920</v>
      </c>
    </row>
    <row r="5705" spans="40:45" x14ac:dyDescent="0.25">
      <c r="AN5705" s="116" t="s">
        <v>1187</v>
      </c>
      <c r="AO5705" s="116" t="s">
        <v>1202</v>
      </c>
      <c r="AP5705" s="116"/>
      <c r="AQ5705" s="116" t="s">
        <v>1034</v>
      </c>
      <c r="AR5705" s="116" t="s">
        <v>1024</v>
      </c>
      <c r="AS5705" s="116">
        <v>3035</v>
      </c>
    </row>
    <row r="5706" spans="40:45" x14ac:dyDescent="0.25">
      <c r="AN5706" s="116" t="s">
        <v>1187</v>
      </c>
      <c r="AO5706" s="116" t="s">
        <v>1202</v>
      </c>
      <c r="AP5706" s="116"/>
      <c r="AQ5706" s="116" t="s">
        <v>1035</v>
      </c>
      <c r="AR5706" s="116" t="s">
        <v>1024</v>
      </c>
      <c r="AS5706" s="116">
        <v>4235</v>
      </c>
    </row>
    <row r="5707" spans="40:45" x14ac:dyDescent="0.25">
      <c r="AN5707" s="116" t="s">
        <v>1187</v>
      </c>
      <c r="AO5707" s="116" t="s">
        <v>1202</v>
      </c>
      <c r="AP5707" s="116"/>
      <c r="AQ5707" s="116" t="s">
        <v>1037</v>
      </c>
      <c r="AR5707" s="116" t="s">
        <v>1024</v>
      </c>
      <c r="AS5707" s="116">
        <v>756</v>
      </c>
    </row>
    <row r="5708" spans="40:45" x14ac:dyDescent="0.25">
      <c r="AN5708" s="116" t="s">
        <v>1187</v>
      </c>
      <c r="AO5708" s="116" t="s">
        <v>1202</v>
      </c>
      <c r="AP5708" s="116"/>
      <c r="AQ5708" s="116" t="s">
        <v>1038</v>
      </c>
      <c r="AR5708" s="116" t="s">
        <v>1024</v>
      </c>
      <c r="AS5708" s="116">
        <v>3732</v>
      </c>
    </row>
    <row r="5709" spans="40:45" x14ac:dyDescent="0.25">
      <c r="AN5709" s="116" t="s">
        <v>1187</v>
      </c>
      <c r="AO5709" s="116" t="s">
        <v>1202</v>
      </c>
      <c r="AP5709" s="116"/>
      <c r="AQ5709" s="116" t="s">
        <v>1039</v>
      </c>
      <c r="AR5709" s="116" t="s">
        <v>1024</v>
      </c>
      <c r="AS5709" s="116">
        <v>39</v>
      </c>
    </row>
    <row r="5710" spans="40:45" x14ac:dyDescent="0.25">
      <c r="AN5710" s="116" t="s">
        <v>1187</v>
      </c>
      <c r="AO5710" s="116" t="s">
        <v>1202</v>
      </c>
      <c r="AP5710" s="116"/>
      <c r="AQ5710" s="116" t="s">
        <v>1040</v>
      </c>
      <c r="AR5710" s="116" t="s">
        <v>1024</v>
      </c>
      <c r="AS5710" s="116">
        <v>289</v>
      </c>
    </row>
    <row r="5711" spans="40:45" x14ac:dyDescent="0.25">
      <c r="AN5711" s="116" t="s">
        <v>1187</v>
      </c>
      <c r="AO5711" s="116" t="s">
        <v>1202</v>
      </c>
      <c r="AP5711" s="116"/>
      <c r="AQ5711" s="116" t="s">
        <v>1041</v>
      </c>
      <c r="AR5711" s="116" t="s">
        <v>1024</v>
      </c>
      <c r="AS5711" s="116">
        <v>237</v>
      </c>
    </row>
    <row r="5712" spans="40:45" x14ac:dyDescent="0.25">
      <c r="AN5712" s="116" t="s">
        <v>1187</v>
      </c>
      <c r="AO5712" s="116" t="s">
        <v>1202</v>
      </c>
      <c r="AP5712" s="116"/>
      <c r="AQ5712" s="116" t="s">
        <v>1042</v>
      </c>
      <c r="AR5712" s="116" t="s">
        <v>1024</v>
      </c>
      <c r="AS5712" s="116">
        <v>117</v>
      </c>
    </row>
    <row r="5713" spans="40:45" x14ac:dyDescent="0.25">
      <c r="AN5713" s="116" t="s">
        <v>1187</v>
      </c>
      <c r="AO5713" s="116"/>
      <c r="AP5713" s="116"/>
      <c r="AQ5713" s="116" t="s">
        <v>3</v>
      </c>
      <c r="AR5713" s="116" t="s">
        <v>1024</v>
      </c>
      <c r="AS5713" s="116">
        <v>12441</v>
      </c>
    </row>
    <row r="5714" spans="40:45" x14ac:dyDescent="0.25">
      <c r="AN5714" s="116" t="s">
        <v>1187</v>
      </c>
      <c r="AO5714" s="116" t="s">
        <v>1203</v>
      </c>
      <c r="AP5714" s="116"/>
      <c r="AQ5714" s="116" t="s">
        <v>1034</v>
      </c>
      <c r="AR5714" s="116" t="s">
        <v>1024</v>
      </c>
      <c r="AS5714" s="116">
        <v>12746</v>
      </c>
    </row>
    <row r="5715" spans="40:45" x14ac:dyDescent="0.25">
      <c r="AN5715" s="116" t="s">
        <v>1187</v>
      </c>
      <c r="AO5715" s="116" t="s">
        <v>1203</v>
      </c>
      <c r="AP5715" s="116"/>
      <c r="AQ5715" s="116" t="s">
        <v>1035</v>
      </c>
      <c r="AR5715" s="116" t="s">
        <v>1024</v>
      </c>
      <c r="AS5715" s="116">
        <v>11979</v>
      </c>
    </row>
    <row r="5716" spans="40:45" x14ac:dyDescent="0.25">
      <c r="AN5716" s="116" t="s">
        <v>1187</v>
      </c>
      <c r="AO5716" s="116" t="s">
        <v>1203</v>
      </c>
      <c r="AP5716" s="116"/>
      <c r="AQ5716" s="116" t="s">
        <v>1036</v>
      </c>
      <c r="AR5716" s="116" t="s">
        <v>1024</v>
      </c>
      <c r="AS5716" s="116">
        <v>4</v>
      </c>
    </row>
    <row r="5717" spans="40:45" x14ac:dyDescent="0.25">
      <c r="AN5717" s="116" t="s">
        <v>1187</v>
      </c>
      <c r="AO5717" s="116" t="s">
        <v>1203</v>
      </c>
      <c r="AP5717" s="116"/>
      <c r="AQ5717" s="116" t="s">
        <v>1037</v>
      </c>
      <c r="AR5717" s="116" t="s">
        <v>1024</v>
      </c>
      <c r="AS5717" s="116">
        <v>2049</v>
      </c>
    </row>
    <row r="5718" spans="40:45" x14ac:dyDescent="0.25">
      <c r="AN5718" s="116" t="s">
        <v>1187</v>
      </c>
      <c r="AO5718" s="116" t="s">
        <v>1203</v>
      </c>
      <c r="AP5718" s="116"/>
      <c r="AQ5718" s="116" t="s">
        <v>1038</v>
      </c>
      <c r="AR5718" s="116" t="s">
        <v>1024</v>
      </c>
      <c r="AS5718" s="116">
        <v>14353</v>
      </c>
    </row>
    <row r="5719" spans="40:45" x14ac:dyDescent="0.25">
      <c r="AN5719" s="116" t="s">
        <v>1187</v>
      </c>
      <c r="AO5719" s="116" t="s">
        <v>1203</v>
      </c>
      <c r="AP5719" s="116"/>
      <c r="AQ5719" s="116" t="s">
        <v>1039</v>
      </c>
      <c r="AR5719" s="116" t="s">
        <v>1024</v>
      </c>
      <c r="AS5719" s="116">
        <v>470</v>
      </c>
    </row>
    <row r="5720" spans="40:45" x14ac:dyDescent="0.25">
      <c r="AN5720" s="116" t="s">
        <v>1187</v>
      </c>
      <c r="AO5720" s="116" t="s">
        <v>1203</v>
      </c>
      <c r="AP5720" s="116"/>
      <c r="AQ5720" s="116" t="s">
        <v>1040</v>
      </c>
      <c r="AR5720" s="116" t="s">
        <v>1024</v>
      </c>
      <c r="AS5720" s="116">
        <v>626</v>
      </c>
    </row>
    <row r="5721" spans="40:45" x14ac:dyDescent="0.25">
      <c r="AN5721" s="116" t="s">
        <v>1187</v>
      </c>
      <c r="AO5721" s="116" t="s">
        <v>1203</v>
      </c>
      <c r="AP5721" s="116"/>
      <c r="AQ5721" s="116" t="s">
        <v>1041</v>
      </c>
      <c r="AR5721" s="116" t="s">
        <v>1024</v>
      </c>
      <c r="AS5721" s="116">
        <v>423</v>
      </c>
    </row>
    <row r="5722" spans="40:45" x14ac:dyDescent="0.25">
      <c r="AN5722" s="116" t="s">
        <v>1187</v>
      </c>
      <c r="AO5722" s="116" t="s">
        <v>1203</v>
      </c>
      <c r="AP5722" s="116"/>
      <c r="AQ5722" s="116" t="s">
        <v>1042</v>
      </c>
      <c r="AR5722" s="116" t="s">
        <v>1024</v>
      </c>
      <c r="AS5722" s="116">
        <v>929</v>
      </c>
    </row>
    <row r="5723" spans="40:45" x14ac:dyDescent="0.25">
      <c r="AN5723" s="116" t="s">
        <v>1187</v>
      </c>
      <c r="AO5723" s="116"/>
      <c r="AP5723" s="116"/>
      <c r="AQ5723" s="116" t="s">
        <v>3</v>
      </c>
      <c r="AR5723" s="116" t="s">
        <v>1024</v>
      </c>
      <c r="AS5723" s="116">
        <v>43579</v>
      </c>
    </row>
    <row r="5724" spans="40:45" x14ac:dyDescent="0.25">
      <c r="AN5724" s="116" t="s">
        <v>1187</v>
      </c>
      <c r="AO5724" s="116" t="s">
        <v>1204</v>
      </c>
      <c r="AP5724" s="116"/>
      <c r="AQ5724" s="116" t="s">
        <v>1034</v>
      </c>
      <c r="AR5724" s="116" t="s">
        <v>1024</v>
      </c>
      <c r="AS5724" s="116">
        <v>337</v>
      </c>
    </row>
    <row r="5725" spans="40:45" x14ac:dyDescent="0.25">
      <c r="AN5725" s="116" t="s">
        <v>1187</v>
      </c>
      <c r="AO5725" s="116" t="s">
        <v>1204</v>
      </c>
      <c r="AP5725" s="116"/>
      <c r="AQ5725" s="116" t="s">
        <v>1035</v>
      </c>
      <c r="AR5725" s="116" t="s">
        <v>1024</v>
      </c>
      <c r="AS5725" s="116">
        <v>287</v>
      </c>
    </row>
    <row r="5726" spans="40:45" x14ac:dyDescent="0.25">
      <c r="AN5726" s="116" t="s">
        <v>1187</v>
      </c>
      <c r="AO5726" s="116" t="s">
        <v>1204</v>
      </c>
      <c r="AP5726" s="116"/>
      <c r="AQ5726" s="116" t="s">
        <v>1037</v>
      </c>
      <c r="AR5726" s="116" t="s">
        <v>1024</v>
      </c>
      <c r="AS5726" s="116">
        <v>134</v>
      </c>
    </row>
    <row r="5727" spans="40:45" x14ac:dyDescent="0.25">
      <c r="AN5727" s="116" t="s">
        <v>1187</v>
      </c>
      <c r="AO5727" s="116" t="s">
        <v>1204</v>
      </c>
      <c r="AP5727" s="116"/>
      <c r="AQ5727" s="116" t="s">
        <v>1038</v>
      </c>
      <c r="AR5727" s="116" t="s">
        <v>1024</v>
      </c>
      <c r="AS5727" s="116">
        <v>565</v>
      </c>
    </row>
    <row r="5728" spans="40:45" x14ac:dyDescent="0.25">
      <c r="AN5728" s="116" t="s">
        <v>1187</v>
      </c>
      <c r="AO5728" s="116" t="s">
        <v>1204</v>
      </c>
      <c r="AP5728" s="116"/>
      <c r="AQ5728" s="116" t="s">
        <v>1039</v>
      </c>
      <c r="AR5728" s="116" t="s">
        <v>1024</v>
      </c>
      <c r="AS5728" s="116">
        <v>14</v>
      </c>
    </row>
    <row r="5729" spans="40:45" x14ac:dyDescent="0.25">
      <c r="AN5729" s="116" t="s">
        <v>1187</v>
      </c>
      <c r="AO5729" s="116" t="s">
        <v>1204</v>
      </c>
      <c r="AP5729" s="116"/>
      <c r="AQ5729" s="116" t="s">
        <v>1040</v>
      </c>
      <c r="AR5729" s="116" t="s">
        <v>1024</v>
      </c>
      <c r="AS5729" s="116">
        <v>153</v>
      </c>
    </row>
    <row r="5730" spans="40:45" x14ac:dyDescent="0.25">
      <c r="AN5730" s="116" t="s">
        <v>1187</v>
      </c>
      <c r="AO5730" s="116" t="s">
        <v>1204</v>
      </c>
      <c r="AP5730" s="116"/>
      <c r="AQ5730" s="116" t="s">
        <v>1041</v>
      </c>
      <c r="AR5730" s="116" t="s">
        <v>1024</v>
      </c>
      <c r="AS5730" s="116">
        <v>7</v>
      </c>
    </row>
    <row r="5731" spans="40:45" x14ac:dyDescent="0.25">
      <c r="AN5731" s="116" t="s">
        <v>1187</v>
      </c>
      <c r="AO5731" s="116" t="s">
        <v>1204</v>
      </c>
      <c r="AP5731" s="116"/>
      <c r="AQ5731" s="116" t="s">
        <v>1042</v>
      </c>
      <c r="AR5731" s="116" t="s">
        <v>1024</v>
      </c>
      <c r="AS5731" s="116">
        <v>7</v>
      </c>
    </row>
    <row r="5732" spans="40:45" x14ac:dyDescent="0.25">
      <c r="AN5732" s="116" t="s">
        <v>1187</v>
      </c>
      <c r="AO5732" s="116"/>
      <c r="AP5732" s="116"/>
      <c r="AQ5732" s="116" t="s">
        <v>3</v>
      </c>
      <c r="AR5732" s="116" t="s">
        <v>1024</v>
      </c>
      <c r="AS5732" s="116">
        <v>1503</v>
      </c>
    </row>
    <row r="5733" spans="40:45" x14ac:dyDescent="0.25">
      <c r="AN5733" s="116" t="s">
        <v>1086</v>
      </c>
      <c r="AO5733" s="116" t="s">
        <v>1044</v>
      </c>
      <c r="AP5733" s="116"/>
      <c r="AQ5733" s="116" t="s">
        <v>1034</v>
      </c>
      <c r="AR5733" s="116" t="s">
        <v>1024</v>
      </c>
      <c r="AS5733" s="116">
        <v>31358</v>
      </c>
    </row>
    <row r="5734" spans="40:45" x14ac:dyDescent="0.25">
      <c r="AN5734" s="116" t="s">
        <v>1086</v>
      </c>
      <c r="AO5734" s="116" t="s">
        <v>1044</v>
      </c>
      <c r="AP5734" s="116"/>
      <c r="AQ5734" s="116" t="s">
        <v>1035</v>
      </c>
      <c r="AR5734" s="116" t="s">
        <v>1024</v>
      </c>
      <c r="AS5734" s="116">
        <v>50285</v>
      </c>
    </row>
    <row r="5735" spans="40:45" x14ac:dyDescent="0.25">
      <c r="AN5735" s="116" t="s">
        <v>1086</v>
      </c>
      <c r="AO5735" s="116" t="s">
        <v>1044</v>
      </c>
      <c r="AP5735" s="116"/>
      <c r="AQ5735" s="116" t="s">
        <v>1036</v>
      </c>
      <c r="AR5735" s="116" t="s">
        <v>1024</v>
      </c>
      <c r="AS5735" s="116">
        <v>13044</v>
      </c>
    </row>
    <row r="5736" spans="40:45" x14ac:dyDescent="0.25">
      <c r="AN5736" s="116" t="s">
        <v>1086</v>
      </c>
      <c r="AO5736" s="116" t="s">
        <v>1044</v>
      </c>
      <c r="AP5736" s="116"/>
      <c r="AQ5736" s="116" t="s">
        <v>1037</v>
      </c>
      <c r="AR5736" s="116" t="s">
        <v>1024</v>
      </c>
      <c r="AS5736" s="116">
        <v>4015</v>
      </c>
    </row>
    <row r="5737" spans="40:45" x14ac:dyDescent="0.25">
      <c r="AN5737" s="116" t="s">
        <v>1086</v>
      </c>
      <c r="AO5737" s="116" t="s">
        <v>1044</v>
      </c>
      <c r="AP5737" s="116"/>
      <c r="AQ5737" s="116" t="s">
        <v>1038</v>
      </c>
      <c r="AR5737" s="116" t="s">
        <v>1024</v>
      </c>
      <c r="AS5737" s="116">
        <v>602</v>
      </c>
    </row>
    <row r="5738" spans="40:45" x14ac:dyDescent="0.25">
      <c r="AN5738" s="116" t="s">
        <v>1086</v>
      </c>
      <c r="AO5738" s="116" t="s">
        <v>1044</v>
      </c>
      <c r="AP5738" s="116"/>
      <c r="AQ5738" s="116" t="s">
        <v>1039</v>
      </c>
      <c r="AR5738" s="116" t="s">
        <v>1024</v>
      </c>
      <c r="AS5738" s="116">
        <v>8280</v>
      </c>
    </row>
    <row r="5739" spans="40:45" x14ac:dyDescent="0.25">
      <c r="AN5739" s="116" t="s">
        <v>1086</v>
      </c>
      <c r="AO5739" s="116" t="s">
        <v>1044</v>
      </c>
      <c r="AP5739" s="116"/>
      <c r="AQ5739" s="116" t="s">
        <v>1040</v>
      </c>
      <c r="AR5739" s="116" t="s">
        <v>1024</v>
      </c>
      <c r="AS5739" s="116">
        <v>328</v>
      </c>
    </row>
    <row r="5740" spans="40:45" x14ac:dyDescent="0.25">
      <c r="AN5740" s="116" t="s">
        <v>1086</v>
      </c>
      <c r="AO5740" s="116" t="s">
        <v>1044</v>
      </c>
      <c r="AP5740" s="116"/>
      <c r="AQ5740" s="116" t="s">
        <v>1041</v>
      </c>
      <c r="AR5740" s="116" t="s">
        <v>1024</v>
      </c>
      <c r="AS5740" s="116">
        <v>396</v>
      </c>
    </row>
    <row r="5741" spans="40:45" x14ac:dyDescent="0.25">
      <c r="AN5741" s="116" t="s">
        <v>1086</v>
      </c>
      <c r="AO5741" s="116" t="s">
        <v>1044</v>
      </c>
      <c r="AP5741" s="116"/>
      <c r="AQ5741" s="116" t="s">
        <v>1042</v>
      </c>
      <c r="AR5741" s="116" t="s">
        <v>1024</v>
      </c>
      <c r="AS5741" s="116">
        <v>980</v>
      </c>
    </row>
    <row r="5742" spans="40:45" x14ac:dyDescent="0.25">
      <c r="AN5742" s="116" t="s">
        <v>1086</v>
      </c>
      <c r="AO5742" s="116"/>
      <c r="AP5742" s="116"/>
      <c r="AQ5742" s="116" t="s">
        <v>3</v>
      </c>
      <c r="AR5742" s="116" t="s">
        <v>1024</v>
      </c>
      <c r="AS5742" s="116">
        <v>109288</v>
      </c>
    </row>
    <row r="5743" spans="40:45" x14ac:dyDescent="0.25">
      <c r="AN5743" s="116" t="s">
        <v>1086</v>
      </c>
      <c r="AO5743" s="116" t="s">
        <v>1205</v>
      </c>
      <c r="AP5743" s="116"/>
      <c r="AQ5743" s="116" t="s">
        <v>1034</v>
      </c>
      <c r="AR5743" s="116" t="s">
        <v>1024</v>
      </c>
      <c r="AS5743" s="116">
        <v>3845</v>
      </c>
    </row>
    <row r="5744" spans="40:45" x14ac:dyDescent="0.25">
      <c r="AN5744" s="116" t="s">
        <v>1086</v>
      </c>
      <c r="AO5744" s="116" t="s">
        <v>1205</v>
      </c>
      <c r="AP5744" s="116"/>
      <c r="AQ5744" s="116" t="s">
        <v>1035</v>
      </c>
      <c r="AR5744" s="116" t="s">
        <v>1024</v>
      </c>
      <c r="AS5744" s="116">
        <v>17161</v>
      </c>
    </row>
    <row r="5745" spans="40:45" x14ac:dyDescent="0.25">
      <c r="AN5745" s="116" t="s">
        <v>1086</v>
      </c>
      <c r="AO5745" s="116" t="s">
        <v>1205</v>
      </c>
      <c r="AP5745" s="116"/>
      <c r="AQ5745" s="116" t="s">
        <v>1037</v>
      </c>
      <c r="AR5745" s="116" t="s">
        <v>1024</v>
      </c>
      <c r="AS5745" s="116">
        <v>832</v>
      </c>
    </row>
    <row r="5746" spans="40:45" x14ac:dyDescent="0.25">
      <c r="AN5746" s="116" t="s">
        <v>1086</v>
      </c>
      <c r="AO5746" s="116"/>
      <c r="AP5746" s="116"/>
      <c r="AQ5746" s="116" t="s">
        <v>3</v>
      </c>
      <c r="AR5746" s="116" t="s">
        <v>1024</v>
      </c>
      <c r="AS5746" s="116">
        <v>21838</v>
      </c>
    </row>
    <row r="5747" spans="40:45" x14ac:dyDescent="0.25">
      <c r="AN5747" s="116" t="s">
        <v>1086</v>
      </c>
      <c r="AO5747" s="116" t="s">
        <v>1206</v>
      </c>
      <c r="AP5747" s="116"/>
      <c r="AQ5747" s="116" t="s">
        <v>1034</v>
      </c>
      <c r="AR5747" s="116" t="s">
        <v>1024</v>
      </c>
      <c r="AS5747" s="116">
        <v>4057</v>
      </c>
    </row>
    <row r="5748" spans="40:45" x14ac:dyDescent="0.25">
      <c r="AN5748" s="116" t="s">
        <v>1086</v>
      </c>
      <c r="AO5748" s="116" t="s">
        <v>1206</v>
      </c>
      <c r="AP5748" s="116"/>
      <c r="AQ5748" s="116" t="s">
        <v>1035</v>
      </c>
      <c r="AR5748" s="116" t="s">
        <v>1024</v>
      </c>
      <c r="AS5748" s="116">
        <v>23503</v>
      </c>
    </row>
    <row r="5749" spans="40:45" x14ac:dyDescent="0.25">
      <c r="AN5749" s="116" t="s">
        <v>1086</v>
      </c>
      <c r="AO5749" s="116" t="s">
        <v>1206</v>
      </c>
      <c r="AP5749" s="116"/>
      <c r="AQ5749" s="116" t="s">
        <v>1036</v>
      </c>
      <c r="AR5749" s="116" t="s">
        <v>1024</v>
      </c>
      <c r="AS5749" s="116">
        <v>79</v>
      </c>
    </row>
    <row r="5750" spans="40:45" x14ac:dyDescent="0.25">
      <c r="AN5750" s="116" t="s">
        <v>1086</v>
      </c>
      <c r="AO5750" s="116" t="s">
        <v>1206</v>
      </c>
      <c r="AP5750" s="116"/>
      <c r="AQ5750" s="116" t="s">
        <v>1040</v>
      </c>
      <c r="AR5750" s="116" t="s">
        <v>1024</v>
      </c>
      <c r="AS5750" s="116">
        <v>11</v>
      </c>
    </row>
    <row r="5751" spans="40:45" x14ac:dyDescent="0.25">
      <c r="AN5751" s="116" t="s">
        <v>1086</v>
      </c>
      <c r="AO5751" s="116" t="s">
        <v>1206</v>
      </c>
      <c r="AP5751" s="116"/>
      <c r="AQ5751" s="116" t="s">
        <v>1041</v>
      </c>
      <c r="AR5751" s="116" t="s">
        <v>1024</v>
      </c>
      <c r="AS5751" s="116">
        <v>87</v>
      </c>
    </row>
    <row r="5752" spans="40:45" x14ac:dyDescent="0.25">
      <c r="AN5752" s="116" t="s">
        <v>1086</v>
      </c>
      <c r="AO5752" s="116"/>
      <c r="AP5752" s="116"/>
      <c r="AQ5752" s="116" t="s">
        <v>3</v>
      </c>
      <c r="AR5752" s="116" t="s">
        <v>1024</v>
      </c>
      <c r="AS5752" s="116">
        <v>27737</v>
      </c>
    </row>
    <row r="5753" spans="40:45" x14ac:dyDescent="0.25">
      <c r="AN5753" s="116" t="s">
        <v>1086</v>
      </c>
      <c r="AO5753" s="116" t="s">
        <v>1207</v>
      </c>
      <c r="AP5753" s="116"/>
      <c r="AQ5753" s="116" t="s">
        <v>1034</v>
      </c>
      <c r="AR5753" s="116" t="s">
        <v>1024</v>
      </c>
      <c r="AS5753" s="116">
        <v>251</v>
      </c>
    </row>
    <row r="5754" spans="40:45" x14ac:dyDescent="0.25">
      <c r="AN5754" s="116" t="s">
        <v>1086</v>
      </c>
      <c r="AO5754" s="116" t="s">
        <v>1207</v>
      </c>
      <c r="AP5754" s="116"/>
      <c r="AQ5754" s="116" t="s">
        <v>1035</v>
      </c>
      <c r="AR5754" s="116" t="s">
        <v>1024</v>
      </c>
      <c r="AS5754" s="116">
        <v>4920</v>
      </c>
    </row>
    <row r="5755" spans="40:45" x14ac:dyDescent="0.25">
      <c r="AN5755" s="116" t="s">
        <v>1086</v>
      </c>
      <c r="AO5755" s="116" t="s">
        <v>1207</v>
      </c>
      <c r="AP5755" s="116"/>
      <c r="AQ5755" s="116" t="s">
        <v>1036</v>
      </c>
      <c r="AR5755" s="116" t="s">
        <v>1024</v>
      </c>
      <c r="AS5755" s="116">
        <v>1454</v>
      </c>
    </row>
    <row r="5756" spans="40:45" x14ac:dyDescent="0.25">
      <c r="AN5756" s="116" t="s">
        <v>1086</v>
      </c>
      <c r="AO5756" s="116" t="s">
        <v>1207</v>
      </c>
      <c r="AP5756" s="116"/>
      <c r="AQ5756" s="116" t="s">
        <v>1037</v>
      </c>
      <c r="AR5756" s="116" t="s">
        <v>1024</v>
      </c>
      <c r="AS5756" s="116">
        <v>2155</v>
      </c>
    </row>
    <row r="5757" spans="40:45" x14ac:dyDescent="0.25">
      <c r="AN5757" s="116" t="s">
        <v>1086</v>
      </c>
      <c r="AO5757" s="116" t="s">
        <v>1207</v>
      </c>
      <c r="AP5757" s="116"/>
      <c r="AQ5757" s="116" t="s">
        <v>1038</v>
      </c>
      <c r="AR5757" s="116" t="s">
        <v>1024</v>
      </c>
      <c r="AS5757" s="116">
        <v>546</v>
      </c>
    </row>
    <row r="5758" spans="40:45" x14ac:dyDescent="0.25">
      <c r="AN5758" s="116" t="s">
        <v>1086</v>
      </c>
      <c r="AO5758" s="116" t="s">
        <v>1207</v>
      </c>
      <c r="AP5758" s="116"/>
      <c r="AQ5758" s="116" t="s">
        <v>1039</v>
      </c>
      <c r="AR5758" s="116" t="s">
        <v>1024</v>
      </c>
      <c r="AS5758" s="116">
        <v>1196</v>
      </c>
    </row>
    <row r="5759" spans="40:45" x14ac:dyDescent="0.25">
      <c r="AN5759" s="116" t="s">
        <v>1086</v>
      </c>
      <c r="AO5759" s="116" t="s">
        <v>1207</v>
      </c>
      <c r="AP5759" s="116"/>
      <c r="AQ5759" s="116" t="s">
        <v>1040</v>
      </c>
      <c r="AR5759" s="116" t="s">
        <v>1024</v>
      </c>
      <c r="AS5759" s="116">
        <v>147</v>
      </c>
    </row>
    <row r="5760" spans="40:45" x14ac:dyDescent="0.25">
      <c r="AN5760" s="116" t="s">
        <v>1086</v>
      </c>
      <c r="AO5760" s="116" t="s">
        <v>1207</v>
      </c>
      <c r="AP5760" s="116"/>
      <c r="AQ5760" s="116" t="s">
        <v>1041</v>
      </c>
      <c r="AR5760" s="116" t="s">
        <v>1024</v>
      </c>
      <c r="AS5760" s="116">
        <v>149</v>
      </c>
    </row>
    <row r="5761" spans="40:45" x14ac:dyDescent="0.25">
      <c r="AN5761" s="116" t="s">
        <v>1086</v>
      </c>
      <c r="AO5761" s="116" t="s">
        <v>1207</v>
      </c>
      <c r="AP5761" s="116"/>
      <c r="AQ5761" s="116" t="s">
        <v>1042</v>
      </c>
      <c r="AR5761" s="116" t="s">
        <v>1024</v>
      </c>
      <c r="AS5761" s="116">
        <v>313</v>
      </c>
    </row>
    <row r="5762" spans="40:45" x14ac:dyDescent="0.25">
      <c r="AN5762" s="116" t="s">
        <v>1086</v>
      </c>
      <c r="AO5762" s="116"/>
      <c r="AP5762" s="116"/>
      <c r="AQ5762" s="116" t="s">
        <v>3</v>
      </c>
      <c r="AR5762" s="116" t="s">
        <v>1024</v>
      </c>
      <c r="AS5762" s="116">
        <v>11129</v>
      </c>
    </row>
    <row r="5763" spans="40:45" x14ac:dyDescent="0.25">
      <c r="AN5763" s="116" t="s">
        <v>1086</v>
      </c>
      <c r="AO5763" s="116" t="s">
        <v>1208</v>
      </c>
      <c r="AP5763" s="116"/>
      <c r="AQ5763" s="116" t="s">
        <v>1034</v>
      </c>
      <c r="AR5763" s="116" t="s">
        <v>1024</v>
      </c>
      <c r="AS5763" s="116">
        <v>23206</v>
      </c>
    </row>
    <row r="5764" spans="40:45" x14ac:dyDescent="0.25">
      <c r="AN5764" s="116" t="s">
        <v>1086</v>
      </c>
      <c r="AO5764" s="116" t="s">
        <v>1208</v>
      </c>
      <c r="AP5764" s="116"/>
      <c r="AQ5764" s="116" t="s">
        <v>1035</v>
      </c>
      <c r="AR5764" s="116" t="s">
        <v>1024</v>
      </c>
      <c r="AS5764" s="116">
        <v>4669</v>
      </c>
    </row>
    <row r="5765" spans="40:45" x14ac:dyDescent="0.25">
      <c r="AN5765" s="116" t="s">
        <v>1086</v>
      </c>
      <c r="AO5765" s="116" t="s">
        <v>1208</v>
      </c>
      <c r="AP5765" s="116"/>
      <c r="AQ5765" s="116" t="s">
        <v>1036</v>
      </c>
      <c r="AR5765" s="116" t="s">
        <v>1024</v>
      </c>
      <c r="AS5765" s="116">
        <v>11474</v>
      </c>
    </row>
    <row r="5766" spans="40:45" x14ac:dyDescent="0.25">
      <c r="AN5766" s="116" t="s">
        <v>1086</v>
      </c>
      <c r="AO5766" s="116" t="s">
        <v>1208</v>
      </c>
      <c r="AP5766" s="116"/>
      <c r="AQ5766" s="116" t="s">
        <v>1037</v>
      </c>
      <c r="AR5766" s="116" t="s">
        <v>1024</v>
      </c>
      <c r="AS5766" s="116">
        <v>922</v>
      </c>
    </row>
    <row r="5767" spans="40:45" x14ac:dyDescent="0.25">
      <c r="AN5767" s="116" t="s">
        <v>1086</v>
      </c>
      <c r="AO5767" s="116" t="s">
        <v>1208</v>
      </c>
      <c r="AP5767" s="116"/>
      <c r="AQ5767" s="116" t="s">
        <v>1038</v>
      </c>
      <c r="AR5767" s="116" t="s">
        <v>1024</v>
      </c>
      <c r="AS5767" s="116">
        <v>57</v>
      </c>
    </row>
    <row r="5768" spans="40:45" x14ac:dyDescent="0.25">
      <c r="AN5768" s="116" t="s">
        <v>1086</v>
      </c>
      <c r="AO5768" s="116" t="s">
        <v>1208</v>
      </c>
      <c r="AP5768" s="116"/>
      <c r="AQ5768" s="116" t="s">
        <v>1039</v>
      </c>
      <c r="AR5768" s="116" t="s">
        <v>1024</v>
      </c>
      <c r="AS5768" s="116">
        <v>7074</v>
      </c>
    </row>
    <row r="5769" spans="40:45" x14ac:dyDescent="0.25">
      <c r="AN5769" s="116" t="s">
        <v>1086</v>
      </c>
      <c r="AO5769" s="116" t="s">
        <v>1208</v>
      </c>
      <c r="AP5769" s="116"/>
      <c r="AQ5769" s="116" t="s">
        <v>1040</v>
      </c>
      <c r="AR5769" s="116" t="s">
        <v>1024</v>
      </c>
      <c r="AS5769" s="116">
        <v>164</v>
      </c>
    </row>
    <row r="5770" spans="40:45" x14ac:dyDescent="0.25">
      <c r="AN5770" s="116" t="s">
        <v>1086</v>
      </c>
      <c r="AO5770" s="116" t="s">
        <v>1208</v>
      </c>
      <c r="AP5770" s="116"/>
      <c r="AQ5770" s="116" t="s">
        <v>1041</v>
      </c>
      <c r="AR5770" s="116" t="s">
        <v>1024</v>
      </c>
      <c r="AS5770" s="116">
        <v>161</v>
      </c>
    </row>
    <row r="5771" spans="40:45" x14ac:dyDescent="0.25">
      <c r="AN5771" s="116" t="s">
        <v>1086</v>
      </c>
      <c r="AO5771" s="116" t="s">
        <v>1208</v>
      </c>
      <c r="AP5771" s="116"/>
      <c r="AQ5771" s="116" t="s">
        <v>1042</v>
      </c>
      <c r="AR5771" s="116" t="s">
        <v>1024</v>
      </c>
      <c r="AS5771" s="116">
        <v>89</v>
      </c>
    </row>
    <row r="5772" spans="40:45" x14ac:dyDescent="0.25">
      <c r="AN5772" s="116" t="s">
        <v>1086</v>
      </c>
      <c r="AO5772" s="116"/>
      <c r="AP5772" s="116"/>
      <c r="AQ5772" s="116" t="s">
        <v>3</v>
      </c>
      <c r="AR5772" s="116" t="s">
        <v>1024</v>
      </c>
      <c r="AS5772" s="116">
        <v>47815</v>
      </c>
    </row>
    <row r="5773" spans="40:45" x14ac:dyDescent="0.25">
      <c r="AN5773" s="116" t="s">
        <v>1086</v>
      </c>
      <c r="AO5773" s="116" t="s">
        <v>1209</v>
      </c>
      <c r="AP5773" s="116"/>
      <c r="AQ5773" s="116" t="s">
        <v>1035</v>
      </c>
      <c r="AR5773" s="116" t="s">
        <v>1024</v>
      </c>
      <c r="AS5773" s="116">
        <v>32</v>
      </c>
    </row>
    <row r="5774" spans="40:45" x14ac:dyDescent="0.25">
      <c r="AN5774" s="116" t="s">
        <v>1086</v>
      </c>
      <c r="AO5774" s="116" t="s">
        <v>1209</v>
      </c>
      <c r="AP5774" s="116"/>
      <c r="AQ5774" s="116" t="s">
        <v>1036</v>
      </c>
      <c r="AR5774" s="116" t="s">
        <v>1024</v>
      </c>
      <c r="AS5774" s="116">
        <v>29</v>
      </c>
    </row>
    <row r="5775" spans="40:45" x14ac:dyDescent="0.25">
      <c r="AN5775" s="116" t="s">
        <v>1086</v>
      </c>
      <c r="AO5775" s="116" t="s">
        <v>1209</v>
      </c>
      <c r="AP5775" s="116"/>
      <c r="AQ5775" s="116" t="s">
        <v>1037</v>
      </c>
      <c r="AR5775" s="116" t="s">
        <v>1024</v>
      </c>
      <c r="AS5775" s="116">
        <v>105</v>
      </c>
    </row>
    <row r="5776" spans="40:45" x14ac:dyDescent="0.25">
      <c r="AN5776" s="116" t="s">
        <v>1086</v>
      </c>
      <c r="AO5776" s="116" t="s">
        <v>1209</v>
      </c>
      <c r="AP5776" s="116"/>
      <c r="AQ5776" s="116" t="s">
        <v>1040</v>
      </c>
      <c r="AR5776" s="116" t="s">
        <v>1024</v>
      </c>
      <c r="AS5776" s="116">
        <v>6</v>
      </c>
    </row>
    <row r="5777" spans="40:45" x14ac:dyDescent="0.25">
      <c r="AN5777" s="116" t="s">
        <v>1086</v>
      </c>
      <c r="AO5777" s="116" t="s">
        <v>1209</v>
      </c>
      <c r="AP5777" s="116"/>
      <c r="AQ5777" s="116" t="s">
        <v>1042</v>
      </c>
      <c r="AR5777" s="116" t="s">
        <v>1024</v>
      </c>
      <c r="AS5777" s="116">
        <v>60</v>
      </c>
    </row>
    <row r="5778" spans="40:45" x14ac:dyDescent="0.25">
      <c r="AN5778" s="116" t="s">
        <v>1086</v>
      </c>
      <c r="AO5778" s="116"/>
      <c r="AP5778" s="116"/>
      <c r="AQ5778" s="116" t="s">
        <v>3</v>
      </c>
      <c r="AR5778" s="116" t="s">
        <v>1024</v>
      </c>
      <c r="AS5778" s="116">
        <v>232</v>
      </c>
    </row>
    <row r="5779" spans="40:45" x14ac:dyDescent="0.25">
      <c r="AN5779" s="116" t="s">
        <v>1086</v>
      </c>
      <c r="AO5779" s="116" t="s">
        <v>1210</v>
      </c>
      <c r="AP5779" s="116"/>
      <c r="AQ5779" s="116" t="s">
        <v>1036</v>
      </c>
      <c r="AR5779" s="116" t="s">
        <v>1024</v>
      </c>
      <c r="AS5779" s="116">
        <v>8</v>
      </c>
    </row>
    <row r="5780" spans="40:45" x14ac:dyDescent="0.25">
      <c r="AN5780" s="116" t="s">
        <v>1086</v>
      </c>
      <c r="AO5780" s="116" t="s">
        <v>1210</v>
      </c>
      <c r="AP5780" s="116"/>
      <c r="AQ5780" s="116" t="s">
        <v>1039</v>
      </c>
      <c r="AR5780" s="116" t="s">
        <v>1024</v>
      </c>
      <c r="AS5780" s="116">
        <v>10</v>
      </c>
    </row>
    <row r="5781" spans="40:45" x14ac:dyDescent="0.25">
      <c r="AN5781" s="116" t="s">
        <v>1086</v>
      </c>
      <c r="AO5781" s="116" t="s">
        <v>1210</v>
      </c>
      <c r="AP5781" s="116"/>
      <c r="AQ5781" s="116" t="s">
        <v>1042</v>
      </c>
      <c r="AR5781" s="116" t="s">
        <v>1024</v>
      </c>
      <c r="AS5781" s="116">
        <v>518</v>
      </c>
    </row>
    <row r="5782" spans="40:45" x14ac:dyDescent="0.25">
      <c r="AN5782" s="116" t="s">
        <v>1086</v>
      </c>
      <c r="AO5782" s="116"/>
      <c r="AP5782" s="116"/>
      <c r="AQ5782" s="116" t="s">
        <v>3</v>
      </c>
      <c r="AR5782" s="116" t="s">
        <v>1024</v>
      </c>
      <c r="AS5782" s="116">
        <v>536</v>
      </c>
    </row>
    <row r="5783" spans="40:45" x14ac:dyDescent="0.25">
      <c r="AN5783" s="116" t="s">
        <v>1192</v>
      </c>
      <c r="AO5783" s="116" t="s">
        <v>1044</v>
      </c>
      <c r="AP5783" s="116"/>
      <c r="AQ5783" s="116" t="s">
        <v>1034</v>
      </c>
      <c r="AR5783" s="116" t="s">
        <v>1024</v>
      </c>
      <c r="AS5783" s="116">
        <v>213134</v>
      </c>
    </row>
    <row r="5784" spans="40:45" x14ac:dyDescent="0.25">
      <c r="AN5784" s="116" t="s">
        <v>1192</v>
      </c>
      <c r="AO5784" s="116" t="s">
        <v>1044</v>
      </c>
      <c r="AP5784" s="116"/>
      <c r="AQ5784" s="116" t="s">
        <v>1035</v>
      </c>
      <c r="AR5784" s="116" t="s">
        <v>1024</v>
      </c>
      <c r="AS5784" s="116">
        <v>323096</v>
      </c>
    </row>
    <row r="5785" spans="40:45" x14ac:dyDescent="0.25">
      <c r="AN5785" s="116" t="s">
        <v>1192</v>
      </c>
      <c r="AO5785" s="116" t="s">
        <v>1044</v>
      </c>
      <c r="AP5785" s="116"/>
      <c r="AQ5785" s="116" t="s">
        <v>1036</v>
      </c>
      <c r="AR5785" s="116" t="s">
        <v>1024</v>
      </c>
      <c r="AS5785" s="116">
        <v>547</v>
      </c>
    </row>
    <row r="5786" spans="40:45" x14ac:dyDescent="0.25">
      <c r="AN5786" s="116" t="s">
        <v>1192</v>
      </c>
      <c r="AO5786" s="116" t="s">
        <v>1044</v>
      </c>
      <c r="AP5786" s="116"/>
      <c r="AQ5786" s="116" t="s">
        <v>1037</v>
      </c>
      <c r="AR5786" s="116" t="s">
        <v>1024</v>
      </c>
      <c r="AS5786" s="116">
        <v>149111</v>
      </c>
    </row>
    <row r="5787" spans="40:45" x14ac:dyDescent="0.25">
      <c r="AN5787" s="116" t="s">
        <v>1192</v>
      </c>
      <c r="AO5787" s="116" t="s">
        <v>1044</v>
      </c>
      <c r="AP5787" s="116"/>
      <c r="AQ5787" s="116" t="s">
        <v>1038</v>
      </c>
      <c r="AR5787" s="116" t="s">
        <v>1024</v>
      </c>
      <c r="AS5787" s="116">
        <v>345647</v>
      </c>
    </row>
    <row r="5788" spans="40:45" x14ac:dyDescent="0.25">
      <c r="AN5788" s="116" t="s">
        <v>1192</v>
      </c>
      <c r="AO5788" s="116" t="s">
        <v>1044</v>
      </c>
      <c r="AP5788" s="116"/>
      <c r="AQ5788" s="116" t="s">
        <v>1039</v>
      </c>
      <c r="AR5788" s="116" t="s">
        <v>1024</v>
      </c>
      <c r="AS5788" s="116">
        <v>231466</v>
      </c>
    </row>
    <row r="5789" spans="40:45" x14ac:dyDescent="0.25">
      <c r="AN5789" s="116" t="s">
        <v>1192</v>
      </c>
      <c r="AO5789" s="116" t="s">
        <v>1044</v>
      </c>
      <c r="AP5789" s="116"/>
      <c r="AQ5789" s="116" t="s">
        <v>1040</v>
      </c>
      <c r="AR5789" s="116" t="s">
        <v>1024</v>
      </c>
      <c r="AS5789" s="116">
        <v>511688</v>
      </c>
    </row>
    <row r="5790" spans="40:45" x14ac:dyDescent="0.25">
      <c r="AN5790" s="116" t="s">
        <v>1192</v>
      </c>
      <c r="AO5790" s="116" t="s">
        <v>1044</v>
      </c>
      <c r="AP5790" s="116"/>
      <c r="AQ5790" s="116" t="s">
        <v>1041</v>
      </c>
      <c r="AR5790" s="116" t="s">
        <v>1024</v>
      </c>
      <c r="AS5790" s="116">
        <v>152949</v>
      </c>
    </row>
    <row r="5791" spans="40:45" x14ac:dyDescent="0.25">
      <c r="AN5791" s="116" t="s">
        <v>1192</v>
      </c>
      <c r="AO5791" s="116" t="s">
        <v>1044</v>
      </c>
      <c r="AP5791" s="116"/>
      <c r="AQ5791" s="116" t="s">
        <v>1042</v>
      </c>
      <c r="AR5791" s="116" t="s">
        <v>1024</v>
      </c>
      <c r="AS5791" s="116">
        <v>271666</v>
      </c>
    </row>
    <row r="5792" spans="40:45" x14ac:dyDescent="0.25">
      <c r="AN5792" s="116" t="s">
        <v>1192</v>
      </c>
      <c r="AO5792" s="116"/>
      <c r="AP5792" s="116"/>
      <c r="AQ5792" s="116" t="s">
        <v>3</v>
      </c>
      <c r="AR5792" s="116" t="s">
        <v>1024</v>
      </c>
      <c r="AS5792" s="116">
        <v>2199304</v>
      </c>
    </row>
    <row r="5793" spans="40:45" x14ac:dyDescent="0.25">
      <c r="AN5793" s="116" t="s">
        <v>1192</v>
      </c>
      <c r="AO5793" s="116" t="s">
        <v>1211</v>
      </c>
      <c r="AP5793" s="116"/>
      <c r="AQ5793" s="116" t="s">
        <v>1034</v>
      </c>
      <c r="AR5793" s="116" t="s">
        <v>1024</v>
      </c>
      <c r="AS5793" s="116">
        <v>98</v>
      </c>
    </row>
    <row r="5794" spans="40:45" x14ac:dyDescent="0.25">
      <c r="AN5794" s="116" t="s">
        <v>1192</v>
      </c>
      <c r="AO5794" s="116" t="s">
        <v>1211</v>
      </c>
      <c r="AP5794" s="116"/>
      <c r="AQ5794" s="116" t="s">
        <v>1035</v>
      </c>
      <c r="AR5794" s="116" t="s">
        <v>1024</v>
      </c>
      <c r="AS5794" s="116">
        <v>11</v>
      </c>
    </row>
    <row r="5795" spans="40:45" x14ac:dyDescent="0.25">
      <c r="AN5795" s="116" t="s">
        <v>1192</v>
      </c>
      <c r="AO5795" s="116" t="s">
        <v>1211</v>
      </c>
      <c r="AP5795" s="116"/>
      <c r="AQ5795" s="116" t="s">
        <v>1036</v>
      </c>
      <c r="AR5795" s="116" t="s">
        <v>1024</v>
      </c>
      <c r="AS5795" s="116">
        <v>28</v>
      </c>
    </row>
    <row r="5796" spans="40:45" x14ac:dyDescent="0.25">
      <c r="AN5796" s="116" t="s">
        <v>1192</v>
      </c>
      <c r="AO5796" s="116" t="s">
        <v>1211</v>
      </c>
      <c r="AP5796" s="116"/>
      <c r="AQ5796" s="116" t="s">
        <v>1037</v>
      </c>
      <c r="AR5796" s="116" t="s">
        <v>1024</v>
      </c>
      <c r="AS5796" s="116">
        <v>238</v>
      </c>
    </row>
    <row r="5797" spans="40:45" x14ac:dyDescent="0.25">
      <c r="AN5797" s="116" t="s">
        <v>1192</v>
      </c>
      <c r="AO5797" s="116" t="s">
        <v>1211</v>
      </c>
      <c r="AP5797" s="116"/>
      <c r="AQ5797" s="116" t="s">
        <v>1038</v>
      </c>
      <c r="AR5797" s="116" t="s">
        <v>1024</v>
      </c>
      <c r="AS5797" s="116">
        <v>27</v>
      </c>
    </row>
    <row r="5798" spans="40:45" x14ac:dyDescent="0.25">
      <c r="AN5798" s="116" t="s">
        <v>1192</v>
      </c>
      <c r="AO5798" s="116" t="s">
        <v>1211</v>
      </c>
      <c r="AP5798" s="116"/>
      <c r="AQ5798" s="116" t="s">
        <v>1040</v>
      </c>
      <c r="AR5798" s="116" t="s">
        <v>1024</v>
      </c>
      <c r="AS5798" s="116">
        <v>399</v>
      </c>
    </row>
    <row r="5799" spans="40:45" x14ac:dyDescent="0.25">
      <c r="AN5799" s="116" t="s">
        <v>1192</v>
      </c>
      <c r="AO5799" s="116" t="s">
        <v>1211</v>
      </c>
      <c r="AP5799" s="116"/>
      <c r="AQ5799" s="116" t="s">
        <v>1041</v>
      </c>
      <c r="AR5799" s="116" t="s">
        <v>1024</v>
      </c>
      <c r="AS5799" s="116">
        <v>215</v>
      </c>
    </row>
    <row r="5800" spans="40:45" x14ac:dyDescent="0.25">
      <c r="AN5800" s="116" t="s">
        <v>1192</v>
      </c>
      <c r="AO5800" s="116" t="s">
        <v>1211</v>
      </c>
      <c r="AP5800" s="116"/>
      <c r="AQ5800" s="116" t="s">
        <v>1042</v>
      </c>
      <c r="AR5800" s="116" t="s">
        <v>1024</v>
      </c>
      <c r="AS5800" s="116">
        <v>150</v>
      </c>
    </row>
    <row r="5801" spans="40:45" x14ac:dyDescent="0.25">
      <c r="AN5801" s="116" t="s">
        <v>1192</v>
      </c>
      <c r="AO5801" s="116"/>
      <c r="AP5801" s="116"/>
      <c r="AQ5801" s="116" t="s">
        <v>3</v>
      </c>
      <c r="AR5801" s="116" t="s">
        <v>1024</v>
      </c>
      <c r="AS5801" s="116">
        <v>1165</v>
      </c>
    </row>
    <row r="5802" spans="40:45" x14ac:dyDescent="0.25">
      <c r="AN5802" s="116" t="s">
        <v>1192</v>
      </c>
      <c r="AO5802" s="116" t="s">
        <v>1212</v>
      </c>
      <c r="AP5802" s="116"/>
      <c r="AQ5802" s="116" t="s">
        <v>1034</v>
      </c>
      <c r="AR5802" s="116" t="s">
        <v>1024</v>
      </c>
      <c r="AS5802" s="116">
        <v>2487</v>
      </c>
    </row>
    <row r="5803" spans="40:45" x14ac:dyDescent="0.25">
      <c r="AN5803" s="116" t="s">
        <v>1192</v>
      </c>
      <c r="AO5803" s="116" t="s">
        <v>1212</v>
      </c>
      <c r="AP5803" s="116"/>
      <c r="AQ5803" s="116" t="s">
        <v>1035</v>
      </c>
      <c r="AR5803" s="116" t="s">
        <v>1024</v>
      </c>
      <c r="AS5803" s="116">
        <v>4</v>
      </c>
    </row>
    <row r="5804" spans="40:45" x14ac:dyDescent="0.25">
      <c r="AN5804" s="116" t="s">
        <v>1192</v>
      </c>
      <c r="AO5804" s="116" t="s">
        <v>1212</v>
      </c>
      <c r="AP5804" s="116"/>
      <c r="AQ5804" s="116" t="s">
        <v>1036</v>
      </c>
      <c r="AR5804" s="116" t="s">
        <v>1024</v>
      </c>
      <c r="AS5804" s="116">
        <v>3</v>
      </c>
    </row>
    <row r="5805" spans="40:45" x14ac:dyDescent="0.25">
      <c r="AN5805" s="116" t="s">
        <v>1192</v>
      </c>
      <c r="AO5805" s="116" t="s">
        <v>1212</v>
      </c>
      <c r="AP5805" s="116"/>
      <c r="AQ5805" s="116" t="s">
        <v>1037</v>
      </c>
      <c r="AR5805" s="116" t="s">
        <v>1024</v>
      </c>
      <c r="AS5805" s="116">
        <v>309</v>
      </c>
    </row>
    <row r="5806" spans="40:45" x14ac:dyDescent="0.25">
      <c r="AN5806" s="116" t="s">
        <v>1192</v>
      </c>
      <c r="AO5806" s="116" t="s">
        <v>1212</v>
      </c>
      <c r="AP5806" s="116"/>
      <c r="AQ5806" s="116" t="s">
        <v>1038</v>
      </c>
      <c r="AR5806" s="116" t="s">
        <v>1024</v>
      </c>
      <c r="AS5806" s="116">
        <v>4</v>
      </c>
    </row>
    <row r="5807" spans="40:45" x14ac:dyDescent="0.25">
      <c r="AN5807" s="116" t="s">
        <v>1192</v>
      </c>
      <c r="AO5807" s="116" t="s">
        <v>1212</v>
      </c>
      <c r="AP5807" s="116"/>
      <c r="AQ5807" s="116" t="s">
        <v>1039</v>
      </c>
      <c r="AR5807" s="116" t="s">
        <v>1024</v>
      </c>
      <c r="AS5807" s="116">
        <v>115</v>
      </c>
    </row>
    <row r="5808" spans="40:45" x14ac:dyDescent="0.25">
      <c r="AN5808" s="116" t="s">
        <v>1192</v>
      </c>
      <c r="AO5808" s="116" t="s">
        <v>1212</v>
      </c>
      <c r="AP5808" s="116"/>
      <c r="AQ5808" s="116" t="s">
        <v>1040</v>
      </c>
      <c r="AR5808" s="116" t="s">
        <v>1024</v>
      </c>
      <c r="AS5808" s="116">
        <v>7790</v>
      </c>
    </row>
    <row r="5809" spans="40:45" x14ac:dyDescent="0.25">
      <c r="AN5809" s="116" t="s">
        <v>1192</v>
      </c>
      <c r="AO5809" s="116" t="s">
        <v>1212</v>
      </c>
      <c r="AP5809" s="116"/>
      <c r="AQ5809" s="116" t="s">
        <v>1041</v>
      </c>
      <c r="AR5809" s="116" t="s">
        <v>1024</v>
      </c>
      <c r="AS5809" s="116">
        <v>46</v>
      </c>
    </row>
    <row r="5810" spans="40:45" x14ac:dyDescent="0.25">
      <c r="AN5810" s="116" t="s">
        <v>1192</v>
      </c>
      <c r="AO5810" s="116"/>
      <c r="AP5810" s="116"/>
      <c r="AQ5810" s="116" t="s">
        <v>3</v>
      </c>
      <c r="AR5810" s="116" t="s">
        <v>1024</v>
      </c>
      <c r="AS5810" s="116">
        <v>10757</v>
      </c>
    </row>
    <row r="5811" spans="40:45" x14ac:dyDescent="0.25">
      <c r="AN5811" s="116" t="s">
        <v>1192</v>
      </c>
      <c r="AO5811" s="116" t="s">
        <v>1213</v>
      </c>
      <c r="AP5811" s="116"/>
      <c r="AQ5811" s="116" t="s">
        <v>1034</v>
      </c>
      <c r="AR5811" s="116" t="s">
        <v>1024</v>
      </c>
      <c r="AS5811" s="116">
        <v>5651</v>
      </c>
    </row>
    <row r="5812" spans="40:45" x14ac:dyDescent="0.25">
      <c r="AN5812" s="116" t="s">
        <v>1192</v>
      </c>
      <c r="AO5812" s="116" t="s">
        <v>1213</v>
      </c>
      <c r="AP5812" s="116"/>
      <c r="AQ5812" s="116" t="s">
        <v>1035</v>
      </c>
      <c r="AR5812" s="116" t="s">
        <v>1024</v>
      </c>
      <c r="AS5812" s="116">
        <v>815</v>
      </c>
    </row>
    <row r="5813" spans="40:45" x14ac:dyDescent="0.25">
      <c r="AN5813" s="116" t="s">
        <v>1192</v>
      </c>
      <c r="AO5813" s="116" t="s">
        <v>1213</v>
      </c>
      <c r="AP5813" s="116"/>
      <c r="AQ5813" s="116" t="s">
        <v>1036</v>
      </c>
      <c r="AR5813" s="116" t="s">
        <v>1024</v>
      </c>
      <c r="AS5813" s="116">
        <v>60</v>
      </c>
    </row>
    <row r="5814" spans="40:45" x14ac:dyDescent="0.25">
      <c r="AN5814" s="116" t="s">
        <v>1192</v>
      </c>
      <c r="AO5814" s="116" t="s">
        <v>1213</v>
      </c>
      <c r="AP5814" s="116"/>
      <c r="AQ5814" s="116" t="s">
        <v>1037</v>
      </c>
      <c r="AR5814" s="116" t="s">
        <v>1024</v>
      </c>
      <c r="AS5814" s="116">
        <v>18261</v>
      </c>
    </row>
    <row r="5815" spans="40:45" x14ac:dyDescent="0.25">
      <c r="AN5815" s="116" t="s">
        <v>1192</v>
      </c>
      <c r="AO5815" s="116" t="s">
        <v>1213</v>
      </c>
      <c r="AP5815" s="116"/>
      <c r="AQ5815" s="116" t="s">
        <v>1038</v>
      </c>
      <c r="AR5815" s="116" t="s">
        <v>1024</v>
      </c>
      <c r="AS5815" s="116">
        <v>4935</v>
      </c>
    </row>
    <row r="5816" spans="40:45" x14ac:dyDescent="0.25">
      <c r="AN5816" s="116" t="s">
        <v>1192</v>
      </c>
      <c r="AO5816" s="116" t="s">
        <v>1213</v>
      </c>
      <c r="AP5816" s="116"/>
      <c r="AQ5816" s="116" t="s">
        <v>1039</v>
      </c>
      <c r="AR5816" s="116" t="s">
        <v>1024</v>
      </c>
      <c r="AS5816" s="116">
        <v>4968</v>
      </c>
    </row>
    <row r="5817" spans="40:45" x14ac:dyDescent="0.25">
      <c r="AN5817" s="116" t="s">
        <v>1192</v>
      </c>
      <c r="AO5817" s="116" t="s">
        <v>1213</v>
      </c>
      <c r="AP5817" s="116"/>
      <c r="AQ5817" s="116" t="s">
        <v>1040</v>
      </c>
      <c r="AR5817" s="116" t="s">
        <v>1024</v>
      </c>
      <c r="AS5817" s="116">
        <v>4655</v>
      </c>
    </row>
    <row r="5818" spans="40:45" x14ac:dyDescent="0.25">
      <c r="AN5818" s="116" t="s">
        <v>1192</v>
      </c>
      <c r="AO5818" s="116" t="s">
        <v>1213</v>
      </c>
      <c r="AP5818" s="116"/>
      <c r="AQ5818" s="116" t="s">
        <v>1041</v>
      </c>
      <c r="AR5818" s="116" t="s">
        <v>1024</v>
      </c>
      <c r="AS5818" s="116">
        <v>3388</v>
      </c>
    </row>
    <row r="5819" spans="40:45" x14ac:dyDescent="0.25">
      <c r="AN5819" s="116" t="s">
        <v>1192</v>
      </c>
      <c r="AO5819" s="116" t="s">
        <v>1213</v>
      </c>
      <c r="AP5819" s="116"/>
      <c r="AQ5819" s="116" t="s">
        <v>1042</v>
      </c>
      <c r="AR5819" s="116" t="s">
        <v>1024</v>
      </c>
      <c r="AS5819" s="116">
        <v>6353</v>
      </c>
    </row>
    <row r="5820" spans="40:45" x14ac:dyDescent="0.25">
      <c r="AN5820" s="116" t="s">
        <v>1192</v>
      </c>
      <c r="AO5820" s="116"/>
      <c r="AP5820" s="116"/>
      <c r="AQ5820" s="116" t="s">
        <v>3</v>
      </c>
      <c r="AR5820" s="116" t="s">
        <v>1024</v>
      </c>
      <c r="AS5820" s="116">
        <v>49086</v>
      </c>
    </row>
    <row r="5821" spans="40:45" x14ac:dyDescent="0.25">
      <c r="AN5821" s="116" t="s">
        <v>1192</v>
      </c>
      <c r="AO5821" s="116" t="s">
        <v>1214</v>
      </c>
      <c r="AP5821" s="116"/>
      <c r="AQ5821" s="116" t="s">
        <v>1034</v>
      </c>
      <c r="AR5821" s="116" t="s">
        <v>1024</v>
      </c>
      <c r="AS5821" s="116">
        <v>238</v>
      </c>
    </row>
    <row r="5822" spans="40:45" x14ac:dyDescent="0.25">
      <c r="AN5822" s="116" t="s">
        <v>1192</v>
      </c>
      <c r="AO5822" s="116" t="s">
        <v>1214</v>
      </c>
      <c r="AP5822" s="116"/>
      <c r="AQ5822" s="116" t="s">
        <v>1037</v>
      </c>
      <c r="AR5822" s="116" t="s">
        <v>1024</v>
      </c>
      <c r="AS5822" s="116">
        <v>697</v>
      </c>
    </row>
    <row r="5823" spans="40:45" x14ac:dyDescent="0.25">
      <c r="AN5823" s="116" t="s">
        <v>1192</v>
      </c>
      <c r="AO5823" s="116" t="s">
        <v>1214</v>
      </c>
      <c r="AP5823" s="116"/>
      <c r="AQ5823" s="116" t="s">
        <v>1038</v>
      </c>
      <c r="AR5823" s="116" t="s">
        <v>1024</v>
      </c>
      <c r="AS5823" s="116">
        <v>90</v>
      </c>
    </row>
    <row r="5824" spans="40:45" x14ac:dyDescent="0.25">
      <c r="AN5824" s="116" t="s">
        <v>1192</v>
      </c>
      <c r="AO5824" s="116" t="s">
        <v>1214</v>
      </c>
      <c r="AP5824" s="116"/>
      <c r="AQ5824" s="116" t="s">
        <v>1039</v>
      </c>
      <c r="AR5824" s="116" t="s">
        <v>1024</v>
      </c>
      <c r="AS5824" s="116">
        <v>407</v>
      </c>
    </row>
    <row r="5825" spans="40:45" x14ac:dyDescent="0.25">
      <c r="AN5825" s="116" t="s">
        <v>1192</v>
      </c>
      <c r="AO5825" s="116" t="s">
        <v>1214</v>
      </c>
      <c r="AP5825" s="116"/>
      <c r="AQ5825" s="116" t="s">
        <v>1040</v>
      </c>
      <c r="AR5825" s="116" t="s">
        <v>1024</v>
      </c>
      <c r="AS5825" s="116">
        <v>291</v>
      </c>
    </row>
    <row r="5826" spans="40:45" x14ac:dyDescent="0.25">
      <c r="AN5826" s="116" t="s">
        <v>1192</v>
      </c>
      <c r="AO5826" s="116" t="s">
        <v>1214</v>
      </c>
      <c r="AP5826" s="116"/>
      <c r="AQ5826" s="116" t="s">
        <v>1041</v>
      </c>
      <c r="AR5826" s="116" t="s">
        <v>1024</v>
      </c>
      <c r="AS5826" s="116">
        <v>11</v>
      </c>
    </row>
    <row r="5827" spans="40:45" x14ac:dyDescent="0.25">
      <c r="AN5827" s="116" t="s">
        <v>1192</v>
      </c>
      <c r="AO5827" s="116"/>
      <c r="AP5827" s="116"/>
      <c r="AQ5827" s="116" t="s">
        <v>3</v>
      </c>
      <c r="AR5827" s="116" t="s">
        <v>1024</v>
      </c>
      <c r="AS5827" s="116">
        <v>1734</v>
      </c>
    </row>
    <row r="5828" spans="40:45" x14ac:dyDescent="0.25">
      <c r="AN5828" s="116" t="s">
        <v>1192</v>
      </c>
      <c r="AO5828" s="116" t="s">
        <v>1215</v>
      </c>
      <c r="AP5828" s="116"/>
      <c r="AQ5828" s="116" t="s">
        <v>1034</v>
      </c>
      <c r="AR5828" s="116" t="s">
        <v>1024</v>
      </c>
      <c r="AS5828" s="116">
        <v>18901</v>
      </c>
    </row>
    <row r="5829" spans="40:45" x14ac:dyDescent="0.25">
      <c r="AN5829" s="116" t="s">
        <v>1192</v>
      </c>
      <c r="AO5829" s="116" t="s">
        <v>1215</v>
      </c>
      <c r="AP5829" s="116"/>
      <c r="AQ5829" s="116" t="s">
        <v>1035</v>
      </c>
      <c r="AR5829" s="116" t="s">
        <v>1024</v>
      </c>
      <c r="AS5829" s="116">
        <v>2653</v>
      </c>
    </row>
    <row r="5830" spans="40:45" x14ac:dyDescent="0.25">
      <c r="AN5830" s="116" t="s">
        <v>1192</v>
      </c>
      <c r="AO5830" s="116" t="s">
        <v>1215</v>
      </c>
      <c r="AP5830" s="116"/>
      <c r="AQ5830" s="116" t="s">
        <v>1036</v>
      </c>
      <c r="AR5830" s="116" t="s">
        <v>1024</v>
      </c>
      <c r="AS5830" s="116">
        <v>457</v>
      </c>
    </row>
    <row r="5831" spans="40:45" x14ac:dyDescent="0.25">
      <c r="AN5831" s="116" t="s">
        <v>1192</v>
      </c>
      <c r="AO5831" s="116" t="s">
        <v>1215</v>
      </c>
      <c r="AP5831" s="116"/>
      <c r="AQ5831" s="116" t="s">
        <v>1037</v>
      </c>
      <c r="AR5831" s="116" t="s">
        <v>1024</v>
      </c>
      <c r="AS5831" s="116">
        <v>19256</v>
      </c>
    </row>
    <row r="5832" spans="40:45" x14ac:dyDescent="0.25">
      <c r="AN5832" s="116" t="s">
        <v>1192</v>
      </c>
      <c r="AO5832" s="116" t="s">
        <v>1215</v>
      </c>
      <c r="AP5832" s="116"/>
      <c r="AQ5832" s="116" t="s">
        <v>1038</v>
      </c>
      <c r="AR5832" s="116" t="s">
        <v>1024</v>
      </c>
      <c r="AS5832" s="116">
        <v>34315</v>
      </c>
    </row>
    <row r="5833" spans="40:45" x14ac:dyDescent="0.25">
      <c r="AN5833" s="116" t="s">
        <v>1192</v>
      </c>
      <c r="AO5833" s="116" t="s">
        <v>1215</v>
      </c>
      <c r="AP5833" s="116"/>
      <c r="AQ5833" s="116" t="s">
        <v>1039</v>
      </c>
      <c r="AR5833" s="116" t="s">
        <v>1024</v>
      </c>
      <c r="AS5833" s="116">
        <v>25040</v>
      </c>
    </row>
    <row r="5834" spans="40:45" x14ac:dyDescent="0.25">
      <c r="AN5834" s="116" t="s">
        <v>1192</v>
      </c>
      <c r="AO5834" s="116" t="s">
        <v>1215</v>
      </c>
      <c r="AP5834" s="116"/>
      <c r="AQ5834" s="116" t="s">
        <v>1040</v>
      </c>
      <c r="AR5834" s="116" t="s">
        <v>1024</v>
      </c>
      <c r="AS5834" s="116">
        <v>28728</v>
      </c>
    </row>
    <row r="5835" spans="40:45" x14ac:dyDescent="0.25">
      <c r="AN5835" s="116" t="s">
        <v>1192</v>
      </c>
      <c r="AO5835" s="116" t="s">
        <v>1215</v>
      </c>
      <c r="AP5835" s="116"/>
      <c r="AQ5835" s="116" t="s">
        <v>1041</v>
      </c>
      <c r="AR5835" s="116" t="s">
        <v>1024</v>
      </c>
      <c r="AS5835" s="116">
        <v>133228</v>
      </c>
    </row>
    <row r="5836" spans="40:45" x14ac:dyDescent="0.25">
      <c r="AN5836" s="116" t="s">
        <v>1192</v>
      </c>
      <c r="AO5836" s="116"/>
      <c r="AP5836" s="116"/>
      <c r="AQ5836" s="116" t="s">
        <v>3</v>
      </c>
      <c r="AR5836" s="116" t="s">
        <v>1024</v>
      </c>
      <c r="AS5836" s="116">
        <v>262577</v>
      </c>
    </row>
    <row r="5837" spans="40:45" x14ac:dyDescent="0.25">
      <c r="AN5837" s="116" t="s">
        <v>1192</v>
      </c>
      <c r="AO5837" s="116" t="s">
        <v>1216</v>
      </c>
      <c r="AP5837" s="116"/>
      <c r="AQ5837" s="116" t="s">
        <v>1034</v>
      </c>
      <c r="AR5837" s="116" t="s">
        <v>1024</v>
      </c>
      <c r="AS5837" s="116">
        <v>185760</v>
      </c>
    </row>
    <row r="5838" spans="40:45" x14ac:dyDescent="0.25">
      <c r="AN5838" s="116" t="s">
        <v>1192</v>
      </c>
      <c r="AO5838" s="116" t="s">
        <v>1216</v>
      </c>
      <c r="AP5838" s="116"/>
      <c r="AQ5838" s="116" t="s">
        <v>1035</v>
      </c>
      <c r="AR5838" s="116" t="s">
        <v>1024</v>
      </c>
      <c r="AS5838" s="116">
        <v>319612</v>
      </c>
    </row>
    <row r="5839" spans="40:45" x14ac:dyDescent="0.25">
      <c r="AN5839" s="116" t="s">
        <v>1192</v>
      </c>
      <c r="AO5839" s="116" t="s">
        <v>1216</v>
      </c>
      <c r="AP5839" s="116"/>
      <c r="AQ5839" s="116" t="s">
        <v>1037</v>
      </c>
      <c r="AR5839" s="116" t="s">
        <v>1024</v>
      </c>
      <c r="AS5839" s="116">
        <v>110350</v>
      </c>
    </row>
    <row r="5840" spans="40:45" x14ac:dyDescent="0.25">
      <c r="AN5840" s="116" t="s">
        <v>1192</v>
      </c>
      <c r="AO5840" s="116" t="s">
        <v>1216</v>
      </c>
      <c r="AP5840" s="116"/>
      <c r="AQ5840" s="116" t="s">
        <v>1038</v>
      </c>
      <c r="AR5840" s="116" t="s">
        <v>1024</v>
      </c>
      <c r="AS5840" s="116">
        <v>306276</v>
      </c>
    </row>
    <row r="5841" spans="40:45" x14ac:dyDescent="0.25">
      <c r="AN5841" s="116" t="s">
        <v>1192</v>
      </c>
      <c r="AO5841" s="116" t="s">
        <v>1216</v>
      </c>
      <c r="AP5841" s="116"/>
      <c r="AQ5841" s="116" t="s">
        <v>1039</v>
      </c>
      <c r="AR5841" s="116" t="s">
        <v>1024</v>
      </c>
      <c r="AS5841" s="116">
        <v>200937</v>
      </c>
    </row>
    <row r="5842" spans="40:45" x14ac:dyDescent="0.25">
      <c r="AN5842" s="116" t="s">
        <v>1192</v>
      </c>
      <c r="AO5842" s="116" t="s">
        <v>1216</v>
      </c>
      <c r="AP5842" s="116"/>
      <c r="AQ5842" s="116" t="s">
        <v>1040</v>
      </c>
      <c r="AR5842" s="116" t="s">
        <v>1024</v>
      </c>
      <c r="AS5842" s="116">
        <v>469825</v>
      </c>
    </row>
    <row r="5843" spans="40:45" x14ac:dyDescent="0.25">
      <c r="AN5843" s="116" t="s">
        <v>1192</v>
      </c>
      <c r="AO5843" s="116" t="s">
        <v>1216</v>
      </c>
      <c r="AP5843" s="116"/>
      <c r="AQ5843" s="116" t="s">
        <v>1041</v>
      </c>
      <c r="AR5843" s="116" t="s">
        <v>1024</v>
      </c>
      <c r="AS5843" s="116">
        <v>16061</v>
      </c>
    </row>
    <row r="5844" spans="40:45" x14ac:dyDescent="0.25">
      <c r="AN5844" s="116" t="s">
        <v>1192</v>
      </c>
      <c r="AO5844" s="116" t="s">
        <v>1216</v>
      </c>
      <c r="AP5844" s="116"/>
      <c r="AQ5844" s="116" t="s">
        <v>1042</v>
      </c>
      <c r="AR5844" s="116" t="s">
        <v>1024</v>
      </c>
      <c r="AS5844" s="116">
        <v>265163</v>
      </c>
    </row>
    <row r="5845" spans="40:45" x14ac:dyDescent="0.25">
      <c r="AN5845" s="116" t="s">
        <v>1192</v>
      </c>
      <c r="AO5845" s="116"/>
      <c r="AP5845" s="116"/>
      <c r="AQ5845" s="116" t="s">
        <v>3</v>
      </c>
      <c r="AR5845" s="116" t="s">
        <v>1024</v>
      </c>
      <c r="AS5845" s="116">
        <v>1873985</v>
      </c>
    </row>
    <row r="5846" spans="40:45" x14ac:dyDescent="0.25">
      <c r="AN5846" s="116" t="s">
        <v>1217</v>
      </c>
      <c r="AO5846" s="116" t="s">
        <v>1044</v>
      </c>
      <c r="AP5846" s="116"/>
      <c r="AQ5846" s="116" t="s">
        <v>1034</v>
      </c>
      <c r="AR5846" s="116" t="s">
        <v>1024</v>
      </c>
      <c r="AS5846" s="116">
        <v>1372</v>
      </c>
    </row>
    <row r="5847" spans="40:45" x14ac:dyDescent="0.25">
      <c r="AN5847" s="116" t="s">
        <v>1217</v>
      </c>
      <c r="AO5847" s="116" t="s">
        <v>1044</v>
      </c>
      <c r="AP5847" s="116"/>
      <c r="AQ5847" s="116" t="s">
        <v>1035</v>
      </c>
      <c r="AR5847" s="116" t="s">
        <v>1024</v>
      </c>
      <c r="AS5847" s="116">
        <v>8039</v>
      </c>
    </row>
    <row r="5848" spans="40:45" x14ac:dyDescent="0.25">
      <c r="AN5848" s="116" t="s">
        <v>1217</v>
      </c>
      <c r="AO5848" s="116" t="s">
        <v>1044</v>
      </c>
      <c r="AP5848" s="116"/>
      <c r="AQ5848" s="116" t="s">
        <v>1036</v>
      </c>
      <c r="AR5848" s="116" t="s">
        <v>1024</v>
      </c>
      <c r="AS5848" s="116">
        <v>13283</v>
      </c>
    </row>
    <row r="5849" spans="40:45" x14ac:dyDescent="0.25">
      <c r="AN5849" s="116" t="s">
        <v>1217</v>
      </c>
      <c r="AO5849" s="116" t="s">
        <v>1044</v>
      </c>
      <c r="AP5849" s="116"/>
      <c r="AQ5849" s="116" t="s">
        <v>1037</v>
      </c>
      <c r="AR5849" s="116" t="s">
        <v>1024</v>
      </c>
      <c r="AS5849" s="116">
        <v>12775</v>
      </c>
    </row>
    <row r="5850" spans="40:45" x14ac:dyDescent="0.25">
      <c r="AN5850" s="116" t="s">
        <v>1217</v>
      </c>
      <c r="AO5850" s="116" t="s">
        <v>1044</v>
      </c>
      <c r="AP5850" s="116"/>
      <c r="AQ5850" s="116" t="s">
        <v>1038</v>
      </c>
      <c r="AR5850" s="116" t="s">
        <v>1024</v>
      </c>
      <c r="AS5850" s="116">
        <v>1396</v>
      </c>
    </row>
    <row r="5851" spans="40:45" x14ac:dyDescent="0.25">
      <c r="AN5851" s="116" t="s">
        <v>1217</v>
      </c>
      <c r="AO5851" s="116" t="s">
        <v>1044</v>
      </c>
      <c r="AP5851" s="116"/>
      <c r="AQ5851" s="116" t="s">
        <v>1039</v>
      </c>
      <c r="AR5851" s="116" t="s">
        <v>1024</v>
      </c>
      <c r="AS5851" s="116">
        <v>3514</v>
      </c>
    </row>
    <row r="5852" spans="40:45" x14ac:dyDescent="0.25">
      <c r="AN5852" s="116" t="s">
        <v>1217</v>
      </c>
      <c r="AO5852" s="116" t="s">
        <v>1044</v>
      </c>
      <c r="AP5852" s="116"/>
      <c r="AQ5852" s="116" t="s">
        <v>1040</v>
      </c>
      <c r="AR5852" s="116" t="s">
        <v>1024</v>
      </c>
      <c r="AS5852" s="116">
        <v>1046</v>
      </c>
    </row>
    <row r="5853" spans="40:45" x14ac:dyDescent="0.25">
      <c r="AN5853" s="116" t="s">
        <v>1217</v>
      </c>
      <c r="AO5853" s="116" t="s">
        <v>1044</v>
      </c>
      <c r="AP5853" s="116"/>
      <c r="AQ5853" s="116" t="s">
        <v>1041</v>
      </c>
      <c r="AR5853" s="116" t="s">
        <v>1024</v>
      </c>
      <c r="AS5853" s="116">
        <v>1072</v>
      </c>
    </row>
    <row r="5854" spans="40:45" x14ac:dyDescent="0.25">
      <c r="AN5854" s="116" t="s">
        <v>1217</v>
      </c>
      <c r="AO5854" s="116" t="s">
        <v>1044</v>
      </c>
      <c r="AP5854" s="116"/>
      <c r="AQ5854" s="116" t="s">
        <v>1042</v>
      </c>
      <c r="AR5854" s="116" t="s">
        <v>1024</v>
      </c>
      <c r="AS5854" s="116">
        <v>25411</v>
      </c>
    </row>
    <row r="5855" spans="40:45" x14ac:dyDescent="0.25">
      <c r="AN5855" s="116" t="s">
        <v>1217</v>
      </c>
      <c r="AO5855" s="116"/>
      <c r="AP5855" s="116"/>
      <c r="AQ5855" s="116" t="s">
        <v>3</v>
      </c>
      <c r="AR5855" s="116" t="s">
        <v>1024</v>
      </c>
      <c r="AS5855" s="116">
        <v>67908</v>
      </c>
    </row>
    <row r="5856" spans="40:45" x14ac:dyDescent="0.25">
      <c r="AN5856" s="116" t="s">
        <v>1217</v>
      </c>
      <c r="AO5856" s="116" t="s">
        <v>1218</v>
      </c>
      <c r="AP5856" s="116"/>
      <c r="AQ5856" s="116" t="s">
        <v>1034</v>
      </c>
      <c r="AR5856" s="116" t="s">
        <v>1024</v>
      </c>
      <c r="AS5856" s="116">
        <v>899</v>
      </c>
    </row>
    <row r="5857" spans="40:45" x14ac:dyDescent="0.25">
      <c r="AN5857" s="116" t="s">
        <v>1217</v>
      </c>
      <c r="AO5857" s="116" t="s">
        <v>1218</v>
      </c>
      <c r="AP5857" s="116"/>
      <c r="AQ5857" s="116" t="s">
        <v>1035</v>
      </c>
      <c r="AR5857" s="116" t="s">
        <v>1024</v>
      </c>
      <c r="AS5857" s="116">
        <v>4894</v>
      </c>
    </row>
    <row r="5858" spans="40:45" x14ac:dyDescent="0.25">
      <c r="AN5858" s="116" t="s">
        <v>1217</v>
      </c>
      <c r="AO5858" s="116" t="s">
        <v>1218</v>
      </c>
      <c r="AP5858" s="116"/>
      <c r="AQ5858" s="116" t="s">
        <v>1036</v>
      </c>
      <c r="AR5858" s="116" t="s">
        <v>1024</v>
      </c>
      <c r="AS5858" s="116">
        <v>5425</v>
      </c>
    </row>
    <row r="5859" spans="40:45" x14ac:dyDescent="0.25">
      <c r="AN5859" s="116" t="s">
        <v>1217</v>
      </c>
      <c r="AO5859" s="116" t="s">
        <v>1218</v>
      </c>
      <c r="AP5859" s="116"/>
      <c r="AQ5859" s="116" t="s">
        <v>1037</v>
      </c>
      <c r="AR5859" s="116" t="s">
        <v>1024</v>
      </c>
      <c r="AS5859" s="116">
        <v>5063</v>
      </c>
    </row>
    <row r="5860" spans="40:45" x14ac:dyDescent="0.25">
      <c r="AN5860" s="116" t="s">
        <v>1217</v>
      </c>
      <c r="AO5860" s="116" t="s">
        <v>1218</v>
      </c>
      <c r="AP5860" s="116"/>
      <c r="AQ5860" s="116" t="s">
        <v>1038</v>
      </c>
      <c r="AR5860" s="116" t="s">
        <v>1024</v>
      </c>
      <c r="AS5860" s="116">
        <v>37</v>
      </c>
    </row>
    <row r="5861" spans="40:45" x14ac:dyDescent="0.25">
      <c r="AN5861" s="116" t="s">
        <v>1217</v>
      </c>
      <c r="AO5861" s="116" t="s">
        <v>1218</v>
      </c>
      <c r="AP5861" s="116"/>
      <c r="AQ5861" s="116" t="s">
        <v>1039</v>
      </c>
      <c r="AR5861" s="116" t="s">
        <v>1024</v>
      </c>
      <c r="AS5861" s="116">
        <v>194</v>
      </c>
    </row>
    <row r="5862" spans="40:45" x14ac:dyDescent="0.25">
      <c r="AN5862" s="116" t="s">
        <v>1217</v>
      </c>
      <c r="AO5862" s="116" t="s">
        <v>1218</v>
      </c>
      <c r="AP5862" s="116"/>
      <c r="AQ5862" s="116" t="s">
        <v>1040</v>
      </c>
      <c r="AR5862" s="116" t="s">
        <v>1024</v>
      </c>
      <c r="AS5862" s="116">
        <v>450</v>
      </c>
    </row>
    <row r="5863" spans="40:45" x14ac:dyDescent="0.25">
      <c r="AN5863" s="116" t="s">
        <v>1217</v>
      </c>
      <c r="AO5863" s="116" t="s">
        <v>1218</v>
      </c>
      <c r="AP5863" s="116"/>
      <c r="AQ5863" s="116" t="s">
        <v>1041</v>
      </c>
      <c r="AR5863" s="116" t="s">
        <v>1024</v>
      </c>
      <c r="AS5863" s="116">
        <v>72</v>
      </c>
    </row>
    <row r="5864" spans="40:45" x14ac:dyDescent="0.25">
      <c r="AN5864" s="116" t="s">
        <v>1217</v>
      </c>
      <c r="AO5864" s="116" t="s">
        <v>1218</v>
      </c>
      <c r="AP5864" s="116"/>
      <c r="AQ5864" s="116" t="s">
        <v>1042</v>
      </c>
      <c r="AR5864" s="116" t="s">
        <v>1024</v>
      </c>
      <c r="AS5864" s="116">
        <v>703</v>
      </c>
    </row>
    <row r="5865" spans="40:45" x14ac:dyDescent="0.25">
      <c r="AN5865" s="116" t="s">
        <v>1217</v>
      </c>
      <c r="AO5865" s="116"/>
      <c r="AP5865" s="116"/>
      <c r="AQ5865" s="116" t="s">
        <v>3</v>
      </c>
      <c r="AR5865" s="116" t="s">
        <v>1024</v>
      </c>
      <c r="AS5865" s="116">
        <v>17736</v>
      </c>
    </row>
    <row r="5866" spans="40:45" x14ac:dyDescent="0.25">
      <c r="AN5866" s="116" t="s">
        <v>1217</v>
      </c>
      <c r="AO5866" s="116" t="s">
        <v>1219</v>
      </c>
      <c r="AP5866" s="116"/>
      <c r="AQ5866" s="116" t="s">
        <v>1034</v>
      </c>
      <c r="AR5866" s="116" t="s">
        <v>1024</v>
      </c>
      <c r="AS5866" s="116">
        <v>32</v>
      </c>
    </row>
    <row r="5867" spans="40:45" x14ac:dyDescent="0.25">
      <c r="AN5867" s="116" t="s">
        <v>1217</v>
      </c>
      <c r="AO5867" s="116" t="s">
        <v>1219</v>
      </c>
      <c r="AP5867" s="116"/>
      <c r="AQ5867" s="116" t="s">
        <v>1035</v>
      </c>
      <c r="AR5867" s="116" t="s">
        <v>1024</v>
      </c>
      <c r="AS5867" s="116">
        <v>859</v>
      </c>
    </row>
    <row r="5868" spans="40:45" x14ac:dyDescent="0.25">
      <c r="AN5868" s="116" t="s">
        <v>1217</v>
      </c>
      <c r="AO5868" s="116" t="s">
        <v>1219</v>
      </c>
      <c r="AP5868" s="116"/>
      <c r="AQ5868" s="116" t="s">
        <v>1036</v>
      </c>
      <c r="AR5868" s="116" t="s">
        <v>1024</v>
      </c>
      <c r="AS5868" s="116">
        <v>921</v>
      </c>
    </row>
    <row r="5869" spans="40:45" x14ac:dyDescent="0.25">
      <c r="AN5869" s="116" t="s">
        <v>1217</v>
      </c>
      <c r="AO5869" s="116" t="s">
        <v>1219</v>
      </c>
      <c r="AP5869" s="116"/>
      <c r="AQ5869" s="116" t="s">
        <v>1037</v>
      </c>
      <c r="AR5869" s="116" t="s">
        <v>1024</v>
      </c>
      <c r="AS5869" s="116">
        <v>1515</v>
      </c>
    </row>
    <row r="5870" spans="40:45" x14ac:dyDescent="0.25">
      <c r="AN5870" s="116" t="s">
        <v>1217</v>
      </c>
      <c r="AO5870" s="116" t="s">
        <v>1219</v>
      </c>
      <c r="AP5870" s="116"/>
      <c r="AQ5870" s="116" t="s">
        <v>1038</v>
      </c>
      <c r="AR5870" s="116" t="s">
        <v>1024</v>
      </c>
      <c r="AS5870" s="116">
        <v>427</v>
      </c>
    </row>
    <row r="5871" spans="40:45" x14ac:dyDescent="0.25">
      <c r="AN5871" s="116" t="s">
        <v>1217</v>
      </c>
      <c r="AO5871" s="116" t="s">
        <v>1219</v>
      </c>
      <c r="AP5871" s="116"/>
      <c r="AQ5871" s="116" t="s">
        <v>1039</v>
      </c>
      <c r="AR5871" s="116" t="s">
        <v>1024</v>
      </c>
      <c r="AS5871" s="116">
        <v>652</v>
      </c>
    </row>
    <row r="5872" spans="40:45" x14ac:dyDescent="0.25">
      <c r="AN5872" s="116" t="s">
        <v>1217</v>
      </c>
      <c r="AO5872" s="116" t="s">
        <v>1219</v>
      </c>
      <c r="AP5872" s="116"/>
      <c r="AQ5872" s="116" t="s">
        <v>1040</v>
      </c>
      <c r="AR5872" s="116" t="s">
        <v>1024</v>
      </c>
      <c r="AS5872" s="116">
        <v>11</v>
      </c>
    </row>
    <row r="5873" spans="40:45" x14ac:dyDescent="0.25">
      <c r="AN5873" s="116" t="s">
        <v>1217</v>
      </c>
      <c r="AO5873" s="116" t="s">
        <v>1219</v>
      </c>
      <c r="AP5873" s="116"/>
      <c r="AQ5873" s="116" t="s">
        <v>1041</v>
      </c>
      <c r="AR5873" s="116" t="s">
        <v>1024</v>
      </c>
      <c r="AS5873" s="116">
        <v>197</v>
      </c>
    </row>
    <row r="5874" spans="40:45" x14ac:dyDescent="0.25">
      <c r="AN5874" s="116" t="s">
        <v>1217</v>
      </c>
      <c r="AO5874" s="116" t="s">
        <v>1219</v>
      </c>
      <c r="AP5874" s="116"/>
      <c r="AQ5874" s="116" t="s">
        <v>1042</v>
      </c>
      <c r="AR5874" s="116" t="s">
        <v>1024</v>
      </c>
      <c r="AS5874" s="116">
        <v>14135</v>
      </c>
    </row>
    <row r="5875" spans="40:45" x14ac:dyDescent="0.25">
      <c r="AN5875" s="116" t="s">
        <v>1217</v>
      </c>
      <c r="AO5875" s="116"/>
      <c r="AP5875" s="116"/>
      <c r="AQ5875" s="116" t="s">
        <v>3</v>
      </c>
      <c r="AR5875" s="116" t="s">
        <v>1024</v>
      </c>
      <c r="AS5875" s="116">
        <v>18748</v>
      </c>
    </row>
    <row r="5876" spans="40:45" x14ac:dyDescent="0.25">
      <c r="AN5876" s="116" t="s">
        <v>1217</v>
      </c>
      <c r="AO5876" s="116" t="s">
        <v>1220</v>
      </c>
      <c r="AP5876" s="116"/>
      <c r="AQ5876" s="116" t="s">
        <v>1035</v>
      </c>
      <c r="AR5876" s="116" t="s">
        <v>1024</v>
      </c>
      <c r="AS5876" s="116">
        <v>220</v>
      </c>
    </row>
    <row r="5877" spans="40:45" x14ac:dyDescent="0.25">
      <c r="AN5877" s="116" t="s">
        <v>1217</v>
      </c>
      <c r="AO5877" s="116" t="s">
        <v>1220</v>
      </c>
      <c r="AP5877" s="116"/>
      <c r="AQ5877" s="116" t="s">
        <v>1036</v>
      </c>
      <c r="AR5877" s="116" t="s">
        <v>1024</v>
      </c>
      <c r="AS5877" s="116">
        <v>559</v>
      </c>
    </row>
    <row r="5878" spans="40:45" x14ac:dyDescent="0.25">
      <c r="AN5878" s="116" t="s">
        <v>1217</v>
      </c>
      <c r="AO5878" s="116" t="s">
        <v>1220</v>
      </c>
      <c r="AP5878" s="116"/>
      <c r="AQ5878" s="116" t="s">
        <v>1037</v>
      </c>
      <c r="AR5878" s="116" t="s">
        <v>1024</v>
      </c>
      <c r="AS5878" s="116">
        <v>1323</v>
      </c>
    </row>
    <row r="5879" spans="40:45" x14ac:dyDescent="0.25">
      <c r="AN5879" s="116" t="s">
        <v>1217</v>
      </c>
      <c r="AO5879" s="116" t="s">
        <v>1220</v>
      </c>
      <c r="AP5879" s="116"/>
      <c r="AQ5879" s="116" t="s">
        <v>1038</v>
      </c>
      <c r="AR5879" s="116" t="s">
        <v>1024</v>
      </c>
      <c r="AS5879" s="116">
        <v>148</v>
      </c>
    </row>
    <row r="5880" spans="40:45" x14ac:dyDescent="0.25">
      <c r="AN5880" s="116" t="s">
        <v>1217</v>
      </c>
      <c r="AO5880" s="116" t="s">
        <v>1220</v>
      </c>
      <c r="AP5880" s="116"/>
      <c r="AQ5880" s="116" t="s">
        <v>1039</v>
      </c>
      <c r="AR5880" s="116" t="s">
        <v>1024</v>
      </c>
      <c r="AS5880" s="116">
        <v>201</v>
      </c>
    </row>
    <row r="5881" spans="40:45" x14ac:dyDescent="0.25">
      <c r="AN5881" s="116" t="s">
        <v>1217</v>
      </c>
      <c r="AO5881" s="116" t="s">
        <v>1220</v>
      </c>
      <c r="AP5881" s="116"/>
      <c r="AQ5881" s="116" t="s">
        <v>1040</v>
      </c>
      <c r="AR5881" s="116" t="s">
        <v>1024</v>
      </c>
      <c r="AS5881" s="116">
        <v>107</v>
      </c>
    </row>
    <row r="5882" spans="40:45" x14ac:dyDescent="0.25">
      <c r="AN5882" s="116" t="s">
        <v>1217</v>
      </c>
      <c r="AO5882" s="116" t="s">
        <v>1220</v>
      </c>
      <c r="AP5882" s="116"/>
      <c r="AQ5882" s="116" t="s">
        <v>1041</v>
      </c>
      <c r="AR5882" s="116" t="s">
        <v>1024</v>
      </c>
      <c r="AS5882" s="116">
        <v>155</v>
      </c>
    </row>
    <row r="5883" spans="40:45" x14ac:dyDescent="0.25">
      <c r="AN5883" s="116" t="s">
        <v>1217</v>
      </c>
      <c r="AO5883" s="116" t="s">
        <v>1220</v>
      </c>
      <c r="AP5883" s="116"/>
      <c r="AQ5883" s="116" t="s">
        <v>1042</v>
      </c>
      <c r="AR5883" s="116" t="s">
        <v>1024</v>
      </c>
      <c r="AS5883" s="116">
        <v>2616</v>
      </c>
    </row>
    <row r="5884" spans="40:45" x14ac:dyDescent="0.25">
      <c r="AN5884" s="116" t="s">
        <v>1217</v>
      </c>
      <c r="AO5884" s="116"/>
      <c r="AP5884" s="116"/>
      <c r="AQ5884" s="116" t="s">
        <v>3</v>
      </c>
      <c r="AR5884" s="116" t="s">
        <v>1024</v>
      </c>
      <c r="AS5884" s="116">
        <v>5329</v>
      </c>
    </row>
    <row r="5885" spans="40:45" x14ac:dyDescent="0.25">
      <c r="AN5885" s="116" t="s">
        <v>1217</v>
      </c>
      <c r="AO5885" s="116" t="s">
        <v>1221</v>
      </c>
      <c r="AP5885" s="116"/>
      <c r="AQ5885" s="116" t="s">
        <v>1034</v>
      </c>
      <c r="AR5885" s="116" t="s">
        <v>1024</v>
      </c>
      <c r="AS5885" s="116">
        <v>116</v>
      </c>
    </row>
    <row r="5886" spans="40:45" x14ac:dyDescent="0.25">
      <c r="AN5886" s="116" t="s">
        <v>1217</v>
      </c>
      <c r="AO5886" s="116" t="s">
        <v>1221</v>
      </c>
      <c r="AP5886" s="116"/>
      <c r="AQ5886" s="116" t="s">
        <v>1035</v>
      </c>
      <c r="AR5886" s="116" t="s">
        <v>1024</v>
      </c>
      <c r="AS5886" s="116">
        <v>503</v>
      </c>
    </row>
    <row r="5887" spans="40:45" x14ac:dyDescent="0.25">
      <c r="AN5887" s="116" t="s">
        <v>1217</v>
      </c>
      <c r="AO5887" s="116" t="s">
        <v>1221</v>
      </c>
      <c r="AP5887" s="116"/>
      <c r="AQ5887" s="116" t="s">
        <v>1036</v>
      </c>
      <c r="AR5887" s="116" t="s">
        <v>1024</v>
      </c>
      <c r="AS5887" s="116">
        <v>438</v>
      </c>
    </row>
    <row r="5888" spans="40:45" x14ac:dyDescent="0.25">
      <c r="AN5888" s="116" t="s">
        <v>1217</v>
      </c>
      <c r="AO5888" s="116" t="s">
        <v>1221</v>
      </c>
      <c r="AP5888" s="116"/>
      <c r="AQ5888" s="116" t="s">
        <v>1037</v>
      </c>
      <c r="AR5888" s="116" t="s">
        <v>1024</v>
      </c>
      <c r="AS5888" s="116">
        <v>389</v>
      </c>
    </row>
    <row r="5889" spans="40:45" x14ac:dyDescent="0.25">
      <c r="AN5889" s="116" t="s">
        <v>1217</v>
      </c>
      <c r="AO5889" s="116" t="s">
        <v>1221</v>
      </c>
      <c r="AP5889" s="116"/>
      <c r="AQ5889" s="116" t="s">
        <v>1038</v>
      </c>
      <c r="AR5889" s="116" t="s">
        <v>1024</v>
      </c>
      <c r="AS5889" s="116">
        <v>183</v>
      </c>
    </row>
    <row r="5890" spans="40:45" x14ac:dyDescent="0.25">
      <c r="AN5890" s="116" t="s">
        <v>1217</v>
      </c>
      <c r="AO5890" s="116" t="s">
        <v>1221</v>
      </c>
      <c r="AP5890" s="116"/>
      <c r="AQ5890" s="116" t="s">
        <v>1039</v>
      </c>
      <c r="AR5890" s="116" t="s">
        <v>1024</v>
      </c>
      <c r="AS5890" s="116">
        <v>179</v>
      </c>
    </row>
    <row r="5891" spans="40:45" x14ac:dyDescent="0.25">
      <c r="AN5891" s="116" t="s">
        <v>1217</v>
      </c>
      <c r="AO5891" s="116" t="s">
        <v>1221</v>
      </c>
      <c r="AP5891" s="116"/>
      <c r="AQ5891" s="116" t="s">
        <v>1040</v>
      </c>
      <c r="AR5891" s="116" t="s">
        <v>1024</v>
      </c>
      <c r="AS5891" s="116">
        <v>15</v>
      </c>
    </row>
    <row r="5892" spans="40:45" x14ac:dyDescent="0.25">
      <c r="AN5892" s="116" t="s">
        <v>1217</v>
      </c>
      <c r="AO5892" s="116" t="s">
        <v>1221</v>
      </c>
      <c r="AP5892" s="116"/>
      <c r="AQ5892" s="116" t="s">
        <v>1041</v>
      </c>
      <c r="AR5892" s="116" t="s">
        <v>1024</v>
      </c>
      <c r="AS5892" s="116">
        <v>38</v>
      </c>
    </row>
    <row r="5893" spans="40:45" x14ac:dyDescent="0.25">
      <c r="AN5893" s="116" t="s">
        <v>1217</v>
      </c>
      <c r="AO5893" s="116" t="s">
        <v>1221</v>
      </c>
      <c r="AP5893" s="116"/>
      <c r="AQ5893" s="116" t="s">
        <v>1042</v>
      </c>
      <c r="AR5893" s="116" t="s">
        <v>1024</v>
      </c>
      <c r="AS5893" s="116">
        <v>1665</v>
      </c>
    </row>
    <row r="5894" spans="40:45" x14ac:dyDescent="0.25">
      <c r="AN5894" s="116" t="s">
        <v>1217</v>
      </c>
      <c r="AO5894" s="116"/>
      <c r="AP5894" s="116"/>
      <c r="AQ5894" s="116" t="s">
        <v>3</v>
      </c>
      <c r="AR5894" s="116" t="s">
        <v>1024</v>
      </c>
      <c r="AS5894" s="116">
        <v>3526</v>
      </c>
    </row>
    <row r="5895" spans="40:45" x14ac:dyDescent="0.25">
      <c r="AN5895" s="116" t="s">
        <v>1217</v>
      </c>
      <c r="AO5895" s="116" t="s">
        <v>1222</v>
      </c>
      <c r="AP5895" s="116"/>
      <c r="AQ5895" s="116" t="s">
        <v>1034</v>
      </c>
      <c r="AR5895" s="116" t="s">
        <v>1024</v>
      </c>
      <c r="AS5895" s="116">
        <v>63</v>
      </c>
    </row>
    <row r="5896" spans="40:45" x14ac:dyDescent="0.25">
      <c r="AN5896" s="116" t="s">
        <v>1217</v>
      </c>
      <c r="AO5896" s="116" t="s">
        <v>1222</v>
      </c>
      <c r="AP5896" s="116"/>
      <c r="AQ5896" s="116" t="s">
        <v>1035</v>
      </c>
      <c r="AR5896" s="116" t="s">
        <v>1024</v>
      </c>
      <c r="AS5896" s="116">
        <v>140</v>
      </c>
    </row>
    <row r="5897" spans="40:45" x14ac:dyDescent="0.25">
      <c r="AN5897" s="116" t="s">
        <v>1217</v>
      </c>
      <c r="AO5897" s="116" t="s">
        <v>1222</v>
      </c>
      <c r="AP5897" s="116"/>
      <c r="AQ5897" s="116" t="s">
        <v>1036</v>
      </c>
      <c r="AR5897" s="116" t="s">
        <v>1024</v>
      </c>
      <c r="AS5897" s="116">
        <v>171</v>
      </c>
    </row>
    <row r="5898" spans="40:45" x14ac:dyDescent="0.25">
      <c r="AN5898" s="116" t="s">
        <v>1217</v>
      </c>
      <c r="AO5898" s="116" t="s">
        <v>1222</v>
      </c>
      <c r="AP5898" s="116"/>
      <c r="AQ5898" s="116" t="s">
        <v>1037</v>
      </c>
      <c r="AR5898" s="116" t="s">
        <v>1024</v>
      </c>
      <c r="AS5898" s="116">
        <v>105</v>
      </c>
    </row>
    <row r="5899" spans="40:45" x14ac:dyDescent="0.25">
      <c r="AN5899" s="116" t="s">
        <v>1217</v>
      </c>
      <c r="AO5899" s="116" t="s">
        <v>1222</v>
      </c>
      <c r="AP5899" s="116"/>
      <c r="AQ5899" s="116" t="s">
        <v>1038</v>
      </c>
      <c r="AR5899" s="116" t="s">
        <v>1024</v>
      </c>
      <c r="AS5899" s="116">
        <v>233</v>
      </c>
    </row>
    <row r="5900" spans="40:45" x14ac:dyDescent="0.25">
      <c r="AN5900" s="116" t="s">
        <v>1217</v>
      </c>
      <c r="AO5900" s="116" t="s">
        <v>1222</v>
      </c>
      <c r="AP5900" s="116"/>
      <c r="AQ5900" s="116" t="s">
        <v>1039</v>
      </c>
      <c r="AR5900" s="116" t="s">
        <v>1024</v>
      </c>
      <c r="AS5900" s="116">
        <v>135</v>
      </c>
    </row>
    <row r="5901" spans="40:45" x14ac:dyDescent="0.25">
      <c r="AN5901" s="116" t="s">
        <v>1217</v>
      </c>
      <c r="AO5901" s="116" t="s">
        <v>1222</v>
      </c>
      <c r="AP5901" s="116"/>
      <c r="AQ5901" s="116" t="s">
        <v>1040</v>
      </c>
      <c r="AR5901" s="116" t="s">
        <v>1024</v>
      </c>
      <c r="AS5901" s="116">
        <v>13</v>
      </c>
    </row>
    <row r="5902" spans="40:45" x14ac:dyDescent="0.25">
      <c r="AN5902" s="116" t="s">
        <v>1217</v>
      </c>
      <c r="AO5902" s="116" t="s">
        <v>1222</v>
      </c>
      <c r="AP5902" s="116"/>
      <c r="AQ5902" s="116" t="s">
        <v>1041</v>
      </c>
      <c r="AR5902" s="116" t="s">
        <v>1024</v>
      </c>
      <c r="AS5902" s="116">
        <v>129</v>
      </c>
    </row>
    <row r="5903" spans="40:45" x14ac:dyDescent="0.25">
      <c r="AN5903" s="116" t="s">
        <v>1217</v>
      </c>
      <c r="AO5903" s="116" t="s">
        <v>1222</v>
      </c>
      <c r="AP5903" s="116"/>
      <c r="AQ5903" s="116" t="s">
        <v>1042</v>
      </c>
      <c r="AR5903" s="116" t="s">
        <v>1024</v>
      </c>
      <c r="AS5903" s="116">
        <v>790</v>
      </c>
    </row>
    <row r="5904" spans="40:45" x14ac:dyDescent="0.25">
      <c r="AN5904" s="116" t="s">
        <v>1217</v>
      </c>
      <c r="AO5904" s="116"/>
      <c r="AP5904" s="116"/>
      <c r="AQ5904" s="116" t="s">
        <v>3</v>
      </c>
      <c r="AR5904" s="116" t="s">
        <v>1024</v>
      </c>
      <c r="AS5904" s="116">
        <v>1780</v>
      </c>
    </row>
    <row r="5905" spans="40:45" x14ac:dyDescent="0.25">
      <c r="AN5905" s="116" t="s">
        <v>1217</v>
      </c>
      <c r="AO5905" s="116" t="s">
        <v>1223</v>
      </c>
      <c r="AP5905" s="116"/>
      <c r="AQ5905" s="116" t="s">
        <v>1034</v>
      </c>
      <c r="AR5905" s="116" t="s">
        <v>1024</v>
      </c>
      <c r="AS5905" s="116">
        <v>263</v>
      </c>
    </row>
    <row r="5906" spans="40:45" x14ac:dyDescent="0.25">
      <c r="AN5906" s="116" t="s">
        <v>1217</v>
      </c>
      <c r="AO5906" s="116" t="s">
        <v>1223</v>
      </c>
      <c r="AP5906" s="116"/>
      <c r="AQ5906" s="116" t="s">
        <v>1035</v>
      </c>
      <c r="AR5906" s="116" t="s">
        <v>1024</v>
      </c>
      <c r="AS5906" s="116">
        <v>1423</v>
      </c>
    </row>
    <row r="5907" spans="40:45" x14ac:dyDescent="0.25">
      <c r="AN5907" s="116" t="s">
        <v>1217</v>
      </c>
      <c r="AO5907" s="116" t="s">
        <v>1223</v>
      </c>
      <c r="AP5907" s="116"/>
      <c r="AQ5907" s="116" t="s">
        <v>1036</v>
      </c>
      <c r="AR5907" s="116" t="s">
        <v>1024</v>
      </c>
      <c r="AS5907" s="116">
        <v>5771</v>
      </c>
    </row>
    <row r="5908" spans="40:45" x14ac:dyDescent="0.25">
      <c r="AN5908" s="116" t="s">
        <v>1217</v>
      </c>
      <c r="AO5908" s="116" t="s">
        <v>1223</v>
      </c>
      <c r="AP5908" s="116"/>
      <c r="AQ5908" s="116" t="s">
        <v>1037</v>
      </c>
      <c r="AR5908" s="116" t="s">
        <v>1024</v>
      </c>
      <c r="AS5908" s="116">
        <v>4380</v>
      </c>
    </row>
    <row r="5909" spans="40:45" x14ac:dyDescent="0.25">
      <c r="AN5909" s="116" t="s">
        <v>1217</v>
      </c>
      <c r="AO5909" s="116" t="s">
        <v>1223</v>
      </c>
      <c r="AP5909" s="116"/>
      <c r="AQ5909" s="116" t="s">
        <v>1038</v>
      </c>
      <c r="AR5909" s="116" t="s">
        <v>1024</v>
      </c>
      <c r="AS5909" s="116">
        <v>367</v>
      </c>
    </row>
    <row r="5910" spans="40:45" x14ac:dyDescent="0.25">
      <c r="AN5910" s="116" t="s">
        <v>1217</v>
      </c>
      <c r="AO5910" s="116" t="s">
        <v>1223</v>
      </c>
      <c r="AP5910" s="116"/>
      <c r="AQ5910" s="116" t="s">
        <v>1039</v>
      </c>
      <c r="AR5910" s="116" t="s">
        <v>1024</v>
      </c>
      <c r="AS5910" s="116">
        <v>2153</v>
      </c>
    </row>
    <row r="5911" spans="40:45" x14ac:dyDescent="0.25">
      <c r="AN5911" s="116" t="s">
        <v>1217</v>
      </c>
      <c r="AO5911" s="116" t="s">
        <v>1223</v>
      </c>
      <c r="AP5911" s="116"/>
      <c r="AQ5911" s="116" t="s">
        <v>1040</v>
      </c>
      <c r="AR5911" s="116" t="s">
        <v>1024</v>
      </c>
      <c r="AS5911" s="116">
        <v>450</v>
      </c>
    </row>
    <row r="5912" spans="40:45" x14ac:dyDescent="0.25">
      <c r="AN5912" s="116" t="s">
        <v>1217</v>
      </c>
      <c r="AO5912" s="116" t="s">
        <v>1223</v>
      </c>
      <c r="AP5912" s="116"/>
      <c r="AQ5912" s="116" t="s">
        <v>1041</v>
      </c>
      <c r="AR5912" s="116" t="s">
        <v>1024</v>
      </c>
      <c r="AS5912" s="116">
        <v>481</v>
      </c>
    </row>
    <row r="5913" spans="40:45" x14ac:dyDescent="0.25">
      <c r="AN5913" s="116" t="s">
        <v>1217</v>
      </c>
      <c r="AO5913" s="116" t="s">
        <v>1223</v>
      </c>
      <c r="AP5913" s="116"/>
      <c r="AQ5913" s="116" t="s">
        <v>1042</v>
      </c>
      <c r="AR5913" s="116" t="s">
        <v>1024</v>
      </c>
      <c r="AS5913" s="116">
        <v>5501</v>
      </c>
    </row>
    <row r="5914" spans="40:45" x14ac:dyDescent="0.25">
      <c r="AN5914" s="116" t="s">
        <v>1217</v>
      </c>
      <c r="AO5914" s="116"/>
      <c r="AP5914" s="116"/>
      <c r="AQ5914" s="116" t="s">
        <v>3</v>
      </c>
      <c r="AR5914" s="116" t="s">
        <v>1024</v>
      </c>
      <c r="AS5914" s="116">
        <v>20788</v>
      </c>
    </row>
    <row r="5915" spans="40:45" x14ac:dyDescent="0.25">
      <c r="AN5915" s="116" t="s">
        <v>1195</v>
      </c>
      <c r="AO5915" s="116" t="s">
        <v>1044</v>
      </c>
      <c r="AP5915" s="116"/>
      <c r="AQ5915" s="116" t="s">
        <v>1034</v>
      </c>
      <c r="AR5915" s="116" t="s">
        <v>1024</v>
      </c>
      <c r="AS5915" s="116">
        <v>53364464</v>
      </c>
    </row>
    <row r="5916" spans="40:45" x14ac:dyDescent="0.25">
      <c r="AN5916" s="116" t="s">
        <v>1195</v>
      </c>
      <c r="AO5916" s="116" t="s">
        <v>1044</v>
      </c>
      <c r="AP5916" s="116"/>
      <c r="AQ5916" s="116" t="s">
        <v>1035</v>
      </c>
      <c r="AR5916" s="116" t="s">
        <v>1024</v>
      </c>
      <c r="AS5916" s="116">
        <v>76551983</v>
      </c>
    </row>
    <row r="5917" spans="40:45" x14ac:dyDescent="0.25">
      <c r="AN5917" s="116" t="s">
        <v>1195</v>
      </c>
      <c r="AO5917" s="116" t="s">
        <v>1044</v>
      </c>
      <c r="AP5917" s="116"/>
      <c r="AQ5917" s="116" t="s">
        <v>1036</v>
      </c>
      <c r="AR5917" s="116" t="s">
        <v>1024</v>
      </c>
      <c r="AS5917" s="116">
        <v>6490318</v>
      </c>
    </row>
    <row r="5918" spans="40:45" x14ac:dyDescent="0.25">
      <c r="AN5918" s="116" t="s">
        <v>1195</v>
      </c>
      <c r="AO5918" s="116" t="s">
        <v>1044</v>
      </c>
      <c r="AP5918" s="116"/>
      <c r="AQ5918" s="116" t="s">
        <v>1037</v>
      </c>
      <c r="AR5918" s="116" t="s">
        <v>1024</v>
      </c>
      <c r="AS5918" s="116">
        <v>67981965</v>
      </c>
    </row>
    <row r="5919" spans="40:45" x14ac:dyDescent="0.25">
      <c r="AN5919" s="116" t="s">
        <v>1195</v>
      </c>
      <c r="AO5919" s="116" t="s">
        <v>1044</v>
      </c>
      <c r="AP5919" s="116"/>
      <c r="AQ5919" s="116" t="s">
        <v>1038</v>
      </c>
      <c r="AR5919" s="116" t="s">
        <v>1024</v>
      </c>
      <c r="AS5919" s="116">
        <v>111600358</v>
      </c>
    </row>
    <row r="5920" spans="40:45" x14ac:dyDescent="0.25">
      <c r="AN5920" s="116" t="s">
        <v>1195</v>
      </c>
      <c r="AO5920" s="116" t="s">
        <v>1044</v>
      </c>
      <c r="AP5920" s="116"/>
      <c r="AQ5920" s="116" t="s">
        <v>1039</v>
      </c>
      <c r="AR5920" s="116" t="s">
        <v>1024</v>
      </c>
      <c r="AS5920" s="116">
        <v>235319605</v>
      </c>
    </row>
    <row r="5921" spans="40:45" x14ac:dyDescent="0.25">
      <c r="AN5921" s="116" t="s">
        <v>1195</v>
      </c>
      <c r="AO5921" s="116" t="s">
        <v>1044</v>
      </c>
      <c r="AP5921" s="116"/>
      <c r="AQ5921" s="116" t="s">
        <v>1040</v>
      </c>
      <c r="AR5921" s="116" t="s">
        <v>1024</v>
      </c>
      <c r="AS5921" s="116">
        <v>311156930</v>
      </c>
    </row>
    <row r="5922" spans="40:45" x14ac:dyDescent="0.25">
      <c r="AN5922" s="116" t="s">
        <v>1195</v>
      </c>
      <c r="AO5922" s="116" t="s">
        <v>1044</v>
      </c>
      <c r="AP5922" s="116"/>
      <c r="AQ5922" s="116" t="s">
        <v>1041</v>
      </c>
      <c r="AR5922" s="116" t="s">
        <v>1024</v>
      </c>
      <c r="AS5922" s="116">
        <v>154721019</v>
      </c>
    </row>
    <row r="5923" spans="40:45" x14ac:dyDescent="0.25">
      <c r="AN5923" s="116" t="s">
        <v>1195</v>
      </c>
      <c r="AO5923" s="116" t="s">
        <v>1044</v>
      </c>
      <c r="AP5923" s="116"/>
      <c r="AQ5923" s="116" t="s">
        <v>1042</v>
      </c>
      <c r="AR5923" s="116" t="s">
        <v>1024</v>
      </c>
      <c r="AS5923" s="116">
        <v>22920439</v>
      </c>
    </row>
    <row r="5924" spans="40:45" x14ac:dyDescent="0.25">
      <c r="AN5924" s="116" t="s">
        <v>1195</v>
      </c>
      <c r="AO5924" s="116"/>
      <c r="AP5924" s="116"/>
      <c r="AQ5924" s="116" t="s">
        <v>3</v>
      </c>
      <c r="AR5924" s="116" t="s">
        <v>1024</v>
      </c>
      <c r="AS5924" s="116">
        <v>1040107080</v>
      </c>
    </row>
    <row r="5925" spans="40:45" x14ac:dyDescent="0.25">
      <c r="AN5925" s="116" t="s">
        <v>1195</v>
      </c>
      <c r="AO5925" s="116" t="s">
        <v>1224</v>
      </c>
      <c r="AP5925" s="116"/>
      <c r="AQ5925" s="116" t="s">
        <v>1034</v>
      </c>
      <c r="AR5925" s="116" t="s">
        <v>1024</v>
      </c>
      <c r="AS5925" s="116">
        <v>312817</v>
      </c>
    </row>
    <row r="5926" spans="40:45" x14ac:dyDescent="0.25">
      <c r="AN5926" s="116" t="s">
        <v>1195</v>
      </c>
      <c r="AO5926" s="116" t="s">
        <v>1224</v>
      </c>
      <c r="AP5926" s="116"/>
      <c r="AQ5926" s="116" t="s">
        <v>1037</v>
      </c>
      <c r="AR5926" s="116" t="s">
        <v>1024</v>
      </c>
      <c r="AS5926" s="116">
        <v>676114</v>
      </c>
    </row>
    <row r="5927" spans="40:45" x14ac:dyDescent="0.25">
      <c r="AN5927" s="116" t="s">
        <v>1195</v>
      </c>
      <c r="AO5927" s="116" t="s">
        <v>1224</v>
      </c>
      <c r="AP5927" s="116"/>
      <c r="AQ5927" s="116" t="s">
        <v>1038</v>
      </c>
      <c r="AR5927" s="116" t="s">
        <v>1024</v>
      </c>
      <c r="AS5927" s="116">
        <v>222221</v>
      </c>
    </row>
    <row r="5928" spans="40:45" x14ac:dyDescent="0.25">
      <c r="AN5928" s="116" t="s">
        <v>1195</v>
      </c>
      <c r="AO5928" s="116" t="s">
        <v>1224</v>
      </c>
      <c r="AP5928" s="116"/>
      <c r="AQ5928" s="116" t="s">
        <v>1039</v>
      </c>
      <c r="AR5928" s="116" t="s">
        <v>1024</v>
      </c>
      <c r="AS5928" s="116">
        <v>470909</v>
      </c>
    </row>
    <row r="5929" spans="40:45" x14ac:dyDescent="0.25">
      <c r="AN5929" s="116" t="s">
        <v>1195</v>
      </c>
      <c r="AO5929" s="116" t="s">
        <v>1224</v>
      </c>
      <c r="AP5929" s="116"/>
      <c r="AQ5929" s="116" t="s">
        <v>1040</v>
      </c>
      <c r="AR5929" s="116" t="s">
        <v>1024</v>
      </c>
      <c r="AS5929" s="116">
        <v>372711</v>
      </c>
    </row>
    <row r="5930" spans="40:45" x14ac:dyDescent="0.25">
      <c r="AN5930" s="116" t="s">
        <v>1195</v>
      </c>
      <c r="AO5930" s="116" t="s">
        <v>1224</v>
      </c>
      <c r="AP5930" s="116"/>
      <c r="AQ5930" s="116" t="s">
        <v>1041</v>
      </c>
      <c r="AR5930" s="116" t="s">
        <v>1024</v>
      </c>
      <c r="AS5930" s="116">
        <v>317781</v>
      </c>
    </row>
    <row r="5931" spans="40:45" x14ac:dyDescent="0.25">
      <c r="AN5931" s="116" t="s">
        <v>1195</v>
      </c>
      <c r="AO5931" s="116"/>
      <c r="AP5931" s="116"/>
      <c r="AQ5931" s="116" t="s">
        <v>3</v>
      </c>
      <c r="AR5931" s="116" t="s">
        <v>1024</v>
      </c>
      <c r="AS5931" s="116">
        <v>2372553</v>
      </c>
    </row>
    <row r="5932" spans="40:45" x14ac:dyDescent="0.25">
      <c r="AN5932" s="116" t="s">
        <v>1195</v>
      </c>
      <c r="AO5932" s="116" t="s">
        <v>1225</v>
      </c>
      <c r="AP5932" s="116"/>
      <c r="AQ5932" s="116" t="s">
        <v>1034</v>
      </c>
      <c r="AR5932" s="116" t="s">
        <v>1024</v>
      </c>
      <c r="AS5932" s="116">
        <v>16987903</v>
      </c>
    </row>
    <row r="5933" spans="40:45" x14ac:dyDescent="0.25">
      <c r="AN5933" s="116" t="s">
        <v>1195</v>
      </c>
      <c r="AO5933" s="116" t="s">
        <v>1225</v>
      </c>
      <c r="AP5933" s="116"/>
      <c r="AQ5933" s="116" t="s">
        <v>1035</v>
      </c>
      <c r="AR5933" s="116" t="s">
        <v>1024</v>
      </c>
      <c r="AS5933" s="116">
        <v>57774355</v>
      </c>
    </row>
    <row r="5934" spans="40:45" x14ac:dyDescent="0.25">
      <c r="AN5934" s="116" t="s">
        <v>1195</v>
      </c>
      <c r="AO5934" s="116" t="s">
        <v>1225</v>
      </c>
      <c r="AP5934" s="116"/>
      <c r="AQ5934" s="116" t="s">
        <v>1036</v>
      </c>
      <c r="AR5934" s="116" t="s">
        <v>1024</v>
      </c>
      <c r="AS5934" s="116">
        <v>334</v>
      </c>
    </row>
    <row r="5935" spans="40:45" x14ac:dyDescent="0.25">
      <c r="AN5935" s="116" t="s">
        <v>1195</v>
      </c>
      <c r="AO5935" s="116" t="s">
        <v>1225</v>
      </c>
      <c r="AP5935" s="116"/>
      <c r="AQ5935" s="116" t="s">
        <v>1037</v>
      </c>
      <c r="AR5935" s="116" t="s">
        <v>1024</v>
      </c>
      <c r="AS5935" s="116">
        <v>5389666</v>
      </c>
    </row>
    <row r="5936" spans="40:45" x14ac:dyDescent="0.25">
      <c r="AN5936" s="116" t="s">
        <v>1195</v>
      </c>
      <c r="AO5936" s="116" t="s">
        <v>1225</v>
      </c>
      <c r="AP5936" s="116"/>
      <c r="AQ5936" s="116" t="s">
        <v>1038</v>
      </c>
      <c r="AR5936" s="116" t="s">
        <v>1024</v>
      </c>
      <c r="AS5936" s="116">
        <v>108322484</v>
      </c>
    </row>
    <row r="5937" spans="40:45" x14ac:dyDescent="0.25">
      <c r="AN5937" s="116" t="s">
        <v>1195</v>
      </c>
      <c r="AO5937" s="116" t="s">
        <v>1225</v>
      </c>
      <c r="AP5937" s="116"/>
      <c r="AQ5937" s="116" t="s">
        <v>1039</v>
      </c>
      <c r="AR5937" s="116" t="s">
        <v>1024</v>
      </c>
      <c r="AS5937" s="116">
        <v>158965981</v>
      </c>
    </row>
    <row r="5938" spans="40:45" x14ac:dyDescent="0.25">
      <c r="AN5938" s="116" t="s">
        <v>1195</v>
      </c>
      <c r="AO5938" s="116" t="s">
        <v>1225</v>
      </c>
      <c r="AP5938" s="116"/>
      <c r="AQ5938" s="116" t="s">
        <v>1040</v>
      </c>
      <c r="AR5938" s="116" t="s">
        <v>1024</v>
      </c>
      <c r="AS5938" s="116">
        <v>251934409</v>
      </c>
    </row>
    <row r="5939" spans="40:45" x14ac:dyDescent="0.25">
      <c r="AN5939" s="116" t="s">
        <v>1195</v>
      </c>
      <c r="AO5939" s="116" t="s">
        <v>1225</v>
      </c>
      <c r="AP5939" s="116"/>
      <c r="AQ5939" s="116" t="s">
        <v>1041</v>
      </c>
      <c r="AR5939" s="116" t="s">
        <v>1024</v>
      </c>
      <c r="AS5939" s="116">
        <v>102272682</v>
      </c>
    </row>
    <row r="5940" spans="40:45" x14ac:dyDescent="0.25">
      <c r="AN5940" s="116" t="s">
        <v>1195</v>
      </c>
      <c r="AO5940" s="116" t="s">
        <v>1225</v>
      </c>
      <c r="AP5940" s="116"/>
      <c r="AQ5940" s="116" t="s">
        <v>1042</v>
      </c>
      <c r="AR5940" s="116" t="s">
        <v>1024</v>
      </c>
      <c r="AS5940" s="116">
        <v>19766226</v>
      </c>
    </row>
    <row r="5941" spans="40:45" x14ac:dyDescent="0.25">
      <c r="AN5941" s="116" t="s">
        <v>1195</v>
      </c>
      <c r="AO5941" s="116"/>
      <c r="AP5941" s="116"/>
      <c r="AQ5941" s="116" t="s">
        <v>3</v>
      </c>
      <c r="AR5941" s="116" t="s">
        <v>1024</v>
      </c>
      <c r="AS5941" s="116">
        <v>721414041</v>
      </c>
    </row>
    <row r="5942" spans="40:45" x14ac:dyDescent="0.25">
      <c r="AN5942" s="116" t="s">
        <v>1195</v>
      </c>
      <c r="AO5942" s="116" t="s">
        <v>1226</v>
      </c>
      <c r="AP5942" s="116"/>
      <c r="AQ5942" s="116" t="s">
        <v>1034</v>
      </c>
      <c r="AR5942" s="116" t="s">
        <v>1024</v>
      </c>
      <c r="AS5942" s="116">
        <v>36063744</v>
      </c>
    </row>
    <row r="5943" spans="40:45" x14ac:dyDescent="0.25">
      <c r="AN5943" s="116" t="s">
        <v>1195</v>
      </c>
      <c r="AO5943" s="116" t="s">
        <v>1226</v>
      </c>
      <c r="AP5943" s="116"/>
      <c r="AQ5943" s="116" t="s">
        <v>1035</v>
      </c>
      <c r="AR5943" s="116" t="s">
        <v>1024</v>
      </c>
      <c r="AS5943" s="116">
        <v>18777627</v>
      </c>
    </row>
    <row r="5944" spans="40:45" x14ac:dyDescent="0.25">
      <c r="AN5944" s="116" t="s">
        <v>1195</v>
      </c>
      <c r="AO5944" s="116" t="s">
        <v>1226</v>
      </c>
      <c r="AP5944" s="116"/>
      <c r="AQ5944" s="116" t="s">
        <v>1036</v>
      </c>
      <c r="AR5944" s="116" t="s">
        <v>1024</v>
      </c>
      <c r="AS5944" s="116">
        <v>6489984</v>
      </c>
    </row>
    <row r="5945" spans="40:45" x14ac:dyDescent="0.25">
      <c r="AN5945" s="116" t="s">
        <v>1195</v>
      </c>
      <c r="AO5945" s="116" t="s">
        <v>1226</v>
      </c>
      <c r="AP5945" s="116"/>
      <c r="AQ5945" s="116" t="s">
        <v>1037</v>
      </c>
      <c r="AR5945" s="116" t="s">
        <v>1024</v>
      </c>
      <c r="AS5945" s="116">
        <v>61916185</v>
      </c>
    </row>
    <row r="5946" spans="40:45" x14ac:dyDescent="0.25">
      <c r="AN5946" s="116" t="s">
        <v>1195</v>
      </c>
      <c r="AO5946" s="116" t="s">
        <v>1226</v>
      </c>
      <c r="AP5946" s="116"/>
      <c r="AQ5946" s="116" t="s">
        <v>1038</v>
      </c>
      <c r="AR5946" s="116" t="s">
        <v>1024</v>
      </c>
      <c r="AS5946" s="116">
        <v>3055653</v>
      </c>
    </row>
    <row r="5947" spans="40:45" x14ac:dyDescent="0.25">
      <c r="AN5947" s="116" t="s">
        <v>1195</v>
      </c>
      <c r="AO5947" s="116" t="s">
        <v>1226</v>
      </c>
      <c r="AP5947" s="116"/>
      <c r="AQ5947" s="116" t="s">
        <v>1039</v>
      </c>
      <c r="AR5947" s="116" t="s">
        <v>1024</v>
      </c>
      <c r="AS5947" s="116">
        <v>75882715</v>
      </c>
    </row>
    <row r="5948" spans="40:45" x14ac:dyDescent="0.25">
      <c r="AN5948" s="116" t="s">
        <v>1195</v>
      </c>
      <c r="AO5948" s="116" t="s">
        <v>1226</v>
      </c>
      <c r="AP5948" s="116"/>
      <c r="AQ5948" s="116" t="s">
        <v>1040</v>
      </c>
      <c r="AR5948" s="116" t="s">
        <v>1024</v>
      </c>
      <c r="AS5948" s="116">
        <v>58849810</v>
      </c>
    </row>
    <row r="5949" spans="40:45" x14ac:dyDescent="0.25">
      <c r="AN5949" s="116" t="s">
        <v>1195</v>
      </c>
      <c r="AO5949" s="116" t="s">
        <v>1226</v>
      </c>
      <c r="AP5949" s="116"/>
      <c r="AQ5949" s="116" t="s">
        <v>1041</v>
      </c>
      <c r="AR5949" s="116" t="s">
        <v>1024</v>
      </c>
      <c r="AS5949" s="116">
        <v>52130556</v>
      </c>
    </row>
    <row r="5950" spans="40:45" x14ac:dyDescent="0.25">
      <c r="AN5950" s="116" t="s">
        <v>1195</v>
      </c>
      <c r="AO5950" s="116" t="s">
        <v>1226</v>
      </c>
      <c r="AP5950" s="116"/>
      <c r="AQ5950" s="116" t="s">
        <v>1042</v>
      </c>
      <c r="AR5950" s="116" t="s">
        <v>1024</v>
      </c>
      <c r="AS5950" s="116">
        <v>3154213</v>
      </c>
    </row>
    <row r="5951" spans="40:45" x14ac:dyDescent="0.25">
      <c r="AN5951" s="116" t="s">
        <v>1195</v>
      </c>
      <c r="AO5951" s="116"/>
      <c r="AP5951" s="116"/>
      <c r="AQ5951" s="116" t="s">
        <v>3</v>
      </c>
      <c r="AR5951" s="116" t="s">
        <v>1024</v>
      </c>
      <c r="AS5951" s="116">
        <v>316320486</v>
      </c>
    </row>
    <row r="5952" spans="40:45" x14ac:dyDescent="0.25">
      <c r="AN5952" s="116" t="s">
        <v>1196</v>
      </c>
      <c r="AO5952" s="116" t="s">
        <v>1044</v>
      </c>
      <c r="AP5952" s="116"/>
      <c r="AQ5952" s="116" t="s">
        <v>1034</v>
      </c>
      <c r="AR5952" s="116" t="s">
        <v>1024</v>
      </c>
      <c r="AS5952" s="116">
        <v>10561700</v>
      </c>
    </row>
    <row r="5953" spans="40:45" x14ac:dyDescent="0.25">
      <c r="AN5953" s="116" t="s">
        <v>1196</v>
      </c>
      <c r="AO5953" s="116" t="s">
        <v>1044</v>
      </c>
      <c r="AP5953" s="116"/>
      <c r="AQ5953" s="116" t="s">
        <v>1035</v>
      </c>
      <c r="AR5953" s="116" t="s">
        <v>1024</v>
      </c>
      <c r="AS5953" s="116">
        <v>733038</v>
      </c>
    </row>
    <row r="5954" spans="40:45" x14ac:dyDescent="0.25">
      <c r="AN5954" s="116" t="s">
        <v>1196</v>
      </c>
      <c r="AO5954" s="116" t="s">
        <v>1044</v>
      </c>
      <c r="AP5954" s="116"/>
      <c r="AQ5954" s="116" t="s">
        <v>1036</v>
      </c>
      <c r="AR5954" s="116" t="s">
        <v>1024</v>
      </c>
      <c r="AS5954" s="116">
        <v>12</v>
      </c>
    </row>
    <row r="5955" spans="40:45" x14ac:dyDescent="0.25">
      <c r="AN5955" s="116" t="s">
        <v>1196</v>
      </c>
      <c r="AO5955" s="116" t="s">
        <v>1044</v>
      </c>
      <c r="AP5955" s="116"/>
      <c r="AQ5955" s="116" t="s">
        <v>1037</v>
      </c>
      <c r="AR5955" s="116" t="s">
        <v>1024</v>
      </c>
      <c r="AS5955" s="116">
        <v>2130114</v>
      </c>
    </row>
    <row r="5956" spans="40:45" x14ac:dyDescent="0.25">
      <c r="AN5956" s="116" t="s">
        <v>1196</v>
      </c>
      <c r="AO5956" s="116" t="s">
        <v>1044</v>
      </c>
      <c r="AP5956" s="116"/>
      <c r="AQ5956" s="116" t="s">
        <v>1038</v>
      </c>
      <c r="AR5956" s="116" t="s">
        <v>1024</v>
      </c>
      <c r="AS5956" s="116">
        <v>4189465</v>
      </c>
    </row>
    <row r="5957" spans="40:45" x14ac:dyDescent="0.25">
      <c r="AN5957" s="116" t="s">
        <v>1196</v>
      </c>
      <c r="AO5957" s="116" t="s">
        <v>1044</v>
      </c>
      <c r="AP5957" s="116"/>
      <c r="AQ5957" s="116" t="s">
        <v>1039</v>
      </c>
      <c r="AR5957" s="116" t="s">
        <v>1024</v>
      </c>
      <c r="AS5957" s="116">
        <v>8720994</v>
      </c>
    </row>
    <row r="5958" spans="40:45" x14ac:dyDescent="0.25">
      <c r="AN5958" s="116" t="s">
        <v>1196</v>
      </c>
      <c r="AO5958" s="116" t="s">
        <v>1044</v>
      </c>
      <c r="AP5958" s="116"/>
      <c r="AQ5958" s="116" t="s">
        <v>1040</v>
      </c>
      <c r="AR5958" s="116" t="s">
        <v>1024</v>
      </c>
      <c r="AS5958" s="116">
        <v>7917530</v>
      </c>
    </row>
    <row r="5959" spans="40:45" x14ac:dyDescent="0.25">
      <c r="AN5959" s="116" t="s">
        <v>1196</v>
      </c>
      <c r="AO5959" s="116" t="s">
        <v>1044</v>
      </c>
      <c r="AP5959" s="116"/>
      <c r="AQ5959" s="116" t="s">
        <v>1041</v>
      </c>
      <c r="AR5959" s="116" t="s">
        <v>1024</v>
      </c>
      <c r="AS5959" s="116">
        <v>26248144</v>
      </c>
    </row>
    <row r="5960" spans="40:45" x14ac:dyDescent="0.25">
      <c r="AN5960" s="116" t="s">
        <v>1196</v>
      </c>
      <c r="AO5960" s="116" t="s">
        <v>1044</v>
      </c>
      <c r="AP5960" s="116"/>
      <c r="AQ5960" s="116" t="s">
        <v>1042</v>
      </c>
      <c r="AR5960" s="116" t="s">
        <v>1024</v>
      </c>
      <c r="AS5960" s="116">
        <v>1660727</v>
      </c>
    </row>
    <row r="5961" spans="40:45" x14ac:dyDescent="0.25">
      <c r="AN5961" s="116" t="s">
        <v>1196</v>
      </c>
      <c r="AO5961" s="116"/>
      <c r="AP5961" s="116"/>
      <c r="AQ5961" s="116" t="s">
        <v>3</v>
      </c>
      <c r="AR5961" s="116" t="s">
        <v>1024</v>
      </c>
      <c r="AS5961" s="116">
        <v>62161724</v>
      </c>
    </row>
    <row r="5962" spans="40:45" x14ac:dyDescent="0.25">
      <c r="AN5962" s="116" t="s">
        <v>1196</v>
      </c>
      <c r="AO5962" s="116" t="s">
        <v>1224</v>
      </c>
      <c r="AP5962" s="116"/>
      <c r="AQ5962" s="116" t="s">
        <v>1034</v>
      </c>
      <c r="AR5962" s="116" t="s">
        <v>1024</v>
      </c>
      <c r="AS5962" s="116">
        <v>122218</v>
      </c>
    </row>
    <row r="5963" spans="40:45" x14ac:dyDescent="0.25">
      <c r="AN5963" s="116" t="s">
        <v>1196</v>
      </c>
      <c r="AO5963" s="116" t="s">
        <v>1224</v>
      </c>
      <c r="AP5963" s="116"/>
      <c r="AQ5963" s="116" t="s">
        <v>1035</v>
      </c>
      <c r="AR5963" s="116" t="s">
        <v>1024</v>
      </c>
      <c r="AS5963" s="116">
        <v>18900</v>
      </c>
    </row>
    <row r="5964" spans="40:45" x14ac:dyDescent="0.25">
      <c r="AN5964" s="116" t="s">
        <v>1196</v>
      </c>
      <c r="AO5964" s="116" t="s">
        <v>1224</v>
      </c>
      <c r="AP5964" s="116"/>
      <c r="AQ5964" s="116" t="s">
        <v>1036</v>
      </c>
      <c r="AR5964" s="116" t="s">
        <v>1024</v>
      </c>
      <c r="AS5964" s="116">
        <v>12</v>
      </c>
    </row>
    <row r="5965" spans="40:45" x14ac:dyDescent="0.25">
      <c r="AN5965" s="116" t="s">
        <v>1196</v>
      </c>
      <c r="AO5965" s="116" t="s">
        <v>1224</v>
      </c>
      <c r="AP5965" s="116"/>
      <c r="AQ5965" s="116" t="s">
        <v>1037</v>
      </c>
      <c r="AR5965" s="116" t="s">
        <v>1024</v>
      </c>
      <c r="AS5965" s="116">
        <v>12142</v>
      </c>
    </row>
    <row r="5966" spans="40:45" x14ac:dyDescent="0.25">
      <c r="AN5966" s="116" t="s">
        <v>1196</v>
      </c>
      <c r="AO5966" s="116" t="s">
        <v>1224</v>
      </c>
      <c r="AP5966" s="116"/>
      <c r="AQ5966" s="116" t="s">
        <v>1038</v>
      </c>
      <c r="AR5966" s="116" t="s">
        <v>1024</v>
      </c>
      <c r="AS5966" s="116">
        <v>1215731</v>
      </c>
    </row>
    <row r="5967" spans="40:45" x14ac:dyDescent="0.25">
      <c r="AN5967" s="116" t="s">
        <v>1196</v>
      </c>
      <c r="AO5967" s="116" t="s">
        <v>1224</v>
      </c>
      <c r="AP5967" s="116"/>
      <c r="AQ5967" s="116" t="s">
        <v>1039</v>
      </c>
      <c r="AR5967" s="116" t="s">
        <v>1024</v>
      </c>
      <c r="AS5967" s="116">
        <v>1196579</v>
      </c>
    </row>
    <row r="5968" spans="40:45" x14ac:dyDescent="0.25">
      <c r="AN5968" s="116" t="s">
        <v>1196</v>
      </c>
      <c r="AO5968" s="116" t="s">
        <v>1224</v>
      </c>
      <c r="AP5968" s="116"/>
      <c r="AQ5968" s="116" t="s">
        <v>1040</v>
      </c>
      <c r="AR5968" s="116" t="s">
        <v>1024</v>
      </c>
      <c r="AS5968" s="116">
        <v>5893</v>
      </c>
    </row>
    <row r="5969" spans="40:45" x14ac:dyDescent="0.25">
      <c r="AN5969" s="116" t="s">
        <v>1196</v>
      </c>
      <c r="AO5969" s="116" t="s">
        <v>1224</v>
      </c>
      <c r="AP5969" s="116"/>
      <c r="AQ5969" s="116" t="s">
        <v>1041</v>
      </c>
      <c r="AR5969" s="116" t="s">
        <v>1024</v>
      </c>
      <c r="AS5969" s="116">
        <v>31228</v>
      </c>
    </row>
    <row r="5970" spans="40:45" x14ac:dyDescent="0.25">
      <c r="AN5970" s="116" t="s">
        <v>1196</v>
      </c>
      <c r="AO5970" s="116" t="s">
        <v>1224</v>
      </c>
      <c r="AP5970" s="116"/>
      <c r="AQ5970" s="116" t="s">
        <v>1042</v>
      </c>
      <c r="AR5970" s="116" t="s">
        <v>1024</v>
      </c>
      <c r="AS5970" s="116">
        <v>11025</v>
      </c>
    </row>
    <row r="5971" spans="40:45" x14ac:dyDescent="0.25">
      <c r="AN5971" s="116" t="s">
        <v>1196</v>
      </c>
      <c r="AO5971" s="116"/>
      <c r="AP5971" s="116"/>
      <c r="AQ5971" s="116" t="s">
        <v>3</v>
      </c>
      <c r="AR5971" s="116" t="s">
        <v>1024</v>
      </c>
      <c r="AS5971" s="116">
        <v>2613728</v>
      </c>
    </row>
    <row r="5972" spans="40:45" x14ac:dyDescent="0.25">
      <c r="AN5972" s="116" t="s">
        <v>1196</v>
      </c>
      <c r="AO5972" s="116" t="s">
        <v>1225</v>
      </c>
      <c r="AP5972" s="116"/>
      <c r="AQ5972" s="116" t="s">
        <v>1034</v>
      </c>
      <c r="AR5972" s="116" t="s">
        <v>1024</v>
      </c>
      <c r="AS5972" s="116">
        <v>7712351</v>
      </c>
    </row>
    <row r="5973" spans="40:45" x14ac:dyDescent="0.25">
      <c r="AN5973" s="116" t="s">
        <v>1196</v>
      </c>
      <c r="AO5973" s="116" t="s">
        <v>1225</v>
      </c>
      <c r="AP5973" s="116"/>
      <c r="AQ5973" s="116" t="s">
        <v>1035</v>
      </c>
      <c r="AR5973" s="116" t="s">
        <v>1024</v>
      </c>
      <c r="AS5973" s="116">
        <v>488070</v>
      </c>
    </row>
    <row r="5974" spans="40:45" x14ac:dyDescent="0.25">
      <c r="AN5974" s="116" t="s">
        <v>1196</v>
      </c>
      <c r="AO5974" s="116" t="s">
        <v>1225</v>
      </c>
      <c r="AP5974" s="116"/>
      <c r="AQ5974" s="116" t="s">
        <v>1037</v>
      </c>
      <c r="AR5974" s="116" t="s">
        <v>1024</v>
      </c>
      <c r="AS5974" s="116">
        <v>792099</v>
      </c>
    </row>
    <row r="5975" spans="40:45" x14ac:dyDescent="0.25">
      <c r="AN5975" s="116" t="s">
        <v>1196</v>
      </c>
      <c r="AO5975" s="116" t="s">
        <v>1225</v>
      </c>
      <c r="AP5975" s="116"/>
      <c r="AQ5975" s="116" t="s">
        <v>1039</v>
      </c>
      <c r="AR5975" s="116" t="s">
        <v>1024</v>
      </c>
      <c r="AS5975" s="116">
        <v>432515</v>
      </c>
    </row>
    <row r="5976" spans="40:45" x14ac:dyDescent="0.25">
      <c r="AN5976" s="116" t="s">
        <v>1196</v>
      </c>
      <c r="AO5976" s="116" t="s">
        <v>1225</v>
      </c>
      <c r="AP5976" s="116"/>
      <c r="AQ5976" s="116" t="s">
        <v>1041</v>
      </c>
      <c r="AR5976" s="116" t="s">
        <v>1024</v>
      </c>
      <c r="AS5976" s="116">
        <v>25472006</v>
      </c>
    </row>
    <row r="5977" spans="40:45" x14ac:dyDescent="0.25">
      <c r="AN5977" s="116" t="s">
        <v>1196</v>
      </c>
      <c r="AO5977" s="116" t="s">
        <v>1225</v>
      </c>
      <c r="AP5977" s="116"/>
      <c r="AQ5977" s="116" t="s">
        <v>1042</v>
      </c>
      <c r="AR5977" s="116" t="s">
        <v>1024</v>
      </c>
      <c r="AS5977" s="116">
        <v>1123134</v>
      </c>
    </row>
    <row r="5978" spans="40:45" x14ac:dyDescent="0.25">
      <c r="AN5978" s="116" t="s">
        <v>1196</v>
      </c>
      <c r="AO5978" s="116"/>
      <c r="AP5978" s="116"/>
      <c r="AQ5978" s="116" t="s">
        <v>3</v>
      </c>
      <c r="AR5978" s="116" t="s">
        <v>1024</v>
      </c>
      <c r="AS5978" s="116">
        <v>36020175</v>
      </c>
    </row>
    <row r="5979" spans="40:45" x14ac:dyDescent="0.25">
      <c r="AN5979" s="116" t="s">
        <v>1196</v>
      </c>
      <c r="AO5979" s="116" t="s">
        <v>1227</v>
      </c>
      <c r="AP5979" s="116"/>
      <c r="AQ5979" s="116" t="s">
        <v>1034</v>
      </c>
      <c r="AR5979" s="116" t="s">
        <v>1024</v>
      </c>
      <c r="AS5979" s="116">
        <v>2727132</v>
      </c>
    </row>
    <row r="5980" spans="40:45" x14ac:dyDescent="0.25">
      <c r="AN5980" s="116" t="s">
        <v>1196</v>
      </c>
      <c r="AO5980" s="116" t="s">
        <v>1227</v>
      </c>
      <c r="AP5980" s="116"/>
      <c r="AQ5980" s="116" t="s">
        <v>1035</v>
      </c>
      <c r="AR5980" s="116" t="s">
        <v>1024</v>
      </c>
      <c r="AS5980" s="116">
        <v>226068</v>
      </c>
    </row>
    <row r="5981" spans="40:45" x14ac:dyDescent="0.25">
      <c r="AN5981" s="116" t="s">
        <v>1196</v>
      </c>
      <c r="AO5981" s="116" t="s">
        <v>1227</v>
      </c>
      <c r="AP5981" s="116"/>
      <c r="AQ5981" s="116" t="s">
        <v>1037</v>
      </c>
      <c r="AR5981" s="116" t="s">
        <v>1024</v>
      </c>
      <c r="AS5981" s="116">
        <v>1325873</v>
      </c>
    </row>
    <row r="5982" spans="40:45" x14ac:dyDescent="0.25">
      <c r="AN5982" s="116" t="s">
        <v>1196</v>
      </c>
      <c r="AO5982" s="116" t="s">
        <v>1227</v>
      </c>
      <c r="AP5982" s="116"/>
      <c r="AQ5982" s="116" t="s">
        <v>1038</v>
      </c>
      <c r="AR5982" s="116" t="s">
        <v>1024</v>
      </c>
      <c r="AS5982" s="116">
        <v>2973734</v>
      </c>
    </row>
    <row r="5983" spans="40:45" x14ac:dyDescent="0.25">
      <c r="AN5983" s="116" t="s">
        <v>1196</v>
      </c>
      <c r="AO5983" s="116" t="s">
        <v>1227</v>
      </c>
      <c r="AP5983" s="116"/>
      <c r="AQ5983" s="116" t="s">
        <v>1039</v>
      </c>
      <c r="AR5983" s="116" t="s">
        <v>1024</v>
      </c>
      <c r="AS5983" s="116">
        <v>7091900</v>
      </c>
    </row>
    <row r="5984" spans="40:45" x14ac:dyDescent="0.25">
      <c r="AN5984" s="116" t="s">
        <v>1196</v>
      </c>
      <c r="AO5984" s="116" t="s">
        <v>1227</v>
      </c>
      <c r="AP5984" s="116"/>
      <c r="AQ5984" s="116" t="s">
        <v>1040</v>
      </c>
      <c r="AR5984" s="116" t="s">
        <v>1024</v>
      </c>
      <c r="AS5984" s="116">
        <v>7911637</v>
      </c>
    </row>
    <row r="5985" spans="40:45" x14ac:dyDescent="0.25">
      <c r="AN5985" s="116" t="s">
        <v>1196</v>
      </c>
      <c r="AO5985" s="116" t="s">
        <v>1227</v>
      </c>
      <c r="AP5985" s="116"/>
      <c r="AQ5985" s="116" t="s">
        <v>1041</v>
      </c>
      <c r="AR5985" s="116" t="s">
        <v>1024</v>
      </c>
      <c r="AS5985" s="116">
        <v>744910</v>
      </c>
    </row>
    <row r="5986" spans="40:45" x14ac:dyDescent="0.25">
      <c r="AN5986" s="116" t="s">
        <v>1196</v>
      </c>
      <c r="AO5986" s="116" t="s">
        <v>1227</v>
      </c>
      <c r="AP5986" s="116"/>
      <c r="AQ5986" s="116" t="s">
        <v>1042</v>
      </c>
      <c r="AR5986" s="116" t="s">
        <v>1024</v>
      </c>
      <c r="AS5986" s="116">
        <v>526568</v>
      </c>
    </row>
    <row r="5987" spans="40:45" x14ac:dyDescent="0.25">
      <c r="AN5987" s="116" t="s">
        <v>1196</v>
      </c>
      <c r="AO5987" s="116"/>
      <c r="AP5987" s="116"/>
      <c r="AQ5987" s="116" t="s">
        <v>3</v>
      </c>
      <c r="AR5987" s="116" t="s">
        <v>1024</v>
      </c>
      <c r="AS5987" s="116">
        <v>23527821</v>
      </c>
    </row>
    <row r="5988" spans="40:45" x14ac:dyDescent="0.25">
      <c r="AN5988" s="116" t="s">
        <v>1197</v>
      </c>
      <c r="AO5988" s="116" t="s">
        <v>1044</v>
      </c>
      <c r="AP5988" s="116"/>
      <c r="AQ5988" s="116" t="s">
        <v>1034</v>
      </c>
      <c r="AR5988" s="116" t="s">
        <v>1024</v>
      </c>
      <c r="AS5988" s="116">
        <v>57173</v>
      </c>
    </row>
    <row r="5989" spans="40:45" x14ac:dyDescent="0.25">
      <c r="AN5989" s="116" t="s">
        <v>1197</v>
      </c>
      <c r="AO5989" s="116" t="s">
        <v>1044</v>
      </c>
      <c r="AP5989" s="116"/>
      <c r="AQ5989" s="116" t="s">
        <v>1035</v>
      </c>
      <c r="AR5989" s="116" t="s">
        <v>1024</v>
      </c>
      <c r="AS5989" s="116">
        <v>12637</v>
      </c>
    </row>
    <row r="5990" spans="40:45" x14ac:dyDescent="0.25">
      <c r="AN5990" s="116" t="s">
        <v>1197</v>
      </c>
      <c r="AO5990" s="116" t="s">
        <v>1044</v>
      </c>
      <c r="AP5990" s="116"/>
      <c r="AQ5990" s="116" t="s">
        <v>1036</v>
      </c>
      <c r="AR5990" s="116" t="s">
        <v>1024</v>
      </c>
      <c r="AS5990" s="116">
        <v>1026</v>
      </c>
    </row>
    <row r="5991" spans="40:45" x14ac:dyDescent="0.25">
      <c r="AN5991" s="116" t="s">
        <v>1197</v>
      </c>
      <c r="AO5991" s="116" t="s">
        <v>1044</v>
      </c>
      <c r="AP5991" s="116"/>
      <c r="AQ5991" s="116" t="s">
        <v>1037</v>
      </c>
      <c r="AR5991" s="116" t="s">
        <v>1024</v>
      </c>
      <c r="AS5991" s="116">
        <v>8031</v>
      </c>
    </row>
    <row r="5992" spans="40:45" x14ac:dyDescent="0.25">
      <c r="AN5992" s="116" t="s">
        <v>1197</v>
      </c>
      <c r="AO5992" s="116" t="s">
        <v>1044</v>
      </c>
      <c r="AP5992" s="116"/>
      <c r="AQ5992" s="116" t="s">
        <v>1038</v>
      </c>
      <c r="AR5992" s="116" t="s">
        <v>1024</v>
      </c>
      <c r="AS5992" s="116">
        <v>22</v>
      </c>
    </row>
    <row r="5993" spans="40:45" x14ac:dyDescent="0.25">
      <c r="AN5993" s="116" t="s">
        <v>1197</v>
      </c>
      <c r="AO5993" s="116" t="s">
        <v>1044</v>
      </c>
      <c r="AP5993" s="116"/>
      <c r="AQ5993" s="116" t="s">
        <v>1039</v>
      </c>
      <c r="AR5993" s="116" t="s">
        <v>1024</v>
      </c>
      <c r="AS5993" s="116">
        <v>15</v>
      </c>
    </row>
    <row r="5994" spans="40:45" x14ac:dyDescent="0.25">
      <c r="AN5994" s="116" t="s">
        <v>1197</v>
      </c>
      <c r="AO5994" s="116" t="s">
        <v>1044</v>
      </c>
      <c r="AP5994" s="116"/>
      <c r="AQ5994" s="116" t="s">
        <v>1041</v>
      </c>
      <c r="AR5994" s="116" t="s">
        <v>1024</v>
      </c>
      <c r="AS5994" s="116">
        <v>1</v>
      </c>
    </row>
    <row r="5995" spans="40:45" x14ac:dyDescent="0.25">
      <c r="AN5995" s="116" t="s">
        <v>1197</v>
      </c>
      <c r="AO5995" s="116" t="s">
        <v>1044</v>
      </c>
      <c r="AP5995" s="116"/>
      <c r="AQ5995" s="116" t="s">
        <v>1042</v>
      </c>
      <c r="AR5995" s="116" t="s">
        <v>1024</v>
      </c>
      <c r="AS5995" s="116">
        <v>16383</v>
      </c>
    </row>
    <row r="5996" spans="40:45" x14ac:dyDescent="0.25">
      <c r="AN5996" s="116" t="s">
        <v>1197</v>
      </c>
      <c r="AO5996" s="116"/>
      <c r="AP5996" s="116"/>
      <c r="AQ5996" s="116" t="s">
        <v>3</v>
      </c>
      <c r="AR5996" s="116" t="s">
        <v>1024</v>
      </c>
      <c r="AS5996" s="116">
        <v>95289</v>
      </c>
    </row>
    <row r="5997" spans="40:45" x14ac:dyDescent="0.25">
      <c r="AN5997" s="116" t="s">
        <v>1197</v>
      </c>
      <c r="AO5997" s="116" t="s">
        <v>1224</v>
      </c>
      <c r="AP5997" s="116"/>
      <c r="AQ5997" s="116" t="s">
        <v>1034</v>
      </c>
      <c r="AR5997" s="116" t="s">
        <v>1024</v>
      </c>
      <c r="AS5997" s="116">
        <v>9493</v>
      </c>
    </row>
    <row r="5998" spans="40:45" x14ac:dyDescent="0.25">
      <c r="AN5998" s="116" t="s">
        <v>1197</v>
      </c>
      <c r="AO5998" s="116" t="s">
        <v>1224</v>
      </c>
      <c r="AP5998" s="116"/>
      <c r="AQ5998" s="116" t="s">
        <v>1035</v>
      </c>
      <c r="AR5998" s="116" t="s">
        <v>1024</v>
      </c>
      <c r="AS5998" s="116">
        <v>135</v>
      </c>
    </row>
    <row r="5999" spans="40:45" x14ac:dyDescent="0.25">
      <c r="AN5999" s="116" t="s">
        <v>1197</v>
      </c>
      <c r="AO5999" s="116" t="s">
        <v>1224</v>
      </c>
      <c r="AP5999" s="116"/>
      <c r="AQ5999" s="116" t="s">
        <v>1037</v>
      </c>
      <c r="AR5999" s="116" t="s">
        <v>1024</v>
      </c>
      <c r="AS5999" s="116">
        <v>77</v>
      </c>
    </row>
    <row r="6000" spans="40:45" x14ac:dyDescent="0.25">
      <c r="AN6000" s="116" t="s">
        <v>1197</v>
      </c>
      <c r="AO6000" s="116" t="s">
        <v>1224</v>
      </c>
      <c r="AP6000" s="116"/>
      <c r="AQ6000" s="116" t="s">
        <v>1038</v>
      </c>
      <c r="AR6000" s="116" t="s">
        <v>1024</v>
      </c>
      <c r="AS6000" s="116">
        <v>22</v>
      </c>
    </row>
    <row r="6001" spans="40:45" x14ac:dyDescent="0.25">
      <c r="AN6001" s="116" t="s">
        <v>1197</v>
      </c>
      <c r="AO6001" s="116" t="s">
        <v>1224</v>
      </c>
      <c r="AP6001" s="116"/>
      <c r="AQ6001" s="116" t="s">
        <v>1039</v>
      </c>
      <c r="AR6001" s="116" t="s">
        <v>1024</v>
      </c>
      <c r="AS6001" s="116">
        <v>15</v>
      </c>
    </row>
    <row r="6002" spans="40:45" x14ac:dyDescent="0.25">
      <c r="AN6002" s="116" t="s">
        <v>1197</v>
      </c>
      <c r="AO6002" s="116" t="s">
        <v>1224</v>
      </c>
      <c r="AP6002" s="116"/>
      <c r="AQ6002" s="116" t="s">
        <v>1042</v>
      </c>
      <c r="AR6002" s="116" t="s">
        <v>1024</v>
      </c>
      <c r="AS6002" s="116">
        <v>2</v>
      </c>
    </row>
    <row r="6003" spans="40:45" x14ac:dyDescent="0.25">
      <c r="AN6003" s="116" t="s">
        <v>1197</v>
      </c>
      <c r="AO6003" s="116"/>
      <c r="AP6003" s="116"/>
      <c r="AQ6003" s="116" t="s">
        <v>3</v>
      </c>
      <c r="AR6003" s="116" t="s">
        <v>1024</v>
      </c>
      <c r="AS6003" s="116">
        <v>9745</v>
      </c>
    </row>
    <row r="6004" spans="40:45" x14ac:dyDescent="0.25">
      <c r="AN6004" s="116" t="s">
        <v>1197</v>
      </c>
      <c r="AO6004" s="116" t="s">
        <v>1225</v>
      </c>
      <c r="AP6004" s="116"/>
      <c r="AQ6004" s="116" t="s">
        <v>1034</v>
      </c>
      <c r="AR6004" s="116" t="s">
        <v>1024</v>
      </c>
      <c r="AS6004" s="116">
        <v>5240</v>
      </c>
    </row>
    <row r="6005" spans="40:45" x14ac:dyDescent="0.25">
      <c r="AN6005" s="116" t="s">
        <v>1197</v>
      </c>
      <c r="AO6005" s="116" t="s">
        <v>1225</v>
      </c>
      <c r="AP6005" s="116"/>
      <c r="AQ6005" s="116" t="s">
        <v>1035</v>
      </c>
      <c r="AR6005" s="116" t="s">
        <v>1024</v>
      </c>
      <c r="AS6005" s="116">
        <v>2938</v>
      </c>
    </row>
    <row r="6006" spans="40:45" x14ac:dyDescent="0.25">
      <c r="AN6006" s="116" t="s">
        <v>1197</v>
      </c>
      <c r="AO6006" s="116"/>
      <c r="AP6006" s="116"/>
      <c r="AQ6006" s="116" t="s">
        <v>3</v>
      </c>
      <c r="AR6006" s="116" t="s">
        <v>1024</v>
      </c>
      <c r="AS6006" s="116">
        <v>8178</v>
      </c>
    </row>
    <row r="6007" spans="40:45" x14ac:dyDescent="0.25">
      <c r="AN6007" s="116" t="s">
        <v>1197</v>
      </c>
      <c r="AO6007" s="116" t="s">
        <v>1226</v>
      </c>
      <c r="AP6007" s="116"/>
      <c r="AQ6007" s="116" t="s">
        <v>1034</v>
      </c>
      <c r="AR6007" s="116" t="s">
        <v>1024</v>
      </c>
      <c r="AS6007" s="116">
        <v>42439</v>
      </c>
    </row>
    <row r="6008" spans="40:45" x14ac:dyDescent="0.25">
      <c r="AN6008" s="116" t="s">
        <v>1197</v>
      </c>
      <c r="AO6008" s="116" t="s">
        <v>1226</v>
      </c>
      <c r="AP6008" s="116"/>
      <c r="AQ6008" s="116" t="s">
        <v>1035</v>
      </c>
      <c r="AR6008" s="116" t="s">
        <v>1024</v>
      </c>
      <c r="AS6008" s="116">
        <v>9564</v>
      </c>
    </row>
    <row r="6009" spans="40:45" x14ac:dyDescent="0.25">
      <c r="AN6009" s="116" t="s">
        <v>1197</v>
      </c>
      <c r="AO6009" s="116" t="s">
        <v>1226</v>
      </c>
      <c r="AP6009" s="116"/>
      <c r="AQ6009" s="116" t="s">
        <v>1036</v>
      </c>
      <c r="AR6009" s="116" t="s">
        <v>1024</v>
      </c>
      <c r="AS6009" s="116">
        <v>1026</v>
      </c>
    </row>
    <row r="6010" spans="40:45" x14ac:dyDescent="0.25">
      <c r="AN6010" s="116" t="s">
        <v>1197</v>
      </c>
      <c r="AO6010" s="116" t="s">
        <v>1226</v>
      </c>
      <c r="AP6010" s="116"/>
      <c r="AQ6010" s="116" t="s">
        <v>1037</v>
      </c>
      <c r="AR6010" s="116" t="s">
        <v>1024</v>
      </c>
      <c r="AS6010" s="116">
        <v>7954</v>
      </c>
    </row>
    <row r="6011" spans="40:45" x14ac:dyDescent="0.25">
      <c r="AN6011" s="116" t="s">
        <v>1197</v>
      </c>
      <c r="AO6011" s="116" t="s">
        <v>1226</v>
      </c>
      <c r="AP6011" s="116"/>
      <c r="AQ6011" s="116" t="s">
        <v>1041</v>
      </c>
      <c r="AR6011" s="116" t="s">
        <v>1024</v>
      </c>
      <c r="AS6011" s="116">
        <v>1</v>
      </c>
    </row>
    <row r="6012" spans="40:45" x14ac:dyDescent="0.25">
      <c r="AN6012" s="116" t="s">
        <v>1197</v>
      </c>
      <c r="AO6012" s="116" t="s">
        <v>1226</v>
      </c>
      <c r="AP6012" s="116"/>
      <c r="AQ6012" s="116" t="s">
        <v>1042</v>
      </c>
      <c r="AR6012" s="116" t="s">
        <v>1024</v>
      </c>
      <c r="AS6012" s="116">
        <v>16381</v>
      </c>
    </row>
    <row r="6013" spans="40:45" x14ac:dyDescent="0.25">
      <c r="AN6013" s="116" t="s">
        <v>1197</v>
      </c>
      <c r="AO6013" s="116"/>
      <c r="AP6013" s="116"/>
      <c r="AQ6013" s="116" t="s">
        <v>3</v>
      </c>
      <c r="AR6013" s="116" t="s">
        <v>1024</v>
      </c>
      <c r="AS6013" s="116">
        <v>77365</v>
      </c>
    </row>
    <row r="6014" spans="40:45" x14ac:dyDescent="0.25">
      <c r="AN6014" s="116" t="s">
        <v>1084</v>
      </c>
      <c r="AO6014" s="116" t="s">
        <v>1044</v>
      </c>
      <c r="AP6014" s="116"/>
      <c r="AQ6014" s="116" t="s">
        <v>1034</v>
      </c>
      <c r="AR6014" s="116" t="s">
        <v>1024</v>
      </c>
      <c r="AS6014" s="116">
        <v>291142</v>
      </c>
    </row>
    <row r="6015" spans="40:45" x14ac:dyDescent="0.25">
      <c r="AN6015" s="116" t="s">
        <v>1084</v>
      </c>
      <c r="AO6015" s="116" t="s">
        <v>1044</v>
      </c>
      <c r="AP6015" s="116"/>
      <c r="AQ6015" s="116" t="s">
        <v>1035</v>
      </c>
      <c r="AR6015" s="116" t="s">
        <v>1024</v>
      </c>
      <c r="AS6015" s="116">
        <v>1013298</v>
      </c>
    </row>
    <row r="6016" spans="40:45" x14ac:dyDescent="0.25">
      <c r="AN6016" s="116" t="s">
        <v>1084</v>
      </c>
      <c r="AO6016" s="116" t="s">
        <v>1044</v>
      </c>
      <c r="AP6016" s="116"/>
      <c r="AQ6016" s="116" t="s">
        <v>1036</v>
      </c>
      <c r="AR6016" s="116" t="s">
        <v>1024</v>
      </c>
      <c r="AS6016" s="116">
        <v>406944</v>
      </c>
    </row>
    <row r="6017" spans="40:45" x14ac:dyDescent="0.25">
      <c r="AN6017" s="116" t="s">
        <v>1084</v>
      </c>
      <c r="AO6017" s="116" t="s">
        <v>1044</v>
      </c>
      <c r="AP6017" s="116"/>
      <c r="AQ6017" s="116" t="s">
        <v>1037</v>
      </c>
      <c r="AR6017" s="116" t="s">
        <v>1024</v>
      </c>
      <c r="AS6017" s="116">
        <v>1516897</v>
      </c>
    </row>
    <row r="6018" spans="40:45" x14ac:dyDescent="0.25">
      <c r="AN6018" s="116" t="s">
        <v>1084</v>
      </c>
      <c r="AO6018" s="116" t="s">
        <v>1044</v>
      </c>
      <c r="AP6018" s="116"/>
      <c r="AQ6018" s="116" t="s">
        <v>1038</v>
      </c>
      <c r="AR6018" s="116" t="s">
        <v>1024</v>
      </c>
      <c r="AS6018" s="116">
        <v>698525</v>
      </c>
    </row>
    <row r="6019" spans="40:45" x14ac:dyDescent="0.25">
      <c r="AN6019" s="116" t="s">
        <v>1084</v>
      </c>
      <c r="AO6019" s="116" t="s">
        <v>1044</v>
      </c>
      <c r="AP6019" s="116"/>
      <c r="AQ6019" s="116" t="s">
        <v>1039</v>
      </c>
      <c r="AR6019" s="116" t="s">
        <v>1024</v>
      </c>
      <c r="AS6019" s="116">
        <v>755696</v>
      </c>
    </row>
    <row r="6020" spans="40:45" x14ac:dyDescent="0.25">
      <c r="AN6020" s="116" t="s">
        <v>1084</v>
      </c>
      <c r="AO6020" s="116" t="s">
        <v>1044</v>
      </c>
      <c r="AP6020" s="116"/>
      <c r="AQ6020" s="116" t="s">
        <v>1040</v>
      </c>
      <c r="AR6020" s="116" t="s">
        <v>1024</v>
      </c>
      <c r="AS6020" s="116">
        <v>437478</v>
      </c>
    </row>
    <row r="6021" spans="40:45" x14ac:dyDescent="0.25">
      <c r="AN6021" s="116" t="s">
        <v>1084</v>
      </c>
      <c r="AO6021" s="116" t="s">
        <v>1044</v>
      </c>
      <c r="AP6021" s="116"/>
      <c r="AQ6021" s="116" t="s">
        <v>1041</v>
      </c>
      <c r="AR6021" s="116" t="s">
        <v>1024</v>
      </c>
      <c r="AS6021" s="116">
        <v>637459</v>
      </c>
    </row>
    <row r="6022" spans="40:45" x14ac:dyDescent="0.25">
      <c r="AN6022" s="116" t="s">
        <v>1084</v>
      </c>
      <c r="AO6022" s="116" t="s">
        <v>1044</v>
      </c>
      <c r="AP6022" s="116"/>
      <c r="AQ6022" s="116" t="s">
        <v>1042</v>
      </c>
      <c r="AR6022" s="116" t="s">
        <v>1024</v>
      </c>
      <c r="AS6022" s="116">
        <v>170360</v>
      </c>
    </row>
    <row r="6023" spans="40:45" x14ac:dyDescent="0.25">
      <c r="AN6023" s="116" t="s">
        <v>1084</v>
      </c>
      <c r="AO6023" s="116"/>
      <c r="AP6023" s="116"/>
      <c r="AQ6023" s="116" t="s">
        <v>3</v>
      </c>
      <c r="AR6023" s="116" t="s">
        <v>1024</v>
      </c>
      <c r="AS6023" s="116">
        <v>5927799</v>
      </c>
    </row>
    <row r="6024" spans="40:45" x14ac:dyDescent="0.25">
      <c r="AN6024" s="116" t="s">
        <v>1084</v>
      </c>
      <c r="AO6024" s="116" t="s">
        <v>1228</v>
      </c>
      <c r="AP6024" s="116"/>
      <c r="AQ6024" s="116" t="s">
        <v>1034</v>
      </c>
      <c r="AR6024" s="116" t="s">
        <v>1024</v>
      </c>
      <c r="AS6024" s="116">
        <v>189301</v>
      </c>
    </row>
    <row r="6025" spans="40:45" x14ac:dyDescent="0.25">
      <c r="AN6025" s="116" t="s">
        <v>1084</v>
      </c>
      <c r="AO6025" s="116" t="s">
        <v>1228</v>
      </c>
      <c r="AP6025" s="116"/>
      <c r="AQ6025" s="116" t="s">
        <v>1035</v>
      </c>
      <c r="AR6025" s="116" t="s">
        <v>1024</v>
      </c>
      <c r="AS6025" s="116">
        <v>290579</v>
      </c>
    </row>
    <row r="6026" spans="40:45" x14ac:dyDescent="0.25">
      <c r="AN6026" s="116" t="s">
        <v>1084</v>
      </c>
      <c r="AO6026" s="116" t="s">
        <v>1228</v>
      </c>
      <c r="AP6026" s="116"/>
      <c r="AQ6026" s="116" t="s">
        <v>1036</v>
      </c>
      <c r="AR6026" s="116" t="s">
        <v>1024</v>
      </c>
      <c r="AS6026" s="116">
        <v>887</v>
      </c>
    </row>
    <row r="6027" spans="40:45" x14ac:dyDescent="0.25">
      <c r="AN6027" s="116" t="s">
        <v>1084</v>
      </c>
      <c r="AO6027" s="116" t="s">
        <v>1228</v>
      </c>
      <c r="AP6027" s="116"/>
      <c r="AQ6027" s="116" t="s">
        <v>1037</v>
      </c>
      <c r="AR6027" s="116" t="s">
        <v>1024</v>
      </c>
      <c r="AS6027" s="116">
        <v>59755</v>
      </c>
    </row>
    <row r="6028" spans="40:45" x14ac:dyDescent="0.25">
      <c r="AN6028" s="116" t="s">
        <v>1084</v>
      </c>
      <c r="AO6028" s="116" t="s">
        <v>1228</v>
      </c>
      <c r="AP6028" s="116"/>
      <c r="AQ6028" s="116" t="s">
        <v>1038</v>
      </c>
      <c r="AR6028" s="116" t="s">
        <v>1024</v>
      </c>
      <c r="AS6028" s="116">
        <v>257173</v>
      </c>
    </row>
    <row r="6029" spans="40:45" x14ac:dyDescent="0.25">
      <c r="AN6029" s="116" t="s">
        <v>1084</v>
      </c>
      <c r="AO6029" s="116" t="s">
        <v>1228</v>
      </c>
      <c r="AP6029" s="116"/>
      <c r="AQ6029" s="116" t="s">
        <v>1039</v>
      </c>
      <c r="AR6029" s="116" t="s">
        <v>1024</v>
      </c>
      <c r="AS6029" s="116">
        <v>13981</v>
      </c>
    </row>
    <row r="6030" spans="40:45" x14ac:dyDescent="0.25">
      <c r="AN6030" s="116" t="s">
        <v>1084</v>
      </c>
      <c r="AO6030" s="116" t="s">
        <v>1228</v>
      </c>
      <c r="AP6030" s="116"/>
      <c r="AQ6030" s="116" t="s">
        <v>1040</v>
      </c>
      <c r="AR6030" s="116" t="s">
        <v>1024</v>
      </c>
      <c r="AS6030" s="116">
        <v>30561</v>
      </c>
    </row>
    <row r="6031" spans="40:45" x14ac:dyDescent="0.25">
      <c r="AN6031" s="116" t="s">
        <v>1084</v>
      </c>
      <c r="AO6031" s="116" t="s">
        <v>1228</v>
      </c>
      <c r="AP6031" s="116"/>
      <c r="AQ6031" s="116" t="s">
        <v>1041</v>
      </c>
      <c r="AR6031" s="116" t="s">
        <v>1024</v>
      </c>
      <c r="AS6031" s="116">
        <v>13829</v>
      </c>
    </row>
    <row r="6032" spans="40:45" x14ac:dyDescent="0.25">
      <c r="AN6032" s="116" t="s">
        <v>1084</v>
      </c>
      <c r="AO6032" s="116" t="s">
        <v>1228</v>
      </c>
      <c r="AP6032" s="116"/>
      <c r="AQ6032" s="116" t="s">
        <v>1042</v>
      </c>
      <c r="AR6032" s="116" t="s">
        <v>1024</v>
      </c>
      <c r="AS6032" s="116">
        <v>5696</v>
      </c>
    </row>
    <row r="6033" spans="40:45" x14ac:dyDescent="0.25">
      <c r="AN6033" s="116" t="s">
        <v>1084</v>
      </c>
      <c r="AO6033" s="116"/>
      <c r="AP6033" s="116"/>
      <c r="AQ6033" s="116" t="s">
        <v>3</v>
      </c>
      <c r="AR6033" s="116" t="s">
        <v>1024</v>
      </c>
      <c r="AS6033" s="116">
        <v>861761</v>
      </c>
    </row>
    <row r="6034" spans="40:45" x14ac:dyDescent="0.25">
      <c r="AN6034" s="116" t="s">
        <v>1084</v>
      </c>
      <c r="AO6034" s="116" t="s">
        <v>1229</v>
      </c>
      <c r="AP6034" s="116"/>
      <c r="AQ6034" s="116" t="s">
        <v>1034</v>
      </c>
      <c r="AR6034" s="116" t="s">
        <v>1024</v>
      </c>
      <c r="AS6034" s="116">
        <v>101841</v>
      </c>
    </row>
    <row r="6035" spans="40:45" x14ac:dyDescent="0.25">
      <c r="AN6035" s="116" t="s">
        <v>1084</v>
      </c>
      <c r="AO6035" s="116" t="s">
        <v>1229</v>
      </c>
      <c r="AP6035" s="116"/>
      <c r="AQ6035" s="116" t="s">
        <v>1035</v>
      </c>
      <c r="AR6035" s="116" t="s">
        <v>1024</v>
      </c>
      <c r="AS6035" s="116">
        <v>722720</v>
      </c>
    </row>
    <row r="6036" spans="40:45" x14ac:dyDescent="0.25">
      <c r="AN6036" s="116" t="s">
        <v>1084</v>
      </c>
      <c r="AO6036" s="116" t="s">
        <v>1229</v>
      </c>
      <c r="AP6036" s="116"/>
      <c r="AQ6036" s="116" t="s">
        <v>1036</v>
      </c>
      <c r="AR6036" s="116" t="s">
        <v>1024</v>
      </c>
      <c r="AS6036" s="116">
        <v>406056</v>
      </c>
    </row>
    <row r="6037" spans="40:45" x14ac:dyDescent="0.25">
      <c r="AN6037" s="116" t="s">
        <v>1084</v>
      </c>
      <c r="AO6037" s="116" t="s">
        <v>1229</v>
      </c>
      <c r="AP6037" s="116"/>
      <c r="AQ6037" s="116" t="s">
        <v>1037</v>
      </c>
      <c r="AR6037" s="116" t="s">
        <v>1024</v>
      </c>
      <c r="AS6037" s="116">
        <v>1457142</v>
      </c>
    </row>
    <row r="6038" spans="40:45" x14ac:dyDescent="0.25">
      <c r="AN6038" s="116" t="s">
        <v>1084</v>
      </c>
      <c r="AO6038" s="116" t="s">
        <v>1229</v>
      </c>
      <c r="AP6038" s="116"/>
      <c r="AQ6038" s="116" t="s">
        <v>1038</v>
      </c>
      <c r="AR6038" s="116" t="s">
        <v>1024</v>
      </c>
      <c r="AS6038" s="116">
        <v>441352</v>
      </c>
    </row>
    <row r="6039" spans="40:45" x14ac:dyDescent="0.25">
      <c r="AN6039" s="116" t="s">
        <v>1084</v>
      </c>
      <c r="AO6039" s="116" t="s">
        <v>1229</v>
      </c>
      <c r="AP6039" s="116"/>
      <c r="AQ6039" s="116" t="s">
        <v>1039</v>
      </c>
      <c r="AR6039" s="116" t="s">
        <v>1024</v>
      </c>
      <c r="AS6039" s="116">
        <v>741716</v>
      </c>
    </row>
    <row r="6040" spans="40:45" x14ac:dyDescent="0.25">
      <c r="AN6040" s="116" t="s">
        <v>1084</v>
      </c>
      <c r="AO6040" s="116" t="s">
        <v>1229</v>
      </c>
      <c r="AP6040" s="116"/>
      <c r="AQ6040" s="116" t="s">
        <v>1040</v>
      </c>
      <c r="AR6040" s="116" t="s">
        <v>1024</v>
      </c>
      <c r="AS6040" s="116">
        <v>406917</v>
      </c>
    </row>
    <row r="6041" spans="40:45" x14ac:dyDescent="0.25">
      <c r="AN6041" s="116" t="s">
        <v>1084</v>
      </c>
      <c r="AO6041" s="116" t="s">
        <v>1229</v>
      </c>
      <c r="AP6041" s="116"/>
      <c r="AQ6041" s="116" t="s">
        <v>1041</v>
      </c>
      <c r="AR6041" s="116" t="s">
        <v>1024</v>
      </c>
      <c r="AS6041" s="116">
        <v>623631</v>
      </c>
    </row>
    <row r="6042" spans="40:45" x14ac:dyDescent="0.25">
      <c r="AN6042" s="116" t="s">
        <v>1084</v>
      </c>
      <c r="AO6042" s="116" t="s">
        <v>1229</v>
      </c>
      <c r="AP6042" s="116"/>
      <c r="AQ6042" s="116" t="s">
        <v>1042</v>
      </c>
      <c r="AR6042" s="116" t="s">
        <v>1024</v>
      </c>
      <c r="AS6042" s="116">
        <v>164664</v>
      </c>
    </row>
    <row r="6043" spans="40:45" x14ac:dyDescent="0.25">
      <c r="AN6043" s="116" t="s">
        <v>1084</v>
      </c>
      <c r="AO6043" s="116"/>
      <c r="AP6043" s="116"/>
      <c r="AQ6043" s="116" t="s">
        <v>3</v>
      </c>
      <c r="AR6043" s="116" t="s">
        <v>1024</v>
      </c>
      <c r="AS6043" s="116">
        <v>5066038</v>
      </c>
    </row>
    <row r="6044" spans="40:45" x14ac:dyDescent="0.25">
      <c r="AN6044" s="116" t="s">
        <v>1085</v>
      </c>
      <c r="AO6044" s="116" t="s">
        <v>1044</v>
      </c>
      <c r="AP6044" s="116"/>
      <c r="AQ6044" s="116" t="s">
        <v>1034</v>
      </c>
      <c r="AR6044" s="116" t="s">
        <v>1024</v>
      </c>
      <c r="AS6044" s="116">
        <v>1124841</v>
      </c>
    </row>
    <row r="6045" spans="40:45" x14ac:dyDescent="0.25">
      <c r="AN6045" s="116" t="s">
        <v>1085</v>
      </c>
      <c r="AO6045" s="116" t="s">
        <v>1044</v>
      </c>
      <c r="AP6045" s="116"/>
      <c r="AQ6045" s="116" t="s">
        <v>1035</v>
      </c>
      <c r="AR6045" s="116" t="s">
        <v>1024</v>
      </c>
      <c r="AS6045" s="116">
        <v>2096390</v>
      </c>
    </row>
    <row r="6046" spans="40:45" x14ac:dyDescent="0.25">
      <c r="AN6046" s="116" t="s">
        <v>1085</v>
      </c>
      <c r="AO6046" s="116" t="s">
        <v>1044</v>
      </c>
      <c r="AP6046" s="116"/>
      <c r="AQ6046" s="116" t="s">
        <v>1036</v>
      </c>
      <c r="AR6046" s="116" t="s">
        <v>1024</v>
      </c>
      <c r="AS6046" s="116">
        <v>2361262</v>
      </c>
    </row>
    <row r="6047" spans="40:45" x14ac:dyDescent="0.25">
      <c r="AN6047" s="116" t="s">
        <v>1085</v>
      </c>
      <c r="AO6047" s="116" t="s">
        <v>1044</v>
      </c>
      <c r="AP6047" s="116"/>
      <c r="AQ6047" s="116" t="s">
        <v>1037</v>
      </c>
      <c r="AR6047" s="116" t="s">
        <v>1024</v>
      </c>
      <c r="AS6047" s="116">
        <v>1827273</v>
      </c>
    </row>
    <row r="6048" spans="40:45" x14ac:dyDescent="0.25">
      <c r="AN6048" s="116" t="s">
        <v>1085</v>
      </c>
      <c r="AO6048" s="116" t="s">
        <v>1044</v>
      </c>
      <c r="AP6048" s="116"/>
      <c r="AQ6048" s="116" t="s">
        <v>1038</v>
      </c>
      <c r="AR6048" s="116" t="s">
        <v>1024</v>
      </c>
      <c r="AS6048" s="116">
        <v>77859</v>
      </c>
    </row>
    <row r="6049" spans="40:45" x14ac:dyDescent="0.25">
      <c r="AN6049" s="116" t="s">
        <v>1085</v>
      </c>
      <c r="AO6049" s="116" t="s">
        <v>1044</v>
      </c>
      <c r="AP6049" s="116"/>
      <c r="AQ6049" s="116" t="s">
        <v>1039</v>
      </c>
      <c r="AR6049" s="116" t="s">
        <v>1024</v>
      </c>
      <c r="AS6049" s="116">
        <v>112619</v>
      </c>
    </row>
    <row r="6050" spans="40:45" x14ac:dyDescent="0.25">
      <c r="AN6050" s="116" t="s">
        <v>1085</v>
      </c>
      <c r="AO6050" s="116" t="s">
        <v>1044</v>
      </c>
      <c r="AP6050" s="116"/>
      <c r="AQ6050" s="116" t="s">
        <v>1040</v>
      </c>
      <c r="AR6050" s="116" t="s">
        <v>1024</v>
      </c>
      <c r="AS6050" s="116">
        <v>49317</v>
      </c>
    </row>
    <row r="6051" spans="40:45" x14ac:dyDescent="0.25">
      <c r="AN6051" s="116" t="s">
        <v>1085</v>
      </c>
      <c r="AO6051" s="116" t="s">
        <v>1044</v>
      </c>
      <c r="AP6051" s="116"/>
      <c r="AQ6051" s="116" t="s">
        <v>1041</v>
      </c>
      <c r="AR6051" s="116" t="s">
        <v>1024</v>
      </c>
      <c r="AS6051" s="116">
        <v>378571</v>
      </c>
    </row>
    <row r="6052" spans="40:45" x14ac:dyDescent="0.25">
      <c r="AN6052" s="116" t="s">
        <v>1085</v>
      </c>
      <c r="AO6052" s="116" t="s">
        <v>1044</v>
      </c>
      <c r="AP6052" s="116"/>
      <c r="AQ6052" s="116" t="s">
        <v>1042</v>
      </c>
      <c r="AR6052" s="116" t="s">
        <v>1024</v>
      </c>
      <c r="AS6052" s="116">
        <v>13446</v>
      </c>
    </row>
    <row r="6053" spans="40:45" x14ac:dyDescent="0.25">
      <c r="AN6053" s="116" t="s">
        <v>1085</v>
      </c>
      <c r="AO6053" s="116"/>
      <c r="AP6053" s="116"/>
      <c r="AQ6053" s="116" t="s">
        <v>3</v>
      </c>
      <c r="AR6053" s="116" t="s">
        <v>1024</v>
      </c>
      <c r="AS6053" s="116">
        <v>8041577</v>
      </c>
    </row>
    <row r="6054" spans="40:45" x14ac:dyDescent="0.25">
      <c r="AN6054" s="116" t="s">
        <v>1085</v>
      </c>
      <c r="AO6054" s="116" t="s">
        <v>1230</v>
      </c>
      <c r="AP6054" s="116"/>
      <c r="AQ6054" s="116" t="s">
        <v>1034</v>
      </c>
      <c r="AR6054" s="116" t="s">
        <v>1024</v>
      </c>
      <c r="AS6054" s="116">
        <v>874528</v>
      </c>
    </row>
    <row r="6055" spans="40:45" x14ac:dyDescent="0.25">
      <c r="AN6055" s="116" t="s">
        <v>1085</v>
      </c>
      <c r="AO6055" s="116" t="s">
        <v>1230</v>
      </c>
      <c r="AP6055" s="116"/>
      <c r="AQ6055" s="116" t="s">
        <v>1035</v>
      </c>
      <c r="AR6055" s="116" t="s">
        <v>1024</v>
      </c>
      <c r="AS6055" s="116">
        <v>1898797</v>
      </c>
    </row>
    <row r="6056" spans="40:45" x14ac:dyDescent="0.25">
      <c r="AN6056" s="116" t="s">
        <v>1085</v>
      </c>
      <c r="AO6056" s="116" t="s">
        <v>1230</v>
      </c>
      <c r="AP6056" s="116"/>
      <c r="AQ6056" s="116" t="s">
        <v>1036</v>
      </c>
      <c r="AR6056" s="116" t="s">
        <v>1024</v>
      </c>
      <c r="AS6056" s="116">
        <v>1014250</v>
      </c>
    </row>
    <row r="6057" spans="40:45" x14ac:dyDescent="0.25">
      <c r="AN6057" s="116" t="s">
        <v>1085</v>
      </c>
      <c r="AO6057" s="116" t="s">
        <v>1230</v>
      </c>
      <c r="AP6057" s="116"/>
      <c r="AQ6057" s="116" t="s">
        <v>1037</v>
      </c>
      <c r="AR6057" s="116" t="s">
        <v>1024</v>
      </c>
      <c r="AS6057" s="116">
        <v>1446757</v>
      </c>
    </row>
    <row r="6058" spans="40:45" x14ac:dyDescent="0.25">
      <c r="AN6058" s="116" t="s">
        <v>1085</v>
      </c>
      <c r="AO6058" s="116" t="s">
        <v>1230</v>
      </c>
      <c r="AP6058" s="116"/>
      <c r="AQ6058" s="116" t="s">
        <v>1038</v>
      </c>
      <c r="AR6058" s="116" t="s">
        <v>1024</v>
      </c>
      <c r="AS6058" s="116">
        <v>62018</v>
      </c>
    </row>
    <row r="6059" spans="40:45" x14ac:dyDescent="0.25">
      <c r="AN6059" s="116" t="s">
        <v>1085</v>
      </c>
      <c r="AO6059" s="116" t="s">
        <v>1230</v>
      </c>
      <c r="AP6059" s="116"/>
      <c r="AQ6059" s="116" t="s">
        <v>1039</v>
      </c>
      <c r="AR6059" s="116" t="s">
        <v>1024</v>
      </c>
      <c r="AS6059" s="116">
        <v>54562</v>
      </c>
    </row>
    <row r="6060" spans="40:45" x14ac:dyDescent="0.25">
      <c r="AN6060" s="116" t="s">
        <v>1085</v>
      </c>
      <c r="AO6060" s="116" t="s">
        <v>1230</v>
      </c>
      <c r="AP6060" s="116"/>
      <c r="AQ6060" s="116" t="s">
        <v>1040</v>
      </c>
      <c r="AR6060" s="116" t="s">
        <v>1024</v>
      </c>
      <c r="AS6060" s="116">
        <v>10461</v>
      </c>
    </row>
    <row r="6061" spans="40:45" x14ac:dyDescent="0.25">
      <c r="AN6061" s="116" t="s">
        <v>1085</v>
      </c>
      <c r="AO6061" s="116" t="s">
        <v>1230</v>
      </c>
      <c r="AP6061" s="116"/>
      <c r="AQ6061" s="116" t="s">
        <v>1041</v>
      </c>
      <c r="AR6061" s="116" t="s">
        <v>1024</v>
      </c>
      <c r="AS6061" s="116">
        <v>343875</v>
      </c>
    </row>
    <row r="6062" spans="40:45" x14ac:dyDescent="0.25">
      <c r="AN6062" s="116" t="s">
        <v>1085</v>
      </c>
      <c r="AO6062" s="116" t="s">
        <v>1230</v>
      </c>
      <c r="AP6062" s="116"/>
      <c r="AQ6062" s="116" t="s">
        <v>1042</v>
      </c>
      <c r="AR6062" s="116" t="s">
        <v>1024</v>
      </c>
      <c r="AS6062" s="116">
        <v>766</v>
      </c>
    </row>
    <row r="6063" spans="40:45" x14ac:dyDescent="0.25">
      <c r="AN6063" s="116" t="s">
        <v>1085</v>
      </c>
      <c r="AO6063" s="116"/>
      <c r="AP6063" s="116"/>
      <c r="AQ6063" s="116" t="s">
        <v>3</v>
      </c>
      <c r="AR6063" s="116" t="s">
        <v>1024</v>
      </c>
      <c r="AS6063" s="116">
        <v>5706013</v>
      </c>
    </row>
    <row r="6064" spans="40:45" x14ac:dyDescent="0.25">
      <c r="AN6064" s="116" t="s">
        <v>1085</v>
      </c>
      <c r="AO6064" s="116" t="s">
        <v>1231</v>
      </c>
      <c r="AP6064" s="116"/>
      <c r="AQ6064" s="116" t="s">
        <v>1034</v>
      </c>
      <c r="AR6064" s="116" t="s">
        <v>1024</v>
      </c>
      <c r="AS6064" s="116">
        <v>250314</v>
      </c>
    </row>
    <row r="6065" spans="40:45" x14ac:dyDescent="0.25">
      <c r="AN6065" s="116" t="s">
        <v>1085</v>
      </c>
      <c r="AO6065" s="116" t="s">
        <v>1231</v>
      </c>
      <c r="AP6065" s="116"/>
      <c r="AQ6065" s="116" t="s">
        <v>1035</v>
      </c>
      <c r="AR6065" s="116" t="s">
        <v>1024</v>
      </c>
      <c r="AS6065" s="116">
        <v>197594</v>
      </c>
    </row>
    <row r="6066" spans="40:45" x14ac:dyDescent="0.25">
      <c r="AN6066" s="116" t="s">
        <v>1085</v>
      </c>
      <c r="AO6066" s="116" t="s">
        <v>1231</v>
      </c>
      <c r="AP6066" s="116"/>
      <c r="AQ6066" s="116" t="s">
        <v>1036</v>
      </c>
      <c r="AR6066" s="116" t="s">
        <v>1024</v>
      </c>
      <c r="AS6066" s="116">
        <v>1347012</v>
      </c>
    </row>
    <row r="6067" spans="40:45" x14ac:dyDescent="0.25">
      <c r="AN6067" s="116" t="s">
        <v>1085</v>
      </c>
      <c r="AO6067" s="116" t="s">
        <v>1231</v>
      </c>
      <c r="AP6067" s="116"/>
      <c r="AQ6067" s="116" t="s">
        <v>1037</v>
      </c>
      <c r="AR6067" s="116" t="s">
        <v>1024</v>
      </c>
      <c r="AS6067" s="116">
        <v>380516</v>
      </c>
    </row>
    <row r="6068" spans="40:45" x14ac:dyDescent="0.25">
      <c r="AN6068" s="116" t="s">
        <v>1085</v>
      </c>
      <c r="AO6068" s="116" t="s">
        <v>1231</v>
      </c>
      <c r="AP6068" s="116"/>
      <c r="AQ6068" s="116" t="s">
        <v>1038</v>
      </c>
      <c r="AR6068" s="116" t="s">
        <v>1024</v>
      </c>
      <c r="AS6068" s="116">
        <v>15840</v>
      </c>
    </row>
    <row r="6069" spans="40:45" x14ac:dyDescent="0.25">
      <c r="AN6069" s="116" t="s">
        <v>1085</v>
      </c>
      <c r="AO6069" s="116" t="s">
        <v>1231</v>
      </c>
      <c r="AP6069" s="116"/>
      <c r="AQ6069" s="116" t="s">
        <v>1039</v>
      </c>
      <c r="AR6069" s="116" t="s">
        <v>1024</v>
      </c>
      <c r="AS6069" s="116">
        <v>58057</v>
      </c>
    </row>
    <row r="6070" spans="40:45" x14ac:dyDescent="0.25">
      <c r="AN6070" s="116" t="s">
        <v>1085</v>
      </c>
      <c r="AO6070" s="116" t="s">
        <v>1231</v>
      </c>
      <c r="AP6070" s="116"/>
      <c r="AQ6070" s="116" t="s">
        <v>1040</v>
      </c>
      <c r="AR6070" s="116" t="s">
        <v>1024</v>
      </c>
      <c r="AS6070" s="116">
        <v>38856</v>
      </c>
    </row>
    <row r="6071" spans="40:45" x14ac:dyDescent="0.25">
      <c r="AN6071" s="116" t="s">
        <v>1085</v>
      </c>
      <c r="AO6071" s="116" t="s">
        <v>1231</v>
      </c>
      <c r="AP6071" s="116"/>
      <c r="AQ6071" s="116" t="s">
        <v>1041</v>
      </c>
      <c r="AR6071" s="116" t="s">
        <v>1024</v>
      </c>
      <c r="AS6071" s="116">
        <v>34696</v>
      </c>
    </row>
    <row r="6072" spans="40:45" x14ac:dyDescent="0.25">
      <c r="AN6072" s="116" t="s">
        <v>1085</v>
      </c>
      <c r="AO6072" s="116" t="s">
        <v>1231</v>
      </c>
      <c r="AP6072" s="116"/>
      <c r="AQ6072" s="116" t="s">
        <v>1042</v>
      </c>
      <c r="AR6072" s="116" t="s">
        <v>1024</v>
      </c>
      <c r="AS6072" s="116">
        <v>12680</v>
      </c>
    </row>
    <row r="6073" spans="40:45" x14ac:dyDescent="0.25">
      <c r="AN6073" s="116" t="s">
        <v>1085</v>
      </c>
      <c r="AO6073" s="116"/>
      <c r="AP6073" s="116"/>
      <c r="AQ6073" s="116" t="s">
        <v>3</v>
      </c>
      <c r="AR6073" s="116" t="s">
        <v>1024</v>
      </c>
      <c r="AS6073" s="116">
        <v>2335565</v>
      </c>
    </row>
    <row r="6074" spans="40:45" x14ac:dyDescent="0.25">
      <c r="AN6074" s="116" t="s">
        <v>1086</v>
      </c>
      <c r="AO6074" s="116"/>
      <c r="AP6074" s="116"/>
      <c r="AQ6074" s="116" t="s">
        <v>1034</v>
      </c>
      <c r="AR6074" s="116" t="s">
        <v>1024</v>
      </c>
      <c r="AS6074" s="116">
        <v>87651</v>
      </c>
    </row>
    <row r="6075" spans="40:45" x14ac:dyDescent="0.25">
      <c r="AN6075" s="116" t="s">
        <v>1086</v>
      </c>
      <c r="AO6075" s="116"/>
      <c r="AP6075" s="116"/>
      <c r="AQ6075" s="116" t="s">
        <v>1035</v>
      </c>
      <c r="AR6075" s="116" t="s">
        <v>1024</v>
      </c>
      <c r="AS6075" s="116">
        <v>417297</v>
      </c>
    </row>
    <row r="6076" spans="40:45" x14ac:dyDescent="0.25">
      <c r="AN6076" s="116" t="s">
        <v>1086</v>
      </c>
      <c r="AO6076" s="116"/>
      <c r="AP6076" s="116"/>
      <c r="AQ6076" s="116" t="s">
        <v>1036</v>
      </c>
      <c r="AR6076" s="116" t="s">
        <v>1024</v>
      </c>
      <c r="AS6076" s="116">
        <v>46334</v>
      </c>
    </row>
    <row r="6077" spans="40:45" x14ac:dyDescent="0.25">
      <c r="AN6077" s="116" t="s">
        <v>1086</v>
      </c>
      <c r="AO6077" s="116"/>
      <c r="AP6077" s="116"/>
      <c r="AQ6077" s="116" t="s">
        <v>1037</v>
      </c>
      <c r="AR6077" s="116" t="s">
        <v>1024</v>
      </c>
      <c r="AS6077" s="116">
        <v>12970</v>
      </c>
    </row>
    <row r="6078" spans="40:45" x14ac:dyDescent="0.25">
      <c r="AN6078" s="116" t="s">
        <v>1086</v>
      </c>
      <c r="AO6078" s="116"/>
      <c r="AP6078" s="116"/>
      <c r="AQ6078" s="116" t="s">
        <v>1038</v>
      </c>
      <c r="AR6078" s="116" t="s">
        <v>1024</v>
      </c>
      <c r="AS6078" s="116">
        <v>1940</v>
      </c>
    </row>
    <row r="6079" spans="40:45" x14ac:dyDescent="0.25">
      <c r="AN6079" s="116" t="s">
        <v>1086</v>
      </c>
      <c r="AO6079" s="116"/>
      <c r="AP6079" s="116"/>
      <c r="AQ6079" s="116" t="s">
        <v>1039</v>
      </c>
      <c r="AR6079" s="116" t="s">
        <v>1024</v>
      </c>
      <c r="AS6079" s="116">
        <v>25748</v>
      </c>
    </row>
    <row r="6080" spans="40:45" x14ac:dyDescent="0.25">
      <c r="AN6080" s="116" t="s">
        <v>1086</v>
      </c>
      <c r="AO6080" s="116"/>
      <c r="AP6080" s="116"/>
      <c r="AQ6080" s="116" t="s">
        <v>1040</v>
      </c>
      <c r="AR6080" s="116" t="s">
        <v>1024</v>
      </c>
      <c r="AS6080" s="116">
        <v>1440</v>
      </c>
    </row>
    <row r="6081" spans="40:45" x14ac:dyDescent="0.25">
      <c r="AN6081" s="116" t="s">
        <v>1086</v>
      </c>
      <c r="AO6081" s="116"/>
      <c r="AP6081" s="116"/>
      <c r="AQ6081" s="116" t="s">
        <v>1041</v>
      </c>
      <c r="AR6081" s="116" t="s">
        <v>1024</v>
      </c>
      <c r="AS6081" s="116">
        <v>28768</v>
      </c>
    </row>
    <row r="6082" spans="40:45" x14ac:dyDescent="0.25">
      <c r="AN6082" s="116" t="s">
        <v>1086</v>
      </c>
      <c r="AO6082" s="116"/>
      <c r="AP6082" s="116"/>
      <c r="AQ6082" s="116" t="s">
        <v>1042</v>
      </c>
      <c r="AR6082" s="116" t="s">
        <v>1024</v>
      </c>
      <c r="AS6082" s="116">
        <v>5455</v>
      </c>
    </row>
    <row r="6083" spans="40:45" x14ac:dyDescent="0.25">
      <c r="AN6083" s="116" t="s">
        <v>1086</v>
      </c>
      <c r="AO6083" s="116"/>
      <c r="AP6083" s="116"/>
      <c r="AQ6083" s="116" t="s">
        <v>3</v>
      </c>
      <c r="AR6083" s="116" t="s">
        <v>1024</v>
      </c>
      <c r="AS6083" s="116">
        <v>627604</v>
      </c>
    </row>
    <row r="6084" spans="40:45" x14ac:dyDescent="0.25">
      <c r="AN6084" s="116" t="s">
        <v>1192</v>
      </c>
      <c r="AO6084" s="116"/>
      <c r="AP6084" s="116"/>
      <c r="AQ6084" s="116" t="s">
        <v>1034</v>
      </c>
      <c r="AR6084" s="116" t="s">
        <v>1024</v>
      </c>
      <c r="AS6084" s="116">
        <v>164316</v>
      </c>
    </row>
    <row r="6085" spans="40:45" x14ac:dyDescent="0.25">
      <c r="AN6085" s="116" t="s">
        <v>1192</v>
      </c>
      <c r="AO6085" s="116"/>
      <c r="AP6085" s="116"/>
      <c r="AQ6085" s="116" t="s">
        <v>1035</v>
      </c>
      <c r="AR6085" s="116" t="s">
        <v>1024</v>
      </c>
      <c r="AS6085" s="116">
        <v>162885</v>
      </c>
    </row>
    <row r="6086" spans="40:45" x14ac:dyDescent="0.25">
      <c r="AN6086" s="116" t="s">
        <v>1192</v>
      </c>
      <c r="AO6086" s="116"/>
      <c r="AP6086" s="116"/>
      <c r="AQ6086" s="116" t="s">
        <v>1036</v>
      </c>
      <c r="AR6086" s="116" t="s">
        <v>1024</v>
      </c>
      <c r="AS6086" s="116">
        <v>389</v>
      </c>
    </row>
    <row r="6087" spans="40:45" x14ac:dyDescent="0.25">
      <c r="AN6087" s="116" t="s">
        <v>1192</v>
      </c>
      <c r="AO6087" s="116"/>
      <c r="AP6087" s="116"/>
      <c r="AQ6087" s="116" t="s">
        <v>1037</v>
      </c>
      <c r="AR6087" s="116" t="s">
        <v>1024</v>
      </c>
      <c r="AS6087" s="116">
        <v>172955</v>
      </c>
    </row>
    <row r="6088" spans="40:45" x14ac:dyDescent="0.25">
      <c r="AN6088" s="116" t="s">
        <v>1192</v>
      </c>
      <c r="AO6088" s="116"/>
      <c r="AP6088" s="116"/>
      <c r="AQ6088" s="116" t="s">
        <v>1038</v>
      </c>
      <c r="AR6088" s="116" t="s">
        <v>1024</v>
      </c>
      <c r="AS6088" s="116">
        <v>243836</v>
      </c>
    </row>
    <row r="6089" spans="40:45" x14ac:dyDescent="0.25">
      <c r="AN6089" s="116" t="s">
        <v>1192</v>
      </c>
      <c r="AO6089" s="116"/>
      <c r="AP6089" s="116"/>
      <c r="AQ6089" s="116" t="s">
        <v>1039</v>
      </c>
      <c r="AR6089" s="116" t="s">
        <v>1024</v>
      </c>
      <c r="AS6089" s="116">
        <v>182448</v>
      </c>
    </row>
    <row r="6090" spans="40:45" x14ac:dyDescent="0.25">
      <c r="AN6090" s="116" t="s">
        <v>1192</v>
      </c>
      <c r="AO6090" s="116"/>
      <c r="AP6090" s="116"/>
      <c r="AQ6090" s="116" t="s">
        <v>1040</v>
      </c>
      <c r="AR6090" s="116" t="s">
        <v>1024</v>
      </c>
      <c r="AS6090" s="116">
        <v>259566</v>
      </c>
    </row>
    <row r="6091" spans="40:45" x14ac:dyDescent="0.25">
      <c r="AN6091" s="116" t="s">
        <v>1192</v>
      </c>
      <c r="AO6091" s="116"/>
      <c r="AP6091" s="116"/>
      <c r="AQ6091" s="116" t="s">
        <v>1041</v>
      </c>
      <c r="AR6091" s="116" t="s">
        <v>1024</v>
      </c>
      <c r="AS6091" s="116">
        <v>81383</v>
      </c>
    </row>
    <row r="6092" spans="40:45" x14ac:dyDescent="0.25">
      <c r="AN6092" s="116" t="s">
        <v>1192</v>
      </c>
      <c r="AO6092" s="116"/>
      <c r="AP6092" s="116"/>
      <c r="AQ6092" s="116" t="s">
        <v>1042</v>
      </c>
      <c r="AR6092" s="116" t="s">
        <v>1024</v>
      </c>
      <c r="AS6092" s="116">
        <v>197997</v>
      </c>
    </row>
    <row r="6093" spans="40:45" x14ac:dyDescent="0.25">
      <c r="AN6093" s="116" t="s">
        <v>1192</v>
      </c>
      <c r="AO6093" s="116"/>
      <c r="AP6093" s="116"/>
      <c r="AQ6093" s="116" t="s">
        <v>3</v>
      </c>
      <c r="AR6093" s="116" t="s">
        <v>1024</v>
      </c>
      <c r="AS6093" s="116">
        <v>1465775</v>
      </c>
    </row>
    <row r="6094" spans="40:45" x14ac:dyDescent="0.25">
      <c r="AN6094" s="116" t="s">
        <v>1232</v>
      </c>
      <c r="AO6094" s="116"/>
      <c r="AP6094" s="116"/>
      <c r="AQ6094" s="116" t="s">
        <v>1034</v>
      </c>
      <c r="AR6094" s="116" t="s">
        <v>1024</v>
      </c>
      <c r="AS6094" s="116">
        <v>2531</v>
      </c>
    </row>
    <row r="6095" spans="40:45" x14ac:dyDescent="0.25">
      <c r="AN6095" s="116" t="s">
        <v>1232</v>
      </c>
      <c r="AO6095" s="116"/>
      <c r="AP6095" s="116"/>
      <c r="AQ6095" s="116" t="s">
        <v>1035</v>
      </c>
      <c r="AR6095" s="116" t="s">
        <v>1024</v>
      </c>
      <c r="AS6095" s="116">
        <v>1933</v>
      </c>
    </row>
    <row r="6096" spans="40:45" x14ac:dyDescent="0.25">
      <c r="AN6096" s="116" t="s">
        <v>1232</v>
      </c>
      <c r="AO6096" s="116"/>
      <c r="AP6096" s="116"/>
      <c r="AQ6096" s="116" t="s">
        <v>1036</v>
      </c>
      <c r="AR6096" s="116" t="s">
        <v>1024</v>
      </c>
      <c r="AS6096" s="116">
        <v>1931</v>
      </c>
    </row>
    <row r="6097" spans="40:45" x14ac:dyDescent="0.25">
      <c r="AN6097" s="116" t="s">
        <v>1232</v>
      </c>
      <c r="AO6097" s="116"/>
      <c r="AP6097" s="116"/>
      <c r="AQ6097" s="116" t="s">
        <v>1037</v>
      </c>
      <c r="AR6097" s="116" t="s">
        <v>1024</v>
      </c>
      <c r="AS6097" s="116">
        <v>6377</v>
      </c>
    </row>
    <row r="6098" spans="40:45" x14ac:dyDescent="0.25">
      <c r="AN6098" s="116" t="s">
        <v>1232</v>
      </c>
      <c r="AO6098" s="116"/>
      <c r="AP6098" s="116"/>
      <c r="AQ6098" s="116" t="s">
        <v>1038</v>
      </c>
      <c r="AR6098" s="116" t="s">
        <v>1024</v>
      </c>
      <c r="AS6098" s="116">
        <v>1716</v>
      </c>
    </row>
    <row r="6099" spans="40:45" x14ac:dyDescent="0.25">
      <c r="AN6099" s="116" t="s">
        <v>1232</v>
      </c>
      <c r="AO6099" s="116"/>
      <c r="AP6099" s="116"/>
      <c r="AQ6099" s="116" t="s">
        <v>1039</v>
      </c>
      <c r="AR6099" s="116" t="s">
        <v>1024</v>
      </c>
      <c r="AS6099" s="116">
        <v>1691</v>
      </c>
    </row>
    <row r="6100" spans="40:45" x14ac:dyDescent="0.25">
      <c r="AN6100" s="116" t="s">
        <v>1232</v>
      </c>
      <c r="AO6100" s="116"/>
      <c r="AP6100" s="116"/>
      <c r="AQ6100" s="116" t="s">
        <v>1040</v>
      </c>
      <c r="AR6100" s="116" t="s">
        <v>1024</v>
      </c>
      <c r="AS6100" s="116">
        <v>183</v>
      </c>
    </row>
    <row r="6101" spans="40:45" x14ac:dyDescent="0.25">
      <c r="AN6101" s="116" t="s">
        <v>1232</v>
      </c>
      <c r="AO6101" s="116"/>
      <c r="AP6101" s="116"/>
      <c r="AQ6101" s="116" t="s">
        <v>1041</v>
      </c>
      <c r="AR6101" s="116" t="s">
        <v>1024</v>
      </c>
      <c r="AS6101" s="116">
        <v>1602</v>
      </c>
    </row>
    <row r="6102" spans="40:45" x14ac:dyDescent="0.25">
      <c r="AN6102" s="116" t="s">
        <v>1232</v>
      </c>
      <c r="AO6102" s="116"/>
      <c r="AP6102" s="116"/>
      <c r="AQ6102" s="116" t="s">
        <v>1042</v>
      </c>
      <c r="AR6102" s="116" t="s">
        <v>1024</v>
      </c>
      <c r="AS6102" s="116">
        <v>228</v>
      </c>
    </row>
    <row r="6103" spans="40:45" x14ac:dyDescent="0.25">
      <c r="AN6103" s="116" t="s">
        <v>1232</v>
      </c>
      <c r="AO6103" s="116"/>
      <c r="AP6103" s="116"/>
      <c r="AQ6103" s="116" t="s">
        <v>3</v>
      </c>
      <c r="AR6103" s="116" t="s">
        <v>1024</v>
      </c>
      <c r="AS6103" s="116">
        <v>18191</v>
      </c>
    </row>
    <row r="6104" spans="40:45" x14ac:dyDescent="0.25">
      <c r="AN6104" s="116" t="s">
        <v>1194</v>
      </c>
      <c r="AO6104" s="116"/>
      <c r="AP6104" s="116"/>
      <c r="AQ6104" s="116" t="s">
        <v>1034</v>
      </c>
      <c r="AR6104" s="116" t="s">
        <v>1024</v>
      </c>
      <c r="AS6104" s="116">
        <v>117</v>
      </c>
    </row>
    <row r="6105" spans="40:45" x14ac:dyDescent="0.25">
      <c r="AN6105" s="116" t="s">
        <v>1194</v>
      </c>
      <c r="AO6105" s="116"/>
      <c r="AP6105" s="116"/>
      <c r="AQ6105" s="116" t="s">
        <v>1035</v>
      </c>
      <c r="AR6105" s="116" t="s">
        <v>1024</v>
      </c>
      <c r="AS6105" s="116">
        <v>1706</v>
      </c>
    </row>
    <row r="6106" spans="40:45" x14ac:dyDescent="0.25">
      <c r="AN6106" s="116" t="s">
        <v>1194</v>
      </c>
      <c r="AO6106" s="116"/>
      <c r="AP6106" s="116"/>
      <c r="AQ6106" s="116" t="s">
        <v>1036</v>
      </c>
      <c r="AR6106" s="116" t="s">
        <v>1024</v>
      </c>
      <c r="AS6106" s="116">
        <v>96</v>
      </c>
    </row>
    <row r="6107" spans="40:45" x14ac:dyDescent="0.25">
      <c r="AN6107" s="116" t="s">
        <v>1194</v>
      </c>
      <c r="AO6107" s="116"/>
      <c r="AP6107" s="116"/>
      <c r="AQ6107" s="116" t="s">
        <v>1037</v>
      </c>
      <c r="AR6107" s="116" t="s">
        <v>1024</v>
      </c>
      <c r="AS6107" s="116">
        <v>837</v>
      </c>
    </row>
    <row r="6108" spans="40:45" x14ac:dyDescent="0.25">
      <c r="AN6108" s="116" t="s">
        <v>1194</v>
      </c>
      <c r="AO6108" s="116"/>
      <c r="AP6108" s="116"/>
      <c r="AQ6108" s="116" t="s">
        <v>1038</v>
      </c>
      <c r="AR6108" s="116" t="s">
        <v>1024</v>
      </c>
      <c r="AS6108" s="116">
        <v>218</v>
      </c>
    </row>
    <row r="6109" spans="40:45" x14ac:dyDescent="0.25">
      <c r="AN6109" s="116" t="s">
        <v>1194</v>
      </c>
      <c r="AO6109" s="116"/>
      <c r="AP6109" s="116"/>
      <c r="AQ6109" s="116" t="s">
        <v>1039</v>
      </c>
      <c r="AR6109" s="116" t="s">
        <v>1024</v>
      </c>
      <c r="AS6109" s="116">
        <v>104</v>
      </c>
    </row>
    <row r="6110" spans="40:45" x14ac:dyDescent="0.25">
      <c r="AN6110" s="116" t="s">
        <v>1194</v>
      </c>
      <c r="AO6110" s="116"/>
      <c r="AP6110" s="116"/>
      <c r="AQ6110" s="116" t="s">
        <v>1040</v>
      </c>
      <c r="AR6110" s="116" t="s">
        <v>1024</v>
      </c>
      <c r="AS6110" s="116">
        <v>68</v>
      </c>
    </row>
    <row r="6111" spans="40:45" x14ac:dyDescent="0.25">
      <c r="AN6111" s="116" t="s">
        <v>1194</v>
      </c>
      <c r="AO6111" s="116"/>
      <c r="AP6111" s="116"/>
      <c r="AQ6111" s="116" t="s">
        <v>1041</v>
      </c>
      <c r="AR6111" s="116" t="s">
        <v>1024</v>
      </c>
      <c r="AS6111" s="116">
        <v>441</v>
      </c>
    </row>
    <row r="6112" spans="40:45" x14ac:dyDescent="0.25">
      <c r="AN6112" s="116" t="s">
        <v>1194</v>
      </c>
      <c r="AO6112" s="116"/>
      <c r="AP6112" s="116"/>
      <c r="AQ6112" s="116" t="s">
        <v>1042</v>
      </c>
      <c r="AR6112" s="116" t="s">
        <v>1024</v>
      </c>
      <c r="AS6112" s="116">
        <v>27</v>
      </c>
    </row>
    <row r="6113" spans="40:45" x14ac:dyDescent="0.25">
      <c r="AN6113" s="116" t="s">
        <v>1194</v>
      </c>
      <c r="AO6113" s="116"/>
      <c r="AP6113" s="116"/>
      <c r="AQ6113" s="116" t="s">
        <v>3</v>
      </c>
      <c r="AR6113" s="116" t="s">
        <v>1024</v>
      </c>
      <c r="AS6113" s="116">
        <v>3616</v>
      </c>
    </row>
    <row r="6114" spans="40:45" x14ac:dyDescent="0.25">
      <c r="AN6114" s="116" t="s">
        <v>1195</v>
      </c>
      <c r="AO6114" s="116"/>
      <c r="AP6114" s="116"/>
      <c r="AQ6114" s="116" t="s">
        <v>1034</v>
      </c>
      <c r="AR6114" s="116" t="s">
        <v>1024</v>
      </c>
      <c r="AS6114" s="116">
        <v>28398741</v>
      </c>
    </row>
    <row r="6115" spans="40:45" x14ac:dyDescent="0.25">
      <c r="AN6115" s="116" t="s">
        <v>1195</v>
      </c>
      <c r="AO6115" s="116"/>
      <c r="AP6115" s="116"/>
      <c r="AQ6115" s="116" t="s">
        <v>1035</v>
      </c>
      <c r="AR6115" s="116" t="s">
        <v>1024</v>
      </c>
      <c r="AS6115" s="116">
        <v>7570522</v>
      </c>
    </row>
    <row r="6116" spans="40:45" x14ac:dyDescent="0.25">
      <c r="AN6116" s="116" t="s">
        <v>1195</v>
      </c>
      <c r="AO6116" s="116"/>
      <c r="AP6116" s="116"/>
      <c r="AQ6116" s="116" t="s">
        <v>1036</v>
      </c>
      <c r="AR6116" s="116" t="s">
        <v>1024</v>
      </c>
      <c r="AS6116" s="116">
        <v>802008</v>
      </c>
    </row>
    <row r="6117" spans="40:45" x14ac:dyDescent="0.25">
      <c r="AN6117" s="116" t="s">
        <v>1195</v>
      </c>
      <c r="AO6117" s="116"/>
      <c r="AP6117" s="116"/>
      <c r="AQ6117" s="116" t="s">
        <v>1037</v>
      </c>
      <c r="AR6117" s="116" t="s">
        <v>1024</v>
      </c>
      <c r="AS6117" s="116">
        <v>25987217</v>
      </c>
    </row>
    <row r="6118" spans="40:45" x14ac:dyDescent="0.25">
      <c r="AN6118" s="116" t="s">
        <v>1195</v>
      </c>
      <c r="AO6118" s="116"/>
      <c r="AP6118" s="116"/>
      <c r="AQ6118" s="116" t="s">
        <v>1038</v>
      </c>
      <c r="AR6118" s="116" t="s">
        <v>1024</v>
      </c>
      <c r="AS6118" s="116">
        <v>3599693</v>
      </c>
    </row>
    <row r="6119" spans="40:45" x14ac:dyDescent="0.25">
      <c r="AN6119" s="116" t="s">
        <v>1195</v>
      </c>
      <c r="AO6119" s="116"/>
      <c r="AP6119" s="116"/>
      <c r="AQ6119" s="116" t="s">
        <v>1039</v>
      </c>
      <c r="AR6119" s="116" t="s">
        <v>1024</v>
      </c>
      <c r="AS6119" s="116">
        <v>32496051</v>
      </c>
    </row>
    <row r="6120" spans="40:45" x14ac:dyDescent="0.25">
      <c r="AN6120" s="116" t="s">
        <v>1195</v>
      </c>
      <c r="AO6120" s="116"/>
      <c r="AP6120" s="116"/>
      <c r="AQ6120" s="116" t="s">
        <v>1040</v>
      </c>
      <c r="AR6120" s="116" t="s">
        <v>1024</v>
      </c>
      <c r="AS6120" s="116">
        <v>14770311</v>
      </c>
    </row>
    <row r="6121" spans="40:45" x14ac:dyDescent="0.25">
      <c r="AN6121" s="116" t="s">
        <v>1195</v>
      </c>
      <c r="AO6121" s="116"/>
      <c r="AP6121" s="116"/>
      <c r="AQ6121" s="116" t="s">
        <v>1041</v>
      </c>
      <c r="AR6121" s="116" t="s">
        <v>1024</v>
      </c>
      <c r="AS6121" s="116">
        <v>19400037</v>
      </c>
    </row>
    <row r="6122" spans="40:45" x14ac:dyDescent="0.25">
      <c r="AN6122" s="116" t="s">
        <v>1195</v>
      </c>
      <c r="AO6122" s="116"/>
      <c r="AP6122" s="116"/>
      <c r="AQ6122" s="116" t="s">
        <v>1042</v>
      </c>
      <c r="AR6122" s="116" t="s">
        <v>1024</v>
      </c>
      <c r="AS6122" s="116">
        <v>1520443</v>
      </c>
    </row>
    <row r="6123" spans="40:45" x14ac:dyDescent="0.25">
      <c r="AN6123" s="116" t="s">
        <v>1195</v>
      </c>
      <c r="AO6123" s="116"/>
      <c r="AP6123" s="116"/>
      <c r="AQ6123" s="116" t="s">
        <v>3</v>
      </c>
      <c r="AR6123" s="116" t="s">
        <v>1024</v>
      </c>
      <c r="AS6123" s="116">
        <v>134545022</v>
      </c>
    </row>
    <row r="6124" spans="40:45" x14ac:dyDescent="0.25">
      <c r="AN6124" s="116" t="s">
        <v>1196</v>
      </c>
      <c r="AO6124" s="116"/>
      <c r="AP6124" s="116"/>
      <c r="AQ6124" s="116" t="s">
        <v>1034</v>
      </c>
      <c r="AR6124" s="116" t="s">
        <v>1024</v>
      </c>
      <c r="AS6124" s="116">
        <v>4282005</v>
      </c>
    </row>
    <row r="6125" spans="40:45" x14ac:dyDescent="0.25">
      <c r="AN6125" s="116" t="s">
        <v>1196</v>
      </c>
      <c r="AO6125" s="116"/>
      <c r="AP6125" s="116"/>
      <c r="AQ6125" s="116" t="s">
        <v>1035</v>
      </c>
      <c r="AR6125" s="116" t="s">
        <v>1024</v>
      </c>
      <c r="AS6125" s="116">
        <v>1285703</v>
      </c>
    </row>
    <row r="6126" spans="40:45" x14ac:dyDescent="0.25">
      <c r="AN6126" s="116" t="s">
        <v>1196</v>
      </c>
      <c r="AO6126" s="116"/>
      <c r="AP6126" s="116"/>
      <c r="AQ6126" s="116" t="s">
        <v>1036</v>
      </c>
      <c r="AR6126" s="116" t="s">
        <v>1024</v>
      </c>
      <c r="AS6126" s="116">
        <v>206</v>
      </c>
    </row>
    <row r="6127" spans="40:45" x14ac:dyDescent="0.25">
      <c r="AN6127" s="116" t="s">
        <v>1196</v>
      </c>
      <c r="AO6127" s="116"/>
      <c r="AP6127" s="116"/>
      <c r="AQ6127" s="116" t="s">
        <v>1037</v>
      </c>
      <c r="AR6127" s="116" t="s">
        <v>1024</v>
      </c>
      <c r="AS6127" s="116">
        <v>2993469</v>
      </c>
    </row>
    <row r="6128" spans="40:45" x14ac:dyDescent="0.25">
      <c r="AN6128" s="116" t="s">
        <v>1196</v>
      </c>
      <c r="AO6128" s="116"/>
      <c r="AP6128" s="116"/>
      <c r="AQ6128" s="116" t="s">
        <v>1038</v>
      </c>
      <c r="AR6128" s="116" t="s">
        <v>1024</v>
      </c>
      <c r="AS6128" s="116">
        <v>2670341</v>
      </c>
    </row>
    <row r="6129" spans="40:45" x14ac:dyDescent="0.25">
      <c r="AN6129" s="116" t="s">
        <v>1196</v>
      </c>
      <c r="AO6129" s="116"/>
      <c r="AP6129" s="116"/>
      <c r="AQ6129" s="116" t="s">
        <v>1039</v>
      </c>
      <c r="AR6129" s="116" t="s">
        <v>1024</v>
      </c>
      <c r="AS6129" s="116">
        <v>2968761</v>
      </c>
    </row>
    <row r="6130" spans="40:45" x14ac:dyDescent="0.25">
      <c r="AN6130" s="116" t="s">
        <v>1196</v>
      </c>
      <c r="AO6130" s="116"/>
      <c r="AP6130" s="116"/>
      <c r="AQ6130" s="116" t="s">
        <v>1040</v>
      </c>
      <c r="AR6130" s="116" t="s">
        <v>1024</v>
      </c>
      <c r="AS6130" s="116">
        <v>5481692</v>
      </c>
    </row>
    <row r="6131" spans="40:45" x14ac:dyDescent="0.25">
      <c r="AN6131" s="116" t="s">
        <v>1196</v>
      </c>
      <c r="AO6131" s="116"/>
      <c r="AP6131" s="116"/>
      <c r="AQ6131" s="116" t="s">
        <v>1041</v>
      </c>
      <c r="AR6131" s="116" t="s">
        <v>1024</v>
      </c>
      <c r="AS6131" s="116">
        <v>2572249</v>
      </c>
    </row>
    <row r="6132" spans="40:45" x14ac:dyDescent="0.25">
      <c r="AN6132" s="116" t="s">
        <v>1196</v>
      </c>
      <c r="AO6132" s="116"/>
      <c r="AP6132" s="116"/>
      <c r="AQ6132" s="116" t="s">
        <v>1042</v>
      </c>
      <c r="AR6132" s="116" t="s">
        <v>1024</v>
      </c>
      <c r="AS6132" s="116">
        <v>725276</v>
      </c>
    </row>
    <row r="6133" spans="40:45" x14ac:dyDescent="0.25">
      <c r="AN6133" s="116" t="s">
        <v>1196</v>
      </c>
      <c r="AO6133" s="116"/>
      <c r="AP6133" s="116"/>
      <c r="AQ6133" s="116" t="s">
        <v>3</v>
      </c>
      <c r="AR6133" s="116" t="s">
        <v>1024</v>
      </c>
      <c r="AS6133" s="116">
        <v>22979702</v>
      </c>
    </row>
    <row r="6134" spans="40:45" x14ac:dyDescent="0.25">
      <c r="AN6134" s="116" t="s">
        <v>1197</v>
      </c>
      <c r="AO6134" s="116"/>
      <c r="AP6134" s="116"/>
      <c r="AQ6134" s="116" t="s">
        <v>1034</v>
      </c>
      <c r="AR6134" s="116" t="s">
        <v>1024</v>
      </c>
      <c r="AS6134" s="116">
        <v>120636</v>
      </c>
    </row>
    <row r="6135" spans="40:45" x14ac:dyDescent="0.25">
      <c r="AN6135" s="116" t="s">
        <v>1197</v>
      </c>
      <c r="AO6135" s="116"/>
      <c r="AP6135" s="116"/>
      <c r="AQ6135" s="116" t="s">
        <v>1035</v>
      </c>
      <c r="AR6135" s="116" t="s">
        <v>1024</v>
      </c>
      <c r="AS6135" s="116">
        <v>9589</v>
      </c>
    </row>
    <row r="6136" spans="40:45" x14ac:dyDescent="0.25">
      <c r="AN6136" s="116" t="s">
        <v>1197</v>
      </c>
      <c r="AO6136" s="116"/>
      <c r="AP6136" s="116"/>
      <c r="AQ6136" s="116" t="s">
        <v>1036</v>
      </c>
      <c r="AR6136" s="116" t="s">
        <v>1024</v>
      </c>
      <c r="AS6136" s="116">
        <v>1135</v>
      </c>
    </row>
    <row r="6137" spans="40:45" x14ac:dyDescent="0.25">
      <c r="AN6137" s="116" t="s">
        <v>1197</v>
      </c>
      <c r="AO6137" s="116"/>
      <c r="AP6137" s="116"/>
      <c r="AQ6137" s="116" t="s">
        <v>1037</v>
      </c>
      <c r="AR6137" s="116" t="s">
        <v>1024</v>
      </c>
      <c r="AS6137" s="116">
        <v>13303</v>
      </c>
    </row>
    <row r="6138" spans="40:45" x14ac:dyDescent="0.25">
      <c r="AN6138" s="116" t="s">
        <v>1197</v>
      </c>
      <c r="AO6138" s="116"/>
      <c r="AP6138" s="116"/>
      <c r="AQ6138" s="116" t="s">
        <v>1038</v>
      </c>
      <c r="AR6138" s="116" t="s">
        <v>1024</v>
      </c>
      <c r="AS6138" s="116">
        <v>307</v>
      </c>
    </row>
    <row r="6139" spans="40:45" x14ac:dyDescent="0.25">
      <c r="AN6139" s="116" t="s">
        <v>1197</v>
      </c>
      <c r="AO6139" s="116"/>
      <c r="AP6139" s="116"/>
      <c r="AQ6139" s="116" t="s">
        <v>1039</v>
      </c>
      <c r="AR6139" s="116" t="s">
        <v>1024</v>
      </c>
      <c r="AS6139" s="116">
        <v>638</v>
      </c>
    </row>
    <row r="6140" spans="40:45" x14ac:dyDescent="0.25">
      <c r="AN6140" s="116" t="s">
        <v>1197</v>
      </c>
      <c r="AO6140" s="116"/>
      <c r="AP6140" s="116"/>
      <c r="AQ6140" s="116" t="s">
        <v>1040</v>
      </c>
      <c r="AR6140" s="116" t="s">
        <v>1024</v>
      </c>
      <c r="AS6140" s="116">
        <v>6</v>
      </c>
    </row>
    <row r="6141" spans="40:45" x14ac:dyDescent="0.25">
      <c r="AN6141" s="116" t="s">
        <v>1197</v>
      </c>
      <c r="AO6141" s="116"/>
      <c r="AP6141" s="116"/>
      <c r="AQ6141" s="116" t="s">
        <v>1041</v>
      </c>
      <c r="AR6141" s="116" t="s">
        <v>1024</v>
      </c>
      <c r="AS6141" s="116">
        <v>170</v>
      </c>
    </row>
    <row r="6142" spans="40:45" x14ac:dyDescent="0.25">
      <c r="AN6142" s="116" t="s">
        <v>1197</v>
      </c>
      <c r="AO6142" s="116"/>
      <c r="AP6142" s="116"/>
      <c r="AQ6142" s="116" t="s">
        <v>1042</v>
      </c>
      <c r="AR6142" s="116" t="s">
        <v>1024</v>
      </c>
      <c r="AS6142" s="116">
        <v>18702</v>
      </c>
    </row>
    <row r="6143" spans="40:45" x14ac:dyDescent="0.25">
      <c r="AN6143" s="116" t="s">
        <v>1197</v>
      </c>
      <c r="AO6143" s="116"/>
      <c r="AP6143" s="116"/>
      <c r="AQ6143" s="116" t="s">
        <v>3</v>
      </c>
      <c r="AR6143" s="116" t="s">
        <v>1024</v>
      </c>
      <c r="AS6143" s="116">
        <v>164485</v>
      </c>
    </row>
    <row r="6144" spans="40:45" x14ac:dyDescent="0.25">
      <c r="AN6144" s="116" t="s">
        <v>1189</v>
      </c>
      <c r="AO6144" s="116" t="s">
        <v>1044</v>
      </c>
      <c r="AP6144" s="116"/>
      <c r="AQ6144" s="116" t="s">
        <v>1034</v>
      </c>
      <c r="AR6144" s="116" t="s">
        <v>1024</v>
      </c>
      <c r="AS6144" s="116">
        <v>101841</v>
      </c>
    </row>
    <row r="6145" spans="40:45" x14ac:dyDescent="0.25">
      <c r="AN6145" s="116" t="s">
        <v>1189</v>
      </c>
      <c r="AO6145" s="116" t="s">
        <v>1044</v>
      </c>
      <c r="AP6145" s="116"/>
      <c r="AQ6145" s="116" t="s">
        <v>1035</v>
      </c>
      <c r="AR6145" s="116" t="s">
        <v>1024</v>
      </c>
      <c r="AS6145" s="116">
        <v>722720</v>
      </c>
    </row>
    <row r="6146" spans="40:45" x14ac:dyDescent="0.25">
      <c r="AN6146" s="116" t="s">
        <v>1189</v>
      </c>
      <c r="AO6146" s="116" t="s">
        <v>1044</v>
      </c>
      <c r="AP6146" s="116"/>
      <c r="AQ6146" s="116" t="s">
        <v>1036</v>
      </c>
      <c r="AR6146" s="116" t="s">
        <v>1024</v>
      </c>
      <c r="AS6146" s="116">
        <v>406056</v>
      </c>
    </row>
    <row r="6147" spans="40:45" x14ac:dyDescent="0.25">
      <c r="AN6147" s="116" t="s">
        <v>1189</v>
      </c>
      <c r="AO6147" s="116" t="s">
        <v>1044</v>
      </c>
      <c r="AP6147" s="116"/>
      <c r="AQ6147" s="116" t="s">
        <v>1037</v>
      </c>
      <c r="AR6147" s="116" t="s">
        <v>1024</v>
      </c>
      <c r="AS6147" s="116">
        <v>1457142</v>
      </c>
    </row>
    <row r="6148" spans="40:45" x14ac:dyDescent="0.25">
      <c r="AN6148" s="116" t="s">
        <v>1189</v>
      </c>
      <c r="AO6148" s="116" t="s">
        <v>1044</v>
      </c>
      <c r="AP6148" s="116"/>
      <c r="AQ6148" s="116" t="s">
        <v>1038</v>
      </c>
      <c r="AR6148" s="116" t="s">
        <v>1024</v>
      </c>
      <c r="AS6148" s="116">
        <v>441352</v>
      </c>
    </row>
    <row r="6149" spans="40:45" x14ac:dyDescent="0.25">
      <c r="AN6149" s="116" t="s">
        <v>1189</v>
      </c>
      <c r="AO6149" s="116" t="s">
        <v>1044</v>
      </c>
      <c r="AP6149" s="116"/>
      <c r="AQ6149" s="116" t="s">
        <v>1039</v>
      </c>
      <c r="AR6149" s="116" t="s">
        <v>1024</v>
      </c>
      <c r="AS6149" s="116">
        <v>741716</v>
      </c>
    </row>
    <row r="6150" spans="40:45" x14ac:dyDescent="0.25">
      <c r="AN6150" s="116" t="s">
        <v>1189</v>
      </c>
      <c r="AO6150" s="116" t="s">
        <v>1044</v>
      </c>
      <c r="AP6150" s="116"/>
      <c r="AQ6150" s="116" t="s">
        <v>1040</v>
      </c>
      <c r="AR6150" s="116" t="s">
        <v>1024</v>
      </c>
      <c r="AS6150" s="116">
        <v>406917</v>
      </c>
    </row>
    <row r="6151" spans="40:45" x14ac:dyDescent="0.25">
      <c r="AN6151" s="116" t="s">
        <v>1189</v>
      </c>
      <c r="AO6151" s="116" t="s">
        <v>1044</v>
      </c>
      <c r="AP6151" s="116"/>
      <c r="AQ6151" s="116" t="s">
        <v>1041</v>
      </c>
      <c r="AR6151" s="116" t="s">
        <v>1024</v>
      </c>
      <c r="AS6151" s="116">
        <v>623631</v>
      </c>
    </row>
    <row r="6152" spans="40:45" x14ac:dyDescent="0.25">
      <c r="AN6152" s="116" t="s">
        <v>1189</v>
      </c>
      <c r="AO6152" s="116" t="s">
        <v>1044</v>
      </c>
      <c r="AP6152" s="116"/>
      <c r="AQ6152" s="116" t="s">
        <v>1042</v>
      </c>
      <c r="AR6152" s="116" t="s">
        <v>1024</v>
      </c>
      <c r="AS6152" s="116">
        <v>164664</v>
      </c>
    </row>
    <row r="6153" spans="40:45" x14ac:dyDescent="0.25">
      <c r="AN6153" s="116" t="s">
        <v>1189</v>
      </c>
      <c r="AO6153" s="116"/>
      <c r="AP6153" s="116"/>
      <c r="AQ6153" s="116" t="s">
        <v>3</v>
      </c>
      <c r="AR6153" s="116" t="s">
        <v>1024</v>
      </c>
      <c r="AS6153" s="116">
        <v>5066038</v>
      </c>
    </row>
    <row r="6154" spans="40:45" x14ac:dyDescent="0.25">
      <c r="AN6154" s="116" t="s">
        <v>1189</v>
      </c>
      <c r="AO6154" s="116" t="s">
        <v>1198</v>
      </c>
      <c r="AP6154" s="116"/>
      <c r="AQ6154" s="116" t="s">
        <v>1034</v>
      </c>
      <c r="AR6154" s="116" t="s">
        <v>1024</v>
      </c>
      <c r="AS6154" s="116">
        <v>28680</v>
      </c>
    </row>
    <row r="6155" spans="40:45" x14ac:dyDescent="0.25">
      <c r="AN6155" s="116" t="s">
        <v>1189</v>
      </c>
      <c r="AO6155" s="116" t="s">
        <v>1198</v>
      </c>
      <c r="AP6155" s="116"/>
      <c r="AQ6155" s="116" t="s">
        <v>1035</v>
      </c>
      <c r="AR6155" s="116" t="s">
        <v>1024</v>
      </c>
      <c r="AS6155" s="116">
        <v>197553</v>
      </c>
    </row>
    <row r="6156" spans="40:45" x14ac:dyDescent="0.25">
      <c r="AN6156" s="116" t="s">
        <v>1189</v>
      </c>
      <c r="AO6156" s="116" t="s">
        <v>1198</v>
      </c>
      <c r="AP6156" s="116"/>
      <c r="AQ6156" s="116" t="s">
        <v>1036</v>
      </c>
      <c r="AR6156" s="116" t="s">
        <v>1024</v>
      </c>
      <c r="AS6156" s="116">
        <v>149040</v>
      </c>
    </row>
    <row r="6157" spans="40:45" x14ac:dyDescent="0.25">
      <c r="AN6157" s="116" t="s">
        <v>1189</v>
      </c>
      <c r="AO6157" s="116" t="s">
        <v>1198</v>
      </c>
      <c r="AP6157" s="116"/>
      <c r="AQ6157" s="116" t="s">
        <v>1037</v>
      </c>
      <c r="AR6157" s="116" t="s">
        <v>1024</v>
      </c>
      <c r="AS6157" s="116">
        <v>523668</v>
      </c>
    </row>
    <row r="6158" spans="40:45" x14ac:dyDescent="0.25">
      <c r="AN6158" s="116" t="s">
        <v>1189</v>
      </c>
      <c r="AO6158" s="116" t="s">
        <v>1198</v>
      </c>
      <c r="AP6158" s="116"/>
      <c r="AQ6158" s="116" t="s">
        <v>1038</v>
      </c>
      <c r="AR6158" s="116" t="s">
        <v>1024</v>
      </c>
      <c r="AS6158" s="116">
        <v>146410</v>
      </c>
    </row>
    <row r="6159" spans="40:45" x14ac:dyDescent="0.25">
      <c r="AN6159" s="116" t="s">
        <v>1189</v>
      </c>
      <c r="AO6159" s="116" t="s">
        <v>1198</v>
      </c>
      <c r="AP6159" s="116"/>
      <c r="AQ6159" s="116" t="s">
        <v>1039</v>
      </c>
      <c r="AR6159" s="116" t="s">
        <v>1024</v>
      </c>
      <c r="AS6159" s="116">
        <v>201123</v>
      </c>
    </row>
    <row r="6160" spans="40:45" x14ac:dyDescent="0.25">
      <c r="AN6160" s="116" t="s">
        <v>1189</v>
      </c>
      <c r="AO6160" s="116" t="s">
        <v>1198</v>
      </c>
      <c r="AP6160" s="116"/>
      <c r="AQ6160" s="116" t="s">
        <v>1040</v>
      </c>
      <c r="AR6160" s="116" t="s">
        <v>1024</v>
      </c>
      <c r="AS6160" s="116">
        <v>303730</v>
      </c>
    </row>
    <row r="6161" spans="40:45" x14ac:dyDescent="0.25">
      <c r="AN6161" s="116" t="s">
        <v>1189</v>
      </c>
      <c r="AO6161" s="116" t="s">
        <v>1198</v>
      </c>
      <c r="AP6161" s="116"/>
      <c r="AQ6161" s="116" t="s">
        <v>1041</v>
      </c>
      <c r="AR6161" s="116" t="s">
        <v>1024</v>
      </c>
      <c r="AS6161" s="116">
        <v>230783</v>
      </c>
    </row>
    <row r="6162" spans="40:45" x14ac:dyDescent="0.25">
      <c r="AN6162" s="116" t="s">
        <v>1189</v>
      </c>
      <c r="AO6162" s="116" t="s">
        <v>1198</v>
      </c>
      <c r="AP6162" s="116"/>
      <c r="AQ6162" s="116" t="s">
        <v>1042</v>
      </c>
      <c r="AR6162" s="116" t="s">
        <v>1024</v>
      </c>
      <c r="AS6162" s="116">
        <v>53278</v>
      </c>
    </row>
    <row r="6163" spans="40:45" x14ac:dyDescent="0.25">
      <c r="AN6163" s="116" t="s">
        <v>1189</v>
      </c>
      <c r="AO6163" s="116"/>
      <c r="AP6163" s="116"/>
      <c r="AQ6163" s="116" t="s">
        <v>3</v>
      </c>
      <c r="AR6163" s="116" t="s">
        <v>1024</v>
      </c>
      <c r="AS6163" s="116">
        <v>1834264</v>
      </c>
    </row>
    <row r="6164" spans="40:45" x14ac:dyDescent="0.25">
      <c r="AN6164" s="116" t="s">
        <v>1189</v>
      </c>
      <c r="AO6164" s="116" t="s">
        <v>1199</v>
      </c>
      <c r="AP6164" s="116"/>
      <c r="AQ6164" s="116" t="s">
        <v>1034</v>
      </c>
      <c r="AR6164" s="116" t="s">
        <v>1024</v>
      </c>
      <c r="AS6164" s="116">
        <v>4536</v>
      </c>
    </row>
    <row r="6165" spans="40:45" x14ac:dyDescent="0.25">
      <c r="AN6165" s="116" t="s">
        <v>1189</v>
      </c>
      <c r="AO6165" s="116" t="s">
        <v>1199</v>
      </c>
      <c r="AP6165" s="116"/>
      <c r="AQ6165" s="116" t="s">
        <v>1035</v>
      </c>
      <c r="AR6165" s="116" t="s">
        <v>1024</v>
      </c>
      <c r="AS6165" s="116">
        <v>35024</v>
      </c>
    </row>
    <row r="6166" spans="40:45" x14ac:dyDescent="0.25">
      <c r="AN6166" s="116" t="s">
        <v>1189</v>
      </c>
      <c r="AO6166" s="116" t="s">
        <v>1199</v>
      </c>
      <c r="AP6166" s="116"/>
      <c r="AQ6166" s="116" t="s">
        <v>1036</v>
      </c>
      <c r="AR6166" s="116" t="s">
        <v>1024</v>
      </c>
      <c r="AS6166" s="116">
        <v>7949</v>
      </c>
    </row>
    <row r="6167" spans="40:45" x14ac:dyDescent="0.25">
      <c r="AN6167" s="116" t="s">
        <v>1189</v>
      </c>
      <c r="AO6167" s="116" t="s">
        <v>1199</v>
      </c>
      <c r="AP6167" s="116"/>
      <c r="AQ6167" s="116" t="s">
        <v>1037</v>
      </c>
      <c r="AR6167" s="116" t="s">
        <v>1024</v>
      </c>
      <c r="AS6167" s="116">
        <v>60295</v>
      </c>
    </row>
    <row r="6168" spans="40:45" x14ac:dyDescent="0.25">
      <c r="AN6168" s="116" t="s">
        <v>1189</v>
      </c>
      <c r="AO6168" s="116" t="s">
        <v>1199</v>
      </c>
      <c r="AP6168" s="116"/>
      <c r="AQ6168" s="116" t="s">
        <v>1038</v>
      </c>
      <c r="AR6168" s="116" t="s">
        <v>1024</v>
      </c>
      <c r="AS6168" s="116">
        <v>31528</v>
      </c>
    </row>
    <row r="6169" spans="40:45" x14ac:dyDescent="0.25">
      <c r="AN6169" s="116" t="s">
        <v>1189</v>
      </c>
      <c r="AO6169" s="116" t="s">
        <v>1199</v>
      </c>
      <c r="AP6169" s="116"/>
      <c r="AQ6169" s="116" t="s">
        <v>1039</v>
      </c>
      <c r="AR6169" s="116" t="s">
        <v>1024</v>
      </c>
      <c r="AS6169" s="116">
        <v>69980</v>
      </c>
    </row>
    <row r="6170" spans="40:45" x14ac:dyDescent="0.25">
      <c r="AN6170" s="116" t="s">
        <v>1189</v>
      </c>
      <c r="AO6170" s="116" t="s">
        <v>1199</v>
      </c>
      <c r="AP6170" s="116"/>
      <c r="AQ6170" s="116" t="s">
        <v>1040</v>
      </c>
      <c r="AR6170" s="116" t="s">
        <v>1024</v>
      </c>
      <c r="AS6170" s="116">
        <v>57877</v>
      </c>
    </row>
    <row r="6171" spans="40:45" x14ac:dyDescent="0.25">
      <c r="AN6171" s="116" t="s">
        <v>1189</v>
      </c>
      <c r="AO6171" s="116" t="s">
        <v>1199</v>
      </c>
      <c r="AP6171" s="116"/>
      <c r="AQ6171" s="116" t="s">
        <v>1041</v>
      </c>
      <c r="AR6171" s="116" t="s">
        <v>1024</v>
      </c>
      <c r="AS6171" s="116">
        <v>41275</v>
      </c>
    </row>
    <row r="6172" spans="40:45" x14ac:dyDescent="0.25">
      <c r="AN6172" s="116" t="s">
        <v>1189</v>
      </c>
      <c r="AO6172" s="116" t="s">
        <v>1199</v>
      </c>
      <c r="AP6172" s="116"/>
      <c r="AQ6172" s="116" t="s">
        <v>1042</v>
      </c>
      <c r="AR6172" s="116" t="s">
        <v>1024</v>
      </c>
      <c r="AS6172" s="116">
        <v>16724</v>
      </c>
    </row>
    <row r="6173" spans="40:45" x14ac:dyDescent="0.25">
      <c r="AN6173" s="116" t="s">
        <v>1189</v>
      </c>
      <c r="AO6173" s="116"/>
      <c r="AP6173" s="116"/>
      <c r="AQ6173" s="116" t="s">
        <v>3</v>
      </c>
      <c r="AR6173" s="116" t="s">
        <v>1024</v>
      </c>
      <c r="AS6173" s="116">
        <v>325186</v>
      </c>
    </row>
    <row r="6174" spans="40:45" x14ac:dyDescent="0.25">
      <c r="AN6174" s="116" t="s">
        <v>1189</v>
      </c>
      <c r="AO6174" s="116" t="s">
        <v>1200</v>
      </c>
      <c r="AP6174" s="116"/>
      <c r="AQ6174" s="116" t="s">
        <v>1034</v>
      </c>
      <c r="AR6174" s="116" t="s">
        <v>1024</v>
      </c>
      <c r="AS6174" s="116">
        <v>5164</v>
      </c>
    </row>
    <row r="6175" spans="40:45" x14ac:dyDescent="0.25">
      <c r="AN6175" s="116" t="s">
        <v>1189</v>
      </c>
      <c r="AO6175" s="116" t="s">
        <v>1200</v>
      </c>
      <c r="AP6175" s="116"/>
      <c r="AQ6175" s="116" t="s">
        <v>1035</v>
      </c>
      <c r="AR6175" s="116" t="s">
        <v>1024</v>
      </c>
      <c r="AS6175" s="116">
        <v>98785</v>
      </c>
    </row>
    <row r="6176" spans="40:45" x14ac:dyDescent="0.25">
      <c r="AN6176" s="116" t="s">
        <v>1189</v>
      </c>
      <c r="AO6176" s="116" t="s">
        <v>1200</v>
      </c>
      <c r="AP6176" s="116"/>
      <c r="AQ6176" s="116" t="s">
        <v>1036</v>
      </c>
      <c r="AR6176" s="116" t="s">
        <v>1024</v>
      </c>
      <c r="AS6176" s="116">
        <v>21518</v>
      </c>
    </row>
    <row r="6177" spans="40:45" x14ac:dyDescent="0.25">
      <c r="AN6177" s="116" t="s">
        <v>1189</v>
      </c>
      <c r="AO6177" s="116" t="s">
        <v>1200</v>
      </c>
      <c r="AP6177" s="116"/>
      <c r="AQ6177" s="116" t="s">
        <v>1037</v>
      </c>
      <c r="AR6177" s="116" t="s">
        <v>1024</v>
      </c>
      <c r="AS6177" s="116">
        <v>115136</v>
      </c>
    </row>
    <row r="6178" spans="40:45" x14ac:dyDescent="0.25">
      <c r="AN6178" s="116" t="s">
        <v>1189</v>
      </c>
      <c r="AO6178" s="116" t="s">
        <v>1200</v>
      </c>
      <c r="AP6178" s="116"/>
      <c r="AQ6178" s="116" t="s">
        <v>1038</v>
      </c>
      <c r="AR6178" s="116" t="s">
        <v>1024</v>
      </c>
      <c r="AS6178" s="116">
        <v>40803</v>
      </c>
    </row>
    <row r="6179" spans="40:45" x14ac:dyDescent="0.25">
      <c r="AN6179" s="116" t="s">
        <v>1189</v>
      </c>
      <c r="AO6179" s="116" t="s">
        <v>1200</v>
      </c>
      <c r="AP6179" s="116"/>
      <c r="AQ6179" s="116" t="s">
        <v>1039</v>
      </c>
      <c r="AR6179" s="116" t="s">
        <v>1024</v>
      </c>
      <c r="AS6179" s="116">
        <v>87230</v>
      </c>
    </row>
    <row r="6180" spans="40:45" x14ac:dyDescent="0.25">
      <c r="AN6180" s="116" t="s">
        <v>1189</v>
      </c>
      <c r="AO6180" s="116" t="s">
        <v>1200</v>
      </c>
      <c r="AP6180" s="116"/>
      <c r="AQ6180" s="116" t="s">
        <v>1040</v>
      </c>
      <c r="AR6180" s="116" t="s">
        <v>1024</v>
      </c>
      <c r="AS6180" s="116">
        <v>3626</v>
      </c>
    </row>
    <row r="6181" spans="40:45" x14ac:dyDescent="0.25">
      <c r="AN6181" s="116" t="s">
        <v>1189</v>
      </c>
      <c r="AO6181" s="116" t="s">
        <v>1200</v>
      </c>
      <c r="AP6181" s="116"/>
      <c r="AQ6181" s="116" t="s">
        <v>1041</v>
      </c>
      <c r="AR6181" s="116" t="s">
        <v>1024</v>
      </c>
      <c r="AS6181" s="116">
        <v>45706</v>
      </c>
    </row>
    <row r="6182" spans="40:45" x14ac:dyDescent="0.25">
      <c r="AN6182" s="116" t="s">
        <v>1189</v>
      </c>
      <c r="AO6182" s="116" t="s">
        <v>1200</v>
      </c>
      <c r="AP6182" s="116"/>
      <c r="AQ6182" s="116" t="s">
        <v>1042</v>
      </c>
      <c r="AR6182" s="116" t="s">
        <v>1024</v>
      </c>
      <c r="AS6182" s="116">
        <v>14921</v>
      </c>
    </row>
    <row r="6183" spans="40:45" x14ac:dyDescent="0.25">
      <c r="AN6183" s="116" t="s">
        <v>1189</v>
      </c>
      <c r="AO6183" s="116"/>
      <c r="AP6183" s="116"/>
      <c r="AQ6183" s="116" t="s">
        <v>3</v>
      </c>
      <c r="AR6183" s="116" t="s">
        <v>1024</v>
      </c>
      <c r="AS6183" s="116">
        <v>432889</v>
      </c>
    </row>
    <row r="6184" spans="40:45" x14ac:dyDescent="0.25">
      <c r="AN6184" s="116" t="s">
        <v>1189</v>
      </c>
      <c r="AO6184" s="116" t="s">
        <v>1201</v>
      </c>
      <c r="AP6184" s="116"/>
      <c r="AQ6184" s="116" t="s">
        <v>1034</v>
      </c>
      <c r="AR6184" s="116" t="s">
        <v>1024</v>
      </c>
      <c r="AS6184" s="116">
        <v>18807</v>
      </c>
    </row>
    <row r="6185" spans="40:45" x14ac:dyDescent="0.25">
      <c r="AN6185" s="116" t="s">
        <v>1189</v>
      </c>
      <c r="AO6185" s="116" t="s">
        <v>1201</v>
      </c>
      <c r="AP6185" s="116"/>
      <c r="AQ6185" s="116" t="s">
        <v>1035</v>
      </c>
      <c r="AR6185" s="116" t="s">
        <v>1024</v>
      </c>
      <c r="AS6185" s="116">
        <v>29938</v>
      </c>
    </row>
    <row r="6186" spans="40:45" x14ac:dyDescent="0.25">
      <c r="AN6186" s="116" t="s">
        <v>1189</v>
      </c>
      <c r="AO6186" s="116" t="s">
        <v>1201</v>
      </c>
      <c r="AP6186" s="116"/>
      <c r="AQ6186" s="116" t="s">
        <v>1036</v>
      </c>
      <c r="AR6186" s="116" t="s">
        <v>1024</v>
      </c>
      <c r="AS6186" s="116">
        <v>31591</v>
      </c>
    </row>
    <row r="6187" spans="40:45" x14ac:dyDescent="0.25">
      <c r="AN6187" s="116" t="s">
        <v>1189</v>
      </c>
      <c r="AO6187" s="116" t="s">
        <v>1201</v>
      </c>
      <c r="AP6187" s="116"/>
      <c r="AQ6187" s="116" t="s">
        <v>1037</v>
      </c>
      <c r="AR6187" s="116" t="s">
        <v>1024</v>
      </c>
      <c r="AS6187" s="116">
        <v>85915</v>
      </c>
    </row>
    <row r="6188" spans="40:45" x14ac:dyDescent="0.25">
      <c r="AN6188" s="116" t="s">
        <v>1189</v>
      </c>
      <c r="AO6188" s="116" t="s">
        <v>1201</v>
      </c>
      <c r="AP6188" s="116"/>
      <c r="AQ6188" s="116" t="s">
        <v>1038</v>
      </c>
      <c r="AR6188" s="116" t="s">
        <v>1024</v>
      </c>
      <c r="AS6188" s="116">
        <v>22804</v>
      </c>
    </row>
    <row r="6189" spans="40:45" x14ac:dyDescent="0.25">
      <c r="AN6189" s="116" t="s">
        <v>1189</v>
      </c>
      <c r="AO6189" s="116" t="s">
        <v>1201</v>
      </c>
      <c r="AP6189" s="116"/>
      <c r="AQ6189" s="116" t="s">
        <v>1039</v>
      </c>
      <c r="AR6189" s="116" t="s">
        <v>1024</v>
      </c>
      <c r="AS6189" s="116">
        <v>45596</v>
      </c>
    </row>
    <row r="6190" spans="40:45" x14ac:dyDescent="0.25">
      <c r="AN6190" s="116" t="s">
        <v>1189</v>
      </c>
      <c r="AO6190" s="116" t="s">
        <v>1201</v>
      </c>
      <c r="AP6190" s="116"/>
      <c r="AQ6190" s="116" t="s">
        <v>1040</v>
      </c>
      <c r="AR6190" s="116" t="s">
        <v>1024</v>
      </c>
      <c r="AS6190" s="116">
        <v>13000</v>
      </c>
    </row>
    <row r="6191" spans="40:45" x14ac:dyDescent="0.25">
      <c r="AN6191" s="116" t="s">
        <v>1189</v>
      </c>
      <c r="AO6191" s="116" t="s">
        <v>1201</v>
      </c>
      <c r="AP6191" s="116"/>
      <c r="AQ6191" s="116" t="s">
        <v>1041</v>
      </c>
      <c r="AR6191" s="116" t="s">
        <v>1024</v>
      </c>
      <c r="AS6191" s="116">
        <v>26094</v>
      </c>
    </row>
    <row r="6192" spans="40:45" x14ac:dyDescent="0.25">
      <c r="AN6192" s="116" t="s">
        <v>1189</v>
      </c>
      <c r="AO6192" s="116" t="s">
        <v>1201</v>
      </c>
      <c r="AP6192" s="116"/>
      <c r="AQ6192" s="116" t="s">
        <v>1042</v>
      </c>
      <c r="AR6192" s="116" t="s">
        <v>1024</v>
      </c>
      <c r="AS6192" s="116">
        <v>12669</v>
      </c>
    </row>
    <row r="6193" spans="40:45" x14ac:dyDescent="0.25">
      <c r="AN6193" s="116" t="s">
        <v>1189</v>
      </c>
      <c r="AO6193" s="116"/>
      <c r="AP6193" s="116"/>
      <c r="AQ6193" s="116" t="s">
        <v>3</v>
      </c>
      <c r="AR6193" s="116" t="s">
        <v>1024</v>
      </c>
      <c r="AS6193" s="116">
        <v>286414</v>
      </c>
    </row>
    <row r="6194" spans="40:45" x14ac:dyDescent="0.25">
      <c r="AN6194" s="116" t="s">
        <v>1189</v>
      </c>
      <c r="AO6194" s="116" t="s">
        <v>1202</v>
      </c>
      <c r="AP6194" s="116"/>
      <c r="AQ6194" s="116" t="s">
        <v>1034</v>
      </c>
      <c r="AR6194" s="116" t="s">
        <v>1024</v>
      </c>
      <c r="AS6194" s="116">
        <v>14643</v>
      </c>
    </row>
    <row r="6195" spans="40:45" x14ac:dyDescent="0.25">
      <c r="AN6195" s="116" t="s">
        <v>1189</v>
      </c>
      <c r="AO6195" s="116" t="s">
        <v>1202</v>
      </c>
      <c r="AP6195" s="116"/>
      <c r="AQ6195" s="116" t="s">
        <v>1035</v>
      </c>
      <c r="AR6195" s="116" t="s">
        <v>1024</v>
      </c>
      <c r="AS6195" s="116">
        <v>253201</v>
      </c>
    </row>
    <row r="6196" spans="40:45" x14ac:dyDescent="0.25">
      <c r="AN6196" s="116" t="s">
        <v>1189</v>
      </c>
      <c r="AO6196" s="116" t="s">
        <v>1202</v>
      </c>
      <c r="AP6196" s="116"/>
      <c r="AQ6196" s="116" t="s">
        <v>1036</v>
      </c>
      <c r="AR6196" s="116" t="s">
        <v>1024</v>
      </c>
      <c r="AS6196" s="116">
        <v>91775</v>
      </c>
    </row>
    <row r="6197" spans="40:45" x14ac:dyDescent="0.25">
      <c r="AN6197" s="116" t="s">
        <v>1189</v>
      </c>
      <c r="AO6197" s="116" t="s">
        <v>1202</v>
      </c>
      <c r="AP6197" s="116"/>
      <c r="AQ6197" s="116" t="s">
        <v>1037</v>
      </c>
      <c r="AR6197" s="116" t="s">
        <v>1024</v>
      </c>
      <c r="AS6197" s="116">
        <v>344569</v>
      </c>
    </row>
    <row r="6198" spans="40:45" x14ac:dyDescent="0.25">
      <c r="AN6198" s="116" t="s">
        <v>1189</v>
      </c>
      <c r="AO6198" s="116" t="s">
        <v>1202</v>
      </c>
      <c r="AP6198" s="116"/>
      <c r="AQ6198" s="116" t="s">
        <v>1038</v>
      </c>
      <c r="AR6198" s="116" t="s">
        <v>1024</v>
      </c>
      <c r="AS6198" s="116">
        <v>121967</v>
      </c>
    </row>
    <row r="6199" spans="40:45" x14ac:dyDescent="0.25">
      <c r="AN6199" s="116" t="s">
        <v>1189</v>
      </c>
      <c r="AO6199" s="116" t="s">
        <v>1202</v>
      </c>
      <c r="AP6199" s="116"/>
      <c r="AQ6199" s="116" t="s">
        <v>1039</v>
      </c>
      <c r="AR6199" s="116" t="s">
        <v>1024</v>
      </c>
      <c r="AS6199" s="116">
        <v>208596</v>
      </c>
    </row>
    <row r="6200" spans="40:45" x14ac:dyDescent="0.25">
      <c r="AN6200" s="116" t="s">
        <v>1189</v>
      </c>
      <c r="AO6200" s="116" t="s">
        <v>1202</v>
      </c>
      <c r="AP6200" s="116"/>
      <c r="AQ6200" s="116" t="s">
        <v>1040</v>
      </c>
      <c r="AR6200" s="116" t="s">
        <v>1024</v>
      </c>
      <c r="AS6200" s="116">
        <v>13414</v>
      </c>
    </row>
    <row r="6201" spans="40:45" x14ac:dyDescent="0.25">
      <c r="AN6201" s="116" t="s">
        <v>1189</v>
      </c>
      <c r="AO6201" s="116" t="s">
        <v>1202</v>
      </c>
      <c r="AP6201" s="116"/>
      <c r="AQ6201" s="116" t="s">
        <v>1041</v>
      </c>
      <c r="AR6201" s="116" t="s">
        <v>1024</v>
      </c>
      <c r="AS6201" s="116">
        <v>165149</v>
      </c>
    </row>
    <row r="6202" spans="40:45" x14ac:dyDescent="0.25">
      <c r="AN6202" s="116" t="s">
        <v>1189</v>
      </c>
      <c r="AO6202" s="116" t="s">
        <v>1202</v>
      </c>
      <c r="AP6202" s="116"/>
      <c r="AQ6202" s="116" t="s">
        <v>1042</v>
      </c>
      <c r="AR6202" s="116" t="s">
        <v>1024</v>
      </c>
      <c r="AS6202" s="116">
        <v>41821</v>
      </c>
    </row>
    <row r="6203" spans="40:45" x14ac:dyDescent="0.25">
      <c r="AN6203" s="116" t="s">
        <v>1189</v>
      </c>
      <c r="AO6203" s="116"/>
      <c r="AP6203" s="116"/>
      <c r="AQ6203" s="116" t="s">
        <v>3</v>
      </c>
      <c r="AR6203" s="116" t="s">
        <v>1024</v>
      </c>
      <c r="AS6203" s="116">
        <v>1255135</v>
      </c>
    </row>
    <row r="6204" spans="40:45" x14ac:dyDescent="0.25">
      <c r="AN6204" s="116" t="s">
        <v>1189</v>
      </c>
      <c r="AO6204" s="116" t="s">
        <v>1203</v>
      </c>
      <c r="AP6204" s="116"/>
      <c r="AQ6204" s="116" t="s">
        <v>1034</v>
      </c>
      <c r="AR6204" s="116" t="s">
        <v>1024</v>
      </c>
      <c r="AS6204" s="116">
        <v>27851</v>
      </c>
    </row>
    <row r="6205" spans="40:45" x14ac:dyDescent="0.25">
      <c r="AN6205" s="116" t="s">
        <v>1189</v>
      </c>
      <c r="AO6205" s="116" t="s">
        <v>1203</v>
      </c>
      <c r="AP6205" s="116"/>
      <c r="AQ6205" s="116" t="s">
        <v>1035</v>
      </c>
      <c r="AR6205" s="116" t="s">
        <v>1024</v>
      </c>
      <c r="AS6205" s="116">
        <v>89451</v>
      </c>
    </row>
    <row r="6206" spans="40:45" x14ac:dyDescent="0.25">
      <c r="AN6206" s="116" t="s">
        <v>1189</v>
      </c>
      <c r="AO6206" s="116" t="s">
        <v>1203</v>
      </c>
      <c r="AP6206" s="116"/>
      <c r="AQ6206" s="116" t="s">
        <v>1036</v>
      </c>
      <c r="AR6206" s="116" t="s">
        <v>1024</v>
      </c>
      <c r="AS6206" s="116">
        <v>91783</v>
      </c>
    </row>
    <row r="6207" spans="40:45" x14ac:dyDescent="0.25">
      <c r="AN6207" s="116" t="s">
        <v>1189</v>
      </c>
      <c r="AO6207" s="116" t="s">
        <v>1203</v>
      </c>
      <c r="AP6207" s="116"/>
      <c r="AQ6207" s="116" t="s">
        <v>1037</v>
      </c>
      <c r="AR6207" s="116" t="s">
        <v>1024</v>
      </c>
      <c r="AS6207" s="116">
        <v>294137</v>
      </c>
    </row>
    <row r="6208" spans="40:45" x14ac:dyDescent="0.25">
      <c r="AN6208" s="116" t="s">
        <v>1189</v>
      </c>
      <c r="AO6208" s="116" t="s">
        <v>1203</v>
      </c>
      <c r="AP6208" s="116"/>
      <c r="AQ6208" s="116" t="s">
        <v>1038</v>
      </c>
      <c r="AR6208" s="116" t="s">
        <v>1024</v>
      </c>
      <c r="AS6208" s="116">
        <v>67001</v>
      </c>
    </row>
    <row r="6209" spans="40:45" x14ac:dyDescent="0.25">
      <c r="AN6209" s="116" t="s">
        <v>1189</v>
      </c>
      <c r="AO6209" s="116" t="s">
        <v>1203</v>
      </c>
      <c r="AP6209" s="116"/>
      <c r="AQ6209" s="116" t="s">
        <v>1039</v>
      </c>
      <c r="AR6209" s="116" t="s">
        <v>1024</v>
      </c>
      <c r="AS6209" s="116">
        <v>111624</v>
      </c>
    </row>
    <row r="6210" spans="40:45" x14ac:dyDescent="0.25">
      <c r="AN6210" s="116" t="s">
        <v>1189</v>
      </c>
      <c r="AO6210" s="116" t="s">
        <v>1203</v>
      </c>
      <c r="AP6210" s="116"/>
      <c r="AQ6210" s="116" t="s">
        <v>1040</v>
      </c>
      <c r="AR6210" s="116" t="s">
        <v>1024</v>
      </c>
      <c r="AS6210" s="116">
        <v>13389</v>
      </c>
    </row>
    <row r="6211" spans="40:45" x14ac:dyDescent="0.25">
      <c r="AN6211" s="116" t="s">
        <v>1189</v>
      </c>
      <c r="AO6211" s="116" t="s">
        <v>1203</v>
      </c>
      <c r="AP6211" s="116"/>
      <c r="AQ6211" s="116" t="s">
        <v>1041</v>
      </c>
      <c r="AR6211" s="116" t="s">
        <v>1024</v>
      </c>
      <c r="AS6211" s="116">
        <v>99758</v>
      </c>
    </row>
    <row r="6212" spans="40:45" x14ac:dyDescent="0.25">
      <c r="AN6212" s="116" t="s">
        <v>1189</v>
      </c>
      <c r="AO6212" s="116" t="s">
        <v>1203</v>
      </c>
      <c r="AP6212" s="116"/>
      <c r="AQ6212" s="116" t="s">
        <v>1042</v>
      </c>
      <c r="AR6212" s="116" t="s">
        <v>1024</v>
      </c>
      <c r="AS6212" s="116">
        <v>21037</v>
      </c>
    </row>
    <row r="6213" spans="40:45" x14ac:dyDescent="0.25">
      <c r="AN6213" s="116" t="s">
        <v>1189</v>
      </c>
      <c r="AO6213" s="116"/>
      <c r="AP6213" s="116"/>
      <c r="AQ6213" s="116" t="s">
        <v>3</v>
      </c>
      <c r="AR6213" s="116" t="s">
        <v>1024</v>
      </c>
      <c r="AS6213" s="116">
        <v>816029</v>
      </c>
    </row>
    <row r="6214" spans="40:45" x14ac:dyDescent="0.25">
      <c r="AN6214" s="116" t="s">
        <v>1189</v>
      </c>
      <c r="AO6214" s="116" t="s">
        <v>1204</v>
      </c>
      <c r="AP6214" s="116"/>
      <c r="AQ6214" s="116" t="s">
        <v>1034</v>
      </c>
      <c r="AR6214" s="116" t="s">
        <v>1024</v>
      </c>
      <c r="AS6214" s="116">
        <v>2160</v>
      </c>
    </row>
    <row r="6215" spans="40:45" x14ac:dyDescent="0.25">
      <c r="AN6215" s="116" t="s">
        <v>1189</v>
      </c>
      <c r="AO6215" s="116" t="s">
        <v>1204</v>
      </c>
      <c r="AP6215" s="116"/>
      <c r="AQ6215" s="116" t="s">
        <v>1035</v>
      </c>
      <c r="AR6215" s="116" t="s">
        <v>1024</v>
      </c>
      <c r="AS6215" s="116">
        <v>18768</v>
      </c>
    </row>
    <row r="6216" spans="40:45" x14ac:dyDescent="0.25">
      <c r="AN6216" s="116" t="s">
        <v>1189</v>
      </c>
      <c r="AO6216" s="116" t="s">
        <v>1204</v>
      </c>
      <c r="AP6216" s="116"/>
      <c r="AQ6216" s="116" t="s">
        <v>1036</v>
      </c>
      <c r="AR6216" s="116" t="s">
        <v>1024</v>
      </c>
      <c r="AS6216" s="116">
        <v>12400</v>
      </c>
    </row>
    <row r="6217" spans="40:45" x14ac:dyDescent="0.25">
      <c r="AN6217" s="116" t="s">
        <v>1189</v>
      </c>
      <c r="AO6217" s="116" t="s">
        <v>1204</v>
      </c>
      <c r="AP6217" s="116"/>
      <c r="AQ6217" s="116" t="s">
        <v>1037</v>
      </c>
      <c r="AR6217" s="116" t="s">
        <v>1024</v>
      </c>
      <c r="AS6217" s="116">
        <v>33423</v>
      </c>
    </row>
    <row r="6218" spans="40:45" x14ac:dyDescent="0.25">
      <c r="AN6218" s="116" t="s">
        <v>1189</v>
      </c>
      <c r="AO6218" s="116" t="s">
        <v>1204</v>
      </c>
      <c r="AP6218" s="116"/>
      <c r="AQ6218" s="116" t="s">
        <v>1038</v>
      </c>
      <c r="AR6218" s="116" t="s">
        <v>1024</v>
      </c>
      <c r="AS6218" s="116">
        <v>10840</v>
      </c>
    </row>
    <row r="6219" spans="40:45" x14ac:dyDescent="0.25">
      <c r="AN6219" s="116" t="s">
        <v>1189</v>
      </c>
      <c r="AO6219" s="116" t="s">
        <v>1204</v>
      </c>
      <c r="AP6219" s="116"/>
      <c r="AQ6219" s="116" t="s">
        <v>1039</v>
      </c>
      <c r="AR6219" s="116" t="s">
        <v>1024</v>
      </c>
      <c r="AS6219" s="116">
        <v>17567</v>
      </c>
    </row>
    <row r="6220" spans="40:45" x14ac:dyDescent="0.25">
      <c r="AN6220" s="116" t="s">
        <v>1189</v>
      </c>
      <c r="AO6220" s="116" t="s">
        <v>1204</v>
      </c>
      <c r="AP6220" s="116"/>
      <c r="AQ6220" s="116" t="s">
        <v>1040</v>
      </c>
      <c r="AR6220" s="116" t="s">
        <v>1024</v>
      </c>
      <c r="AS6220" s="116">
        <v>1881</v>
      </c>
    </row>
    <row r="6221" spans="40:45" x14ac:dyDescent="0.25">
      <c r="AN6221" s="116" t="s">
        <v>1189</v>
      </c>
      <c r="AO6221" s="116" t="s">
        <v>1204</v>
      </c>
      <c r="AP6221" s="116"/>
      <c r="AQ6221" s="116" t="s">
        <v>1041</v>
      </c>
      <c r="AR6221" s="116" t="s">
        <v>1024</v>
      </c>
      <c r="AS6221" s="116">
        <v>14868</v>
      </c>
    </row>
    <row r="6222" spans="40:45" x14ac:dyDescent="0.25">
      <c r="AN6222" s="116" t="s">
        <v>1189</v>
      </c>
      <c r="AO6222" s="116" t="s">
        <v>1204</v>
      </c>
      <c r="AP6222" s="116"/>
      <c r="AQ6222" s="116" t="s">
        <v>1042</v>
      </c>
      <c r="AR6222" s="116" t="s">
        <v>1024</v>
      </c>
      <c r="AS6222" s="116">
        <v>4213</v>
      </c>
    </row>
    <row r="6223" spans="40:45" x14ac:dyDescent="0.25">
      <c r="AN6223" s="116" t="s">
        <v>1189</v>
      </c>
      <c r="AO6223" s="116"/>
      <c r="AP6223" s="116"/>
      <c r="AQ6223" s="116" t="s">
        <v>3</v>
      </c>
      <c r="AR6223" s="116" t="s">
        <v>1024</v>
      </c>
      <c r="AS6223" s="116">
        <v>116120</v>
      </c>
    </row>
    <row r="6224" spans="40:45" x14ac:dyDescent="0.25">
      <c r="AN6224" s="116" t="s">
        <v>1187</v>
      </c>
      <c r="AO6224" s="116" t="s">
        <v>1044</v>
      </c>
      <c r="AP6224" s="116"/>
      <c r="AQ6224" s="116" t="s">
        <v>1034</v>
      </c>
      <c r="AR6224" s="116" t="s">
        <v>1024</v>
      </c>
      <c r="AS6224" s="116">
        <v>189301</v>
      </c>
    </row>
    <row r="6225" spans="40:45" x14ac:dyDescent="0.25">
      <c r="AN6225" s="116" t="s">
        <v>1187</v>
      </c>
      <c r="AO6225" s="116" t="s">
        <v>1044</v>
      </c>
      <c r="AP6225" s="116"/>
      <c r="AQ6225" s="116" t="s">
        <v>1035</v>
      </c>
      <c r="AR6225" s="116" t="s">
        <v>1024</v>
      </c>
      <c r="AS6225" s="116">
        <v>290579</v>
      </c>
    </row>
    <row r="6226" spans="40:45" x14ac:dyDescent="0.25">
      <c r="AN6226" s="116" t="s">
        <v>1187</v>
      </c>
      <c r="AO6226" s="116" t="s">
        <v>1044</v>
      </c>
      <c r="AP6226" s="116"/>
      <c r="AQ6226" s="116" t="s">
        <v>1036</v>
      </c>
      <c r="AR6226" s="116" t="s">
        <v>1024</v>
      </c>
      <c r="AS6226" s="116">
        <v>887</v>
      </c>
    </row>
    <row r="6227" spans="40:45" x14ac:dyDescent="0.25">
      <c r="AN6227" s="116" t="s">
        <v>1187</v>
      </c>
      <c r="AO6227" s="116" t="s">
        <v>1044</v>
      </c>
      <c r="AP6227" s="116"/>
      <c r="AQ6227" s="116" t="s">
        <v>1037</v>
      </c>
      <c r="AR6227" s="116" t="s">
        <v>1024</v>
      </c>
      <c r="AS6227" s="116">
        <v>59755</v>
      </c>
    </row>
    <row r="6228" spans="40:45" x14ac:dyDescent="0.25">
      <c r="AN6228" s="116" t="s">
        <v>1187</v>
      </c>
      <c r="AO6228" s="116" t="s">
        <v>1044</v>
      </c>
      <c r="AP6228" s="116"/>
      <c r="AQ6228" s="116" t="s">
        <v>1038</v>
      </c>
      <c r="AR6228" s="116" t="s">
        <v>1024</v>
      </c>
      <c r="AS6228" s="116">
        <v>257173</v>
      </c>
    </row>
    <row r="6229" spans="40:45" x14ac:dyDescent="0.25">
      <c r="AN6229" s="116" t="s">
        <v>1187</v>
      </c>
      <c r="AO6229" s="116" t="s">
        <v>1044</v>
      </c>
      <c r="AP6229" s="116"/>
      <c r="AQ6229" s="116" t="s">
        <v>1039</v>
      </c>
      <c r="AR6229" s="116" t="s">
        <v>1024</v>
      </c>
      <c r="AS6229" s="116">
        <v>13981</v>
      </c>
    </row>
    <row r="6230" spans="40:45" x14ac:dyDescent="0.25">
      <c r="AN6230" s="116" t="s">
        <v>1187</v>
      </c>
      <c r="AO6230" s="116" t="s">
        <v>1044</v>
      </c>
      <c r="AP6230" s="116"/>
      <c r="AQ6230" s="116" t="s">
        <v>1040</v>
      </c>
      <c r="AR6230" s="116" t="s">
        <v>1024</v>
      </c>
      <c r="AS6230" s="116">
        <v>30561</v>
      </c>
    </row>
    <row r="6231" spans="40:45" x14ac:dyDescent="0.25">
      <c r="AN6231" s="116" t="s">
        <v>1187</v>
      </c>
      <c r="AO6231" s="116" t="s">
        <v>1044</v>
      </c>
      <c r="AP6231" s="116"/>
      <c r="AQ6231" s="116" t="s">
        <v>1041</v>
      </c>
      <c r="AR6231" s="116" t="s">
        <v>1024</v>
      </c>
      <c r="AS6231" s="116">
        <v>13829</v>
      </c>
    </row>
    <row r="6232" spans="40:45" x14ac:dyDescent="0.25">
      <c r="AN6232" s="116" t="s">
        <v>1187</v>
      </c>
      <c r="AO6232" s="116" t="s">
        <v>1044</v>
      </c>
      <c r="AP6232" s="116"/>
      <c r="AQ6232" s="116" t="s">
        <v>1042</v>
      </c>
      <c r="AR6232" s="116" t="s">
        <v>1024</v>
      </c>
      <c r="AS6232" s="116">
        <v>5696</v>
      </c>
    </row>
    <row r="6233" spans="40:45" x14ac:dyDescent="0.25">
      <c r="AN6233" s="116" t="s">
        <v>1187</v>
      </c>
      <c r="AO6233" s="116"/>
      <c r="AP6233" s="116"/>
      <c r="AQ6233" s="116" t="s">
        <v>3</v>
      </c>
      <c r="AR6233" s="116" t="s">
        <v>1024</v>
      </c>
      <c r="AS6233" s="116">
        <v>861761</v>
      </c>
    </row>
    <row r="6234" spans="40:45" x14ac:dyDescent="0.25">
      <c r="AN6234" s="116" t="s">
        <v>1187</v>
      </c>
      <c r="AO6234" s="116" t="s">
        <v>1198</v>
      </c>
      <c r="AP6234" s="116"/>
      <c r="AQ6234" s="116" t="s">
        <v>1034</v>
      </c>
      <c r="AR6234" s="116" t="s">
        <v>1024</v>
      </c>
      <c r="AS6234" s="116">
        <v>34629</v>
      </c>
    </row>
    <row r="6235" spans="40:45" x14ac:dyDescent="0.25">
      <c r="AN6235" s="116" t="s">
        <v>1187</v>
      </c>
      <c r="AO6235" s="116" t="s">
        <v>1198</v>
      </c>
      <c r="AP6235" s="116"/>
      <c r="AQ6235" s="116" t="s">
        <v>1035</v>
      </c>
      <c r="AR6235" s="116" t="s">
        <v>1024</v>
      </c>
      <c r="AS6235" s="116">
        <v>54326</v>
      </c>
    </row>
    <row r="6236" spans="40:45" x14ac:dyDescent="0.25">
      <c r="AN6236" s="116" t="s">
        <v>1187</v>
      </c>
      <c r="AO6236" s="116" t="s">
        <v>1198</v>
      </c>
      <c r="AP6236" s="116"/>
      <c r="AQ6236" s="116" t="s">
        <v>1036</v>
      </c>
      <c r="AR6236" s="116" t="s">
        <v>1024</v>
      </c>
      <c r="AS6236" s="116">
        <v>149</v>
      </c>
    </row>
    <row r="6237" spans="40:45" x14ac:dyDescent="0.25">
      <c r="AN6237" s="116" t="s">
        <v>1187</v>
      </c>
      <c r="AO6237" s="116" t="s">
        <v>1198</v>
      </c>
      <c r="AP6237" s="116"/>
      <c r="AQ6237" s="116" t="s">
        <v>1037</v>
      </c>
      <c r="AR6237" s="116" t="s">
        <v>1024</v>
      </c>
      <c r="AS6237" s="116">
        <v>14619</v>
      </c>
    </row>
    <row r="6238" spans="40:45" x14ac:dyDescent="0.25">
      <c r="AN6238" s="116" t="s">
        <v>1187</v>
      </c>
      <c r="AO6238" s="116" t="s">
        <v>1198</v>
      </c>
      <c r="AP6238" s="116"/>
      <c r="AQ6238" s="116" t="s">
        <v>1038</v>
      </c>
      <c r="AR6238" s="116" t="s">
        <v>1024</v>
      </c>
      <c r="AS6238" s="116">
        <v>35045</v>
      </c>
    </row>
    <row r="6239" spans="40:45" x14ac:dyDescent="0.25">
      <c r="AN6239" s="116" t="s">
        <v>1187</v>
      </c>
      <c r="AO6239" s="116" t="s">
        <v>1198</v>
      </c>
      <c r="AP6239" s="116"/>
      <c r="AQ6239" s="116" t="s">
        <v>1039</v>
      </c>
      <c r="AR6239" s="116" t="s">
        <v>1024</v>
      </c>
      <c r="AS6239" s="116">
        <v>2920</v>
      </c>
    </row>
    <row r="6240" spans="40:45" x14ac:dyDescent="0.25">
      <c r="AN6240" s="116" t="s">
        <v>1187</v>
      </c>
      <c r="AO6240" s="116" t="s">
        <v>1198</v>
      </c>
      <c r="AP6240" s="116"/>
      <c r="AQ6240" s="116" t="s">
        <v>1040</v>
      </c>
      <c r="AR6240" s="116" t="s">
        <v>1024</v>
      </c>
      <c r="AS6240" s="116">
        <v>6537</v>
      </c>
    </row>
    <row r="6241" spans="40:45" x14ac:dyDescent="0.25">
      <c r="AN6241" s="116" t="s">
        <v>1187</v>
      </c>
      <c r="AO6241" s="116" t="s">
        <v>1198</v>
      </c>
      <c r="AP6241" s="116"/>
      <c r="AQ6241" s="116" t="s">
        <v>1041</v>
      </c>
      <c r="AR6241" s="116" t="s">
        <v>1024</v>
      </c>
      <c r="AS6241" s="116">
        <v>3077</v>
      </c>
    </row>
    <row r="6242" spans="40:45" x14ac:dyDescent="0.25">
      <c r="AN6242" s="116" t="s">
        <v>1187</v>
      </c>
      <c r="AO6242" s="116" t="s">
        <v>1198</v>
      </c>
      <c r="AP6242" s="116"/>
      <c r="AQ6242" s="116" t="s">
        <v>1042</v>
      </c>
      <c r="AR6242" s="116" t="s">
        <v>1024</v>
      </c>
      <c r="AS6242" s="116">
        <v>707</v>
      </c>
    </row>
    <row r="6243" spans="40:45" x14ac:dyDescent="0.25">
      <c r="AN6243" s="116" t="s">
        <v>1187</v>
      </c>
      <c r="AO6243" s="116"/>
      <c r="AP6243" s="116"/>
      <c r="AQ6243" s="116" t="s">
        <v>3</v>
      </c>
      <c r="AR6243" s="116" t="s">
        <v>1024</v>
      </c>
      <c r="AS6243" s="116">
        <v>152010</v>
      </c>
    </row>
    <row r="6244" spans="40:45" x14ac:dyDescent="0.25">
      <c r="AN6244" s="116" t="s">
        <v>1187</v>
      </c>
      <c r="AO6244" s="116" t="s">
        <v>1200</v>
      </c>
      <c r="AP6244" s="116"/>
      <c r="AQ6244" s="116" t="s">
        <v>1034</v>
      </c>
      <c r="AR6244" s="116" t="s">
        <v>1024</v>
      </c>
      <c r="AS6244" s="116">
        <v>21256</v>
      </c>
    </row>
    <row r="6245" spans="40:45" x14ac:dyDescent="0.25">
      <c r="AN6245" s="116" t="s">
        <v>1187</v>
      </c>
      <c r="AO6245" s="116" t="s">
        <v>1200</v>
      </c>
      <c r="AP6245" s="116"/>
      <c r="AQ6245" s="116" t="s">
        <v>1035</v>
      </c>
      <c r="AR6245" s="116" t="s">
        <v>1024</v>
      </c>
      <c r="AS6245" s="116">
        <v>28287</v>
      </c>
    </row>
    <row r="6246" spans="40:45" x14ac:dyDescent="0.25">
      <c r="AN6246" s="116" t="s">
        <v>1187</v>
      </c>
      <c r="AO6246" s="116" t="s">
        <v>1200</v>
      </c>
      <c r="AP6246" s="116"/>
      <c r="AQ6246" s="116" t="s">
        <v>1036</v>
      </c>
      <c r="AR6246" s="116" t="s">
        <v>1024</v>
      </c>
      <c r="AS6246" s="116">
        <v>353</v>
      </c>
    </row>
    <row r="6247" spans="40:45" x14ac:dyDescent="0.25">
      <c r="AN6247" s="116" t="s">
        <v>1187</v>
      </c>
      <c r="AO6247" s="116" t="s">
        <v>1200</v>
      </c>
      <c r="AP6247" s="116"/>
      <c r="AQ6247" s="116" t="s">
        <v>1037</v>
      </c>
      <c r="AR6247" s="116" t="s">
        <v>1024</v>
      </c>
      <c r="AS6247" s="116">
        <v>4683</v>
      </c>
    </row>
    <row r="6248" spans="40:45" x14ac:dyDescent="0.25">
      <c r="AN6248" s="116" t="s">
        <v>1187</v>
      </c>
      <c r="AO6248" s="116" t="s">
        <v>1200</v>
      </c>
      <c r="AP6248" s="116"/>
      <c r="AQ6248" s="116" t="s">
        <v>1038</v>
      </c>
      <c r="AR6248" s="116" t="s">
        <v>1024</v>
      </c>
      <c r="AS6248" s="116">
        <v>32285</v>
      </c>
    </row>
    <row r="6249" spans="40:45" x14ac:dyDescent="0.25">
      <c r="AN6249" s="116" t="s">
        <v>1187</v>
      </c>
      <c r="AO6249" s="116" t="s">
        <v>1200</v>
      </c>
      <c r="AP6249" s="116"/>
      <c r="AQ6249" s="116" t="s">
        <v>1039</v>
      </c>
      <c r="AR6249" s="116" t="s">
        <v>1024</v>
      </c>
      <c r="AS6249" s="116">
        <v>361</v>
      </c>
    </row>
    <row r="6250" spans="40:45" x14ac:dyDescent="0.25">
      <c r="AN6250" s="116" t="s">
        <v>1187</v>
      </c>
      <c r="AO6250" s="116" t="s">
        <v>1200</v>
      </c>
      <c r="AP6250" s="116"/>
      <c r="AQ6250" s="116" t="s">
        <v>1040</v>
      </c>
      <c r="AR6250" s="116" t="s">
        <v>1024</v>
      </c>
      <c r="AS6250" s="116">
        <v>1995</v>
      </c>
    </row>
    <row r="6251" spans="40:45" x14ac:dyDescent="0.25">
      <c r="AN6251" s="116" t="s">
        <v>1187</v>
      </c>
      <c r="AO6251" s="116" t="s">
        <v>1200</v>
      </c>
      <c r="AP6251" s="116"/>
      <c r="AQ6251" s="116" t="s">
        <v>1041</v>
      </c>
      <c r="AR6251" s="116" t="s">
        <v>1024</v>
      </c>
      <c r="AS6251" s="116">
        <v>1776</v>
      </c>
    </row>
    <row r="6252" spans="40:45" x14ac:dyDescent="0.25">
      <c r="AN6252" s="116" t="s">
        <v>1187</v>
      </c>
      <c r="AO6252" s="116" t="s">
        <v>1200</v>
      </c>
      <c r="AP6252" s="116"/>
      <c r="AQ6252" s="116" t="s">
        <v>1042</v>
      </c>
      <c r="AR6252" s="116" t="s">
        <v>1024</v>
      </c>
      <c r="AS6252" s="116">
        <v>328</v>
      </c>
    </row>
    <row r="6253" spans="40:45" x14ac:dyDescent="0.25">
      <c r="AN6253" s="116" t="s">
        <v>1187</v>
      </c>
      <c r="AO6253" s="116"/>
      <c r="AP6253" s="116"/>
      <c r="AQ6253" s="116" t="s">
        <v>3</v>
      </c>
      <c r="AR6253" s="116" t="s">
        <v>1024</v>
      </c>
      <c r="AS6253" s="116">
        <v>91323</v>
      </c>
    </row>
    <row r="6254" spans="40:45" x14ac:dyDescent="0.25">
      <c r="AN6254" s="116" t="s">
        <v>1187</v>
      </c>
      <c r="AO6254" s="116" t="s">
        <v>1201</v>
      </c>
      <c r="AP6254" s="116"/>
      <c r="AQ6254" s="116" t="s">
        <v>1034</v>
      </c>
      <c r="AR6254" s="116" t="s">
        <v>1024</v>
      </c>
      <c r="AS6254" s="116">
        <v>23540</v>
      </c>
    </row>
    <row r="6255" spans="40:45" x14ac:dyDescent="0.25">
      <c r="AN6255" s="116" t="s">
        <v>1187</v>
      </c>
      <c r="AO6255" s="116" t="s">
        <v>1201</v>
      </c>
      <c r="AP6255" s="116"/>
      <c r="AQ6255" s="116" t="s">
        <v>1035</v>
      </c>
      <c r="AR6255" s="116" t="s">
        <v>1024</v>
      </c>
      <c r="AS6255" s="116">
        <v>36484</v>
      </c>
    </row>
    <row r="6256" spans="40:45" x14ac:dyDescent="0.25">
      <c r="AN6256" s="116" t="s">
        <v>1187</v>
      </c>
      <c r="AO6256" s="116" t="s">
        <v>1201</v>
      </c>
      <c r="AP6256" s="116"/>
      <c r="AQ6256" s="116" t="s">
        <v>1036</v>
      </c>
      <c r="AR6256" s="116" t="s">
        <v>1024</v>
      </c>
      <c r="AS6256" s="116">
        <v>13</v>
      </c>
    </row>
    <row r="6257" spans="40:45" x14ac:dyDescent="0.25">
      <c r="AN6257" s="116" t="s">
        <v>1187</v>
      </c>
      <c r="AO6257" s="116" t="s">
        <v>1201</v>
      </c>
      <c r="AP6257" s="116"/>
      <c r="AQ6257" s="116" t="s">
        <v>1037</v>
      </c>
      <c r="AR6257" s="116" t="s">
        <v>1024</v>
      </c>
      <c r="AS6257" s="116">
        <v>10458</v>
      </c>
    </row>
    <row r="6258" spans="40:45" x14ac:dyDescent="0.25">
      <c r="AN6258" s="116" t="s">
        <v>1187</v>
      </c>
      <c r="AO6258" s="116" t="s">
        <v>1201</v>
      </c>
      <c r="AP6258" s="116"/>
      <c r="AQ6258" s="116" t="s">
        <v>1038</v>
      </c>
      <c r="AR6258" s="116" t="s">
        <v>1024</v>
      </c>
      <c r="AS6258" s="116">
        <v>29720</v>
      </c>
    </row>
    <row r="6259" spans="40:45" x14ac:dyDescent="0.25">
      <c r="AN6259" s="116" t="s">
        <v>1187</v>
      </c>
      <c r="AO6259" s="116" t="s">
        <v>1201</v>
      </c>
      <c r="AP6259" s="116"/>
      <c r="AQ6259" s="116" t="s">
        <v>1039</v>
      </c>
      <c r="AR6259" s="116" t="s">
        <v>1024</v>
      </c>
      <c r="AS6259" s="116">
        <v>959</v>
      </c>
    </row>
    <row r="6260" spans="40:45" x14ac:dyDescent="0.25">
      <c r="AN6260" s="116" t="s">
        <v>1187</v>
      </c>
      <c r="AO6260" s="116" t="s">
        <v>1201</v>
      </c>
      <c r="AP6260" s="116"/>
      <c r="AQ6260" s="116" t="s">
        <v>1040</v>
      </c>
      <c r="AR6260" s="116" t="s">
        <v>1024</v>
      </c>
      <c r="AS6260" s="116">
        <v>3748</v>
      </c>
    </row>
    <row r="6261" spans="40:45" x14ac:dyDescent="0.25">
      <c r="AN6261" s="116" t="s">
        <v>1187</v>
      </c>
      <c r="AO6261" s="116" t="s">
        <v>1201</v>
      </c>
      <c r="AP6261" s="116"/>
      <c r="AQ6261" s="116" t="s">
        <v>1041</v>
      </c>
      <c r="AR6261" s="116" t="s">
        <v>1024</v>
      </c>
      <c r="AS6261" s="116">
        <v>1693</v>
      </c>
    </row>
    <row r="6262" spans="40:45" x14ac:dyDescent="0.25">
      <c r="AN6262" s="116" t="s">
        <v>1187</v>
      </c>
      <c r="AO6262" s="116" t="s">
        <v>1201</v>
      </c>
      <c r="AP6262" s="116"/>
      <c r="AQ6262" s="116" t="s">
        <v>1042</v>
      </c>
      <c r="AR6262" s="116" t="s">
        <v>1024</v>
      </c>
      <c r="AS6262" s="116">
        <v>673</v>
      </c>
    </row>
    <row r="6263" spans="40:45" x14ac:dyDescent="0.25">
      <c r="AN6263" s="116" t="s">
        <v>1187</v>
      </c>
      <c r="AO6263" s="116"/>
      <c r="AP6263" s="116"/>
      <c r="AQ6263" s="116" t="s">
        <v>3</v>
      </c>
      <c r="AR6263" s="116" t="s">
        <v>1024</v>
      </c>
      <c r="AS6263" s="116">
        <v>107287</v>
      </c>
    </row>
    <row r="6264" spans="40:45" x14ac:dyDescent="0.25">
      <c r="AN6264" s="116" t="s">
        <v>1187</v>
      </c>
      <c r="AO6264" s="116" t="s">
        <v>1202</v>
      </c>
      <c r="AP6264" s="116"/>
      <c r="AQ6264" s="116" t="s">
        <v>1034</v>
      </c>
      <c r="AR6264" s="116" t="s">
        <v>1024</v>
      </c>
      <c r="AS6264" s="116">
        <v>26670</v>
      </c>
    </row>
    <row r="6265" spans="40:45" x14ac:dyDescent="0.25">
      <c r="AN6265" s="116" t="s">
        <v>1187</v>
      </c>
      <c r="AO6265" s="116" t="s">
        <v>1202</v>
      </c>
      <c r="AP6265" s="116"/>
      <c r="AQ6265" s="116" t="s">
        <v>1035</v>
      </c>
      <c r="AR6265" s="116" t="s">
        <v>1024</v>
      </c>
      <c r="AS6265" s="116">
        <v>49130</v>
      </c>
    </row>
    <row r="6266" spans="40:45" x14ac:dyDescent="0.25">
      <c r="AN6266" s="116" t="s">
        <v>1187</v>
      </c>
      <c r="AO6266" s="116" t="s">
        <v>1202</v>
      </c>
      <c r="AP6266" s="116"/>
      <c r="AQ6266" s="116" t="s">
        <v>1036</v>
      </c>
      <c r="AR6266" s="116" t="s">
        <v>1024</v>
      </c>
      <c r="AS6266" s="116">
        <v>73</v>
      </c>
    </row>
    <row r="6267" spans="40:45" x14ac:dyDescent="0.25">
      <c r="AN6267" s="116" t="s">
        <v>1187</v>
      </c>
      <c r="AO6267" s="116" t="s">
        <v>1202</v>
      </c>
      <c r="AP6267" s="116"/>
      <c r="AQ6267" s="116" t="s">
        <v>1037</v>
      </c>
      <c r="AR6267" s="116" t="s">
        <v>1024</v>
      </c>
      <c r="AS6267" s="116">
        <v>7127</v>
      </c>
    </row>
    <row r="6268" spans="40:45" x14ac:dyDescent="0.25">
      <c r="AN6268" s="116" t="s">
        <v>1187</v>
      </c>
      <c r="AO6268" s="116" t="s">
        <v>1202</v>
      </c>
      <c r="AP6268" s="116"/>
      <c r="AQ6268" s="116" t="s">
        <v>1038</v>
      </c>
      <c r="AR6268" s="116" t="s">
        <v>1024</v>
      </c>
      <c r="AS6268" s="116">
        <v>42332</v>
      </c>
    </row>
    <row r="6269" spans="40:45" x14ac:dyDescent="0.25">
      <c r="AN6269" s="116" t="s">
        <v>1187</v>
      </c>
      <c r="AO6269" s="116" t="s">
        <v>1202</v>
      </c>
      <c r="AP6269" s="116"/>
      <c r="AQ6269" s="116" t="s">
        <v>1039</v>
      </c>
      <c r="AR6269" s="116" t="s">
        <v>1024</v>
      </c>
      <c r="AS6269" s="116">
        <v>2066</v>
      </c>
    </row>
    <row r="6270" spans="40:45" x14ac:dyDescent="0.25">
      <c r="AN6270" s="116" t="s">
        <v>1187</v>
      </c>
      <c r="AO6270" s="116" t="s">
        <v>1202</v>
      </c>
      <c r="AP6270" s="116"/>
      <c r="AQ6270" s="116" t="s">
        <v>1040</v>
      </c>
      <c r="AR6270" s="116" t="s">
        <v>1024</v>
      </c>
      <c r="AS6270" s="116">
        <v>2924</v>
      </c>
    </row>
    <row r="6271" spans="40:45" x14ac:dyDescent="0.25">
      <c r="AN6271" s="116" t="s">
        <v>1187</v>
      </c>
      <c r="AO6271" s="116" t="s">
        <v>1202</v>
      </c>
      <c r="AP6271" s="116"/>
      <c r="AQ6271" s="116" t="s">
        <v>1041</v>
      </c>
      <c r="AR6271" s="116" t="s">
        <v>1024</v>
      </c>
      <c r="AS6271" s="116">
        <v>2717</v>
      </c>
    </row>
    <row r="6272" spans="40:45" x14ac:dyDescent="0.25">
      <c r="AN6272" s="116" t="s">
        <v>1187</v>
      </c>
      <c r="AO6272" s="116" t="s">
        <v>1202</v>
      </c>
      <c r="AP6272" s="116"/>
      <c r="AQ6272" s="116" t="s">
        <v>1042</v>
      </c>
      <c r="AR6272" s="116" t="s">
        <v>1024</v>
      </c>
      <c r="AS6272" s="116">
        <v>217</v>
      </c>
    </row>
    <row r="6273" spans="40:45" x14ac:dyDescent="0.25">
      <c r="AN6273" s="116" t="s">
        <v>1187</v>
      </c>
      <c r="AO6273" s="116"/>
      <c r="AP6273" s="116"/>
      <c r="AQ6273" s="116" t="s">
        <v>3</v>
      </c>
      <c r="AR6273" s="116" t="s">
        <v>1024</v>
      </c>
      <c r="AS6273" s="116">
        <v>133256</v>
      </c>
    </row>
    <row r="6274" spans="40:45" x14ac:dyDescent="0.25">
      <c r="AN6274" s="116" t="s">
        <v>1187</v>
      </c>
      <c r="AO6274" s="116" t="s">
        <v>1203</v>
      </c>
      <c r="AP6274" s="116"/>
      <c r="AQ6274" s="116" t="s">
        <v>1034</v>
      </c>
      <c r="AR6274" s="116" t="s">
        <v>1024</v>
      </c>
      <c r="AS6274" s="116">
        <v>81406</v>
      </c>
    </row>
    <row r="6275" spans="40:45" x14ac:dyDescent="0.25">
      <c r="AN6275" s="116" t="s">
        <v>1187</v>
      </c>
      <c r="AO6275" s="116" t="s">
        <v>1203</v>
      </c>
      <c r="AP6275" s="116"/>
      <c r="AQ6275" s="116" t="s">
        <v>1035</v>
      </c>
      <c r="AR6275" s="116" t="s">
        <v>1024</v>
      </c>
      <c r="AS6275" s="116">
        <v>120128</v>
      </c>
    </row>
    <row r="6276" spans="40:45" x14ac:dyDescent="0.25">
      <c r="AN6276" s="116" t="s">
        <v>1187</v>
      </c>
      <c r="AO6276" s="116" t="s">
        <v>1203</v>
      </c>
      <c r="AP6276" s="116"/>
      <c r="AQ6276" s="116" t="s">
        <v>1036</v>
      </c>
      <c r="AR6276" s="116" t="s">
        <v>1024</v>
      </c>
      <c r="AS6276" s="116">
        <v>277</v>
      </c>
    </row>
    <row r="6277" spans="40:45" x14ac:dyDescent="0.25">
      <c r="AN6277" s="116" t="s">
        <v>1187</v>
      </c>
      <c r="AO6277" s="116" t="s">
        <v>1203</v>
      </c>
      <c r="AP6277" s="116"/>
      <c r="AQ6277" s="116" t="s">
        <v>1037</v>
      </c>
      <c r="AR6277" s="116" t="s">
        <v>1024</v>
      </c>
      <c r="AS6277" s="116">
        <v>21952</v>
      </c>
    </row>
    <row r="6278" spans="40:45" x14ac:dyDescent="0.25">
      <c r="AN6278" s="116" t="s">
        <v>1187</v>
      </c>
      <c r="AO6278" s="116" t="s">
        <v>1203</v>
      </c>
      <c r="AP6278" s="116"/>
      <c r="AQ6278" s="116" t="s">
        <v>1038</v>
      </c>
      <c r="AR6278" s="116" t="s">
        <v>1024</v>
      </c>
      <c r="AS6278" s="116">
        <v>115941</v>
      </c>
    </row>
    <row r="6279" spans="40:45" x14ac:dyDescent="0.25">
      <c r="AN6279" s="116" t="s">
        <v>1187</v>
      </c>
      <c r="AO6279" s="116" t="s">
        <v>1203</v>
      </c>
      <c r="AP6279" s="116"/>
      <c r="AQ6279" s="116" t="s">
        <v>1039</v>
      </c>
      <c r="AR6279" s="116" t="s">
        <v>1024</v>
      </c>
      <c r="AS6279" s="116">
        <v>7449</v>
      </c>
    </row>
    <row r="6280" spans="40:45" x14ac:dyDescent="0.25">
      <c r="AN6280" s="116" t="s">
        <v>1187</v>
      </c>
      <c r="AO6280" s="116" t="s">
        <v>1203</v>
      </c>
      <c r="AP6280" s="116"/>
      <c r="AQ6280" s="116" t="s">
        <v>1040</v>
      </c>
      <c r="AR6280" s="116" t="s">
        <v>1024</v>
      </c>
      <c r="AS6280" s="116">
        <v>15077</v>
      </c>
    </row>
    <row r="6281" spans="40:45" x14ac:dyDescent="0.25">
      <c r="AN6281" s="116" t="s">
        <v>1187</v>
      </c>
      <c r="AO6281" s="116" t="s">
        <v>1203</v>
      </c>
      <c r="AP6281" s="116"/>
      <c r="AQ6281" s="116" t="s">
        <v>1041</v>
      </c>
      <c r="AR6281" s="116" t="s">
        <v>1024</v>
      </c>
      <c r="AS6281" s="116">
        <v>4490</v>
      </c>
    </row>
    <row r="6282" spans="40:45" x14ac:dyDescent="0.25">
      <c r="AN6282" s="116" t="s">
        <v>1187</v>
      </c>
      <c r="AO6282" s="116" t="s">
        <v>1203</v>
      </c>
      <c r="AP6282" s="116"/>
      <c r="AQ6282" s="116" t="s">
        <v>1042</v>
      </c>
      <c r="AR6282" s="116" t="s">
        <v>1024</v>
      </c>
      <c r="AS6282" s="116">
        <v>3760</v>
      </c>
    </row>
    <row r="6283" spans="40:45" x14ac:dyDescent="0.25">
      <c r="AN6283" s="116" t="s">
        <v>1187</v>
      </c>
      <c r="AO6283" s="116"/>
      <c r="AP6283" s="116"/>
      <c r="AQ6283" s="116" t="s">
        <v>3</v>
      </c>
      <c r="AR6283" s="116" t="s">
        <v>1024</v>
      </c>
      <c r="AS6283" s="116">
        <v>370480</v>
      </c>
    </row>
    <row r="6284" spans="40:45" x14ac:dyDescent="0.25">
      <c r="AN6284" s="116" t="s">
        <v>1187</v>
      </c>
      <c r="AO6284" s="116" t="s">
        <v>1204</v>
      </c>
      <c r="AP6284" s="116"/>
      <c r="AQ6284" s="116" t="s">
        <v>1034</v>
      </c>
      <c r="AR6284" s="116" t="s">
        <v>1024</v>
      </c>
      <c r="AS6284" s="116">
        <v>1800</v>
      </c>
    </row>
    <row r="6285" spans="40:45" x14ac:dyDescent="0.25">
      <c r="AN6285" s="116" t="s">
        <v>1187</v>
      </c>
      <c r="AO6285" s="116" t="s">
        <v>1204</v>
      </c>
      <c r="AP6285" s="116"/>
      <c r="AQ6285" s="116" t="s">
        <v>1035</v>
      </c>
      <c r="AR6285" s="116" t="s">
        <v>1024</v>
      </c>
      <c r="AS6285" s="116">
        <v>2224</v>
      </c>
    </row>
    <row r="6286" spans="40:45" x14ac:dyDescent="0.25">
      <c r="AN6286" s="116" t="s">
        <v>1187</v>
      </c>
      <c r="AO6286" s="116" t="s">
        <v>1204</v>
      </c>
      <c r="AP6286" s="116"/>
      <c r="AQ6286" s="116" t="s">
        <v>1036</v>
      </c>
      <c r="AR6286" s="116" t="s">
        <v>1024</v>
      </c>
      <c r="AS6286" s="116">
        <v>22</v>
      </c>
    </row>
    <row r="6287" spans="40:45" x14ac:dyDescent="0.25">
      <c r="AN6287" s="116" t="s">
        <v>1187</v>
      </c>
      <c r="AO6287" s="116" t="s">
        <v>1204</v>
      </c>
      <c r="AP6287" s="116"/>
      <c r="AQ6287" s="116" t="s">
        <v>1037</v>
      </c>
      <c r="AR6287" s="116" t="s">
        <v>1024</v>
      </c>
      <c r="AS6287" s="116">
        <v>916</v>
      </c>
    </row>
    <row r="6288" spans="40:45" x14ac:dyDescent="0.25">
      <c r="AN6288" s="116" t="s">
        <v>1187</v>
      </c>
      <c r="AO6288" s="116" t="s">
        <v>1204</v>
      </c>
      <c r="AP6288" s="116"/>
      <c r="AQ6288" s="116" t="s">
        <v>1038</v>
      </c>
      <c r="AR6288" s="116" t="s">
        <v>1024</v>
      </c>
      <c r="AS6288" s="116">
        <v>1851</v>
      </c>
    </row>
    <row r="6289" spans="40:45" x14ac:dyDescent="0.25">
      <c r="AN6289" s="116" t="s">
        <v>1187</v>
      </c>
      <c r="AO6289" s="116" t="s">
        <v>1204</v>
      </c>
      <c r="AP6289" s="116"/>
      <c r="AQ6289" s="116" t="s">
        <v>1039</v>
      </c>
      <c r="AR6289" s="116" t="s">
        <v>1024</v>
      </c>
      <c r="AS6289" s="116">
        <v>226</v>
      </c>
    </row>
    <row r="6290" spans="40:45" x14ac:dyDescent="0.25">
      <c r="AN6290" s="116" t="s">
        <v>1187</v>
      </c>
      <c r="AO6290" s="116" t="s">
        <v>1204</v>
      </c>
      <c r="AP6290" s="116"/>
      <c r="AQ6290" s="116" t="s">
        <v>1040</v>
      </c>
      <c r="AR6290" s="116" t="s">
        <v>1024</v>
      </c>
      <c r="AS6290" s="116">
        <v>280</v>
      </c>
    </row>
    <row r="6291" spans="40:45" x14ac:dyDescent="0.25">
      <c r="AN6291" s="116" t="s">
        <v>1187</v>
      </c>
      <c r="AO6291" s="116" t="s">
        <v>1204</v>
      </c>
      <c r="AP6291" s="116"/>
      <c r="AQ6291" s="116" t="s">
        <v>1041</v>
      </c>
      <c r="AR6291" s="116" t="s">
        <v>1024</v>
      </c>
      <c r="AS6291" s="116">
        <v>74</v>
      </c>
    </row>
    <row r="6292" spans="40:45" x14ac:dyDescent="0.25">
      <c r="AN6292" s="116" t="s">
        <v>1187</v>
      </c>
      <c r="AO6292" s="116" t="s">
        <v>1204</v>
      </c>
      <c r="AP6292" s="116"/>
      <c r="AQ6292" s="116" t="s">
        <v>1042</v>
      </c>
      <c r="AR6292" s="116" t="s">
        <v>1024</v>
      </c>
      <c r="AS6292" s="116">
        <v>11</v>
      </c>
    </row>
    <row r="6293" spans="40:45" x14ac:dyDescent="0.25">
      <c r="AN6293" s="116" t="s">
        <v>1187</v>
      </c>
      <c r="AO6293" s="116"/>
      <c r="AP6293" s="116"/>
      <c r="AQ6293" s="116" t="s">
        <v>3</v>
      </c>
      <c r="AR6293" s="116" t="s">
        <v>1024</v>
      </c>
      <c r="AS6293" s="116">
        <v>7404</v>
      </c>
    </row>
    <row r="6294" spans="40:45" x14ac:dyDescent="0.25">
      <c r="AN6294" s="116" t="s">
        <v>1086</v>
      </c>
      <c r="AO6294" s="116" t="s">
        <v>1044</v>
      </c>
      <c r="AP6294" s="116"/>
      <c r="AQ6294" s="116" t="s">
        <v>1034</v>
      </c>
      <c r="AR6294" s="116" t="s">
        <v>1024</v>
      </c>
      <c r="AS6294" s="116">
        <v>87651</v>
      </c>
    </row>
    <row r="6295" spans="40:45" x14ac:dyDescent="0.25">
      <c r="AN6295" s="116" t="s">
        <v>1086</v>
      </c>
      <c r="AO6295" s="116" t="s">
        <v>1044</v>
      </c>
      <c r="AP6295" s="116"/>
      <c r="AQ6295" s="116" t="s">
        <v>1035</v>
      </c>
      <c r="AR6295" s="116" t="s">
        <v>1024</v>
      </c>
      <c r="AS6295" s="116">
        <v>417297</v>
      </c>
    </row>
    <row r="6296" spans="40:45" x14ac:dyDescent="0.25">
      <c r="AN6296" s="116" t="s">
        <v>1086</v>
      </c>
      <c r="AO6296" s="116" t="s">
        <v>1044</v>
      </c>
      <c r="AP6296" s="116"/>
      <c r="AQ6296" s="116" t="s">
        <v>1036</v>
      </c>
      <c r="AR6296" s="116" t="s">
        <v>1024</v>
      </c>
      <c r="AS6296" s="116">
        <v>46334</v>
      </c>
    </row>
    <row r="6297" spans="40:45" x14ac:dyDescent="0.25">
      <c r="AN6297" s="116" t="s">
        <v>1086</v>
      </c>
      <c r="AO6297" s="116" t="s">
        <v>1044</v>
      </c>
      <c r="AP6297" s="116"/>
      <c r="AQ6297" s="116" t="s">
        <v>1037</v>
      </c>
      <c r="AR6297" s="116" t="s">
        <v>1024</v>
      </c>
      <c r="AS6297" s="116">
        <v>12970</v>
      </c>
    </row>
    <row r="6298" spans="40:45" x14ac:dyDescent="0.25">
      <c r="AN6298" s="116" t="s">
        <v>1086</v>
      </c>
      <c r="AO6298" s="116" t="s">
        <v>1044</v>
      </c>
      <c r="AP6298" s="116"/>
      <c r="AQ6298" s="116" t="s">
        <v>1038</v>
      </c>
      <c r="AR6298" s="116" t="s">
        <v>1024</v>
      </c>
      <c r="AS6298" s="116">
        <v>1940</v>
      </c>
    </row>
    <row r="6299" spans="40:45" x14ac:dyDescent="0.25">
      <c r="AN6299" s="116" t="s">
        <v>1086</v>
      </c>
      <c r="AO6299" s="116" t="s">
        <v>1044</v>
      </c>
      <c r="AP6299" s="116"/>
      <c r="AQ6299" s="116" t="s">
        <v>1039</v>
      </c>
      <c r="AR6299" s="116" t="s">
        <v>1024</v>
      </c>
      <c r="AS6299" s="116">
        <v>25748</v>
      </c>
    </row>
    <row r="6300" spans="40:45" x14ac:dyDescent="0.25">
      <c r="AN6300" s="116" t="s">
        <v>1086</v>
      </c>
      <c r="AO6300" s="116" t="s">
        <v>1044</v>
      </c>
      <c r="AP6300" s="116"/>
      <c r="AQ6300" s="116" t="s">
        <v>1040</v>
      </c>
      <c r="AR6300" s="116" t="s">
        <v>1024</v>
      </c>
      <c r="AS6300" s="116">
        <v>1440</v>
      </c>
    </row>
    <row r="6301" spans="40:45" x14ac:dyDescent="0.25">
      <c r="AN6301" s="116" t="s">
        <v>1086</v>
      </c>
      <c r="AO6301" s="116" t="s">
        <v>1044</v>
      </c>
      <c r="AP6301" s="116"/>
      <c r="AQ6301" s="116" t="s">
        <v>1041</v>
      </c>
      <c r="AR6301" s="116" t="s">
        <v>1024</v>
      </c>
      <c r="AS6301" s="116">
        <v>28768</v>
      </c>
    </row>
    <row r="6302" spans="40:45" x14ac:dyDescent="0.25">
      <c r="AN6302" s="116" t="s">
        <v>1086</v>
      </c>
      <c r="AO6302" s="116" t="s">
        <v>1044</v>
      </c>
      <c r="AP6302" s="116"/>
      <c r="AQ6302" s="116" t="s">
        <v>1042</v>
      </c>
      <c r="AR6302" s="116" t="s">
        <v>1024</v>
      </c>
      <c r="AS6302" s="116">
        <v>5455</v>
      </c>
    </row>
    <row r="6303" spans="40:45" x14ac:dyDescent="0.25">
      <c r="AN6303" s="116" t="s">
        <v>1086</v>
      </c>
      <c r="AO6303" s="116"/>
      <c r="AP6303" s="116"/>
      <c r="AQ6303" s="116" t="s">
        <v>3</v>
      </c>
      <c r="AR6303" s="116" t="s">
        <v>1024</v>
      </c>
      <c r="AS6303" s="116">
        <v>627604</v>
      </c>
    </row>
    <row r="6304" spans="40:45" x14ac:dyDescent="0.25">
      <c r="AN6304" s="116" t="s">
        <v>1086</v>
      </c>
      <c r="AO6304" s="116" t="s">
        <v>1205</v>
      </c>
      <c r="AP6304" s="116"/>
      <c r="AQ6304" s="116" t="s">
        <v>1034</v>
      </c>
      <c r="AR6304" s="116" t="s">
        <v>1024</v>
      </c>
      <c r="AS6304" s="116">
        <v>25520</v>
      </c>
    </row>
    <row r="6305" spans="40:45" x14ac:dyDescent="0.25">
      <c r="AN6305" s="116" t="s">
        <v>1086</v>
      </c>
      <c r="AO6305" s="116" t="s">
        <v>1205</v>
      </c>
      <c r="AP6305" s="116"/>
      <c r="AQ6305" s="116" t="s">
        <v>1035</v>
      </c>
      <c r="AR6305" s="116" t="s">
        <v>1024</v>
      </c>
      <c r="AS6305" s="116">
        <v>145072</v>
      </c>
    </row>
    <row r="6306" spans="40:45" x14ac:dyDescent="0.25">
      <c r="AN6306" s="116" t="s">
        <v>1086</v>
      </c>
      <c r="AO6306" s="116" t="s">
        <v>1205</v>
      </c>
      <c r="AP6306" s="116"/>
      <c r="AQ6306" s="116" t="s">
        <v>1036</v>
      </c>
      <c r="AR6306" s="116" t="s">
        <v>1024</v>
      </c>
      <c r="AS6306" s="116">
        <v>2989</v>
      </c>
    </row>
    <row r="6307" spans="40:45" x14ac:dyDescent="0.25">
      <c r="AN6307" s="116" t="s">
        <v>1086</v>
      </c>
      <c r="AO6307" s="116" t="s">
        <v>1205</v>
      </c>
      <c r="AP6307" s="116"/>
      <c r="AQ6307" s="116" t="s">
        <v>1037</v>
      </c>
      <c r="AR6307" s="116" t="s">
        <v>1024</v>
      </c>
      <c r="AS6307" s="116">
        <v>3272</v>
      </c>
    </row>
    <row r="6308" spans="40:45" x14ac:dyDescent="0.25">
      <c r="AN6308" s="116" t="s">
        <v>1086</v>
      </c>
      <c r="AO6308" s="116"/>
      <c r="AP6308" s="116"/>
      <c r="AQ6308" s="116" t="s">
        <v>3</v>
      </c>
      <c r="AR6308" s="116" t="s">
        <v>1024</v>
      </c>
      <c r="AS6308" s="116">
        <v>176854</v>
      </c>
    </row>
    <row r="6309" spans="40:45" x14ac:dyDescent="0.25">
      <c r="AN6309" s="116" t="s">
        <v>1086</v>
      </c>
      <c r="AO6309" s="116" t="s">
        <v>1206</v>
      </c>
      <c r="AP6309" s="116"/>
      <c r="AQ6309" s="116" t="s">
        <v>1034</v>
      </c>
      <c r="AR6309" s="116" t="s">
        <v>1024</v>
      </c>
      <c r="AS6309" s="116">
        <v>55338</v>
      </c>
    </row>
    <row r="6310" spans="40:45" x14ac:dyDescent="0.25">
      <c r="AN6310" s="116" t="s">
        <v>1086</v>
      </c>
      <c r="AO6310" s="116" t="s">
        <v>1206</v>
      </c>
      <c r="AP6310" s="116"/>
      <c r="AQ6310" s="116" t="s">
        <v>1035</v>
      </c>
      <c r="AR6310" s="116" t="s">
        <v>1024</v>
      </c>
      <c r="AS6310" s="116">
        <v>233127</v>
      </c>
    </row>
    <row r="6311" spans="40:45" x14ac:dyDescent="0.25">
      <c r="AN6311" s="116" t="s">
        <v>1086</v>
      </c>
      <c r="AO6311" s="116" t="s">
        <v>1206</v>
      </c>
      <c r="AP6311" s="116"/>
      <c r="AQ6311" s="116" t="s">
        <v>1036</v>
      </c>
      <c r="AR6311" s="116" t="s">
        <v>1024</v>
      </c>
      <c r="AS6311" s="116">
        <v>7909</v>
      </c>
    </row>
    <row r="6312" spans="40:45" x14ac:dyDescent="0.25">
      <c r="AN6312" s="116" t="s">
        <v>1086</v>
      </c>
      <c r="AO6312" s="116" t="s">
        <v>1206</v>
      </c>
      <c r="AP6312" s="116"/>
      <c r="AQ6312" s="116" t="s">
        <v>1037</v>
      </c>
      <c r="AR6312" s="116" t="s">
        <v>1024</v>
      </c>
      <c r="AS6312" s="116">
        <v>2598</v>
      </c>
    </row>
    <row r="6313" spans="40:45" x14ac:dyDescent="0.25">
      <c r="AN6313" s="116" t="s">
        <v>1086</v>
      </c>
      <c r="AO6313" s="116" t="s">
        <v>1206</v>
      </c>
      <c r="AP6313" s="116"/>
      <c r="AQ6313" s="116" t="s">
        <v>1038</v>
      </c>
      <c r="AR6313" s="116" t="s">
        <v>1024</v>
      </c>
      <c r="AS6313" s="116">
        <v>23</v>
      </c>
    </row>
    <row r="6314" spans="40:45" x14ac:dyDescent="0.25">
      <c r="AN6314" s="116" t="s">
        <v>1086</v>
      </c>
      <c r="AO6314" s="116" t="s">
        <v>1206</v>
      </c>
      <c r="AP6314" s="116"/>
      <c r="AQ6314" s="116" t="s">
        <v>1039</v>
      </c>
      <c r="AR6314" s="116" t="s">
        <v>1024</v>
      </c>
      <c r="AS6314" s="116">
        <v>259</v>
      </c>
    </row>
    <row r="6315" spans="40:45" x14ac:dyDescent="0.25">
      <c r="AN6315" s="116" t="s">
        <v>1086</v>
      </c>
      <c r="AO6315" s="116" t="s">
        <v>1206</v>
      </c>
      <c r="AP6315" s="116"/>
      <c r="AQ6315" s="116" t="s">
        <v>1040</v>
      </c>
      <c r="AR6315" s="116" t="s">
        <v>1024</v>
      </c>
      <c r="AS6315" s="116">
        <v>37</v>
      </c>
    </row>
    <row r="6316" spans="40:45" x14ac:dyDescent="0.25">
      <c r="AN6316" s="116" t="s">
        <v>1086</v>
      </c>
      <c r="AO6316" s="116" t="s">
        <v>1206</v>
      </c>
      <c r="AP6316" s="116"/>
      <c r="AQ6316" s="116" t="s">
        <v>1041</v>
      </c>
      <c r="AR6316" s="116" t="s">
        <v>1024</v>
      </c>
      <c r="AS6316" s="116">
        <v>27205</v>
      </c>
    </row>
    <row r="6317" spans="40:45" x14ac:dyDescent="0.25">
      <c r="AN6317" s="116" t="s">
        <v>1086</v>
      </c>
      <c r="AO6317" s="116" t="s">
        <v>1206</v>
      </c>
      <c r="AP6317" s="116"/>
      <c r="AQ6317" s="116" t="s">
        <v>1042</v>
      </c>
      <c r="AR6317" s="116" t="s">
        <v>1024</v>
      </c>
      <c r="AS6317" s="116">
        <v>120</v>
      </c>
    </row>
    <row r="6318" spans="40:45" x14ac:dyDescent="0.25">
      <c r="AN6318" s="116" t="s">
        <v>1086</v>
      </c>
      <c r="AO6318" s="116"/>
      <c r="AP6318" s="116"/>
      <c r="AQ6318" s="116" t="s">
        <v>3</v>
      </c>
      <c r="AR6318" s="116" t="s">
        <v>1024</v>
      </c>
      <c r="AS6318" s="116">
        <v>326616</v>
      </c>
    </row>
    <row r="6319" spans="40:45" x14ac:dyDescent="0.25">
      <c r="AN6319" s="116" t="s">
        <v>1086</v>
      </c>
      <c r="AO6319" s="116" t="s">
        <v>1207</v>
      </c>
      <c r="AP6319" s="116"/>
      <c r="AQ6319" s="116" t="s">
        <v>1034</v>
      </c>
      <c r="AR6319" s="116" t="s">
        <v>1024</v>
      </c>
      <c r="AS6319" s="116">
        <v>1117</v>
      </c>
    </row>
    <row r="6320" spans="40:45" x14ac:dyDescent="0.25">
      <c r="AN6320" s="116" t="s">
        <v>1086</v>
      </c>
      <c r="AO6320" s="116" t="s">
        <v>1207</v>
      </c>
      <c r="AP6320" s="116"/>
      <c r="AQ6320" s="116" t="s">
        <v>1035</v>
      </c>
      <c r="AR6320" s="116" t="s">
        <v>1024</v>
      </c>
      <c r="AS6320" s="116">
        <v>19466</v>
      </c>
    </row>
    <row r="6321" spans="40:45" x14ac:dyDescent="0.25">
      <c r="AN6321" s="116" t="s">
        <v>1086</v>
      </c>
      <c r="AO6321" s="116" t="s">
        <v>1207</v>
      </c>
      <c r="AP6321" s="116"/>
      <c r="AQ6321" s="116" t="s">
        <v>1036</v>
      </c>
      <c r="AR6321" s="116" t="s">
        <v>1024</v>
      </c>
      <c r="AS6321" s="116">
        <v>9651</v>
      </c>
    </row>
    <row r="6322" spans="40:45" x14ac:dyDescent="0.25">
      <c r="AN6322" s="116" t="s">
        <v>1086</v>
      </c>
      <c r="AO6322" s="116" t="s">
        <v>1207</v>
      </c>
      <c r="AP6322" s="116"/>
      <c r="AQ6322" s="116" t="s">
        <v>1037</v>
      </c>
      <c r="AR6322" s="116" t="s">
        <v>1024</v>
      </c>
      <c r="AS6322" s="116">
        <v>2845</v>
      </c>
    </row>
    <row r="6323" spans="40:45" x14ac:dyDescent="0.25">
      <c r="AN6323" s="116" t="s">
        <v>1086</v>
      </c>
      <c r="AO6323" s="116" t="s">
        <v>1207</v>
      </c>
      <c r="AP6323" s="116"/>
      <c r="AQ6323" s="116" t="s">
        <v>1038</v>
      </c>
      <c r="AR6323" s="116" t="s">
        <v>1024</v>
      </c>
      <c r="AS6323" s="116">
        <v>1698</v>
      </c>
    </row>
    <row r="6324" spans="40:45" x14ac:dyDescent="0.25">
      <c r="AN6324" s="116" t="s">
        <v>1086</v>
      </c>
      <c r="AO6324" s="116" t="s">
        <v>1207</v>
      </c>
      <c r="AP6324" s="116"/>
      <c r="AQ6324" s="116" t="s">
        <v>1039</v>
      </c>
      <c r="AR6324" s="116" t="s">
        <v>1024</v>
      </c>
      <c r="AS6324" s="116">
        <v>4342</v>
      </c>
    </row>
    <row r="6325" spans="40:45" x14ac:dyDescent="0.25">
      <c r="AN6325" s="116" t="s">
        <v>1086</v>
      </c>
      <c r="AO6325" s="116" t="s">
        <v>1207</v>
      </c>
      <c r="AP6325" s="116"/>
      <c r="AQ6325" s="116" t="s">
        <v>1040</v>
      </c>
      <c r="AR6325" s="116" t="s">
        <v>1024</v>
      </c>
      <c r="AS6325" s="116">
        <v>172</v>
      </c>
    </row>
    <row r="6326" spans="40:45" x14ac:dyDescent="0.25">
      <c r="AN6326" s="116" t="s">
        <v>1086</v>
      </c>
      <c r="AO6326" s="116" t="s">
        <v>1207</v>
      </c>
      <c r="AP6326" s="116"/>
      <c r="AQ6326" s="116" t="s">
        <v>1041</v>
      </c>
      <c r="AR6326" s="116" t="s">
        <v>1024</v>
      </c>
      <c r="AS6326" s="116">
        <v>557</v>
      </c>
    </row>
    <row r="6327" spans="40:45" x14ac:dyDescent="0.25">
      <c r="AN6327" s="116" t="s">
        <v>1086</v>
      </c>
      <c r="AO6327" s="116" t="s">
        <v>1207</v>
      </c>
      <c r="AP6327" s="116"/>
      <c r="AQ6327" s="116" t="s">
        <v>1042</v>
      </c>
      <c r="AR6327" s="116" t="s">
        <v>1024</v>
      </c>
      <c r="AS6327" s="116">
        <v>1333</v>
      </c>
    </row>
    <row r="6328" spans="40:45" x14ac:dyDescent="0.25">
      <c r="AN6328" s="116" t="s">
        <v>1086</v>
      </c>
      <c r="AO6328" s="116"/>
      <c r="AP6328" s="116"/>
      <c r="AQ6328" s="116" t="s">
        <v>3</v>
      </c>
      <c r="AR6328" s="116" t="s">
        <v>1024</v>
      </c>
      <c r="AS6328" s="116">
        <v>41180</v>
      </c>
    </row>
    <row r="6329" spans="40:45" x14ac:dyDescent="0.25">
      <c r="AN6329" s="116" t="s">
        <v>1086</v>
      </c>
      <c r="AO6329" s="116" t="s">
        <v>1208</v>
      </c>
      <c r="AP6329" s="116"/>
      <c r="AQ6329" s="116" t="s">
        <v>1034</v>
      </c>
      <c r="AR6329" s="116" t="s">
        <v>1024</v>
      </c>
      <c r="AS6329" s="116">
        <v>5084</v>
      </c>
    </row>
    <row r="6330" spans="40:45" x14ac:dyDescent="0.25">
      <c r="AN6330" s="116" t="s">
        <v>1086</v>
      </c>
      <c r="AO6330" s="116" t="s">
        <v>1208</v>
      </c>
      <c r="AP6330" s="116"/>
      <c r="AQ6330" s="116" t="s">
        <v>1035</v>
      </c>
      <c r="AR6330" s="116" t="s">
        <v>1024</v>
      </c>
      <c r="AS6330" s="116">
        <v>18287</v>
      </c>
    </row>
    <row r="6331" spans="40:45" x14ac:dyDescent="0.25">
      <c r="AN6331" s="116" t="s">
        <v>1086</v>
      </c>
      <c r="AO6331" s="116" t="s">
        <v>1208</v>
      </c>
      <c r="AP6331" s="116"/>
      <c r="AQ6331" s="116" t="s">
        <v>1036</v>
      </c>
      <c r="AR6331" s="116" t="s">
        <v>1024</v>
      </c>
      <c r="AS6331" s="116">
        <v>21276</v>
      </c>
    </row>
    <row r="6332" spans="40:45" x14ac:dyDescent="0.25">
      <c r="AN6332" s="116" t="s">
        <v>1086</v>
      </c>
      <c r="AO6332" s="116" t="s">
        <v>1208</v>
      </c>
      <c r="AP6332" s="116"/>
      <c r="AQ6332" s="116" t="s">
        <v>1037</v>
      </c>
      <c r="AR6332" s="116" t="s">
        <v>1024</v>
      </c>
      <c r="AS6332" s="116">
        <v>3480</v>
      </c>
    </row>
    <row r="6333" spans="40:45" x14ac:dyDescent="0.25">
      <c r="AN6333" s="116" t="s">
        <v>1086</v>
      </c>
      <c r="AO6333" s="116" t="s">
        <v>1208</v>
      </c>
      <c r="AP6333" s="116"/>
      <c r="AQ6333" s="116" t="s">
        <v>1038</v>
      </c>
      <c r="AR6333" s="116" t="s">
        <v>1024</v>
      </c>
      <c r="AS6333" s="116">
        <v>219</v>
      </c>
    </row>
    <row r="6334" spans="40:45" x14ac:dyDescent="0.25">
      <c r="AN6334" s="116" t="s">
        <v>1086</v>
      </c>
      <c r="AO6334" s="116" t="s">
        <v>1208</v>
      </c>
      <c r="AP6334" s="116"/>
      <c r="AQ6334" s="116" t="s">
        <v>1039</v>
      </c>
      <c r="AR6334" s="116" t="s">
        <v>1024</v>
      </c>
      <c r="AS6334" s="116">
        <v>21065</v>
      </c>
    </row>
    <row r="6335" spans="40:45" x14ac:dyDescent="0.25">
      <c r="AN6335" s="116" t="s">
        <v>1086</v>
      </c>
      <c r="AO6335" s="116" t="s">
        <v>1208</v>
      </c>
      <c r="AP6335" s="116"/>
      <c r="AQ6335" s="116" t="s">
        <v>1040</v>
      </c>
      <c r="AR6335" s="116" t="s">
        <v>1024</v>
      </c>
      <c r="AS6335" s="116">
        <v>383</v>
      </c>
    </row>
    <row r="6336" spans="40:45" x14ac:dyDescent="0.25">
      <c r="AN6336" s="116" t="s">
        <v>1086</v>
      </c>
      <c r="AO6336" s="116" t="s">
        <v>1208</v>
      </c>
      <c r="AP6336" s="116"/>
      <c r="AQ6336" s="116" t="s">
        <v>1041</v>
      </c>
      <c r="AR6336" s="116" t="s">
        <v>1024</v>
      </c>
      <c r="AS6336" s="116">
        <v>1006</v>
      </c>
    </row>
    <row r="6337" spans="40:45" x14ac:dyDescent="0.25">
      <c r="AN6337" s="116" t="s">
        <v>1086</v>
      </c>
      <c r="AO6337" s="116" t="s">
        <v>1208</v>
      </c>
      <c r="AP6337" s="116"/>
      <c r="AQ6337" s="116" t="s">
        <v>1042</v>
      </c>
      <c r="AR6337" s="116" t="s">
        <v>1024</v>
      </c>
      <c r="AS6337" s="116">
        <v>1107</v>
      </c>
    </row>
    <row r="6338" spans="40:45" x14ac:dyDescent="0.25">
      <c r="AN6338" s="116" t="s">
        <v>1086</v>
      </c>
      <c r="AO6338" s="116"/>
      <c r="AP6338" s="116"/>
      <c r="AQ6338" s="116" t="s">
        <v>3</v>
      </c>
      <c r="AR6338" s="116" t="s">
        <v>1024</v>
      </c>
      <c r="AS6338" s="116">
        <v>71905</v>
      </c>
    </row>
    <row r="6339" spans="40:45" x14ac:dyDescent="0.25">
      <c r="AN6339" s="116" t="s">
        <v>1086</v>
      </c>
      <c r="AO6339" s="116" t="s">
        <v>1209</v>
      </c>
      <c r="AP6339" s="116"/>
      <c r="AQ6339" s="116" t="s">
        <v>1034</v>
      </c>
      <c r="AR6339" s="116" t="s">
        <v>1024</v>
      </c>
      <c r="AS6339" s="116">
        <v>71</v>
      </c>
    </row>
    <row r="6340" spans="40:45" x14ac:dyDescent="0.25">
      <c r="AN6340" s="116" t="s">
        <v>1086</v>
      </c>
      <c r="AO6340" s="116" t="s">
        <v>1209</v>
      </c>
      <c r="AP6340" s="116"/>
      <c r="AQ6340" s="116" t="s">
        <v>1035</v>
      </c>
      <c r="AR6340" s="116" t="s">
        <v>1024</v>
      </c>
      <c r="AS6340" s="116">
        <v>1290</v>
      </c>
    </row>
    <row r="6341" spans="40:45" x14ac:dyDescent="0.25">
      <c r="AN6341" s="116" t="s">
        <v>1086</v>
      </c>
      <c r="AO6341" s="116" t="s">
        <v>1209</v>
      </c>
      <c r="AP6341" s="116"/>
      <c r="AQ6341" s="116" t="s">
        <v>1036</v>
      </c>
      <c r="AR6341" s="116" t="s">
        <v>1024</v>
      </c>
      <c r="AS6341" s="116">
        <v>4340</v>
      </c>
    </row>
    <row r="6342" spans="40:45" x14ac:dyDescent="0.25">
      <c r="AN6342" s="116" t="s">
        <v>1086</v>
      </c>
      <c r="AO6342" s="116" t="s">
        <v>1209</v>
      </c>
      <c r="AP6342" s="116"/>
      <c r="AQ6342" s="116" t="s">
        <v>1037</v>
      </c>
      <c r="AR6342" s="116" t="s">
        <v>1024</v>
      </c>
      <c r="AS6342" s="116">
        <v>425</v>
      </c>
    </row>
    <row r="6343" spans="40:45" x14ac:dyDescent="0.25">
      <c r="AN6343" s="116" t="s">
        <v>1086</v>
      </c>
      <c r="AO6343" s="116" t="s">
        <v>1209</v>
      </c>
      <c r="AP6343" s="116"/>
      <c r="AQ6343" s="116" t="s">
        <v>1039</v>
      </c>
      <c r="AR6343" s="116" t="s">
        <v>1024</v>
      </c>
      <c r="AS6343" s="116">
        <v>43</v>
      </c>
    </row>
    <row r="6344" spans="40:45" x14ac:dyDescent="0.25">
      <c r="AN6344" s="116" t="s">
        <v>1086</v>
      </c>
      <c r="AO6344" s="116" t="s">
        <v>1209</v>
      </c>
      <c r="AP6344" s="116"/>
      <c r="AQ6344" s="116" t="s">
        <v>1040</v>
      </c>
      <c r="AR6344" s="116" t="s">
        <v>1024</v>
      </c>
      <c r="AS6344" s="116">
        <v>553</v>
      </c>
    </row>
    <row r="6345" spans="40:45" x14ac:dyDescent="0.25">
      <c r="AN6345" s="116" t="s">
        <v>1086</v>
      </c>
      <c r="AO6345" s="116" t="s">
        <v>1209</v>
      </c>
      <c r="AP6345" s="116"/>
      <c r="AQ6345" s="116" t="s">
        <v>1042</v>
      </c>
      <c r="AR6345" s="116" t="s">
        <v>1024</v>
      </c>
      <c r="AS6345" s="116">
        <v>541</v>
      </c>
    </row>
    <row r="6346" spans="40:45" x14ac:dyDescent="0.25">
      <c r="AN6346" s="116" t="s">
        <v>1086</v>
      </c>
      <c r="AO6346" s="116"/>
      <c r="AP6346" s="116"/>
      <c r="AQ6346" s="116" t="s">
        <v>3</v>
      </c>
      <c r="AR6346" s="116" t="s">
        <v>1024</v>
      </c>
      <c r="AS6346" s="116">
        <v>7264</v>
      </c>
    </row>
    <row r="6347" spans="40:45" x14ac:dyDescent="0.25">
      <c r="AN6347" s="116" t="s">
        <v>1086</v>
      </c>
      <c r="AO6347" s="116" t="s">
        <v>1210</v>
      </c>
      <c r="AP6347" s="116"/>
      <c r="AQ6347" s="116" t="s">
        <v>1034</v>
      </c>
      <c r="AR6347" s="116" t="s">
        <v>1024</v>
      </c>
      <c r="AS6347" s="116">
        <v>521</v>
      </c>
    </row>
    <row r="6348" spans="40:45" x14ac:dyDescent="0.25">
      <c r="AN6348" s="116" t="s">
        <v>1086</v>
      </c>
      <c r="AO6348" s="116" t="s">
        <v>1210</v>
      </c>
      <c r="AP6348" s="116"/>
      <c r="AQ6348" s="116" t="s">
        <v>1035</v>
      </c>
      <c r="AR6348" s="116" t="s">
        <v>1024</v>
      </c>
      <c r="AS6348" s="116">
        <v>55</v>
      </c>
    </row>
    <row r="6349" spans="40:45" x14ac:dyDescent="0.25">
      <c r="AN6349" s="116" t="s">
        <v>1086</v>
      </c>
      <c r="AO6349" s="116" t="s">
        <v>1210</v>
      </c>
      <c r="AP6349" s="116"/>
      <c r="AQ6349" s="116" t="s">
        <v>1036</v>
      </c>
      <c r="AR6349" s="116" t="s">
        <v>1024</v>
      </c>
      <c r="AS6349" s="116">
        <v>169</v>
      </c>
    </row>
    <row r="6350" spans="40:45" x14ac:dyDescent="0.25">
      <c r="AN6350" s="116" t="s">
        <v>1086</v>
      </c>
      <c r="AO6350" s="116" t="s">
        <v>1210</v>
      </c>
      <c r="AP6350" s="116"/>
      <c r="AQ6350" s="116" t="s">
        <v>1037</v>
      </c>
      <c r="AR6350" s="116" t="s">
        <v>1024</v>
      </c>
      <c r="AS6350" s="116">
        <v>350</v>
      </c>
    </row>
    <row r="6351" spans="40:45" x14ac:dyDescent="0.25">
      <c r="AN6351" s="116" t="s">
        <v>1086</v>
      </c>
      <c r="AO6351" s="116" t="s">
        <v>1210</v>
      </c>
      <c r="AP6351" s="116"/>
      <c r="AQ6351" s="116" t="s">
        <v>1039</v>
      </c>
      <c r="AR6351" s="116" t="s">
        <v>1024</v>
      </c>
      <c r="AS6351" s="116">
        <v>40</v>
      </c>
    </row>
    <row r="6352" spans="40:45" x14ac:dyDescent="0.25">
      <c r="AN6352" s="116" t="s">
        <v>1086</v>
      </c>
      <c r="AO6352" s="116" t="s">
        <v>1210</v>
      </c>
      <c r="AP6352" s="116"/>
      <c r="AQ6352" s="116" t="s">
        <v>1040</v>
      </c>
      <c r="AR6352" s="116" t="s">
        <v>1024</v>
      </c>
      <c r="AS6352" s="116">
        <v>295</v>
      </c>
    </row>
    <row r="6353" spans="40:45" x14ac:dyDescent="0.25">
      <c r="AN6353" s="116" t="s">
        <v>1086</v>
      </c>
      <c r="AO6353" s="116" t="s">
        <v>1210</v>
      </c>
      <c r="AP6353" s="116"/>
      <c r="AQ6353" s="116" t="s">
        <v>1042</v>
      </c>
      <c r="AR6353" s="116" t="s">
        <v>1024</v>
      </c>
      <c r="AS6353" s="116">
        <v>2355</v>
      </c>
    </row>
    <row r="6354" spans="40:45" x14ac:dyDescent="0.25">
      <c r="AN6354" s="116" t="s">
        <v>1086</v>
      </c>
      <c r="AO6354" s="116"/>
      <c r="AP6354" s="116"/>
      <c r="AQ6354" s="116" t="s">
        <v>3</v>
      </c>
      <c r="AR6354" s="116" t="s">
        <v>1024</v>
      </c>
      <c r="AS6354" s="116">
        <v>3785</v>
      </c>
    </row>
    <row r="6355" spans="40:45" x14ac:dyDescent="0.25">
      <c r="AN6355" s="116" t="s">
        <v>1192</v>
      </c>
      <c r="AO6355" s="116" t="s">
        <v>1044</v>
      </c>
      <c r="AP6355" s="116"/>
      <c r="AQ6355" s="116" t="s">
        <v>1034</v>
      </c>
      <c r="AR6355" s="116" t="s">
        <v>1024</v>
      </c>
      <c r="AS6355" s="116">
        <v>164316</v>
      </c>
    </row>
    <row r="6356" spans="40:45" x14ac:dyDescent="0.25">
      <c r="AN6356" s="116" t="s">
        <v>1192</v>
      </c>
      <c r="AO6356" s="116" t="s">
        <v>1044</v>
      </c>
      <c r="AP6356" s="116"/>
      <c r="AQ6356" s="116" t="s">
        <v>1035</v>
      </c>
      <c r="AR6356" s="116" t="s">
        <v>1024</v>
      </c>
      <c r="AS6356" s="116">
        <v>162885</v>
      </c>
    </row>
    <row r="6357" spans="40:45" x14ac:dyDescent="0.25">
      <c r="AN6357" s="116" t="s">
        <v>1192</v>
      </c>
      <c r="AO6357" s="116" t="s">
        <v>1044</v>
      </c>
      <c r="AP6357" s="116"/>
      <c r="AQ6357" s="116" t="s">
        <v>1036</v>
      </c>
      <c r="AR6357" s="116" t="s">
        <v>1024</v>
      </c>
      <c r="AS6357" s="116">
        <v>389</v>
      </c>
    </row>
    <row r="6358" spans="40:45" x14ac:dyDescent="0.25">
      <c r="AN6358" s="116" t="s">
        <v>1192</v>
      </c>
      <c r="AO6358" s="116" t="s">
        <v>1044</v>
      </c>
      <c r="AP6358" s="116"/>
      <c r="AQ6358" s="116" t="s">
        <v>1037</v>
      </c>
      <c r="AR6358" s="116" t="s">
        <v>1024</v>
      </c>
      <c r="AS6358" s="116">
        <v>172955</v>
      </c>
    </row>
    <row r="6359" spans="40:45" x14ac:dyDescent="0.25">
      <c r="AN6359" s="116" t="s">
        <v>1192</v>
      </c>
      <c r="AO6359" s="116" t="s">
        <v>1044</v>
      </c>
      <c r="AP6359" s="116"/>
      <c r="AQ6359" s="116" t="s">
        <v>1038</v>
      </c>
      <c r="AR6359" s="116" t="s">
        <v>1024</v>
      </c>
      <c r="AS6359" s="116">
        <v>243836</v>
      </c>
    </row>
    <row r="6360" spans="40:45" x14ac:dyDescent="0.25">
      <c r="AN6360" s="116" t="s">
        <v>1192</v>
      </c>
      <c r="AO6360" s="116" t="s">
        <v>1044</v>
      </c>
      <c r="AP6360" s="116"/>
      <c r="AQ6360" s="116" t="s">
        <v>1039</v>
      </c>
      <c r="AR6360" s="116" t="s">
        <v>1024</v>
      </c>
      <c r="AS6360" s="116">
        <v>182448</v>
      </c>
    </row>
    <row r="6361" spans="40:45" x14ac:dyDescent="0.25">
      <c r="AN6361" s="116" t="s">
        <v>1192</v>
      </c>
      <c r="AO6361" s="116" t="s">
        <v>1044</v>
      </c>
      <c r="AP6361" s="116"/>
      <c r="AQ6361" s="116" t="s">
        <v>1040</v>
      </c>
      <c r="AR6361" s="116" t="s">
        <v>1024</v>
      </c>
      <c r="AS6361" s="116">
        <v>259566</v>
      </c>
    </row>
    <row r="6362" spans="40:45" x14ac:dyDescent="0.25">
      <c r="AN6362" s="116" t="s">
        <v>1192</v>
      </c>
      <c r="AO6362" s="116" t="s">
        <v>1044</v>
      </c>
      <c r="AP6362" s="116"/>
      <c r="AQ6362" s="116" t="s">
        <v>1041</v>
      </c>
      <c r="AR6362" s="116" t="s">
        <v>1024</v>
      </c>
      <c r="AS6362" s="116">
        <v>81383</v>
      </c>
    </row>
    <row r="6363" spans="40:45" x14ac:dyDescent="0.25">
      <c r="AN6363" s="116" t="s">
        <v>1192</v>
      </c>
      <c r="AO6363" s="116" t="s">
        <v>1044</v>
      </c>
      <c r="AP6363" s="116"/>
      <c r="AQ6363" s="116" t="s">
        <v>1042</v>
      </c>
      <c r="AR6363" s="116" t="s">
        <v>1024</v>
      </c>
      <c r="AS6363" s="116">
        <v>197997</v>
      </c>
    </row>
    <row r="6364" spans="40:45" x14ac:dyDescent="0.25">
      <c r="AN6364" s="116" t="s">
        <v>1192</v>
      </c>
      <c r="AO6364" s="116"/>
      <c r="AP6364" s="116"/>
      <c r="AQ6364" s="116" t="s">
        <v>3</v>
      </c>
      <c r="AR6364" s="116" t="s">
        <v>1024</v>
      </c>
      <c r="AS6364" s="116">
        <v>1465775</v>
      </c>
    </row>
    <row r="6365" spans="40:45" x14ac:dyDescent="0.25">
      <c r="AN6365" s="116" t="s">
        <v>1192</v>
      </c>
      <c r="AO6365" s="116" t="s">
        <v>1211</v>
      </c>
      <c r="AP6365" s="116"/>
      <c r="AQ6365" s="116" t="s">
        <v>1034</v>
      </c>
      <c r="AR6365" s="116" t="s">
        <v>1024</v>
      </c>
      <c r="AS6365" s="116">
        <v>806</v>
      </c>
    </row>
    <row r="6366" spans="40:45" x14ac:dyDescent="0.25">
      <c r="AN6366" s="116" t="s">
        <v>1192</v>
      </c>
      <c r="AO6366" s="116" t="s">
        <v>1211</v>
      </c>
      <c r="AP6366" s="116"/>
      <c r="AQ6366" s="116" t="s">
        <v>1035</v>
      </c>
      <c r="AR6366" s="116" t="s">
        <v>1024</v>
      </c>
      <c r="AS6366" s="116">
        <v>233</v>
      </c>
    </row>
    <row r="6367" spans="40:45" x14ac:dyDescent="0.25">
      <c r="AN6367" s="116" t="s">
        <v>1192</v>
      </c>
      <c r="AO6367" s="116" t="s">
        <v>1211</v>
      </c>
      <c r="AP6367" s="116"/>
      <c r="AQ6367" s="116" t="s">
        <v>1036</v>
      </c>
      <c r="AR6367" s="116" t="s">
        <v>1024</v>
      </c>
      <c r="AS6367" s="116">
        <v>123</v>
      </c>
    </row>
    <row r="6368" spans="40:45" x14ac:dyDescent="0.25">
      <c r="AN6368" s="116" t="s">
        <v>1192</v>
      </c>
      <c r="AO6368" s="116" t="s">
        <v>1211</v>
      </c>
      <c r="AP6368" s="116"/>
      <c r="AQ6368" s="116" t="s">
        <v>1037</v>
      </c>
      <c r="AR6368" s="116" t="s">
        <v>1024</v>
      </c>
      <c r="AS6368" s="116">
        <v>303</v>
      </c>
    </row>
    <row r="6369" spans="40:45" x14ac:dyDescent="0.25">
      <c r="AN6369" s="116" t="s">
        <v>1192</v>
      </c>
      <c r="AO6369" s="116" t="s">
        <v>1211</v>
      </c>
      <c r="AP6369" s="116"/>
      <c r="AQ6369" s="116" t="s">
        <v>1038</v>
      </c>
      <c r="AR6369" s="116" t="s">
        <v>1024</v>
      </c>
      <c r="AS6369" s="116">
        <v>434</v>
      </c>
    </row>
    <row r="6370" spans="40:45" x14ac:dyDescent="0.25">
      <c r="AN6370" s="116" t="s">
        <v>1192</v>
      </c>
      <c r="AO6370" s="116" t="s">
        <v>1211</v>
      </c>
      <c r="AP6370" s="116"/>
      <c r="AQ6370" s="116" t="s">
        <v>1039</v>
      </c>
      <c r="AR6370" s="116" t="s">
        <v>1024</v>
      </c>
      <c r="AS6370" s="116">
        <v>226</v>
      </c>
    </row>
    <row r="6371" spans="40:45" x14ac:dyDescent="0.25">
      <c r="AN6371" s="116" t="s">
        <v>1192</v>
      </c>
      <c r="AO6371" s="116" t="s">
        <v>1211</v>
      </c>
      <c r="AP6371" s="116"/>
      <c r="AQ6371" s="116" t="s">
        <v>1040</v>
      </c>
      <c r="AR6371" s="116" t="s">
        <v>1024</v>
      </c>
      <c r="AS6371" s="116">
        <v>564</v>
      </c>
    </row>
    <row r="6372" spans="40:45" x14ac:dyDescent="0.25">
      <c r="AN6372" s="116" t="s">
        <v>1192</v>
      </c>
      <c r="AO6372" s="116" t="s">
        <v>1211</v>
      </c>
      <c r="AP6372" s="116"/>
      <c r="AQ6372" s="116" t="s">
        <v>1041</v>
      </c>
      <c r="AR6372" s="116" t="s">
        <v>1024</v>
      </c>
      <c r="AS6372" s="116">
        <v>154</v>
      </c>
    </row>
    <row r="6373" spans="40:45" x14ac:dyDescent="0.25">
      <c r="AN6373" s="116" t="s">
        <v>1192</v>
      </c>
      <c r="AO6373" s="116" t="s">
        <v>1211</v>
      </c>
      <c r="AP6373" s="116"/>
      <c r="AQ6373" s="116" t="s">
        <v>1042</v>
      </c>
      <c r="AR6373" s="116" t="s">
        <v>1024</v>
      </c>
      <c r="AS6373" s="116">
        <v>558</v>
      </c>
    </row>
    <row r="6374" spans="40:45" x14ac:dyDescent="0.25">
      <c r="AN6374" s="116" t="s">
        <v>1192</v>
      </c>
      <c r="AO6374" s="116"/>
      <c r="AP6374" s="116"/>
      <c r="AQ6374" s="116" t="s">
        <v>3</v>
      </c>
      <c r="AR6374" s="116" t="s">
        <v>1024</v>
      </c>
      <c r="AS6374" s="116">
        <v>3401</v>
      </c>
    </row>
    <row r="6375" spans="40:45" x14ac:dyDescent="0.25">
      <c r="AN6375" s="116" t="s">
        <v>1192</v>
      </c>
      <c r="AO6375" s="116" t="s">
        <v>1212</v>
      </c>
      <c r="AP6375" s="116"/>
      <c r="AQ6375" s="116" t="s">
        <v>1034</v>
      </c>
      <c r="AR6375" s="116" t="s">
        <v>1024</v>
      </c>
      <c r="AS6375" s="116">
        <v>473</v>
      </c>
    </row>
    <row r="6376" spans="40:45" x14ac:dyDescent="0.25">
      <c r="AN6376" s="116" t="s">
        <v>1192</v>
      </c>
      <c r="AO6376" s="116" t="s">
        <v>1212</v>
      </c>
      <c r="AP6376" s="116"/>
      <c r="AQ6376" s="116" t="s">
        <v>1035</v>
      </c>
      <c r="AR6376" s="116" t="s">
        <v>1024</v>
      </c>
      <c r="AS6376" s="116">
        <v>21</v>
      </c>
    </row>
    <row r="6377" spans="40:45" x14ac:dyDescent="0.25">
      <c r="AN6377" s="116" t="s">
        <v>1192</v>
      </c>
      <c r="AO6377" s="116" t="s">
        <v>1212</v>
      </c>
      <c r="AP6377" s="116"/>
      <c r="AQ6377" s="116" t="s">
        <v>1036</v>
      </c>
      <c r="AR6377" s="116" t="s">
        <v>1024</v>
      </c>
      <c r="AS6377" s="116">
        <v>24</v>
      </c>
    </row>
    <row r="6378" spans="40:45" x14ac:dyDescent="0.25">
      <c r="AN6378" s="116" t="s">
        <v>1192</v>
      </c>
      <c r="AO6378" s="116" t="s">
        <v>1212</v>
      </c>
      <c r="AP6378" s="116"/>
      <c r="AQ6378" s="116" t="s">
        <v>1037</v>
      </c>
      <c r="AR6378" s="116" t="s">
        <v>1024</v>
      </c>
      <c r="AS6378" s="116">
        <v>1196</v>
      </c>
    </row>
    <row r="6379" spans="40:45" x14ac:dyDescent="0.25">
      <c r="AN6379" s="116" t="s">
        <v>1192</v>
      </c>
      <c r="AO6379" s="116" t="s">
        <v>1212</v>
      </c>
      <c r="AP6379" s="116"/>
      <c r="AQ6379" s="116" t="s">
        <v>1038</v>
      </c>
      <c r="AR6379" s="116" t="s">
        <v>1024</v>
      </c>
      <c r="AS6379" s="116">
        <v>34</v>
      </c>
    </row>
    <row r="6380" spans="40:45" x14ac:dyDescent="0.25">
      <c r="AN6380" s="116" t="s">
        <v>1192</v>
      </c>
      <c r="AO6380" s="116" t="s">
        <v>1212</v>
      </c>
      <c r="AP6380" s="116"/>
      <c r="AQ6380" s="116" t="s">
        <v>1039</v>
      </c>
      <c r="AR6380" s="116" t="s">
        <v>1024</v>
      </c>
      <c r="AS6380" s="116">
        <v>1268</v>
      </c>
    </row>
    <row r="6381" spans="40:45" x14ac:dyDescent="0.25">
      <c r="AN6381" s="116" t="s">
        <v>1192</v>
      </c>
      <c r="AO6381" s="116" t="s">
        <v>1212</v>
      </c>
      <c r="AP6381" s="116"/>
      <c r="AQ6381" s="116" t="s">
        <v>1040</v>
      </c>
      <c r="AR6381" s="116" t="s">
        <v>1024</v>
      </c>
      <c r="AS6381" s="116">
        <v>6638</v>
      </c>
    </row>
    <row r="6382" spans="40:45" x14ac:dyDescent="0.25">
      <c r="AN6382" s="116" t="s">
        <v>1192</v>
      </c>
      <c r="AO6382" s="116" t="s">
        <v>1212</v>
      </c>
      <c r="AP6382" s="116"/>
      <c r="AQ6382" s="116" t="s">
        <v>1041</v>
      </c>
      <c r="AR6382" s="116" t="s">
        <v>1024</v>
      </c>
      <c r="AS6382" s="116">
        <v>611</v>
      </c>
    </row>
    <row r="6383" spans="40:45" x14ac:dyDescent="0.25">
      <c r="AN6383" s="116" t="s">
        <v>1192</v>
      </c>
      <c r="AO6383" s="116" t="s">
        <v>1212</v>
      </c>
      <c r="AP6383" s="116"/>
      <c r="AQ6383" s="116" t="s">
        <v>1042</v>
      </c>
      <c r="AR6383" s="116" t="s">
        <v>1024</v>
      </c>
      <c r="AS6383" s="116">
        <v>19</v>
      </c>
    </row>
    <row r="6384" spans="40:45" x14ac:dyDescent="0.25">
      <c r="AN6384" s="116" t="s">
        <v>1192</v>
      </c>
      <c r="AO6384" s="116"/>
      <c r="AP6384" s="116"/>
      <c r="AQ6384" s="116" t="s">
        <v>3</v>
      </c>
      <c r="AR6384" s="116" t="s">
        <v>1024</v>
      </c>
      <c r="AS6384" s="116">
        <v>10284</v>
      </c>
    </row>
    <row r="6385" spans="40:45" x14ac:dyDescent="0.25">
      <c r="AN6385" s="116" t="s">
        <v>1192</v>
      </c>
      <c r="AO6385" s="116" t="s">
        <v>1213</v>
      </c>
      <c r="AP6385" s="116"/>
      <c r="AQ6385" s="116" t="s">
        <v>1034</v>
      </c>
      <c r="AR6385" s="116" t="s">
        <v>1024</v>
      </c>
      <c r="AS6385" s="116">
        <v>17754</v>
      </c>
    </row>
    <row r="6386" spans="40:45" x14ac:dyDescent="0.25">
      <c r="AN6386" s="116" t="s">
        <v>1192</v>
      </c>
      <c r="AO6386" s="116" t="s">
        <v>1213</v>
      </c>
      <c r="AP6386" s="116"/>
      <c r="AQ6386" s="116" t="s">
        <v>1035</v>
      </c>
      <c r="AR6386" s="116" t="s">
        <v>1024</v>
      </c>
      <c r="AS6386" s="116">
        <v>15752</v>
      </c>
    </row>
    <row r="6387" spans="40:45" x14ac:dyDescent="0.25">
      <c r="AN6387" s="116" t="s">
        <v>1192</v>
      </c>
      <c r="AO6387" s="116" t="s">
        <v>1213</v>
      </c>
      <c r="AP6387" s="116"/>
      <c r="AQ6387" s="116" t="s">
        <v>1036</v>
      </c>
      <c r="AR6387" s="116" t="s">
        <v>1024</v>
      </c>
      <c r="AS6387" s="116">
        <v>129</v>
      </c>
    </row>
    <row r="6388" spans="40:45" x14ac:dyDescent="0.25">
      <c r="AN6388" s="116" t="s">
        <v>1192</v>
      </c>
      <c r="AO6388" s="116" t="s">
        <v>1213</v>
      </c>
      <c r="AP6388" s="116"/>
      <c r="AQ6388" s="116" t="s">
        <v>1037</v>
      </c>
      <c r="AR6388" s="116" t="s">
        <v>1024</v>
      </c>
      <c r="AS6388" s="116">
        <v>13687</v>
      </c>
    </row>
    <row r="6389" spans="40:45" x14ac:dyDescent="0.25">
      <c r="AN6389" s="116" t="s">
        <v>1192</v>
      </c>
      <c r="AO6389" s="116" t="s">
        <v>1213</v>
      </c>
      <c r="AP6389" s="116"/>
      <c r="AQ6389" s="116" t="s">
        <v>1038</v>
      </c>
      <c r="AR6389" s="116" t="s">
        <v>1024</v>
      </c>
      <c r="AS6389" s="116">
        <v>20393</v>
      </c>
    </row>
    <row r="6390" spans="40:45" x14ac:dyDescent="0.25">
      <c r="AN6390" s="116" t="s">
        <v>1192</v>
      </c>
      <c r="AO6390" s="116" t="s">
        <v>1213</v>
      </c>
      <c r="AP6390" s="116"/>
      <c r="AQ6390" s="116" t="s">
        <v>1039</v>
      </c>
      <c r="AR6390" s="116" t="s">
        <v>1024</v>
      </c>
      <c r="AS6390" s="116">
        <v>16317</v>
      </c>
    </row>
    <row r="6391" spans="40:45" x14ac:dyDescent="0.25">
      <c r="AN6391" s="116" t="s">
        <v>1192</v>
      </c>
      <c r="AO6391" s="116" t="s">
        <v>1213</v>
      </c>
      <c r="AP6391" s="116"/>
      <c r="AQ6391" s="116" t="s">
        <v>1040</v>
      </c>
      <c r="AR6391" s="116" t="s">
        <v>1024</v>
      </c>
      <c r="AS6391" s="116">
        <v>21136</v>
      </c>
    </row>
    <row r="6392" spans="40:45" x14ac:dyDescent="0.25">
      <c r="AN6392" s="116" t="s">
        <v>1192</v>
      </c>
      <c r="AO6392" s="116" t="s">
        <v>1213</v>
      </c>
      <c r="AP6392" s="116"/>
      <c r="AQ6392" s="116" t="s">
        <v>1041</v>
      </c>
      <c r="AR6392" s="116" t="s">
        <v>1024</v>
      </c>
      <c r="AS6392" s="116">
        <v>8585</v>
      </c>
    </row>
    <row r="6393" spans="40:45" x14ac:dyDescent="0.25">
      <c r="AN6393" s="116" t="s">
        <v>1192</v>
      </c>
      <c r="AO6393" s="116" t="s">
        <v>1213</v>
      </c>
      <c r="AP6393" s="116"/>
      <c r="AQ6393" s="116" t="s">
        <v>1042</v>
      </c>
      <c r="AR6393" s="116" t="s">
        <v>1024</v>
      </c>
      <c r="AS6393" s="116">
        <v>18564</v>
      </c>
    </row>
    <row r="6394" spans="40:45" x14ac:dyDescent="0.25">
      <c r="AN6394" s="116" t="s">
        <v>1192</v>
      </c>
      <c r="AO6394" s="116"/>
      <c r="AP6394" s="116"/>
      <c r="AQ6394" s="116" t="s">
        <v>3</v>
      </c>
      <c r="AR6394" s="116" t="s">
        <v>1024</v>
      </c>
      <c r="AS6394" s="116">
        <v>132317</v>
      </c>
    </row>
    <row r="6395" spans="40:45" x14ac:dyDescent="0.25">
      <c r="AN6395" s="116" t="s">
        <v>1192</v>
      </c>
      <c r="AO6395" s="116" t="s">
        <v>1214</v>
      </c>
      <c r="AP6395" s="116"/>
      <c r="AQ6395" s="116" t="s">
        <v>1034</v>
      </c>
      <c r="AR6395" s="116" t="s">
        <v>1024</v>
      </c>
      <c r="AS6395" s="116">
        <v>25566</v>
      </c>
    </row>
    <row r="6396" spans="40:45" x14ac:dyDescent="0.25">
      <c r="AN6396" s="116" t="s">
        <v>1192</v>
      </c>
      <c r="AO6396" s="116" t="s">
        <v>1214</v>
      </c>
      <c r="AP6396" s="116"/>
      <c r="AQ6396" s="116" t="s">
        <v>1035</v>
      </c>
      <c r="AR6396" s="116" t="s">
        <v>1024</v>
      </c>
      <c r="AS6396" s="116">
        <v>28134</v>
      </c>
    </row>
    <row r="6397" spans="40:45" x14ac:dyDescent="0.25">
      <c r="AN6397" s="116" t="s">
        <v>1192</v>
      </c>
      <c r="AO6397" s="116" t="s">
        <v>1214</v>
      </c>
      <c r="AP6397" s="116"/>
      <c r="AQ6397" s="116" t="s">
        <v>1036</v>
      </c>
      <c r="AR6397" s="116" t="s">
        <v>1024</v>
      </c>
      <c r="AS6397" s="116">
        <v>33</v>
      </c>
    </row>
    <row r="6398" spans="40:45" x14ac:dyDescent="0.25">
      <c r="AN6398" s="116" t="s">
        <v>1192</v>
      </c>
      <c r="AO6398" s="116" t="s">
        <v>1214</v>
      </c>
      <c r="AP6398" s="116"/>
      <c r="AQ6398" s="116" t="s">
        <v>1037</v>
      </c>
      <c r="AR6398" s="116" t="s">
        <v>1024</v>
      </c>
      <c r="AS6398" s="116">
        <v>37747</v>
      </c>
    </row>
    <row r="6399" spans="40:45" x14ac:dyDescent="0.25">
      <c r="AN6399" s="116" t="s">
        <v>1192</v>
      </c>
      <c r="AO6399" s="116" t="s">
        <v>1214</v>
      </c>
      <c r="AP6399" s="116"/>
      <c r="AQ6399" s="116" t="s">
        <v>1038</v>
      </c>
      <c r="AR6399" s="116" t="s">
        <v>1024</v>
      </c>
      <c r="AS6399" s="116">
        <v>27653</v>
      </c>
    </row>
    <row r="6400" spans="40:45" x14ac:dyDescent="0.25">
      <c r="AN6400" s="116" t="s">
        <v>1192</v>
      </c>
      <c r="AO6400" s="116" t="s">
        <v>1214</v>
      </c>
      <c r="AP6400" s="116"/>
      <c r="AQ6400" s="116" t="s">
        <v>1039</v>
      </c>
      <c r="AR6400" s="116" t="s">
        <v>1024</v>
      </c>
      <c r="AS6400" s="116">
        <v>46210</v>
      </c>
    </row>
    <row r="6401" spans="40:45" x14ac:dyDescent="0.25">
      <c r="AN6401" s="116" t="s">
        <v>1192</v>
      </c>
      <c r="AO6401" s="116" t="s">
        <v>1214</v>
      </c>
      <c r="AP6401" s="116"/>
      <c r="AQ6401" s="116" t="s">
        <v>1040</v>
      </c>
      <c r="AR6401" s="116" t="s">
        <v>1024</v>
      </c>
      <c r="AS6401" s="116">
        <v>39834</v>
      </c>
    </row>
    <row r="6402" spans="40:45" x14ac:dyDescent="0.25">
      <c r="AN6402" s="116" t="s">
        <v>1192</v>
      </c>
      <c r="AO6402" s="116" t="s">
        <v>1214</v>
      </c>
      <c r="AP6402" s="116"/>
      <c r="AQ6402" s="116" t="s">
        <v>1041</v>
      </c>
      <c r="AR6402" s="116" t="s">
        <v>1024</v>
      </c>
      <c r="AS6402" s="116">
        <v>26194</v>
      </c>
    </row>
    <row r="6403" spans="40:45" x14ac:dyDescent="0.25">
      <c r="AN6403" s="116" t="s">
        <v>1192</v>
      </c>
      <c r="AO6403" s="116" t="s">
        <v>1214</v>
      </c>
      <c r="AP6403" s="116"/>
      <c r="AQ6403" s="116" t="s">
        <v>1042</v>
      </c>
      <c r="AR6403" s="116" t="s">
        <v>1024</v>
      </c>
      <c r="AS6403" s="116">
        <v>41513</v>
      </c>
    </row>
    <row r="6404" spans="40:45" x14ac:dyDescent="0.25">
      <c r="AN6404" s="116" t="s">
        <v>1192</v>
      </c>
      <c r="AO6404" s="116"/>
      <c r="AP6404" s="116"/>
      <c r="AQ6404" s="116" t="s">
        <v>3</v>
      </c>
      <c r="AR6404" s="116" t="s">
        <v>1024</v>
      </c>
      <c r="AS6404" s="116">
        <v>272886</v>
      </c>
    </row>
    <row r="6405" spans="40:45" x14ac:dyDescent="0.25">
      <c r="AN6405" s="116" t="s">
        <v>1192</v>
      </c>
      <c r="AO6405" s="116" t="s">
        <v>1215</v>
      </c>
      <c r="AP6405" s="116"/>
      <c r="AQ6405" s="116" t="s">
        <v>1034</v>
      </c>
      <c r="AR6405" s="116" t="s">
        <v>1024</v>
      </c>
      <c r="AS6405" s="116">
        <v>38785</v>
      </c>
    </row>
    <row r="6406" spans="40:45" x14ac:dyDescent="0.25">
      <c r="AN6406" s="116" t="s">
        <v>1192</v>
      </c>
      <c r="AO6406" s="116" t="s">
        <v>1215</v>
      </c>
      <c r="AP6406" s="116"/>
      <c r="AQ6406" s="116" t="s">
        <v>1035</v>
      </c>
      <c r="AR6406" s="116" t="s">
        <v>1024</v>
      </c>
      <c r="AS6406" s="116">
        <v>42332</v>
      </c>
    </row>
    <row r="6407" spans="40:45" x14ac:dyDescent="0.25">
      <c r="AN6407" s="116" t="s">
        <v>1192</v>
      </c>
      <c r="AO6407" s="116" t="s">
        <v>1215</v>
      </c>
      <c r="AP6407" s="116"/>
      <c r="AQ6407" s="116" t="s">
        <v>1036</v>
      </c>
      <c r="AR6407" s="116" t="s">
        <v>1024</v>
      </c>
      <c r="AS6407" s="116">
        <v>78</v>
      </c>
    </row>
    <row r="6408" spans="40:45" x14ac:dyDescent="0.25">
      <c r="AN6408" s="116" t="s">
        <v>1192</v>
      </c>
      <c r="AO6408" s="116" t="s">
        <v>1215</v>
      </c>
      <c r="AP6408" s="116"/>
      <c r="AQ6408" s="116" t="s">
        <v>1037</v>
      </c>
      <c r="AR6408" s="116" t="s">
        <v>1024</v>
      </c>
      <c r="AS6408" s="116">
        <v>38068</v>
      </c>
    </row>
    <row r="6409" spans="40:45" x14ac:dyDescent="0.25">
      <c r="AN6409" s="116" t="s">
        <v>1192</v>
      </c>
      <c r="AO6409" s="116" t="s">
        <v>1215</v>
      </c>
      <c r="AP6409" s="116"/>
      <c r="AQ6409" s="116" t="s">
        <v>1038</v>
      </c>
      <c r="AR6409" s="116" t="s">
        <v>1024</v>
      </c>
      <c r="AS6409" s="116">
        <v>68016</v>
      </c>
    </row>
    <row r="6410" spans="40:45" x14ac:dyDescent="0.25">
      <c r="AN6410" s="116" t="s">
        <v>1192</v>
      </c>
      <c r="AO6410" s="116" t="s">
        <v>1215</v>
      </c>
      <c r="AP6410" s="116"/>
      <c r="AQ6410" s="116" t="s">
        <v>1039</v>
      </c>
      <c r="AR6410" s="116" t="s">
        <v>1024</v>
      </c>
      <c r="AS6410" s="116">
        <v>72113</v>
      </c>
    </row>
    <row r="6411" spans="40:45" x14ac:dyDescent="0.25">
      <c r="AN6411" s="116" t="s">
        <v>1192</v>
      </c>
      <c r="AO6411" s="116" t="s">
        <v>1215</v>
      </c>
      <c r="AP6411" s="116"/>
      <c r="AQ6411" s="116" t="s">
        <v>1040</v>
      </c>
      <c r="AR6411" s="116" t="s">
        <v>1024</v>
      </c>
      <c r="AS6411" s="116">
        <v>92508</v>
      </c>
    </row>
    <row r="6412" spans="40:45" x14ac:dyDescent="0.25">
      <c r="AN6412" s="116" t="s">
        <v>1192</v>
      </c>
      <c r="AO6412" s="116" t="s">
        <v>1215</v>
      </c>
      <c r="AP6412" s="116"/>
      <c r="AQ6412" s="116" t="s">
        <v>1041</v>
      </c>
      <c r="AR6412" s="116" t="s">
        <v>1024</v>
      </c>
      <c r="AS6412" s="116">
        <v>32532</v>
      </c>
    </row>
    <row r="6413" spans="40:45" x14ac:dyDescent="0.25">
      <c r="AN6413" s="116" t="s">
        <v>1192</v>
      </c>
      <c r="AO6413" s="116" t="s">
        <v>1215</v>
      </c>
      <c r="AP6413" s="116"/>
      <c r="AQ6413" s="116" t="s">
        <v>1042</v>
      </c>
      <c r="AR6413" s="116" t="s">
        <v>1024</v>
      </c>
      <c r="AS6413" s="116">
        <v>61448</v>
      </c>
    </row>
    <row r="6414" spans="40:45" x14ac:dyDescent="0.25">
      <c r="AN6414" s="116" t="s">
        <v>1192</v>
      </c>
      <c r="AO6414" s="116"/>
      <c r="AP6414" s="116"/>
      <c r="AQ6414" s="116" t="s">
        <v>3</v>
      </c>
      <c r="AR6414" s="116" t="s">
        <v>1024</v>
      </c>
      <c r="AS6414" s="116">
        <v>445880</v>
      </c>
    </row>
    <row r="6415" spans="40:45" x14ac:dyDescent="0.25">
      <c r="AN6415" s="116" t="s">
        <v>1192</v>
      </c>
      <c r="AO6415" s="116" t="s">
        <v>1216</v>
      </c>
      <c r="AP6415" s="116"/>
      <c r="AQ6415" s="116" t="s">
        <v>1034</v>
      </c>
      <c r="AR6415" s="116" t="s">
        <v>1024</v>
      </c>
      <c r="AS6415" s="116">
        <v>80932</v>
      </c>
    </row>
    <row r="6416" spans="40:45" x14ac:dyDescent="0.25">
      <c r="AN6416" s="116" t="s">
        <v>1192</v>
      </c>
      <c r="AO6416" s="116" t="s">
        <v>1216</v>
      </c>
      <c r="AP6416" s="116"/>
      <c r="AQ6416" s="116" t="s">
        <v>1035</v>
      </c>
      <c r="AR6416" s="116" t="s">
        <v>1024</v>
      </c>
      <c r="AS6416" s="116">
        <v>76412</v>
      </c>
    </row>
    <row r="6417" spans="40:45" x14ac:dyDescent="0.25">
      <c r="AN6417" s="116" t="s">
        <v>1192</v>
      </c>
      <c r="AO6417" s="116" t="s">
        <v>1216</v>
      </c>
      <c r="AP6417" s="116"/>
      <c r="AQ6417" s="116" t="s">
        <v>1036</v>
      </c>
      <c r="AR6417" s="116" t="s">
        <v>1024</v>
      </c>
      <c r="AS6417" s="116">
        <v>2</v>
      </c>
    </row>
    <row r="6418" spans="40:45" x14ac:dyDescent="0.25">
      <c r="AN6418" s="116" t="s">
        <v>1192</v>
      </c>
      <c r="AO6418" s="116" t="s">
        <v>1216</v>
      </c>
      <c r="AP6418" s="116"/>
      <c r="AQ6418" s="116" t="s">
        <v>1037</v>
      </c>
      <c r="AR6418" s="116" t="s">
        <v>1024</v>
      </c>
      <c r="AS6418" s="116">
        <v>81954</v>
      </c>
    </row>
    <row r="6419" spans="40:45" x14ac:dyDescent="0.25">
      <c r="AN6419" s="116" t="s">
        <v>1192</v>
      </c>
      <c r="AO6419" s="116" t="s">
        <v>1216</v>
      </c>
      <c r="AP6419" s="116"/>
      <c r="AQ6419" s="116" t="s">
        <v>1038</v>
      </c>
      <c r="AR6419" s="116" t="s">
        <v>1024</v>
      </c>
      <c r="AS6419" s="116">
        <v>127306</v>
      </c>
    </row>
    <row r="6420" spans="40:45" x14ac:dyDescent="0.25">
      <c r="AN6420" s="116" t="s">
        <v>1192</v>
      </c>
      <c r="AO6420" s="116" t="s">
        <v>1216</v>
      </c>
      <c r="AP6420" s="116"/>
      <c r="AQ6420" s="116" t="s">
        <v>1039</v>
      </c>
      <c r="AR6420" s="116" t="s">
        <v>1024</v>
      </c>
      <c r="AS6420" s="116">
        <v>46313</v>
      </c>
    </row>
    <row r="6421" spans="40:45" x14ac:dyDescent="0.25">
      <c r="AN6421" s="116" t="s">
        <v>1192</v>
      </c>
      <c r="AO6421" s="116" t="s">
        <v>1216</v>
      </c>
      <c r="AP6421" s="116"/>
      <c r="AQ6421" s="116" t="s">
        <v>1040</v>
      </c>
      <c r="AR6421" s="116" t="s">
        <v>1024</v>
      </c>
      <c r="AS6421" s="116">
        <v>98885</v>
      </c>
    </row>
    <row r="6422" spans="40:45" x14ac:dyDescent="0.25">
      <c r="AN6422" s="116" t="s">
        <v>1192</v>
      </c>
      <c r="AO6422" s="116" t="s">
        <v>1216</v>
      </c>
      <c r="AP6422" s="116"/>
      <c r="AQ6422" s="116" t="s">
        <v>1041</v>
      </c>
      <c r="AR6422" s="116" t="s">
        <v>1024</v>
      </c>
      <c r="AS6422" s="116">
        <v>13307</v>
      </c>
    </row>
    <row r="6423" spans="40:45" x14ac:dyDescent="0.25">
      <c r="AN6423" s="116" t="s">
        <v>1192</v>
      </c>
      <c r="AO6423" s="116" t="s">
        <v>1216</v>
      </c>
      <c r="AP6423" s="116"/>
      <c r="AQ6423" s="116" t="s">
        <v>1042</v>
      </c>
      <c r="AR6423" s="116" t="s">
        <v>1024</v>
      </c>
      <c r="AS6423" s="116">
        <v>75895</v>
      </c>
    </row>
    <row r="6424" spans="40:45" x14ac:dyDescent="0.25">
      <c r="AN6424" s="116" t="s">
        <v>1192</v>
      </c>
      <c r="AO6424" s="116"/>
      <c r="AP6424" s="116"/>
      <c r="AQ6424" s="116" t="s">
        <v>3</v>
      </c>
      <c r="AR6424" s="116" t="s">
        <v>1024</v>
      </c>
      <c r="AS6424" s="116">
        <v>601007</v>
      </c>
    </row>
    <row r="6425" spans="40:45" x14ac:dyDescent="0.25">
      <c r="AN6425" s="116" t="s">
        <v>1217</v>
      </c>
      <c r="AO6425" s="116" t="s">
        <v>1044</v>
      </c>
      <c r="AP6425" s="116"/>
      <c r="AQ6425" s="116" t="s">
        <v>1034</v>
      </c>
      <c r="AR6425" s="116" t="s">
        <v>1024</v>
      </c>
      <c r="AS6425" s="116">
        <v>17519</v>
      </c>
    </row>
    <row r="6426" spans="40:45" x14ac:dyDescent="0.25">
      <c r="AN6426" s="116" t="s">
        <v>1217</v>
      </c>
      <c r="AO6426" s="116" t="s">
        <v>1044</v>
      </c>
      <c r="AP6426" s="116"/>
      <c r="AQ6426" s="116" t="s">
        <v>1035</v>
      </c>
      <c r="AR6426" s="116" t="s">
        <v>1024</v>
      </c>
      <c r="AS6426" s="116">
        <v>83743</v>
      </c>
    </row>
    <row r="6427" spans="40:45" x14ac:dyDescent="0.25">
      <c r="AN6427" s="116" t="s">
        <v>1217</v>
      </c>
      <c r="AO6427" s="116" t="s">
        <v>1044</v>
      </c>
      <c r="AP6427" s="116"/>
      <c r="AQ6427" s="116" t="s">
        <v>1036</v>
      </c>
      <c r="AR6427" s="116" t="s">
        <v>1024</v>
      </c>
      <c r="AS6427" s="116">
        <v>59496</v>
      </c>
    </row>
    <row r="6428" spans="40:45" x14ac:dyDescent="0.25">
      <c r="AN6428" s="116" t="s">
        <v>1217</v>
      </c>
      <c r="AO6428" s="116" t="s">
        <v>1044</v>
      </c>
      <c r="AP6428" s="116"/>
      <c r="AQ6428" s="116" t="s">
        <v>1037</v>
      </c>
      <c r="AR6428" s="116" t="s">
        <v>1024</v>
      </c>
      <c r="AS6428" s="116">
        <v>69333</v>
      </c>
    </row>
    <row r="6429" spans="40:45" x14ac:dyDescent="0.25">
      <c r="AN6429" s="116" t="s">
        <v>1217</v>
      </c>
      <c r="AO6429" s="116" t="s">
        <v>1044</v>
      </c>
      <c r="AP6429" s="116"/>
      <c r="AQ6429" s="116" t="s">
        <v>1038</v>
      </c>
      <c r="AR6429" s="116" t="s">
        <v>1024</v>
      </c>
      <c r="AS6429" s="116">
        <v>13139</v>
      </c>
    </row>
    <row r="6430" spans="40:45" x14ac:dyDescent="0.25">
      <c r="AN6430" s="116" t="s">
        <v>1217</v>
      </c>
      <c r="AO6430" s="116" t="s">
        <v>1044</v>
      </c>
      <c r="AP6430" s="116"/>
      <c r="AQ6430" s="116" t="s">
        <v>1039</v>
      </c>
      <c r="AR6430" s="116" t="s">
        <v>1024</v>
      </c>
      <c r="AS6430" s="116">
        <v>38664</v>
      </c>
    </row>
    <row r="6431" spans="40:45" x14ac:dyDescent="0.25">
      <c r="AN6431" s="116" t="s">
        <v>1217</v>
      </c>
      <c r="AO6431" s="116" t="s">
        <v>1044</v>
      </c>
      <c r="AP6431" s="116"/>
      <c r="AQ6431" s="116" t="s">
        <v>1040</v>
      </c>
      <c r="AR6431" s="116" t="s">
        <v>1024</v>
      </c>
      <c r="AS6431" s="116">
        <v>3371</v>
      </c>
    </row>
    <row r="6432" spans="40:45" x14ac:dyDescent="0.25">
      <c r="AN6432" s="116" t="s">
        <v>1217</v>
      </c>
      <c r="AO6432" s="116" t="s">
        <v>1044</v>
      </c>
      <c r="AP6432" s="116"/>
      <c r="AQ6432" s="116" t="s">
        <v>1041</v>
      </c>
      <c r="AR6432" s="116" t="s">
        <v>1024</v>
      </c>
      <c r="AS6432" s="116">
        <v>11371</v>
      </c>
    </row>
    <row r="6433" spans="40:45" x14ac:dyDescent="0.25">
      <c r="AN6433" s="116" t="s">
        <v>1217</v>
      </c>
      <c r="AO6433" s="116" t="s">
        <v>1044</v>
      </c>
      <c r="AP6433" s="116"/>
      <c r="AQ6433" s="116" t="s">
        <v>1042</v>
      </c>
      <c r="AR6433" s="116" t="s">
        <v>1024</v>
      </c>
      <c r="AS6433" s="116">
        <v>136722</v>
      </c>
    </row>
    <row r="6434" spans="40:45" x14ac:dyDescent="0.25">
      <c r="AN6434" s="116" t="s">
        <v>1217</v>
      </c>
      <c r="AO6434" s="116"/>
      <c r="AP6434" s="116"/>
      <c r="AQ6434" s="116" t="s">
        <v>3</v>
      </c>
      <c r="AR6434" s="116" t="s">
        <v>1024</v>
      </c>
      <c r="AS6434" s="116">
        <v>433357</v>
      </c>
    </row>
    <row r="6435" spans="40:45" x14ac:dyDescent="0.25">
      <c r="AN6435" s="116" t="s">
        <v>1217</v>
      </c>
      <c r="AO6435" s="116" t="s">
        <v>1218</v>
      </c>
      <c r="AP6435" s="116"/>
      <c r="AQ6435" s="116" t="s">
        <v>1034</v>
      </c>
      <c r="AR6435" s="116" t="s">
        <v>1024</v>
      </c>
      <c r="AS6435" s="116">
        <v>11392</v>
      </c>
    </row>
    <row r="6436" spans="40:45" x14ac:dyDescent="0.25">
      <c r="AN6436" s="116" t="s">
        <v>1217</v>
      </c>
      <c r="AO6436" s="116" t="s">
        <v>1218</v>
      </c>
      <c r="AP6436" s="116"/>
      <c r="AQ6436" s="116" t="s">
        <v>1035</v>
      </c>
      <c r="AR6436" s="116" t="s">
        <v>1024</v>
      </c>
      <c r="AS6436" s="116">
        <v>25618</v>
      </c>
    </row>
    <row r="6437" spans="40:45" x14ac:dyDescent="0.25">
      <c r="AN6437" s="116" t="s">
        <v>1217</v>
      </c>
      <c r="AO6437" s="116" t="s">
        <v>1218</v>
      </c>
      <c r="AP6437" s="116"/>
      <c r="AQ6437" s="116" t="s">
        <v>1036</v>
      </c>
      <c r="AR6437" s="116" t="s">
        <v>1024</v>
      </c>
      <c r="AS6437" s="116">
        <v>31876</v>
      </c>
    </row>
    <row r="6438" spans="40:45" x14ac:dyDescent="0.25">
      <c r="AN6438" s="116" t="s">
        <v>1217</v>
      </c>
      <c r="AO6438" s="116" t="s">
        <v>1218</v>
      </c>
      <c r="AP6438" s="116"/>
      <c r="AQ6438" s="116" t="s">
        <v>1037</v>
      </c>
      <c r="AR6438" s="116" t="s">
        <v>1024</v>
      </c>
      <c r="AS6438" s="116">
        <v>24414</v>
      </c>
    </row>
    <row r="6439" spans="40:45" x14ac:dyDescent="0.25">
      <c r="AN6439" s="116" t="s">
        <v>1217</v>
      </c>
      <c r="AO6439" s="116" t="s">
        <v>1218</v>
      </c>
      <c r="AP6439" s="116"/>
      <c r="AQ6439" s="116" t="s">
        <v>1038</v>
      </c>
      <c r="AR6439" s="116" t="s">
        <v>1024</v>
      </c>
      <c r="AS6439" s="116">
        <v>403</v>
      </c>
    </row>
    <row r="6440" spans="40:45" x14ac:dyDescent="0.25">
      <c r="AN6440" s="116" t="s">
        <v>1217</v>
      </c>
      <c r="AO6440" s="116" t="s">
        <v>1218</v>
      </c>
      <c r="AP6440" s="116"/>
      <c r="AQ6440" s="116" t="s">
        <v>1039</v>
      </c>
      <c r="AR6440" s="116" t="s">
        <v>1024</v>
      </c>
      <c r="AS6440" s="116">
        <v>3681</v>
      </c>
    </row>
    <row r="6441" spans="40:45" x14ac:dyDescent="0.25">
      <c r="AN6441" s="116" t="s">
        <v>1217</v>
      </c>
      <c r="AO6441" s="116" t="s">
        <v>1218</v>
      </c>
      <c r="AP6441" s="116"/>
      <c r="AQ6441" s="116" t="s">
        <v>1040</v>
      </c>
      <c r="AR6441" s="116" t="s">
        <v>1024</v>
      </c>
      <c r="AS6441" s="116">
        <v>443</v>
      </c>
    </row>
    <row r="6442" spans="40:45" x14ac:dyDescent="0.25">
      <c r="AN6442" s="116" t="s">
        <v>1217</v>
      </c>
      <c r="AO6442" s="116" t="s">
        <v>1218</v>
      </c>
      <c r="AP6442" s="116"/>
      <c r="AQ6442" s="116" t="s">
        <v>1041</v>
      </c>
      <c r="AR6442" s="116" t="s">
        <v>1024</v>
      </c>
      <c r="AS6442" s="116">
        <v>1418</v>
      </c>
    </row>
    <row r="6443" spans="40:45" x14ac:dyDescent="0.25">
      <c r="AN6443" s="116" t="s">
        <v>1217</v>
      </c>
      <c r="AO6443" s="116" t="s">
        <v>1218</v>
      </c>
      <c r="AP6443" s="116"/>
      <c r="AQ6443" s="116" t="s">
        <v>1042</v>
      </c>
      <c r="AR6443" s="116" t="s">
        <v>1024</v>
      </c>
      <c r="AS6443" s="116">
        <v>3389</v>
      </c>
    </row>
    <row r="6444" spans="40:45" x14ac:dyDescent="0.25">
      <c r="AN6444" s="116" t="s">
        <v>1217</v>
      </c>
      <c r="AO6444" s="116"/>
      <c r="AP6444" s="116"/>
      <c r="AQ6444" s="116" t="s">
        <v>3</v>
      </c>
      <c r="AR6444" s="116" t="s">
        <v>1024</v>
      </c>
      <c r="AS6444" s="116">
        <v>102634</v>
      </c>
    </row>
    <row r="6445" spans="40:45" x14ac:dyDescent="0.25">
      <c r="AN6445" s="116" t="s">
        <v>1217</v>
      </c>
      <c r="AO6445" s="116" t="s">
        <v>1219</v>
      </c>
      <c r="AP6445" s="116"/>
      <c r="AQ6445" s="116" t="s">
        <v>1034</v>
      </c>
      <c r="AR6445" s="116" t="s">
        <v>1024</v>
      </c>
      <c r="AS6445" s="116">
        <v>1118</v>
      </c>
    </row>
    <row r="6446" spans="40:45" x14ac:dyDescent="0.25">
      <c r="AN6446" s="116" t="s">
        <v>1217</v>
      </c>
      <c r="AO6446" s="116" t="s">
        <v>1219</v>
      </c>
      <c r="AP6446" s="116"/>
      <c r="AQ6446" s="116" t="s">
        <v>1035</v>
      </c>
      <c r="AR6446" s="116" t="s">
        <v>1024</v>
      </c>
      <c r="AS6446" s="116">
        <v>15419</v>
      </c>
    </row>
    <row r="6447" spans="40:45" x14ac:dyDescent="0.25">
      <c r="AN6447" s="116" t="s">
        <v>1217</v>
      </c>
      <c r="AO6447" s="116" t="s">
        <v>1219</v>
      </c>
      <c r="AP6447" s="116"/>
      <c r="AQ6447" s="116" t="s">
        <v>1036</v>
      </c>
      <c r="AR6447" s="116" t="s">
        <v>1024</v>
      </c>
      <c r="AS6447" s="116">
        <v>7567</v>
      </c>
    </row>
    <row r="6448" spans="40:45" x14ac:dyDescent="0.25">
      <c r="AN6448" s="116" t="s">
        <v>1217</v>
      </c>
      <c r="AO6448" s="116" t="s">
        <v>1219</v>
      </c>
      <c r="AP6448" s="116"/>
      <c r="AQ6448" s="116" t="s">
        <v>1037</v>
      </c>
      <c r="AR6448" s="116" t="s">
        <v>1024</v>
      </c>
      <c r="AS6448" s="116">
        <v>6062</v>
      </c>
    </row>
    <row r="6449" spans="40:45" x14ac:dyDescent="0.25">
      <c r="AN6449" s="116" t="s">
        <v>1217</v>
      </c>
      <c r="AO6449" s="116" t="s">
        <v>1219</v>
      </c>
      <c r="AP6449" s="116"/>
      <c r="AQ6449" s="116" t="s">
        <v>1038</v>
      </c>
      <c r="AR6449" s="116" t="s">
        <v>1024</v>
      </c>
      <c r="AS6449" s="116">
        <v>4082</v>
      </c>
    </row>
    <row r="6450" spans="40:45" x14ac:dyDescent="0.25">
      <c r="AN6450" s="116" t="s">
        <v>1217</v>
      </c>
      <c r="AO6450" s="116" t="s">
        <v>1219</v>
      </c>
      <c r="AP6450" s="116"/>
      <c r="AQ6450" s="116" t="s">
        <v>1039</v>
      </c>
      <c r="AR6450" s="116" t="s">
        <v>1024</v>
      </c>
      <c r="AS6450" s="116">
        <v>8066</v>
      </c>
    </row>
    <row r="6451" spans="40:45" x14ac:dyDescent="0.25">
      <c r="AN6451" s="116" t="s">
        <v>1217</v>
      </c>
      <c r="AO6451" s="116" t="s">
        <v>1219</v>
      </c>
      <c r="AP6451" s="116"/>
      <c r="AQ6451" s="116" t="s">
        <v>1040</v>
      </c>
      <c r="AR6451" s="116" t="s">
        <v>1024</v>
      </c>
      <c r="AS6451" s="116">
        <v>722</v>
      </c>
    </row>
    <row r="6452" spans="40:45" x14ac:dyDescent="0.25">
      <c r="AN6452" s="116" t="s">
        <v>1217</v>
      </c>
      <c r="AO6452" s="116" t="s">
        <v>1219</v>
      </c>
      <c r="AP6452" s="116"/>
      <c r="AQ6452" s="116" t="s">
        <v>1041</v>
      </c>
      <c r="AR6452" s="116" t="s">
        <v>1024</v>
      </c>
      <c r="AS6452" s="116">
        <v>2310</v>
      </c>
    </row>
    <row r="6453" spans="40:45" x14ac:dyDescent="0.25">
      <c r="AN6453" s="116" t="s">
        <v>1217</v>
      </c>
      <c r="AO6453" s="116" t="s">
        <v>1219</v>
      </c>
      <c r="AP6453" s="116"/>
      <c r="AQ6453" s="116" t="s">
        <v>1042</v>
      </c>
      <c r="AR6453" s="116" t="s">
        <v>1024</v>
      </c>
      <c r="AS6453" s="116">
        <v>65813</v>
      </c>
    </row>
    <row r="6454" spans="40:45" x14ac:dyDescent="0.25">
      <c r="AN6454" s="116" t="s">
        <v>1217</v>
      </c>
      <c r="AO6454" s="116"/>
      <c r="AP6454" s="116"/>
      <c r="AQ6454" s="116" t="s">
        <v>3</v>
      </c>
      <c r="AR6454" s="116" t="s">
        <v>1024</v>
      </c>
      <c r="AS6454" s="116">
        <v>111160</v>
      </c>
    </row>
    <row r="6455" spans="40:45" x14ac:dyDescent="0.25">
      <c r="AN6455" s="116" t="s">
        <v>1217</v>
      </c>
      <c r="AO6455" s="116" t="s">
        <v>1220</v>
      </c>
      <c r="AP6455" s="116"/>
      <c r="AQ6455" s="116" t="s">
        <v>1034</v>
      </c>
      <c r="AR6455" s="116" t="s">
        <v>1024</v>
      </c>
      <c r="AS6455" s="116">
        <v>172</v>
      </c>
    </row>
    <row r="6456" spans="40:45" x14ac:dyDescent="0.25">
      <c r="AN6456" s="116" t="s">
        <v>1217</v>
      </c>
      <c r="AO6456" s="116" t="s">
        <v>1220</v>
      </c>
      <c r="AP6456" s="116"/>
      <c r="AQ6456" s="116" t="s">
        <v>1035</v>
      </c>
      <c r="AR6456" s="116" t="s">
        <v>1024</v>
      </c>
      <c r="AS6456" s="116">
        <v>7470</v>
      </c>
    </row>
    <row r="6457" spans="40:45" x14ac:dyDescent="0.25">
      <c r="AN6457" s="116" t="s">
        <v>1217</v>
      </c>
      <c r="AO6457" s="116" t="s">
        <v>1220</v>
      </c>
      <c r="AP6457" s="116"/>
      <c r="AQ6457" s="116" t="s">
        <v>1036</v>
      </c>
      <c r="AR6457" s="116" t="s">
        <v>1024</v>
      </c>
      <c r="AS6457" s="116">
        <v>3085</v>
      </c>
    </row>
    <row r="6458" spans="40:45" x14ac:dyDescent="0.25">
      <c r="AN6458" s="116" t="s">
        <v>1217</v>
      </c>
      <c r="AO6458" s="116" t="s">
        <v>1220</v>
      </c>
      <c r="AP6458" s="116"/>
      <c r="AQ6458" s="116" t="s">
        <v>1037</v>
      </c>
      <c r="AR6458" s="116" t="s">
        <v>1024</v>
      </c>
      <c r="AS6458" s="116">
        <v>7519</v>
      </c>
    </row>
    <row r="6459" spans="40:45" x14ac:dyDescent="0.25">
      <c r="AN6459" s="116" t="s">
        <v>1217</v>
      </c>
      <c r="AO6459" s="116" t="s">
        <v>1220</v>
      </c>
      <c r="AP6459" s="116"/>
      <c r="AQ6459" s="116" t="s">
        <v>1038</v>
      </c>
      <c r="AR6459" s="116" t="s">
        <v>1024</v>
      </c>
      <c r="AS6459" s="116">
        <v>1244</v>
      </c>
    </row>
    <row r="6460" spans="40:45" x14ac:dyDescent="0.25">
      <c r="AN6460" s="116" t="s">
        <v>1217</v>
      </c>
      <c r="AO6460" s="116" t="s">
        <v>1220</v>
      </c>
      <c r="AP6460" s="116"/>
      <c r="AQ6460" s="116" t="s">
        <v>1039</v>
      </c>
      <c r="AR6460" s="116" t="s">
        <v>1024</v>
      </c>
      <c r="AS6460" s="116">
        <v>2361</v>
      </c>
    </row>
    <row r="6461" spans="40:45" x14ac:dyDescent="0.25">
      <c r="AN6461" s="116" t="s">
        <v>1217</v>
      </c>
      <c r="AO6461" s="116" t="s">
        <v>1220</v>
      </c>
      <c r="AP6461" s="116"/>
      <c r="AQ6461" s="116" t="s">
        <v>1040</v>
      </c>
      <c r="AR6461" s="116" t="s">
        <v>1024</v>
      </c>
      <c r="AS6461" s="116">
        <v>765</v>
      </c>
    </row>
    <row r="6462" spans="40:45" x14ac:dyDescent="0.25">
      <c r="AN6462" s="116" t="s">
        <v>1217</v>
      </c>
      <c r="AO6462" s="116" t="s">
        <v>1220</v>
      </c>
      <c r="AP6462" s="116"/>
      <c r="AQ6462" s="116" t="s">
        <v>1041</v>
      </c>
      <c r="AR6462" s="116" t="s">
        <v>1024</v>
      </c>
      <c r="AS6462" s="116">
        <v>940</v>
      </c>
    </row>
    <row r="6463" spans="40:45" x14ac:dyDescent="0.25">
      <c r="AN6463" s="116" t="s">
        <v>1217</v>
      </c>
      <c r="AO6463" s="116" t="s">
        <v>1220</v>
      </c>
      <c r="AP6463" s="116"/>
      <c r="AQ6463" s="116" t="s">
        <v>1042</v>
      </c>
      <c r="AR6463" s="116" t="s">
        <v>1024</v>
      </c>
      <c r="AS6463" s="116">
        <v>13214</v>
      </c>
    </row>
    <row r="6464" spans="40:45" x14ac:dyDescent="0.25">
      <c r="AN6464" s="116" t="s">
        <v>1217</v>
      </c>
      <c r="AO6464" s="116"/>
      <c r="AP6464" s="116"/>
      <c r="AQ6464" s="116" t="s">
        <v>3</v>
      </c>
      <c r="AR6464" s="116" t="s">
        <v>1024</v>
      </c>
      <c r="AS6464" s="116">
        <v>36769</v>
      </c>
    </row>
    <row r="6465" spans="40:45" x14ac:dyDescent="0.25">
      <c r="AN6465" s="116" t="s">
        <v>1217</v>
      </c>
      <c r="AO6465" s="116" t="s">
        <v>1221</v>
      </c>
      <c r="AP6465" s="116"/>
      <c r="AQ6465" s="116" t="s">
        <v>1034</v>
      </c>
      <c r="AR6465" s="116" t="s">
        <v>1024</v>
      </c>
      <c r="AS6465" s="116">
        <v>1864</v>
      </c>
    </row>
    <row r="6466" spans="40:45" x14ac:dyDescent="0.25">
      <c r="AN6466" s="116" t="s">
        <v>1217</v>
      </c>
      <c r="AO6466" s="116" t="s">
        <v>1221</v>
      </c>
      <c r="AP6466" s="116"/>
      <c r="AQ6466" s="116" t="s">
        <v>1035</v>
      </c>
      <c r="AR6466" s="116" t="s">
        <v>1024</v>
      </c>
      <c r="AS6466" s="116">
        <v>9261</v>
      </c>
    </row>
    <row r="6467" spans="40:45" x14ac:dyDescent="0.25">
      <c r="AN6467" s="116" t="s">
        <v>1217</v>
      </c>
      <c r="AO6467" s="116" t="s">
        <v>1221</v>
      </c>
      <c r="AP6467" s="116"/>
      <c r="AQ6467" s="116" t="s">
        <v>1036</v>
      </c>
      <c r="AR6467" s="116" t="s">
        <v>1024</v>
      </c>
      <c r="AS6467" s="116">
        <v>3049</v>
      </c>
    </row>
    <row r="6468" spans="40:45" x14ac:dyDescent="0.25">
      <c r="AN6468" s="116" t="s">
        <v>1217</v>
      </c>
      <c r="AO6468" s="116" t="s">
        <v>1221</v>
      </c>
      <c r="AP6468" s="116"/>
      <c r="AQ6468" s="116" t="s">
        <v>1037</v>
      </c>
      <c r="AR6468" s="116" t="s">
        <v>1024</v>
      </c>
      <c r="AS6468" s="116">
        <v>1897</v>
      </c>
    </row>
    <row r="6469" spans="40:45" x14ac:dyDescent="0.25">
      <c r="AN6469" s="116" t="s">
        <v>1217</v>
      </c>
      <c r="AO6469" s="116" t="s">
        <v>1221</v>
      </c>
      <c r="AP6469" s="116"/>
      <c r="AQ6469" s="116" t="s">
        <v>1038</v>
      </c>
      <c r="AR6469" s="116" t="s">
        <v>1024</v>
      </c>
      <c r="AS6469" s="116">
        <v>1325</v>
      </c>
    </row>
    <row r="6470" spans="40:45" x14ac:dyDescent="0.25">
      <c r="AN6470" s="116" t="s">
        <v>1217</v>
      </c>
      <c r="AO6470" s="116" t="s">
        <v>1221</v>
      </c>
      <c r="AP6470" s="116"/>
      <c r="AQ6470" s="116" t="s">
        <v>1039</v>
      </c>
      <c r="AR6470" s="116" t="s">
        <v>1024</v>
      </c>
      <c r="AS6470" s="116">
        <v>3609</v>
      </c>
    </row>
    <row r="6471" spans="40:45" x14ac:dyDescent="0.25">
      <c r="AN6471" s="116" t="s">
        <v>1217</v>
      </c>
      <c r="AO6471" s="116" t="s">
        <v>1221</v>
      </c>
      <c r="AP6471" s="116"/>
      <c r="AQ6471" s="116" t="s">
        <v>1040</v>
      </c>
      <c r="AR6471" s="116" t="s">
        <v>1024</v>
      </c>
      <c r="AS6471" s="116">
        <v>323</v>
      </c>
    </row>
    <row r="6472" spans="40:45" x14ac:dyDescent="0.25">
      <c r="AN6472" s="116" t="s">
        <v>1217</v>
      </c>
      <c r="AO6472" s="116" t="s">
        <v>1221</v>
      </c>
      <c r="AP6472" s="116"/>
      <c r="AQ6472" s="116" t="s">
        <v>1041</v>
      </c>
      <c r="AR6472" s="116" t="s">
        <v>1024</v>
      </c>
      <c r="AS6472" s="116">
        <v>714</v>
      </c>
    </row>
    <row r="6473" spans="40:45" x14ac:dyDescent="0.25">
      <c r="AN6473" s="116" t="s">
        <v>1217</v>
      </c>
      <c r="AO6473" s="116" t="s">
        <v>1221</v>
      </c>
      <c r="AP6473" s="116"/>
      <c r="AQ6473" s="116" t="s">
        <v>1042</v>
      </c>
      <c r="AR6473" s="116" t="s">
        <v>1024</v>
      </c>
      <c r="AS6473" s="116">
        <v>17779</v>
      </c>
    </row>
    <row r="6474" spans="40:45" x14ac:dyDescent="0.25">
      <c r="AN6474" s="116" t="s">
        <v>1217</v>
      </c>
      <c r="AO6474" s="116"/>
      <c r="AP6474" s="116"/>
      <c r="AQ6474" s="116" t="s">
        <v>3</v>
      </c>
      <c r="AR6474" s="116" t="s">
        <v>1024</v>
      </c>
      <c r="AS6474" s="116">
        <v>39821</v>
      </c>
    </row>
    <row r="6475" spans="40:45" x14ac:dyDescent="0.25">
      <c r="AN6475" s="116" t="s">
        <v>1217</v>
      </c>
      <c r="AO6475" s="116" t="s">
        <v>1222</v>
      </c>
      <c r="AP6475" s="116"/>
      <c r="AQ6475" s="116" t="s">
        <v>1034</v>
      </c>
      <c r="AR6475" s="116" t="s">
        <v>1024</v>
      </c>
      <c r="AS6475" s="116">
        <v>302</v>
      </c>
    </row>
    <row r="6476" spans="40:45" x14ac:dyDescent="0.25">
      <c r="AN6476" s="116" t="s">
        <v>1217</v>
      </c>
      <c r="AO6476" s="116" t="s">
        <v>1222</v>
      </c>
      <c r="AP6476" s="116"/>
      <c r="AQ6476" s="116" t="s">
        <v>1035</v>
      </c>
      <c r="AR6476" s="116" t="s">
        <v>1024</v>
      </c>
      <c r="AS6476" s="116">
        <v>4315</v>
      </c>
    </row>
    <row r="6477" spans="40:45" x14ac:dyDescent="0.25">
      <c r="AN6477" s="116" t="s">
        <v>1217</v>
      </c>
      <c r="AO6477" s="116" t="s">
        <v>1222</v>
      </c>
      <c r="AP6477" s="116"/>
      <c r="AQ6477" s="116" t="s">
        <v>1036</v>
      </c>
      <c r="AR6477" s="116" t="s">
        <v>1024</v>
      </c>
      <c r="AS6477" s="116">
        <v>1010</v>
      </c>
    </row>
    <row r="6478" spans="40:45" x14ac:dyDescent="0.25">
      <c r="AN6478" s="116" t="s">
        <v>1217</v>
      </c>
      <c r="AO6478" s="116" t="s">
        <v>1222</v>
      </c>
      <c r="AP6478" s="116"/>
      <c r="AQ6478" s="116" t="s">
        <v>1037</v>
      </c>
      <c r="AR6478" s="116" t="s">
        <v>1024</v>
      </c>
      <c r="AS6478" s="116">
        <v>3720</v>
      </c>
    </row>
    <row r="6479" spans="40:45" x14ac:dyDescent="0.25">
      <c r="AN6479" s="116" t="s">
        <v>1217</v>
      </c>
      <c r="AO6479" s="116" t="s">
        <v>1222</v>
      </c>
      <c r="AP6479" s="116"/>
      <c r="AQ6479" s="116" t="s">
        <v>1038</v>
      </c>
      <c r="AR6479" s="116" t="s">
        <v>1024</v>
      </c>
      <c r="AS6479" s="116">
        <v>1798</v>
      </c>
    </row>
    <row r="6480" spans="40:45" x14ac:dyDescent="0.25">
      <c r="AN6480" s="116" t="s">
        <v>1217</v>
      </c>
      <c r="AO6480" s="116" t="s">
        <v>1222</v>
      </c>
      <c r="AP6480" s="116"/>
      <c r="AQ6480" s="116" t="s">
        <v>1039</v>
      </c>
      <c r="AR6480" s="116" t="s">
        <v>1024</v>
      </c>
      <c r="AS6480" s="116">
        <v>1713</v>
      </c>
    </row>
    <row r="6481" spans="40:45" x14ac:dyDescent="0.25">
      <c r="AN6481" s="116" t="s">
        <v>1217</v>
      </c>
      <c r="AO6481" s="116" t="s">
        <v>1222</v>
      </c>
      <c r="AP6481" s="116"/>
      <c r="AQ6481" s="116" t="s">
        <v>1040</v>
      </c>
      <c r="AR6481" s="116" t="s">
        <v>1024</v>
      </c>
      <c r="AS6481" s="116">
        <v>92</v>
      </c>
    </row>
    <row r="6482" spans="40:45" x14ac:dyDescent="0.25">
      <c r="AN6482" s="116" t="s">
        <v>1217</v>
      </c>
      <c r="AO6482" s="116" t="s">
        <v>1222</v>
      </c>
      <c r="AP6482" s="116"/>
      <c r="AQ6482" s="116" t="s">
        <v>1041</v>
      </c>
      <c r="AR6482" s="116" t="s">
        <v>1024</v>
      </c>
      <c r="AS6482" s="116">
        <v>985</v>
      </c>
    </row>
    <row r="6483" spans="40:45" x14ac:dyDescent="0.25">
      <c r="AN6483" s="116" t="s">
        <v>1217</v>
      </c>
      <c r="AO6483" s="116" t="s">
        <v>1222</v>
      </c>
      <c r="AP6483" s="116"/>
      <c r="AQ6483" s="116" t="s">
        <v>1042</v>
      </c>
      <c r="AR6483" s="116" t="s">
        <v>1024</v>
      </c>
      <c r="AS6483" s="116">
        <v>5276</v>
      </c>
    </row>
    <row r="6484" spans="40:45" x14ac:dyDescent="0.25">
      <c r="AN6484" s="116" t="s">
        <v>1217</v>
      </c>
      <c r="AO6484" s="116"/>
      <c r="AP6484" s="116"/>
      <c r="AQ6484" s="116" t="s">
        <v>3</v>
      </c>
      <c r="AR6484" s="116" t="s">
        <v>1024</v>
      </c>
      <c r="AS6484" s="116">
        <v>19212</v>
      </c>
    </row>
    <row r="6485" spans="40:45" x14ac:dyDescent="0.25">
      <c r="AN6485" s="116" t="s">
        <v>1217</v>
      </c>
      <c r="AO6485" s="116" t="s">
        <v>1223</v>
      </c>
      <c r="AP6485" s="116"/>
      <c r="AQ6485" s="116" t="s">
        <v>1034</v>
      </c>
      <c r="AR6485" s="116" t="s">
        <v>1024</v>
      </c>
      <c r="AS6485" s="116">
        <v>2670</v>
      </c>
    </row>
    <row r="6486" spans="40:45" x14ac:dyDescent="0.25">
      <c r="AN6486" s="116" t="s">
        <v>1217</v>
      </c>
      <c r="AO6486" s="116" t="s">
        <v>1223</v>
      </c>
      <c r="AP6486" s="116"/>
      <c r="AQ6486" s="116" t="s">
        <v>1035</v>
      </c>
      <c r="AR6486" s="116" t="s">
        <v>1024</v>
      </c>
      <c r="AS6486" s="116">
        <v>21661</v>
      </c>
    </row>
    <row r="6487" spans="40:45" x14ac:dyDescent="0.25">
      <c r="AN6487" s="116" t="s">
        <v>1217</v>
      </c>
      <c r="AO6487" s="116" t="s">
        <v>1223</v>
      </c>
      <c r="AP6487" s="116"/>
      <c r="AQ6487" s="116" t="s">
        <v>1036</v>
      </c>
      <c r="AR6487" s="116" t="s">
        <v>1024</v>
      </c>
      <c r="AS6487" s="116">
        <v>12908</v>
      </c>
    </row>
    <row r="6488" spans="40:45" x14ac:dyDescent="0.25">
      <c r="AN6488" s="116" t="s">
        <v>1217</v>
      </c>
      <c r="AO6488" s="116" t="s">
        <v>1223</v>
      </c>
      <c r="AP6488" s="116"/>
      <c r="AQ6488" s="116" t="s">
        <v>1037</v>
      </c>
      <c r="AR6488" s="116" t="s">
        <v>1024</v>
      </c>
      <c r="AS6488" s="116">
        <v>25722</v>
      </c>
    </row>
    <row r="6489" spans="40:45" x14ac:dyDescent="0.25">
      <c r="AN6489" s="116" t="s">
        <v>1217</v>
      </c>
      <c r="AO6489" s="116" t="s">
        <v>1223</v>
      </c>
      <c r="AP6489" s="116"/>
      <c r="AQ6489" s="116" t="s">
        <v>1038</v>
      </c>
      <c r="AR6489" s="116" t="s">
        <v>1024</v>
      </c>
      <c r="AS6489" s="116">
        <v>4288</v>
      </c>
    </row>
    <row r="6490" spans="40:45" x14ac:dyDescent="0.25">
      <c r="AN6490" s="116" t="s">
        <v>1217</v>
      </c>
      <c r="AO6490" s="116" t="s">
        <v>1223</v>
      </c>
      <c r="AP6490" s="116"/>
      <c r="AQ6490" s="116" t="s">
        <v>1039</v>
      </c>
      <c r="AR6490" s="116" t="s">
        <v>1024</v>
      </c>
      <c r="AS6490" s="116">
        <v>19234</v>
      </c>
    </row>
    <row r="6491" spans="40:45" x14ac:dyDescent="0.25">
      <c r="AN6491" s="116" t="s">
        <v>1217</v>
      </c>
      <c r="AO6491" s="116" t="s">
        <v>1223</v>
      </c>
      <c r="AP6491" s="116"/>
      <c r="AQ6491" s="116" t="s">
        <v>1040</v>
      </c>
      <c r="AR6491" s="116" t="s">
        <v>1024</v>
      </c>
      <c r="AS6491" s="116">
        <v>1025</v>
      </c>
    </row>
    <row r="6492" spans="40:45" x14ac:dyDescent="0.25">
      <c r="AN6492" s="116" t="s">
        <v>1217</v>
      </c>
      <c r="AO6492" s="116" t="s">
        <v>1223</v>
      </c>
      <c r="AP6492" s="116"/>
      <c r="AQ6492" s="116" t="s">
        <v>1041</v>
      </c>
      <c r="AR6492" s="116" t="s">
        <v>1024</v>
      </c>
      <c r="AS6492" s="116">
        <v>5003</v>
      </c>
    </row>
    <row r="6493" spans="40:45" x14ac:dyDescent="0.25">
      <c r="AN6493" s="116" t="s">
        <v>1217</v>
      </c>
      <c r="AO6493" s="116" t="s">
        <v>1223</v>
      </c>
      <c r="AP6493" s="116"/>
      <c r="AQ6493" s="116" t="s">
        <v>1042</v>
      </c>
      <c r="AR6493" s="116" t="s">
        <v>1024</v>
      </c>
      <c r="AS6493" s="116">
        <v>31250</v>
      </c>
    </row>
    <row r="6494" spans="40:45" x14ac:dyDescent="0.25">
      <c r="AN6494" s="116" t="s">
        <v>1217</v>
      </c>
      <c r="AO6494" s="116"/>
      <c r="AP6494" s="116"/>
      <c r="AQ6494" s="116" t="s">
        <v>3</v>
      </c>
      <c r="AR6494" s="116" t="s">
        <v>1024</v>
      </c>
      <c r="AS6494" s="116">
        <v>123761</v>
      </c>
    </row>
    <row r="6495" spans="40:45" x14ac:dyDescent="0.25">
      <c r="AN6495" s="116" t="s">
        <v>1195</v>
      </c>
      <c r="AO6495" s="116" t="s">
        <v>1044</v>
      </c>
      <c r="AP6495" s="116"/>
      <c r="AQ6495" s="116" t="s">
        <v>1034</v>
      </c>
      <c r="AR6495" s="116" t="s">
        <v>1024</v>
      </c>
      <c r="AS6495" s="116">
        <v>28398741</v>
      </c>
    </row>
    <row r="6496" spans="40:45" x14ac:dyDescent="0.25">
      <c r="AN6496" s="116" t="s">
        <v>1195</v>
      </c>
      <c r="AO6496" s="116" t="s">
        <v>1044</v>
      </c>
      <c r="AP6496" s="116"/>
      <c r="AQ6496" s="116" t="s">
        <v>1035</v>
      </c>
      <c r="AR6496" s="116" t="s">
        <v>1024</v>
      </c>
      <c r="AS6496" s="116">
        <v>7570522</v>
      </c>
    </row>
    <row r="6497" spans="40:45" x14ac:dyDescent="0.25">
      <c r="AN6497" s="116" t="s">
        <v>1195</v>
      </c>
      <c r="AO6497" s="116" t="s">
        <v>1044</v>
      </c>
      <c r="AP6497" s="116"/>
      <c r="AQ6497" s="116" t="s">
        <v>1036</v>
      </c>
      <c r="AR6497" s="116" t="s">
        <v>1024</v>
      </c>
      <c r="AS6497" s="116">
        <v>802008</v>
      </c>
    </row>
    <row r="6498" spans="40:45" x14ac:dyDescent="0.25">
      <c r="AN6498" s="116" t="s">
        <v>1195</v>
      </c>
      <c r="AO6498" s="116" t="s">
        <v>1044</v>
      </c>
      <c r="AP6498" s="116"/>
      <c r="AQ6498" s="116" t="s">
        <v>1037</v>
      </c>
      <c r="AR6498" s="116" t="s">
        <v>1024</v>
      </c>
      <c r="AS6498" s="116">
        <v>25987217</v>
      </c>
    </row>
    <row r="6499" spans="40:45" x14ac:dyDescent="0.25">
      <c r="AN6499" s="116" t="s">
        <v>1195</v>
      </c>
      <c r="AO6499" s="116" t="s">
        <v>1044</v>
      </c>
      <c r="AP6499" s="116"/>
      <c r="AQ6499" s="116" t="s">
        <v>1038</v>
      </c>
      <c r="AR6499" s="116" t="s">
        <v>1024</v>
      </c>
      <c r="AS6499" s="116">
        <v>3599693</v>
      </c>
    </row>
    <row r="6500" spans="40:45" x14ac:dyDescent="0.25">
      <c r="AN6500" s="116" t="s">
        <v>1195</v>
      </c>
      <c r="AO6500" s="116" t="s">
        <v>1044</v>
      </c>
      <c r="AP6500" s="116"/>
      <c r="AQ6500" s="116" t="s">
        <v>1039</v>
      </c>
      <c r="AR6500" s="116" t="s">
        <v>1024</v>
      </c>
      <c r="AS6500" s="116">
        <v>32496051</v>
      </c>
    </row>
    <row r="6501" spans="40:45" x14ac:dyDescent="0.25">
      <c r="AN6501" s="116" t="s">
        <v>1195</v>
      </c>
      <c r="AO6501" s="116" t="s">
        <v>1044</v>
      </c>
      <c r="AP6501" s="116"/>
      <c r="AQ6501" s="116" t="s">
        <v>1040</v>
      </c>
      <c r="AR6501" s="116" t="s">
        <v>1024</v>
      </c>
      <c r="AS6501" s="116">
        <v>14770311</v>
      </c>
    </row>
    <row r="6502" spans="40:45" x14ac:dyDescent="0.25">
      <c r="AN6502" s="116" t="s">
        <v>1195</v>
      </c>
      <c r="AO6502" s="116" t="s">
        <v>1044</v>
      </c>
      <c r="AP6502" s="116"/>
      <c r="AQ6502" s="116" t="s">
        <v>1041</v>
      </c>
      <c r="AR6502" s="116" t="s">
        <v>1024</v>
      </c>
      <c r="AS6502" s="116">
        <v>19400037</v>
      </c>
    </row>
    <row r="6503" spans="40:45" x14ac:dyDescent="0.25">
      <c r="AN6503" s="116" t="s">
        <v>1195</v>
      </c>
      <c r="AO6503" s="116" t="s">
        <v>1044</v>
      </c>
      <c r="AP6503" s="116"/>
      <c r="AQ6503" s="116" t="s">
        <v>1042</v>
      </c>
      <c r="AR6503" s="116" t="s">
        <v>1024</v>
      </c>
      <c r="AS6503" s="116">
        <v>1520443</v>
      </c>
    </row>
    <row r="6504" spans="40:45" x14ac:dyDescent="0.25">
      <c r="AN6504" s="116" t="s">
        <v>1195</v>
      </c>
      <c r="AO6504" s="116"/>
      <c r="AP6504" s="116"/>
      <c r="AQ6504" s="116" t="s">
        <v>3</v>
      </c>
      <c r="AR6504" s="116" t="s">
        <v>1024</v>
      </c>
      <c r="AS6504" s="116">
        <v>134545022</v>
      </c>
    </row>
    <row r="6505" spans="40:45" x14ac:dyDescent="0.25">
      <c r="AN6505" s="116" t="s">
        <v>1195</v>
      </c>
      <c r="AO6505" s="116" t="s">
        <v>1224</v>
      </c>
      <c r="AP6505" s="116"/>
      <c r="AQ6505" s="116" t="s">
        <v>1034</v>
      </c>
      <c r="AR6505" s="116" t="s">
        <v>1024</v>
      </c>
      <c r="AS6505" s="116">
        <v>572736</v>
      </c>
    </row>
    <row r="6506" spans="40:45" x14ac:dyDescent="0.25">
      <c r="AN6506" s="116" t="s">
        <v>1195</v>
      </c>
      <c r="AO6506" s="116" t="s">
        <v>1224</v>
      </c>
      <c r="AP6506" s="116"/>
      <c r="AQ6506" s="116" t="s">
        <v>1035</v>
      </c>
      <c r="AR6506" s="116" t="s">
        <v>1024</v>
      </c>
      <c r="AS6506" s="116">
        <v>20</v>
      </c>
    </row>
    <row r="6507" spans="40:45" x14ac:dyDescent="0.25">
      <c r="AN6507" s="116" t="s">
        <v>1195</v>
      </c>
      <c r="AO6507" s="116" t="s">
        <v>1224</v>
      </c>
      <c r="AP6507" s="116"/>
      <c r="AQ6507" s="116" t="s">
        <v>1037</v>
      </c>
      <c r="AR6507" s="116" t="s">
        <v>1024</v>
      </c>
      <c r="AS6507" s="116">
        <v>396211</v>
      </c>
    </row>
    <row r="6508" spans="40:45" x14ac:dyDescent="0.25">
      <c r="AN6508" s="116" t="s">
        <v>1195</v>
      </c>
      <c r="AO6508" s="116" t="s">
        <v>1224</v>
      </c>
      <c r="AP6508" s="116"/>
      <c r="AQ6508" s="116" t="s">
        <v>1038</v>
      </c>
      <c r="AR6508" s="116" t="s">
        <v>1024</v>
      </c>
      <c r="AS6508" s="116">
        <v>917826</v>
      </c>
    </row>
    <row r="6509" spans="40:45" x14ac:dyDescent="0.25">
      <c r="AN6509" s="116" t="s">
        <v>1195</v>
      </c>
      <c r="AO6509" s="116" t="s">
        <v>1224</v>
      </c>
      <c r="AP6509" s="116"/>
      <c r="AQ6509" s="116" t="s">
        <v>1039</v>
      </c>
      <c r="AR6509" s="116" t="s">
        <v>1024</v>
      </c>
      <c r="AS6509" s="116">
        <v>3962190</v>
      </c>
    </row>
    <row r="6510" spans="40:45" x14ac:dyDescent="0.25">
      <c r="AN6510" s="116" t="s">
        <v>1195</v>
      </c>
      <c r="AO6510" s="116" t="s">
        <v>1224</v>
      </c>
      <c r="AP6510" s="116"/>
      <c r="AQ6510" s="116" t="s">
        <v>1040</v>
      </c>
      <c r="AR6510" s="116" t="s">
        <v>1024</v>
      </c>
      <c r="AS6510" s="116">
        <v>1059824</v>
      </c>
    </row>
    <row r="6511" spans="40:45" x14ac:dyDescent="0.25">
      <c r="AN6511" s="116" t="s">
        <v>1195</v>
      </c>
      <c r="AO6511" s="116" t="s">
        <v>1224</v>
      </c>
      <c r="AP6511" s="116"/>
      <c r="AQ6511" s="116" t="s">
        <v>1041</v>
      </c>
      <c r="AR6511" s="116" t="s">
        <v>1024</v>
      </c>
      <c r="AS6511" s="116">
        <v>600207</v>
      </c>
    </row>
    <row r="6512" spans="40:45" x14ac:dyDescent="0.25">
      <c r="AN6512" s="116" t="s">
        <v>1195</v>
      </c>
      <c r="AO6512" s="116" t="s">
        <v>1224</v>
      </c>
      <c r="AP6512" s="116"/>
      <c r="AQ6512" s="116" t="s">
        <v>1042</v>
      </c>
      <c r="AR6512" s="116" t="s">
        <v>1024</v>
      </c>
      <c r="AS6512" s="116">
        <v>261132</v>
      </c>
    </row>
    <row r="6513" spans="40:45" x14ac:dyDescent="0.25">
      <c r="AN6513" s="116" t="s">
        <v>1195</v>
      </c>
      <c r="AO6513" s="116"/>
      <c r="AP6513" s="116"/>
      <c r="AQ6513" s="116" t="s">
        <v>3</v>
      </c>
      <c r="AR6513" s="116" t="s">
        <v>1024</v>
      </c>
      <c r="AS6513" s="116">
        <v>7770147</v>
      </c>
    </row>
    <row r="6514" spans="40:45" x14ac:dyDescent="0.25">
      <c r="AN6514" s="116" t="s">
        <v>1195</v>
      </c>
      <c r="AO6514" s="116" t="s">
        <v>1225</v>
      </c>
      <c r="AP6514" s="116"/>
      <c r="AQ6514" s="116" t="s">
        <v>1034</v>
      </c>
      <c r="AR6514" s="116" t="s">
        <v>1024</v>
      </c>
      <c r="AS6514" s="116">
        <v>12034847</v>
      </c>
    </row>
    <row r="6515" spans="40:45" x14ac:dyDescent="0.25">
      <c r="AN6515" s="116" t="s">
        <v>1195</v>
      </c>
      <c r="AO6515" s="116" t="s">
        <v>1225</v>
      </c>
      <c r="AP6515" s="116"/>
      <c r="AQ6515" s="116" t="s">
        <v>1035</v>
      </c>
      <c r="AR6515" s="116" t="s">
        <v>1024</v>
      </c>
      <c r="AS6515" s="116">
        <v>5615806</v>
      </c>
    </row>
    <row r="6516" spans="40:45" x14ac:dyDescent="0.25">
      <c r="AN6516" s="116" t="s">
        <v>1195</v>
      </c>
      <c r="AO6516" s="116" t="s">
        <v>1225</v>
      </c>
      <c r="AP6516" s="116"/>
      <c r="AQ6516" s="116" t="s">
        <v>1036</v>
      </c>
      <c r="AR6516" s="116" t="s">
        <v>1024</v>
      </c>
      <c r="AS6516" s="116">
        <v>417</v>
      </c>
    </row>
    <row r="6517" spans="40:45" x14ac:dyDescent="0.25">
      <c r="AN6517" s="116" t="s">
        <v>1195</v>
      </c>
      <c r="AO6517" s="116" t="s">
        <v>1225</v>
      </c>
      <c r="AP6517" s="116"/>
      <c r="AQ6517" s="116" t="s">
        <v>1037</v>
      </c>
      <c r="AR6517" s="116" t="s">
        <v>1024</v>
      </c>
      <c r="AS6517" s="116">
        <v>3651180</v>
      </c>
    </row>
    <row r="6518" spans="40:45" x14ac:dyDescent="0.25">
      <c r="AN6518" s="116" t="s">
        <v>1195</v>
      </c>
      <c r="AO6518" s="116" t="s">
        <v>1225</v>
      </c>
      <c r="AP6518" s="116"/>
      <c r="AQ6518" s="116" t="s">
        <v>1038</v>
      </c>
      <c r="AR6518" s="116" t="s">
        <v>1024</v>
      </c>
      <c r="AS6518" s="116">
        <v>1456499</v>
      </c>
    </row>
    <row r="6519" spans="40:45" x14ac:dyDescent="0.25">
      <c r="AN6519" s="116" t="s">
        <v>1195</v>
      </c>
      <c r="AO6519" s="116" t="s">
        <v>1225</v>
      </c>
      <c r="AP6519" s="116"/>
      <c r="AQ6519" s="116" t="s">
        <v>1039</v>
      </c>
      <c r="AR6519" s="116" t="s">
        <v>1024</v>
      </c>
      <c r="AS6519" s="116">
        <v>14400743</v>
      </c>
    </row>
    <row r="6520" spans="40:45" x14ac:dyDescent="0.25">
      <c r="AN6520" s="116" t="s">
        <v>1195</v>
      </c>
      <c r="AO6520" s="116" t="s">
        <v>1225</v>
      </c>
      <c r="AP6520" s="116"/>
      <c r="AQ6520" s="116" t="s">
        <v>1040</v>
      </c>
      <c r="AR6520" s="116" t="s">
        <v>1024</v>
      </c>
      <c r="AS6520" s="116">
        <v>3150345</v>
      </c>
    </row>
    <row r="6521" spans="40:45" x14ac:dyDescent="0.25">
      <c r="AN6521" s="116" t="s">
        <v>1195</v>
      </c>
      <c r="AO6521" s="116" t="s">
        <v>1225</v>
      </c>
      <c r="AP6521" s="116"/>
      <c r="AQ6521" s="116" t="s">
        <v>1041</v>
      </c>
      <c r="AR6521" s="116" t="s">
        <v>1024</v>
      </c>
      <c r="AS6521" s="116">
        <v>5895272</v>
      </c>
    </row>
    <row r="6522" spans="40:45" x14ac:dyDescent="0.25">
      <c r="AN6522" s="116" t="s">
        <v>1195</v>
      </c>
      <c r="AO6522" s="116" t="s">
        <v>1225</v>
      </c>
      <c r="AP6522" s="116"/>
      <c r="AQ6522" s="116" t="s">
        <v>1042</v>
      </c>
      <c r="AR6522" s="116" t="s">
        <v>1024</v>
      </c>
      <c r="AS6522" s="116">
        <v>538187</v>
      </c>
    </row>
    <row r="6523" spans="40:45" x14ac:dyDescent="0.25">
      <c r="AN6523" s="116" t="s">
        <v>1195</v>
      </c>
      <c r="AO6523" s="116"/>
      <c r="AP6523" s="116"/>
      <c r="AQ6523" s="116" t="s">
        <v>3</v>
      </c>
      <c r="AR6523" s="116" t="s">
        <v>1024</v>
      </c>
      <c r="AS6523" s="116">
        <v>46743297</v>
      </c>
    </row>
    <row r="6524" spans="40:45" x14ac:dyDescent="0.25">
      <c r="AN6524" s="116" t="s">
        <v>1195</v>
      </c>
      <c r="AO6524" s="116" t="s">
        <v>1226</v>
      </c>
      <c r="AP6524" s="116"/>
      <c r="AQ6524" s="116" t="s">
        <v>1034</v>
      </c>
      <c r="AR6524" s="116" t="s">
        <v>1024</v>
      </c>
      <c r="AS6524" s="116">
        <v>15791157</v>
      </c>
    </row>
    <row r="6525" spans="40:45" x14ac:dyDescent="0.25">
      <c r="AN6525" s="116" t="s">
        <v>1195</v>
      </c>
      <c r="AO6525" s="116" t="s">
        <v>1226</v>
      </c>
      <c r="AP6525" s="116"/>
      <c r="AQ6525" s="116" t="s">
        <v>1035</v>
      </c>
      <c r="AR6525" s="116" t="s">
        <v>1024</v>
      </c>
      <c r="AS6525" s="116">
        <v>1954696</v>
      </c>
    </row>
    <row r="6526" spans="40:45" x14ac:dyDescent="0.25">
      <c r="AN6526" s="116" t="s">
        <v>1195</v>
      </c>
      <c r="AO6526" s="116" t="s">
        <v>1226</v>
      </c>
      <c r="AP6526" s="116"/>
      <c r="AQ6526" s="116" t="s">
        <v>1036</v>
      </c>
      <c r="AR6526" s="116" t="s">
        <v>1024</v>
      </c>
      <c r="AS6526" s="116">
        <v>801590</v>
      </c>
    </row>
    <row r="6527" spans="40:45" x14ac:dyDescent="0.25">
      <c r="AN6527" s="116" t="s">
        <v>1195</v>
      </c>
      <c r="AO6527" s="116" t="s">
        <v>1226</v>
      </c>
      <c r="AP6527" s="116"/>
      <c r="AQ6527" s="116" t="s">
        <v>1037</v>
      </c>
      <c r="AR6527" s="116" t="s">
        <v>1024</v>
      </c>
      <c r="AS6527" s="116">
        <v>21939826</v>
      </c>
    </row>
    <row r="6528" spans="40:45" x14ac:dyDescent="0.25">
      <c r="AN6528" s="116" t="s">
        <v>1195</v>
      </c>
      <c r="AO6528" s="116" t="s">
        <v>1226</v>
      </c>
      <c r="AP6528" s="116"/>
      <c r="AQ6528" s="116" t="s">
        <v>1038</v>
      </c>
      <c r="AR6528" s="116" t="s">
        <v>1024</v>
      </c>
      <c r="AS6528" s="116">
        <v>1225368</v>
      </c>
    </row>
    <row r="6529" spans="40:45" x14ac:dyDescent="0.25">
      <c r="AN6529" s="116" t="s">
        <v>1195</v>
      </c>
      <c r="AO6529" s="116" t="s">
        <v>1226</v>
      </c>
      <c r="AP6529" s="116"/>
      <c r="AQ6529" s="116" t="s">
        <v>1039</v>
      </c>
      <c r="AR6529" s="116" t="s">
        <v>1024</v>
      </c>
      <c r="AS6529" s="116">
        <v>14133117</v>
      </c>
    </row>
    <row r="6530" spans="40:45" x14ac:dyDescent="0.25">
      <c r="AN6530" s="116" t="s">
        <v>1195</v>
      </c>
      <c r="AO6530" s="116" t="s">
        <v>1226</v>
      </c>
      <c r="AP6530" s="116"/>
      <c r="AQ6530" s="116" t="s">
        <v>1040</v>
      </c>
      <c r="AR6530" s="116" t="s">
        <v>1024</v>
      </c>
      <c r="AS6530" s="116">
        <v>10560142</v>
      </c>
    </row>
    <row r="6531" spans="40:45" x14ac:dyDescent="0.25">
      <c r="AN6531" s="116" t="s">
        <v>1195</v>
      </c>
      <c r="AO6531" s="116" t="s">
        <v>1226</v>
      </c>
      <c r="AP6531" s="116"/>
      <c r="AQ6531" s="116" t="s">
        <v>1041</v>
      </c>
      <c r="AR6531" s="116" t="s">
        <v>1024</v>
      </c>
      <c r="AS6531" s="116">
        <v>12904558</v>
      </c>
    </row>
    <row r="6532" spans="40:45" x14ac:dyDescent="0.25">
      <c r="AN6532" s="116" t="s">
        <v>1195</v>
      </c>
      <c r="AO6532" s="116" t="s">
        <v>1226</v>
      </c>
      <c r="AP6532" s="116"/>
      <c r="AQ6532" s="116" t="s">
        <v>1042</v>
      </c>
      <c r="AR6532" s="116" t="s">
        <v>1024</v>
      </c>
      <c r="AS6532" s="116">
        <v>721124</v>
      </c>
    </row>
    <row r="6533" spans="40:45" x14ac:dyDescent="0.25">
      <c r="AN6533" s="116" t="s">
        <v>1195</v>
      </c>
      <c r="AO6533" s="116"/>
      <c r="AP6533" s="116"/>
      <c r="AQ6533" s="116" t="s">
        <v>3</v>
      </c>
      <c r="AR6533" s="116" t="s">
        <v>1024</v>
      </c>
      <c r="AS6533" s="116">
        <v>80031578</v>
      </c>
    </row>
    <row r="6534" spans="40:45" x14ac:dyDescent="0.25">
      <c r="AN6534" s="116" t="s">
        <v>1196</v>
      </c>
      <c r="AO6534" s="116" t="s">
        <v>1044</v>
      </c>
      <c r="AP6534" s="116"/>
      <c r="AQ6534" s="116" t="s">
        <v>1034</v>
      </c>
      <c r="AR6534" s="116" t="s">
        <v>1024</v>
      </c>
      <c r="AS6534" s="116">
        <v>466403</v>
      </c>
    </row>
    <row r="6535" spans="40:45" x14ac:dyDescent="0.25">
      <c r="AN6535" s="116" t="s">
        <v>1196</v>
      </c>
      <c r="AO6535" s="116" t="s">
        <v>1044</v>
      </c>
      <c r="AP6535" s="116"/>
      <c r="AQ6535" s="116" t="s">
        <v>1035</v>
      </c>
      <c r="AR6535" s="116" t="s">
        <v>1024</v>
      </c>
      <c r="AS6535" s="116">
        <v>26616</v>
      </c>
    </row>
    <row r="6536" spans="40:45" x14ac:dyDescent="0.25">
      <c r="AN6536" s="116" t="s">
        <v>1196</v>
      </c>
      <c r="AO6536" s="116" t="s">
        <v>1044</v>
      </c>
      <c r="AP6536" s="116"/>
      <c r="AQ6536" s="116" t="s">
        <v>1036</v>
      </c>
      <c r="AR6536" s="116" t="s">
        <v>1024</v>
      </c>
      <c r="AS6536" s="116">
        <v>159</v>
      </c>
    </row>
    <row r="6537" spans="40:45" x14ac:dyDescent="0.25">
      <c r="AN6537" s="116" t="s">
        <v>1196</v>
      </c>
      <c r="AO6537" s="116" t="s">
        <v>1044</v>
      </c>
      <c r="AP6537" s="116"/>
      <c r="AQ6537" s="116" t="s">
        <v>1037</v>
      </c>
      <c r="AR6537" s="116" t="s">
        <v>1024</v>
      </c>
      <c r="AS6537" s="116">
        <v>16225</v>
      </c>
    </row>
    <row r="6538" spans="40:45" x14ac:dyDescent="0.25">
      <c r="AN6538" s="116" t="s">
        <v>1196</v>
      </c>
      <c r="AO6538" s="116" t="s">
        <v>1044</v>
      </c>
      <c r="AP6538" s="116"/>
      <c r="AQ6538" s="116" t="s">
        <v>1038</v>
      </c>
      <c r="AR6538" s="116" t="s">
        <v>1024</v>
      </c>
      <c r="AS6538" s="116">
        <v>597022</v>
      </c>
    </row>
    <row r="6539" spans="40:45" x14ac:dyDescent="0.25">
      <c r="AN6539" s="116" t="s">
        <v>1196</v>
      </c>
      <c r="AO6539" s="116" t="s">
        <v>1044</v>
      </c>
      <c r="AP6539" s="116"/>
      <c r="AQ6539" s="116" t="s">
        <v>1039</v>
      </c>
      <c r="AR6539" s="116" t="s">
        <v>1024</v>
      </c>
      <c r="AS6539" s="116">
        <v>498163</v>
      </c>
    </row>
    <row r="6540" spans="40:45" x14ac:dyDescent="0.25">
      <c r="AN6540" s="116" t="s">
        <v>1196</v>
      </c>
      <c r="AO6540" s="116" t="s">
        <v>1044</v>
      </c>
      <c r="AP6540" s="116"/>
      <c r="AQ6540" s="116" t="s">
        <v>1040</v>
      </c>
      <c r="AR6540" s="116" t="s">
        <v>1024</v>
      </c>
      <c r="AS6540" s="116">
        <v>111654</v>
      </c>
    </row>
    <row r="6541" spans="40:45" x14ac:dyDescent="0.25">
      <c r="AN6541" s="116" t="s">
        <v>1196</v>
      </c>
      <c r="AO6541" s="116" t="s">
        <v>1044</v>
      </c>
      <c r="AP6541" s="116"/>
      <c r="AQ6541" s="116" t="s">
        <v>1041</v>
      </c>
      <c r="AR6541" s="116" t="s">
        <v>1024</v>
      </c>
      <c r="AS6541" s="116">
        <v>260302</v>
      </c>
    </row>
    <row r="6542" spans="40:45" x14ac:dyDescent="0.25">
      <c r="AN6542" s="116" t="s">
        <v>1196</v>
      </c>
      <c r="AO6542" s="116" t="s">
        <v>1044</v>
      </c>
      <c r="AP6542" s="116"/>
      <c r="AQ6542" s="116" t="s">
        <v>1042</v>
      </c>
      <c r="AR6542" s="116" t="s">
        <v>1024</v>
      </c>
      <c r="AS6542" s="116">
        <v>144999</v>
      </c>
    </row>
    <row r="6543" spans="40:45" x14ac:dyDescent="0.25">
      <c r="AN6543" s="116" t="s">
        <v>1196</v>
      </c>
      <c r="AO6543" s="116"/>
      <c r="AP6543" s="116"/>
      <c r="AQ6543" s="116" t="s">
        <v>3</v>
      </c>
      <c r="AR6543" s="116" t="s">
        <v>1024</v>
      </c>
      <c r="AS6543" s="116">
        <v>2121542</v>
      </c>
    </row>
    <row r="6544" spans="40:45" x14ac:dyDescent="0.25">
      <c r="AN6544" s="116" t="s">
        <v>1196</v>
      </c>
      <c r="AO6544" s="116" t="s">
        <v>1044</v>
      </c>
      <c r="AP6544" s="116"/>
      <c r="AQ6544" s="116" t="s">
        <v>1034</v>
      </c>
      <c r="AR6544" s="116" t="s">
        <v>1024</v>
      </c>
      <c r="AS6544" s="116">
        <v>184175</v>
      </c>
    </row>
    <row r="6545" spans="40:45" x14ac:dyDescent="0.25">
      <c r="AN6545" s="116" t="s">
        <v>1196</v>
      </c>
      <c r="AO6545" s="116" t="s">
        <v>1044</v>
      </c>
      <c r="AP6545" s="116"/>
      <c r="AQ6545" s="116" t="s">
        <v>1035</v>
      </c>
      <c r="AR6545" s="116" t="s">
        <v>1024</v>
      </c>
      <c r="AS6545" s="116">
        <v>618115</v>
      </c>
    </row>
    <row r="6546" spans="40:45" x14ac:dyDescent="0.25">
      <c r="AN6546" s="116" t="s">
        <v>1196</v>
      </c>
      <c r="AO6546" s="116" t="s">
        <v>1044</v>
      </c>
      <c r="AP6546" s="116"/>
      <c r="AQ6546" s="116" t="s">
        <v>1037</v>
      </c>
      <c r="AR6546" s="116" t="s">
        <v>1024</v>
      </c>
      <c r="AS6546" s="116">
        <v>409838</v>
      </c>
    </row>
    <row r="6547" spans="40:45" x14ac:dyDescent="0.25">
      <c r="AN6547" s="116" t="s">
        <v>1196</v>
      </c>
      <c r="AO6547" s="116" t="s">
        <v>1044</v>
      </c>
      <c r="AP6547" s="116"/>
      <c r="AQ6547" s="116" t="s">
        <v>1038</v>
      </c>
      <c r="AR6547" s="116" t="s">
        <v>1024</v>
      </c>
      <c r="AS6547" s="116">
        <v>109904</v>
      </c>
    </row>
    <row r="6548" spans="40:45" x14ac:dyDescent="0.25">
      <c r="AN6548" s="116" t="s">
        <v>1196</v>
      </c>
      <c r="AO6548" s="116" t="s">
        <v>1044</v>
      </c>
      <c r="AP6548" s="116"/>
      <c r="AQ6548" s="116" t="s">
        <v>1039</v>
      </c>
      <c r="AR6548" s="116" t="s">
        <v>1024</v>
      </c>
      <c r="AS6548" s="116">
        <v>173954</v>
      </c>
    </row>
    <row r="6549" spans="40:45" x14ac:dyDescent="0.25">
      <c r="AN6549" s="116" t="s">
        <v>1196</v>
      </c>
      <c r="AO6549" s="116" t="s">
        <v>1044</v>
      </c>
      <c r="AP6549" s="116"/>
      <c r="AQ6549" s="116" t="s">
        <v>1040</v>
      </c>
      <c r="AR6549" s="116" t="s">
        <v>1024</v>
      </c>
      <c r="AS6549" s="116">
        <v>448277</v>
      </c>
    </row>
    <row r="6550" spans="40:45" x14ac:dyDescent="0.25">
      <c r="AN6550" s="116" t="s">
        <v>1196</v>
      </c>
      <c r="AO6550" s="116" t="s">
        <v>1044</v>
      </c>
      <c r="AP6550" s="116"/>
      <c r="AQ6550" s="116" t="s">
        <v>1041</v>
      </c>
      <c r="AR6550" s="116" t="s">
        <v>1024</v>
      </c>
      <c r="AS6550" s="116">
        <v>478874</v>
      </c>
    </row>
    <row r="6551" spans="40:45" x14ac:dyDescent="0.25">
      <c r="AN6551" s="116" t="s">
        <v>1196</v>
      </c>
      <c r="AO6551" s="116" t="s">
        <v>1044</v>
      </c>
      <c r="AP6551" s="116"/>
      <c r="AQ6551" s="116" t="s">
        <v>1042</v>
      </c>
      <c r="AR6551" s="116" t="s">
        <v>1024</v>
      </c>
      <c r="AS6551" s="116">
        <v>4305</v>
      </c>
    </row>
    <row r="6552" spans="40:45" x14ac:dyDescent="0.25">
      <c r="AN6552" s="116" t="s">
        <v>1196</v>
      </c>
      <c r="AO6552" s="116"/>
      <c r="AP6552" s="116"/>
      <c r="AQ6552" s="116" t="s">
        <v>3</v>
      </c>
      <c r="AR6552" s="116" t="s">
        <v>1024</v>
      </c>
      <c r="AS6552" s="116">
        <v>2427442</v>
      </c>
    </row>
    <row r="6553" spans="40:45" x14ac:dyDescent="0.25">
      <c r="AN6553" s="116" t="s">
        <v>1196</v>
      </c>
      <c r="AO6553" s="116" t="s">
        <v>1044</v>
      </c>
      <c r="AP6553" s="116"/>
      <c r="AQ6553" s="116" t="s">
        <v>1034</v>
      </c>
      <c r="AR6553" s="116" t="s">
        <v>1024</v>
      </c>
      <c r="AS6553" s="116">
        <v>3631427</v>
      </c>
    </row>
    <row r="6554" spans="40:45" x14ac:dyDescent="0.25">
      <c r="AN6554" s="116" t="s">
        <v>1196</v>
      </c>
      <c r="AO6554" s="116" t="s">
        <v>1044</v>
      </c>
      <c r="AP6554" s="116"/>
      <c r="AQ6554" s="116" t="s">
        <v>1035</v>
      </c>
      <c r="AR6554" s="116" t="s">
        <v>1024</v>
      </c>
      <c r="AS6554" s="116">
        <v>640973</v>
      </c>
    </row>
    <row r="6555" spans="40:45" x14ac:dyDescent="0.25">
      <c r="AN6555" s="116" t="s">
        <v>1196</v>
      </c>
      <c r="AO6555" s="116" t="s">
        <v>1044</v>
      </c>
      <c r="AP6555" s="116"/>
      <c r="AQ6555" s="116" t="s">
        <v>1036</v>
      </c>
      <c r="AR6555" s="116" t="s">
        <v>1024</v>
      </c>
      <c r="AS6555" s="116">
        <v>46</v>
      </c>
    </row>
    <row r="6556" spans="40:45" x14ac:dyDescent="0.25">
      <c r="AN6556" s="116" t="s">
        <v>1196</v>
      </c>
      <c r="AO6556" s="116" t="s">
        <v>1044</v>
      </c>
      <c r="AP6556" s="116"/>
      <c r="AQ6556" s="116" t="s">
        <v>1037</v>
      </c>
      <c r="AR6556" s="116" t="s">
        <v>1024</v>
      </c>
      <c r="AS6556" s="116">
        <v>2567407</v>
      </c>
    </row>
    <row r="6557" spans="40:45" x14ac:dyDescent="0.25">
      <c r="AN6557" s="116" t="s">
        <v>1196</v>
      </c>
      <c r="AO6557" s="116" t="s">
        <v>1044</v>
      </c>
      <c r="AP6557" s="116"/>
      <c r="AQ6557" s="116" t="s">
        <v>1038</v>
      </c>
      <c r="AR6557" s="116" t="s">
        <v>1024</v>
      </c>
      <c r="AS6557" s="116">
        <v>1963415</v>
      </c>
    </row>
    <row r="6558" spans="40:45" x14ac:dyDescent="0.25">
      <c r="AN6558" s="116" t="s">
        <v>1196</v>
      </c>
      <c r="AO6558" s="116" t="s">
        <v>1044</v>
      </c>
      <c r="AP6558" s="116"/>
      <c r="AQ6558" s="116" t="s">
        <v>1039</v>
      </c>
      <c r="AR6558" s="116" t="s">
        <v>1024</v>
      </c>
      <c r="AS6558" s="116">
        <v>2296644</v>
      </c>
    </row>
    <row r="6559" spans="40:45" x14ac:dyDescent="0.25">
      <c r="AN6559" s="116" t="s">
        <v>1196</v>
      </c>
      <c r="AO6559" s="116" t="s">
        <v>1044</v>
      </c>
      <c r="AP6559" s="116"/>
      <c r="AQ6559" s="116" t="s">
        <v>1040</v>
      </c>
      <c r="AR6559" s="116" t="s">
        <v>1024</v>
      </c>
      <c r="AS6559" s="116">
        <v>4921761</v>
      </c>
    </row>
    <row r="6560" spans="40:45" x14ac:dyDescent="0.25">
      <c r="AN6560" s="116" t="s">
        <v>1196</v>
      </c>
      <c r="AO6560" s="116" t="s">
        <v>1044</v>
      </c>
      <c r="AP6560" s="116"/>
      <c r="AQ6560" s="116" t="s">
        <v>1041</v>
      </c>
      <c r="AR6560" s="116" t="s">
        <v>1024</v>
      </c>
      <c r="AS6560" s="116">
        <v>1833073</v>
      </c>
    </row>
    <row r="6561" spans="40:45" x14ac:dyDescent="0.25">
      <c r="AN6561" s="116" t="s">
        <v>1196</v>
      </c>
      <c r="AO6561" s="116" t="s">
        <v>1044</v>
      </c>
      <c r="AP6561" s="116"/>
      <c r="AQ6561" s="116" t="s">
        <v>1042</v>
      </c>
      <c r="AR6561" s="116" t="s">
        <v>1024</v>
      </c>
      <c r="AS6561" s="116">
        <v>575972</v>
      </c>
    </row>
    <row r="6562" spans="40:45" x14ac:dyDescent="0.25">
      <c r="AN6562" s="116" t="s">
        <v>1196</v>
      </c>
      <c r="AO6562" s="116"/>
      <c r="AP6562" s="116"/>
      <c r="AQ6562" s="116" t="s">
        <v>3</v>
      </c>
      <c r="AR6562" s="116" t="s">
        <v>1024</v>
      </c>
      <c r="AS6562" s="116">
        <v>18430718</v>
      </c>
    </row>
    <row r="6563" spans="40:45" x14ac:dyDescent="0.25">
      <c r="AN6563" s="116" t="s">
        <v>1196</v>
      </c>
      <c r="AO6563" s="116" t="s">
        <v>1224</v>
      </c>
      <c r="AP6563" s="116"/>
      <c r="AQ6563" s="116" t="s">
        <v>1034</v>
      </c>
      <c r="AR6563" s="116" t="s">
        <v>1024</v>
      </c>
      <c r="AS6563" s="116">
        <v>466403</v>
      </c>
    </row>
    <row r="6564" spans="40:45" x14ac:dyDescent="0.25">
      <c r="AN6564" s="116" t="s">
        <v>1196</v>
      </c>
      <c r="AO6564" s="116" t="s">
        <v>1224</v>
      </c>
      <c r="AP6564" s="116"/>
      <c r="AQ6564" s="116" t="s">
        <v>1035</v>
      </c>
      <c r="AR6564" s="116" t="s">
        <v>1024</v>
      </c>
      <c r="AS6564" s="116">
        <v>26616</v>
      </c>
    </row>
    <row r="6565" spans="40:45" x14ac:dyDescent="0.25">
      <c r="AN6565" s="116" t="s">
        <v>1196</v>
      </c>
      <c r="AO6565" s="116" t="s">
        <v>1224</v>
      </c>
      <c r="AP6565" s="116"/>
      <c r="AQ6565" s="116" t="s">
        <v>1036</v>
      </c>
      <c r="AR6565" s="116" t="s">
        <v>1024</v>
      </c>
      <c r="AS6565" s="116">
        <v>159</v>
      </c>
    </row>
    <row r="6566" spans="40:45" x14ac:dyDescent="0.25">
      <c r="AN6566" s="116" t="s">
        <v>1196</v>
      </c>
      <c r="AO6566" s="116" t="s">
        <v>1224</v>
      </c>
      <c r="AP6566" s="116"/>
      <c r="AQ6566" s="116" t="s">
        <v>1037</v>
      </c>
      <c r="AR6566" s="116" t="s">
        <v>1024</v>
      </c>
      <c r="AS6566" s="116">
        <v>16225</v>
      </c>
    </row>
    <row r="6567" spans="40:45" x14ac:dyDescent="0.25">
      <c r="AN6567" s="116" t="s">
        <v>1196</v>
      </c>
      <c r="AO6567" s="116" t="s">
        <v>1224</v>
      </c>
      <c r="AP6567" s="116"/>
      <c r="AQ6567" s="116" t="s">
        <v>1038</v>
      </c>
      <c r="AR6567" s="116" t="s">
        <v>1024</v>
      </c>
      <c r="AS6567" s="116">
        <v>597022</v>
      </c>
    </row>
    <row r="6568" spans="40:45" x14ac:dyDescent="0.25">
      <c r="AN6568" s="116" t="s">
        <v>1196</v>
      </c>
      <c r="AO6568" s="116" t="s">
        <v>1224</v>
      </c>
      <c r="AP6568" s="116"/>
      <c r="AQ6568" s="116" t="s">
        <v>1039</v>
      </c>
      <c r="AR6568" s="116" t="s">
        <v>1024</v>
      </c>
      <c r="AS6568" s="116">
        <v>498163</v>
      </c>
    </row>
    <row r="6569" spans="40:45" x14ac:dyDescent="0.25">
      <c r="AN6569" s="116" t="s">
        <v>1196</v>
      </c>
      <c r="AO6569" s="116" t="s">
        <v>1224</v>
      </c>
      <c r="AP6569" s="116"/>
      <c r="AQ6569" s="116" t="s">
        <v>1040</v>
      </c>
      <c r="AR6569" s="116" t="s">
        <v>1024</v>
      </c>
      <c r="AS6569" s="116">
        <v>111654</v>
      </c>
    </row>
    <row r="6570" spans="40:45" x14ac:dyDescent="0.25">
      <c r="AN6570" s="116" t="s">
        <v>1196</v>
      </c>
      <c r="AO6570" s="116" t="s">
        <v>1224</v>
      </c>
      <c r="AP6570" s="116"/>
      <c r="AQ6570" s="116" t="s">
        <v>1041</v>
      </c>
      <c r="AR6570" s="116" t="s">
        <v>1024</v>
      </c>
      <c r="AS6570" s="116">
        <v>260302</v>
      </c>
    </row>
    <row r="6571" spans="40:45" x14ac:dyDescent="0.25">
      <c r="AN6571" s="116" t="s">
        <v>1196</v>
      </c>
      <c r="AO6571" s="116" t="s">
        <v>1224</v>
      </c>
      <c r="AP6571" s="116"/>
      <c r="AQ6571" s="116" t="s">
        <v>1042</v>
      </c>
      <c r="AR6571" s="116" t="s">
        <v>1024</v>
      </c>
      <c r="AS6571" s="116">
        <v>144999</v>
      </c>
    </row>
    <row r="6572" spans="40:45" x14ac:dyDescent="0.25">
      <c r="AN6572" s="116" t="s">
        <v>1196</v>
      </c>
      <c r="AO6572" s="116"/>
      <c r="AP6572" s="116"/>
      <c r="AQ6572" s="116" t="s">
        <v>3</v>
      </c>
      <c r="AR6572" s="116" t="s">
        <v>1024</v>
      </c>
      <c r="AS6572" s="116">
        <v>2121542</v>
      </c>
    </row>
    <row r="6573" spans="40:45" x14ac:dyDescent="0.25">
      <c r="AN6573" s="116" t="s">
        <v>1196</v>
      </c>
      <c r="AO6573" s="116" t="s">
        <v>1225</v>
      </c>
      <c r="AP6573" s="116"/>
      <c r="AQ6573" s="116" t="s">
        <v>1034</v>
      </c>
      <c r="AR6573" s="116" t="s">
        <v>1024</v>
      </c>
      <c r="AS6573" s="116">
        <v>184175</v>
      </c>
    </row>
    <row r="6574" spans="40:45" x14ac:dyDescent="0.25">
      <c r="AN6574" s="116" t="s">
        <v>1196</v>
      </c>
      <c r="AO6574" s="116" t="s">
        <v>1225</v>
      </c>
      <c r="AP6574" s="116"/>
      <c r="AQ6574" s="116" t="s">
        <v>1035</v>
      </c>
      <c r="AR6574" s="116" t="s">
        <v>1024</v>
      </c>
      <c r="AS6574" s="116">
        <v>618115</v>
      </c>
    </row>
    <row r="6575" spans="40:45" x14ac:dyDescent="0.25">
      <c r="AN6575" s="116" t="s">
        <v>1196</v>
      </c>
      <c r="AO6575" s="116" t="s">
        <v>1225</v>
      </c>
      <c r="AP6575" s="116"/>
      <c r="AQ6575" s="116" t="s">
        <v>1037</v>
      </c>
      <c r="AR6575" s="116" t="s">
        <v>1024</v>
      </c>
      <c r="AS6575" s="116">
        <v>409838</v>
      </c>
    </row>
    <row r="6576" spans="40:45" x14ac:dyDescent="0.25">
      <c r="AN6576" s="116" t="s">
        <v>1196</v>
      </c>
      <c r="AO6576" s="116" t="s">
        <v>1225</v>
      </c>
      <c r="AP6576" s="116"/>
      <c r="AQ6576" s="116" t="s">
        <v>1038</v>
      </c>
      <c r="AR6576" s="116" t="s">
        <v>1024</v>
      </c>
      <c r="AS6576" s="116">
        <v>109904</v>
      </c>
    </row>
    <row r="6577" spans="40:45" x14ac:dyDescent="0.25">
      <c r="AN6577" s="116" t="s">
        <v>1196</v>
      </c>
      <c r="AO6577" s="116" t="s">
        <v>1225</v>
      </c>
      <c r="AP6577" s="116"/>
      <c r="AQ6577" s="116" t="s">
        <v>1039</v>
      </c>
      <c r="AR6577" s="116" t="s">
        <v>1024</v>
      </c>
      <c r="AS6577" s="116">
        <v>173954</v>
      </c>
    </row>
    <row r="6578" spans="40:45" x14ac:dyDescent="0.25">
      <c r="AN6578" s="116" t="s">
        <v>1196</v>
      </c>
      <c r="AO6578" s="116" t="s">
        <v>1225</v>
      </c>
      <c r="AP6578" s="116"/>
      <c r="AQ6578" s="116" t="s">
        <v>1040</v>
      </c>
      <c r="AR6578" s="116" t="s">
        <v>1024</v>
      </c>
      <c r="AS6578" s="116">
        <v>448277</v>
      </c>
    </row>
    <row r="6579" spans="40:45" x14ac:dyDescent="0.25">
      <c r="AN6579" s="116" t="s">
        <v>1196</v>
      </c>
      <c r="AO6579" s="116" t="s">
        <v>1225</v>
      </c>
      <c r="AP6579" s="116"/>
      <c r="AQ6579" s="116" t="s">
        <v>1041</v>
      </c>
      <c r="AR6579" s="116" t="s">
        <v>1024</v>
      </c>
      <c r="AS6579" s="116">
        <v>478874</v>
      </c>
    </row>
    <row r="6580" spans="40:45" x14ac:dyDescent="0.25">
      <c r="AN6580" s="116" t="s">
        <v>1196</v>
      </c>
      <c r="AO6580" s="116" t="s">
        <v>1225</v>
      </c>
      <c r="AP6580" s="116"/>
      <c r="AQ6580" s="116" t="s">
        <v>1042</v>
      </c>
      <c r="AR6580" s="116" t="s">
        <v>1024</v>
      </c>
      <c r="AS6580" s="116">
        <v>4305</v>
      </c>
    </row>
    <row r="6581" spans="40:45" x14ac:dyDescent="0.25">
      <c r="AN6581" s="116" t="s">
        <v>1196</v>
      </c>
      <c r="AO6581" s="116"/>
      <c r="AP6581" s="116"/>
      <c r="AQ6581" s="116" t="s">
        <v>3</v>
      </c>
      <c r="AR6581" s="116" t="s">
        <v>1024</v>
      </c>
      <c r="AS6581" s="116">
        <v>2427442</v>
      </c>
    </row>
    <row r="6582" spans="40:45" x14ac:dyDescent="0.25">
      <c r="AN6582" s="116" t="s">
        <v>1196</v>
      </c>
      <c r="AO6582" s="116" t="s">
        <v>1227</v>
      </c>
      <c r="AP6582" s="116"/>
      <c r="AQ6582" s="116" t="s">
        <v>1034</v>
      </c>
      <c r="AR6582" s="116" t="s">
        <v>1024</v>
      </c>
      <c r="AS6582" s="116">
        <v>3631427</v>
      </c>
    </row>
    <row r="6583" spans="40:45" x14ac:dyDescent="0.25">
      <c r="AN6583" s="116" t="s">
        <v>1196</v>
      </c>
      <c r="AO6583" s="116" t="s">
        <v>1227</v>
      </c>
      <c r="AP6583" s="116"/>
      <c r="AQ6583" s="116" t="s">
        <v>1035</v>
      </c>
      <c r="AR6583" s="116" t="s">
        <v>1024</v>
      </c>
      <c r="AS6583" s="116">
        <v>640973</v>
      </c>
    </row>
    <row r="6584" spans="40:45" x14ac:dyDescent="0.25">
      <c r="AN6584" s="116" t="s">
        <v>1196</v>
      </c>
      <c r="AO6584" s="116" t="s">
        <v>1227</v>
      </c>
      <c r="AP6584" s="116"/>
      <c r="AQ6584" s="116" t="s">
        <v>1036</v>
      </c>
      <c r="AR6584" s="116" t="s">
        <v>1024</v>
      </c>
      <c r="AS6584" s="116">
        <v>46</v>
      </c>
    </row>
    <row r="6585" spans="40:45" x14ac:dyDescent="0.25">
      <c r="AN6585" s="116" t="s">
        <v>1196</v>
      </c>
      <c r="AO6585" s="116" t="s">
        <v>1227</v>
      </c>
      <c r="AP6585" s="116"/>
      <c r="AQ6585" s="116" t="s">
        <v>1037</v>
      </c>
      <c r="AR6585" s="116" t="s">
        <v>1024</v>
      </c>
      <c r="AS6585" s="116">
        <v>2567407</v>
      </c>
    </row>
    <row r="6586" spans="40:45" x14ac:dyDescent="0.25">
      <c r="AN6586" s="116" t="s">
        <v>1196</v>
      </c>
      <c r="AO6586" s="116" t="s">
        <v>1227</v>
      </c>
      <c r="AP6586" s="116"/>
      <c r="AQ6586" s="116" t="s">
        <v>1038</v>
      </c>
      <c r="AR6586" s="116" t="s">
        <v>1024</v>
      </c>
      <c r="AS6586" s="116">
        <v>1963415</v>
      </c>
    </row>
    <row r="6587" spans="40:45" x14ac:dyDescent="0.25">
      <c r="AN6587" s="116" t="s">
        <v>1196</v>
      </c>
      <c r="AO6587" s="116" t="s">
        <v>1227</v>
      </c>
      <c r="AP6587" s="116"/>
      <c r="AQ6587" s="116" t="s">
        <v>1039</v>
      </c>
      <c r="AR6587" s="116" t="s">
        <v>1024</v>
      </c>
      <c r="AS6587" s="116">
        <v>2296644</v>
      </c>
    </row>
    <row r="6588" spans="40:45" x14ac:dyDescent="0.25">
      <c r="AN6588" s="116" t="s">
        <v>1196</v>
      </c>
      <c r="AO6588" s="116" t="s">
        <v>1227</v>
      </c>
      <c r="AP6588" s="116"/>
      <c r="AQ6588" s="116" t="s">
        <v>1040</v>
      </c>
      <c r="AR6588" s="116" t="s">
        <v>1024</v>
      </c>
      <c r="AS6588" s="116">
        <v>4921761</v>
      </c>
    </row>
    <row r="6589" spans="40:45" x14ac:dyDescent="0.25">
      <c r="AN6589" s="116" t="s">
        <v>1196</v>
      </c>
      <c r="AO6589" s="116" t="s">
        <v>1227</v>
      </c>
      <c r="AP6589" s="116"/>
      <c r="AQ6589" s="116" t="s">
        <v>1041</v>
      </c>
      <c r="AR6589" s="116" t="s">
        <v>1024</v>
      </c>
      <c r="AS6589" s="116">
        <v>1833073</v>
      </c>
    </row>
    <row r="6590" spans="40:45" x14ac:dyDescent="0.25">
      <c r="AN6590" s="116" t="s">
        <v>1196</v>
      </c>
      <c r="AO6590" s="116" t="s">
        <v>1227</v>
      </c>
      <c r="AP6590" s="116"/>
      <c r="AQ6590" s="116" t="s">
        <v>1042</v>
      </c>
      <c r="AR6590" s="116" t="s">
        <v>1024</v>
      </c>
      <c r="AS6590" s="116">
        <v>575972</v>
      </c>
    </row>
    <row r="6591" spans="40:45" x14ac:dyDescent="0.25">
      <c r="AN6591" s="116" t="s">
        <v>1196</v>
      </c>
      <c r="AO6591" s="116"/>
      <c r="AP6591" s="116"/>
      <c r="AQ6591" s="116" t="s">
        <v>3</v>
      </c>
      <c r="AR6591" s="116" t="s">
        <v>1024</v>
      </c>
      <c r="AS6591" s="116">
        <v>18430718</v>
      </c>
    </row>
    <row r="6592" spans="40:45" x14ac:dyDescent="0.25">
      <c r="AN6592" s="116" t="s">
        <v>1197</v>
      </c>
      <c r="AO6592" s="116" t="s">
        <v>1044</v>
      </c>
      <c r="AP6592" s="116"/>
      <c r="AQ6592" s="116" t="s">
        <v>1034</v>
      </c>
      <c r="AR6592" s="116" t="s">
        <v>1024</v>
      </c>
      <c r="AS6592" s="116">
        <v>120636</v>
      </c>
    </row>
    <row r="6593" spans="40:45" x14ac:dyDescent="0.25">
      <c r="AN6593" s="116" t="s">
        <v>1197</v>
      </c>
      <c r="AO6593" s="116" t="s">
        <v>1044</v>
      </c>
      <c r="AP6593" s="116"/>
      <c r="AQ6593" s="116" t="s">
        <v>1035</v>
      </c>
      <c r="AR6593" s="116" t="s">
        <v>1024</v>
      </c>
      <c r="AS6593" s="116">
        <v>9589</v>
      </c>
    </row>
    <row r="6594" spans="40:45" x14ac:dyDescent="0.25">
      <c r="AN6594" s="116" t="s">
        <v>1197</v>
      </c>
      <c r="AO6594" s="116" t="s">
        <v>1044</v>
      </c>
      <c r="AP6594" s="116"/>
      <c r="AQ6594" s="116" t="s">
        <v>1036</v>
      </c>
      <c r="AR6594" s="116" t="s">
        <v>1024</v>
      </c>
      <c r="AS6594" s="116">
        <v>1135</v>
      </c>
    </row>
    <row r="6595" spans="40:45" x14ac:dyDescent="0.25">
      <c r="AN6595" s="116" t="s">
        <v>1197</v>
      </c>
      <c r="AO6595" s="116" t="s">
        <v>1044</v>
      </c>
      <c r="AP6595" s="116"/>
      <c r="AQ6595" s="116" t="s">
        <v>1037</v>
      </c>
      <c r="AR6595" s="116" t="s">
        <v>1024</v>
      </c>
      <c r="AS6595" s="116">
        <v>13303</v>
      </c>
    </row>
    <row r="6596" spans="40:45" x14ac:dyDescent="0.25">
      <c r="AN6596" s="116" t="s">
        <v>1197</v>
      </c>
      <c r="AO6596" s="116" t="s">
        <v>1044</v>
      </c>
      <c r="AP6596" s="116"/>
      <c r="AQ6596" s="116" t="s">
        <v>1038</v>
      </c>
      <c r="AR6596" s="116" t="s">
        <v>1024</v>
      </c>
      <c r="AS6596" s="116">
        <v>307</v>
      </c>
    </row>
    <row r="6597" spans="40:45" x14ac:dyDescent="0.25">
      <c r="AN6597" s="116" t="s">
        <v>1197</v>
      </c>
      <c r="AO6597" s="116" t="s">
        <v>1044</v>
      </c>
      <c r="AP6597" s="116"/>
      <c r="AQ6597" s="116" t="s">
        <v>1039</v>
      </c>
      <c r="AR6597" s="116" t="s">
        <v>1024</v>
      </c>
      <c r="AS6597" s="116">
        <v>638</v>
      </c>
    </row>
    <row r="6598" spans="40:45" x14ac:dyDescent="0.25">
      <c r="AN6598" s="116" t="s">
        <v>1197</v>
      </c>
      <c r="AO6598" s="116" t="s">
        <v>1044</v>
      </c>
      <c r="AP6598" s="116"/>
      <c r="AQ6598" s="116" t="s">
        <v>1040</v>
      </c>
      <c r="AR6598" s="116" t="s">
        <v>1024</v>
      </c>
      <c r="AS6598" s="116">
        <v>6</v>
      </c>
    </row>
    <row r="6599" spans="40:45" x14ac:dyDescent="0.25">
      <c r="AN6599" s="116" t="s">
        <v>1197</v>
      </c>
      <c r="AO6599" s="116" t="s">
        <v>1044</v>
      </c>
      <c r="AP6599" s="116"/>
      <c r="AQ6599" s="116" t="s">
        <v>1041</v>
      </c>
      <c r="AR6599" s="116" t="s">
        <v>1024</v>
      </c>
      <c r="AS6599" s="116">
        <v>170</v>
      </c>
    </row>
    <row r="6600" spans="40:45" x14ac:dyDescent="0.25">
      <c r="AN6600" s="116" t="s">
        <v>1197</v>
      </c>
      <c r="AO6600" s="116" t="s">
        <v>1044</v>
      </c>
      <c r="AP6600" s="116"/>
      <c r="AQ6600" s="116" t="s">
        <v>1042</v>
      </c>
      <c r="AR6600" s="116" t="s">
        <v>1024</v>
      </c>
      <c r="AS6600" s="116">
        <v>18702</v>
      </c>
    </row>
    <row r="6601" spans="40:45" x14ac:dyDescent="0.25">
      <c r="AN6601" s="116" t="s">
        <v>1197</v>
      </c>
      <c r="AO6601" s="116"/>
      <c r="AP6601" s="116"/>
      <c r="AQ6601" s="116" t="s">
        <v>3</v>
      </c>
      <c r="AR6601" s="116" t="s">
        <v>1024</v>
      </c>
      <c r="AS6601" s="116">
        <v>164485</v>
      </c>
    </row>
    <row r="6602" spans="40:45" x14ac:dyDescent="0.25">
      <c r="AN6602" s="116" t="s">
        <v>1197</v>
      </c>
      <c r="AO6602" s="116" t="s">
        <v>1224</v>
      </c>
      <c r="AP6602" s="116"/>
      <c r="AQ6602" s="116" t="s">
        <v>1034</v>
      </c>
      <c r="AR6602" s="116" t="s">
        <v>1024</v>
      </c>
      <c r="AS6602" s="116">
        <v>16083</v>
      </c>
    </row>
    <row r="6603" spans="40:45" x14ac:dyDescent="0.25">
      <c r="AN6603" s="116" t="s">
        <v>1197</v>
      </c>
      <c r="AO6603" s="116" t="s">
        <v>1224</v>
      </c>
      <c r="AP6603" s="116"/>
      <c r="AQ6603" s="116" t="s">
        <v>1035</v>
      </c>
      <c r="AR6603" s="116" t="s">
        <v>1024</v>
      </c>
      <c r="AS6603" s="116">
        <v>1953</v>
      </c>
    </row>
    <row r="6604" spans="40:45" x14ac:dyDescent="0.25">
      <c r="AN6604" s="116" t="s">
        <v>1197</v>
      </c>
      <c r="AO6604" s="116" t="s">
        <v>1224</v>
      </c>
      <c r="AP6604" s="116"/>
      <c r="AQ6604" s="116" t="s">
        <v>1036</v>
      </c>
      <c r="AR6604" s="116" t="s">
        <v>1024</v>
      </c>
      <c r="AS6604" s="116">
        <v>193</v>
      </c>
    </row>
    <row r="6605" spans="40:45" x14ac:dyDescent="0.25">
      <c r="AN6605" s="116" t="s">
        <v>1197</v>
      </c>
      <c r="AO6605" s="116" t="s">
        <v>1224</v>
      </c>
      <c r="AP6605" s="116"/>
      <c r="AQ6605" s="116" t="s">
        <v>1037</v>
      </c>
      <c r="AR6605" s="116" t="s">
        <v>1024</v>
      </c>
      <c r="AS6605" s="116">
        <v>636</v>
      </c>
    </row>
    <row r="6606" spans="40:45" x14ac:dyDescent="0.25">
      <c r="AN6606" s="116" t="s">
        <v>1197</v>
      </c>
      <c r="AO6606" s="116" t="s">
        <v>1224</v>
      </c>
      <c r="AP6606" s="116"/>
      <c r="AQ6606" s="116" t="s">
        <v>1038</v>
      </c>
      <c r="AR6606" s="116" t="s">
        <v>1024</v>
      </c>
      <c r="AS6606" s="116">
        <v>295</v>
      </c>
    </row>
    <row r="6607" spans="40:45" x14ac:dyDescent="0.25">
      <c r="AN6607" s="116" t="s">
        <v>1197</v>
      </c>
      <c r="AO6607" s="116" t="s">
        <v>1224</v>
      </c>
      <c r="AP6607" s="116"/>
      <c r="AQ6607" s="116" t="s">
        <v>1039</v>
      </c>
      <c r="AR6607" s="116" t="s">
        <v>1024</v>
      </c>
      <c r="AS6607" s="116">
        <v>526</v>
      </c>
    </row>
    <row r="6608" spans="40:45" x14ac:dyDescent="0.25">
      <c r="AN6608" s="116" t="s">
        <v>1197</v>
      </c>
      <c r="AO6608" s="116" t="s">
        <v>1224</v>
      </c>
      <c r="AP6608" s="116"/>
      <c r="AQ6608" s="116" t="s">
        <v>1040</v>
      </c>
      <c r="AR6608" s="116" t="s">
        <v>1024</v>
      </c>
      <c r="AS6608" s="116">
        <v>6</v>
      </c>
    </row>
    <row r="6609" spans="40:45" x14ac:dyDescent="0.25">
      <c r="AN6609" s="116" t="s">
        <v>1197</v>
      </c>
      <c r="AO6609" s="116" t="s">
        <v>1224</v>
      </c>
      <c r="AP6609" s="116"/>
      <c r="AQ6609" s="116" t="s">
        <v>1041</v>
      </c>
      <c r="AR6609" s="116" t="s">
        <v>1024</v>
      </c>
      <c r="AS6609" s="116">
        <v>121</v>
      </c>
    </row>
    <row r="6610" spans="40:45" x14ac:dyDescent="0.25">
      <c r="AN6610" s="116" t="s">
        <v>1197</v>
      </c>
      <c r="AO6610" s="116" t="s">
        <v>1224</v>
      </c>
      <c r="AP6610" s="116"/>
      <c r="AQ6610" s="116" t="s">
        <v>1042</v>
      </c>
      <c r="AR6610" s="116" t="s">
        <v>1024</v>
      </c>
      <c r="AS6610" s="116">
        <v>1240</v>
      </c>
    </row>
    <row r="6611" spans="40:45" x14ac:dyDescent="0.25">
      <c r="AN6611" s="116" t="s">
        <v>1197</v>
      </c>
      <c r="AO6611" s="116"/>
      <c r="AP6611" s="116"/>
      <c r="AQ6611" s="116" t="s">
        <v>3</v>
      </c>
      <c r="AR6611" s="116" t="s">
        <v>1024</v>
      </c>
      <c r="AS6611" s="116">
        <v>21052</v>
      </c>
    </row>
    <row r="6612" spans="40:45" x14ac:dyDescent="0.25">
      <c r="AN6612" s="116" t="s">
        <v>1197</v>
      </c>
      <c r="AO6612" s="116" t="s">
        <v>1225</v>
      </c>
      <c r="AP6612" s="116"/>
      <c r="AQ6612" s="116" t="s">
        <v>1034</v>
      </c>
      <c r="AR6612" s="116" t="s">
        <v>1024</v>
      </c>
      <c r="AS6612" s="116">
        <v>28155</v>
      </c>
    </row>
    <row r="6613" spans="40:45" x14ac:dyDescent="0.25">
      <c r="AN6613" s="116" t="s">
        <v>1197</v>
      </c>
      <c r="AO6613" s="116" t="s">
        <v>1225</v>
      </c>
      <c r="AP6613" s="116"/>
      <c r="AQ6613" s="116" t="s">
        <v>1035</v>
      </c>
      <c r="AR6613" s="116" t="s">
        <v>1024</v>
      </c>
      <c r="AS6613" s="116">
        <v>2840</v>
      </c>
    </row>
    <row r="6614" spans="40:45" x14ac:dyDescent="0.25">
      <c r="AN6614" s="116" t="s">
        <v>1197</v>
      </c>
      <c r="AO6614" s="116" t="s">
        <v>1225</v>
      </c>
      <c r="AP6614" s="116"/>
      <c r="AQ6614" s="116" t="s">
        <v>1036</v>
      </c>
      <c r="AR6614" s="116" t="s">
        <v>1024</v>
      </c>
      <c r="AS6614" s="116">
        <v>32</v>
      </c>
    </row>
    <row r="6615" spans="40:45" x14ac:dyDescent="0.25">
      <c r="AN6615" s="116" t="s">
        <v>1197</v>
      </c>
      <c r="AO6615" s="116" t="s">
        <v>1225</v>
      </c>
      <c r="AP6615" s="116"/>
      <c r="AQ6615" s="116" t="s">
        <v>1037</v>
      </c>
      <c r="AR6615" s="116" t="s">
        <v>1024</v>
      </c>
      <c r="AS6615" s="116">
        <v>58</v>
      </c>
    </row>
    <row r="6616" spans="40:45" x14ac:dyDescent="0.25">
      <c r="AN6616" s="116" t="s">
        <v>1197</v>
      </c>
      <c r="AO6616" s="116" t="s">
        <v>1225</v>
      </c>
      <c r="AP6616" s="116"/>
      <c r="AQ6616" s="116" t="s">
        <v>1039</v>
      </c>
      <c r="AR6616" s="116" t="s">
        <v>1024</v>
      </c>
      <c r="AS6616" s="116">
        <v>5</v>
      </c>
    </row>
    <row r="6617" spans="40:45" x14ac:dyDescent="0.25">
      <c r="AN6617" s="116" t="s">
        <v>1197</v>
      </c>
      <c r="AO6617" s="116" t="s">
        <v>1225</v>
      </c>
      <c r="AP6617" s="116"/>
      <c r="AQ6617" s="116" t="s">
        <v>1041</v>
      </c>
      <c r="AR6617" s="116" t="s">
        <v>1024</v>
      </c>
      <c r="AS6617" s="116">
        <v>13</v>
      </c>
    </row>
    <row r="6618" spans="40:45" x14ac:dyDescent="0.25">
      <c r="AN6618" s="116" t="s">
        <v>1197</v>
      </c>
      <c r="AO6618" s="116" t="s">
        <v>1225</v>
      </c>
      <c r="AP6618" s="116"/>
      <c r="AQ6618" s="116" t="s">
        <v>1042</v>
      </c>
      <c r="AR6618" s="116" t="s">
        <v>1024</v>
      </c>
      <c r="AS6618" s="116">
        <v>182</v>
      </c>
    </row>
    <row r="6619" spans="40:45" x14ac:dyDescent="0.25">
      <c r="AN6619" s="116" t="s">
        <v>1197</v>
      </c>
      <c r="AO6619" s="116"/>
      <c r="AP6619" s="116"/>
      <c r="AQ6619" s="116" t="s">
        <v>3</v>
      </c>
      <c r="AR6619" s="116" t="s">
        <v>1024</v>
      </c>
      <c r="AS6619" s="116">
        <v>31285</v>
      </c>
    </row>
    <row r="6620" spans="40:45" x14ac:dyDescent="0.25">
      <c r="AN6620" s="116" t="s">
        <v>1197</v>
      </c>
      <c r="AO6620" s="116" t="s">
        <v>1226</v>
      </c>
      <c r="AP6620" s="116"/>
      <c r="AQ6620" s="116" t="s">
        <v>1034</v>
      </c>
      <c r="AR6620" s="116" t="s">
        <v>1024</v>
      </c>
      <c r="AS6620" s="116">
        <v>76398</v>
      </c>
    </row>
    <row r="6621" spans="40:45" x14ac:dyDescent="0.25">
      <c r="AN6621" s="116" t="s">
        <v>1197</v>
      </c>
      <c r="AO6621" s="116" t="s">
        <v>1226</v>
      </c>
      <c r="AP6621" s="116"/>
      <c r="AQ6621" s="116" t="s">
        <v>1035</v>
      </c>
      <c r="AR6621" s="116" t="s">
        <v>1024</v>
      </c>
      <c r="AS6621" s="116">
        <v>4797</v>
      </c>
    </row>
    <row r="6622" spans="40:45" x14ac:dyDescent="0.25">
      <c r="AN6622" s="116" t="s">
        <v>1197</v>
      </c>
      <c r="AO6622" s="116" t="s">
        <v>1226</v>
      </c>
      <c r="AP6622" s="116"/>
      <c r="AQ6622" s="116" t="s">
        <v>1036</v>
      </c>
      <c r="AR6622" s="116" t="s">
        <v>1024</v>
      </c>
      <c r="AS6622" s="116">
        <v>910</v>
      </c>
    </row>
    <row r="6623" spans="40:45" x14ac:dyDescent="0.25">
      <c r="AN6623" s="116" t="s">
        <v>1197</v>
      </c>
      <c r="AO6623" s="116" t="s">
        <v>1226</v>
      </c>
      <c r="AP6623" s="116"/>
      <c r="AQ6623" s="116" t="s">
        <v>1037</v>
      </c>
      <c r="AR6623" s="116" t="s">
        <v>1024</v>
      </c>
      <c r="AS6623" s="116">
        <v>12609</v>
      </c>
    </row>
    <row r="6624" spans="40:45" x14ac:dyDescent="0.25">
      <c r="AN6624" s="116" t="s">
        <v>1197</v>
      </c>
      <c r="AO6624" s="116" t="s">
        <v>1226</v>
      </c>
      <c r="AP6624" s="116"/>
      <c r="AQ6624" s="116" t="s">
        <v>1038</v>
      </c>
      <c r="AR6624" s="116" t="s">
        <v>1024</v>
      </c>
      <c r="AS6624" s="116">
        <v>12</v>
      </c>
    </row>
    <row r="6625" spans="40:45" x14ac:dyDescent="0.25">
      <c r="AN6625" s="116" t="s">
        <v>1197</v>
      </c>
      <c r="AO6625" s="116" t="s">
        <v>1226</v>
      </c>
      <c r="AP6625" s="116"/>
      <c r="AQ6625" s="116" t="s">
        <v>1039</v>
      </c>
      <c r="AR6625" s="116" t="s">
        <v>1024</v>
      </c>
      <c r="AS6625" s="116">
        <v>107</v>
      </c>
    </row>
    <row r="6626" spans="40:45" x14ac:dyDescent="0.25">
      <c r="AN6626" s="116" t="s">
        <v>1197</v>
      </c>
      <c r="AO6626" s="116" t="s">
        <v>1226</v>
      </c>
      <c r="AP6626" s="116"/>
      <c r="AQ6626" s="116" t="s">
        <v>1041</v>
      </c>
      <c r="AR6626" s="116" t="s">
        <v>1024</v>
      </c>
      <c r="AS6626" s="116">
        <v>36</v>
      </c>
    </row>
    <row r="6627" spans="40:45" x14ac:dyDescent="0.25">
      <c r="AN6627" s="116" t="s">
        <v>1197</v>
      </c>
      <c r="AO6627" s="116" t="s">
        <v>1226</v>
      </c>
      <c r="AP6627" s="116"/>
      <c r="AQ6627" s="116" t="s">
        <v>1042</v>
      </c>
      <c r="AR6627" s="116" t="s">
        <v>1024</v>
      </c>
      <c r="AS6627" s="116">
        <v>17280</v>
      </c>
    </row>
    <row r="6628" spans="40:45" x14ac:dyDescent="0.25">
      <c r="AN6628" s="116" t="s">
        <v>1197</v>
      </c>
      <c r="AO6628" s="116"/>
      <c r="AP6628" s="116"/>
      <c r="AQ6628" s="116" t="s">
        <v>3</v>
      </c>
      <c r="AR6628" s="116" t="s">
        <v>1024</v>
      </c>
      <c r="AS6628" s="116">
        <v>112148</v>
      </c>
    </row>
    <row r="6629" spans="40:45" x14ac:dyDescent="0.25">
      <c r="AN6629" s="116" t="s">
        <v>1233</v>
      </c>
      <c r="AO6629" s="116" t="s">
        <v>1234</v>
      </c>
      <c r="AP6629" s="116"/>
      <c r="AQ6629" s="116" t="s">
        <v>1034</v>
      </c>
      <c r="AR6629" s="116" t="s">
        <v>1235</v>
      </c>
      <c r="AS6629" s="116">
        <v>602324659</v>
      </c>
    </row>
    <row r="6630" spans="40:45" x14ac:dyDescent="0.25">
      <c r="AN6630" s="116" t="s">
        <v>1233</v>
      </c>
      <c r="AO6630" s="116" t="s">
        <v>1234</v>
      </c>
      <c r="AP6630" s="116"/>
      <c r="AQ6630" s="116" t="s">
        <v>1035</v>
      </c>
      <c r="AR6630" s="116" t="s">
        <v>1235</v>
      </c>
      <c r="AS6630" s="116">
        <v>738460690</v>
      </c>
    </row>
    <row r="6631" spans="40:45" x14ac:dyDescent="0.25">
      <c r="AN6631" s="116" t="s">
        <v>1233</v>
      </c>
      <c r="AO6631" s="116" t="s">
        <v>1234</v>
      </c>
      <c r="AP6631" s="116"/>
      <c r="AQ6631" s="116" t="s">
        <v>1036</v>
      </c>
      <c r="AR6631" s="116" t="s">
        <v>1235</v>
      </c>
      <c r="AS6631" s="116">
        <v>777910</v>
      </c>
    </row>
    <row r="6632" spans="40:45" x14ac:dyDescent="0.25">
      <c r="AN6632" s="116" t="s">
        <v>1233</v>
      </c>
      <c r="AO6632" s="116" t="s">
        <v>1234</v>
      </c>
      <c r="AP6632" s="116"/>
      <c r="AQ6632" s="116" t="s">
        <v>1037</v>
      </c>
      <c r="AR6632" s="116" t="s">
        <v>1235</v>
      </c>
      <c r="AS6632" s="116">
        <v>161121499</v>
      </c>
    </row>
    <row r="6633" spans="40:45" x14ac:dyDescent="0.25">
      <c r="AN6633" s="116" t="s">
        <v>1233</v>
      </c>
      <c r="AO6633" s="116" t="s">
        <v>1234</v>
      </c>
      <c r="AP6633" s="116"/>
      <c r="AQ6633" s="116" t="s">
        <v>1038</v>
      </c>
      <c r="AR6633" s="116" t="s">
        <v>1235</v>
      </c>
      <c r="AS6633" s="116">
        <v>768647109</v>
      </c>
    </row>
    <row r="6634" spans="40:45" x14ac:dyDescent="0.25">
      <c r="AN6634" s="116" t="s">
        <v>1233</v>
      </c>
      <c r="AO6634" s="116" t="s">
        <v>1234</v>
      </c>
      <c r="AP6634" s="116"/>
      <c r="AQ6634" s="116" t="s">
        <v>1039</v>
      </c>
      <c r="AR6634" s="116" t="s">
        <v>1235</v>
      </c>
      <c r="AS6634" s="116">
        <v>22026896</v>
      </c>
    </row>
    <row r="6635" spans="40:45" x14ac:dyDescent="0.25">
      <c r="AN6635" s="116" t="s">
        <v>1233</v>
      </c>
      <c r="AO6635" s="116" t="s">
        <v>1234</v>
      </c>
      <c r="AP6635" s="116"/>
      <c r="AQ6635" s="116" t="s">
        <v>1040</v>
      </c>
      <c r="AR6635" s="116" t="s">
        <v>1235</v>
      </c>
      <c r="AS6635" s="116">
        <v>57780222</v>
      </c>
    </row>
    <row r="6636" spans="40:45" x14ac:dyDescent="0.25">
      <c r="AN6636" s="116" t="s">
        <v>1233</v>
      </c>
      <c r="AO6636" s="116" t="s">
        <v>1234</v>
      </c>
      <c r="AP6636" s="116"/>
      <c r="AQ6636" s="116" t="s">
        <v>1041</v>
      </c>
      <c r="AR6636" s="116" t="s">
        <v>1235</v>
      </c>
      <c r="AS6636" s="116">
        <v>49083955</v>
      </c>
    </row>
    <row r="6637" spans="40:45" x14ac:dyDescent="0.25">
      <c r="AN6637" s="116" t="s">
        <v>1233</v>
      </c>
      <c r="AO6637" s="116" t="s">
        <v>1234</v>
      </c>
      <c r="AP6637" s="116"/>
      <c r="AQ6637" s="116" t="s">
        <v>1042</v>
      </c>
      <c r="AR6637" s="116" t="s">
        <v>1235</v>
      </c>
      <c r="AS6637" s="116">
        <v>81176573</v>
      </c>
    </row>
    <row r="6638" spans="40:45" x14ac:dyDescent="0.25">
      <c r="AN6638" s="116" t="s">
        <v>1233</v>
      </c>
      <c r="AO6638" s="116"/>
      <c r="AP6638" s="116"/>
      <c r="AQ6638" s="116" t="s">
        <v>3</v>
      </c>
      <c r="AR6638" s="116" t="s">
        <v>1235</v>
      </c>
      <c r="AS6638" s="116">
        <v>2481399514</v>
      </c>
    </row>
    <row r="6639" spans="40:45" x14ac:dyDescent="0.25">
      <c r="AN6639" s="116" t="s">
        <v>1230</v>
      </c>
      <c r="AO6639" s="116"/>
      <c r="AP6639" s="116"/>
      <c r="AQ6639" s="116" t="s">
        <v>1034</v>
      </c>
      <c r="AR6639" s="116" t="s">
        <v>1236</v>
      </c>
      <c r="AS6639" s="116">
        <v>2896027</v>
      </c>
    </row>
    <row r="6640" spans="40:45" x14ac:dyDescent="0.25">
      <c r="AN6640" s="116" t="s">
        <v>1230</v>
      </c>
      <c r="AO6640" s="116"/>
      <c r="AP6640" s="116"/>
      <c r="AQ6640" s="116" t="s">
        <v>1035</v>
      </c>
      <c r="AR6640" s="116" t="s">
        <v>1236</v>
      </c>
      <c r="AS6640" s="116">
        <v>3412521</v>
      </c>
    </row>
    <row r="6641" spans="40:45" x14ac:dyDescent="0.25">
      <c r="AN6641" s="116" t="s">
        <v>1230</v>
      </c>
      <c r="AO6641" s="116"/>
      <c r="AP6641" s="116"/>
      <c r="AQ6641" s="116" t="s">
        <v>1036</v>
      </c>
      <c r="AR6641" s="116" t="s">
        <v>1236</v>
      </c>
      <c r="AS6641" s="116">
        <v>2498141</v>
      </c>
    </row>
    <row r="6642" spans="40:45" x14ac:dyDescent="0.25">
      <c r="AN6642" s="116" t="s">
        <v>1230</v>
      </c>
      <c r="AO6642" s="116"/>
      <c r="AP6642" s="116"/>
      <c r="AQ6642" s="116" t="s">
        <v>1037</v>
      </c>
      <c r="AR6642" s="116" t="s">
        <v>1236</v>
      </c>
      <c r="AS6642" s="116">
        <v>3352214</v>
      </c>
    </row>
    <row r="6643" spans="40:45" x14ac:dyDescent="0.25">
      <c r="AN6643" s="116" t="s">
        <v>1230</v>
      </c>
      <c r="AO6643" s="116"/>
      <c r="AP6643" s="116"/>
      <c r="AQ6643" s="116" t="s">
        <v>1038</v>
      </c>
      <c r="AR6643" s="116" t="s">
        <v>1236</v>
      </c>
      <c r="AS6643" s="116">
        <v>130337</v>
      </c>
    </row>
    <row r="6644" spans="40:45" x14ac:dyDescent="0.25">
      <c r="AN6644" s="116" t="s">
        <v>1230</v>
      </c>
      <c r="AO6644" s="116"/>
      <c r="AP6644" s="116"/>
      <c r="AQ6644" s="116" t="s">
        <v>1039</v>
      </c>
      <c r="AR6644" s="116" t="s">
        <v>1236</v>
      </c>
      <c r="AS6644" s="116">
        <v>315261</v>
      </c>
    </row>
    <row r="6645" spans="40:45" x14ac:dyDescent="0.25">
      <c r="AN6645" s="116" t="s">
        <v>1230</v>
      </c>
      <c r="AO6645" s="116"/>
      <c r="AP6645" s="116"/>
      <c r="AQ6645" s="116" t="s">
        <v>1040</v>
      </c>
      <c r="AR6645" s="116" t="s">
        <v>1236</v>
      </c>
      <c r="AS6645" s="116">
        <v>11491</v>
      </c>
    </row>
    <row r="6646" spans="40:45" x14ac:dyDescent="0.25">
      <c r="AN6646" s="116" t="s">
        <v>1230</v>
      </c>
      <c r="AO6646" s="116"/>
      <c r="AP6646" s="116"/>
      <c r="AQ6646" s="116" t="s">
        <v>1041</v>
      </c>
      <c r="AR6646" s="116" t="s">
        <v>1236</v>
      </c>
      <c r="AS6646" s="116">
        <v>764685</v>
      </c>
    </row>
    <row r="6647" spans="40:45" x14ac:dyDescent="0.25">
      <c r="AN6647" s="116" t="s">
        <v>1230</v>
      </c>
      <c r="AO6647" s="116"/>
      <c r="AP6647" s="116"/>
      <c r="AQ6647" s="116" t="s">
        <v>1042</v>
      </c>
      <c r="AR6647" s="116" t="s">
        <v>1236</v>
      </c>
      <c r="AS6647" s="116">
        <v>4000</v>
      </c>
    </row>
    <row r="6648" spans="40:45" x14ac:dyDescent="0.25">
      <c r="AN6648" s="116" t="s">
        <v>1230</v>
      </c>
      <c r="AO6648" s="116"/>
      <c r="AP6648" s="116"/>
      <c r="AQ6648" s="116" t="s">
        <v>3</v>
      </c>
      <c r="AR6648" s="116" t="s">
        <v>1236</v>
      </c>
      <c r="AS6648" s="116">
        <v>13384676</v>
      </c>
    </row>
    <row r="6649" spans="40:45" x14ac:dyDescent="0.25">
      <c r="AN6649" s="116" t="s">
        <v>1237</v>
      </c>
      <c r="AO6649" s="116"/>
      <c r="AP6649" s="116"/>
      <c r="AQ6649" s="116" t="s">
        <v>1034</v>
      </c>
      <c r="AR6649" s="116" t="s">
        <v>1236</v>
      </c>
      <c r="AS6649" s="116">
        <v>139196</v>
      </c>
    </row>
    <row r="6650" spans="40:45" x14ac:dyDescent="0.25">
      <c r="AN6650" s="116" t="s">
        <v>1237</v>
      </c>
      <c r="AO6650" s="116"/>
      <c r="AP6650" s="116"/>
      <c r="AQ6650" s="116" t="s">
        <v>1035</v>
      </c>
      <c r="AR6650" s="116" t="s">
        <v>1236</v>
      </c>
      <c r="AS6650" s="116">
        <v>649111</v>
      </c>
    </row>
    <row r="6651" spans="40:45" x14ac:dyDescent="0.25">
      <c r="AN6651" s="116" t="s">
        <v>1237</v>
      </c>
      <c r="AO6651" s="116"/>
      <c r="AP6651" s="116"/>
      <c r="AQ6651" s="116" t="s">
        <v>1036</v>
      </c>
      <c r="AR6651" s="116" t="s">
        <v>1236</v>
      </c>
      <c r="AS6651" s="116">
        <v>12824</v>
      </c>
    </row>
    <row r="6652" spans="40:45" x14ac:dyDescent="0.25">
      <c r="AN6652" s="116" t="s">
        <v>1237</v>
      </c>
      <c r="AO6652" s="116"/>
      <c r="AP6652" s="116"/>
      <c r="AQ6652" s="116" t="s">
        <v>1037</v>
      </c>
      <c r="AR6652" s="116" t="s">
        <v>1236</v>
      </c>
      <c r="AS6652" s="116">
        <v>6653</v>
      </c>
    </row>
    <row r="6653" spans="40:45" x14ac:dyDescent="0.25">
      <c r="AN6653" s="116" t="s">
        <v>1237</v>
      </c>
      <c r="AO6653" s="116"/>
      <c r="AP6653" s="116"/>
      <c r="AQ6653" s="116" t="s">
        <v>1038</v>
      </c>
      <c r="AR6653" s="116" t="s">
        <v>1236</v>
      </c>
      <c r="AS6653" s="116"/>
    </row>
    <row r="6654" spans="40:45" x14ac:dyDescent="0.25">
      <c r="AN6654" s="116" t="s">
        <v>1237</v>
      </c>
      <c r="AO6654" s="116"/>
      <c r="AP6654" s="116"/>
      <c r="AQ6654" s="116" t="s">
        <v>1039</v>
      </c>
      <c r="AR6654" s="116" t="s">
        <v>1236</v>
      </c>
      <c r="AS6654" s="116"/>
    </row>
    <row r="6655" spans="40:45" x14ac:dyDescent="0.25">
      <c r="AN6655" s="116" t="s">
        <v>1237</v>
      </c>
      <c r="AO6655" s="116"/>
      <c r="AP6655" s="116"/>
      <c r="AQ6655" s="116" t="s">
        <v>1041</v>
      </c>
      <c r="AR6655" s="116" t="s">
        <v>1236</v>
      </c>
      <c r="AS6655" s="116"/>
    </row>
    <row r="6656" spans="40:45" x14ac:dyDescent="0.25">
      <c r="AN6656" s="116" t="s">
        <v>1237</v>
      </c>
      <c r="AO6656" s="116"/>
      <c r="AP6656" s="116"/>
      <c r="AQ6656" s="116" t="s">
        <v>3</v>
      </c>
      <c r="AR6656" s="116" t="s">
        <v>1236</v>
      </c>
      <c r="AS6656" s="116">
        <v>807785</v>
      </c>
    </row>
    <row r="6657" spans="40:45" x14ac:dyDescent="0.25">
      <c r="AN6657" s="116" t="s">
        <v>1238</v>
      </c>
      <c r="AO6657" s="116"/>
      <c r="AP6657" s="116"/>
      <c r="AQ6657" s="116" t="s">
        <v>1034</v>
      </c>
      <c r="AR6657" s="116" t="s">
        <v>1239</v>
      </c>
      <c r="AS6657" s="116">
        <v>86779585</v>
      </c>
    </row>
    <row r="6658" spans="40:45" x14ac:dyDescent="0.25">
      <c r="AN6658" s="116" t="s">
        <v>1238</v>
      </c>
      <c r="AO6658" s="116"/>
      <c r="AP6658" s="116"/>
      <c r="AQ6658" s="116" t="s">
        <v>1035</v>
      </c>
      <c r="AR6658" s="116" t="s">
        <v>1239</v>
      </c>
      <c r="AS6658" s="116">
        <v>18663657</v>
      </c>
    </row>
    <row r="6659" spans="40:45" x14ac:dyDescent="0.25">
      <c r="AN6659" s="116" t="s">
        <v>1238</v>
      </c>
      <c r="AO6659" s="116"/>
      <c r="AP6659" s="116"/>
      <c r="AQ6659" s="116" t="s">
        <v>1036</v>
      </c>
      <c r="AR6659" s="116" t="s">
        <v>1239</v>
      </c>
      <c r="AS6659" s="116"/>
    </row>
    <row r="6660" spans="40:45" x14ac:dyDescent="0.25">
      <c r="AN6660" s="116" t="s">
        <v>1238</v>
      </c>
      <c r="AO6660" s="116"/>
      <c r="AP6660" s="116"/>
      <c r="AQ6660" s="116" t="s">
        <v>1037</v>
      </c>
      <c r="AR6660" s="116" t="s">
        <v>1239</v>
      </c>
      <c r="AS6660" s="116">
        <v>72493686</v>
      </c>
    </row>
    <row r="6661" spans="40:45" x14ac:dyDescent="0.25">
      <c r="AN6661" s="116" t="s">
        <v>1238</v>
      </c>
      <c r="AO6661" s="116"/>
      <c r="AP6661" s="116"/>
      <c r="AQ6661" s="116" t="s">
        <v>1038</v>
      </c>
      <c r="AR6661" s="116" t="s">
        <v>1239</v>
      </c>
      <c r="AS6661" s="116">
        <v>27837141</v>
      </c>
    </row>
    <row r="6662" spans="40:45" x14ac:dyDescent="0.25">
      <c r="AN6662" s="116" t="s">
        <v>1238</v>
      </c>
      <c r="AO6662" s="116"/>
      <c r="AP6662" s="116"/>
      <c r="AQ6662" s="116" t="s">
        <v>1039</v>
      </c>
      <c r="AR6662" s="116" t="s">
        <v>1239</v>
      </c>
      <c r="AS6662" s="116">
        <v>45599259</v>
      </c>
    </row>
    <row r="6663" spans="40:45" x14ac:dyDescent="0.25">
      <c r="AN6663" s="116" t="s">
        <v>1238</v>
      </c>
      <c r="AO6663" s="116"/>
      <c r="AP6663" s="116"/>
      <c r="AQ6663" s="116" t="s">
        <v>1040</v>
      </c>
      <c r="AR6663" s="116" t="s">
        <v>1239</v>
      </c>
      <c r="AS6663" s="116">
        <v>97354758</v>
      </c>
    </row>
    <row r="6664" spans="40:45" x14ac:dyDescent="0.25">
      <c r="AN6664" s="116" t="s">
        <v>1238</v>
      </c>
      <c r="AO6664" s="116"/>
      <c r="AP6664" s="116"/>
      <c r="AQ6664" s="116" t="s">
        <v>1041</v>
      </c>
      <c r="AR6664" s="116" t="s">
        <v>1239</v>
      </c>
      <c r="AS6664" s="116">
        <v>29071707</v>
      </c>
    </row>
    <row r="6665" spans="40:45" x14ac:dyDescent="0.25">
      <c r="AN6665" s="116" t="s">
        <v>1238</v>
      </c>
      <c r="AO6665" s="116"/>
      <c r="AP6665" s="116"/>
      <c r="AQ6665" s="116" t="s">
        <v>1042</v>
      </c>
      <c r="AR6665" s="116" t="s">
        <v>1239</v>
      </c>
      <c r="AS6665" s="116">
        <v>40218603</v>
      </c>
    </row>
    <row r="6666" spans="40:45" x14ac:dyDescent="0.25">
      <c r="AN6666" s="116" t="s">
        <v>1238</v>
      </c>
      <c r="AO6666" s="116"/>
      <c r="AP6666" s="116"/>
      <c r="AQ6666" s="116" t="s">
        <v>3</v>
      </c>
      <c r="AR6666" s="116" t="s">
        <v>1239</v>
      </c>
      <c r="AS6666" s="116">
        <v>418018396</v>
      </c>
    </row>
    <row r="6667" spans="40:45" x14ac:dyDescent="0.25">
      <c r="AN6667" s="116" t="s">
        <v>1240</v>
      </c>
      <c r="AO6667" s="116" t="s">
        <v>1229</v>
      </c>
      <c r="AP6667" s="116" t="s">
        <v>1241</v>
      </c>
      <c r="AQ6667" s="116" t="s">
        <v>1034</v>
      </c>
      <c r="AR6667" s="116" t="s">
        <v>1236</v>
      </c>
      <c r="AS6667" s="116">
        <v>5983551</v>
      </c>
    </row>
    <row r="6668" spans="40:45" x14ac:dyDescent="0.25">
      <c r="AN6668" s="116" t="s">
        <v>1240</v>
      </c>
      <c r="AO6668" s="116" t="s">
        <v>1229</v>
      </c>
      <c r="AP6668" s="116" t="s">
        <v>1241</v>
      </c>
      <c r="AQ6668" s="116" t="s">
        <v>1035</v>
      </c>
      <c r="AR6668" s="116" t="s">
        <v>1236</v>
      </c>
      <c r="AS6668" s="116">
        <v>23757510</v>
      </c>
    </row>
    <row r="6669" spans="40:45" x14ac:dyDescent="0.25">
      <c r="AN6669" s="116" t="s">
        <v>1240</v>
      </c>
      <c r="AO6669" s="116" t="s">
        <v>1229</v>
      </c>
      <c r="AP6669" s="116" t="s">
        <v>1241</v>
      </c>
      <c r="AQ6669" s="116" t="s">
        <v>1036</v>
      </c>
      <c r="AR6669" s="116" t="s">
        <v>1236</v>
      </c>
      <c r="AS6669" s="116">
        <v>7563258</v>
      </c>
    </row>
    <row r="6670" spans="40:45" x14ac:dyDescent="0.25">
      <c r="AN6670" s="116" t="s">
        <v>1240</v>
      </c>
      <c r="AO6670" s="116" t="s">
        <v>1229</v>
      </c>
      <c r="AP6670" s="116" t="s">
        <v>1241</v>
      </c>
      <c r="AQ6670" s="116" t="s">
        <v>1037</v>
      </c>
      <c r="AR6670" s="116" t="s">
        <v>1236</v>
      </c>
      <c r="AS6670" s="116">
        <v>46745697</v>
      </c>
    </row>
    <row r="6671" spans="40:45" x14ac:dyDescent="0.25">
      <c r="AN6671" s="116" t="s">
        <v>1240</v>
      </c>
      <c r="AO6671" s="116" t="s">
        <v>1229</v>
      </c>
      <c r="AP6671" s="116" t="s">
        <v>1241</v>
      </c>
      <c r="AQ6671" s="116" t="s">
        <v>1038</v>
      </c>
      <c r="AR6671" s="116" t="s">
        <v>1236</v>
      </c>
      <c r="AS6671" s="116">
        <v>69125658</v>
      </c>
    </row>
    <row r="6672" spans="40:45" x14ac:dyDescent="0.25">
      <c r="AN6672" s="116" t="s">
        <v>1240</v>
      </c>
      <c r="AO6672" s="116" t="s">
        <v>1229</v>
      </c>
      <c r="AP6672" s="116" t="s">
        <v>1241</v>
      </c>
      <c r="AQ6672" s="116" t="s">
        <v>1039</v>
      </c>
      <c r="AR6672" s="116" t="s">
        <v>1236</v>
      </c>
      <c r="AS6672" s="116">
        <v>44844202</v>
      </c>
    </row>
    <row r="6673" spans="40:45" x14ac:dyDescent="0.25">
      <c r="AN6673" s="116" t="s">
        <v>1240</v>
      </c>
      <c r="AO6673" s="116" t="s">
        <v>1229</v>
      </c>
      <c r="AP6673" s="116" t="s">
        <v>1241</v>
      </c>
      <c r="AQ6673" s="116" t="s">
        <v>1040</v>
      </c>
      <c r="AR6673" s="116" t="s">
        <v>1236</v>
      </c>
      <c r="AS6673" s="116">
        <v>52998282</v>
      </c>
    </row>
    <row r="6674" spans="40:45" x14ac:dyDescent="0.25">
      <c r="AN6674" s="116" t="s">
        <v>1240</v>
      </c>
      <c r="AO6674" s="116" t="s">
        <v>1229</v>
      </c>
      <c r="AP6674" s="116" t="s">
        <v>1241</v>
      </c>
      <c r="AQ6674" s="116" t="s">
        <v>1041</v>
      </c>
      <c r="AR6674" s="116" t="s">
        <v>1236</v>
      </c>
      <c r="AS6674" s="116">
        <v>27115578</v>
      </c>
    </row>
    <row r="6675" spans="40:45" x14ac:dyDescent="0.25">
      <c r="AN6675" s="116" t="s">
        <v>1240</v>
      </c>
      <c r="AO6675" s="116" t="s">
        <v>1229</v>
      </c>
      <c r="AP6675" s="116" t="s">
        <v>1241</v>
      </c>
      <c r="AQ6675" s="116" t="s">
        <v>1042</v>
      </c>
      <c r="AR6675" s="116" t="s">
        <v>1236</v>
      </c>
      <c r="AS6675" s="116">
        <v>12533986</v>
      </c>
    </row>
    <row r="6676" spans="40:45" x14ac:dyDescent="0.25">
      <c r="AN6676" s="116" t="s">
        <v>1240</v>
      </c>
      <c r="AO6676" s="116"/>
      <c r="AP6676" s="116"/>
      <c r="AQ6676" s="116" t="s">
        <v>3</v>
      </c>
      <c r="AR6676" s="116" t="s">
        <v>1236</v>
      </c>
      <c r="AS6676" s="116">
        <v>290667723</v>
      </c>
    </row>
    <row r="6677" spans="40:45" x14ac:dyDescent="0.25">
      <c r="AN6677" s="116" t="s">
        <v>1240</v>
      </c>
      <c r="AO6677" s="116" t="s">
        <v>1242</v>
      </c>
      <c r="AP6677" s="116" t="s">
        <v>1241</v>
      </c>
      <c r="AQ6677" s="116" t="s">
        <v>1034</v>
      </c>
      <c r="AR6677" s="116" t="s">
        <v>1236</v>
      </c>
      <c r="AS6677" s="116">
        <v>333166703</v>
      </c>
    </row>
    <row r="6678" spans="40:45" x14ac:dyDescent="0.25">
      <c r="AN6678" s="116" t="s">
        <v>1240</v>
      </c>
      <c r="AO6678" s="116" t="s">
        <v>1242</v>
      </c>
      <c r="AP6678" s="116" t="s">
        <v>1241</v>
      </c>
      <c r="AQ6678" s="116" t="s">
        <v>1035</v>
      </c>
      <c r="AR6678" s="116" t="s">
        <v>1236</v>
      </c>
      <c r="AS6678" s="116">
        <v>38426250</v>
      </c>
    </row>
    <row r="6679" spans="40:45" x14ac:dyDescent="0.25">
      <c r="AN6679" s="116" t="s">
        <v>1240</v>
      </c>
      <c r="AO6679" s="116" t="s">
        <v>1242</v>
      </c>
      <c r="AP6679" s="116" t="s">
        <v>1241</v>
      </c>
      <c r="AQ6679" s="116" t="s">
        <v>1037</v>
      </c>
      <c r="AR6679" s="116" t="s">
        <v>1236</v>
      </c>
      <c r="AS6679" s="116">
        <v>24059190</v>
      </c>
    </row>
    <row r="6680" spans="40:45" x14ac:dyDescent="0.25">
      <c r="AN6680" s="116" t="s">
        <v>1240</v>
      </c>
      <c r="AO6680" s="116" t="s">
        <v>1242</v>
      </c>
      <c r="AP6680" s="116" t="s">
        <v>1241</v>
      </c>
      <c r="AQ6680" s="116" t="s">
        <v>1038</v>
      </c>
      <c r="AR6680" s="116" t="s">
        <v>1236</v>
      </c>
      <c r="AS6680" s="116">
        <v>137397790</v>
      </c>
    </row>
    <row r="6681" spans="40:45" x14ac:dyDescent="0.25">
      <c r="AN6681" s="116" t="s">
        <v>1240</v>
      </c>
      <c r="AO6681" s="116" t="s">
        <v>1242</v>
      </c>
      <c r="AP6681" s="116" t="s">
        <v>1241</v>
      </c>
      <c r="AQ6681" s="116" t="s">
        <v>1039</v>
      </c>
      <c r="AR6681" s="116" t="s">
        <v>1236</v>
      </c>
      <c r="AS6681" s="116">
        <v>265510964</v>
      </c>
    </row>
    <row r="6682" spans="40:45" x14ac:dyDescent="0.25">
      <c r="AN6682" s="116" t="s">
        <v>1240</v>
      </c>
      <c r="AO6682" s="116" t="s">
        <v>1242</v>
      </c>
      <c r="AP6682" s="116" t="s">
        <v>1241</v>
      </c>
      <c r="AQ6682" s="116" t="s">
        <v>1040</v>
      </c>
      <c r="AR6682" s="116" t="s">
        <v>1236</v>
      </c>
      <c r="AS6682" s="116">
        <v>139979503</v>
      </c>
    </row>
    <row r="6683" spans="40:45" x14ac:dyDescent="0.25">
      <c r="AN6683" s="116" t="s">
        <v>1240</v>
      </c>
      <c r="AO6683" s="116" t="s">
        <v>1242</v>
      </c>
      <c r="AP6683" s="116" t="s">
        <v>1241</v>
      </c>
      <c r="AQ6683" s="116" t="s">
        <v>1041</v>
      </c>
      <c r="AR6683" s="116" t="s">
        <v>1236</v>
      </c>
      <c r="AS6683" s="116">
        <v>347305433</v>
      </c>
    </row>
    <row r="6684" spans="40:45" x14ac:dyDescent="0.25">
      <c r="AN6684" s="116" t="s">
        <v>1240</v>
      </c>
      <c r="AO6684" s="116" t="s">
        <v>1242</v>
      </c>
      <c r="AP6684" s="116" t="s">
        <v>1241</v>
      </c>
      <c r="AQ6684" s="116" t="s">
        <v>1042</v>
      </c>
      <c r="AR6684" s="116" t="s">
        <v>1236</v>
      </c>
      <c r="AS6684" s="116">
        <v>26432498</v>
      </c>
    </row>
    <row r="6685" spans="40:45" x14ac:dyDescent="0.25">
      <c r="AN6685" s="116" t="s">
        <v>1240</v>
      </c>
      <c r="AO6685" s="116"/>
      <c r="AP6685" s="116"/>
      <c r="AQ6685" s="116" t="s">
        <v>3</v>
      </c>
      <c r="AR6685" s="116" t="s">
        <v>1236</v>
      </c>
      <c r="AS6685" s="116">
        <v>1312278332</v>
      </c>
    </row>
    <row r="6686" spans="40:45" x14ac:dyDescent="0.25">
      <c r="AN6686" s="116" t="s">
        <v>1240</v>
      </c>
      <c r="AO6686" s="116" t="s">
        <v>1243</v>
      </c>
      <c r="AP6686" s="116" t="s">
        <v>1241</v>
      </c>
      <c r="AQ6686" s="116" t="s">
        <v>1034</v>
      </c>
      <c r="AR6686" s="116" t="s">
        <v>1236</v>
      </c>
      <c r="AS6686" s="116">
        <v>6055668</v>
      </c>
    </row>
    <row r="6687" spans="40:45" x14ac:dyDescent="0.25">
      <c r="AN6687" s="116" t="s">
        <v>1240</v>
      </c>
      <c r="AO6687" s="116" t="s">
        <v>1243</v>
      </c>
      <c r="AP6687" s="116" t="s">
        <v>1241</v>
      </c>
      <c r="AQ6687" s="116" t="s">
        <v>1035</v>
      </c>
      <c r="AR6687" s="116" t="s">
        <v>1236</v>
      </c>
      <c r="AS6687" s="116">
        <v>6647850</v>
      </c>
    </row>
    <row r="6688" spans="40:45" x14ac:dyDescent="0.25">
      <c r="AN6688" s="116" t="s">
        <v>1240</v>
      </c>
      <c r="AO6688" s="116" t="s">
        <v>1243</v>
      </c>
      <c r="AP6688" s="116" t="s">
        <v>1241</v>
      </c>
      <c r="AQ6688" s="116" t="s">
        <v>1036</v>
      </c>
      <c r="AR6688" s="116" t="s">
        <v>1236</v>
      </c>
      <c r="AS6688" s="116">
        <v>9120466</v>
      </c>
    </row>
    <row r="6689" spans="40:45" x14ac:dyDescent="0.25">
      <c r="AN6689" s="116" t="s">
        <v>1240</v>
      </c>
      <c r="AO6689" s="116" t="s">
        <v>1243</v>
      </c>
      <c r="AP6689" s="116" t="s">
        <v>1241</v>
      </c>
      <c r="AQ6689" s="116" t="s">
        <v>1037</v>
      </c>
      <c r="AR6689" s="116" t="s">
        <v>1236</v>
      </c>
      <c r="AS6689" s="116">
        <v>10203046</v>
      </c>
    </row>
    <row r="6690" spans="40:45" x14ac:dyDescent="0.25">
      <c r="AN6690" s="116" t="s">
        <v>1240</v>
      </c>
      <c r="AO6690" s="116" t="s">
        <v>1243</v>
      </c>
      <c r="AP6690" s="116" t="s">
        <v>1241</v>
      </c>
      <c r="AQ6690" s="116" t="s">
        <v>1038</v>
      </c>
      <c r="AR6690" s="116" t="s">
        <v>1236</v>
      </c>
      <c r="AS6690" s="116">
        <v>718012</v>
      </c>
    </row>
    <row r="6691" spans="40:45" x14ac:dyDescent="0.25">
      <c r="AN6691" s="116" t="s">
        <v>1240</v>
      </c>
      <c r="AO6691" s="116" t="s">
        <v>1243</v>
      </c>
      <c r="AP6691" s="116" t="s">
        <v>1241</v>
      </c>
      <c r="AQ6691" s="116" t="s">
        <v>1039</v>
      </c>
      <c r="AR6691" s="116" t="s">
        <v>1236</v>
      </c>
      <c r="AS6691" s="116">
        <v>258691</v>
      </c>
    </row>
    <row r="6692" spans="40:45" x14ac:dyDescent="0.25">
      <c r="AN6692" s="116" t="s">
        <v>1240</v>
      </c>
      <c r="AO6692" s="116" t="s">
        <v>1243</v>
      </c>
      <c r="AP6692" s="116" t="s">
        <v>1241</v>
      </c>
      <c r="AQ6692" s="116" t="s">
        <v>1040</v>
      </c>
      <c r="AR6692" s="116" t="s">
        <v>1236</v>
      </c>
      <c r="AS6692" s="116">
        <v>439542</v>
      </c>
    </row>
    <row r="6693" spans="40:45" x14ac:dyDescent="0.25">
      <c r="AN6693" s="116" t="s">
        <v>1240</v>
      </c>
      <c r="AO6693" s="116" t="s">
        <v>1243</v>
      </c>
      <c r="AP6693" s="116" t="s">
        <v>1241</v>
      </c>
      <c r="AQ6693" s="116" t="s">
        <v>1041</v>
      </c>
      <c r="AR6693" s="116" t="s">
        <v>1236</v>
      </c>
      <c r="AS6693" s="116">
        <v>537619</v>
      </c>
    </row>
    <row r="6694" spans="40:45" x14ac:dyDescent="0.25">
      <c r="AN6694" s="116" t="s">
        <v>1240</v>
      </c>
      <c r="AO6694" s="116" t="s">
        <v>1243</v>
      </c>
      <c r="AP6694" s="116" t="s">
        <v>1241</v>
      </c>
      <c r="AQ6694" s="116" t="s">
        <v>1042</v>
      </c>
      <c r="AR6694" s="116" t="s">
        <v>1236</v>
      </c>
      <c r="AS6694" s="116">
        <v>10344</v>
      </c>
    </row>
    <row r="6695" spans="40:45" x14ac:dyDescent="0.25">
      <c r="AN6695" s="116" t="s">
        <v>1240</v>
      </c>
      <c r="AO6695" s="116"/>
      <c r="AP6695" s="116"/>
      <c r="AQ6695" s="116" t="s">
        <v>3</v>
      </c>
      <c r="AR6695" s="116" t="s">
        <v>1236</v>
      </c>
      <c r="AS6695" s="116">
        <v>33991240</v>
      </c>
    </row>
    <row r="6696" spans="40:45" x14ac:dyDescent="0.25">
      <c r="AN6696" s="116" t="s">
        <v>1240</v>
      </c>
      <c r="AO6696" s="116" t="s">
        <v>1244</v>
      </c>
      <c r="AP6696" s="116" t="s">
        <v>1241</v>
      </c>
      <c r="AQ6696" s="116" t="s">
        <v>1034</v>
      </c>
      <c r="AR6696" s="116" t="s">
        <v>1236</v>
      </c>
      <c r="AS6696" s="116">
        <v>108420</v>
      </c>
    </row>
    <row r="6697" spans="40:45" x14ac:dyDescent="0.25">
      <c r="AN6697" s="116" t="s">
        <v>1240</v>
      </c>
      <c r="AO6697" s="116" t="s">
        <v>1244</v>
      </c>
      <c r="AP6697" s="116" t="s">
        <v>1241</v>
      </c>
      <c r="AQ6697" s="116" t="s">
        <v>1035</v>
      </c>
      <c r="AR6697" s="116" t="s">
        <v>1236</v>
      </c>
      <c r="AS6697" s="116">
        <v>878747</v>
      </c>
    </row>
    <row r="6698" spans="40:45" x14ac:dyDescent="0.25">
      <c r="AN6698" s="116" t="s">
        <v>1240</v>
      </c>
      <c r="AO6698" s="116" t="s">
        <v>1244</v>
      </c>
      <c r="AP6698" s="116" t="s">
        <v>1241</v>
      </c>
      <c r="AQ6698" s="116" t="s">
        <v>1036</v>
      </c>
      <c r="AR6698" s="116" t="s">
        <v>1236</v>
      </c>
      <c r="AS6698" s="116">
        <v>950270</v>
      </c>
    </row>
    <row r="6699" spans="40:45" x14ac:dyDescent="0.25">
      <c r="AN6699" s="116" t="s">
        <v>1240</v>
      </c>
      <c r="AO6699" s="116" t="s">
        <v>1244</v>
      </c>
      <c r="AP6699" s="116" t="s">
        <v>1241</v>
      </c>
      <c r="AQ6699" s="116" t="s">
        <v>1037</v>
      </c>
      <c r="AR6699" s="116" t="s">
        <v>1236</v>
      </c>
      <c r="AS6699" s="116">
        <v>76042</v>
      </c>
    </row>
    <row r="6700" spans="40:45" x14ac:dyDescent="0.25">
      <c r="AN6700" s="116" t="s">
        <v>1240</v>
      </c>
      <c r="AO6700" s="116" t="s">
        <v>1244</v>
      </c>
      <c r="AP6700" s="116" t="s">
        <v>1241</v>
      </c>
      <c r="AQ6700" s="116" t="s">
        <v>1038</v>
      </c>
      <c r="AR6700" s="116" t="s">
        <v>1236</v>
      </c>
      <c r="AS6700" s="116">
        <v>13015</v>
      </c>
    </row>
    <row r="6701" spans="40:45" x14ac:dyDescent="0.25">
      <c r="AN6701" s="116" t="s">
        <v>1240</v>
      </c>
      <c r="AO6701" s="116" t="s">
        <v>1244</v>
      </c>
      <c r="AP6701" s="116" t="s">
        <v>1241</v>
      </c>
      <c r="AQ6701" s="116" t="s">
        <v>1039</v>
      </c>
      <c r="AR6701" s="116" t="s">
        <v>1236</v>
      </c>
      <c r="AS6701" s="116">
        <v>17203</v>
      </c>
    </row>
    <row r="6702" spans="40:45" x14ac:dyDescent="0.25">
      <c r="AN6702" s="116" t="s">
        <v>1240</v>
      </c>
      <c r="AO6702" s="116" t="s">
        <v>1244</v>
      </c>
      <c r="AP6702" s="116" t="s">
        <v>1241</v>
      </c>
      <c r="AQ6702" s="116" t="s">
        <v>1040</v>
      </c>
      <c r="AR6702" s="116" t="s">
        <v>1236</v>
      </c>
      <c r="AS6702" s="116">
        <v>500</v>
      </c>
    </row>
    <row r="6703" spans="40:45" x14ac:dyDescent="0.25">
      <c r="AN6703" s="116" t="s">
        <v>1240</v>
      </c>
      <c r="AO6703" s="116" t="s">
        <v>1244</v>
      </c>
      <c r="AP6703" s="116" t="s">
        <v>1241</v>
      </c>
      <c r="AQ6703" s="116" t="s">
        <v>1041</v>
      </c>
      <c r="AR6703" s="116" t="s">
        <v>1236</v>
      </c>
      <c r="AS6703" s="116">
        <v>68488</v>
      </c>
    </row>
    <row r="6704" spans="40:45" x14ac:dyDescent="0.25">
      <c r="AN6704" s="116" t="s">
        <v>1240</v>
      </c>
      <c r="AO6704" s="116" t="s">
        <v>1244</v>
      </c>
      <c r="AP6704" s="116" t="s">
        <v>1241</v>
      </c>
      <c r="AQ6704" s="116" t="s">
        <v>1042</v>
      </c>
      <c r="AR6704" s="116" t="s">
        <v>1236</v>
      </c>
      <c r="AS6704" s="116">
        <v>3135</v>
      </c>
    </row>
    <row r="6705" spans="40:45" x14ac:dyDescent="0.25">
      <c r="AN6705" s="116" t="s">
        <v>1240</v>
      </c>
      <c r="AO6705" s="116"/>
      <c r="AP6705" s="116"/>
      <c r="AQ6705" s="116" t="s">
        <v>3</v>
      </c>
      <c r="AR6705" s="116" t="s">
        <v>1236</v>
      </c>
      <c r="AS6705" s="116">
        <v>2115820</v>
      </c>
    </row>
    <row r="6706" spans="40:45" x14ac:dyDescent="0.25">
      <c r="AN6706" s="116" t="s">
        <v>1240</v>
      </c>
      <c r="AO6706" s="116" t="s">
        <v>1245</v>
      </c>
      <c r="AP6706" s="116" t="s">
        <v>1241</v>
      </c>
      <c r="AQ6706" s="116" t="s">
        <v>1034</v>
      </c>
      <c r="AR6706" s="116" t="s">
        <v>1236</v>
      </c>
      <c r="AS6706" s="116">
        <v>13596577</v>
      </c>
    </row>
    <row r="6707" spans="40:45" x14ac:dyDescent="0.25">
      <c r="AN6707" s="116" t="s">
        <v>1240</v>
      </c>
      <c r="AO6707" s="116" t="s">
        <v>1245</v>
      </c>
      <c r="AP6707" s="116" t="s">
        <v>1241</v>
      </c>
      <c r="AQ6707" s="116" t="s">
        <v>1035</v>
      </c>
      <c r="AR6707" s="116" t="s">
        <v>1236</v>
      </c>
      <c r="AS6707" s="116">
        <v>19883597</v>
      </c>
    </row>
    <row r="6708" spans="40:45" x14ac:dyDescent="0.25">
      <c r="AN6708" s="116" t="s">
        <v>1240</v>
      </c>
      <c r="AO6708" s="116" t="s">
        <v>1245</v>
      </c>
      <c r="AP6708" s="116" t="s">
        <v>1241</v>
      </c>
      <c r="AQ6708" s="116" t="s">
        <v>1036</v>
      </c>
      <c r="AR6708" s="116" t="s">
        <v>1236</v>
      </c>
      <c r="AS6708" s="116">
        <v>10091</v>
      </c>
    </row>
    <row r="6709" spans="40:45" x14ac:dyDescent="0.25">
      <c r="AN6709" s="116" t="s">
        <v>1240</v>
      </c>
      <c r="AO6709" s="116" t="s">
        <v>1245</v>
      </c>
      <c r="AP6709" s="116" t="s">
        <v>1241</v>
      </c>
      <c r="AQ6709" s="116" t="s">
        <v>1037</v>
      </c>
      <c r="AR6709" s="116" t="s">
        <v>1236</v>
      </c>
      <c r="AS6709" s="116">
        <v>18747455</v>
      </c>
    </row>
    <row r="6710" spans="40:45" x14ac:dyDescent="0.25">
      <c r="AN6710" s="116" t="s">
        <v>1240</v>
      </c>
      <c r="AO6710" s="116" t="s">
        <v>1245</v>
      </c>
      <c r="AP6710" s="116" t="s">
        <v>1241</v>
      </c>
      <c r="AQ6710" s="116" t="s">
        <v>1038</v>
      </c>
      <c r="AR6710" s="116" t="s">
        <v>1236</v>
      </c>
      <c r="AS6710" s="116">
        <v>10617838</v>
      </c>
    </row>
    <row r="6711" spans="40:45" x14ac:dyDescent="0.25">
      <c r="AN6711" s="116" t="s">
        <v>1240</v>
      </c>
      <c r="AO6711" s="116" t="s">
        <v>1245</v>
      </c>
      <c r="AP6711" s="116" t="s">
        <v>1241</v>
      </c>
      <c r="AQ6711" s="116" t="s">
        <v>1039</v>
      </c>
      <c r="AR6711" s="116" t="s">
        <v>1236</v>
      </c>
      <c r="AS6711" s="116">
        <v>3259487</v>
      </c>
    </row>
    <row r="6712" spans="40:45" x14ac:dyDescent="0.25">
      <c r="AN6712" s="116" t="s">
        <v>1240</v>
      </c>
      <c r="AO6712" s="116" t="s">
        <v>1245</v>
      </c>
      <c r="AP6712" s="116" t="s">
        <v>1241</v>
      </c>
      <c r="AQ6712" s="116" t="s">
        <v>1040</v>
      </c>
      <c r="AR6712" s="116" t="s">
        <v>1236</v>
      </c>
      <c r="AS6712" s="116">
        <v>19743281</v>
      </c>
    </row>
    <row r="6713" spans="40:45" x14ac:dyDescent="0.25">
      <c r="AN6713" s="116" t="s">
        <v>1240</v>
      </c>
      <c r="AO6713" s="116" t="s">
        <v>1245</v>
      </c>
      <c r="AP6713" s="116" t="s">
        <v>1241</v>
      </c>
      <c r="AQ6713" s="116" t="s">
        <v>1041</v>
      </c>
      <c r="AR6713" s="116" t="s">
        <v>1236</v>
      </c>
      <c r="AS6713" s="116">
        <v>3595634</v>
      </c>
    </row>
    <row r="6714" spans="40:45" x14ac:dyDescent="0.25">
      <c r="AN6714" s="116" t="s">
        <v>1240</v>
      </c>
      <c r="AO6714" s="116" t="s">
        <v>1245</v>
      </c>
      <c r="AP6714" s="116" t="s">
        <v>1241</v>
      </c>
      <c r="AQ6714" s="116" t="s">
        <v>1042</v>
      </c>
      <c r="AR6714" s="116" t="s">
        <v>1236</v>
      </c>
      <c r="AS6714" s="116">
        <v>4091377</v>
      </c>
    </row>
    <row r="6715" spans="40:45" x14ac:dyDescent="0.25">
      <c r="AN6715" s="116" t="s">
        <v>1240</v>
      </c>
      <c r="AO6715" s="116"/>
      <c r="AP6715" s="116"/>
      <c r="AQ6715" s="116" t="s">
        <v>3</v>
      </c>
      <c r="AR6715" s="116" t="s">
        <v>1236</v>
      </c>
      <c r="AS6715" s="116">
        <v>93545337</v>
      </c>
    </row>
    <row r="6716" spans="40:45" x14ac:dyDescent="0.25">
      <c r="AN6716" s="116" t="s">
        <v>1240</v>
      </c>
      <c r="AO6716" s="116" t="s">
        <v>1246</v>
      </c>
      <c r="AP6716" s="116" t="s">
        <v>1241</v>
      </c>
      <c r="AQ6716" s="116" t="s">
        <v>1034</v>
      </c>
      <c r="AR6716" s="116" t="s">
        <v>1236</v>
      </c>
      <c r="AS6716" s="116">
        <v>3389548</v>
      </c>
    </row>
    <row r="6717" spans="40:45" x14ac:dyDescent="0.25">
      <c r="AN6717" s="116" t="s">
        <v>1240</v>
      </c>
      <c r="AO6717" s="116" t="s">
        <v>1246</v>
      </c>
      <c r="AP6717" s="116" t="s">
        <v>1241</v>
      </c>
      <c r="AQ6717" s="116" t="s">
        <v>1035</v>
      </c>
      <c r="AR6717" s="116" t="s">
        <v>1236</v>
      </c>
      <c r="AS6717" s="116">
        <v>185845</v>
      </c>
    </row>
    <row r="6718" spans="40:45" x14ac:dyDescent="0.25">
      <c r="AN6718" s="116" t="s">
        <v>1240</v>
      </c>
      <c r="AO6718" s="116" t="s">
        <v>1246</v>
      </c>
      <c r="AP6718" s="116" t="s">
        <v>1241</v>
      </c>
      <c r="AQ6718" s="116" t="s">
        <v>1036</v>
      </c>
      <c r="AR6718" s="116" t="s">
        <v>1236</v>
      </c>
      <c r="AS6718" s="116">
        <v>112</v>
      </c>
    </row>
    <row r="6719" spans="40:45" x14ac:dyDescent="0.25">
      <c r="AN6719" s="116" t="s">
        <v>1240</v>
      </c>
      <c r="AO6719" s="116" t="s">
        <v>1246</v>
      </c>
      <c r="AP6719" s="116" t="s">
        <v>1241</v>
      </c>
      <c r="AQ6719" s="116" t="s">
        <v>1037</v>
      </c>
      <c r="AR6719" s="116" t="s">
        <v>1236</v>
      </c>
      <c r="AS6719" s="116">
        <v>795</v>
      </c>
    </row>
    <row r="6720" spans="40:45" x14ac:dyDescent="0.25">
      <c r="AN6720" s="116" t="s">
        <v>1240</v>
      </c>
      <c r="AO6720" s="116" t="s">
        <v>1246</v>
      </c>
      <c r="AP6720" s="116" t="s">
        <v>1241</v>
      </c>
      <c r="AQ6720" s="116" t="s">
        <v>1038</v>
      </c>
      <c r="AR6720" s="116" t="s">
        <v>1236</v>
      </c>
      <c r="AS6720" s="116">
        <v>12277</v>
      </c>
    </row>
    <row r="6721" spans="40:45" x14ac:dyDescent="0.25">
      <c r="AN6721" s="116" t="s">
        <v>1240</v>
      </c>
      <c r="AO6721" s="116" t="s">
        <v>1246</v>
      </c>
      <c r="AP6721" s="116" t="s">
        <v>1241</v>
      </c>
      <c r="AQ6721" s="116" t="s">
        <v>1041</v>
      </c>
      <c r="AR6721" s="116" t="s">
        <v>1236</v>
      </c>
      <c r="AS6721" s="116">
        <v>100</v>
      </c>
    </row>
    <row r="6722" spans="40:45" x14ac:dyDescent="0.25">
      <c r="AN6722" s="116" t="s">
        <v>1240</v>
      </c>
      <c r="AO6722" s="116" t="s">
        <v>1246</v>
      </c>
      <c r="AP6722" s="116" t="s">
        <v>1241</v>
      </c>
      <c r="AQ6722" s="116" t="s">
        <v>1042</v>
      </c>
      <c r="AR6722" s="116" t="s">
        <v>1236</v>
      </c>
      <c r="AS6722" s="116">
        <v>3067251</v>
      </c>
    </row>
    <row r="6723" spans="40:45" x14ac:dyDescent="0.25">
      <c r="AN6723" s="116" t="s">
        <v>1240</v>
      </c>
      <c r="AO6723" s="116"/>
      <c r="AP6723" s="116"/>
      <c r="AQ6723" s="116" t="s">
        <v>3</v>
      </c>
      <c r="AR6723" s="116" t="s">
        <v>1236</v>
      </c>
      <c r="AS6723" s="116">
        <v>6655929</v>
      </c>
    </row>
    <row r="6724" spans="40:45" x14ac:dyDescent="0.25">
      <c r="AN6724" s="116" t="s">
        <v>1240</v>
      </c>
      <c r="AO6724" s="116" t="s">
        <v>1247</v>
      </c>
      <c r="AP6724" s="116" t="s">
        <v>1241</v>
      </c>
      <c r="AQ6724" s="116" t="s">
        <v>1034</v>
      </c>
      <c r="AR6724" s="116" t="s">
        <v>1236</v>
      </c>
      <c r="AS6724" s="116">
        <v>2248</v>
      </c>
    </row>
    <row r="6725" spans="40:45" x14ac:dyDescent="0.25">
      <c r="AN6725" s="116" t="s">
        <v>1240</v>
      </c>
      <c r="AO6725" s="116" t="s">
        <v>1247</v>
      </c>
      <c r="AP6725" s="116" t="s">
        <v>1241</v>
      </c>
      <c r="AQ6725" s="116" t="s">
        <v>1035</v>
      </c>
      <c r="AR6725" s="116" t="s">
        <v>1236</v>
      </c>
      <c r="AS6725" s="116">
        <v>6999</v>
      </c>
    </row>
    <row r="6726" spans="40:45" x14ac:dyDescent="0.25">
      <c r="AN6726" s="116" t="s">
        <v>1240</v>
      </c>
      <c r="AO6726" s="116" t="s">
        <v>1247</v>
      </c>
      <c r="AP6726" s="116" t="s">
        <v>1241</v>
      </c>
      <c r="AQ6726" s="116" t="s">
        <v>1036</v>
      </c>
      <c r="AR6726" s="116" t="s">
        <v>1236</v>
      </c>
      <c r="AS6726" s="116">
        <v>495953</v>
      </c>
    </row>
    <row r="6727" spans="40:45" x14ac:dyDescent="0.25">
      <c r="AN6727" s="116" t="s">
        <v>1240</v>
      </c>
      <c r="AO6727" s="116" t="s">
        <v>1247</v>
      </c>
      <c r="AP6727" s="116" t="s">
        <v>1241</v>
      </c>
      <c r="AQ6727" s="116" t="s">
        <v>1037</v>
      </c>
      <c r="AR6727" s="116" t="s">
        <v>1236</v>
      </c>
      <c r="AS6727" s="116">
        <v>881495</v>
      </c>
    </row>
    <row r="6728" spans="40:45" x14ac:dyDescent="0.25">
      <c r="AN6728" s="116" t="s">
        <v>1240</v>
      </c>
      <c r="AO6728" s="116" t="s">
        <v>1247</v>
      </c>
      <c r="AP6728" s="116" t="s">
        <v>1241</v>
      </c>
      <c r="AQ6728" s="116" t="s">
        <v>1038</v>
      </c>
      <c r="AR6728" s="116" t="s">
        <v>1236</v>
      </c>
      <c r="AS6728" s="116">
        <v>5000</v>
      </c>
    </row>
    <row r="6729" spans="40:45" x14ac:dyDescent="0.25">
      <c r="AN6729" s="116" t="s">
        <v>1240</v>
      </c>
      <c r="AO6729" s="116" t="s">
        <v>1247</v>
      </c>
      <c r="AP6729" s="116" t="s">
        <v>1241</v>
      </c>
      <c r="AQ6729" s="116" t="s">
        <v>1040</v>
      </c>
      <c r="AR6729" s="116" t="s">
        <v>1236</v>
      </c>
      <c r="AS6729" s="116">
        <v>6060954</v>
      </c>
    </row>
    <row r="6730" spans="40:45" x14ac:dyDescent="0.25">
      <c r="AN6730" s="116" t="s">
        <v>1240</v>
      </c>
      <c r="AO6730" s="116" t="s">
        <v>1247</v>
      </c>
      <c r="AP6730" s="116" t="s">
        <v>1241</v>
      </c>
      <c r="AQ6730" s="116" t="s">
        <v>1041</v>
      </c>
      <c r="AR6730" s="116" t="s">
        <v>1236</v>
      </c>
      <c r="AS6730" s="116">
        <v>292428</v>
      </c>
    </row>
    <row r="6731" spans="40:45" x14ac:dyDescent="0.25">
      <c r="AN6731" s="116" t="s">
        <v>1240</v>
      </c>
      <c r="AO6731" s="116" t="s">
        <v>1247</v>
      </c>
      <c r="AP6731" s="116" t="s">
        <v>1241</v>
      </c>
      <c r="AQ6731" s="116" t="s">
        <v>1042</v>
      </c>
      <c r="AR6731" s="116" t="s">
        <v>1236</v>
      </c>
      <c r="AS6731" s="116">
        <v>335219</v>
      </c>
    </row>
    <row r="6732" spans="40:45" x14ac:dyDescent="0.25">
      <c r="AN6732" s="116" t="s">
        <v>1240</v>
      </c>
      <c r="AO6732" s="116"/>
      <c r="AP6732" s="116"/>
      <c r="AQ6732" s="116" t="s">
        <v>3</v>
      </c>
      <c r="AR6732" s="116" t="s">
        <v>1236</v>
      </c>
      <c r="AS6732" s="116">
        <v>8080296</v>
      </c>
    </row>
    <row r="6733" spans="40:45" x14ac:dyDescent="0.25">
      <c r="AN6733" s="116" t="s">
        <v>1240</v>
      </c>
      <c r="AO6733" s="116" t="s">
        <v>1229</v>
      </c>
      <c r="AP6733" s="116"/>
      <c r="AQ6733" s="116" t="s">
        <v>1034</v>
      </c>
      <c r="AR6733" s="116" t="s">
        <v>1026</v>
      </c>
      <c r="AS6733" s="116">
        <v>210804</v>
      </c>
    </row>
    <row r="6734" spans="40:45" x14ac:dyDescent="0.25">
      <c r="AN6734" s="116" t="s">
        <v>1240</v>
      </c>
      <c r="AO6734" s="116" t="s">
        <v>1229</v>
      </c>
      <c r="AP6734" s="116"/>
      <c r="AQ6734" s="116" t="s">
        <v>1035</v>
      </c>
      <c r="AR6734" s="116" t="s">
        <v>1026</v>
      </c>
      <c r="AS6734" s="116">
        <v>682364</v>
      </c>
    </row>
    <row r="6735" spans="40:45" x14ac:dyDescent="0.25">
      <c r="AN6735" s="116" t="s">
        <v>1240</v>
      </c>
      <c r="AO6735" s="116" t="s">
        <v>1229</v>
      </c>
      <c r="AP6735" s="116"/>
      <c r="AQ6735" s="116" t="s">
        <v>1036</v>
      </c>
      <c r="AR6735" s="116" t="s">
        <v>1026</v>
      </c>
      <c r="AS6735" s="116">
        <v>242545</v>
      </c>
    </row>
    <row r="6736" spans="40:45" x14ac:dyDescent="0.25">
      <c r="AN6736" s="116" t="s">
        <v>1240</v>
      </c>
      <c r="AO6736" s="116" t="s">
        <v>1229</v>
      </c>
      <c r="AP6736" s="116"/>
      <c r="AQ6736" s="116" t="s">
        <v>1037</v>
      </c>
      <c r="AR6736" s="116" t="s">
        <v>1026</v>
      </c>
      <c r="AS6736" s="116">
        <v>1418058</v>
      </c>
    </row>
    <row r="6737" spans="40:45" x14ac:dyDescent="0.25">
      <c r="AN6737" s="116" t="s">
        <v>1240</v>
      </c>
      <c r="AO6737" s="116" t="s">
        <v>1229</v>
      </c>
      <c r="AP6737" s="116"/>
      <c r="AQ6737" s="116" t="s">
        <v>1038</v>
      </c>
      <c r="AR6737" s="116" t="s">
        <v>1026</v>
      </c>
      <c r="AS6737" s="116">
        <v>2263582</v>
      </c>
    </row>
    <row r="6738" spans="40:45" x14ac:dyDescent="0.25">
      <c r="AN6738" s="116" t="s">
        <v>1240</v>
      </c>
      <c r="AO6738" s="116" t="s">
        <v>1229</v>
      </c>
      <c r="AP6738" s="116"/>
      <c r="AQ6738" s="116" t="s">
        <v>1039</v>
      </c>
      <c r="AR6738" s="116" t="s">
        <v>1026</v>
      </c>
      <c r="AS6738" s="116">
        <v>1401818</v>
      </c>
    </row>
    <row r="6739" spans="40:45" x14ac:dyDescent="0.25">
      <c r="AN6739" s="116" t="s">
        <v>1240</v>
      </c>
      <c r="AO6739" s="116" t="s">
        <v>1229</v>
      </c>
      <c r="AP6739" s="116"/>
      <c r="AQ6739" s="116" t="s">
        <v>1040</v>
      </c>
      <c r="AR6739" s="116" t="s">
        <v>1026</v>
      </c>
      <c r="AS6739" s="116">
        <v>2052545</v>
      </c>
    </row>
    <row r="6740" spans="40:45" x14ac:dyDescent="0.25">
      <c r="AN6740" s="116" t="s">
        <v>1240</v>
      </c>
      <c r="AO6740" s="116" t="s">
        <v>1229</v>
      </c>
      <c r="AP6740" s="116"/>
      <c r="AQ6740" s="116" t="s">
        <v>1041</v>
      </c>
      <c r="AR6740" s="116" t="s">
        <v>1026</v>
      </c>
      <c r="AS6740" s="116">
        <v>1096803</v>
      </c>
    </row>
    <row r="6741" spans="40:45" x14ac:dyDescent="0.25">
      <c r="AN6741" s="116" t="s">
        <v>1240</v>
      </c>
      <c r="AO6741" s="116" t="s">
        <v>1229</v>
      </c>
      <c r="AP6741" s="116"/>
      <c r="AQ6741" s="116" t="s">
        <v>1042</v>
      </c>
      <c r="AR6741" s="116" t="s">
        <v>1026</v>
      </c>
      <c r="AS6741" s="116">
        <v>391938</v>
      </c>
    </row>
    <row r="6742" spans="40:45" x14ac:dyDescent="0.25">
      <c r="AN6742" s="116" t="s">
        <v>1240</v>
      </c>
      <c r="AO6742" s="116"/>
      <c r="AP6742" s="116"/>
      <c r="AQ6742" s="116" t="s">
        <v>3</v>
      </c>
      <c r="AR6742" s="116" t="s">
        <v>1026</v>
      </c>
      <c r="AS6742" s="116">
        <v>9760457</v>
      </c>
    </row>
    <row r="6743" spans="40:45" x14ac:dyDescent="0.25">
      <c r="AN6743" s="116" t="s">
        <v>1240</v>
      </c>
      <c r="AO6743" s="116" t="s">
        <v>1242</v>
      </c>
      <c r="AP6743" s="116"/>
      <c r="AQ6743" s="116" t="s">
        <v>1034</v>
      </c>
      <c r="AR6743" s="116" t="s">
        <v>1026</v>
      </c>
      <c r="AS6743" s="116">
        <v>7972022</v>
      </c>
    </row>
    <row r="6744" spans="40:45" x14ac:dyDescent="0.25">
      <c r="AN6744" s="116" t="s">
        <v>1240</v>
      </c>
      <c r="AO6744" s="116" t="s">
        <v>1242</v>
      </c>
      <c r="AP6744" s="116"/>
      <c r="AQ6744" s="116" t="s">
        <v>1035</v>
      </c>
      <c r="AR6744" s="116" t="s">
        <v>1026</v>
      </c>
      <c r="AS6744" s="116">
        <v>950746</v>
      </c>
    </row>
    <row r="6745" spans="40:45" x14ac:dyDescent="0.25">
      <c r="AN6745" s="116" t="s">
        <v>1240</v>
      </c>
      <c r="AO6745" s="116" t="s">
        <v>1242</v>
      </c>
      <c r="AP6745" s="116"/>
      <c r="AQ6745" s="116" t="s">
        <v>1037</v>
      </c>
      <c r="AR6745" s="116" t="s">
        <v>1026</v>
      </c>
      <c r="AS6745" s="116">
        <v>534960</v>
      </c>
    </row>
    <row r="6746" spans="40:45" x14ac:dyDescent="0.25">
      <c r="AN6746" s="116" t="s">
        <v>1240</v>
      </c>
      <c r="AO6746" s="116" t="s">
        <v>1242</v>
      </c>
      <c r="AP6746" s="116"/>
      <c r="AQ6746" s="116" t="s">
        <v>1038</v>
      </c>
      <c r="AR6746" s="116" t="s">
        <v>1026</v>
      </c>
      <c r="AS6746" s="116">
        <v>3229582</v>
      </c>
    </row>
    <row r="6747" spans="40:45" x14ac:dyDescent="0.25">
      <c r="AN6747" s="116" t="s">
        <v>1240</v>
      </c>
      <c r="AO6747" s="116" t="s">
        <v>1242</v>
      </c>
      <c r="AP6747" s="116"/>
      <c r="AQ6747" s="116" t="s">
        <v>1039</v>
      </c>
      <c r="AR6747" s="116" t="s">
        <v>1026</v>
      </c>
      <c r="AS6747" s="116">
        <v>5762413</v>
      </c>
    </row>
    <row r="6748" spans="40:45" x14ac:dyDescent="0.25">
      <c r="AN6748" s="116" t="s">
        <v>1240</v>
      </c>
      <c r="AO6748" s="116" t="s">
        <v>1242</v>
      </c>
      <c r="AP6748" s="116"/>
      <c r="AQ6748" s="116" t="s">
        <v>1040</v>
      </c>
      <c r="AR6748" s="116" t="s">
        <v>1026</v>
      </c>
      <c r="AS6748" s="116">
        <v>3253650</v>
      </c>
    </row>
    <row r="6749" spans="40:45" x14ac:dyDescent="0.25">
      <c r="AN6749" s="116" t="s">
        <v>1240</v>
      </c>
      <c r="AO6749" s="116" t="s">
        <v>1242</v>
      </c>
      <c r="AP6749" s="116"/>
      <c r="AQ6749" s="116" t="s">
        <v>1041</v>
      </c>
      <c r="AR6749" s="116" t="s">
        <v>1026</v>
      </c>
      <c r="AS6749" s="116">
        <v>8174135</v>
      </c>
    </row>
    <row r="6750" spans="40:45" x14ac:dyDescent="0.25">
      <c r="AN6750" s="116" t="s">
        <v>1240</v>
      </c>
      <c r="AO6750" s="116" t="s">
        <v>1242</v>
      </c>
      <c r="AP6750" s="116"/>
      <c r="AQ6750" s="116" t="s">
        <v>1042</v>
      </c>
      <c r="AR6750" s="116" t="s">
        <v>1026</v>
      </c>
      <c r="AS6750" s="116">
        <v>621725</v>
      </c>
    </row>
    <row r="6751" spans="40:45" x14ac:dyDescent="0.25">
      <c r="AN6751" s="116" t="s">
        <v>1240</v>
      </c>
      <c r="AO6751" s="116"/>
      <c r="AP6751" s="116"/>
      <c r="AQ6751" s="116" t="s">
        <v>3</v>
      </c>
      <c r="AR6751" s="116" t="s">
        <v>1026</v>
      </c>
      <c r="AS6751" s="116">
        <v>30499233</v>
      </c>
    </row>
    <row r="6752" spans="40:45" x14ac:dyDescent="0.25">
      <c r="AN6752" s="116" t="s">
        <v>1240</v>
      </c>
      <c r="AO6752" s="116" t="s">
        <v>1243</v>
      </c>
      <c r="AP6752" s="116"/>
      <c r="AQ6752" s="116" t="s">
        <v>1034</v>
      </c>
      <c r="AR6752" s="116" t="s">
        <v>1026</v>
      </c>
      <c r="AS6752" s="116">
        <v>313703</v>
      </c>
    </row>
    <row r="6753" spans="40:45" x14ac:dyDescent="0.25">
      <c r="AN6753" s="116" t="s">
        <v>1240</v>
      </c>
      <c r="AO6753" s="116" t="s">
        <v>1243</v>
      </c>
      <c r="AP6753" s="116"/>
      <c r="AQ6753" s="116" t="s">
        <v>1035</v>
      </c>
      <c r="AR6753" s="116" t="s">
        <v>1026</v>
      </c>
      <c r="AS6753" s="116">
        <v>309286</v>
      </c>
    </row>
    <row r="6754" spans="40:45" x14ac:dyDescent="0.25">
      <c r="AN6754" s="116" t="s">
        <v>1240</v>
      </c>
      <c r="AO6754" s="116" t="s">
        <v>1243</v>
      </c>
      <c r="AP6754" s="116"/>
      <c r="AQ6754" s="116" t="s">
        <v>1036</v>
      </c>
      <c r="AR6754" s="116" t="s">
        <v>1026</v>
      </c>
      <c r="AS6754" s="116">
        <v>629766</v>
      </c>
    </row>
    <row r="6755" spans="40:45" x14ac:dyDescent="0.25">
      <c r="AN6755" s="116" t="s">
        <v>1240</v>
      </c>
      <c r="AO6755" s="116" t="s">
        <v>1243</v>
      </c>
      <c r="AP6755" s="116"/>
      <c r="AQ6755" s="116" t="s">
        <v>1037</v>
      </c>
      <c r="AR6755" s="116" t="s">
        <v>1026</v>
      </c>
      <c r="AS6755" s="116">
        <v>520737</v>
      </c>
    </row>
    <row r="6756" spans="40:45" x14ac:dyDescent="0.25">
      <c r="AN6756" s="116" t="s">
        <v>1240</v>
      </c>
      <c r="AO6756" s="116" t="s">
        <v>1243</v>
      </c>
      <c r="AP6756" s="116"/>
      <c r="AQ6756" s="116" t="s">
        <v>1038</v>
      </c>
      <c r="AR6756" s="116" t="s">
        <v>1026</v>
      </c>
      <c r="AS6756" s="116">
        <v>63169</v>
      </c>
    </row>
    <row r="6757" spans="40:45" x14ac:dyDescent="0.25">
      <c r="AN6757" s="116" t="s">
        <v>1240</v>
      </c>
      <c r="AO6757" s="116" t="s">
        <v>1243</v>
      </c>
      <c r="AP6757" s="116"/>
      <c r="AQ6757" s="116" t="s">
        <v>1039</v>
      </c>
      <c r="AR6757" s="116" t="s">
        <v>1026</v>
      </c>
      <c r="AS6757" s="116">
        <v>14176</v>
      </c>
    </row>
    <row r="6758" spans="40:45" x14ac:dyDescent="0.25">
      <c r="AN6758" s="116" t="s">
        <v>1240</v>
      </c>
      <c r="AO6758" s="116" t="s">
        <v>1243</v>
      </c>
      <c r="AP6758" s="116"/>
      <c r="AQ6758" s="116" t="s">
        <v>1040</v>
      </c>
      <c r="AR6758" s="116" t="s">
        <v>1026</v>
      </c>
      <c r="AS6758" s="116">
        <v>27058</v>
      </c>
    </row>
    <row r="6759" spans="40:45" x14ac:dyDescent="0.25">
      <c r="AN6759" s="116" t="s">
        <v>1240</v>
      </c>
      <c r="AO6759" s="116" t="s">
        <v>1243</v>
      </c>
      <c r="AP6759" s="116"/>
      <c r="AQ6759" s="116" t="s">
        <v>1041</v>
      </c>
      <c r="AR6759" s="116" t="s">
        <v>1026</v>
      </c>
      <c r="AS6759" s="116">
        <v>23845</v>
      </c>
    </row>
    <row r="6760" spans="40:45" x14ac:dyDescent="0.25">
      <c r="AN6760" s="116" t="s">
        <v>1240</v>
      </c>
      <c r="AO6760" s="116" t="s">
        <v>1243</v>
      </c>
      <c r="AP6760" s="116"/>
      <c r="AQ6760" s="116" t="s">
        <v>1042</v>
      </c>
      <c r="AR6760" s="116" t="s">
        <v>1026</v>
      </c>
      <c r="AS6760" s="116">
        <v>488</v>
      </c>
    </row>
    <row r="6761" spans="40:45" x14ac:dyDescent="0.25">
      <c r="AN6761" s="116" t="s">
        <v>1240</v>
      </c>
      <c r="AO6761" s="116"/>
      <c r="AP6761" s="116"/>
      <c r="AQ6761" s="116" t="s">
        <v>3</v>
      </c>
      <c r="AR6761" s="116" t="s">
        <v>1026</v>
      </c>
      <c r="AS6761" s="116">
        <v>1902228</v>
      </c>
    </row>
    <row r="6762" spans="40:45" x14ac:dyDescent="0.25">
      <c r="AN6762" s="116" t="s">
        <v>1240</v>
      </c>
      <c r="AO6762" s="116" t="s">
        <v>1244</v>
      </c>
      <c r="AP6762" s="116"/>
      <c r="AQ6762" s="116" t="s">
        <v>1034</v>
      </c>
      <c r="AR6762" s="116" t="s">
        <v>1026</v>
      </c>
      <c r="AS6762" s="116">
        <v>3648</v>
      </c>
    </row>
    <row r="6763" spans="40:45" x14ac:dyDescent="0.25">
      <c r="AN6763" s="116" t="s">
        <v>1240</v>
      </c>
      <c r="AO6763" s="116" t="s">
        <v>1244</v>
      </c>
      <c r="AP6763" s="116"/>
      <c r="AQ6763" s="116" t="s">
        <v>1035</v>
      </c>
      <c r="AR6763" s="116" t="s">
        <v>1026</v>
      </c>
      <c r="AS6763" s="116">
        <v>27169</v>
      </c>
    </row>
    <row r="6764" spans="40:45" x14ac:dyDescent="0.25">
      <c r="AN6764" s="116" t="s">
        <v>1240</v>
      </c>
      <c r="AO6764" s="116" t="s">
        <v>1244</v>
      </c>
      <c r="AP6764" s="116"/>
      <c r="AQ6764" s="116" t="s">
        <v>1036</v>
      </c>
      <c r="AR6764" s="116" t="s">
        <v>1026</v>
      </c>
      <c r="AS6764" s="116">
        <v>30824</v>
      </c>
    </row>
    <row r="6765" spans="40:45" x14ac:dyDescent="0.25">
      <c r="AN6765" s="116" t="s">
        <v>1240</v>
      </c>
      <c r="AO6765" s="116" t="s">
        <v>1244</v>
      </c>
      <c r="AP6765" s="116"/>
      <c r="AQ6765" s="116" t="s">
        <v>1037</v>
      </c>
      <c r="AR6765" s="116" t="s">
        <v>1026</v>
      </c>
      <c r="AS6765" s="116">
        <v>2713</v>
      </c>
    </row>
    <row r="6766" spans="40:45" x14ac:dyDescent="0.25">
      <c r="AN6766" s="116" t="s">
        <v>1240</v>
      </c>
      <c r="AO6766" s="116" t="s">
        <v>1244</v>
      </c>
      <c r="AP6766" s="116"/>
      <c r="AQ6766" s="116" t="s">
        <v>1038</v>
      </c>
      <c r="AR6766" s="116" t="s">
        <v>1026</v>
      </c>
      <c r="AS6766" s="116">
        <v>465</v>
      </c>
    </row>
    <row r="6767" spans="40:45" x14ac:dyDescent="0.25">
      <c r="AN6767" s="116" t="s">
        <v>1240</v>
      </c>
      <c r="AO6767" s="116" t="s">
        <v>1244</v>
      </c>
      <c r="AP6767" s="116"/>
      <c r="AQ6767" s="116" t="s">
        <v>1039</v>
      </c>
      <c r="AR6767" s="116" t="s">
        <v>1026</v>
      </c>
      <c r="AS6767" s="116">
        <v>518</v>
      </c>
    </row>
    <row r="6768" spans="40:45" x14ac:dyDescent="0.25">
      <c r="AN6768" s="116" t="s">
        <v>1240</v>
      </c>
      <c r="AO6768" s="116" t="s">
        <v>1244</v>
      </c>
      <c r="AP6768" s="116"/>
      <c r="AQ6768" s="116" t="s">
        <v>1040</v>
      </c>
      <c r="AR6768" s="116" t="s">
        <v>1026</v>
      </c>
      <c r="AS6768" s="116">
        <v>15</v>
      </c>
    </row>
    <row r="6769" spans="40:45" x14ac:dyDescent="0.25">
      <c r="AN6769" s="116" t="s">
        <v>1240</v>
      </c>
      <c r="AO6769" s="116" t="s">
        <v>1244</v>
      </c>
      <c r="AP6769" s="116"/>
      <c r="AQ6769" s="116" t="s">
        <v>1041</v>
      </c>
      <c r="AR6769" s="116" t="s">
        <v>1026</v>
      </c>
      <c r="AS6769" s="116">
        <v>3958</v>
      </c>
    </row>
    <row r="6770" spans="40:45" x14ac:dyDescent="0.25">
      <c r="AN6770" s="116" t="s">
        <v>1240</v>
      </c>
      <c r="AO6770" s="116" t="s">
        <v>1244</v>
      </c>
      <c r="AP6770" s="116"/>
      <c r="AQ6770" s="116" t="s">
        <v>1042</v>
      </c>
      <c r="AR6770" s="116" t="s">
        <v>1026</v>
      </c>
      <c r="AS6770" s="116">
        <v>101</v>
      </c>
    </row>
    <row r="6771" spans="40:45" x14ac:dyDescent="0.25">
      <c r="AN6771" s="116" t="s">
        <v>1240</v>
      </c>
      <c r="AO6771" s="116"/>
      <c r="AP6771" s="116"/>
      <c r="AQ6771" s="116" t="s">
        <v>3</v>
      </c>
      <c r="AR6771" s="116" t="s">
        <v>1026</v>
      </c>
      <c r="AS6771" s="116">
        <v>69412</v>
      </c>
    </row>
    <row r="6772" spans="40:45" x14ac:dyDescent="0.25">
      <c r="AN6772" s="116" t="s">
        <v>1240</v>
      </c>
      <c r="AO6772" s="116" t="s">
        <v>1245</v>
      </c>
      <c r="AP6772" s="116"/>
      <c r="AQ6772" s="116" t="s">
        <v>1034</v>
      </c>
      <c r="AR6772" s="116" t="s">
        <v>1026</v>
      </c>
      <c r="AS6772" s="116">
        <v>409730</v>
      </c>
    </row>
    <row r="6773" spans="40:45" x14ac:dyDescent="0.25">
      <c r="AN6773" s="116" t="s">
        <v>1240</v>
      </c>
      <c r="AO6773" s="116" t="s">
        <v>1245</v>
      </c>
      <c r="AP6773" s="116"/>
      <c r="AQ6773" s="116" t="s">
        <v>1035</v>
      </c>
      <c r="AR6773" s="116" t="s">
        <v>1026</v>
      </c>
      <c r="AS6773" s="116">
        <v>498905</v>
      </c>
    </row>
    <row r="6774" spans="40:45" x14ac:dyDescent="0.25">
      <c r="AN6774" s="116" t="s">
        <v>1240</v>
      </c>
      <c r="AO6774" s="116" t="s">
        <v>1245</v>
      </c>
      <c r="AP6774" s="116"/>
      <c r="AQ6774" s="116" t="s">
        <v>1036</v>
      </c>
      <c r="AR6774" s="116" t="s">
        <v>1026</v>
      </c>
      <c r="AS6774" s="116">
        <v>451</v>
      </c>
    </row>
    <row r="6775" spans="40:45" x14ac:dyDescent="0.25">
      <c r="AN6775" s="116" t="s">
        <v>1240</v>
      </c>
      <c r="AO6775" s="116" t="s">
        <v>1245</v>
      </c>
      <c r="AP6775" s="116"/>
      <c r="AQ6775" s="116" t="s">
        <v>1037</v>
      </c>
      <c r="AR6775" s="116" t="s">
        <v>1026</v>
      </c>
      <c r="AS6775" s="116">
        <v>501926</v>
      </c>
    </row>
    <row r="6776" spans="40:45" x14ac:dyDescent="0.25">
      <c r="AN6776" s="116" t="s">
        <v>1240</v>
      </c>
      <c r="AO6776" s="116" t="s">
        <v>1245</v>
      </c>
      <c r="AP6776" s="116"/>
      <c r="AQ6776" s="116" t="s">
        <v>1038</v>
      </c>
      <c r="AR6776" s="116" t="s">
        <v>1026</v>
      </c>
      <c r="AS6776" s="116">
        <v>272790</v>
      </c>
    </row>
    <row r="6777" spans="40:45" x14ac:dyDescent="0.25">
      <c r="AN6777" s="116" t="s">
        <v>1240</v>
      </c>
      <c r="AO6777" s="116" t="s">
        <v>1245</v>
      </c>
      <c r="AP6777" s="116"/>
      <c r="AQ6777" s="116" t="s">
        <v>1039</v>
      </c>
      <c r="AR6777" s="116" t="s">
        <v>1026</v>
      </c>
      <c r="AS6777" s="116">
        <v>83997</v>
      </c>
    </row>
    <row r="6778" spans="40:45" x14ac:dyDescent="0.25">
      <c r="AN6778" s="116" t="s">
        <v>1240</v>
      </c>
      <c r="AO6778" s="116" t="s">
        <v>1245</v>
      </c>
      <c r="AP6778" s="116"/>
      <c r="AQ6778" s="116" t="s">
        <v>1040</v>
      </c>
      <c r="AR6778" s="116" t="s">
        <v>1026</v>
      </c>
      <c r="AS6778" s="116">
        <v>600890</v>
      </c>
    </row>
    <row r="6779" spans="40:45" x14ac:dyDescent="0.25">
      <c r="AN6779" s="116" t="s">
        <v>1240</v>
      </c>
      <c r="AO6779" s="116" t="s">
        <v>1245</v>
      </c>
      <c r="AP6779" s="116"/>
      <c r="AQ6779" s="116" t="s">
        <v>1041</v>
      </c>
      <c r="AR6779" s="116" t="s">
        <v>1026</v>
      </c>
      <c r="AS6779" s="116">
        <v>101463</v>
      </c>
    </row>
    <row r="6780" spans="40:45" x14ac:dyDescent="0.25">
      <c r="AN6780" s="116" t="s">
        <v>1240</v>
      </c>
      <c r="AO6780" s="116" t="s">
        <v>1245</v>
      </c>
      <c r="AP6780" s="116"/>
      <c r="AQ6780" s="116" t="s">
        <v>1042</v>
      </c>
      <c r="AR6780" s="116" t="s">
        <v>1026</v>
      </c>
      <c r="AS6780" s="116">
        <v>109481</v>
      </c>
    </row>
    <row r="6781" spans="40:45" x14ac:dyDescent="0.25">
      <c r="AN6781" s="116" t="s">
        <v>1240</v>
      </c>
      <c r="AO6781" s="116"/>
      <c r="AP6781" s="116"/>
      <c r="AQ6781" s="116" t="s">
        <v>3</v>
      </c>
      <c r="AR6781" s="116" t="s">
        <v>1026</v>
      </c>
      <c r="AS6781" s="116">
        <v>2579633</v>
      </c>
    </row>
    <row r="6782" spans="40:45" x14ac:dyDescent="0.25">
      <c r="AN6782" s="116" t="s">
        <v>1240</v>
      </c>
      <c r="AO6782" s="116" t="s">
        <v>1246</v>
      </c>
      <c r="AP6782" s="116"/>
      <c r="AQ6782" s="116" t="s">
        <v>1034</v>
      </c>
      <c r="AR6782" s="116" t="s">
        <v>1026</v>
      </c>
      <c r="AS6782" s="116">
        <v>96172</v>
      </c>
    </row>
    <row r="6783" spans="40:45" x14ac:dyDescent="0.25">
      <c r="AN6783" s="116" t="s">
        <v>1240</v>
      </c>
      <c r="AO6783" s="116" t="s">
        <v>1246</v>
      </c>
      <c r="AP6783" s="116"/>
      <c r="AQ6783" s="116" t="s">
        <v>1035</v>
      </c>
      <c r="AR6783" s="116" t="s">
        <v>1026</v>
      </c>
      <c r="AS6783" s="116">
        <v>5575</v>
      </c>
    </row>
    <row r="6784" spans="40:45" x14ac:dyDescent="0.25">
      <c r="AN6784" s="116" t="s">
        <v>1240</v>
      </c>
      <c r="AO6784" s="116" t="s">
        <v>1246</v>
      </c>
      <c r="AP6784" s="116"/>
      <c r="AQ6784" s="116" t="s">
        <v>1036</v>
      </c>
      <c r="AR6784" s="116" t="s">
        <v>1026</v>
      </c>
      <c r="AS6784" s="116">
        <v>3</v>
      </c>
    </row>
    <row r="6785" spans="40:45" x14ac:dyDescent="0.25">
      <c r="AN6785" s="116" t="s">
        <v>1240</v>
      </c>
      <c r="AO6785" s="116" t="s">
        <v>1246</v>
      </c>
      <c r="AP6785" s="116"/>
      <c r="AQ6785" s="116" t="s">
        <v>1037</v>
      </c>
      <c r="AR6785" s="116" t="s">
        <v>1026</v>
      </c>
      <c r="AS6785" s="116">
        <v>30</v>
      </c>
    </row>
    <row r="6786" spans="40:45" x14ac:dyDescent="0.25">
      <c r="AN6786" s="116" t="s">
        <v>1240</v>
      </c>
      <c r="AO6786" s="116" t="s">
        <v>1246</v>
      </c>
      <c r="AP6786" s="116"/>
      <c r="AQ6786" s="116" t="s">
        <v>1038</v>
      </c>
      <c r="AR6786" s="116" t="s">
        <v>1026</v>
      </c>
      <c r="AS6786" s="116">
        <v>368</v>
      </c>
    </row>
    <row r="6787" spans="40:45" x14ac:dyDescent="0.25">
      <c r="AN6787" s="116" t="s">
        <v>1240</v>
      </c>
      <c r="AO6787" s="116" t="s">
        <v>1246</v>
      </c>
      <c r="AP6787" s="116"/>
      <c r="AQ6787" s="116" t="s">
        <v>1041</v>
      </c>
      <c r="AR6787" s="116" t="s">
        <v>1026</v>
      </c>
      <c r="AS6787" s="116">
        <v>3</v>
      </c>
    </row>
    <row r="6788" spans="40:45" x14ac:dyDescent="0.25">
      <c r="AN6788" s="116" t="s">
        <v>1240</v>
      </c>
      <c r="AO6788" s="116" t="s">
        <v>1246</v>
      </c>
      <c r="AP6788" s="116"/>
      <c r="AQ6788" s="116" t="s">
        <v>1042</v>
      </c>
      <c r="AR6788" s="116" t="s">
        <v>1026</v>
      </c>
      <c r="AS6788" s="116">
        <v>67479</v>
      </c>
    </row>
    <row r="6789" spans="40:45" x14ac:dyDescent="0.25">
      <c r="AN6789" s="116" t="s">
        <v>1240</v>
      </c>
      <c r="AO6789" s="116"/>
      <c r="AP6789" s="116"/>
      <c r="AQ6789" s="116" t="s">
        <v>3</v>
      </c>
      <c r="AR6789" s="116" t="s">
        <v>1026</v>
      </c>
      <c r="AS6789" s="116">
        <v>169631</v>
      </c>
    </row>
    <row r="6790" spans="40:45" x14ac:dyDescent="0.25">
      <c r="AN6790" s="116" t="s">
        <v>1240</v>
      </c>
      <c r="AO6790" s="116" t="s">
        <v>1247</v>
      </c>
      <c r="AP6790" s="116"/>
      <c r="AQ6790" s="116" t="s">
        <v>1034</v>
      </c>
      <c r="AR6790" s="116" t="s">
        <v>1026</v>
      </c>
      <c r="AS6790" s="116">
        <v>18</v>
      </c>
    </row>
    <row r="6791" spans="40:45" x14ac:dyDescent="0.25">
      <c r="AN6791" s="116" t="s">
        <v>1240</v>
      </c>
      <c r="AO6791" s="116" t="s">
        <v>1247</v>
      </c>
      <c r="AP6791" s="116"/>
      <c r="AQ6791" s="116" t="s">
        <v>1035</v>
      </c>
      <c r="AR6791" s="116" t="s">
        <v>1026</v>
      </c>
      <c r="AS6791" s="116">
        <v>29</v>
      </c>
    </row>
    <row r="6792" spans="40:45" x14ac:dyDescent="0.25">
      <c r="AN6792" s="116" t="s">
        <v>1240</v>
      </c>
      <c r="AO6792" s="116" t="s">
        <v>1247</v>
      </c>
      <c r="AP6792" s="116"/>
      <c r="AQ6792" s="116" t="s">
        <v>1036</v>
      </c>
      <c r="AR6792" s="116" t="s">
        <v>1026</v>
      </c>
      <c r="AS6792" s="116">
        <v>3968</v>
      </c>
    </row>
    <row r="6793" spans="40:45" x14ac:dyDescent="0.25">
      <c r="AN6793" s="116" t="s">
        <v>1240</v>
      </c>
      <c r="AO6793" s="116" t="s">
        <v>1247</v>
      </c>
      <c r="AP6793" s="116"/>
      <c r="AQ6793" s="116" t="s">
        <v>1037</v>
      </c>
      <c r="AR6793" s="116" t="s">
        <v>1026</v>
      </c>
      <c r="AS6793" s="116">
        <v>7052</v>
      </c>
    </row>
    <row r="6794" spans="40:45" x14ac:dyDescent="0.25">
      <c r="AN6794" s="116" t="s">
        <v>1240</v>
      </c>
      <c r="AO6794" s="116" t="s">
        <v>1247</v>
      </c>
      <c r="AP6794" s="116"/>
      <c r="AQ6794" s="116" t="s">
        <v>1038</v>
      </c>
      <c r="AR6794" s="116" t="s">
        <v>1026</v>
      </c>
      <c r="AS6794" s="116">
        <v>50</v>
      </c>
    </row>
    <row r="6795" spans="40:45" x14ac:dyDescent="0.25">
      <c r="AN6795" s="116" t="s">
        <v>1240</v>
      </c>
      <c r="AO6795" s="116" t="s">
        <v>1247</v>
      </c>
      <c r="AP6795" s="116"/>
      <c r="AQ6795" s="116" t="s">
        <v>1040</v>
      </c>
      <c r="AR6795" s="116" t="s">
        <v>1026</v>
      </c>
      <c r="AS6795" s="116">
        <v>56975</v>
      </c>
    </row>
    <row r="6796" spans="40:45" x14ac:dyDescent="0.25">
      <c r="AN6796" s="116" t="s">
        <v>1240</v>
      </c>
      <c r="AO6796" s="116" t="s">
        <v>1247</v>
      </c>
      <c r="AP6796" s="116"/>
      <c r="AQ6796" s="116" t="s">
        <v>1041</v>
      </c>
      <c r="AR6796" s="116" t="s">
        <v>1026</v>
      </c>
      <c r="AS6796" s="116">
        <v>4333</v>
      </c>
    </row>
    <row r="6797" spans="40:45" x14ac:dyDescent="0.25">
      <c r="AN6797" s="116" t="s">
        <v>1240</v>
      </c>
      <c r="AO6797" s="116" t="s">
        <v>1247</v>
      </c>
      <c r="AP6797" s="116"/>
      <c r="AQ6797" s="116" t="s">
        <v>1042</v>
      </c>
      <c r="AR6797" s="116" t="s">
        <v>1026</v>
      </c>
      <c r="AS6797" s="116">
        <v>1676</v>
      </c>
    </row>
    <row r="6798" spans="40:45" x14ac:dyDescent="0.25">
      <c r="AN6798" s="116" t="s">
        <v>1240</v>
      </c>
      <c r="AO6798" s="116"/>
      <c r="AP6798" s="116"/>
      <c r="AQ6798" s="116" t="s">
        <v>3</v>
      </c>
      <c r="AR6798" s="116" t="s">
        <v>1026</v>
      </c>
      <c r="AS6798" s="116">
        <v>74100</v>
      </c>
    </row>
    <row r="6799" spans="40:45" x14ac:dyDescent="0.25">
      <c r="AN6799" s="116" t="s">
        <v>1240</v>
      </c>
      <c r="AO6799" s="116" t="s">
        <v>1248</v>
      </c>
      <c r="AP6799" s="116"/>
      <c r="AQ6799" s="116" t="s">
        <v>1034</v>
      </c>
      <c r="AR6799" s="116" t="s">
        <v>1026</v>
      </c>
      <c r="AS6799" s="116">
        <v>4536</v>
      </c>
    </row>
    <row r="6800" spans="40:45" x14ac:dyDescent="0.25">
      <c r="AN6800" s="116" t="s">
        <v>1240</v>
      </c>
      <c r="AO6800" s="116" t="s">
        <v>1248</v>
      </c>
      <c r="AP6800" s="116"/>
      <c r="AQ6800" s="116" t="s">
        <v>1035</v>
      </c>
      <c r="AR6800" s="116" t="s">
        <v>1026</v>
      </c>
      <c r="AS6800" s="116">
        <v>56247</v>
      </c>
    </row>
    <row r="6801" spans="40:45" x14ac:dyDescent="0.25">
      <c r="AN6801" s="116" t="s">
        <v>1240</v>
      </c>
      <c r="AO6801" s="116" t="s">
        <v>1248</v>
      </c>
      <c r="AP6801" s="116"/>
      <c r="AQ6801" s="116" t="s">
        <v>1036</v>
      </c>
      <c r="AR6801" s="116" t="s">
        <v>1026</v>
      </c>
      <c r="AS6801" s="116">
        <v>9861</v>
      </c>
    </row>
    <row r="6802" spans="40:45" x14ac:dyDescent="0.25">
      <c r="AN6802" s="116" t="s">
        <v>1240</v>
      </c>
      <c r="AO6802" s="116" t="s">
        <v>1248</v>
      </c>
      <c r="AP6802" s="116"/>
      <c r="AQ6802" s="116" t="s">
        <v>1037</v>
      </c>
      <c r="AR6802" s="116" t="s">
        <v>1026</v>
      </c>
      <c r="AS6802" s="116">
        <v>4617</v>
      </c>
    </row>
    <row r="6803" spans="40:45" x14ac:dyDescent="0.25">
      <c r="AN6803" s="116" t="s">
        <v>1240</v>
      </c>
      <c r="AO6803" s="116" t="s">
        <v>1248</v>
      </c>
      <c r="AP6803" s="116"/>
      <c r="AQ6803" s="116" t="s">
        <v>1038</v>
      </c>
      <c r="AR6803" s="116" t="s">
        <v>1026</v>
      </c>
      <c r="AS6803" s="116">
        <v>20251</v>
      </c>
    </row>
    <row r="6804" spans="40:45" x14ac:dyDescent="0.25">
      <c r="AN6804" s="116" t="s">
        <v>1240</v>
      </c>
      <c r="AO6804" s="116" t="s">
        <v>1248</v>
      </c>
      <c r="AP6804" s="116"/>
      <c r="AQ6804" s="116" t="s">
        <v>1039</v>
      </c>
      <c r="AR6804" s="116" t="s">
        <v>1026</v>
      </c>
      <c r="AS6804" s="116">
        <v>2438</v>
      </c>
    </row>
    <row r="6805" spans="40:45" x14ac:dyDescent="0.25">
      <c r="AN6805" s="116" t="s">
        <v>1240</v>
      </c>
      <c r="AO6805" s="116" t="s">
        <v>1248</v>
      </c>
      <c r="AP6805" s="116"/>
      <c r="AQ6805" s="116" t="s">
        <v>1040</v>
      </c>
      <c r="AR6805" s="116" t="s">
        <v>1026</v>
      </c>
      <c r="AS6805" s="116">
        <v>1152</v>
      </c>
    </row>
    <row r="6806" spans="40:45" x14ac:dyDescent="0.25">
      <c r="AN6806" s="116" t="s">
        <v>1240</v>
      </c>
      <c r="AO6806" s="116" t="s">
        <v>1248</v>
      </c>
      <c r="AP6806" s="116"/>
      <c r="AQ6806" s="116" t="s">
        <v>1041</v>
      </c>
      <c r="AR6806" s="116" t="s">
        <v>1026</v>
      </c>
      <c r="AS6806" s="116">
        <v>1254</v>
      </c>
    </row>
    <row r="6807" spans="40:45" x14ac:dyDescent="0.25">
      <c r="AN6807" s="116" t="s">
        <v>1240</v>
      </c>
      <c r="AO6807" s="116" t="s">
        <v>1248</v>
      </c>
      <c r="AP6807" s="116"/>
      <c r="AQ6807" s="116" t="s">
        <v>1042</v>
      </c>
      <c r="AR6807" s="116" t="s">
        <v>1026</v>
      </c>
      <c r="AS6807" s="116">
        <v>18494</v>
      </c>
    </row>
    <row r="6808" spans="40:45" x14ac:dyDescent="0.25">
      <c r="AN6808" s="116" t="s">
        <v>1240</v>
      </c>
      <c r="AO6808" s="116"/>
      <c r="AP6808" s="116"/>
      <c r="AQ6808" s="116" t="s">
        <v>3</v>
      </c>
      <c r="AR6808" s="116" t="s">
        <v>1026</v>
      </c>
      <c r="AS6808" s="116">
        <v>118850</v>
      </c>
    </row>
    <row r="6809" spans="40:45" x14ac:dyDescent="0.25">
      <c r="AN6809" s="116" t="s">
        <v>1240</v>
      </c>
      <c r="AO6809" s="116" t="s">
        <v>1249</v>
      </c>
      <c r="AP6809" s="116"/>
      <c r="AQ6809" s="116" t="s">
        <v>1038</v>
      </c>
      <c r="AR6809" s="116" t="s">
        <v>1026</v>
      </c>
      <c r="AS6809" s="116">
        <v>65628</v>
      </c>
    </row>
    <row r="6810" spans="40:45" x14ac:dyDescent="0.25">
      <c r="AN6810" s="116" t="s">
        <v>1240</v>
      </c>
      <c r="AO6810" s="116" t="s">
        <v>1249</v>
      </c>
      <c r="AP6810" s="116"/>
      <c r="AQ6810" s="116" t="s">
        <v>1039</v>
      </c>
      <c r="AR6810" s="116" t="s">
        <v>1026</v>
      </c>
      <c r="AS6810" s="116">
        <v>482218</v>
      </c>
    </row>
    <row r="6811" spans="40:45" x14ac:dyDescent="0.25">
      <c r="AN6811" s="116" t="s">
        <v>1240</v>
      </c>
      <c r="AO6811" s="116" t="s">
        <v>1249</v>
      </c>
      <c r="AP6811" s="116"/>
      <c r="AQ6811" s="116" t="s">
        <v>1041</v>
      </c>
      <c r="AR6811" s="116" t="s">
        <v>1026</v>
      </c>
      <c r="AS6811" s="116">
        <v>174797</v>
      </c>
    </row>
    <row r="6812" spans="40:45" x14ac:dyDescent="0.25">
      <c r="AN6812" s="116" t="s">
        <v>1240</v>
      </c>
      <c r="AO6812" s="116" t="s">
        <v>1249</v>
      </c>
      <c r="AP6812" s="116"/>
      <c r="AQ6812" s="116" t="s">
        <v>1042</v>
      </c>
      <c r="AR6812" s="116" t="s">
        <v>1026</v>
      </c>
      <c r="AS6812" s="116">
        <v>9139</v>
      </c>
    </row>
    <row r="6813" spans="40:45" x14ac:dyDescent="0.25">
      <c r="AN6813" s="116" t="s">
        <v>1240</v>
      </c>
      <c r="AO6813" s="116"/>
      <c r="AP6813" s="116"/>
      <c r="AQ6813" s="116" t="s">
        <v>3</v>
      </c>
      <c r="AR6813" s="116" t="s">
        <v>1026</v>
      </c>
      <c r="AS6813" s="116">
        <v>731783</v>
      </c>
    </row>
    <row r="6814" spans="40:45" x14ac:dyDescent="0.25">
      <c r="AN6814" s="116" t="s">
        <v>1240</v>
      </c>
      <c r="AO6814" s="116" t="s">
        <v>1250</v>
      </c>
      <c r="AP6814" s="116"/>
      <c r="AQ6814" s="116" t="s">
        <v>1034</v>
      </c>
      <c r="AR6814" s="116" t="s">
        <v>1026</v>
      </c>
      <c r="AS6814" s="116">
        <v>39212</v>
      </c>
    </row>
    <row r="6815" spans="40:45" x14ac:dyDescent="0.25">
      <c r="AN6815" s="116" t="s">
        <v>1240</v>
      </c>
      <c r="AO6815" s="116" t="s">
        <v>1250</v>
      </c>
      <c r="AP6815" s="116"/>
      <c r="AQ6815" s="116" t="s">
        <v>1035</v>
      </c>
      <c r="AR6815" s="116" t="s">
        <v>1026</v>
      </c>
      <c r="AS6815" s="116">
        <v>87173</v>
      </c>
    </row>
    <row r="6816" spans="40:45" x14ac:dyDescent="0.25">
      <c r="AN6816" s="116" t="s">
        <v>1240</v>
      </c>
      <c r="AO6816" s="116" t="s">
        <v>1250</v>
      </c>
      <c r="AP6816" s="116"/>
      <c r="AQ6816" s="116" t="s">
        <v>1036</v>
      </c>
      <c r="AR6816" s="116" t="s">
        <v>1026</v>
      </c>
      <c r="AS6816" s="116">
        <v>15115</v>
      </c>
    </row>
    <row r="6817" spans="40:45" x14ac:dyDescent="0.25">
      <c r="AN6817" s="116" t="s">
        <v>1240</v>
      </c>
      <c r="AO6817" s="116" t="s">
        <v>1250</v>
      </c>
      <c r="AP6817" s="116"/>
      <c r="AQ6817" s="116" t="s">
        <v>1037</v>
      </c>
      <c r="AR6817" s="116" t="s">
        <v>1026</v>
      </c>
      <c r="AS6817" s="116">
        <v>6274</v>
      </c>
    </row>
    <row r="6818" spans="40:45" x14ac:dyDescent="0.25">
      <c r="AN6818" s="116" t="s">
        <v>1240</v>
      </c>
      <c r="AO6818" s="116" t="s">
        <v>1250</v>
      </c>
      <c r="AP6818" s="116"/>
      <c r="AQ6818" s="116" t="s">
        <v>1038</v>
      </c>
      <c r="AR6818" s="116" t="s">
        <v>1026</v>
      </c>
      <c r="AS6818" s="116">
        <v>3328</v>
      </c>
    </row>
    <row r="6819" spans="40:45" x14ac:dyDescent="0.25">
      <c r="AN6819" s="116" t="s">
        <v>1240</v>
      </c>
      <c r="AO6819" s="116" t="s">
        <v>1250</v>
      </c>
      <c r="AP6819" s="116"/>
      <c r="AQ6819" s="116" t="s">
        <v>1039</v>
      </c>
      <c r="AR6819" s="116" t="s">
        <v>1026</v>
      </c>
      <c r="AS6819" s="116">
        <v>1755</v>
      </c>
    </row>
    <row r="6820" spans="40:45" x14ac:dyDescent="0.25">
      <c r="AN6820" s="116" t="s">
        <v>1240</v>
      </c>
      <c r="AO6820" s="116" t="s">
        <v>1250</v>
      </c>
      <c r="AP6820" s="116"/>
      <c r="AQ6820" s="116" t="s">
        <v>1041</v>
      </c>
      <c r="AR6820" s="116" t="s">
        <v>1026</v>
      </c>
      <c r="AS6820" s="116">
        <v>8321</v>
      </c>
    </row>
    <row r="6821" spans="40:45" x14ac:dyDescent="0.25">
      <c r="AN6821" s="116" t="s">
        <v>1240</v>
      </c>
      <c r="AO6821" s="116" t="s">
        <v>1250</v>
      </c>
      <c r="AP6821" s="116"/>
      <c r="AQ6821" s="116" t="s">
        <v>1042</v>
      </c>
      <c r="AR6821" s="116" t="s">
        <v>1026</v>
      </c>
      <c r="AS6821" s="116">
        <v>18220</v>
      </c>
    </row>
    <row r="6822" spans="40:45" x14ac:dyDescent="0.25">
      <c r="AN6822" s="116" t="s">
        <v>1240</v>
      </c>
      <c r="AO6822" s="116"/>
      <c r="AP6822" s="116"/>
      <c r="AQ6822" s="116" t="s">
        <v>3</v>
      </c>
      <c r="AR6822" s="116" t="s">
        <v>1026</v>
      </c>
      <c r="AS6822" s="116">
        <v>179397</v>
      </c>
    </row>
    <row r="6823" spans="40:45" x14ac:dyDescent="0.25">
      <c r="AN6823" s="116" t="s">
        <v>1251</v>
      </c>
      <c r="AO6823" s="116" t="s">
        <v>1252</v>
      </c>
      <c r="AP6823" s="116"/>
      <c r="AQ6823" s="116" t="s">
        <v>1034</v>
      </c>
      <c r="AR6823" s="116" t="s">
        <v>1239</v>
      </c>
      <c r="AS6823" s="116">
        <v>72291848</v>
      </c>
    </row>
    <row r="6824" spans="40:45" x14ac:dyDescent="0.25">
      <c r="AN6824" s="116" t="s">
        <v>1251</v>
      </c>
      <c r="AO6824" s="116" t="s">
        <v>1252</v>
      </c>
      <c r="AP6824" s="116"/>
      <c r="AQ6824" s="116" t="s">
        <v>1035</v>
      </c>
      <c r="AR6824" s="116" t="s">
        <v>1239</v>
      </c>
      <c r="AS6824" s="116">
        <v>18312802</v>
      </c>
    </row>
    <row r="6825" spans="40:45" x14ac:dyDescent="0.25">
      <c r="AN6825" s="116" t="s">
        <v>1251</v>
      </c>
      <c r="AO6825" s="116" t="s">
        <v>1252</v>
      </c>
      <c r="AP6825" s="116"/>
      <c r="AQ6825" s="116" t="s">
        <v>1037</v>
      </c>
      <c r="AR6825" s="116" t="s">
        <v>1239</v>
      </c>
      <c r="AS6825" s="116">
        <v>70486279</v>
      </c>
    </row>
    <row r="6826" spans="40:45" x14ac:dyDescent="0.25">
      <c r="AN6826" s="116" t="s">
        <v>1251</v>
      </c>
      <c r="AO6826" s="116" t="s">
        <v>1252</v>
      </c>
      <c r="AP6826" s="116"/>
      <c r="AQ6826" s="116" t="s">
        <v>1038</v>
      </c>
      <c r="AR6826" s="116" t="s">
        <v>1239</v>
      </c>
      <c r="AS6826" s="116">
        <v>21856146</v>
      </c>
    </row>
    <row r="6827" spans="40:45" x14ac:dyDescent="0.25">
      <c r="AN6827" s="116" t="s">
        <v>1251</v>
      </c>
      <c r="AO6827" s="116" t="s">
        <v>1252</v>
      </c>
      <c r="AP6827" s="116"/>
      <c r="AQ6827" s="116" t="s">
        <v>1039</v>
      </c>
      <c r="AR6827" s="116" t="s">
        <v>1239</v>
      </c>
      <c r="AS6827" s="116">
        <v>40541641</v>
      </c>
    </row>
    <row r="6828" spans="40:45" x14ac:dyDescent="0.25">
      <c r="AN6828" s="116" t="s">
        <v>1251</v>
      </c>
      <c r="AO6828" s="116" t="s">
        <v>1252</v>
      </c>
      <c r="AP6828" s="116"/>
      <c r="AQ6828" s="116" t="s">
        <v>1040</v>
      </c>
      <c r="AR6828" s="116" t="s">
        <v>1239</v>
      </c>
      <c r="AS6828" s="116">
        <v>93777777</v>
      </c>
    </row>
    <row r="6829" spans="40:45" x14ac:dyDescent="0.25">
      <c r="AN6829" s="116" t="s">
        <v>1251</v>
      </c>
      <c r="AO6829" s="116" t="s">
        <v>1252</v>
      </c>
      <c r="AP6829" s="116"/>
      <c r="AQ6829" s="116" t="s">
        <v>1041</v>
      </c>
      <c r="AR6829" s="116" t="s">
        <v>1239</v>
      </c>
      <c r="AS6829" s="116">
        <v>26577834</v>
      </c>
    </row>
    <row r="6830" spans="40:45" x14ac:dyDescent="0.25">
      <c r="AN6830" s="116" t="s">
        <v>1251</v>
      </c>
      <c r="AO6830" s="116" t="s">
        <v>1252</v>
      </c>
      <c r="AP6830" s="116"/>
      <c r="AQ6830" s="116" t="s">
        <v>1042</v>
      </c>
      <c r="AR6830" s="116" t="s">
        <v>1239</v>
      </c>
      <c r="AS6830" s="116">
        <v>39893767</v>
      </c>
    </row>
    <row r="6831" spans="40:45" x14ac:dyDescent="0.25">
      <c r="AN6831" s="116" t="s">
        <v>1251</v>
      </c>
      <c r="AO6831" s="116"/>
      <c r="AP6831" s="116"/>
      <c r="AQ6831" s="116" t="s">
        <v>3</v>
      </c>
      <c r="AR6831" s="116" t="s">
        <v>1239</v>
      </c>
      <c r="AS6831" s="116">
        <v>383738094</v>
      </c>
    </row>
    <row r="6832" spans="40:45" x14ac:dyDescent="0.25">
      <c r="AN6832" s="116" t="s">
        <v>1251</v>
      </c>
      <c r="AO6832" s="116" t="s">
        <v>1253</v>
      </c>
      <c r="AP6832" s="116"/>
      <c r="AQ6832" s="116" t="s">
        <v>1034</v>
      </c>
      <c r="AR6832" s="116" t="s">
        <v>1239</v>
      </c>
      <c r="AS6832" s="116">
        <v>13314731</v>
      </c>
    </row>
    <row r="6833" spans="40:45" x14ac:dyDescent="0.25">
      <c r="AN6833" s="116" t="s">
        <v>1251</v>
      </c>
      <c r="AO6833" s="116" t="s">
        <v>1253</v>
      </c>
      <c r="AP6833" s="116"/>
      <c r="AQ6833" s="116" t="s">
        <v>1035</v>
      </c>
      <c r="AR6833" s="116" t="s">
        <v>1239</v>
      </c>
      <c r="AS6833" s="116">
        <v>350855</v>
      </c>
    </row>
    <row r="6834" spans="40:45" x14ac:dyDescent="0.25">
      <c r="AN6834" s="116" t="s">
        <v>1251</v>
      </c>
      <c r="AO6834" s="116" t="s">
        <v>1253</v>
      </c>
      <c r="AP6834" s="116"/>
      <c r="AQ6834" s="116" t="s">
        <v>1038</v>
      </c>
      <c r="AR6834" s="116" t="s">
        <v>1239</v>
      </c>
      <c r="AS6834" s="116">
        <v>5952995</v>
      </c>
    </row>
    <row r="6835" spans="40:45" x14ac:dyDescent="0.25">
      <c r="AN6835" s="116" t="s">
        <v>1251</v>
      </c>
      <c r="AO6835" s="116" t="s">
        <v>1253</v>
      </c>
      <c r="AP6835" s="116"/>
      <c r="AQ6835" s="116" t="s">
        <v>1039</v>
      </c>
      <c r="AR6835" s="116" t="s">
        <v>1239</v>
      </c>
      <c r="AS6835" s="116">
        <v>5012836</v>
      </c>
    </row>
    <row r="6836" spans="40:45" x14ac:dyDescent="0.25">
      <c r="AN6836" s="116" t="s">
        <v>1251</v>
      </c>
      <c r="AO6836" s="116" t="s">
        <v>1253</v>
      </c>
      <c r="AP6836" s="116"/>
      <c r="AQ6836" s="116" t="s">
        <v>1040</v>
      </c>
      <c r="AR6836" s="116" t="s">
        <v>1239</v>
      </c>
      <c r="AS6836" s="116">
        <v>3576972</v>
      </c>
    </row>
    <row r="6837" spans="40:45" x14ac:dyDescent="0.25">
      <c r="AN6837" s="116" t="s">
        <v>1251</v>
      </c>
      <c r="AO6837" s="116" t="s">
        <v>1253</v>
      </c>
      <c r="AP6837" s="116"/>
      <c r="AQ6837" s="116" t="s">
        <v>1041</v>
      </c>
      <c r="AR6837" s="116" t="s">
        <v>1239</v>
      </c>
      <c r="AS6837" s="116">
        <v>2493773</v>
      </c>
    </row>
    <row r="6838" spans="40:45" x14ac:dyDescent="0.25">
      <c r="AN6838" s="116" t="s">
        <v>1251</v>
      </c>
      <c r="AO6838" s="116" t="s">
        <v>1253</v>
      </c>
      <c r="AP6838" s="116"/>
      <c r="AQ6838" s="116" t="s">
        <v>1042</v>
      </c>
      <c r="AR6838" s="116" t="s">
        <v>1239</v>
      </c>
      <c r="AS6838" s="116">
        <v>284516</v>
      </c>
    </row>
    <row r="6839" spans="40:45" x14ac:dyDescent="0.25">
      <c r="AN6839" s="116" t="s">
        <v>1251</v>
      </c>
      <c r="AO6839" s="116"/>
      <c r="AP6839" s="116"/>
      <c r="AQ6839" s="116" t="s">
        <v>3</v>
      </c>
      <c r="AR6839" s="116" t="s">
        <v>1239</v>
      </c>
      <c r="AS6839" s="116">
        <v>30986678</v>
      </c>
    </row>
    <row r="6840" spans="40:45" x14ac:dyDescent="0.25">
      <c r="AN6840" s="116" t="s">
        <v>1251</v>
      </c>
      <c r="AO6840" s="116" t="s">
        <v>1254</v>
      </c>
      <c r="AP6840" s="116"/>
      <c r="AQ6840" s="116" t="s">
        <v>1034</v>
      </c>
      <c r="AR6840" s="116" t="s">
        <v>1239</v>
      </c>
      <c r="AS6840" s="116">
        <v>1173007</v>
      </c>
    </row>
    <row r="6841" spans="40:45" x14ac:dyDescent="0.25">
      <c r="AN6841" s="116" t="s">
        <v>1251</v>
      </c>
      <c r="AO6841" s="116" t="s">
        <v>1254</v>
      </c>
      <c r="AP6841" s="116"/>
      <c r="AQ6841" s="116" t="s">
        <v>1037</v>
      </c>
      <c r="AR6841" s="116" t="s">
        <v>1239</v>
      </c>
      <c r="AS6841" s="116">
        <v>2007406</v>
      </c>
    </row>
    <row r="6842" spans="40:45" x14ac:dyDescent="0.25">
      <c r="AN6842" s="116" t="s">
        <v>1251</v>
      </c>
      <c r="AO6842" s="116" t="s">
        <v>1254</v>
      </c>
      <c r="AP6842" s="116"/>
      <c r="AQ6842" s="116" t="s">
        <v>1038</v>
      </c>
      <c r="AR6842" s="116" t="s">
        <v>1239</v>
      </c>
      <c r="AS6842" s="116">
        <v>28000</v>
      </c>
    </row>
    <row r="6843" spans="40:45" x14ac:dyDescent="0.25">
      <c r="AN6843" s="116" t="s">
        <v>1251</v>
      </c>
      <c r="AO6843" s="116" t="s">
        <v>1254</v>
      </c>
      <c r="AP6843" s="116"/>
      <c r="AQ6843" s="116" t="s">
        <v>1039</v>
      </c>
      <c r="AR6843" s="116" t="s">
        <v>1239</v>
      </c>
      <c r="AS6843" s="116">
        <v>44782</v>
      </c>
    </row>
    <row r="6844" spans="40:45" x14ac:dyDescent="0.25">
      <c r="AN6844" s="116" t="s">
        <v>1251</v>
      </c>
      <c r="AO6844" s="116" t="s">
        <v>1254</v>
      </c>
      <c r="AP6844" s="116"/>
      <c r="AQ6844" s="116" t="s">
        <v>1040</v>
      </c>
      <c r="AR6844" s="116" t="s">
        <v>1239</v>
      </c>
      <c r="AS6844" s="116">
        <v>9</v>
      </c>
    </row>
    <row r="6845" spans="40:45" x14ac:dyDescent="0.25">
      <c r="AN6845" s="116" t="s">
        <v>1251</v>
      </c>
      <c r="AO6845" s="116" t="s">
        <v>1254</v>
      </c>
      <c r="AP6845" s="116"/>
      <c r="AQ6845" s="116" t="s">
        <v>1041</v>
      </c>
      <c r="AR6845" s="116" t="s">
        <v>1239</v>
      </c>
      <c r="AS6845" s="116">
        <v>100</v>
      </c>
    </row>
    <row r="6846" spans="40:45" x14ac:dyDescent="0.25">
      <c r="AN6846" s="116" t="s">
        <v>1251</v>
      </c>
      <c r="AO6846" s="116" t="s">
        <v>1254</v>
      </c>
      <c r="AP6846" s="116"/>
      <c r="AQ6846" s="116" t="s">
        <v>1042</v>
      </c>
      <c r="AR6846" s="116" t="s">
        <v>1239</v>
      </c>
      <c r="AS6846" s="116">
        <v>40320</v>
      </c>
    </row>
    <row r="6847" spans="40:45" x14ac:dyDescent="0.25">
      <c r="AN6847" s="116" t="s">
        <v>1251</v>
      </c>
      <c r="AO6847" s="116"/>
      <c r="AP6847" s="116"/>
      <c r="AQ6847" s="116" t="s">
        <v>3</v>
      </c>
      <c r="AR6847" s="116" t="s">
        <v>1239</v>
      </c>
      <c r="AS6847" s="116">
        <v>3293624</v>
      </c>
    </row>
    <row r="6848" spans="40:45" x14ac:dyDescent="0.25">
      <c r="AN6848" s="116" t="s">
        <v>1251</v>
      </c>
      <c r="AO6848" s="116" t="s">
        <v>1255</v>
      </c>
      <c r="AP6848" s="116"/>
      <c r="AQ6848" s="116" t="s">
        <v>1034</v>
      </c>
      <c r="AR6848" s="116" t="s">
        <v>1236</v>
      </c>
      <c r="AS6848" s="116">
        <v>25205</v>
      </c>
    </row>
    <row r="6849" spans="40:45" x14ac:dyDescent="0.25">
      <c r="AN6849" s="116" t="s">
        <v>1251</v>
      </c>
      <c r="AO6849" s="116" t="s">
        <v>1255</v>
      </c>
      <c r="AP6849" s="116"/>
      <c r="AQ6849" s="116" t="s">
        <v>1035</v>
      </c>
      <c r="AR6849" s="116" t="s">
        <v>1236</v>
      </c>
      <c r="AS6849" s="116">
        <v>30</v>
      </c>
    </row>
    <row r="6850" spans="40:45" x14ac:dyDescent="0.25">
      <c r="AN6850" s="116" t="s">
        <v>1251</v>
      </c>
      <c r="AO6850" s="116" t="s">
        <v>1255</v>
      </c>
      <c r="AP6850" s="116"/>
      <c r="AQ6850" s="116" t="s">
        <v>1036</v>
      </c>
      <c r="AR6850" s="116" t="s">
        <v>1236</v>
      </c>
      <c r="AS6850" s="116">
        <v>149</v>
      </c>
    </row>
    <row r="6851" spans="40:45" x14ac:dyDescent="0.25">
      <c r="AN6851" s="116" t="s">
        <v>1251</v>
      </c>
      <c r="AO6851" s="116" t="s">
        <v>1255</v>
      </c>
      <c r="AP6851" s="116"/>
      <c r="AQ6851" s="116" t="s">
        <v>1037</v>
      </c>
      <c r="AR6851" s="116" t="s">
        <v>1236</v>
      </c>
      <c r="AS6851" s="116">
        <v>41046</v>
      </c>
    </row>
    <row r="6852" spans="40:45" x14ac:dyDescent="0.25">
      <c r="AN6852" s="116" t="s">
        <v>1251</v>
      </c>
      <c r="AO6852" s="116" t="s">
        <v>1255</v>
      </c>
      <c r="AP6852" s="116"/>
      <c r="AQ6852" s="116" t="s">
        <v>1038</v>
      </c>
      <c r="AR6852" s="116" t="s">
        <v>1236</v>
      </c>
      <c r="AS6852" s="116">
        <v>614749</v>
      </c>
    </row>
    <row r="6853" spans="40:45" x14ac:dyDescent="0.25">
      <c r="AN6853" s="116" t="s">
        <v>1251</v>
      </c>
      <c r="AO6853" s="116" t="s">
        <v>1255</v>
      </c>
      <c r="AP6853" s="116"/>
      <c r="AQ6853" s="116" t="s">
        <v>1039</v>
      </c>
      <c r="AR6853" s="116" t="s">
        <v>1236</v>
      </c>
      <c r="AS6853" s="116">
        <v>17099</v>
      </c>
    </row>
    <row r="6854" spans="40:45" x14ac:dyDescent="0.25">
      <c r="AN6854" s="116" t="s">
        <v>1251</v>
      </c>
      <c r="AO6854" s="116" t="s">
        <v>1255</v>
      </c>
      <c r="AP6854" s="116"/>
      <c r="AQ6854" s="116" t="s">
        <v>1041</v>
      </c>
      <c r="AR6854" s="116" t="s">
        <v>1236</v>
      </c>
      <c r="AS6854" s="116">
        <v>63768</v>
      </c>
    </row>
    <row r="6855" spans="40:45" x14ac:dyDescent="0.25">
      <c r="AN6855" s="116" t="s">
        <v>1251</v>
      </c>
      <c r="AO6855" s="116" t="s">
        <v>1255</v>
      </c>
      <c r="AP6855" s="116"/>
      <c r="AQ6855" s="116" t="s">
        <v>1042</v>
      </c>
      <c r="AR6855" s="116" t="s">
        <v>1236</v>
      </c>
      <c r="AS6855" s="116">
        <v>115204</v>
      </c>
    </row>
    <row r="6856" spans="40:45" x14ac:dyDescent="0.25">
      <c r="AN6856" s="116" t="s">
        <v>1251</v>
      </c>
      <c r="AO6856" s="116"/>
      <c r="AP6856" s="116"/>
      <c r="AQ6856" s="116" t="s">
        <v>3</v>
      </c>
      <c r="AR6856" s="116" t="s">
        <v>1236</v>
      </c>
      <c r="AS6856" s="116">
        <v>877250</v>
      </c>
    </row>
    <row r="6857" spans="40:45" x14ac:dyDescent="0.25">
      <c r="AN6857" s="116" t="s">
        <v>1251</v>
      </c>
      <c r="AO6857" s="116" t="s">
        <v>1252</v>
      </c>
      <c r="AP6857" s="116"/>
      <c r="AQ6857" s="116" t="s">
        <v>1034</v>
      </c>
      <c r="AR6857" s="116" t="s">
        <v>1026</v>
      </c>
      <c r="AS6857" s="116">
        <v>905361</v>
      </c>
    </row>
    <row r="6858" spans="40:45" x14ac:dyDescent="0.25">
      <c r="AN6858" s="116" t="s">
        <v>1251</v>
      </c>
      <c r="AO6858" s="116" t="s">
        <v>1252</v>
      </c>
      <c r="AP6858" s="116"/>
      <c r="AQ6858" s="116" t="s">
        <v>1035</v>
      </c>
      <c r="AR6858" s="116" t="s">
        <v>1026</v>
      </c>
      <c r="AS6858" s="116">
        <v>263397</v>
      </c>
    </row>
    <row r="6859" spans="40:45" x14ac:dyDescent="0.25">
      <c r="AN6859" s="116" t="s">
        <v>1251</v>
      </c>
      <c r="AO6859" s="116" t="s">
        <v>1252</v>
      </c>
      <c r="AP6859" s="116"/>
      <c r="AQ6859" s="116" t="s">
        <v>1037</v>
      </c>
      <c r="AR6859" s="116" t="s">
        <v>1026</v>
      </c>
      <c r="AS6859" s="116">
        <v>1007928</v>
      </c>
    </row>
    <row r="6860" spans="40:45" x14ac:dyDescent="0.25">
      <c r="AN6860" s="116" t="s">
        <v>1251</v>
      </c>
      <c r="AO6860" s="116" t="s">
        <v>1252</v>
      </c>
      <c r="AP6860" s="116"/>
      <c r="AQ6860" s="116" t="s">
        <v>1038</v>
      </c>
      <c r="AR6860" s="116" t="s">
        <v>1026</v>
      </c>
      <c r="AS6860" s="116">
        <v>325924</v>
      </c>
    </row>
    <row r="6861" spans="40:45" x14ac:dyDescent="0.25">
      <c r="AN6861" s="116" t="s">
        <v>1251</v>
      </c>
      <c r="AO6861" s="116" t="s">
        <v>1252</v>
      </c>
      <c r="AP6861" s="116"/>
      <c r="AQ6861" s="116" t="s">
        <v>1039</v>
      </c>
      <c r="AR6861" s="116" t="s">
        <v>1026</v>
      </c>
      <c r="AS6861" s="116">
        <v>631746</v>
      </c>
    </row>
    <row r="6862" spans="40:45" x14ac:dyDescent="0.25">
      <c r="AN6862" s="116" t="s">
        <v>1251</v>
      </c>
      <c r="AO6862" s="116" t="s">
        <v>1252</v>
      </c>
      <c r="AP6862" s="116"/>
      <c r="AQ6862" s="116" t="s">
        <v>1040</v>
      </c>
      <c r="AR6862" s="116" t="s">
        <v>1026</v>
      </c>
      <c r="AS6862" s="116">
        <v>1524275</v>
      </c>
    </row>
    <row r="6863" spans="40:45" x14ac:dyDescent="0.25">
      <c r="AN6863" s="116" t="s">
        <v>1251</v>
      </c>
      <c r="AO6863" s="116" t="s">
        <v>1252</v>
      </c>
      <c r="AP6863" s="116"/>
      <c r="AQ6863" s="116" t="s">
        <v>1041</v>
      </c>
      <c r="AR6863" s="116" t="s">
        <v>1026</v>
      </c>
      <c r="AS6863" s="116">
        <v>404673</v>
      </c>
    </row>
    <row r="6864" spans="40:45" x14ac:dyDescent="0.25">
      <c r="AN6864" s="116" t="s">
        <v>1251</v>
      </c>
      <c r="AO6864" s="116" t="s">
        <v>1252</v>
      </c>
      <c r="AP6864" s="116"/>
      <c r="AQ6864" s="116" t="s">
        <v>1042</v>
      </c>
      <c r="AR6864" s="116" t="s">
        <v>1026</v>
      </c>
      <c r="AS6864" s="116">
        <v>674937</v>
      </c>
    </row>
    <row r="6865" spans="40:45" x14ac:dyDescent="0.25">
      <c r="AN6865" s="116" t="s">
        <v>1251</v>
      </c>
      <c r="AO6865" s="116"/>
      <c r="AP6865" s="116"/>
      <c r="AQ6865" s="116" t="s">
        <v>3</v>
      </c>
      <c r="AR6865" s="116" t="s">
        <v>1026</v>
      </c>
      <c r="AS6865" s="116">
        <v>5738241</v>
      </c>
    </row>
    <row r="6866" spans="40:45" x14ac:dyDescent="0.25">
      <c r="AN6866" s="116" t="s">
        <v>1251</v>
      </c>
      <c r="AO6866" s="116" t="s">
        <v>1253</v>
      </c>
      <c r="AP6866" s="116"/>
      <c r="AQ6866" s="116" t="s">
        <v>1034</v>
      </c>
      <c r="AR6866" s="116" t="s">
        <v>1026</v>
      </c>
      <c r="AS6866" s="116">
        <v>670620</v>
      </c>
    </row>
    <row r="6867" spans="40:45" x14ac:dyDescent="0.25">
      <c r="AN6867" s="116" t="s">
        <v>1251</v>
      </c>
      <c r="AO6867" s="116" t="s">
        <v>1253</v>
      </c>
      <c r="AP6867" s="116"/>
      <c r="AQ6867" s="116" t="s">
        <v>1035</v>
      </c>
      <c r="AR6867" s="116" t="s">
        <v>1026</v>
      </c>
      <c r="AS6867" s="116">
        <v>20350</v>
      </c>
    </row>
    <row r="6868" spans="40:45" x14ac:dyDescent="0.25">
      <c r="AN6868" s="116" t="s">
        <v>1251</v>
      </c>
      <c r="AO6868" s="116" t="s">
        <v>1253</v>
      </c>
      <c r="AP6868" s="116"/>
      <c r="AQ6868" s="116" t="s">
        <v>1038</v>
      </c>
      <c r="AR6868" s="116" t="s">
        <v>1026</v>
      </c>
      <c r="AS6868" s="116">
        <v>314236</v>
      </c>
    </row>
    <row r="6869" spans="40:45" x14ac:dyDescent="0.25">
      <c r="AN6869" s="116" t="s">
        <v>1251</v>
      </c>
      <c r="AO6869" s="116" t="s">
        <v>1253</v>
      </c>
      <c r="AP6869" s="116"/>
      <c r="AQ6869" s="116" t="s">
        <v>1039</v>
      </c>
      <c r="AR6869" s="116" t="s">
        <v>1026</v>
      </c>
      <c r="AS6869" s="116">
        <v>290744</v>
      </c>
    </row>
    <row r="6870" spans="40:45" x14ac:dyDescent="0.25">
      <c r="AN6870" s="116" t="s">
        <v>1251</v>
      </c>
      <c r="AO6870" s="116" t="s">
        <v>1253</v>
      </c>
      <c r="AP6870" s="116"/>
      <c r="AQ6870" s="116" t="s">
        <v>1040</v>
      </c>
      <c r="AR6870" s="116" t="s">
        <v>1026</v>
      </c>
      <c r="AS6870" s="116">
        <v>219347</v>
      </c>
    </row>
    <row r="6871" spans="40:45" x14ac:dyDescent="0.25">
      <c r="AN6871" s="116" t="s">
        <v>1251</v>
      </c>
      <c r="AO6871" s="116" t="s">
        <v>1253</v>
      </c>
      <c r="AP6871" s="116"/>
      <c r="AQ6871" s="116" t="s">
        <v>1041</v>
      </c>
      <c r="AR6871" s="116" t="s">
        <v>1026</v>
      </c>
      <c r="AS6871" s="116">
        <v>144639</v>
      </c>
    </row>
    <row r="6872" spans="40:45" x14ac:dyDescent="0.25">
      <c r="AN6872" s="116" t="s">
        <v>1251</v>
      </c>
      <c r="AO6872" s="116" t="s">
        <v>1253</v>
      </c>
      <c r="AP6872" s="116"/>
      <c r="AQ6872" s="116" t="s">
        <v>1042</v>
      </c>
      <c r="AR6872" s="116" t="s">
        <v>1026</v>
      </c>
      <c r="AS6872" s="116">
        <v>18180</v>
      </c>
    </row>
    <row r="6873" spans="40:45" x14ac:dyDescent="0.25">
      <c r="AN6873" s="116" t="s">
        <v>1251</v>
      </c>
      <c r="AO6873" s="116"/>
      <c r="AP6873" s="116"/>
      <c r="AQ6873" s="116" t="s">
        <v>3</v>
      </c>
      <c r="AR6873" s="116" t="s">
        <v>1026</v>
      </c>
      <c r="AS6873" s="116">
        <v>1678117</v>
      </c>
    </row>
    <row r="6874" spans="40:45" x14ac:dyDescent="0.25">
      <c r="AN6874" s="116" t="s">
        <v>1251</v>
      </c>
      <c r="AO6874" s="116" t="s">
        <v>1254</v>
      </c>
      <c r="AP6874" s="116"/>
      <c r="AQ6874" s="116" t="s">
        <v>1034</v>
      </c>
      <c r="AR6874" s="116" t="s">
        <v>1026</v>
      </c>
      <c r="AS6874" s="116">
        <v>22115</v>
      </c>
    </row>
    <row r="6875" spans="40:45" x14ac:dyDescent="0.25">
      <c r="AN6875" s="116" t="s">
        <v>1251</v>
      </c>
      <c r="AO6875" s="116" t="s">
        <v>1254</v>
      </c>
      <c r="AP6875" s="116"/>
      <c r="AQ6875" s="116" t="s">
        <v>1037</v>
      </c>
      <c r="AR6875" s="116" t="s">
        <v>1026</v>
      </c>
      <c r="AS6875" s="116">
        <v>21974</v>
      </c>
    </row>
    <row r="6876" spans="40:45" x14ac:dyDescent="0.25">
      <c r="AN6876" s="116" t="s">
        <v>1251</v>
      </c>
      <c r="AO6876" s="116" t="s">
        <v>1254</v>
      </c>
      <c r="AP6876" s="116"/>
      <c r="AQ6876" s="116" t="s">
        <v>1038</v>
      </c>
      <c r="AR6876" s="116" t="s">
        <v>1026</v>
      </c>
      <c r="AS6876" s="116">
        <v>280</v>
      </c>
    </row>
    <row r="6877" spans="40:45" x14ac:dyDescent="0.25">
      <c r="AN6877" s="116" t="s">
        <v>1251</v>
      </c>
      <c r="AO6877" s="116" t="s">
        <v>1254</v>
      </c>
      <c r="AP6877" s="116"/>
      <c r="AQ6877" s="116" t="s">
        <v>1039</v>
      </c>
      <c r="AR6877" s="116" t="s">
        <v>1026</v>
      </c>
      <c r="AS6877" s="116">
        <v>672</v>
      </c>
    </row>
    <row r="6878" spans="40:45" x14ac:dyDescent="0.25">
      <c r="AN6878" s="116" t="s">
        <v>1251</v>
      </c>
      <c r="AO6878" s="116" t="s">
        <v>1254</v>
      </c>
      <c r="AP6878" s="116"/>
      <c r="AQ6878" s="116" t="s">
        <v>1040</v>
      </c>
      <c r="AR6878" s="116" t="s">
        <v>1026</v>
      </c>
      <c r="AS6878" s="116">
        <v>0</v>
      </c>
    </row>
    <row r="6879" spans="40:45" x14ac:dyDescent="0.25">
      <c r="AN6879" s="116" t="s">
        <v>1251</v>
      </c>
      <c r="AO6879" s="116" t="s">
        <v>1254</v>
      </c>
      <c r="AP6879" s="116"/>
      <c r="AQ6879" s="116" t="s">
        <v>1041</v>
      </c>
      <c r="AR6879" s="116" t="s">
        <v>1026</v>
      </c>
      <c r="AS6879" s="116">
        <v>1</v>
      </c>
    </row>
    <row r="6880" spans="40:45" x14ac:dyDescent="0.25">
      <c r="AN6880" s="116" t="s">
        <v>1251</v>
      </c>
      <c r="AO6880" s="116" t="s">
        <v>1254</v>
      </c>
      <c r="AP6880" s="116"/>
      <c r="AQ6880" s="116" t="s">
        <v>1042</v>
      </c>
      <c r="AR6880" s="116" t="s">
        <v>1026</v>
      </c>
      <c r="AS6880" s="116">
        <v>927</v>
      </c>
    </row>
    <row r="6881" spans="40:45" x14ac:dyDescent="0.25">
      <c r="AN6881" s="116" t="s">
        <v>1251</v>
      </c>
      <c r="AO6881" s="116"/>
      <c r="AP6881" s="116"/>
      <c r="AQ6881" s="116" t="s">
        <v>3</v>
      </c>
      <c r="AR6881" s="116" t="s">
        <v>1026</v>
      </c>
      <c r="AS6881" s="116">
        <v>45968</v>
      </c>
    </row>
    <row r="6882" spans="40:45" x14ac:dyDescent="0.25">
      <c r="AN6882" s="116" t="s">
        <v>1251</v>
      </c>
      <c r="AO6882" s="116" t="s">
        <v>1255</v>
      </c>
      <c r="AP6882" s="116"/>
      <c r="AQ6882" s="116" t="s">
        <v>1034</v>
      </c>
      <c r="AR6882" s="116" t="s">
        <v>1026</v>
      </c>
      <c r="AS6882" s="116">
        <v>1985</v>
      </c>
    </row>
    <row r="6883" spans="40:45" x14ac:dyDescent="0.25">
      <c r="AN6883" s="116" t="s">
        <v>1251</v>
      </c>
      <c r="AO6883" s="116" t="s">
        <v>1255</v>
      </c>
      <c r="AP6883" s="116"/>
      <c r="AQ6883" s="116" t="s">
        <v>1035</v>
      </c>
      <c r="AR6883" s="116" t="s">
        <v>1026</v>
      </c>
      <c r="AS6883" s="116">
        <v>2</v>
      </c>
    </row>
    <row r="6884" spans="40:45" x14ac:dyDescent="0.25">
      <c r="AN6884" s="116" t="s">
        <v>1251</v>
      </c>
      <c r="AO6884" s="116" t="s">
        <v>1255</v>
      </c>
      <c r="AP6884" s="116"/>
      <c r="AQ6884" s="116" t="s">
        <v>1036</v>
      </c>
      <c r="AR6884" s="116" t="s">
        <v>1026</v>
      </c>
      <c r="AS6884" s="116">
        <v>10</v>
      </c>
    </row>
    <row r="6885" spans="40:45" x14ac:dyDescent="0.25">
      <c r="AN6885" s="116" t="s">
        <v>1251</v>
      </c>
      <c r="AO6885" s="116" t="s">
        <v>1255</v>
      </c>
      <c r="AP6885" s="116"/>
      <c r="AQ6885" s="116" t="s">
        <v>1037</v>
      </c>
      <c r="AR6885" s="116" t="s">
        <v>1026</v>
      </c>
      <c r="AS6885" s="116">
        <v>3284</v>
      </c>
    </row>
    <row r="6886" spans="40:45" x14ac:dyDescent="0.25">
      <c r="AN6886" s="116" t="s">
        <v>1251</v>
      </c>
      <c r="AO6886" s="116" t="s">
        <v>1255</v>
      </c>
      <c r="AP6886" s="116"/>
      <c r="AQ6886" s="116" t="s">
        <v>1038</v>
      </c>
      <c r="AR6886" s="116" t="s">
        <v>1026</v>
      </c>
      <c r="AS6886" s="116">
        <v>33812</v>
      </c>
    </row>
    <row r="6887" spans="40:45" x14ac:dyDescent="0.25">
      <c r="AN6887" s="116" t="s">
        <v>1251</v>
      </c>
      <c r="AO6887" s="116" t="s">
        <v>1255</v>
      </c>
      <c r="AP6887" s="116"/>
      <c r="AQ6887" s="116" t="s">
        <v>1039</v>
      </c>
      <c r="AR6887" s="116" t="s">
        <v>1026</v>
      </c>
      <c r="AS6887" s="116">
        <v>1354</v>
      </c>
    </row>
    <row r="6888" spans="40:45" x14ac:dyDescent="0.25">
      <c r="AN6888" s="116" t="s">
        <v>1251</v>
      </c>
      <c r="AO6888" s="116" t="s">
        <v>1255</v>
      </c>
      <c r="AP6888" s="116"/>
      <c r="AQ6888" s="116" t="s">
        <v>1041</v>
      </c>
      <c r="AR6888" s="116" t="s">
        <v>1026</v>
      </c>
      <c r="AS6888" s="116">
        <v>4906</v>
      </c>
    </row>
    <row r="6889" spans="40:45" x14ac:dyDescent="0.25">
      <c r="AN6889" s="116" t="s">
        <v>1251</v>
      </c>
      <c r="AO6889" s="116" t="s">
        <v>1255</v>
      </c>
      <c r="AP6889" s="116"/>
      <c r="AQ6889" s="116" t="s">
        <v>1042</v>
      </c>
      <c r="AR6889" s="116" t="s">
        <v>1026</v>
      </c>
      <c r="AS6889" s="116">
        <v>8525</v>
      </c>
    </row>
    <row r="6890" spans="40:45" x14ac:dyDescent="0.25">
      <c r="AN6890" s="116" t="s">
        <v>1251</v>
      </c>
      <c r="AO6890" s="116"/>
      <c r="AP6890" s="116"/>
      <c r="AQ6890" s="116" t="s">
        <v>3</v>
      </c>
      <c r="AR6890" s="116" t="s">
        <v>1026</v>
      </c>
      <c r="AS6890" s="116">
        <v>53878</v>
      </c>
    </row>
    <row r="6891" spans="40:45" x14ac:dyDescent="0.25">
      <c r="AN6891" s="116" t="s">
        <v>1251</v>
      </c>
      <c r="AO6891" s="116" t="s">
        <v>1256</v>
      </c>
      <c r="AP6891" s="116"/>
      <c r="AQ6891" s="116" t="s">
        <v>1034</v>
      </c>
      <c r="AR6891" s="116" t="s">
        <v>1026</v>
      </c>
      <c r="AS6891" s="116">
        <v>3048</v>
      </c>
    </row>
    <row r="6892" spans="40:45" x14ac:dyDescent="0.25">
      <c r="AN6892" s="116" t="s">
        <v>1251</v>
      </c>
      <c r="AO6892" s="116" t="s">
        <v>1256</v>
      </c>
      <c r="AP6892" s="116"/>
      <c r="AQ6892" s="116" t="s">
        <v>1036</v>
      </c>
      <c r="AR6892" s="116" t="s">
        <v>1026</v>
      </c>
      <c r="AS6892" s="116">
        <v>580</v>
      </c>
    </row>
    <row r="6893" spans="40:45" x14ac:dyDescent="0.25">
      <c r="AN6893" s="116" t="s">
        <v>1251</v>
      </c>
      <c r="AO6893" s="116" t="s">
        <v>1256</v>
      </c>
      <c r="AP6893" s="116"/>
      <c r="AQ6893" s="116" t="s">
        <v>1037</v>
      </c>
      <c r="AR6893" s="116" t="s">
        <v>1026</v>
      </c>
      <c r="AS6893" s="116">
        <v>22123</v>
      </c>
    </row>
    <row r="6894" spans="40:45" x14ac:dyDescent="0.25">
      <c r="AN6894" s="116" t="s">
        <v>1251</v>
      </c>
      <c r="AO6894" s="116" t="s">
        <v>1256</v>
      </c>
      <c r="AP6894" s="116"/>
      <c r="AQ6894" s="116" t="s">
        <v>1041</v>
      </c>
      <c r="AR6894" s="116" t="s">
        <v>1026</v>
      </c>
      <c r="AS6894" s="116">
        <v>83216</v>
      </c>
    </row>
    <row r="6895" spans="40:45" x14ac:dyDescent="0.25">
      <c r="AN6895" s="116" t="s">
        <v>1251</v>
      </c>
      <c r="AO6895" s="116"/>
      <c r="AP6895" s="116"/>
      <c r="AQ6895" s="116" t="s">
        <v>3</v>
      </c>
      <c r="AR6895" s="116" t="s">
        <v>1026</v>
      </c>
      <c r="AS6895" s="116">
        <v>108967</v>
      </c>
    </row>
    <row r="6896" spans="40:45" x14ac:dyDescent="0.25">
      <c r="AN6896" s="116" t="s">
        <v>1251</v>
      </c>
      <c r="AO6896" s="116" t="s">
        <v>1257</v>
      </c>
      <c r="AP6896" s="116"/>
      <c r="AQ6896" s="116" t="s">
        <v>1034</v>
      </c>
      <c r="AR6896" s="116" t="s">
        <v>1026</v>
      </c>
      <c r="AS6896" s="116">
        <v>22800</v>
      </c>
    </row>
    <row r="6897" spans="40:45" x14ac:dyDescent="0.25">
      <c r="AN6897" s="116" t="s">
        <v>1251</v>
      </c>
      <c r="AO6897" s="116" t="s">
        <v>1257</v>
      </c>
      <c r="AP6897" s="116"/>
      <c r="AQ6897" s="116" t="s">
        <v>1035</v>
      </c>
      <c r="AR6897" s="116" t="s">
        <v>1026</v>
      </c>
      <c r="AS6897" s="116">
        <v>648</v>
      </c>
    </row>
    <row r="6898" spans="40:45" x14ac:dyDescent="0.25">
      <c r="AN6898" s="116" t="s">
        <v>1251</v>
      </c>
      <c r="AO6898" s="116" t="s">
        <v>1257</v>
      </c>
      <c r="AP6898" s="116"/>
      <c r="AQ6898" s="116" t="s">
        <v>1037</v>
      </c>
      <c r="AR6898" s="116" t="s">
        <v>1026</v>
      </c>
      <c r="AS6898" s="116">
        <v>6265</v>
      </c>
    </row>
    <row r="6899" spans="40:45" x14ac:dyDescent="0.25">
      <c r="AN6899" s="116" t="s">
        <v>1251</v>
      </c>
      <c r="AO6899" s="116" t="s">
        <v>1257</v>
      </c>
      <c r="AP6899" s="116"/>
      <c r="AQ6899" s="116" t="s">
        <v>1038</v>
      </c>
      <c r="AR6899" s="116" t="s">
        <v>1026</v>
      </c>
      <c r="AS6899" s="116">
        <v>134</v>
      </c>
    </row>
    <row r="6900" spans="40:45" x14ac:dyDescent="0.25">
      <c r="AN6900" s="116" t="s">
        <v>1251</v>
      </c>
      <c r="AO6900" s="116" t="s">
        <v>1257</v>
      </c>
      <c r="AP6900" s="116"/>
      <c r="AQ6900" s="116" t="s">
        <v>1039</v>
      </c>
      <c r="AR6900" s="116" t="s">
        <v>1026</v>
      </c>
      <c r="AS6900" s="116">
        <v>13234</v>
      </c>
    </row>
    <row r="6901" spans="40:45" x14ac:dyDescent="0.25">
      <c r="AN6901" s="116" t="s">
        <v>1251</v>
      </c>
      <c r="AO6901" s="116" t="s">
        <v>1257</v>
      </c>
      <c r="AP6901" s="116"/>
      <c r="AQ6901" s="116" t="s">
        <v>1040</v>
      </c>
      <c r="AR6901" s="116" t="s">
        <v>1026</v>
      </c>
      <c r="AS6901" s="116">
        <v>29627</v>
      </c>
    </row>
    <row r="6902" spans="40:45" x14ac:dyDescent="0.25">
      <c r="AN6902" s="116" t="s">
        <v>1251</v>
      </c>
      <c r="AO6902" s="116" t="s">
        <v>1257</v>
      </c>
      <c r="AP6902" s="116"/>
      <c r="AQ6902" s="116" t="s">
        <v>1041</v>
      </c>
      <c r="AR6902" s="116" t="s">
        <v>1026</v>
      </c>
      <c r="AS6902" s="116">
        <v>49476</v>
      </c>
    </row>
    <row r="6903" spans="40:45" x14ac:dyDescent="0.25">
      <c r="AN6903" s="116" t="s">
        <v>1251</v>
      </c>
      <c r="AO6903" s="116" t="s">
        <v>1257</v>
      </c>
      <c r="AP6903" s="116"/>
      <c r="AQ6903" s="116" t="s">
        <v>1042</v>
      </c>
      <c r="AR6903" s="116" t="s">
        <v>1026</v>
      </c>
      <c r="AS6903" s="116">
        <v>65</v>
      </c>
    </row>
    <row r="6904" spans="40:45" x14ac:dyDescent="0.25">
      <c r="AN6904" s="116" t="s">
        <v>1251</v>
      </c>
      <c r="AO6904" s="116"/>
      <c r="AP6904" s="116"/>
      <c r="AQ6904" s="116" t="s">
        <v>3</v>
      </c>
      <c r="AR6904" s="116" t="s">
        <v>1026</v>
      </c>
      <c r="AS6904" s="116">
        <v>122248</v>
      </c>
    </row>
    <row r="6905" spans="40:45" x14ac:dyDescent="0.25">
      <c r="AN6905" s="116" t="s">
        <v>1251</v>
      </c>
      <c r="AO6905" s="116" t="s">
        <v>1021</v>
      </c>
      <c r="AP6905" s="116"/>
      <c r="AQ6905" s="116" t="s">
        <v>1034</v>
      </c>
      <c r="AR6905" s="116" t="s">
        <v>1026</v>
      </c>
      <c r="AS6905" s="116">
        <v>31038</v>
      </c>
    </row>
    <row r="6906" spans="40:45" x14ac:dyDescent="0.25">
      <c r="AN6906" s="116" t="s">
        <v>1251</v>
      </c>
      <c r="AO6906" s="116" t="s">
        <v>1021</v>
      </c>
      <c r="AP6906" s="116"/>
      <c r="AQ6906" s="116" t="s">
        <v>1035</v>
      </c>
      <c r="AR6906" s="116" t="s">
        <v>1026</v>
      </c>
      <c r="AS6906" s="116">
        <v>7020</v>
      </c>
    </row>
    <row r="6907" spans="40:45" x14ac:dyDescent="0.25">
      <c r="AN6907" s="116" t="s">
        <v>1251</v>
      </c>
      <c r="AO6907" s="116" t="s">
        <v>1021</v>
      </c>
      <c r="AP6907" s="116"/>
      <c r="AQ6907" s="116" t="s">
        <v>1036</v>
      </c>
      <c r="AR6907" s="116" t="s">
        <v>1026</v>
      </c>
      <c r="AS6907" s="116">
        <v>60</v>
      </c>
    </row>
    <row r="6908" spans="40:45" x14ac:dyDescent="0.25">
      <c r="AN6908" s="116" t="s">
        <v>1251</v>
      </c>
      <c r="AO6908" s="116" t="s">
        <v>1021</v>
      </c>
      <c r="AP6908" s="116"/>
      <c r="AQ6908" s="116" t="s">
        <v>1037</v>
      </c>
      <c r="AR6908" s="116" t="s">
        <v>1026</v>
      </c>
      <c r="AS6908" s="116">
        <v>1575</v>
      </c>
    </row>
    <row r="6909" spans="40:45" x14ac:dyDescent="0.25">
      <c r="AN6909" s="116" t="s">
        <v>1251</v>
      </c>
      <c r="AO6909" s="116" t="s">
        <v>1021</v>
      </c>
      <c r="AP6909" s="116"/>
      <c r="AQ6909" s="116" t="s">
        <v>1038</v>
      </c>
      <c r="AR6909" s="116" t="s">
        <v>1026</v>
      </c>
      <c r="AS6909" s="116">
        <v>25278</v>
      </c>
    </row>
    <row r="6910" spans="40:45" x14ac:dyDescent="0.25">
      <c r="AN6910" s="116" t="s">
        <v>1251</v>
      </c>
      <c r="AO6910" s="116" t="s">
        <v>1021</v>
      </c>
      <c r="AP6910" s="116"/>
      <c r="AQ6910" s="116" t="s">
        <v>1039</v>
      </c>
      <c r="AR6910" s="116" t="s">
        <v>1026</v>
      </c>
      <c r="AS6910" s="116">
        <v>49831</v>
      </c>
    </row>
    <row r="6911" spans="40:45" x14ac:dyDescent="0.25">
      <c r="AN6911" s="116" t="s">
        <v>1251</v>
      </c>
      <c r="AO6911" s="116" t="s">
        <v>1021</v>
      </c>
      <c r="AP6911" s="116"/>
      <c r="AQ6911" s="116" t="s">
        <v>1040</v>
      </c>
      <c r="AR6911" s="116" t="s">
        <v>1026</v>
      </c>
      <c r="AS6911" s="116">
        <v>1724</v>
      </c>
    </row>
    <row r="6912" spans="40:45" x14ac:dyDescent="0.25">
      <c r="AN6912" s="116" t="s">
        <v>1251</v>
      </c>
      <c r="AO6912" s="116" t="s">
        <v>1021</v>
      </c>
      <c r="AP6912" s="116"/>
      <c r="AQ6912" s="116" t="s">
        <v>1042</v>
      </c>
      <c r="AR6912" s="116" t="s">
        <v>1026</v>
      </c>
      <c r="AS6912" s="116">
        <v>5051</v>
      </c>
    </row>
    <row r="6913" spans="40:45" x14ac:dyDescent="0.25">
      <c r="AN6913" s="116" t="s">
        <v>1251</v>
      </c>
      <c r="AO6913" s="116"/>
      <c r="AP6913" s="116"/>
      <c r="AQ6913" s="116" t="s">
        <v>3</v>
      </c>
      <c r="AR6913" s="116" t="s">
        <v>1026</v>
      </c>
      <c r="AS6913" s="116">
        <v>121577</v>
      </c>
    </row>
    <row r="6914" spans="40:45" x14ac:dyDescent="0.25">
      <c r="AN6914" s="116" t="s">
        <v>1258</v>
      </c>
      <c r="AO6914" s="116" t="s">
        <v>1259</v>
      </c>
      <c r="AP6914" s="116"/>
      <c r="AQ6914" s="116" t="s">
        <v>1034</v>
      </c>
      <c r="AR6914" s="116" t="s">
        <v>1024</v>
      </c>
      <c r="AS6914" s="116">
        <v>3207</v>
      </c>
    </row>
    <row r="6915" spans="40:45" x14ac:dyDescent="0.25">
      <c r="AN6915" s="116" t="s">
        <v>1258</v>
      </c>
      <c r="AO6915" s="116" t="s">
        <v>1259</v>
      </c>
      <c r="AP6915" s="116"/>
      <c r="AQ6915" s="116" t="s">
        <v>1035</v>
      </c>
      <c r="AR6915" s="116" t="s">
        <v>1024</v>
      </c>
      <c r="AS6915" s="116">
        <v>1055</v>
      </c>
    </row>
    <row r="6916" spans="40:45" x14ac:dyDescent="0.25">
      <c r="AN6916" s="116" t="s">
        <v>1258</v>
      </c>
      <c r="AO6916" s="116" t="s">
        <v>1259</v>
      </c>
      <c r="AP6916" s="116"/>
      <c r="AQ6916" s="116" t="s">
        <v>1036</v>
      </c>
      <c r="AR6916" s="116" t="s">
        <v>1024</v>
      </c>
      <c r="AS6916" s="116">
        <v>1672</v>
      </c>
    </row>
    <row r="6917" spans="40:45" x14ac:dyDescent="0.25">
      <c r="AN6917" s="116" t="s">
        <v>1258</v>
      </c>
      <c r="AO6917" s="116" t="s">
        <v>1259</v>
      </c>
      <c r="AP6917" s="116"/>
      <c r="AQ6917" s="116" t="s">
        <v>1037</v>
      </c>
      <c r="AR6917" s="116" t="s">
        <v>1024</v>
      </c>
      <c r="AS6917" s="116">
        <v>1137</v>
      </c>
    </row>
    <row r="6918" spans="40:45" x14ac:dyDescent="0.25">
      <c r="AN6918" s="116" t="s">
        <v>1258</v>
      </c>
      <c r="AO6918" s="116" t="s">
        <v>1259</v>
      </c>
      <c r="AP6918" s="116"/>
      <c r="AQ6918" s="116" t="s">
        <v>1038</v>
      </c>
      <c r="AR6918" s="116" t="s">
        <v>1024</v>
      </c>
      <c r="AS6918" s="116">
        <v>459</v>
      </c>
    </row>
    <row r="6919" spans="40:45" x14ac:dyDescent="0.25">
      <c r="AN6919" s="116" t="s">
        <v>1258</v>
      </c>
      <c r="AO6919" s="116" t="s">
        <v>1259</v>
      </c>
      <c r="AP6919" s="116"/>
      <c r="AQ6919" s="116" t="s">
        <v>1039</v>
      </c>
      <c r="AR6919" s="116" t="s">
        <v>1024</v>
      </c>
      <c r="AS6919" s="116">
        <v>878</v>
      </c>
    </row>
    <row r="6920" spans="40:45" x14ac:dyDescent="0.25">
      <c r="AN6920" s="116" t="s">
        <v>1258</v>
      </c>
      <c r="AO6920" s="116" t="s">
        <v>1259</v>
      </c>
      <c r="AP6920" s="116"/>
      <c r="AQ6920" s="116" t="s">
        <v>1040</v>
      </c>
      <c r="AR6920" s="116" t="s">
        <v>1024</v>
      </c>
      <c r="AS6920" s="116">
        <v>477</v>
      </c>
    </row>
    <row r="6921" spans="40:45" x14ac:dyDescent="0.25">
      <c r="AN6921" s="116" t="s">
        <v>1258</v>
      </c>
      <c r="AO6921" s="116" t="s">
        <v>1259</v>
      </c>
      <c r="AP6921" s="116"/>
      <c r="AQ6921" s="116" t="s">
        <v>1041</v>
      </c>
      <c r="AR6921" s="116" t="s">
        <v>1024</v>
      </c>
      <c r="AS6921" s="116">
        <v>425</v>
      </c>
    </row>
    <row r="6922" spans="40:45" x14ac:dyDescent="0.25">
      <c r="AN6922" s="116" t="s">
        <v>1258</v>
      </c>
      <c r="AO6922" s="116" t="s">
        <v>1259</v>
      </c>
      <c r="AP6922" s="116"/>
      <c r="AQ6922" s="116" t="s">
        <v>1042</v>
      </c>
      <c r="AR6922" s="116" t="s">
        <v>1024</v>
      </c>
      <c r="AS6922" s="116">
        <v>1318</v>
      </c>
    </row>
    <row r="6923" spans="40:45" x14ac:dyDescent="0.25">
      <c r="AN6923" s="116" t="s">
        <v>1258</v>
      </c>
      <c r="AO6923" s="116"/>
      <c r="AP6923" s="116"/>
      <c r="AQ6923" s="116" t="s">
        <v>3</v>
      </c>
      <c r="AR6923" s="116" t="s">
        <v>1024</v>
      </c>
      <c r="AS6923" s="116">
        <v>10627</v>
      </c>
    </row>
    <row r="6924" spans="40:45" x14ac:dyDescent="0.25">
      <c r="AN6924" s="116" t="s">
        <v>1258</v>
      </c>
      <c r="AO6924" s="116" t="s">
        <v>1260</v>
      </c>
      <c r="AP6924" s="116"/>
      <c r="AQ6924" s="116" t="s">
        <v>1034</v>
      </c>
      <c r="AR6924" s="116" t="s">
        <v>1024</v>
      </c>
      <c r="AS6924" s="116">
        <v>712</v>
      </c>
    </row>
    <row r="6925" spans="40:45" x14ac:dyDescent="0.25">
      <c r="AN6925" s="116" t="s">
        <v>1258</v>
      </c>
      <c r="AO6925" s="116" t="s">
        <v>1260</v>
      </c>
      <c r="AP6925" s="116"/>
      <c r="AQ6925" s="116" t="s">
        <v>1035</v>
      </c>
      <c r="AR6925" s="116" t="s">
        <v>1024</v>
      </c>
      <c r="AS6925" s="116">
        <v>238</v>
      </c>
    </row>
    <row r="6926" spans="40:45" x14ac:dyDescent="0.25">
      <c r="AN6926" s="116" t="s">
        <v>1258</v>
      </c>
      <c r="AO6926" s="116" t="s">
        <v>1260</v>
      </c>
      <c r="AP6926" s="116"/>
      <c r="AQ6926" s="116" t="s">
        <v>1036</v>
      </c>
      <c r="AR6926" s="116" t="s">
        <v>1024</v>
      </c>
      <c r="AS6926" s="116">
        <v>217</v>
      </c>
    </row>
    <row r="6927" spans="40:45" x14ac:dyDescent="0.25">
      <c r="AN6927" s="116" t="s">
        <v>1258</v>
      </c>
      <c r="AO6927" s="116" t="s">
        <v>1260</v>
      </c>
      <c r="AP6927" s="116"/>
      <c r="AQ6927" s="116" t="s">
        <v>1037</v>
      </c>
      <c r="AR6927" s="116" t="s">
        <v>1024</v>
      </c>
      <c r="AS6927" s="116">
        <v>3487</v>
      </c>
    </row>
    <row r="6928" spans="40:45" x14ac:dyDescent="0.25">
      <c r="AN6928" s="116" t="s">
        <v>1258</v>
      </c>
      <c r="AO6928" s="116" t="s">
        <v>1260</v>
      </c>
      <c r="AP6928" s="116"/>
      <c r="AQ6928" s="116" t="s">
        <v>1038</v>
      </c>
      <c r="AR6928" s="116" t="s">
        <v>1024</v>
      </c>
      <c r="AS6928" s="116">
        <v>743</v>
      </c>
    </row>
    <row r="6929" spans="40:45" x14ac:dyDescent="0.25">
      <c r="AN6929" s="116" t="s">
        <v>1258</v>
      </c>
      <c r="AO6929" s="116" t="s">
        <v>1260</v>
      </c>
      <c r="AP6929" s="116"/>
      <c r="AQ6929" s="116" t="s">
        <v>1039</v>
      </c>
      <c r="AR6929" s="116" t="s">
        <v>1024</v>
      </c>
      <c r="AS6929" s="116">
        <v>1617</v>
      </c>
    </row>
    <row r="6930" spans="40:45" x14ac:dyDescent="0.25">
      <c r="AN6930" s="116" t="s">
        <v>1258</v>
      </c>
      <c r="AO6930" s="116" t="s">
        <v>1260</v>
      </c>
      <c r="AP6930" s="116"/>
      <c r="AQ6930" s="116" t="s">
        <v>1040</v>
      </c>
      <c r="AR6930" s="116" t="s">
        <v>1024</v>
      </c>
      <c r="AS6930" s="116">
        <v>364</v>
      </c>
    </row>
    <row r="6931" spans="40:45" x14ac:dyDescent="0.25">
      <c r="AN6931" s="116" t="s">
        <v>1258</v>
      </c>
      <c r="AO6931" s="116" t="s">
        <v>1260</v>
      </c>
      <c r="AP6931" s="116"/>
      <c r="AQ6931" s="116" t="s">
        <v>1041</v>
      </c>
      <c r="AR6931" s="116" t="s">
        <v>1024</v>
      </c>
      <c r="AS6931" s="116">
        <v>1194</v>
      </c>
    </row>
    <row r="6932" spans="40:45" x14ac:dyDescent="0.25">
      <c r="AN6932" s="116" t="s">
        <v>1258</v>
      </c>
      <c r="AO6932" s="116" t="s">
        <v>1260</v>
      </c>
      <c r="AP6932" s="116"/>
      <c r="AQ6932" s="116" t="s">
        <v>1042</v>
      </c>
      <c r="AR6932" s="116" t="s">
        <v>1024</v>
      </c>
      <c r="AS6932" s="116">
        <v>155</v>
      </c>
    </row>
    <row r="6933" spans="40:45" x14ac:dyDescent="0.25">
      <c r="AN6933" s="116" t="s">
        <v>1258</v>
      </c>
      <c r="AO6933" s="116"/>
      <c r="AP6933" s="116"/>
      <c r="AQ6933" s="116" t="s">
        <v>3</v>
      </c>
      <c r="AR6933" s="116" t="s">
        <v>1024</v>
      </c>
      <c r="AS6933" s="116">
        <v>8728</v>
      </c>
    </row>
    <row r="6934" spans="40:45" x14ac:dyDescent="0.25">
      <c r="AN6934" s="116" t="s">
        <v>1258</v>
      </c>
      <c r="AO6934" s="116" t="s">
        <v>1261</v>
      </c>
      <c r="AP6934" s="116"/>
      <c r="AQ6934" s="116" t="s">
        <v>1034</v>
      </c>
      <c r="AR6934" s="116" t="s">
        <v>1024</v>
      </c>
      <c r="AS6934" s="116">
        <v>1200</v>
      </c>
    </row>
    <row r="6935" spans="40:45" x14ac:dyDescent="0.25">
      <c r="AN6935" s="116" t="s">
        <v>1258</v>
      </c>
      <c r="AO6935" s="116" t="s">
        <v>1261</v>
      </c>
      <c r="AP6935" s="116"/>
      <c r="AQ6935" s="116" t="s">
        <v>1035</v>
      </c>
      <c r="AR6935" s="116" t="s">
        <v>1024</v>
      </c>
      <c r="AS6935" s="116">
        <v>499</v>
      </c>
    </row>
    <row r="6936" spans="40:45" x14ac:dyDescent="0.25">
      <c r="AN6936" s="116" t="s">
        <v>1258</v>
      </c>
      <c r="AO6936" s="116" t="s">
        <v>1261</v>
      </c>
      <c r="AP6936" s="116"/>
      <c r="AQ6936" s="116" t="s">
        <v>1036</v>
      </c>
      <c r="AR6936" s="116" t="s">
        <v>1024</v>
      </c>
      <c r="AS6936" s="116">
        <v>138</v>
      </c>
    </row>
    <row r="6937" spans="40:45" x14ac:dyDescent="0.25">
      <c r="AN6937" s="116" t="s">
        <v>1258</v>
      </c>
      <c r="AO6937" s="116" t="s">
        <v>1261</v>
      </c>
      <c r="AP6937" s="116"/>
      <c r="AQ6937" s="116" t="s">
        <v>1037</v>
      </c>
      <c r="AR6937" s="116" t="s">
        <v>1024</v>
      </c>
      <c r="AS6937" s="116">
        <v>887</v>
      </c>
    </row>
    <row r="6938" spans="40:45" x14ac:dyDescent="0.25">
      <c r="AN6938" s="116" t="s">
        <v>1258</v>
      </c>
      <c r="AO6938" s="116" t="s">
        <v>1261</v>
      </c>
      <c r="AP6938" s="116"/>
      <c r="AQ6938" s="116" t="s">
        <v>1038</v>
      </c>
      <c r="AR6938" s="116" t="s">
        <v>1024</v>
      </c>
      <c r="AS6938" s="116">
        <v>691</v>
      </c>
    </row>
    <row r="6939" spans="40:45" x14ac:dyDescent="0.25">
      <c r="AN6939" s="116" t="s">
        <v>1258</v>
      </c>
      <c r="AO6939" s="116" t="s">
        <v>1261</v>
      </c>
      <c r="AP6939" s="116"/>
      <c r="AQ6939" s="116" t="s">
        <v>1039</v>
      </c>
      <c r="AR6939" s="116" t="s">
        <v>1024</v>
      </c>
      <c r="AS6939" s="116">
        <v>616</v>
      </c>
    </row>
    <row r="6940" spans="40:45" x14ac:dyDescent="0.25">
      <c r="AN6940" s="116" t="s">
        <v>1258</v>
      </c>
      <c r="AO6940" s="116" t="s">
        <v>1261</v>
      </c>
      <c r="AP6940" s="116"/>
      <c r="AQ6940" s="116" t="s">
        <v>1040</v>
      </c>
      <c r="AR6940" s="116" t="s">
        <v>1024</v>
      </c>
      <c r="AS6940" s="116">
        <v>402</v>
      </c>
    </row>
    <row r="6941" spans="40:45" x14ac:dyDescent="0.25">
      <c r="AN6941" s="116" t="s">
        <v>1258</v>
      </c>
      <c r="AO6941" s="116" t="s">
        <v>1261</v>
      </c>
      <c r="AP6941" s="116"/>
      <c r="AQ6941" s="116" t="s">
        <v>1041</v>
      </c>
      <c r="AR6941" s="116" t="s">
        <v>1024</v>
      </c>
      <c r="AS6941" s="116">
        <v>506</v>
      </c>
    </row>
    <row r="6942" spans="40:45" x14ac:dyDescent="0.25">
      <c r="AN6942" s="116" t="s">
        <v>1258</v>
      </c>
      <c r="AO6942" s="116" t="s">
        <v>1261</v>
      </c>
      <c r="AP6942" s="116"/>
      <c r="AQ6942" s="116" t="s">
        <v>1042</v>
      </c>
      <c r="AR6942" s="116" t="s">
        <v>1024</v>
      </c>
      <c r="AS6942" s="116">
        <v>531</v>
      </c>
    </row>
    <row r="6943" spans="40:45" x14ac:dyDescent="0.25">
      <c r="AN6943" s="116" t="s">
        <v>1258</v>
      </c>
      <c r="AO6943" s="116"/>
      <c r="AP6943" s="116"/>
      <c r="AQ6943" s="116" t="s">
        <v>3</v>
      </c>
      <c r="AR6943" s="116" t="s">
        <v>1024</v>
      </c>
      <c r="AS6943" s="116">
        <v>5470</v>
      </c>
    </row>
    <row r="6944" spans="40:45" x14ac:dyDescent="0.25">
      <c r="AN6944" s="116" t="s">
        <v>1262</v>
      </c>
      <c r="AO6944" s="116"/>
      <c r="AP6944" s="116"/>
      <c r="AQ6944" s="116" t="s">
        <v>1034</v>
      </c>
      <c r="AR6944" s="116" t="s">
        <v>1024</v>
      </c>
      <c r="AS6944" s="116">
        <v>82</v>
      </c>
    </row>
    <row r="6945" spans="40:45" x14ac:dyDescent="0.25">
      <c r="AN6945" s="116" t="s">
        <v>1262</v>
      </c>
      <c r="AO6945" s="116"/>
      <c r="AP6945" s="116"/>
      <c r="AQ6945" s="116" t="s">
        <v>1035</v>
      </c>
      <c r="AR6945" s="116" t="s">
        <v>1024</v>
      </c>
      <c r="AS6945" s="116">
        <v>15</v>
      </c>
    </row>
    <row r="6946" spans="40:45" x14ac:dyDescent="0.25">
      <c r="AN6946" s="116" t="s">
        <v>1262</v>
      </c>
      <c r="AO6946" s="116"/>
      <c r="AP6946" s="116"/>
      <c r="AQ6946" s="116" t="s">
        <v>1036</v>
      </c>
      <c r="AR6946" s="116" t="s">
        <v>1024</v>
      </c>
      <c r="AS6946" s="116">
        <v>20</v>
      </c>
    </row>
    <row r="6947" spans="40:45" x14ac:dyDescent="0.25">
      <c r="AN6947" s="116" t="s">
        <v>1262</v>
      </c>
      <c r="AO6947" s="116"/>
      <c r="AP6947" s="116"/>
      <c r="AQ6947" s="116" t="s">
        <v>1037</v>
      </c>
      <c r="AR6947" s="116" t="s">
        <v>1024</v>
      </c>
      <c r="AS6947" s="116">
        <v>27</v>
      </c>
    </row>
    <row r="6948" spans="40:45" x14ac:dyDescent="0.25">
      <c r="AN6948" s="116" t="s">
        <v>1262</v>
      </c>
      <c r="AO6948" s="116"/>
      <c r="AP6948" s="116"/>
      <c r="AQ6948" s="116" t="s">
        <v>1038</v>
      </c>
      <c r="AR6948" s="116" t="s">
        <v>1024</v>
      </c>
      <c r="AS6948" s="116">
        <v>34</v>
      </c>
    </row>
    <row r="6949" spans="40:45" x14ac:dyDescent="0.25">
      <c r="AN6949" s="116" t="s">
        <v>1262</v>
      </c>
      <c r="AO6949" s="116"/>
      <c r="AP6949" s="116"/>
      <c r="AQ6949" s="116" t="s">
        <v>1039</v>
      </c>
      <c r="AR6949" s="116" t="s">
        <v>1024</v>
      </c>
      <c r="AS6949" s="116">
        <v>31</v>
      </c>
    </row>
    <row r="6950" spans="40:45" x14ac:dyDescent="0.25">
      <c r="AN6950" s="116" t="s">
        <v>1262</v>
      </c>
      <c r="AO6950" s="116"/>
      <c r="AP6950" s="116"/>
      <c r="AQ6950" s="116" t="s">
        <v>1040</v>
      </c>
      <c r="AR6950" s="116" t="s">
        <v>1024</v>
      </c>
      <c r="AS6950" s="116">
        <v>18</v>
      </c>
    </row>
    <row r="6951" spans="40:45" x14ac:dyDescent="0.25">
      <c r="AN6951" s="116" t="s">
        <v>1262</v>
      </c>
      <c r="AO6951" s="116"/>
      <c r="AP6951" s="116"/>
      <c r="AQ6951" s="116" t="s">
        <v>1041</v>
      </c>
      <c r="AR6951" s="116" t="s">
        <v>1024</v>
      </c>
      <c r="AS6951" s="116">
        <v>18</v>
      </c>
    </row>
    <row r="6952" spans="40:45" x14ac:dyDescent="0.25">
      <c r="AN6952" s="116" t="s">
        <v>1262</v>
      </c>
      <c r="AO6952" s="116"/>
      <c r="AP6952" s="116"/>
      <c r="AQ6952" s="116" t="s">
        <v>1042</v>
      </c>
      <c r="AR6952" s="116" t="s">
        <v>1024</v>
      </c>
      <c r="AS6952" s="116">
        <v>20</v>
      </c>
    </row>
    <row r="6953" spans="40:45" x14ac:dyDescent="0.25">
      <c r="AN6953" s="116" t="s">
        <v>1262</v>
      </c>
      <c r="AO6953" s="116"/>
      <c r="AP6953" s="116"/>
      <c r="AQ6953" s="116" t="s">
        <v>3</v>
      </c>
      <c r="AR6953" s="116" t="s">
        <v>1024</v>
      </c>
      <c r="AS6953" s="116">
        <v>265</v>
      </c>
    </row>
    <row r="6954" spans="40:45" x14ac:dyDescent="0.25">
      <c r="AN6954" s="116" t="s">
        <v>1263</v>
      </c>
      <c r="AO6954" s="116"/>
      <c r="AP6954" s="116"/>
      <c r="AQ6954" s="116" t="s">
        <v>1034</v>
      </c>
      <c r="AR6954" s="116" t="s">
        <v>1024</v>
      </c>
      <c r="AS6954" s="116">
        <v>561</v>
      </c>
    </row>
    <row r="6955" spans="40:45" x14ac:dyDescent="0.25">
      <c r="AN6955" s="116" t="s">
        <v>1263</v>
      </c>
      <c r="AO6955" s="116"/>
      <c r="AP6955" s="116"/>
      <c r="AQ6955" s="116" t="s">
        <v>1035</v>
      </c>
      <c r="AR6955" s="116" t="s">
        <v>1024</v>
      </c>
      <c r="AS6955" s="116">
        <v>154</v>
      </c>
    </row>
    <row r="6956" spans="40:45" x14ac:dyDescent="0.25">
      <c r="AN6956" s="116" t="s">
        <v>1263</v>
      </c>
      <c r="AO6956" s="116"/>
      <c r="AP6956" s="116"/>
      <c r="AQ6956" s="116" t="s">
        <v>1036</v>
      </c>
      <c r="AR6956" s="116" t="s">
        <v>1024</v>
      </c>
      <c r="AS6956" s="116">
        <v>213</v>
      </c>
    </row>
    <row r="6957" spans="40:45" x14ac:dyDescent="0.25">
      <c r="AN6957" s="116" t="s">
        <v>1263</v>
      </c>
      <c r="AO6957" s="116"/>
      <c r="AP6957" s="116"/>
      <c r="AQ6957" s="116" t="s">
        <v>1037</v>
      </c>
      <c r="AR6957" s="116" t="s">
        <v>1024</v>
      </c>
      <c r="AS6957" s="116">
        <v>143</v>
      </c>
    </row>
    <row r="6958" spans="40:45" x14ac:dyDescent="0.25">
      <c r="AN6958" s="116" t="s">
        <v>1263</v>
      </c>
      <c r="AO6958" s="116"/>
      <c r="AP6958" s="116"/>
      <c r="AQ6958" s="116" t="s">
        <v>1038</v>
      </c>
      <c r="AR6958" s="116" t="s">
        <v>1024</v>
      </c>
      <c r="AS6958" s="116">
        <v>245</v>
      </c>
    </row>
    <row r="6959" spans="40:45" x14ac:dyDescent="0.25">
      <c r="AN6959" s="116" t="s">
        <v>1263</v>
      </c>
      <c r="AO6959" s="116"/>
      <c r="AP6959" s="116"/>
      <c r="AQ6959" s="116" t="s">
        <v>1039</v>
      </c>
      <c r="AR6959" s="116" t="s">
        <v>1024</v>
      </c>
      <c r="AS6959" s="116">
        <v>60</v>
      </c>
    </row>
    <row r="6960" spans="40:45" x14ac:dyDescent="0.25">
      <c r="AN6960" s="116" t="s">
        <v>1263</v>
      </c>
      <c r="AO6960" s="116"/>
      <c r="AP6960" s="116"/>
      <c r="AQ6960" s="116" t="s">
        <v>1040</v>
      </c>
      <c r="AR6960" s="116" t="s">
        <v>1024</v>
      </c>
      <c r="AS6960" s="116">
        <v>32</v>
      </c>
    </row>
    <row r="6961" spans="40:45" x14ac:dyDescent="0.25">
      <c r="AN6961" s="116" t="s">
        <v>1263</v>
      </c>
      <c r="AO6961" s="116"/>
      <c r="AP6961" s="116"/>
      <c r="AQ6961" s="116" t="s">
        <v>1041</v>
      </c>
      <c r="AR6961" s="116" t="s">
        <v>1024</v>
      </c>
      <c r="AS6961" s="116">
        <v>232</v>
      </c>
    </row>
    <row r="6962" spans="40:45" x14ac:dyDescent="0.25">
      <c r="AN6962" s="116" t="s">
        <v>1263</v>
      </c>
      <c r="AO6962" s="116"/>
      <c r="AP6962" s="116"/>
      <c r="AQ6962" s="116" t="s">
        <v>1042</v>
      </c>
      <c r="AR6962" s="116" t="s">
        <v>1024</v>
      </c>
      <c r="AS6962" s="116">
        <v>177</v>
      </c>
    </row>
    <row r="6963" spans="40:45" x14ac:dyDescent="0.25">
      <c r="AN6963" s="116" t="s">
        <v>1263</v>
      </c>
      <c r="AO6963" s="116"/>
      <c r="AP6963" s="116"/>
      <c r="AQ6963" s="116" t="s">
        <v>3</v>
      </c>
      <c r="AR6963" s="116" t="s">
        <v>1024</v>
      </c>
      <c r="AS6963" s="116">
        <v>1817</v>
      </c>
    </row>
    <row r="6964" spans="40:45" x14ac:dyDescent="0.25">
      <c r="AN6964" s="116" t="s">
        <v>1264</v>
      </c>
      <c r="AO6964" s="116"/>
      <c r="AP6964" s="116"/>
      <c r="AQ6964" s="116" t="s">
        <v>1034</v>
      </c>
      <c r="AR6964" s="116" t="s">
        <v>1024</v>
      </c>
      <c r="AS6964" s="116">
        <v>813</v>
      </c>
    </row>
    <row r="6965" spans="40:45" x14ac:dyDescent="0.25">
      <c r="AN6965" s="116" t="s">
        <v>1264</v>
      </c>
      <c r="AO6965" s="116"/>
      <c r="AP6965" s="116"/>
      <c r="AQ6965" s="116" t="s">
        <v>1035</v>
      </c>
      <c r="AR6965" s="116" t="s">
        <v>1024</v>
      </c>
      <c r="AS6965" s="116">
        <v>196</v>
      </c>
    </row>
    <row r="6966" spans="40:45" x14ac:dyDescent="0.25">
      <c r="AN6966" s="116" t="s">
        <v>1264</v>
      </c>
      <c r="AO6966" s="116"/>
      <c r="AP6966" s="116"/>
      <c r="AQ6966" s="116" t="s">
        <v>1036</v>
      </c>
      <c r="AR6966" s="116" t="s">
        <v>1024</v>
      </c>
      <c r="AS6966" s="116">
        <v>48</v>
      </c>
    </row>
    <row r="6967" spans="40:45" x14ac:dyDescent="0.25">
      <c r="AN6967" s="116" t="s">
        <v>1264</v>
      </c>
      <c r="AO6967" s="116"/>
      <c r="AP6967" s="116"/>
      <c r="AQ6967" s="116" t="s">
        <v>1037</v>
      </c>
      <c r="AR6967" s="116" t="s">
        <v>1024</v>
      </c>
      <c r="AS6967" s="116">
        <v>178</v>
      </c>
    </row>
    <row r="6968" spans="40:45" x14ac:dyDescent="0.25">
      <c r="AN6968" s="116" t="s">
        <v>1264</v>
      </c>
      <c r="AO6968" s="116"/>
      <c r="AP6968" s="116"/>
      <c r="AQ6968" s="116" t="s">
        <v>1038</v>
      </c>
      <c r="AR6968" s="116" t="s">
        <v>1024</v>
      </c>
      <c r="AS6968" s="116">
        <v>353</v>
      </c>
    </row>
    <row r="6969" spans="40:45" x14ac:dyDescent="0.25">
      <c r="AN6969" s="116" t="s">
        <v>1264</v>
      </c>
      <c r="AO6969" s="116"/>
      <c r="AP6969" s="116"/>
      <c r="AQ6969" s="116" t="s">
        <v>1039</v>
      </c>
      <c r="AR6969" s="116" t="s">
        <v>1024</v>
      </c>
      <c r="AS6969" s="116">
        <v>81</v>
      </c>
    </row>
    <row r="6970" spans="40:45" x14ac:dyDescent="0.25">
      <c r="AN6970" s="116" t="s">
        <v>1264</v>
      </c>
      <c r="AO6970" s="116"/>
      <c r="AP6970" s="116"/>
      <c r="AQ6970" s="116" t="s">
        <v>1040</v>
      </c>
      <c r="AR6970" s="116" t="s">
        <v>1024</v>
      </c>
      <c r="AS6970" s="116">
        <v>39</v>
      </c>
    </row>
    <row r="6971" spans="40:45" x14ac:dyDescent="0.25">
      <c r="AN6971" s="116" t="s">
        <v>1264</v>
      </c>
      <c r="AO6971" s="116"/>
      <c r="AP6971" s="116"/>
      <c r="AQ6971" s="116" t="s">
        <v>1041</v>
      </c>
      <c r="AR6971" s="116" t="s">
        <v>1024</v>
      </c>
      <c r="AS6971" s="116">
        <v>300</v>
      </c>
    </row>
    <row r="6972" spans="40:45" x14ac:dyDescent="0.25">
      <c r="AN6972" s="116" t="s">
        <v>1264</v>
      </c>
      <c r="AO6972" s="116"/>
      <c r="AP6972" s="116"/>
      <c r="AQ6972" s="116" t="s">
        <v>1042</v>
      </c>
      <c r="AR6972" s="116" t="s">
        <v>1024</v>
      </c>
      <c r="AS6972" s="116">
        <v>156</v>
      </c>
    </row>
    <row r="6973" spans="40:45" x14ac:dyDescent="0.25">
      <c r="AN6973" s="116" t="s">
        <v>1264</v>
      </c>
      <c r="AO6973" s="116"/>
      <c r="AP6973" s="116"/>
      <c r="AQ6973" s="116" t="s">
        <v>3</v>
      </c>
      <c r="AR6973" s="116" t="s">
        <v>1024</v>
      </c>
      <c r="AS6973" s="116">
        <v>2164</v>
      </c>
    </row>
    <row r="6974" spans="40:45" x14ac:dyDescent="0.25">
      <c r="AN6974" s="116" t="s">
        <v>1265</v>
      </c>
      <c r="AO6974" s="116"/>
      <c r="AP6974" s="116"/>
      <c r="AQ6974" s="116" t="s">
        <v>1034</v>
      </c>
      <c r="AR6974" s="116" t="s">
        <v>1024</v>
      </c>
      <c r="AS6974" s="116">
        <v>610</v>
      </c>
    </row>
    <row r="6975" spans="40:45" x14ac:dyDescent="0.25">
      <c r="AN6975" s="116" t="s">
        <v>1265</v>
      </c>
      <c r="AO6975" s="116"/>
      <c r="AP6975" s="116"/>
      <c r="AQ6975" s="116" t="s">
        <v>1035</v>
      </c>
      <c r="AR6975" s="116" t="s">
        <v>1024</v>
      </c>
      <c r="AS6975" s="116">
        <v>154</v>
      </c>
    </row>
    <row r="6976" spans="40:45" x14ac:dyDescent="0.25">
      <c r="AN6976" s="116" t="s">
        <v>1265</v>
      </c>
      <c r="AO6976" s="116"/>
      <c r="AP6976" s="116"/>
      <c r="AQ6976" s="116" t="s">
        <v>1036</v>
      </c>
      <c r="AR6976" s="116" t="s">
        <v>1024</v>
      </c>
      <c r="AS6976" s="116">
        <v>196</v>
      </c>
    </row>
    <row r="6977" spans="40:45" x14ac:dyDescent="0.25">
      <c r="AN6977" s="116" t="s">
        <v>1265</v>
      </c>
      <c r="AO6977" s="116"/>
      <c r="AP6977" s="116"/>
      <c r="AQ6977" s="116" t="s">
        <v>1037</v>
      </c>
      <c r="AR6977" s="116" t="s">
        <v>1024</v>
      </c>
      <c r="AS6977" s="116">
        <v>49</v>
      </c>
    </row>
    <row r="6978" spans="40:45" x14ac:dyDescent="0.25">
      <c r="AN6978" s="116" t="s">
        <v>1265</v>
      </c>
      <c r="AO6978" s="116"/>
      <c r="AP6978" s="116"/>
      <c r="AQ6978" s="116" t="s">
        <v>1038</v>
      </c>
      <c r="AR6978" s="116" t="s">
        <v>1024</v>
      </c>
      <c r="AS6978" s="116">
        <v>55</v>
      </c>
    </row>
    <row r="6979" spans="40:45" x14ac:dyDescent="0.25">
      <c r="AN6979" s="116" t="s">
        <v>1265</v>
      </c>
      <c r="AO6979" s="116"/>
      <c r="AP6979" s="116"/>
      <c r="AQ6979" s="116" t="s">
        <v>1039</v>
      </c>
      <c r="AR6979" s="116" t="s">
        <v>1024</v>
      </c>
      <c r="AS6979" s="116">
        <v>117</v>
      </c>
    </row>
    <row r="6980" spans="40:45" x14ac:dyDescent="0.25">
      <c r="AN6980" s="116" t="s">
        <v>1265</v>
      </c>
      <c r="AO6980" s="116"/>
      <c r="AP6980" s="116"/>
      <c r="AQ6980" s="116" t="s">
        <v>1040</v>
      </c>
      <c r="AR6980" s="116" t="s">
        <v>1024</v>
      </c>
      <c r="AS6980" s="116">
        <v>9</v>
      </c>
    </row>
    <row r="6981" spans="40:45" x14ac:dyDescent="0.25">
      <c r="AN6981" s="116" t="s">
        <v>1265</v>
      </c>
      <c r="AO6981" s="116"/>
      <c r="AP6981" s="116"/>
      <c r="AQ6981" s="116" t="s">
        <v>1041</v>
      </c>
      <c r="AR6981" s="116" t="s">
        <v>1024</v>
      </c>
      <c r="AS6981" s="116">
        <v>85</v>
      </c>
    </row>
    <row r="6982" spans="40:45" x14ac:dyDescent="0.25">
      <c r="AN6982" s="116" t="s">
        <v>1265</v>
      </c>
      <c r="AO6982" s="116"/>
      <c r="AP6982" s="116"/>
      <c r="AQ6982" s="116" t="s">
        <v>1042</v>
      </c>
      <c r="AR6982" s="116" t="s">
        <v>1024</v>
      </c>
      <c r="AS6982" s="116">
        <v>151</v>
      </c>
    </row>
    <row r="6983" spans="40:45" x14ac:dyDescent="0.25">
      <c r="AN6983" s="116" t="s">
        <v>1265</v>
      </c>
      <c r="AO6983" s="116"/>
      <c r="AP6983" s="116"/>
      <c r="AQ6983" s="116" t="s">
        <v>3</v>
      </c>
      <c r="AR6983" s="116" t="s">
        <v>1024</v>
      </c>
      <c r="AS6983" s="116">
        <v>1426</v>
      </c>
    </row>
    <row r="6984" spans="40:45" x14ac:dyDescent="0.25">
      <c r="AN6984" s="116" t="s">
        <v>1266</v>
      </c>
      <c r="AO6984" s="116"/>
      <c r="AP6984" s="116"/>
      <c r="AQ6984" s="116" t="s">
        <v>1034</v>
      </c>
      <c r="AR6984" s="116" t="s">
        <v>1024</v>
      </c>
      <c r="AS6984" s="116">
        <v>629</v>
      </c>
    </row>
    <row r="6985" spans="40:45" x14ac:dyDescent="0.25">
      <c r="AN6985" s="116" t="s">
        <v>1266</v>
      </c>
      <c r="AO6985" s="116"/>
      <c r="AP6985" s="116"/>
      <c r="AQ6985" s="116" t="s">
        <v>1035</v>
      </c>
      <c r="AR6985" s="116" t="s">
        <v>1024</v>
      </c>
      <c r="AS6985" s="116">
        <v>117</v>
      </c>
    </row>
    <row r="6986" spans="40:45" x14ac:dyDescent="0.25">
      <c r="AN6986" s="116" t="s">
        <v>1266</v>
      </c>
      <c r="AO6986" s="116"/>
      <c r="AP6986" s="116"/>
      <c r="AQ6986" s="116" t="s">
        <v>1036</v>
      </c>
      <c r="AR6986" s="116" t="s">
        <v>1024</v>
      </c>
      <c r="AS6986" s="116">
        <v>54</v>
      </c>
    </row>
    <row r="6987" spans="40:45" x14ac:dyDescent="0.25">
      <c r="AN6987" s="116" t="s">
        <v>1266</v>
      </c>
      <c r="AO6987" s="116"/>
      <c r="AP6987" s="116"/>
      <c r="AQ6987" s="116" t="s">
        <v>1037</v>
      </c>
      <c r="AR6987" s="116" t="s">
        <v>1024</v>
      </c>
      <c r="AS6987" s="116">
        <v>372</v>
      </c>
    </row>
    <row r="6988" spans="40:45" x14ac:dyDescent="0.25">
      <c r="AN6988" s="116" t="s">
        <v>1266</v>
      </c>
      <c r="AO6988" s="116"/>
      <c r="AP6988" s="116"/>
      <c r="AQ6988" s="116" t="s">
        <v>1038</v>
      </c>
      <c r="AR6988" s="116" t="s">
        <v>1024</v>
      </c>
      <c r="AS6988" s="116">
        <v>154</v>
      </c>
    </row>
    <row r="6989" spans="40:45" x14ac:dyDescent="0.25">
      <c r="AN6989" s="116" t="s">
        <v>1266</v>
      </c>
      <c r="AO6989" s="116"/>
      <c r="AP6989" s="116"/>
      <c r="AQ6989" s="116" t="s">
        <v>1039</v>
      </c>
      <c r="AR6989" s="116" t="s">
        <v>1024</v>
      </c>
      <c r="AS6989" s="116">
        <v>373</v>
      </c>
    </row>
    <row r="6990" spans="40:45" x14ac:dyDescent="0.25">
      <c r="AN6990" s="116" t="s">
        <v>1266</v>
      </c>
      <c r="AO6990" s="116"/>
      <c r="AP6990" s="116"/>
      <c r="AQ6990" s="116" t="s">
        <v>1040</v>
      </c>
      <c r="AR6990" s="116" t="s">
        <v>1024</v>
      </c>
      <c r="AS6990" s="116">
        <v>139</v>
      </c>
    </row>
    <row r="6991" spans="40:45" x14ac:dyDescent="0.25">
      <c r="AN6991" s="116" t="s">
        <v>1266</v>
      </c>
      <c r="AO6991" s="116"/>
      <c r="AP6991" s="116"/>
      <c r="AQ6991" s="116" t="s">
        <v>1041</v>
      </c>
      <c r="AR6991" s="116" t="s">
        <v>1024</v>
      </c>
      <c r="AS6991" s="116">
        <v>244</v>
      </c>
    </row>
    <row r="6992" spans="40:45" x14ac:dyDescent="0.25">
      <c r="AN6992" s="116" t="s">
        <v>1266</v>
      </c>
      <c r="AO6992" s="116"/>
      <c r="AP6992" s="116"/>
      <c r="AQ6992" s="116" t="s">
        <v>1042</v>
      </c>
      <c r="AR6992" s="116" t="s">
        <v>1024</v>
      </c>
      <c r="AS6992" s="116">
        <v>384</v>
      </c>
    </row>
    <row r="6993" spans="40:45" x14ac:dyDescent="0.25">
      <c r="AN6993" s="116" t="s">
        <v>1266</v>
      </c>
      <c r="AO6993" s="116"/>
      <c r="AP6993" s="116"/>
      <c r="AQ6993" s="116" t="s">
        <v>3</v>
      </c>
      <c r="AR6993" s="116" t="s">
        <v>1024</v>
      </c>
      <c r="AS6993" s="116">
        <v>2466</v>
      </c>
    </row>
    <row r="6994" spans="40:45" x14ac:dyDescent="0.25">
      <c r="AN6994" s="116" t="s">
        <v>1267</v>
      </c>
      <c r="AO6994" s="116"/>
      <c r="AP6994" s="116"/>
      <c r="AQ6994" s="116" t="s">
        <v>1034</v>
      </c>
      <c r="AR6994" s="116" t="s">
        <v>1024</v>
      </c>
      <c r="AS6994" s="116">
        <v>149</v>
      </c>
    </row>
    <row r="6995" spans="40:45" x14ac:dyDescent="0.25">
      <c r="AN6995" s="116" t="s">
        <v>1267</v>
      </c>
      <c r="AO6995" s="116"/>
      <c r="AP6995" s="116"/>
      <c r="AQ6995" s="116" t="s">
        <v>1035</v>
      </c>
      <c r="AR6995" s="116" t="s">
        <v>1024</v>
      </c>
      <c r="AS6995" s="116">
        <v>33</v>
      </c>
    </row>
    <row r="6996" spans="40:45" x14ac:dyDescent="0.25">
      <c r="AN6996" s="116" t="s">
        <v>1267</v>
      </c>
      <c r="AO6996" s="116"/>
      <c r="AP6996" s="116"/>
      <c r="AQ6996" s="116" t="s">
        <v>1036</v>
      </c>
      <c r="AR6996" s="116" t="s">
        <v>1024</v>
      </c>
      <c r="AS6996" s="116">
        <v>4</v>
      </c>
    </row>
    <row r="6997" spans="40:45" x14ac:dyDescent="0.25">
      <c r="AN6997" s="116" t="s">
        <v>1267</v>
      </c>
      <c r="AO6997" s="116"/>
      <c r="AP6997" s="116"/>
      <c r="AQ6997" s="116" t="s">
        <v>1037</v>
      </c>
      <c r="AR6997" s="116" t="s">
        <v>1024</v>
      </c>
      <c r="AS6997" s="116">
        <v>62</v>
      </c>
    </row>
    <row r="6998" spans="40:45" x14ac:dyDescent="0.25">
      <c r="AN6998" s="116" t="s">
        <v>1267</v>
      </c>
      <c r="AO6998" s="116"/>
      <c r="AP6998" s="116"/>
      <c r="AQ6998" s="116" t="s">
        <v>1038</v>
      </c>
      <c r="AR6998" s="116" t="s">
        <v>1024</v>
      </c>
      <c r="AS6998" s="116">
        <v>30</v>
      </c>
    </row>
    <row r="6999" spans="40:45" x14ac:dyDescent="0.25">
      <c r="AN6999" s="116" t="s">
        <v>1267</v>
      </c>
      <c r="AO6999" s="116"/>
      <c r="AP6999" s="116"/>
      <c r="AQ6999" s="116" t="s">
        <v>1039</v>
      </c>
      <c r="AR6999" s="116" t="s">
        <v>1024</v>
      </c>
      <c r="AS6999" s="116">
        <v>28</v>
      </c>
    </row>
    <row r="7000" spans="40:45" x14ac:dyDescent="0.25">
      <c r="AN7000" s="116" t="s">
        <v>1267</v>
      </c>
      <c r="AO7000" s="116"/>
      <c r="AP7000" s="116"/>
      <c r="AQ7000" s="116" t="s">
        <v>1040</v>
      </c>
      <c r="AR7000" s="116" t="s">
        <v>1024</v>
      </c>
      <c r="AS7000" s="116">
        <v>16</v>
      </c>
    </row>
    <row r="7001" spans="40:45" x14ac:dyDescent="0.25">
      <c r="AN7001" s="116" t="s">
        <v>1267</v>
      </c>
      <c r="AO7001" s="116"/>
      <c r="AP7001" s="116"/>
      <c r="AQ7001" s="116" t="s">
        <v>1041</v>
      </c>
      <c r="AR7001" s="116" t="s">
        <v>1024</v>
      </c>
      <c r="AS7001" s="116">
        <v>43</v>
      </c>
    </row>
    <row r="7002" spans="40:45" x14ac:dyDescent="0.25">
      <c r="AN7002" s="116" t="s">
        <v>1267</v>
      </c>
      <c r="AO7002" s="116"/>
      <c r="AP7002" s="116"/>
      <c r="AQ7002" s="116" t="s">
        <v>1042</v>
      </c>
      <c r="AR7002" s="116" t="s">
        <v>1024</v>
      </c>
      <c r="AS7002" s="116">
        <v>51</v>
      </c>
    </row>
    <row r="7003" spans="40:45" x14ac:dyDescent="0.25">
      <c r="AN7003" s="116" t="s">
        <v>1267</v>
      </c>
      <c r="AO7003" s="116"/>
      <c r="AP7003" s="116"/>
      <c r="AQ7003" s="116" t="s">
        <v>3</v>
      </c>
      <c r="AR7003" s="116" t="s">
        <v>1024</v>
      </c>
      <c r="AS7003" s="116">
        <v>416</v>
      </c>
    </row>
    <row r="7004" spans="40:45" x14ac:dyDescent="0.25">
      <c r="AN7004" s="116" t="s">
        <v>1268</v>
      </c>
      <c r="AO7004" s="116"/>
      <c r="AP7004" s="116"/>
      <c r="AQ7004" s="116" t="s">
        <v>1034</v>
      </c>
      <c r="AR7004" s="116" t="s">
        <v>1024</v>
      </c>
      <c r="AS7004" s="116">
        <v>33</v>
      </c>
    </row>
    <row r="7005" spans="40:45" x14ac:dyDescent="0.25">
      <c r="AN7005" s="116" t="s">
        <v>1268</v>
      </c>
      <c r="AO7005" s="116"/>
      <c r="AP7005" s="116"/>
      <c r="AQ7005" s="116" t="s">
        <v>1035</v>
      </c>
      <c r="AR7005" s="116" t="s">
        <v>1024</v>
      </c>
      <c r="AS7005" s="116">
        <v>5</v>
      </c>
    </row>
    <row r="7006" spans="40:45" x14ac:dyDescent="0.25">
      <c r="AN7006" s="116" t="s">
        <v>1268</v>
      </c>
      <c r="AO7006" s="116"/>
      <c r="AP7006" s="116"/>
      <c r="AQ7006" s="116" t="s">
        <v>1036</v>
      </c>
      <c r="AR7006" s="116" t="s">
        <v>1024</v>
      </c>
      <c r="AS7006" s="116">
        <v>1</v>
      </c>
    </row>
    <row r="7007" spans="40:45" x14ac:dyDescent="0.25">
      <c r="AN7007" s="116" t="s">
        <v>1268</v>
      </c>
      <c r="AO7007" s="116"/>
      <c r="AP7007" s="116"/>
      <c r="AQ7007" s="116" t="s">
        <v>1037</v>
      </c>
      <c r="AR7007" s="116" t="s">
        <v>1024</v>
      </c>
      <c r="AS7007" s="116">
        <v>4</v>
      </c>
    </row>
    <row r="7008" spans="40:45" x14ac:dyDescent="0.25">
      <c r="AN7008" s="116" t="s">
        <v>1268</v>
      </c>
      <c r="AO7008" s="116"/>
      <c r="AP7008" s="116"/>
      <c r="AQ7008" s="116" t="s">
        <v>1038</v>
      </c>
      <c r="AR7008" s="116" t="s">
        <v>1024</v>
      </c>
      <c r="AS7008" s="116">
        <v>6</v>
      </c>
    </row>
    <row r="7009" spans="40:45" x14ac:dyDescent="0.25">
      <c r="AN7009" s="116" t="s">
        <v>1268</v>
      </c>
      <c r="AO7009" s="116"/>
      <c r="AP7009" s="116"/>
      <c r="AQ7009" s="116" t="s">
        <v>1039</v>
      </c>
      <c r="AR7009" s="116" t="s">
        <v>1024</v>
      </c>
      <c r="AS7009" s="116">
        <v>3</v>
      </c>
    </row>
    <row r="7010" spans="40:45" x14ac:dyDescent="0.25">
      <c r="AN7010" s="116" t="s">
        <v>1268</v>
      </c>
      <c r="AO7010" s="116"/>
      <c r="AP7010" s="116"/>
      <c r="AQ7010" s="116" t="s">
        <v>1040</v>
      </c>
      <c r="AR7010" s="116" t="s">
        <v>1024</v>
      </c>
      <c r="AS7010" s="116">
        <v>3</v>
      </c>
    </row>
    <row r="7011" spans="40:45" x14ac:dyDescent="0.25">
      <c r="AN7011" s="116" t="s">
        <v>1268</v>
      </c>
      <c r="AO7011" s="116"/>
      <c r="AP7011" s="116"/>
      <c r="AQ7011" s="116" t="s">
        <v>1041</v>
      </c>
      <c r="AR7011" s="116" t="s">
        <v>1024</v>
      </c>
      <c r="AS7011" s="116">
        <v>4</v>
      </c>
    </row>
    <row r="7012" spans="40:45" x14ac:dyDescent="0.25">
      <c r="AN7012" s="116" t="s">
        <v>1268</v>
      </c>
      <c r="AO7012" s="116"/>
      <c r="AP7012" s="116"/>
      <c r="AQ7012" s="116" t="s">
        <v>1042</v>
      </c>
      <c r="AR7012" s="116" t="s">
        <v>1024</v>
      </c>
      <c r="AS7012" s="116">
        <v>5</v>
      </c>
    </row>
    <row r="7013" spans="40:45" x14ac:dyDescent="0.25">
      <c r="AN7013" s="116" t="s">
        <v>1268</v>
      </c>
      <c r="AO7013" s="116"/>
      <c r="AP7013" s="116"/>
      <c r="AQ7013" s="116" t="s">
        <v>3</v>
      </c>
      <c r="AR7013" s="116" t="s">
        <v>1024</v>
      </c>
      <c r="AS7013" s="116">
        <v>64</v>
      </c>
    </row>
    <row r="7014" spans="40:45" x14ac:dyDescent="0.25">
      <c r="AN7014" s="116" t="s">
        <v>1269</v>
      </c>
      <c r="AO7014" s="116"/>
      <c r="AP7014" s="116"/>
      <c r="AQ7014" s="116" t="s">
        <v>1034</v>
      </c>
      <c r="AR7014" s="116" t="s">
        <v>1024</v>
      </c>
      <c r="AS7014" s="116">
        <v>303</v>
      </c>
    </row>
    <row r="7015" spans="40:45" x14ac:dyDescent="0.25">
      <c r="AN7015" s="116" t="s">
        <v>1269</v>
      </c>
      <c r="AO7015" s="116"/>
      <c r="AP7015" s="116"/>
      <c r="AQ7015" s="116" t="s">
        <v>1035</v>
      </c>
      <c r="AR7015" s="116" t="s">
        <v>1024</v>
      </c>
      <c r="AS7015" s="116">
        <v>51</v>
      </c>
    </row>
    <row r="7016" spans="40:45" x14ac:dyDescent="0.25">
      <c r="AN7016" s="116" t="s">
        <v>1269</v>
      </c>
      <c r="AO7016" s="116"/>
      <c r="AP7016" s="116"/>
      <c r="AQ7016" s="116" t="s">
        <v>1036</v>
      </c>
      <c r="AR7016" s="116" t="s">
        <v>1024</v>
      </c>
      <c r="AS7016" s="116">
        <v>14</v>
      </c>
    </row>
    <row r="7017" spans="40:45" x14ac:dyDescent="0.25">
      <c r="AN7017" s="116" t="s">
        <v>1269</v>
      </c>
      <c r="AO7017" s="116"/>
      <c r="AP7017" s="116"/>
      <c r="AQ7017" s="116" t="s">
        <v>1037</v>
      </c>
      <c r="AR7017" s="116" t="s">
        <v>1024</v>
      </c>
      <c r="AS7017" s="116">
        <v>400</v>
      </c>
    </row>
    <row r="7018" spans="40:45" x14ac:dyDescent="0.25">
      <c r="AN7018" s="116" t="s">
        <v>1269</v>
      </c>
      <c r="AO7018" s="116"/>
      <c r="AP7018" s="116"/>
      <c r="AQ7018" s="116" t="s">
        <v>1038</v>
      </c>
      <c r="AR7018" s="116" t="s">
        <v>1024</v>
      </c>
      <c r="AS7018" s="116">
        <v>160</v>
      </c>
    </row>
    <row r="7019" spans="40:45" x14ac:dyDescent="0.25">
      <c r="AN7019" s="116" t="s">
        <v>1269</v>
      </c>
      <c r="AO7019" s="116"/>
      <c r="AP7019" s="116"/>
      <c r="AQ7019" s="116" t="s">
        <v>1039</v>
      </c>
      <c r="AR7019" s="116" t="s">
        <v>1024</v>
      </c>
      <c r="AS7019" s="116">
        <v>152</v>
      </c>
    </row>
    <row r="7020" spans="40:45" x14ac:dyDescent="0.25">
      <c r="AN7020" s="116" t="s">
        <v>1269</v>
      </c>
      <c r="AO7020" s="116"/>
      <c r="AP7020" s="116"/>
      <c r="AQ7020" s="116" t="s">
        <v>1040</v>
      </c>
      <c r="AR7020" s="116" t="s">
        <v>1024</v>
      </c>
      <c r="AS7020" s="116">
        <v>61</v>
      </c>
    </row>
    <row r="7021" spans="40:45" x14ac:dyDescent="0.25">
      <c r="AN7021" s="116" t="s">
        <v>1269</v>
      </c>
      <c r="AO7021" s="116"/>
      <c r="AP7021" s="116"/>
      <c r="AQ7021" s="116" t="s">
        <v>1041</v>
      </c>
      <c r="AR7021" s="116" t="s">
        <v>1024</v>
      </c>
      <c r="AS7021" s="116">
        <v>219</v>
      </c>
    </row>
    <row r="7022" spans="40:45" x14ac:dyDescent="0.25">
      <c r="AN7022" s="116" t="s">
        <v>1269</v>
      </c>
      <c r="AO7022" s="116"/>
      <c r="AP7022" s="116"/>
      <c r="AQ7022" s="116" t="s">
        <v>1042</v>
      </c>
      <c r="AR7022" s="116" t="s">
        <v>1024</v>
      </c>
      <c r="AS7022" s="116">
        <v>52</v>
      </c>
    </row>
    <row r="7023" spans="40:45" x14ac:dyDescent="0.25">
      <c r="AN7023" s="116" t="s">
        <v>1269</v>
      </c>
      <c r="AO7023" s="116"/>
      <c r="AP7023" s="116"/>
      <c r="AQ7023" s="116" t="s">
        <v>3</v>
      </c>
      <c r="AR7023" s="116" t="s">
        <v>1024</v>
      </c>
      <c r="AS7023" s="116">
        <v>1412</v>
      </c>
    </row>
    <row r="7024" spans="40:45" x14ac:dyDescent="0.25">
      <c r="AN7024" s="116" t="s">
        <v>1270</v>
      </c>
      <c r="AO7024" s="116"/>
      <c r="AP7024" s="116"/>
      <c r="AQ7024" s="116" t="s">
        <v>1034</v>
      </c>
      <c r="AR7024" s="116" t="s">
        <v>1024</v>
      </c>
      <c r="AS7024" s="116">
        <v>44</v>
      </c>
    </row>
    <row r="7025" spans="40:45" x14ac:dyDescent="0.25">
      <c r="AN7025" s="116" t="s">
        <v>1270</v>
      </c>
      <c r="AO7025" s="116"/>
      <c r="AP7025" s="116"/>
      <c r="AQ7025" s="116" t="s">
        <v>1035</v>
      </c>
      <c r="AR7025" s="116" t="s">
        <v>1024</v>
      </c>
      <c r="AS7025" s="116">
        <v>8</v>
      </c>
    </row>
    <row r="7026" spans="40:45" x14ac:dyDescent="0.25">
      <c r="AN7026" s="116" t="s">
        <v>1270</v>
      </c>
      <c r="AO7026" s="116"/>
      <c r="AP7026" s="116"/>
      <c r="AQ7026" s="116" t="s">
        <v>1036</v>
      </c>
      <c r="AR7026" s="116" t="s">
        <v>1024</v>
      </c>
      <c r="AS7026" s="116">
        <v>8</v>
      </c>
    </row>
    <row r="7027" spans="40:45" x14ac:dyDescent="0.25">
      <c r="AN7027" s="116" t="s">
        <v>1270</v>
      </c>
      <c r="AO7027" s="116"/>
      <c r="AP7027" s="116"/>
      <c r="AQ7027" s="116" t="s">
        <v>1037</v>
      </c>
      <c r="AR7027" s="116" t="s">
        <v>1024</v>
      </c>
      <c r="AS7027" s="116">
        <v>57</v>
      </c>
    </row>
    <row r="7028" spans="40:45" x14ac:dyDescent="0.25">
      <c r="AN7028" s="116" t="s">
        <v>1270</v>
      </c>
      <c r="AO7028" s="116"/>
      <c r="AP7028" s="116"/>
      <c r="AQ7028" s="116" t="s">
        <v>1038</v>
      </c>
      <c r="AR7028" s="116" t="s">
        <v>1024</v>
      </c>
      <c r="AS7028" s="116">
        <v>29</v>
      </c>
    </row>
    <row r="7029" spans="40:45" x14ac:dyDescent="0.25">
      <c r="AN7029" s="116" t="s">
        <v>1270</v>
      </c>
      <c r="AO7029" s="116"/>
      <c r="AP7029" s="116"/>
      <c r="AQ7029" s="116" t="s">
        <v>1039</v>
      </c>
      <c r="AR7029" s="116" t="s">
        <v>1024</v>
      </c>
      <c r="AS7029" s="116">
        <v>65</v>
      </c>
    </row>
    <row r="7030" spans="40:45" x14ac:dyDescent="0.25">
      <c r="AN7030" s="116" t="s">
        <v>1270</v>
      </c>
      <c r="AO7030" s="116"/>
      <c r="AP7030" s="116"/>
      <c r="AQ7030" s="116" t="s">
        <v>1040</v>
      </c>
      <c r="AR7030" s="116" t="s">
        <v>1024</v>
      </c>
      <c r="AS7030" s="116">
        <v>14</v>
      </c>
    </row>
    <row r="7031" spans="40:45" x14ac:dyDescent="0.25">
      <c r="AN7031" s="116" t="s">
        <v>1270</v>
      </c>
      <c r="AO7031" s="116"/>
      <c r="AP7031" s="116"/>
      <c r="AQ7031" s="116" t="s">
        <v>1041</v>
      </c>
      <c r="AR7031" s="116" t="s">
        <v>1024</v>
      </c>
      <c r="AS7031" s="116">
        <v>30</v>
      </c>
    </row>
    <row r="7032" spans="40:45" x14ac:dyDescent="0.25">
      <c r="AN7032" s="116" t="s">
        <v>1270</v>
      </c>
      <c r="AO7032" s="116"/>
      <c r="AP7032" s="116"/>
      <c r="AQ7032" s="116" t="s">
        <v>1042</v>
      </c>
      <c r="AR7032" s="116" t="s">
        <v>1024</v>
      </c>
      <c r="AS7032" s="116">
        <v>10</v>
      </c>
    </row>
    <row r="7033" spans="40:45" x14ac:dyDescent="0.25">
      <c r="AN7033" s="116" t="s">
        <v>1270</v>
      </c>
      <c r="AO7033" s="116"/>
      <c r="AP7033" s="116"/>
      <c r="AQ7033" s="116" t="s">
        <v>3</v>
      </c>
      <c r="AR7033" s="116" t="s">
        <v>1024</v>
      </c>
      <c r="AS7033" s="116">
        <v>265</v>
      </c>
    </row>
    <row r="7034" spans="40:45" x14ac:dyDescent="0.25">
      <c r="AN7034" s="116" t="s">
        <v>1271</v>
      </c>
      <c r="AO7034" s="116"/>
      <c r="AP7034" s="116"/>
      <c r="AQ7034" s="116" t="s">
        <v>1034</v>
      </c>
      <c r="AR7034" s="116" t="s">
        <v>1024</v>
      </c>
      <c r="AS7034" s="116">
        <v>417</v>
      </c>
    </row>
    <row r="7035" spans="40:45" x14ac:dyDescent="0.25">
      <c r="AN7035" s="116" t="s">
        <v>1271</v>
      </c>
      <c r="AO7035" s="116"/>
      <c r="AP7035" s="116"/>
      <c r="AQ7035" s="116" t="s">
        <v>1035</v>
      </c>
      <c r="AR7035" s="116" t="s">
        <v>1024</v>
      </c>
      <c r="AS7035" s="116">
        <v>148</v>
      </c>
    </row>
    <row r="7036" spans="40:45" x14ac:dyDescent="0.25">
      <c r="AN7036" s="116" t="s">
        <v>1271</v>
      </c>
      <c r="AO7036" s="116"/>
      <c r="AP7036" s="116"/>
      <c r="AQ7036" s="116" t="s">
        <v>1036</v>
      </c>
      <c r="AR7036" s="116" t="s">
        <v>1024</v>
      </c>
      <c r="AS7036" s="116">
        <v>79</v>
      </c>
    </row>
    <row r="7037" spans="40:45" x14ac:dyDescent="0.25">
      <c r="AN7037" s="116" t="s">
        <v>1271</v>
      </c>
      <c r="AO7037" s="116"/>
      <c r="AP7037" s="116"/>
      <c r="AQ7037" s="116" t="s">
        <v>1037</v>
      </c>
      <c r="AR7037" s="116" t="s">
        <v>1024</v>
      </c>
      <c r="AS7037" s="116">
        <v>97</v>
      </c>
    </row>
    <row r="7038" spans="40:45" x14ac:dyDescent="0.25">
      <c r="AN7038" s="116" t="s">
        <v>1271</v>
      </c>
      <c r="AO7038" s="116"/>
      <c r="AP7038" s="116"/>
      <c r="AQ7038" s="116" t="s">
        <v>1038</v>
      </c>
      <c r="AR7038" s="116" t="s">
        <v>1024</v>
      </c>
      <c r="AS7038" s="116">
        <v>209</v>
      </c>
    </row>
    <row r="7039" spans="40:45" x14ac:dyDescent="0.25">
      <c r="AN7039" s="116" t="s">
        <v>1271</v>
      </c>
      <c r="AO7039" s="116"/>
      <c r="AP7039" s="116"/>
      <c r="AQ7039" s="116" t="s">
        <v>1039</v>
      </c>
      <c r="AR7039" s="116" t="s">
        <v>1024</v>
      </c>
      <c r="AS7039" s="116">
        <v>130</v>
      </c>
    </row>
    <row r="7040" spans="40:45" x14ac:dyDescent="0.25">
      <c r="AN7040" s="116" t="s">
        <v>1271</v>
      </c>
      <c r="AO7040" s="116"/>
      <c r="AP7040" s="116"/>
      <c r="AQ7040" s="116" t="s">
        <v>1040</v>
      </c>
      <c r="AR7040" s="116" t="s">
        <v>1024</v>
      </c>
      <c r="AS7040" s="116">
        <v>65</v>
      </c>
    </row>
    <row r="7041" spans="40:45" x14ac:dyDescent="0.25">
      <c r="AN7041" s="116" t="s">
        <v>1271</v>
      </c>
      <c r="AO7041" s="116"/>
      <c r="AP7041" s="116"/>
      <c r="AQ7041" s="116" t="s">
        <v>1041</v>
      </c>
      <c r="AR7041" s="116" t="s">
        <v>1024</v>
      </c>
      <c r="AS7041" s="116">
        <v>101</v>
      </c>
    </row>
    <row r="7042" spans="40:45" x14ac:dyDescent="0.25">
      <c r="AN7042" s="116" t="s">
        <v>1271</v>
      </c>
      <c r="AO7042" s="116"/>
      <c r="AP7042" s="116"/>
      <c r="AQ7042" s="116" t="s">
        <v>1042</v>
      </c>
      <c r="AR7042" s="116" t="s">
        <v>1024</v>
      </c>
      <c r="AS7042" s="116">
        <v>125</v>
      </c>
    </row>
    <row r="7043" spans="40:45" x14ac:dyDescent="0.25">
      <c r="AN7043" s="116" t="s">
        <v>1271</v>
      </c>
      <c r="AO7043" s="116"/>
      <c r="AP7043" s="116"/>
      <c r="AQ7043" s="116" t="s">
        <v>3</v>
      </c>
      <c r="AR7043" s="116" t="s">
        <v>1024</v>
      </c>
      <c r="AS7043" s="116">
        <v>1371</v>
      </c>
    </row>
    <row r="7044" spans="40:45" x14ac:dyDescent="0.25">
      <c r="AN7044" s="116" t="s">
        <v>1272</v>
      </c>
      <c r="AO7044" s="116"/>
      <c r="AP7044" s="116"/>
      <c r="AQ7044" s="116" t="s">
        <v>1034</v>
      </c>
      <c r="AR7044" s="116" t="s">
        <v>1024</v>
      </c>
      <c r="AS7044" s="116">
        <v>654</v>
      </c>
    </row>
    <row r="7045" spans="40:45" x14ac:dyDescent="0.25">
      <c r="AN7045" s="116" t="s">
        <v>1272</v>
      </c>
      <c r="AO7045" s="116"/>
      <c r="AP7045" s="116"/>
      <c r="AQ7045" s="116" t="s">
        <v>1035</v>
      </c>
      <c r="AR7045" s="116" t="s">
        <v>1024</v>
      </c>
      <c r="AS7045" s="116">
        <v>123</v>
      </c>
    </row>
    <row r="7046" spans="40:45" x14ac:dyDescent="0.25">
      <c r="AN7046" s="116" t="s">
        <v>1272</v>
      </c>
      <c r="AO7046" s="116"/>
      <c r="AP7046" s="116"/>
      <c r="AQ7046" s="116" t="s">
        <v>1036</v>
      </c>
      <c r="AR7046" s="116" t="s">
        <v>1024</v>
      </c>
      <c r="AS7046" s="116">
        <v>102</v>
      </c>
    </row>
    <row r="7047" spans="40:45" x14ac:dyDescent="0.25">
      <c r="AN7047" s="116" t="s">
        <v>1272</v>
      </c>
      <c r="AO7047" s="116"/>
      <c r="AP7047" s="116"/>
      <c r="AQ7047" s="116" t="s">
        <v>1037</v>
      </c>
      <c r="AR7047" s="116" t="s">
        <v>1024</v>
      </c>
      <c r="AS7047" s="116">
        <v>31</v>
      </c>
    </row>
    <row r="7048" spans="40:45" x14ac:dyDescent="0.25">
      <c r="AN7048" s="116" t="s">
        <v>1272</v>
      </c>
      <c r="AO7048" s="116"/>
      <c r="AP7048" s="116"/>
      <c r="AQ7048" s="116" t="s">
        <v>1038</v>
      </c>
      <c r="AR7048" s="116" t="s">
        <v>1024</v>
      </c>
      <c r="AS7048" s="116">
        <v>80</v>
      </c>
    </row>
    <row r="7049" spans="40:45" x14ac:dyDescent="0.25">
      <c r="AN7049" s="116" t="s">
        <v>1272</v>
      </c>
      <c r="AO7049" s="116"/>
      <c r="AP7049" s="116"/>
      <c r="AQ7049" s="116" t="s">
        <v>1039</v>
      </c>
      <c r="AR7049" s="116" t="s">
        <v>1024</v>
      </c>
      <c r="AS7049" s="116">
        <v>45</v>
      </c>
    </row>
    <row r="7050" spans="40:45" x14ac:dyDescent="0.25">
      <c r="AN7050" s="116" t="s">
        <v>1272</v>
      </c>
      <c r="AO7050" s="116"/>
      <c r="AP7050" s="116"/>
      <c r="AQ7050" s="116" t="s">
        <v>1040</v>
      </c>
      <c r="AR7050" s="116" t="s">
        <v>1024</v>
      </c>
      <c r="AS7050" s="116">
        <v>30</v>
      </c>
    </row>
    <row r="7051" spans="40:45" x14ac:dyDescent="0.25">
      <c r="AN7051" s="116" t="s">
        <v>1272</v>
      </c>
      <c r="AO7051" s="116"/>
      <c r="AP7051" s="116"/>
      <c r="AQ7051" s="116" t="s">
        <v>1041</v>
      </c>
      <c r="AR7051" s="116" t="s">
        <v>1024</v>
      </c>
      <c r="AS7051" s="116">
        <v>132</v>
      </c>
    </row>
    <row r="7052" spans="40:45" x14ac:dyDescent="0.25">
      <c r="AN7052" s="116" t="s">
        <v>1272</v>
      </c>
      <c r="AO7052" s="116"/>
      <c r="AP7052" s="116"/>
      <c r="AQ7052" s="116" t="s">
        <v>1042</v>
      </c>
      <c r="AR7052" s="116" t="s">
        <v>1024</v>
      </c>
      <c r="AS7052" s="116">
        <v>187</v>
      </c>
    </row>
    <row r="7053" spans="40:45" x14ac:dyDescent="0.25">
      <c r="AN7053" s="116" t="s">
        <v>1272</v>
      </c>
      <c r="AO7053" s="116"/>
      <c r="AP7053" s="116"/>
      <c r="AQ7053" s="116" t="s">
        <v>3</v>
      </c>
      <c r="AR7053" s="116" t="s">
        <v>1024</v>
      </c>
      <c r="AS7053" s="116">
        <v>1384</v>
      </c>
    </row>
    <row r="7054" spans="40:45" x14ac:dyDescent="0.25">
      <c r="AN7054" s="116" t="s">
        <v>1273</v>
      </c>
      <c r="AO7054" s="116"/>
      <c r="AP7054" s="116"/>
      <c r="AQ7054" s="116" t="s">
        <v>1034</v>
      </c>
      <c r="AR7054" s="116" t="s">
        <v>1024</v>
      </c>
      <c r="AS7054" s="116">
        <v>905</v>
      </c>
    </row>
    <row r="7055" spans="40:45" x14ac:dyDescent="0.25">
      <c r="AN7055" s="116" t="s">
        <v>1273</v>
      </c>
      <c r="AO7055" s="116"/>
      <c r="AP7055" s="116"/>
      <c r="AQ7055" s="116" t="s">
        <v>1035</v>
      </c>
      <c r="AR7055" s="116" t="s">
        <v>1024</v>
      </c>
      <c r="AS7055" s="116">
        <v>142</v>
      </c>
    </row>
    <row r="7056" spans="40:45" x14ac:dyDescent="0.25">
      <c r="AN7056" s="116" t="s">
        <v>1273</v>
      </c>
      <c r="AO7056" s="116"/>
      <c r="AP7056" s="116"/>
      <c r="AQ7056" s="116" t="s">
        <v>1036</v>
      </c>
      <c r="AR7056" s="116" t="s">
        <v>1024</v>
      </c>
      <c r="AS7056" s="116">
        <v>103</v>
      </c>
    </row>
    <row r="7057" spans="40:45" x14ac:dyDescent="0.25">
      <c r="AN7057" s="116" t="s">
        <v>1273</v>
      </c>
      <c r="AO7057" s="116"/>
      <c r="AP7057" s="116"/>
      <c r="AQ7057" s="116" t="s">
        <v>1037</v>
      </c>
      <c r="AR7057" s="116" t="s">
        <v>1024</v>
      </c>
      <c r="AS7057" s="116">
        <v>46</v>
      </c>
    </row>
    <row r="7058" spans="40:45" x14ac:dyDescent="0.25">
      <c r="AN7058" s="116" t="s">
        <v>1273</v>
      </c>
      <c r="AO7058" s="116"/>
      <c r="AP7058" s="116"/>
      <c r="AQ7058" s="116" t="s">
        <v>1038</v>
      </c>
      <c r="AR7058" s="116" t="s">
        <v>1024</v>
      </c>
      <c r="AS7058" s="116">
        <v>67</v>
      </c>
    </row>
    <row r="7059" spans="40:45" x14ac:dyDescent="0.25">
      <c r="AN7059" s="116" t="s">
        <v>1273</v>
      </c>
      <c r="AO7059" s="116"/>
      <c r="AP7059" s="116"/>
      <c r="AQ7059" s="116" t="s">
        <v>1039</v>
      </c>
      <c r="AR7059" s="116" t="s">
        <v>1024</v>
      </c>
      <c r="AS7059" s="116">
        <v>54</v>
      </c>
    </row>
    <row r="7060" spans="40:45" x14ac:dyDescent="0.25">
      <c r="AN7060" s="116" t="s">
        <v>1273</v>
      </c>
      <c r="AO7060" s="116"/>
      <c r="AP7060" s="116"/>
      <c r="AQ7060" s="116" t="s">
        <v>1040</v>
      </c>
      <c r="AR7060" s="116" t="s">
        <v>1024</v>
      </c>
      <c r="AS7060" s="116">
        <v>42</v>
      </c>
    </row>
    <row r="7061" spans="40:45" x14ac:dyDescent="0.25">
      <c r="AN7061" s="116" t="s">
        <v>1273</v>
      </c>
      <c r="AO7061" s="116"/>
      <c r="AP7061" s="116"/>
      <c r="AQ7061" s="116" t="s">
        <v>1041</v>
      </c>
      <c r="AR7061" s="116" t="s">
        <v>1024</v>
      </c>
      <c r="AS7061" s="116">
        <v>152</v>
      </c>
    </row>
    <row r="7062" spans="40:45" x14ac:dyDescent="0.25">
      <c r="AN7062" s="116" t="s">
        <v>1273</v>
      </c>
      <c r="AO7062" s="116"/>
      <c r="AP7062" s="116"/>
      <c r="AQ7062" s="116" t="s">
        <v>1042</v>
      </c>
      <c r="AR7062" s="116" t="s">
        <v>1024</v>
      </c>
      <c r="AS7062" s="116">
        <v>270</v>
      </c>
    </row>
    <row r="7063" spans="40:45" x14ac:dyDescent="0.25">
      <c r="AN7063" s="116" t="s">
        <v>1273</v>
      </c>
      <c r="AO7063" s="116"/>
      <c r="AP7063" s="116"/>
      <c r="AQ7063" s="116" t="s">
        <v>3</v>
      </c>
      <c r="AR7063" s="116" t="s">
        <v>1024</v>
      </c>
      <c r="AS7063" s="116">
        <v>1781</v>
      </c>
    </row>
    <row r="7064" spans="40:45" x14ac:dyDescent="0.25">
      <c r="AN7064" s="116" t="s">
        <v>1274</v>
      </c>
      <c r="AO7064" s="116"/>
      <c r="AP7064" s="116"/>
      <c r="AQ7064" s="116" t="s">
        <v>1034</v>
      </c>
      <c r="AR7064" s="116" t="s">
        <v>1024</v>
      </c>
      <c r="AS7064" s="116">
        <v>153</v>
      </c>
    </row>
    <row r="7065" spans="40:45" x14ac:dyDescent="0.25">
      <c r="AN7065" s="116" t="s">
        <v>1274</v>
      </c>
      <c r="AO7065" s="116"/>
      <c r="AP7065" s="116"/>
      <c r="AQ7065" s="116" t="s">
        <v>1035</v>
      </c>
      <c r="AR7065" s="116" t="s">
        <v>1024</v>
      </c>
      <c r="AS7065" s="116">
        <v>130</v>
      </c>
    </row>
    <row r="7066" spans="40:45" x14ac:dyDescent="0.25">
      <c r="AN7066" s="116" t="s">
        <v>1274</v>
      </c>
      <c r="AO7066" s="116"/>
      <c r="AP7066" s="116"/>
      <c r="AQ7066" s="116" t="s">
        <v>1036</v>
      </c>
      <c r="AR7066" s="116" t="s">
        <v>1024</v>
      </c>
      <c r="AS7066" s="116">
        <v>123</v>
      </c>
    </row>
    <row r="7067" spans="40:45" x14ac:dyDescent="0.25">
      <c r="AN7067" s="116" t="s">
        <v>1274</v>
      </c>
      <c r="AO7067" s="116"/>
      <c r="AP7067" s="116"/>
      <c r="AQ7067" s="116" t="s">
        <v>1037</v>
      </c>
      <c r="AR7067" s="116" t="s">
        <v>1024</v>
      </c>
      <c r="AS7067" s="116">
        <v>226</v>
      </c>
    </row>
    <row r="7068" spans="40:45" x14ac:dyDescent="0.25">
      <c r="AN7068" s="116" t="s">
        <v>1274</v>
      </c>
      <c r="AO7068" s="116"/>
      <c r="AP7068" s="116"/>
      <c r="AQ7068" s="116" t="s">
        <v>1038</v>
      </c>
      <c r="AR7068" s="116" t="s">
        <v>1024</v>
      </c>
      <c r="AS7068" s="116">
        <v>184</v>
      </c>
    </row>
    <row r="7069" spans="40:45" x14ac:dyDescent="0.25">
      <c r="AN7069" s="116" t="s">
        <v>1274</v>
      </c>
      <c r="AO7069" s="116"/>
      <c r="AP7069" s="116"/>
      <c r="AQ7069" s="116" t="s">
        <v>1039</v>
      </c>
      <c r="AR7069" s="116" t="s">
        <v>1024</v>
      </c>
      <c r="AS7069" s="116">
        <v>213</v>
      </c>
    </row>
    <row r="7070" spans="40:45" x14ac:dyDescent="0.25">
      <c r="AN7070" s="116" t="s">
        <v>1274</v>
      </c>
      <c r="AO7070" s="116"/>
      <c r="AP7070" s="116"/>
      <c r="AQ7070" s="116" t="s">
        <v>1040</v>
      </c>
      <c r="AR7070" s="116" t="s">
        <v>1024</v>
      </c>
      <c r="AS7070" s="116">
        <v>51</v>
      </c>
    </row>
    <row r="7071" spans="40:45" x14ac:dyDescent="0.25">
      <c r="AN7071" s="116" t="s">
        <v>1274</v>
      </c>
      <c r="AO7071" s="116"/>
      <c r="AP7071" s="116"/>
      <c r="AQ7071" s="116" t="s">
        <v>1041</v>
      </c>
      <c r="AR7071" s="116" t="s">
        <v>1024</v>
      </c>
      <c r="AS7071" s="116">
        <v>143</v>
      </c>
    </row>
    <row r="7072" spans="40:45" x14ac:dyDescent="0.25">
      <c r="AN7072" s="116" t="s">
        <v>1274</v>
      </c>
      <c r="AO7072" s="116"/>
      <c r="AP7072" s="116"/>
      <c r="AQ7072" s="116" t="s">
        <v>1042</v>
      </c>
      <c r="AR7072" s="116" t="s">
        <v>1024</v>
      </c>
      <c r="AS7072" s="116">
        <v>252</v>
      </c>
    </row>
    <row r="7073" spans="40:45" x14ac:dyDescent="0.25">
      <c r="AN7073" s="116" t="s">
        <v>1274</v>
      </c>
      <c r="AO7073" s="116"/>
      <c r="AP7073" s="116"/>
      <c r="AQ7073" s="116" t="s">
        <v>3</v>
      </c>
      <c r="AR7073" s="116" t="s">
        <v>1024</v>
      </c>
      <c r="AS7073" s="116">
        <v>1475</v>
      </c>
    </row>
    <row r="7074" spans="40:45" x14ac:dyDescent="0.25">
      <c r="AN7074" s="116" t="s">
        <v>1275</v>
      </c>
      <c r="AO7074" s="116"/>
      <c r="AP7074" s="116"/>
      <c r="AQ7074" s="116" t="s">
        <v>1034</v>
      </c>
      <c r="AR7074" s="116" t="s">
        <v>1024</v>
      </c>
      <c r="AS7074" s="116">
        <v>23</v>
      </c>
    </row>
    <row r="7075" spans="40:45" x14ac:dyDescent="0.25">
      <c r="AN7075" s="116" t="s">
        <v>1275</v>
      </c>
      <c r="AO7075" s="116"/>
      <c r="AP7075" s="116"/>
      <c r="AQ7075" s="116" t="s">
        <v>1035</v>
      </c>
      <c r="AR7075" s="116" t="s">
        <v>1024</v>
      </c>
      <c r="AS7075" s="116">
        <v>11</v>
      </c>
    </row>
    <row r="7076" spans="40:45" x14ac:dyDescent="0.25">
      <c r="AN7076" s="116" t="s">
        <v>1275</v>
      </c>
      <c r="AO7076" s="116"/>
      <c r="AP7076" s="116"/>
      <c r="AQ7076" s="116" t="s">
        <v>1036</v>
      </c>
      <c r="AR7076" s="116" t="s">
        <v>1024</v>
      </c>
      <c r="AS7076" s="116">
        <v>76</v>
      </c>
    </row>
    <row r="7077" spans="40:45" x14ac:dyDescent="0.25">
      <c r="AN7077" s="116" t="s">
        <v>1275</v>
      </c>
      <c r="AO7077" s="116"/>
      <c r="AP7077" s="116"/>
      <c r="AQ7077" s="116" t="s">
        <v>1037</v>
      </c>
      <c r="AR7077" s="116" t="s">
        <v>1024</v>
      </c>
      <c r="AS7077" s="116">
        <v>8</v>
      </c>
    </row>
    <row r="7078" spans="40:45" x14ac:dyDescent="0.25">
      <c r="AN7078" s="116" t="s">
        <v>1275</v>
      </c>
      <c r="AO7078" s="116"/>
      <c r="AP7078" s="116"/>
      <c r="AQ7078" s="116" t="s">
        <v>1038</v>
      </c>
      <c r="AR7078" s="116" t="s">
        <v>1024</v>
      </c>
      <c r="AS7078" s="116">
        <v>8</v>
      </c>
    </row>
    <row r="7079" spans="40:45" x14ac:dyDescent="0.25">
      <c r="AN7079" s="116" t="s">
        <v>1275</v>
      </c>
      <c r="AO7079" s="116"/>
      <c r="AP7079" s="116"/>
      <c r="AQ7079" s="116" t="s">
        <v>1039</v>
      </c>
      <c r="AR7079" s="116" t="s">
        <v>1024</v>
      </c>
      <c r="AS7079" s="116">
        <v>19</v>
      </c>
    </row>
    <row r="7080" spans="40:45" x14ac:dyDescent="0.25">
      <c r="AN7080" s="116" t="s">
        <v>1275</v>
      </c>
      <c r="AO7080" s="116"/>
      <c r="AP7080" s="116"/>
      <c r="AQ7080" s="116" t="s">
        <v>1040</v>
      </c>
      <c r="AR7080" s="116" t="s">
        <v>1024</v>
      </c>
      <c r="AS7080" s="116">
        <v>2</v>
      </c>
    </row>
    <row r="7081" spans="40:45" x14ac:dyDescent="0.25">
      <c r="AN7081" s="116" t="s">
        <v>1275</v>
      </c>
      <c r="AO7081" s="116"/>
      <c r="AP7081" s="116"/>
      <c r="AQ7081" s="116" t="s">
        <v>1041</v>
      </c>
      <c r="AR7081" s="116" t="s">
        <v>1024</v>
      </c>
      <c r="AS7081" s="116">
        <v>6</v>
      </c>
    </row>
    <row r="7082" spans="40:45" x14ac:dyDescent="0.25">
      <c r="AN7082" s="116" t="s">
        <v>1275</v>
      </c>
      <c r="AO7082" s="116"/>
      <c r="AP7082" s="116"/>
      <c r="AQ7082" s="116" t="s">
        <v>1042</v>
      </c>
      <c r="AR7082" s="116" t="s">
        <v>1024</v>
      </c>
      <c r="AS7082" s="116">
        <v>23</v>
      </c>
    </row>
    <row r="7083" spans="40:45" x14ac:dyDescent="0.25">
      <c r="AN7083" s="116" t="s">
        <v>1275</v>
      </c>
      <c r="AO7083" s="116"/>
      <c r="AP7083" s="116"/>
      <c r="AQ7083" s="116" t="s">
        <v>3</v>
      </c>
      <c r="AR7083" s="116" t="s">
        <v>1024</v>
      </c>
      <c r="AS7083" s="116">
        <v>176</v>
      </c>
    </row>
    <row r="7084" spans="40:45" x14ac:dyDescent="0.25">
      <c r="AN7084" s="116" t="s">
        <v>1276</v>
      </c>
      <c r="AO7084" s="116"/>
      <c r="AP7084" s="116"/>
      <c r="AQ7084" s="116" t="s">
        <v>1034</v>
      </c>
      <c r="AR7084" s="116" t="s">
        <v>1024</v>
      </c>
      <c r="AS7084" s="116">
        <v>50</v>
      </c>
    </row>
    <row r="7085" spans="40:45" x14ac:dyDescent="0.25">
      <c r="AN7085" s="116" t="s">
        <v>1276</v>
      </c>
      <c r="AO7085" s="116"/>
      <c r="AP7085" s="116"/>
      <c r="AQ7085" s="116" t="s">
        <v>1035</v>
      </c>
      <c r="AR7085" s="116" t="s">
        <v>1024</v>
      </c>
      <c r="AS7085" s="116">
        <v>31</v>
      </c>
    </row>
    <row r="7086" spans="40:45" x14ac:dyDescent="0.25">
      <c r="AN7086" s="116" t="s">
        <v>1276</v>
      </c>
      <c r="AO7086" s="116"/>
      <c r="AP7086" s="116"/>
      <c r="AQ7086" s="116" t="s">
        <v>1036</v>
      </c>
      <c r="AR7086" s="116" t="s">
        <v>1024</v>
      </c>
      <c r="AS7086" s="116">
        <v>163</v>
      </c>
    </row>
    <row r="7087" spans="40:45" x14ac:dyDescent="0.25">
      <c r="AN7087" s="116" t="s">
        <v>1276</v>
      </c>
      <c r="AO7087" s="116"/>
      <c r="AP7087" s="116"/>
      <c r="AQ7087" s="116" t="s">
        <v>1037</v>
      </c>
      <c r="AR7087" s="116" t="s">
        <v>1024</v>
      </c>
      <c r="AS7087" s="116">
        <v>17</v>
      </c>
    </row>
    <row r="7088" spans="40:45" x14ac:dyDescent="0.25">
      <c r="AN7088" s="116" t="s">
        <v>1276</v>
      </c>
      <c r="AO7088" s="116"/>
      <c r="AP7088" s="116"/>
      <c r="AQ7088" s="116" t="s">
        <v>1038</v>
      </c>
      <c r="AR7088" s="116" t="s">
        <v>1024</v>
      </c>
      <c r="AS7088" s="116">
        <v>8</v>
      </c>
    </row>
    <row r="7089" spans="40:45" x14ac:dyDescent="0.25">
      <c r="AN7089" s="116" t="s">
        <v>1276</v>
      </c>
      <c r="AO7089" s="116"/>
      <c r="AP7089" s="116"/>
      <c r="AQ7089" s="116" t="s">
        <v>1039</v>
      </c>
      <c r="AR7089" s="116" t="s">
        <v>1024</v>
      </c>
      <c r="AS7089" s="116">
        <v>21</v>
      </c>
    </row>
    <row r="7090" spans="40:45" x14ac:dyDescent="0.25">
      <c r="AN7090" s="116" t="s">
        <v>1276</v>
      </c>
      <c r="AO7090" s="116"/>
      <c r="AP7090" s="116"/>
      <c r="AQ7090" s="116" t="s">
        <v>1040</v>
      </c>
      <c r="AR7090" s="116" t="s">
        <v>1024</v>
      </c>
      <c r="AS7090" s="116">
        <v>3</v>
      </c>
    </row>
    <row r="7091" spans="40:45" x14ac:dyDescent="0.25">
      <c r="AN7091" s="116" t="s">
        <v>1276</v>
      </c>
      <c r="AO7091" s="116"/>
      <c r="AP7091" s="116"/>
      <c r="AQ7091" s="116" t="s">
        <v>1041</v>
      </c>
      <c r="AR7091" s="116" t="s">
        <v>1024</v>
      </c>
      <c r="AS7091" s="116">
        <v>2</v>
      </c>
    </row>
    <row r="7092" spans="40:45" x14ac:dyDescent="0.25">
      <c r="AN7092" s="116" t="s">
        <v>1276</v>
      </c>
      <c r="AO7092" s="116"/>
      <c r="AP7092" s="116"/>
      <c r="AQ7092" s="116" t="s">
        <v>1042</v>
      </c>
      <c r="AR7092" s="116" t="s">
        <v>1024</v>
      </c>
      <c r="AS7092" s="116">
        <v>5</v>
      </c>
    </row>
    <row r="7093" spans="40:45" x14ac:dyDescent="0.25">
      <c r="AN7093" s="116" t="s">
        <v>1276</v>
      </c>
      <c r="AO7093" s="116"/>
      <c r="AP7093" s="116"/>
      <c r="AQ7093" s="116" t="s">
        <v>3</v>
      </c>
      <c r="AR7093" s="116" t="s">
        <v>1024</v>
      </c>
      <c r="AS7093" s="116">
        <v>300</v>
      </c>
    </row>
    <row r="7094" spans="40:45" x14ac:dyDescent="0.25">
      <c r="AN7094" s="116" t="s">
        <v>1277</v>
      </c>
      <c r="AO7094" s="116"/>
      <c r="AP7094" s="116"/>
      <c r="AQ7094" s="116" t="s">
        <v>1034</v>
      </c>
      <c r="AR7094" s="116" t="s">
        <v>1024</v>
      </c>
      <c r="AS7094" s="116">
        <v>97</v>
      </c>
    </row>
    <row r="7095" spans="40:45" x14ac:dyDescent="0.25">
      <c r="AN7095" s="116" t="s">
        <v>1277</v>
      </c>
      <c r="AO7095" s="116"/>
      <c r="AP7095" s="116"/>
      <c r="AQ7095" s="116" t="s">
        <v>1035</v>
      </c>
      <c r="AR7095" s="116" t="s">
        <v>1024</v>
      </c>
      <c r="AS7095" s="116">
        <v>77</v>
      </c>
    </row>
    <row r="7096" spans="40:45" x14ac:dyDescent="0.25">
      <c r="AN7096" s="116" t="s">
        <v>1277</v>
      </c>
      <c r="AO7096" s="116"/>
      <c r="AP7096" s="116"/>
      <c r="AQ7096" s="116" t="s">
        <v>1036</v>
      </c>
      <c r="AR7096" s="116" t="s">
        <v>1024</v>
      </c>
      <c r="AS7096" s="116">
        <v>10</v>
      </c>
    </row>
    <row r="7097" spans="40:45" x14ac:dyDescent="0.25">
      <c r="AN7097" s="116" t="s">
        <v>1277</v>
      </c>
      <c r="AO7097" s="116"/>
      <c r="AP7097" s="116"/>
      <c r="AQ7097" s="116" t="s">
        <v>1037</v>
      </c>
      <c r="AR7097" s="116" t="s">
        <v>1024</v>
      </c>
      <c r="AS7097" s="116">
        <v>17</v>
      </c>
    </row>
    <row r="7098" spans="40:45" x14ac:dyDescent="0.25">
      <c r="AN7098" s="116" t="s">
        <v>1277</v>
      </c>
      <c r="AO7098" s="116"/>
      <c r="AP7098" s="116"/>
      <c r="AQ7098" s="116" t="s">
        <v>1038</v>
      </c>
      <c r="AR7098" s="116" t="s">
        <v>1024</v>
      </c>
      <c r="AS7098" s="116">
        <v>101</v>
      </c>
    </row>
    <row r="7099" spans="40:45" x14ac:dyDescent="0.25">
      <c r="AN7099" s="116" t="s">
        <v>1277</v>
      </c>
      <c r="AO7099" s="116"/>
      <c r="AP7099" s="116"/>
      <c r="AQ7099" s="116" t="s">
        <v>1039</v>
      </c>
      <c r="AR7099" s="116" t="s">
        <v>1024</v>
      </c>
      <c r="AS7099" s="116">
        <v>30</v>
      </c>
    </row>
    <row r="7100" spans="40:45" x14ac:dyDescent="0.25">
      <c r="AN7100" s="116" t="s">
        <v>1277</v>
      </c>
      <c r="AO7100" s="116"/>
      <c r="AP7100" s="116"/>
      <c r="AQ7100" s="116" t="s">
        <v>1040</v>
      </c>
      <c r="AR7100" s="116" t="s">
        <v>1024</v>
      </c>
      <c r="AS7100" s="116">
        <v>8</v>
      </c>
    </row>
    <row r="7101" spans="40:45" x14ac:dyDescent="0.25">
      <c r="AN7101" s="116" t="s">
        <v>1277</v>
      </c>
      <c r="AO7101" s="116"/>
      <c r="AP7101" s="116"/>
      <c r="AQ7101" s="116" t="s">
        <v>1041</v>
      </c>
      <c r="AR7101" s="116" t="s">
        <v>1024</v>
      </c>
      <c r="AS7101" s="116">
        <v>26</v>
      </c>
    </row>
    <row r="7102" spans="40:45" x14ac:dyDescent="0.25">
      <c r="AN7102" s="116" t="s">
        <v>1277</v>
      </c>
      <c r="AO7102" s="116"/>
      <c r="AP7102" s="116"/>
      <c r="AQ7102" s="116" t="s">
        <v>1042</v>
      </c>
      <c r="AR7102" s="116" t="s">
        <v>1024</v>
      </c>
      <c r="AS7102" s="116">
        <v>15</v>
      </c>
    </row>
    <row r="7103" spans="40:45" x14ac:dyDescent="0.25">
      <c r="AN7103" s="116" t="s">
        <v>1277</v>
      </c>
      <c r="AO7103" s="116"/>
      <c r="AP7103" s="116"/>
      <c r="AQ7103" s="116" t="s">
        <v>3</v>
      </c>
      <c r="AR7103" s="116" t="s">
        <v>1024</v>
      </c>
      <c r="AS7103" s="116">
        <v>381</v>
      </c>
    </row>
    <row r="7104" spans="40:45" x14ac:dyDescent="0.25">
      <c r="AN7104" s="116" t="s">
        <v>1021</v>
      </c>
      <c r="AO7104" s="116"/>
      <c r="AP7104" s="116"/>
      <c r="AQ7104" s="116" t="s">
        <v>1034</v>
      </c>
      <c r="AR7104" s="116" t="s">
        <v>1024</v>
      </c>
      <c r="AS7104" s="116">
        <v>11</v>
      </c>
    </row>
    <row r="7105" spans="40:45" x14ac:dyDescent="0.25">
      <c r="AN7105" s="116" t="s">
        <v>1021</v>
      </c>
      <c r="AO7105" s="116"/>
      <c r="AP7105" s="116"/>
      <c r="AQ7105" s="116" t="s">
        <v>1035</v>
      </c>
      <c r="AR7105" s="116" t="s">
        <v>1024</v>
      </c>
      <c r="AS7105" s="116">
        <v>3</v>
      </c>
    </row>
    <row r="7106" spans="40:45" x14ac:dyDescent="0.25">
      <c r="AN7106" s="116" t="s">
        <v>1021</v>
      </c>
      <c r="AO7106" s="116"/>
      <c r="AP7106" s="116"/>
      <c r="AQ7106" s="116" t="s">
        <v>1036</v>
      </c>
      <c r="AR7106" s="116" t="s">
        <v>1024</v>
      </c>
      <c r="AS7106" s="116">
        <v>4</v>
      </c>
    </row>
    <row r="7107" spans="40:45" x14ac:dyDescent="0.25">
      <c r="AN7107" s="116" t="s">
        <v>1021</v>
      </c>
      <c r="AO7107" s="116"/>
      <c r="AP7107" s="116"/>
      <c r="AQ7107" s="116" t="s">
        <v>1037</v>
      </c>
      <c r="AR7107" s="116" t="s">
        <v>1024</v>
      </c>
      <c r="AS7107" s="116">
        <v>6</v>
      </c>
    </row>
    <row r="7108" spans="40:45" x14ac:dyDescent="0.25">
      <c r="AN7108" s="116" t="s">
        <v>1021</v>
      </c>
      <c r="AO7108" s="116"/>
      <c r="AP7108" s="116"/>
      <c r="AQ7108" s="116" t="s">
        <v>1038</v>
      </c>
      <c r="AR7108" s="116" t="s">
        <v>1024</v>
      </c>
      <c r="AS7108" s="116">
        <v>11</v>
      </c>
    </row>
    <row r="7109" spans="40:45" x14ac:dyDescent="0.25">
      <c r="AN7109" s="116" t="s">
        <v>1021</v>
      </c>
      <c r="AO7109" s="116"/>
      <c r="AP7109" s="116"/>
      <c r="AQ7109" s="116" t="s">
        <v>1039</v>
      </c>
      <c r="AR7109" s="116" t="s">
        <v>1024</v>
      </c>
      <c r="AS7109" s="116">
        <v>11</v>
      </c>
    </row>
    <row r="7110" spans="40:45" x14ac:dyDescent="0.25">
      <c r="AN7110" s="116" t="s">
        <v>1021</v>
      </c>
      <c r="AO7110" s="116"/>
      <c r="AP7110" s="116"/>
      <c r="AQ7110" s="116" t="s">
        <v>1040</v>
      </c>
      <c r="AR7110" s="116" t="s">
        <v>1024</v>
      </c>
      <c r="AS7110" s="116">
        <v>10</v>
      </c>
    </row>
    <row r="7111" spans="40:45" x14ac:dyDescent="0.25">
      <c r="AN7111" s="116" t="s">
        <v>1021</v>
      </c>
      <c r="AO7111" s="116"/>
      <c r="AP7111" s="116"/>
      <c r="AQ7111" s="116" t="s">
        <v>1041</v>
      </c>
      <c r="AR7111" s="116" t="s">
        <v>1024</v>
      </c>
      <c r="AS7111" s="116">
        <v>7</v>
      </c>
    </row>
    <row r="7112" spans="40:45" x14ac:dyDescent="0.25">
      <c r="AN7112" s="116" t="s">
        <v>1021</v>
      </c>
      <c r="AO7112" s="116"/>
      <c r="AP7112" s="116"/>
      <c r="AQ7112" s="116" t="s">
        <v>1042</v>
      </c>
      <c r="AR7112" s="116" t="s">
        <v>1024</v>
      </c>
      <c r="AS7112" s="116">
        <v>5</v>
      </c>
    </row>
    <row r="7113" spans="40:45" x14ac:dyDescent="0.25">
      <c r="AN7113" s="116" t="s">
        <v>1021</v>
      </c>
      <c r="AO7113" s="116"/>
      <c r="AP7113" s="116"/>
      <c r="AQ7113" s="116" t="s">
        <v>3</v>
      </c>
      <c r="AR7113" s="116" t="s">
        <v>1024</v>
      </c>
      <c r="AS7113" s="116">
        <v>68</v>
      </c>
    </row>
    <row r="7114" spans="40:45" x14ac:dyDescent="0.25">
      <c r="AN7114" s="116" t="s">
        <v>1278</v>
      </c>
      <c r="AO7114" s="116"/>
      <c r="AP7114" s="116"/>
      <c r="AQ7114" s="116" t="s">
        <v>1034</v>
      </c>
      <c r="AR7114" s="116" t="s">
        <v>1024</v>
      </c>
      <c r="AS7114" s="116">
        <v>435</v>
      </c>
    </row>
    <row r="7115" spans="40:45" x14ac:dyDescent="0.25">
      <c r="AN7115" s="116" t="s">
        <v>1278</v>
      </c>
      <c r="AO7115" s="116"/>
      <c r="AP7115" s="116"/>
      <c r="AQ7115" s="116" t="s">
        <v>1035</v>
      </c>
      <c r="AR7115" s="116" t="s">
        <v>1024</v>
      </c>
      <c r="AS7115" s="116">
        <v>363</v>
      </c>
    </row>
    <row r="7116" spans="40:45" x14ac:dyDescent="0.25">
      <c r="AN7116" s="116" t="s">
        <v>1278</v>
      </c>
      <c r="AO7116" s="116"/>
      <c r="AP7116" s="116"/>
      <c r="AQ7116" s="116" t="s">
        <v>1036</v>
      </c>
      <c r="AR7116" s="116" t="s">
        <v>1024</v>
      </c>
      <c r="AS7116" s="116">
        <v>332</v>
      </c>
    </row>
    <row r="7117" spans="40:45" x14ac:dyDescent="0.25">
      <c r="AN7117" s="116" t="s">
        <v>1278</v>
      </c>
      <c r="AO7117" s="116"/>
      <c r="AP7117" s="116"/>
      <c r="AQ7117" s="116" t="s">
        <v>1037</v>
      </c>
      <c r="AR7117" s="116" t="s">
        <v>1024</v>
      </c>
      <c r="AS7117" s="116">
        <v>534</v>
      </c>
    </row>
    <row r="7118" spans="40:45" x14ac:dyDescent="0.25">
      <c r="AN7118" s="116" t="s">
        <v>1278</v>
      </c>
      <c r="AO7118" s="116"/>
      <c r="AP7118" s="116"/>
      <c r="AQ7118" s="116" t="s">
        <v>1038</v>
      </c>
      <c r="AR7118" s="116" t="s">
        <v>1024</v>
      </c>
      <c r="AS7118" s="116">
        <v>261</v>
      </c>
    </row>
    <row r="7119" spans="40:45" x14ac:dyDescent="0.25">
      <c r="AN7119" s="116" t="s">
        <v>1278</v>
      </c>
      <c r="AO7119" s="116"/>
      <c r="AP7119" s="116"/>
      <c r="AQ7119" s="116" t="s">
        <v>1039</v>
      </c>
      <c r="AR7119" s="116" t="s">
        <v>1024</v>
      </c>
      <c r="AS7119" s="116">
        <v>430</v>
      </c>
    </row>
    <row r="7120" spans="40:45" x14ac:dyDescent="0.25">
      <c r="AN7120" s="116" t="s">
        <v>1278</v>
      </c>
      <c r="AO7120" s="116"/>
      <c r="AP7120" s="116"/>
      <c r="AQ7120" s="116" t="s">
        <v>1040</v>
      </c>
      <c r="AR7120" s="116" t="s">
        <v>1024</v>
      </c>
      <c r="AS7120" s="116">
        <v>141</v>
      </c>
    </row>
    <row r="7121" spans="40:45" x14ac:dyDescent="0.25">
      <c r="AN7121" s="116" t="s">
        <v>1278</v>
      </c>
      <c r="AO7121" s="116"/>
      <c r="AP7121" s="116"/>
      <c r="AQ7121" s="116" t="s">
        <v>1041</v>
      </c>
      <c r="AR7121" s="116" t="s">
        <v>1024</v>
      </c>
      <c r="AS7121" s="116">
        <v>308</v>
      </c>
    </row>
    <row r="7122" spans="40:45" x14ac:dyDescent="0.25">
      <c r="AN7122" s="116" t="s">
        <v>1278</v>
      </c>
      <c r="AO7122" s="116"/>
      <c r="AP7122" s="116"/>
      <c r="AQ7122" s="116" t="s">
        <v>1042</v>
      </c>
      <c r="AR7122" s="116" t="s">
        <v>1024</v>
      </c>
      <c r="AS7122" s="116">
        <v>283</v>
      </c>
    </row>
    <row r="7123" spans="40:45" x14ac:dyDescent="0.25">
      <c r="AN7123" s="116" t="s">
        <v>1278</v>
      </c>
      <c r="AO7123" s="116"/>
      <c r="AP7123" s="116"/>
      <c r="AQ7123" s="116" t="s">
        <v>3</v>
      </c>
      <c r="AR7123" s="116" t="s">
        <v>1024</v>
      </c>
      <c r="AS7123" s="116">
        <v>3087</v>
      </c>
    </row>
    <row r="7124" spans="40:45" x14ac:dyDescent="0.25">
      <c r="AN7124" s="116" t="s">
        <v>1279</v>
      </c>
      <c r="AO7124" s="116"/>
      <c r="AP7124" s="116"/>
      <c r="AQ7124" s="116" t="s">
        <v>1034</v>
      </c>
      <c r="AR7124" s="116" t="s">
        <v>1024</v>
      </c>
      <c r="AS7124" s="116">
        <v>309</v>
      </c>
    </row>
    <row r="7125" spans="40:45" x14ac:dyDescent="0.25">
      <c r="AN7125" s="116" t="s">
        <v>1279</v>
      </c>
      <c r="AO7125" s="116"/>
      <c r="AP7125" s="116"/>
      <c r="AQ7125" s="116" t="s">
        <v>1035</v>
      </c>
      <c r="AR7125" s="116" t="s">
        <v>1024</v>
      </c>
      <c r="AS7125" s="116">
        <v>127</v>
      </c>
    </row>
    <row r="7126" spans="40:45" x14ac:dyDescent="0.25">
      <c r="AN7126" s="116" t="s">
        <v>1279</v>
      </c>
      <c r="AO7126" s="116"/>
      <c r="AP7126" s="116"/>
      <c r="AQ7126" s="116" t="s">
        <v>1036</v>
      </c>
      <c r="AR7126" s="116" t="s">
        <v>1024</v>
      </c>
      <c r="AS7126" s="116">
        <v>78</v>
      </c>
    </row>
    <row r="7127" spans="40:45" x14ac:dyDescent="0.25">
      <c r="AN7127" s="116" t="s">
        <v>1279</v>
      </c>
      <c r="AO7127" s="116"/>
      <c r="AP7127" s="116"/>
      <c r="AQ7127" s="116" t="s">
        <v>1037</v>
      </c>
      <c r="AR7127" s="116" t="s">
        <v>1024</v>
      </c>
      <c r="AS7127" s="116">
        <v>91</v>
      </c>
    </row>
    <row r="7128" spans="40:45" x14ac:dyDescent="0.25">
      <c r="AN7128" s="116" t="s">
        <v>1279</v>
      </c>
      <c r="AO7128" s="116"/>
      <c r="AP7128" s="116"/>
      <c r="AQ7128" s="116" t="s">
        <v>1038</v>
      </c>
      <c r="AR7128" s="116" t="s">
        <v>1024</v>
      </c>
      <c r="AS7128" s="116">
        <v>150</v>
      </c>
    </row>
    <row r="7129" spans="40:45" x14ac:dyDescent="0.25">
      <c r="AN7129" s="116" t="s">
        <v>1279</v>
      </c>
      <c r="AO7129" s="116"/>
      <c r="AP7129" s="116"/>
      <c r="AQ7129" s="116" t="s">
        <v>1039</v>
      </c>
      <c r="AR7129" s="116" t="s">
        <v>1024</v>
      </c>
      <c r="AS7129" s="116">
        <v>48</v>
      </c>
    </row>
    <row r="7130" spans="40:45" x14ac:dyDescent="0.25">
      <c r="AN7130" s="116" t="s">
        <v>1279</v>
      </c>
      <c r="AO7130" s="116"/>
      <c r="AP7130" s="116"/>
      <c r="AQ7130" s="116" t="s">
        <v>1040</v>
      </c>
      <c r="AR7130" s="116" t="s">
        <v>1024</v>
      </c>
      <c r="AS7130" s="116">
        <v>42</v>
      </c>
    </row>
    <row r="7131" spans="40:45" x14ac:dyDescent="0.25">
      <c r="AN7131" s="116" t="s">
        <v>1279</v>
      </c>
      <c r="AO7131" s="116"/>
      <c r="AP7131" s="116"/>
      <c r="AQ7131" s="116" t="s">
        <v>1041</v>
      </c>
      <c r="AR7131" s="116" t="s">
        <v>1024</v>
      </c>
      <c r="AS7131" s="116">
        <v>110</v>
      </c>
    </row>
    <row r="7132" spans="40:45" x14ac:dyDescent="0.25">
      <c r="AN7132" s="116" t="s">
        <v>1279</v>
      </c>
      <c r="AO7132" s="116"/>
      <c r="AP7132" s="116"/>
      <c r="AQ7132" s="116" t="s">
        <v>1042</v>
      </c>
      <c r="AR7132" s="116" t="s">
        <v>1024</v>
      </c>
      <c r="AS7132" s="116">
        <v>144</v>
      </c>
    </row>
    <row r="7133" spans="40:45" x14ac:dyDescent="0.25">
      <c r="AN7133" s="116" t="s">
        <v>1279</v>
      </c>
      <c r="AO7133" s="116"/>
      <c r="AP7133" s="116"/>
      <c r="AQ7133" s="116" t="s">
        <v>3</v>
      </c>
      <c r="AR7133" s="116" t="s">
        <v>1024</v>
      </c>
      <c r="AS7133" s="116">
        <v>1099</v>
      </c>
    </row>
    <row r="7134" spans="40:45" x14ac:dyDescent="0.25">
      <c r="AN7134" s="116" t="s">
        <v>1280</v>
      </c>
      <c r="AO7134" s="116"/>
      <c r="AP7134" s="116"/>
      <c r="AQ7134" s="116" t="s">
        <v>1034</v>
      </c>
      <c r="AR7134" s="116" t="s">
        <v>1024</v>
      </c>
      <c r="AS7134" s="116">
        <v>941</v>
      </c>
    </row>
    <row r="7135" spans="40:45" x14ac:dyDescent="0.25">
      <c r="AN7135" s="116" t="s">
        <v>1280</v>
      </c>
      <c r="AO7135" s="116"/>
      <c r="AP7135" s="116"/>
      <c r="AQ7135" s="116" t="s">
        <v>1035</v>
      </c>
      <c r="AR7135" s="116" t="s">
        <v>1024</v>
      </c>
      <c r="AS7135" s="116">
        <v>417</v>
      </c>
    </row>
    <row r="7136" spans="40:45" x14ac:dyDescent="0.25">
      <c r="AN7136" s="116" t="s">
        <v>1280</v>
      </c>
      <c r="AO7136" s="116"/>
      <c r="AP7136" s="116"/>
      <c r="AQ7136" s="116" t="s">
        <v>1036</v>
      </c>
      <c r="AR7136" s="116" t="s">
        <v>1024</v>
      </c>
      <c r="AS7136" s="116">
        <v>285</v>
      </c>
    </row>
    <row r="7137" spans="40:45" x14ac:dyDescent="0.25">
      <c r="AN7137" s="116" t="s">
        <v>1280</v>
      </c>
      <c r="AO7137" s="116"/>
      <c r="AP7137" s="116"/>
      <c r="AQ7137" s="116" t="s">
        <v>1037</v>
      </c>
      <c r="AR7137" s="116" t="s">
        <v>1024</v>
      </c>
      <c r="AS7137" s="116">
        <v>298</v>
      </c>
    </row>
    <row r="7138" spans="40:45" x14ac:dyDescent="0.25">
      <c r="AN7138" s="116" t="s">
        <v>1280</v>
      </c>
      <c r="AO7138" s="116"/>
      <c r="AP7138" s="116"/>
      <c r="AQ7138" s="116" t="s">
        <v>1038</v>
      </c>
      <c r="AR7138" s="116" t="s">
        <v>1024</v>
      </c>
      <c r="AS7138" s="116">
        <v>359</v>
      </c>
    </row>
    <row r="7139" spans="40:45" x14ac:dyDescent="0.25">
      <c r="AN7139" s="116" t="s">
        <v>1280</v>
      </c>
      <c r="AO7139" s="116"/>
      <c r="AP7139" s="116"/>
      <c r="AQ7139" s="116" t="s">
        <v>1039</v>
      </c>
      <c r="AR7139" s="116" t="s">
        <v>1024</v>
      </c>
      <c r="AS7139" s="116">
        <v>293</v>
      </c>
    </row>
    <row r="7140" spans="40:45" x14ac:dyDescent="0.25">
      <c r="AN7140" s="116" t="s">
        <v>1280</v>
      </c>
      <c r="AO7140" s="116"/>
      <c r="AP7140" s="116"/>
      <c r="AQ7140" s="116" t="s">
        <v>1040</v>
      </c>
      <c r="AR7140" s="116" t="s">
        <v>1024</v>
      </c>
      <c r="AS7140" s="116">
        <v>82</v>
      </c>
    </row>
    <row r="7141" spans="40:45" x14ac:dyDescent="0.25">
      <c r="AN7141" s="116" t="s">
        <v>1280</v>
      </c>
      <c r="AO7141" s="116"/>
      <c r="AP7141" s="116"/>
      <c r="AQ7141" s="116" t="s">
        <v>1041</v>
      </c>
      <c r="AR7141" s="116" t="s">
        <v>1024</v>
      </c>
      <c r="AS7141" s="116">
        <v>267</v>
      </c>
    </row>
    <row r="7142" spans="40:45" x14ac:dyDescent="0.25">
      <c r="AN7142" s="116" t="s">
        <v>1280</v>
      </c>
      <c r="AO7142" s="116"/>
      <c r="AP7142" s="116"/>
      <c r="AQ7142" s="116" t="s">
        <v>1042</v>
      </c>
      <c r="AR7142" s="116" t="s">
        <v>1024</v>
      </c>
      <c r="AS7142" s="116">
        <v>338</v>
      </c>
    </row>
    <row r="7143" spans="40:45" x14ac:dyDescent="0.25">
      <c r="AN7143" s="116" t="s">
        <v>1280</v>
      </c>
      <c r="AO7143" s="116"/>
      <c r="AP7143" s="116"/>
      <c r="AQ7143" s="116" t="s">
        <v>3</v>
      </c>
      <c r="AR7143" s="116" t="s">
        <v>1024</v>
      </c>
      <c r="AS7143" s="116">
        <v>3280</v>
      </c>
    </row>
    <row r="7144" spans="40:45" x14ac:dyDescent="0.25">
      <c r="AN7144" s="116" t="s">
        <v>1021</v>
      </c>
      <c r="AO7144" s="116"/>
      <c r="AP7144" s="116"/>
      <c r="AQ7144" s="116" t="s">
        <v>1034</v>
      </c>
      <c r="AR7144" s="116" t="s">
        <v>1024</v>
      </c>
      <c r="AS7144" s="116">
        <v>81</v>
      </c>
    </row>
    <row r="7145" spans="40:45" x14ac:dyDescent="0.25">
      <c r="AN7145" s="116" t="s">
        <v>1021</v>
      </c>
      <c r="AO7145" s="116"/>
      <c r="AP7145" s="116"/>
      <c r="AQ7145" s="116" t="s">
        <v>1035</v>
      </c>
      <c r="AR7145" s="116" t="s">
        <v>1024</v>
      </c>
      <c r="AS7145" s="116">
        <v>51</v>
      </c>
    </row>
    <row r="7146" spans="40:45" x14ac:dyDescent="0.25">
      <c r="AN7146" s="116" t="s">
        <v>1021</v>
      </c>
      <c r="AO7146" s="116"/>
      <c r="AP7146" s="116"/>
      <c r="AQ7146" s="116" t="s">
        <v>1036</v>
      </c>
      <c r="AR7146" s="116" t="s">
        <v>1024</v>
      </c>
      <c r="AS7146" s="116">
        <v>42</v>
      </c>
    </row>
    <row r="7147" spans="40:45" x14ac:dyDescent="0.25">
      <c r="AN7147" s="116" t="s">
        <v>1021</v>
      </c>
      <c r="AO7147" s="116"/>
      <c r="AP7147" s="116"/>
      <c r="AQ7147" s="116" t="s">
        <v>1037</v>
      </c>
      <c r="AR7147" s="116" t="s">
        <v>1024</v>
      </c>
      <c r="AS7147" s="116">
        <v>117</v>
      </c>
    </row>
    <row r="7148" spans="40:45" x14ac:dyDescent="0.25">
      <c r="AN7148" s="116" t="s">
        <v>1021</v>
      </c>
      <c r="AO7148" s="116"/>
      <c r="AP7148" s="116"/>
      <c r="AQ7148" s="116" t="s">
        <v>1038</v>
      </c>
      <c r="AR7148" s="116" t="s">
        <v>1024</v>
      </c>
      <c r="AS7148" s="116">
        <v>65</v>
      </c>
    </row>
    <row r="7149" spans="40:45" x14ac:dyDescent="0.25">
      <c r="AN7149" s="116" t="s">
        <v>1021</v>
      </c>
      <c r="AO7149" s="116"/>
      <c r="AP7149" s="116"/>
      <c r="AQ7149" s="116" t="s">
        <v>1039</v>
      </c>
      <c r="AR7149" s="116" t="s">
        <v>1024</v>
      </c>
      <c r="AS7149" s="116">
        <v>91</v>
      </c>
    </row>
    <row r="7150" spans="40:45" x14ac:dyDescent="0.25">
      <c r="AN7150" s="116" t="s">
        <v>1021</v>
      </c>
      <c r="AO7150" s="116"/>
      <c r="AP7150" s="116"/>
      <c r="AQ7150" s="116" t="s">
        <v>1040</v>
      </c>
      <c r="AR7150" s="116" t="s">
        <v>1024</v>
      </c>
      <c r="AS7150" s="116">
        <v>45</v>
      </c>
    </row>
    <row r="7151" spans="40:45" x14ac:dyDescent="0.25">
      <c r="AN7151" s="116" t="s">
        <v>1021</v>
      </c>
      <c r="AO7151" s="116"/>
      <c r="AP7151" s="116"/>
      <c r="AQ7151" s="116" t="s">
        <v>1041</v>
      </c>
      <c r="AR7151" s="116" t="s">
        <v>1024</v>
      </c>
      <c r="AS7151" s="116">
        <v>82</v>
      </c>
    </row>
    <row r="7152" spans="40:45" x14ac:dyDescent="0.25">
      <c r="AN7152" s="116" t="s">
        <v>1021</v>
      </c>
      <c r="AO7152" s="116"/>
      <c r="AP7152" s="116"/>
      <c r="AQ7152" s="116" t="s">
        <v>1042</v>
      </c>
      <c r="AR7152" s="116" t="s">
        <v>1024</v>
      </c>
      <c r="AS7152" s="116">
        <v>64</v>
      </c>
    </row>
    <row r="7153" spans="40:45" x14ac:dyDescent="0.25">
      <c r="AN7153" s="116" t="s">
        <v>1021</v>
      </c>
      <c r="AO7153" s="116"/>
      <c r="AP7153" s="116"/>
      <c r="AQ7153" s="116" t="s">
        <v>3</v>
      </c>
      <c r="AR7153" s="116" t="s">
        <v>1024</v>
      </c>
      <c r="AS7153" s="116">
        <v>638</v>
      </c>
    </row>
    <row r="7154" spans="40:45" x14ac:dyDescent="0.25">
      <c r="AN7154" s="116" t="s">
        <v>1281</v>
      </c>
      <c r="AO7154" s="116"/>
      <c r="AP7154" s="116"/>
      <c r="AQ7154" s="116" t="s">
        <v>1034</v>
      </c>
      <c r="AR7154" s="116" t="s">
        <v>1024</v>
      </c>
      <c r="AS7154" s="116">
        <v>355</v>
      </c>
    </row>
    <row r="7155" spans="40:45" x14ac:dyDescent="0.25">
      <c r="AN7155" s="116" t="s">
        <v>1281</v>
      </c>
      <c r="AO7155" s="116"/>
      <c r="AP7155" s="116"/>
      <c r="AQ7155" s="116" t="s">
        <v>1035</v>
      </c>
      <c r="AR7155" s="116" t="s">
        <v>1024</v>
      </c>
      <c r="AS7155" s="116">
        <v>301</v>
      </c>
    </row>
    <row r="7156" spans="40:45" x14ac:dyDescent="0.25">
      <c r="AN7156" s="116" t="s">
        <v>1281</v>
      </c>
      <c r="AO7156" s="116"/>
      <c r="AP7156" s="116"/>
      <c r="AQ7156" s="116" t="s">
        <v>1036</v>
      </c>
      <c r="AR7156" s="116" t="s">
        <v>1024</v>
      </c>
      <c r="AS7156" s="116">
        <v>329</v>
      </c>
    </row>
    <row r="7157" spans="40:45" x14ac:dyDescent="0.25">
      <c r="AN7157" s="116" t="s">
        <v>1281</v>
      </c>
      <c r="AO7157" s="116"/>
      <c r="AP7157" s="116"/>
      <c r="AQ7157" s="116" t="s">
        <v>1037</v>
      </c>
      <c r="AR7157" s="116" t="s">
        <v>1024</v>
      </c>
      <c r="AS7157" s="116">
        <v>827</v>
      </c>
    </row>
    <row r="7158" spans="40:45" x14ac:dyDescent="0.25">
      <c r="AN7158" s="116" t="s">
        <v>1281</v>
      </c>
      <c r="AO7158" s="116"/>
      <c r="AP7158" s="116"/>
      <c r="AQ7158" s="116" t="s">
        <v>1038</v>
      </c>
      <c r="AR7158" s="116" t="s">
        <v>1024</v>
      </c>
      <c r="AS7158" s="116">
        <v>231</v>
      </c>
    </row>
    <row r="7159" spans="40:45" x14ac:dyDescent="0.25">
      <c r="AN7159" s="116" t="s">
        <v>1281</v>
      </c>
      <c r="AO7159" s="116"/>
      <c r="AP7159" s="116"/>
      <c r="AQ7159" s="116" t="s">
        <v>1039</v>
      </c>
      <c r="AR7159" s="116" t="s">
        <v>1024</v>
      </c>
      <c r="AS7159" s="116">
        <v>549</v>
      </c>
    </row>
    <row r="7160" spans="40:45" x14ac:dyDescent="0.25">
      <c r="AN7160" s="116" t="s">
        <v>1281</v>
      </c>
      <c r="AO7160" s="116"/>
      <c r="AP7160" s="116"/>
      <c r="AQ7160" s="116" t="s">
        <v>1040</v>
      </c>
      <c r="AR7160" s="116" t="s">
        <v>1024</v>
      </c>
      <c r="AS7160" s="116">
        <v>131</v>
      </c>
    </row>
    <row r="7161" spans="40:45" x14ac:dyDescent="0.25">
      <c r="AN7161" s="116" t="s">
        <v>1281</v>
      </c>
      <c r="AO7161" s="116"/>
      <c r="AP7161" s="116"/>
      <c r="AQ7161" s="116" t="s">
        <v>1041</v>
      </c>
      <c r="AR7161" s="116" t="s">
        <v>1024</v>
      </c>
      <c r="AS7161" s="116">
        <v>312</v>
      </c>
    </row>
    <row r="7162" spans="40:45" x14ac:dyDescent="0.25">
      <c r="AN7162" s="116" t="s">
        <v>1281</v>
      </c>
      <c r="AO7162" s="116"/>
      <c r="AP7162" s="116"/>
      <c r="AQ7162" s="116" t="s">
        <v>1042</v>
      </c>
      <c r="AR7162" s="116" t="s">
        <v>1024</v>
      </c>
      <c r="AS7162" s="116">
        <v>251</v>
      </c>
    </row>
    <row r="7163" spans="40:45" x14ac:dyDescent="0.25">
      <c r="AN7163" s="116" t="s">
        <v>1281</v>
      </c>
      <c r="AO7163" s="116"/>
      <c r="AP7163" s="116"/>
      <c r="AQ7163" s="116" t="s">
        <v>3</v>
      </c>
      <c r="AR7163" s="116" t="s">
        <v>1024</v>
      </c>
      <c r="AS7163" s="116">
        <v>3286</v>
      </c>
    </row>
    <row r="7164" spans="40:45" x14ac:dyDescent="0.25">
      <c r="AN7164" s="116" t="s">
        <v>1090</v>
      </c>
      <c r="AO7164" s="116"/>
      <c r="AP7164" s="116"/>
      <c r="AQ7164" s="116" t="s">
        <v>1034</v>
      </c>
      <c r="AR7164" s="116" t="s">
        <v>1024</v>
      </c>
      <c r="AS7164" s="116">
        <v>1563</v>
      </c>
    </row>
    <row r="7165" spans="40:45" x14ac:dyDescent="0.25">
      <c r="AN7165" s="116" t="s">
        <v>1090</v>
      </c>
      <c r="AO7165" s="116"/>
      <c r="AP7165" s="116"/>
      <c r="AQ7165" s="116" t="s">
        <v>1035</v>
      </c>
      <c r="AR7165" s="116" t="s">
        <v>1024</v>
      </c>
      <c r="AS7165" s="116">
        <v>929</v>
      </c>
    </row>
    <row r="7166" spans="40:45" x14ac:dyDescent="0.25">
      <c r="AN7166" s="116" t="s">
        <v>1090</v>
      </c>
      <c r="AO7166" s="116"/>
      <c r="AP7166" s="116"/>
      <c r="AQ7166" s="116" t="s">
        <v>1036</v>
      </c>
      <c r="AR7166" s="116" t="s">
        <v>1024</v>
      </c>
      <c r="AS7166" s="116">
        <v>701</v>
      </c>
    </row>
    <row r="7167" spans="40:45" x14ac:dyDescent="0.25">
      <c r="AN7167" s="116" t="s">
        <v>1090</v>
      </c>
      <c r="AO7167" s="116"/>
      <c r="AP7167" s="116"/>
      <c r="AQ7167" s="116" t="s">
        <v>1037</v>
      </c>
      <c r="AR7167" s="116" t="s">
        <v>1024</v>
      </c>
      <c r="AS7167" s="116">
        <v>1176</v>
      </c>
    </row>
    <row r="7168" spans="40:45" x14ac:dyDescent="0.25">
      <c r="AN7168" s="116" t="s">
        <v>1090</v>
      </c>
      <c r="AO7168" s="116"/>
      <c r="AP7168" s="116"/>
      <c r="AQ7168" s="116" t="s">
        <v>1038</v>
      </c>
      <c r="AR7168" s="116" t="s">
        <v>1024</v>
      </c>
      <c r="AS7168" s="116">
        <v>754</v>
      </c>
    </row>
    <row r="7169" spans="40:45" x14ac:dyDescent="0.25">
      <c r="AN7169" s="116" t="s">
        <v>1090</v>
      </c>
      <c r="AO7169" s="116"/>
      <c r="AP7169" s="116"/>
      <c r="AQ7169" s="116" t="s">
        <v>1039</v>
      </c>
      <c r="AR7169" s="116" t="s">
        <v>1024</v>
      </c>
      <c r="AS7169" s="116">
        <v>981</v>
      </c>
    </row>
    <row r="7170" spans="40:45" x14ac:dyDescent="0.25">
      <c r="AN7170" s="116" t="s">
        <v>1090</v>
      </c>
      <c r="AO7170" s="116"/>
      <c r="AP7170" s="116"/>
      <c r="AQ7170" s="116" t="s">
        <v>1040</v>
      </c>
      <c r="AR7170" s="116" t="s">
        <v>1024</v>
      </c>
      <c r="AS7170" s="116">
        <v>315</v>
      </c>
    </row>
    <row r="7171" spans="40:45" x14ac:dyDescent="0.25">
      <c r="AN7171" s="116" t="s">
        <v>1090</v>
      </c>
      <c r="AO7171" s="116"/>
      <c r="AP7171" s="116"/>
      <c r="AQ7171" s="116" t="s">
        <v>1041</v>
      </c>
      <c r="AR7171" s="116" t="s">
        <v>1024</v>
      </c>
      <c r="AS7171" s="116">
        <v>777</v>
      </c>
    </row>
    <row r="7172" spans="40:45" x14ac:dyDescent="0.25">
      <c r="AN7172" s="116" t="s">
        <v>1090</v>
      </c>
      <c r="AO7172" s="116"/>
      <c r="AP7172" s="116"/>
      <c r="AQ7172" s="116" t="s">
        <v>1042</v>
      </c>
      <c r="AR7172" s="116" t="s">
        <v>1024</v>
      </c>
      <c r="AS7172" s="116">
        <v>803</v>
      </c>
    </row>
    <row r="7173" spans="40:45" x14ac:dyDescent="0.25">
      <c r="AN7173" s="116" t="s">
        <v>1090</v>
      </c>
      <c r="AO7173" s="116"/>
      <c r="AP7173" s="116"/>
      <c r="AQ7173" s="116" t="s">
        <v>3</v>
      </c>
      <c r="AR7173" s="116" t="s">
        <v>1024</v>
      </c>
      <c r="AS7173" s="116">
        <v>7999</v>
      </c>
    </row>
    <row r="7174" spans="40:45" x14ac:dyDescent="0.25">
      <c r="AN7174" s="116" t="s">
        <v>1282</v>
      </c>
      <c r="AO7174" s="116"/>
      <c r="AP7174" s="116"/>
      <c r="AQ7174" s="116" t="s">
        <v>1034</v>
      </c>
      <c r="AR7174" s="116" t="s">
        <v>1024</v>
      </c>
      <c r="AS7174" s="116">
        <v>209</v>
      </c>
    </row>
    <row r="7175" spans="40:45" x14ac:dyDescent="0.25">
      <c r="AN7175" s="116" t="s">
        <v>1282</v>
      </c>
      <c r="AO7175" s="116"/>
      <c r="AP7175" s="116"/>
      <c r="AQ7175" s="116" t="s">
        <v>1035</v>
      </c>
      <c r="AR7175" s="116" t="s">
        <v>1024</v>
      </c>
      <c r="AS7175" s="116">
        <v>86</v>
      </c>
    </row>
    <row r="7176" spans="40:45" x14ac:dyDescent="0.25">
      <c r="AN7176" s="116" t="s">
        <v>1282</v>
      </c>
      <c r="AO7176" s="116"/>
      <c r="AP7176" s="116"/>
      <c r="AQ7176" s="116" t="s">
        <v>1036</v>
      </c>
      <c r="AR7176" s="116" t="s">
        <v>1024</v>
      </c>
      <c r="AS7176" s="116">
        <v>122</v>
      </c>
    </row>
    <row r="7177" spans="40:45" x14ac:dyDescent="0.25">
      <c r="AN7177" s="116" t="s">
        <v>1282</v>
      </c>
      <c r="AO7177" s="116"/>
      <c r="AP7177" s="116"/>
      <c r="AQ7177" s="116" t="s">
        <v>1037</v>
      </c>
      <c r="AR7177" s="116" t="s">
        <v>1024</v>
      </c>
      <c r="AS7177" s="116">
        <v>92</v>
      </c>
    </row>
    <row r="7178" spans="40:45" x14ac:dyDescent="0.25">
      <c r="AN7178" s="116" t="s">
        <v>1282</v>
      </c>
      <c r="AO7178" s="116"/>
      <c r="AP7178" s="116"/>
      <c r="AQ7178" s="116" t="s">
        <v>1038</v>
      </c>
      <c r="AR7178" s="116" t="s">
        <v>1024</v>
      </c>
      <c r="AS7178" s="116">
        <v>103</v>
      </c>
    </row>
    <row r="7179" spans="40:45" x14ac:dyDescent="0.25">
      <c r="AN7179" s="116" t="s">
        <v>1282</v>
      </c>
      <c r="AO7179" s="116"/>
      <c r="AP7179" s="116"/>
      <c r="AQ7179" s="116" t="s">
        <v>1039</v>
      </c>
      <c r="AR7179" s="116" t="s">
        <v>1024</v>
      </c>
      <c r="AS7179" s="116">
        <v>102</v>
      </c>
    </row>
    <row r="7180" spans="40:45" x14ac:dyDescent="0.25">
      <c r="AN7180" s="116" t="s">
        <v>1282</v>
      </c>
      <c r="AO7180" s="116"/>
      <c r="AP7180" s="116"/>
      <c r="AQ7180" s="116" t="s">
        <v>1040</v>
      </c>
      <c r="AR7180" s="116" t="s">
        <v>1024</v>
      </c>
      <c r="AS7180" s="116">
        <v>20</v>
      </c>
    </row>
    <row r="7181" spans="40:45" x14ac:dyDescent="0.25">
      <c r="AN7181" s="116" t="s">
        <v>1282</v>
      </c>
      <c r="AO7181" s="116"/>
      <c r="AP7181" s="116"/>
      <c r="AQ7181" s="116" t="s">
        <v>1041</v>
      </c>
      <c r="AR7181" s="116" t="s">
        <v>1024</v>
      </c>
      <c r="AS7181" s="116">
        <v>103</v>
      </c>
    </row>
    <row r="7182" spans="40:45" x14ac:dyDescent="0.25">
      <c r="AN7182" s="116" t="s">
        <v>1282</v>
      </c>
      <c r="AO7182" s="116"/>
      <c r="AP7182" s="116"/>
      <c r="AQ7182" s="116" t="s">
        <v>1042</v>
      </c>
      <c r="AR7182" s="116" t="s">
        <v>1024</v>
      </c>
      <c r="AS7182" s="116">
        <v>103</v>
      </c>
    </row>
    <row r="7183" spans="40:45" x14ac:dyDescent="0.25">
      <c r="AN7183" s="116" t="s">
        <v>1282</v>
      </c>
      <c r="AO7183" s="116"/>
      <c r="AP7183" s="116"/>
      <c r="AQ7183" s="116" t="s">
        <v>3</v>
      </c>
      <c r="AR7183" s="116" t="s">
        <v>1024</v>
      </c>
      <c r="AS7183" s="116">
        <v>940</v>
      </c>
    </row>
    <row r="7184" spans="40:45" x14ac:dyDescent="0.25">
      <c r="AN7184" s="116" t="s">
        <v>1281</v>
      </c>
      <c r="AO7184" s="116"/>
      <c r="AP7184" s="116"/>
      <c r="AQ7184" s="116" t="s">
        <v>1034</v>
      </c>
      <c r="AR7184" s="116" t="s">
        <v>1024</v>
      </c>
      <c r="AS7184" s="116">
        <v>254</v>
      </c>
    </row>
    <row r="7185" spans="40:45" x14ac:dyDescent="0.25">
      <c r="AN7185" s="116" t="s">
        <v>1281</v>
      </c>
      <c r="AO7185" s="116"/>
      <c r="AP7185" s="116"/>
      <c r="AQ7185" s="116" t="s">
        <v>1035</v>
      </c>
      <c r="AR7185" s="116" t="s">
        <v>1024</v>
      </c>
      <c r="AS7185" s="116">
        <v>202</v>
      </c>
    </row>
    <row r="7186" spans="40:45" x14ac:dyDescent="0.25">
      <c r="AN7186" s="116" t="s">
        <v>1281</v>
      </c>
      <c r="AO7186" s="116"/>
      <c r="AP7186" s="116"/>
      <c r="AQ7186" s="116" t="s">
        <v>1036</v>
      </c>
      <c r="AR7186" s="116" t="s">
        <v>1024</v>
      </c>
      <c r="AS7186" s="116">
        <v>209</v>
      </c>
    </row>
    <row r="7187" spans="40:45" x14ac:dyDescent="0.25">
      <c r="AN7187" s="116" t="s">
        <v>1281</v>
      </c>
      <c r="AO7187" s="116"/>
      <c r="AP7187" s="116"/>
      <c r="AQ7187" s="116" t="s">
        <v>1037</v>
      </c>
      <c r="AR7187" s="116" t="s">
        <v>1024</v>
      </c>
      <c r="AS7187" s="116">
        <v>593</v>
      </c>
    </row>
    <row r="7188" spans="40:45" x14ac:dyDescent="0.25">
      <c r="AN7188" s="116" t="s">
        <v>1281</v>
      </c>
      <c r="AO7188" s="116"/>
      <c r="AP7188" s="116"/>
      <c r="AQ7188" s="116" t="s">
        <v>1038</v>
      </c>
      <c r="AR7188" s="116" t="s">
        <v>1024</v>
      </c>
      <c r="AS7188" s="116">
        <v>166</v>
      </c>
    </row>
    <row r="7189" spans="40:45" x14ac:dyDescent="0.25">
      <c r="AN7189" s="116" t="s">
        <v>1281</v>
      </c>
      <c r="AO7189" s="116"/>
      <c r="AP7189" s="116"/>
      <c r="AQ7189" s="116" t="s">
        <v>1039</v>
      </c>
      <c r="AR7189" s="116" t="s">
        <v>1024</v>
      </c>
      <c r="AS7189" s="116">
        <v>305</v>
      </c>
    </row>
    <row r="7190" spans="40:45" x14ac:dyDescent="0.25">
      <c r="AN7190" s="116" t="s">
        <v>1281</v>
      </c>
      <c r="AO7190" s="116"/>
      <c r="AP7190" s="116"/>
      <c r="AQ7190" s="116" t="s">
        <v>1040</v>
      </c>
      <c r="AR7190" s="116" t="s">
        <v>1024</v>
      </c>
      <c r="AS7190" s="116">
        <v>92</v>
      </c>
    </row>
    <row r="7191" spans="40:45" x14ac:dyDescent="0.25">
      <c r="AN7191" s="116" t="s">
        <v>1281</v>
      </c>
      <c r="AO7191" s="116"/>
      <c r="AP7191" s="116"/>
      <c r="AQ7191" s="116" t="s">
        <v>1041</v>
      </c>
      <c r="AR7191" s="116" t="s">
        <v>1024</v>
      </c>
      <c r="AS7191" s="116">
        <v>194</v>
      </c>
    </row>
    <row r="7192" spans="40:45" x14ac:dyDescent="0.25">
      <c r="AN7192" s="116" t="s">
        <v>1281</v>
      </c>
      <c r="AO7192" s="116"/>
      <c r="AP7192" s="116"/>
      <c r="AQ7192" s="116" t="s">
        <v>1042</v>
      </c>
      <c r="AR7192" s="116" t="s">
        <v>1024</v>
      </c>
      <c r="AS7192" s="116">
        <v>150</v>
      </c>
    </row>
    <row r="7193" spans="40:45" x14ac:dyDescent="0.25">
      <c r="AN7193" s="116" t="s">
        <v>1281</v>
      </c>
      <c r="AO7193" s="116"/>
      <c r="AP7193" s="116"/>
      <c r="AQ7193" s="116" t="s">
        <v>3</v>
      </c>
      <c r="AR7193" s="116" t="s">
        <v>1024</v>
      </c>
      <c r="AS7193" s="116">
        <v>2165</v>
      </c>
    </row>
    <row r="7194" spans="40:45" x14ac:dyDescent="0.25">
      <c r="AN7194" s="116" t="s">
        <v>1283</v>
      </c>
      <c r="AO7194" s="116"/>
      <c r="AP7194" s="116"/>
      <c r="AQ7194" s="116" t="s">
        <v>1034</v>
      </c>
      <c r="AR7194" s="116" t="s">
        <v>1024</v>
      </c>
      <c r="AS7194" s="116">
        <v>1444</v>
      </c>
    </row>
    <row r="7195" spans="40:45" x14ac:dyDescent="0.25">
      <c r="AN7195" s="116" t="s">
        <v>1283</v>
      </c>
      <c r="AO7195" s="116"/>
      <c r="AP7195" s="116"/>
      <c r="AQ7195" s="116" t="s">
        <v>1035</v>
      </c>
      <c r="AR7195" s="116" t="s">
        <v>1024</v>
      </c>
      <c r="AS7195" s="116">
        <v>551</v>
      </c>
    </row>
    <row r="7196" spans="40:45" x14ac:dyDescent="0.25">
      <c r="AN7196" s="116" t="s">
        <v>1283</v>
      </c>
      <c r="AO7196" s="116"/>
      <c r="AP7196" s="116"/>
      <c r="AQ7196" s="116" t="s">
        <v>1036</v>
      </c>
      <c r="AR7196" s="116" t="s">
        <v>1024</v>
      </c>
      <c r="AS7196" s="116">
        <v>358</v>
      </c>
    </row>
    <row r="7197" spans="40:45" x14ac:dyDescent="0.25">
      <c r="AN7197" s="116" t="s">
        <v>1283</v>
      </c>
      <c r="AO7197" s="116"/>
      <c r="AP7197" s="116"/>
      <c r="AQ7197" s="116" t="s">
        <v>1037</v>
      </c>
      <c r="AR7197" s="116" t="s">
        <v>1024</v>
      </c>
      <c r="AS7197" s="116">
        <v>911</v>
      </c>
    </row>
    <row r="7198" spans="40:45" x14ac:dyDescent="0.25">
      <c r="AN7198" s="116" t="s">
        <v>1283</v>
      </c>
      <c r="AO7198" s="116"/>
      <c r="AP7198" s="116"/>
      <c r="AQ7198" s="116" t="s">
        <v>1038</v>
      </c>
      <c r="AR7198" s="116" t="s">
        <v>1024</v>
      </c>
      <c r="AS7198" s="116">
        <v>684</v>
      </c>
    </row>
    <row r="7199" spans="40:45" x14ac:dyDescent="0.25">
      <c r="AN7199" s="116" t="s">
        <v>1283</v>
      </c>
      <c r="AO7199" s="116"/>
      <c r="AP7199" s="116"/>
      <c r="AQ7199" s="116" t="s">
        <v>1039</v>
      </c>
      <c r="AR7199" s="116" t="s">
        <v>1024</v>
      </c>
      <c r="AS7199" s="116">
        <v>643</v>
      </c>
    </row>
    <row r="7200" spans="40:45" x14ac:dyDescent="0.25">
      <c r="AN7200" s="116" t="s">
        <v>1283</v>
      </c>
      <c r="AO7200" s="116"/>
      <c r="AP7200" s="116"/>
      <c r="AQ7200" s="116" t="s">
        <v>1040</v>
      </c>
      <c r="AR7200" s="116" t="s">
        <v>1024</v>
      </c>
      <c r="AS7200" s="116">
        <v>199</v>
      </c>
    </row>
    <row r="7201" spans="40:45" x14ac:dyDescent="0.25">
      <c r="AN7201" s="116" t="s">
        <v>1283</v>
      </c>
      <c r="AO7201" s="116"/>
      <c r="AP7201" s="116"/>
      <c r="AQ7201" s="116" t="s">
        <v>1041</v>
      </c>
      <c r="AR7201" s="116" t="s">
        <v>1024</v>
      </c>
      <c r="AS7201" s="116">
        <v>725</v>
      </c>
    </row>
    <row r="7202" spans="40:45" x14ac:dyDescent="0.25">
      <c r="AN7202" s="116" t="s">
        <v>1283</v>
      </c>
      <c r="AO7202" s="116"/>
      <c r="AP7202" s="116"/>
      <c r="AQ7202" s="116" t="s">
        <v>1042</v>
      </c>
      <c r="AR7202" s="116" t="s">
        <v>1024</v>
      </c>
      <c r="AS7202" s="116">
        <v>570</v>
      </c>
    </row>
    <row r="7203" spans="40:45" x14ac:dyDescent="0.25">
      <c r="AN7203" s="116" t="s">
        <v>1283</v>
      </c>
      <c r="AO7203" s="116"/>
      <c r="AP7203" s="116"/>
      <c r="AQ7203" s="116" t="s">
        <v>3</v>
      </c>
      <c r="AR7203" s="116" t="s">
        <v>1024</v>
      </c>
      <c r="AS7203" s="116">
        <v>6085</v>
      </c>
    </row>
    <row r="7204" spans="40:45" x14ac:dyDescent="0.25">
      <c r="AN7204" s="116" t="s">
        <v>1284</v>
      </c>
      <c r="AO7204" s="116"/>
      <c r="AP7204" s="116"/>
      <c r="AQ7204" s="116" t="s">
        <v>1034</v>
      </c>
      <c r="AR7204" s="116" t="s">
        <v>1024</v>
      </c>
      <c r="AS7204" s="116">
        <v>1323</v>
      </c>
    </row>
    <row r="7205" spans="40:45" x14ac:dyDescent="0.25">
      <c r="AN7205" s="116" t="s">
        <v>1284</v>
      </c>
      <c r="AO7205" s="116"/>
      <c r="AP7205" s="116"/>
      <c r="AQ7205" s="116" t="s">
        <v>1035</v>
      </c>
      <c r="AR7205" s="116" t="s">
        <v>1024</v>
      </c>
      <c r="AS7205" s="116">
        <v>476</v>
      </c>
    </row>
    <row r="7206" spans="40:45" x14ac:dyDescent="0.25">
      <c r="AN7206" s="116" t="s">
        <v>1284</v>
      </c>
      <c r="AO7206" s="116"/>
      <c r="AP7206" s="116"/>
      <c r="AQ7206" s="116" t="s">
        <v>1036</v>
      </c>
      <c r="AR7206" s="116" t="s">
        <v>1024</v>
      </c>
      <c r="AS7206" s="116">
        <v>356</v>
      </c>
    </row>
    <row r="7207" spans="40:45" x14ac:dyDescent="0.25">
      <c r="AN7207" s="116" t="s">
        <v>1284</v>
      </c>
      <c r="AO7207" s="116"/>
      <c r="AP7207" s="116"/>
      <c r="AQ7207" s="116" t="s">
        <v>1037</v>
      </c>
      <c r="AR7207" s="116" t="s">
        <v>1024</v>
      </c>
      <c r="AS7207" s="116">
        <v>735</v>
      </c>
    </row>
    <row r="7208" spans="40:45" x14ac:dyDescent="0.25">
      <c r="AN7208" s="116" t="s">
        <v>1284</v>
      </c>
      <c r="AO7208" s="116"/>
      <c r="AP7208" s="116"/>
      <c r="AQ7208" s="116" t="s">
        <v>1038</v>
      </c>
      <c r="AR7208" s="116" t="s">
        <v>1024</v>
      </c>
      <c r="AS7208" s="116">
        <v>578</v>
      </c>
    </row>
    <row r="7209" spans="40:45" x14ac:dyDescent="0.25">
      <c r="AN7209" s="116" t="s">
        <v>1284</v>
      </c>
      <c r="AO7209" s="116"/>
      <c r="AP7209" s="116"/>
      <c r="AQ7209" s="116" t="s">
        <v>1039</v>
      </c>
      <c r="AR7209" s="116" t="s">
        <v>1024</v>
      </c>
      <c r="AS7209" s="116">
        <v>560</v>
      </c>
    </row>
    <row r="7210" spans="40:45" x14ac:dyDescent="0.25">
      <c r="AN7210" s="116" t="s">
        <v>1284</v>
      </c>
      <c r="AO7210" s="116"/>
      <c r="AP7210" s="116"/>
      <c r="AQ7210" s="116" t="s">
        <v>1040</v>
      </c>
      <c r="AR7210" s="116" t="s">
        <v>1024</v>
      </c>
      <c r="AS7210" s="116">
        <v>145</v>
      </c>
    </row>
    <row r="7211" spans="40:45" x14ac:dyDescent="0.25">
      <c r="AN7211" s="116" t="s">
        <v>1284</v>
      </c>
      <c r="AO7211" s="116"/>
      <c r="AP7211" s="116"/>
      <c r="AQ7211" s="116" t="s">
        <v>1041</v>
      </c>
      <c r="AR7211" s="116" t="s">
        <v>1024</v>
      </c>
      <c r="AS7211" s="116">
        <v>575</v>
      </c>
    </row>
    <row r="7212" spans="40:45" x14ac:dyDescent="0.25">
      <c r="AN7212" s="116" t="s">
        <v>1284</v>
      </c>
      <c r="AO7212" s="116"/>
      <c r="AP7212" s="116"/>
      <c r="AQ7212" s="116" t="s">
        <v>1042</v>
      </c>
      <c r="AR7212" s="116" t="s">
        <v>1024</v>
      </c>
      <c r="AS7212" s="116">
        <v>510</v>
      </c>
    </row>
    <row r="7213" spans="40:45" x14ac:dyDescent="0.25">
      <c r="AN7213" s="116" t="s">
        <v>1284</v>
      </c>
      <c r="AO7213" s="116"/>
      <c r="AP7213" s="116"/>
      <c r="AQ7213" s="116" t="s">
        <v>3</v>
      </c>
      <c r="AR7213" s="116" t="s">
        <v>1024</v>
      </c>
      <c r="AS7213" s="116">
        <v>5258</v>
      </c>
    </row>
    <row r="7214" spans="40:45" x14ac:dyDescent="0.25">
      <c r="AN7214" s="116" t="s">
        <v>1285</v>
      </c>
      <c r="AO7214" s="116"/>
      <c r="AP7214" s="116"/>
      <c r="AQ7214" s="116" t="s">
        <v>1034</v>
      </c>
      <c r="AR7214" s="116" t="s">
        <v>1024</v>
      </c>
      <c r="AS7214" s="116">
        <v>1239</v>
      </c>
    </row>
    <row r="7215" spans="40:45" x14ac:dyDescent="0.25">
      <c r="AN7215" s="116" t="s">
        <v>1285</v>
      </c>
      <c r="AO7215" s="116"/>
      <c r="AP7215" s="116"/>
      <c r="AQ7215" s="116" t="s">
        <v>1035</v>
      </c>
      <c r="AR7215" s="116" t="s">
        <v>1024</v>
      </c>
      <c r="AS7215" s="116">
        <v>417</v>
      </c>
    </row>
    <row r="7216" spans="40:45" x14ac:dyDescent="0.25">
      <c r="AN7216" s="116" t="s">
        <v>1285</v>
      </c>
      <c r="AO7216" s="116"/>
      <c r="AP7216" s="116"/>
      <c r="AQ7216" s="116" t="s">
        <v>1036</v>
      </c>
      <c r="AR7216" s="116" t="s">
        <v>1024</v>
      </c>
      <c r="AS7216" s="116">
        <v>306</v>
      </c>
    </row>
    <row r="7217" spans="40:45" x14ac:dyDescent="0.25">
      <c r="AN7217" s="116" t="s">
        <v>1285</v>
      </c>
      <c r="AO7217" s="116"/>
      <c r="AP7217" s="116"/>
      <c r="AQ7217" s="116" t="s">
        <v>1037</v>
      </c>
      <c r="AR7217" s="116" t="s">
        <v>1024</v>
      </c>
      <c r="AS7217" s="116">
        <v>658</v>
      </c>
    </row>
    <row r="7218" spans="40:45" x14ac:dyDescent="0.25">
      <c r="AN7218" s="116" t="s">
        <v>1285</v>
      </c>
      <c r="AO7218" s="116"/>
      <c r="AP7218" s="116"/>
      <c r="AQ7218" s="116" t="s">
        <v>1038</v>
      </c>
      <c r="AR7218" s="116" t="s">
        <v>1024</v>
      </c>
      <c r="AS7218" s="116">
        <v>573</v>
      </c>
    </row>
    <row r="7219" spans="40:45" x14ac:dyDescent="0.25">
      <c r="AN7219" s="116" t="s">
        <v>1285</v>
      </c>
      <c r="AO7219" s="116"/>
      <c r="AP7219" s="116"/>
      <c r="AQ7219" s="116" t="s">
        <v>1039</v>
      </c>
      <c r="AR7219" s="116" t="s">
        <v>1024</v>
      </c>
      <c r="AS7219" s="116">
        <v>487</v>
      </c>
    </row>
    <row r="7220" spans="40:45" x14ac:dyDescent="0.25">
      <c r="AN7220" s="116" t="s">
        <v>1285</v>
      </c>
      <c r="AO7220" s="116"/>
      <c r="AP7220" s="116"/>
      <c r="AQ7220" s="116" t="s">
        <v>1040</v>
      </c>
      <c r="AR7220" s="116" t="s">
        <v>1024</v>
      </c>
      <c r="AS7220" s="116">
        <v>140</v>
      </c>
    </row>
    <row r="7221" spans="40:45" x14ac:dyDescent="0.25">
      <c r="AN7221" s="116" t="s">
        <v>1285</v>
      </c>
      <c r="AO7221" s="116"/>
      <c r="AP7221" s="116"/>
      <c r="AQ7221" s="116" t="s">
        <v>1041</v>
      </c>
      <c r="AR7221" s="116" t="s">
        <v>1024</v>
      </c>
      <c r="AS7221" s="116">
        <v>556</v>
      </c>
    </row>
    <row r="7222" spans="40:45" x14ac:dyDescent="0.25">
      <c r="AN7222" s="116" t="s">
        <v>1285</v>
      </c>
      <c r="AO7222" s="116"/>
      <c r="AP7222" s="116"/>
      <c r="AQ7222" s="116" t="s">
        <v>1042</v>
      </c>
      <c r="AR7222" s="116" t="s">
        <v>1024</v>
      </c>
      <c r="AS7222" s="116">
        <v>501</v>
      </c>
    </row>
    <row r="7223" spans="40:45" x14ac:dyDescent="0.25">
      <c r="AN7223" s="116" t="s">
        <v>1285</v>
      </c>
      <c r="AO7223" s="116"/>
      <c r="AP7223" s="116"/>
      <c r="AQ7223" s="116" t="s">
        <v>3</v>
      </c>
      <c r="AR7223" s="116" t="s">
        <v>1024</v>
      </c>
      <c r="AS7223" s="116">
        <v>4877</v>
      </c>
    </row>
    <row r="7224" spans="40:45" x14ac:dyDescent="0.25">
      <c r="AN7224" s="116" t="s">
        <v>1286</v>
      </c>
      <c r="AO7224" s="116"/>
      <c r="AP7224" s="116"/>
      <c r="AQ7224" s="116" t="s">
        <v>1034</v>
      </c>
      <c r="AR7224" s="116" t="s">
        <v>1024</v>
      </c>
      <c r="AS7224" s="116">
        <v>1260</v>
      </c>
    </row>
    <row r="7225" spans="40:45" x14ac:dyDescent="0.25">
      <c r="AN7225" s="116" t="s">
        <v>1286</v>
      </c>
      <c r="AO7225" s="116"/>
      <c r="AP7225" s="116"/>
      <c r="AQ7225" s="116" t="s">
        <v>1035</v>
      </c>
      <c r="AR7225" s="116" t="s">
        <v>1024</v>
      </c>
      <c r="AS7225" s="116">
        <v>337</v>
      </c>
    </row>
    <row r="7226" spans="40:45" x14ac:dyDescent="0.25">
      <c r="AN7226" s="116" t="s">
        <v>1286</v>
      </c>
      <c r="AO7226" s="116"/>
      <c r="AP7226" s="116"/>
      <c r="AQ7226" s="116" t="s">
        <v>1036</v>
      </c>
      <c r="AR7226" s="116" t="s">
        <v>1024</v>
      </c>
      <c r="AS7226" s="116">
        <v>175</v>
      </c>
    </row>
    <row r="7227" spans="40:45" x14ac:dyDescent="0.25">
      <c r="AN7227" s="116" t="s">
        <v>1286</v>
      </c>
      <c r="AO7227" s="116"/>
      <c r="AP7227" s="116"/>
      <c r="AQ7227" s="116" t="s">
        <v>1037</v>
      </c>
      <c r="AR7227" s="116" t="s">
        <v>1024</v>
      </c>
      <c r="AS7227" s="116">
        <v>735</v>
      </c>
    </row>
    <row r="7228" spans="40:45" x14ac:dyDescent="0.25">
      <c r="AN7228" s="116" t="s">
        <v>1286</v>
      </c>
      <c r="AO7228" s="116"/>
      <c r="AP7228" s="116"/>
      <c r="AQ7228" s="116" t="s">
        <v>1038</v>
      </c>
      <c r="AR7228" s="116" t="s">
        <v>1024</v>
      </c>
      <c r="AS7228" s="116">
        <v>640</v>
      </c>
    </row>
    <row r="7229" spans="40:45" x14ac:dyDescent="0.25">
      <c r="AN7229" s="116" t="s">
        <v>1286</v>
      </c>
      <c r="AO7229" s="116"/>
      <c r="AP7229" s="116"/>
      <c r="AQ7229" s="116" t="s">
        <v>1039</v>
      </c>
      <c r="AR7229" s="116" t="s">
        <v>1024</v>
      </c>
      <c r="AS7229" s="116">
        <v>487</v>
      </c>
    </row>
    <row r="7230" spans="40:45" x14ac:dyDescent="0.25">
      <c r="AN7230" s="116" t="s">
        <v>1286</v>
      </c>
      <c r="AO7230" s="116"/>
      <c r="AP7230" s="116"/>
      <c r="AQ7230" s="116" t="s">
        <v>1040</v>
      </c>
      <c r="AR7230" s="116" t="s">
        <v>1024</v>
      </c>
      <c r="AS7230" s="116">
        <v>175</v>
      </c>
    </row>
    <row r="7231" spans="40:45" x14ac:dyDescent="0.25">
      <c r="AN7231" s="116" t="s">
        <v>1286</v>
      </c>
      <c r="AO7231" s="116"/>
      <c r="AP7231" s="116"/>
      <c r="AQ7231" s="116" t="s">
        <v>1041</v>
      </c>
      <c r="AR7231" s="116" t="s">
        <v>1024</v>
      </c>
      <c r="AS7231" s="116">
        <v>645</v>
      </c>
    </row>
    <row r="7232" spans="40:45" x14ac:dyDescent="0.25">
      <c r="AN7232" s="116" t="s">
        <v>1286</v>
      </c>
      <c r="AO7232" s="116"/>
      <c r="AP7232" s="116"/>
      <c r="AQ7232" s="116" t="s">
        <v>1042</v>
      </c>
      <c r="AR7232" s="116" t="s">
        <v>1024</v>
      </c>
      <c r="AS7232" s="116">
        <v>422</v>
      </c>
    </row>
    <row r="7233" spans="40:45" x14ac:dyDescent="0.25">
      <c r="AN7233" s="116" t="s">
        <v>1286</v>
      </c>
      <c r="AO7233" s="116"/>
      <c r="AP7233" s="116"/>
      <c r="AQ7233" s="116" t="s">
        <v>3</v>
      </c>
      <c r="AR7233" s="116" t="s">
        <v>1024</v>
      </c>
      <c r="AS7233" s="116">
        <v>4876</v>
      </c>
    </row>
    <row r="7234" spans="40:45" x14ac:dyDescent="0.25">
      <c r="AN7234" s="116" t="s">
        <v>1287</v>
      </c>
      <c r="AO7234" s="116"/>
      <c r="AP7234" s="116"/>
      <c r="AQ7234" s="116" t="s">
        <v>1034</v>
      </c>
      <c r="AR7234" s="116" t="s">
        <v>1024</v>
      </c>
      <c r="AS7234" s="116">
        <v>1247</v>
      </c>
    </row>
    <row r="7235" spans="40:45" x14ac:dyDescent="0.25">
      <c r="AN7235" s="116" t="s">
        <v>1287</v>
      </c>
      <c r="AO7235" s="116"/>
      <c r="AP7235" s="116"/>
      <c r="AQ7235" s="116" t="s">
        <v>1035</v>
      </c>
      <c r="AR7235" s="116" t="s">
        <v>1024</v>
      </c>
      <c r="AS7235" s="116">
        <v>420</v>
      </c>
    </row>
    <row r="7236" spans="40:45" x14ac:dyDescent="0.25">
      <c r="AN7236" s="116" t="s">
        <v>1287</v>
      </c>
      <c r="AO7236" s="116"/>
      <c r="AP7236" s="116"/>
      <c r="AQ7236" s="116" t="s">
        <v>1036</v>
      </c>
      <c r="AR7236" s="116" t="s">
        <v>1024</v>
      </c>
      <c r="AS7236" s="116">
        <v>308</v>
      </c>
    </row>
    <row r="7237" spans="40:45" x14ac:dyDescent="0.25">
      <c r="AN7237" s="116" t="s">
        <v>1287</v>
      </c>
      <c r="AO7237" s="116"/>
      <c r="AP7237" s="116"/>
      <c r="AQ7237" s="116" t="s">
        <v>1037</v>
      </c>
      <c r="AR7237" s="116" t="s">
        <v>1024</v>
      </c>
      <c r="AS7237" s="116">
        <v>930</v>
      </c>
    </row>
    <row r="7238" spans="40:45" x14ac:dyDescent="0.25">
      <c r="AN7238" s="116" t="s">
        <v>1287</v>
      </c>
      <c r="AO7238" s="116"/>
      <c r="AP7238" s="116"/>
      <c r="AQ7238" s="116" t="s">
        <v>1038</v>
      </c>
      <c r="AR7238" s="116" t="s">
        <v>1024</v>
      </c>
      <c r="AS7238" s="116">
        <v>637</v>
      </c>
    </row>
    <row r="7239" spans="40:45" x14ac:dyDescent="0.25">
      <c r="AN7239" s="116" t="s">
        <v>1287</v>
      </c>
      <c r="AO7239" s="116"/>
      <c r="AP7239" s="116"/>
      <c r="AQ7239" s="116" t="s">
        <v>1039</v>
      </c>
      <c r="AR7239" s="116" t="s">
        <v>1024</v>
      </c>
      <c r="AS7239" s="116">
        <v>595</v>
      </c>
    </row>
    <row r="7240" spans="40:45" x14ac:dyDescent="0.25">
      <c r="AN7240" s="116" t="s">
        <v>1287</v>
      </c>
      <c r="AO7240" s="116"/>
      <c r="AP7240" s="116"/>
      <c r="AQ7240" s="116" t="s">
        <v>1040</v>
      </c>
      <c r="AR7240" s="116" t="s">
        <v>1024</v>
      </c>
      <c r="AS7240" s="116">
        <v>170</v>
      </c>
    </row>
    <row r="7241" spans="40:45" x14ac:dyDescent="0.25">
      <c r="AN7241" s="116" t="s">
        <v>1287</v>
      </c>
      <c r="AO7241" s="116"/>
      <c r="AP7241" s="116"/>
      <c r="AQ7241" s="116" t="s">
        <v>1041</v>
      </c>
      <c r="AR7241" s="116" t="s">
        <v>1024</v>
      </c>
      <c r="AS7241" s="116">
        <v>644</v>
      </c>
    </row>
    <row r="7242" spans="40:45" x14ac:dyDescent="0.25">
      <c r="AN7242" s="116" t="s">
        <v>1287</v>
      </c>
      <c r="AO7242" s="116"/>
      <c r="AP7242" s="116"/>
      <c r="AQ7242" s="116" t="s">
        <v>1042</v>
      </c>
      <c r="AR7242" s="116" t="s">
        <v>1024</v>
      </c>
      <c r="AS7242" s="116">
        <v>465</v>
      </c>
    </row>
    <row r="7243" spans="40:45" x14ac:dyDescent="0.25">
      <c r="AN7243" s="116" t="s">
        <v>1287</v>
      </c>
      <c r="AO7243" s="116"/>
      <c r="AP7243" s="116"/>
      <c r="AQ7243" s="116" t="s">
        <v>3</v>
      </c>
      <c r="AR7243" s="116" t="s">
        <v>1024</v>
      </c>
      <c r="AS7243" s="116">
        <v>5416</v>
      </c>
    </row>
    <row r="7244" spans="40:45" x14ac:dyDescent="0.25">
      <c r="AN7244" s="116" t="s">
        <v>1288</v>
      </c>
      <c r="AO7244" s="116"/>
      <c r="AP7244" s="116"/>
      <c r="AQ7244" s="116" t="s">
        <v>1034</v>
      </c>
      <c r="AR7244" s="116" t="s">
        <v>1024</v>
      </c>
      <c r="AS7244" s="116">
        <v>1044</v>
      </c>
    </row>
    <row r="7245" spans="40:45" x14ac:dyDescent="0.25">
      <c r="AN7245" s="116" t="s">
        <v>1288</v>
      </c>
      <c r="AO7245" s="116"/>
      <c r="AP7245" s="116"/>
      <c r="AQ7245" s="116" t="s">
        <v>1035</v>
      </c>
      <c r="AR7245" s="116" t="s">
        <v>1024</v>
      </c>
      <c r="AS7245" s="116">
        <v>367</v>
      </c>
    </row>
    <row r="7246" spans="40:45" x14ac:dyDescent="0.25">
      <c r="AN7246" s="116" t="s">
        <v>1288</v>
      </c>
      <c r="AO7246" s="116"/>
      <c r="AP7246" s="116"/>
      <c r="AQ7246" s="116" t="s">
        <v>1036</v>
      </c>
      <c r="AR7246" s="116" t="s">
        <v>1024</v>
      </c>
      <c r="AS7246" s="116">
        <v>265</v>
      </c>
    </row>
    <row r="7247" spans="40:45" x14ac:dyDescent="0.25">
      <c r="AN7247" s="116" t="s">
        <v>1288</v>
      </c>
      <c r="AO7247" s="116"/>
      <c r="AP7247" s="116"/>
      <c r="AQ7247" s="116" t="s">
        <v>1037</v>
      </c>
      <c r="AR7247" s="116" t="s">
        <v>1024</v>
      </c>
      <c r="AS7247" s="116">
        <v>408</v>
      </c>
    </row>
    <row r="7248" spans="40:45" x14ac:dyDescent="0.25">
      <c r="AN7248" s="116" t="s">
        <v>1288</v>
      </c>
      <c r="AO7248" s="116"/>
      <c r="AP7248" s="116"/>
      <c r="AQ7248" s="116" t="s">
        <v>1038</v>
      </c>
      <c r="AR7248" s="116" t="s">
        <v>1024</v>
      </c>
      <c r="AS7248" s="116">
        <v>456</v>
      </c>
    </row>
    <row r="7249" spans="40:45" x14ac:dyDescent="0.25">
      <c r="AN7249" s="116" t="s">
        <v>1288</v>
      </c>
      <c r="AO7249" s="116"/>
      <c r="AP7249" s="116"/>
      <c r="AQ7249" s="116" t="s">
        <v>1039</v>
      </c>
      <c r="AR7249" s="116" t="s">
        <v>1024</v>
      </c>
      <c r="AS7249" s="116">
        <v>377</v>
      </c>
    </row>
    <row r="7250" spans="40:45" x14ac:dyDescent="0.25">
      <c r="AN7250" s="116" t="s">
        <v>1288</v>
      </c>
      <c r="AO7250" s="116"/>
      <c r="AP7250" s="116"/>
      <c r="AQ7250" s="116" t="s">
        <v>1040</v>
      </c>
      <c r="AR7250" s="116" t="s">
        <v>1024</v>
      </c>
      <c r="AS7250" s="116">
        <v>189</v>
      </c>
    </row>
    <row r="7251" spans="40:45" x14ac:dyDescent="0.25">
      <c r="AN7251" s="116" t="s">
        <v>1288</v>
      </c>
      <c r="AO7251" s="116"/>
      <c r="AP7251" s="116"/>
      <c r="AQ7251" s="116" t="s">
        <v>1041</v>
      </c>
      <c r="AR7251" s="116" t="s">
        <v>1024</v>
      </c>
      <c r="AS7251" s="116">
        <v>440</v>
      </c>
    </row>
    <row r="7252" spans="40:45" x14ac:dyDescent="0.25">
      <c r="AN7252" s="116" t="s">
        <v>1288</v>
      </c>
      <c r="AO7252" s="116"/>
      <c r="AP7252" s="116"/>
      <c r="AQ7252" s="116" t="s">
        <v>1042</v>
      </c>
      <c r="AR7252" s="116" t="s">
        <v>1024</v>
      </c>
      <c r="AS7252" s="116">
        <v>343</v>
      </c>
    </row>
    <row r="7253" spans="40:45" x14ac:dyDescent="0.25">
      <c r="AN7253" s="116" t="s">
        <v>1288</v>
      </c>
      <c r="AO7253" s="116"/>
      <c r="AP7253" s="116"/>
      <c r="AQ7253" s="116" t="s">
        <v>3</v>
      </c>
      <c r="AR7253" s="116" t="s">
        <v>1024</v>
      </c>
      <c r="AS7253" s="116">
        <v>3889</v>
      </c>
    </row>
    <row r="7254" spans="40:45" x14ac:dyDescent="0.25">
      <c r="AN7254" s="116" t="s">
        <v>1289</v>
      </c>
      <c r="AO7254" s="116"/>
      <c r="AP7254" s="116"/>
      <c r="AQ7254" s="116" t="s">
        <v>1034</v>
      </c>
      <c r="AR7254" s="116" t="s">
        <v>1024</v>
      </c>
      <c r="AS7254" s="116">
        <v>70</v>
      </c>
    </row>
    <row r="7255" spans="40:45" x14ac:dyDescent="0.25">
      <c r="AN7255" s="116" t="s">
        <v>1289</v>
      </c>
      <c r="AO7255" s="116"/>
      <c r="AP7255" s="116"/>
      <c r="AQ7255" s="116" t="s">
        <v>1035</v>
      </c>
      <c r="AR7255" s="116" t="s">
        <v>1024</v>
      </c>
      <c r="AS7255" s="116">
        <v>27</v>
      </c>
    </row>
    <row r="7256" spans="40:45" x14ac:dyDescent="0.25">
      <c r="AN7256" s="116" t="s">
        <v>1289</v>
      </c>
      <c r="AO7256" s="116"/>
      <c r="AP7256" s="116"/>
      <c r="AQ7256" s="116" t="s">
        <v>1036</v>
      </c>
      <c r="AR7256" s="116" t="s">
        <v>1024</v>
      </c>
      <c r="AS7256" s="116">
        <v>24</v>
      </c>
    </row>
    <row r="7257" spans="40:45" x14ac:dyDescent="0.25">
      <c r="AN7257" s="116" t="s">
        <v>1289</v>
      </c>
      <c r="AO7257" s="116"/>
      <c r="AP7257" s="116"/>
      <c r="AQ7257" s="116" t="s">
        <v>1037</v>
      </c>
      <c r="AR7257" s="116" t="s">
        <v>1024</v>
      </c>
      <c r="AS7257" s="116">
        <v>51</v>
      </c>
    </row>
    <row r="7258" spans="40:45" x14ac:dyDescent="0.25">
      <c r="AN7258" s="116" t="s">
        <v>1289</v>
      </c>
      <c r="AO7258" s="116"/>
      <c r="AP7258" s="116"/>
      <c r="AQ7258" s="116" t="s">
        <v>1038</v>
      </c>
      <c r="AR7258" s="116" t="s">
        <v>1024</v>
      </c>
      <c r="AS7258" s="116">
        <v>62</v>
      </c>
    </row>
    <row r="7259" spans="40:45" x14ac:dyDescent="0.25">
      <c r="AN7259" s="116" t="s">
        <v>1289</v>
      </c>
      <c r="AO7259" s="116"/>
      <c r="AP7259" s="116"/>
      <c r="AQ7259" s="116" t="s">
        <v>1039</v>
      </c>
      <c r="AR7259" s="116" t="s">
        <v>1024</v>
      </c>
      <c r="AS7259" s="116">
        <v>32</v>
      </c>
    </row>
    <row r="7260" spans="40:45" x14ac:dyDescent="0.25">
      <c r="AN7260" s="116" t="s">
        <v>1289</v>
      </c>
      <c r="AO7260" s="116"/>
      <c r="AP7260" s="116"/>
      <c r="AQ7260" s="116" t="s">
        <v>1040</v>
      </c>
      <c r="AR7260" s="116" t="s">
        <v>1024</v>
      </c>
      <c r="AS7260" s="116">
        <v>24</v>
      </c>
    </row>
    <row r="7261" spans="40:45" x14ac:dyDescent="0.25">
      <c r="AN7261" s="116" t="s">
        <v>1289</v>
      </c>
      <c r="AO7261" s="116"/>
      <c r="AP7261" s="116"/>
      <c r="AQ7261" s="116" t="s">
        <v>1041</v>
      </c>
      <c r="AR7261" s="116" t="s">
        <v>1024</v>
      </c>
      <c r="AS7261" s="116">
        <v>36</v>
      </c>
    </row>
    <row r="7262" spans="40:45" x14ac:dyDescent="0.25">
      <c r="AN7262" s="116" t="s">
        <v>1289</v>
      </c>
      <c r="AO7262" s="116"/>
      <c r="AP7262" s="116"/>
      <c r="AQ7262" s="116" t="s">
        <v>1042</v>
      </c>
      <c r="AR7262" s="116" t="s">
        <v>1024</v>
      </c>
      <c r="AS7262" s="116">
        <v>53</v>
      </c>
    </row>
    <row r="7263" spans="40:45" x14ac:dyDescent="0.25">
      <c r="AN7263" s="116" t="s">
        <v>1289</v>
      </c>
      <c r="AO7263" s="116"/>
      <c r="AP7263" s="116"/>
      <c r="AQ7263" s="116" t="s">
        <v>3</v>
      </c>
      <c r="AR7263" s="116" t="s">
        <v>1024</v>
      </c>
      <c r="AS7263" s="116">
        <v>379</v>
      </c>
    </row>
    <row r="7264" spans="40:45" x14ac:dyDescent="0.25">
      <c r="AN7264" s="116" t="s">
        <v>1281</v>
      </c>
      <c r="AO7264" s="116"/>
      <c r="AP7264" s="116"/>
      <c r="AQ7264" s="116" t="s">
        <v>1034</v>
      </c>
      <c r="AR7264" s="116" t="s">
        <v>1024</v>
      </c>
      <c r="AS7264" s="116">
        <v>295</v>
      </c>
    </row>
    <row r="7265" spans="40:45" x14ac:dyDescent="0.25">
      <c r="AN7265" s="116" t="s">
        <v>1281</v>
      </c>
      <c r="AO7265" s="116"/>
      <c r="AP7265" s="116"/>
      <c r="AQ7265" s="116" t="s">
        <v>1035</v>
      </c>
      <c r="AR7265" s="116" t="s">
        <v>1024</v>
      </c>
      <c r="AS7265" s="116">
        <v>492</v>
      </c>
    </row>
    <row r="7266" spans="40:45" x14ac:dyDescent="0.25">
      <c r="AN7266" s="116" t="s">
        <v>1281</v>
      </c>
      <c r="AO7266" s="116"/>
      <c r="AP7266" s="116"/>
      <c r="AQ7266" s="116" t="s">
        <v>1036</v>
      </c>
      <c r="AR7266" s="116" t="s">
        <v>1024</v>
      </c>
      <c r="AS7266" s="116">
        <v>543</v>
      </c>
    </row>
    <row r="7267" spans="40:45" x14ac:dyDescent="0.25">
      <c r="AN7267" s="116" t="s">
        <v>1281</v>
      </c>
      <c r="AO7267" s="116"/>
      <c r="AP7267" s="116"/>
      <c r="AQ7267" s="116" t="s">
        <v>1037</v>
      </c>
      <c r="AR7267" s="116" t="s">
        <v>1024</v>
      </c>
      <c r="AS7267" s="116">
        <v>621</v>
      </c>
    </row>
    <row r="7268" spans="40:45" x14ac:dyDescent="0.25">
      <c r="AN7268" s="116" t="s">
        <v>1281</v>
      </c>
      <c r="AO7268" s="116"/>
      <c r="AP7268" s="116"/>
      <c r="AQ7268" s="116" t="s">
        <v>1038</v>
      </c>
      <c r="AR7268" s="116" t="s">
        <v>1024</v>
      </c>
      <c r="AS7268" s="116">
        <v>176</v>
      </c>
    </row>
    <row r="7269" spans="40:45" x14ac:dyDescent="0.25">
      <c r="AN7269" s="116" t="s">
        <v>1281</v>
      </c>
      <c r="AO7269" s="116"/>
      <c r="AP7269" s="116"/>
      <c r="AQ7269" s="116" t="s">
        <v>1039</v>
      </c>
      <c r="AR7269" s="116" t="s">
        <v>1024</v>
      </c>
      <c r="AS7269" s="116">
        <v>512</v>
      </c>
    </row>
    <row r="7270" spans="40:45" x14ac:dyDescent="0.25">
      <c r="AN7270" s="116" t="s">
        <v>1281</v>
      </c>
      <c r="AO7270" s="116"/>
      <c r="AP7270" s="116"/>
      <c r="AQ7270" s="116" t="s">
        <v>1040</v>
      </c>
      <c r="AR7270" s="116" t="s">
        <v>1024</v>
      </c>
      <c r="AS7270" s="116">
        <v>123</v>
      </c>
    </row>
    <row r="7271" spans="40:45" x14ac:dyDescent="0.25">
      <c r="AN7271" s="116" t="s">
        <v>1281</v>
      </c>
      <c r="AO7271" s="116"/>
      <c r="AP7271" s="116"/>
      <c r="AQ7271" s="116" t="s">
        <v>1041</v>
      </c>
      <c r="AR7271" s="116" t="s">
        <v>1024</v>
      </c>
      <c r="AS7271" s="116">
        <v>175</v>
      </c>
    </row>
    <row r="7272" spans="40:45" x14ac:dyDescent="0.25">
      <c r="AN7272" s="116" t="s">
        <v>1281</v>
      </c>
      <c r="AO7272" s="116"/>
      <c r="AP7272" s="116"/>
      <c r="AQ7272" s="116" t="s">
        <v>1042</v>
      </c>
      <c r="AR7272" s="116" t="s">
        <v>1024</v>
      </c>
      <c r="AS7272" s="116">
        <v>365</v>
      </c>
    </row>
    <row r="7273" spans="40:45" x14ac:dyDescent="0.25">
      <c r="AN7273" s="116" t="s">
        <v>1281</v>
      </c>
      <c r="AO7273" s="116"/>
      <c r="AP7273" s="116"/>
      <c r="AQ7273" s="116" t="s">
        <v>3</v>
      </c>
      <c r="AR7273" s="116" t="s">
        <v>1024</v>
      </c>
      <c r="AS7273" s="116">
        <v>3302</v>
      </c>
    </row>
    <row r="7274" spans="40:45" x14ac:dyDescent="0.25">
      <c r="AN7274" s="116" t="s">
        <v>1290</v>
      </c>
      <c r="AO7274" s="116"/>
      <c r="AP7274" s="116"/>
      <c r="AQ7274" s="116" t="s">
        <v>1034</v>
      </c>
      <c r="AR7274" s="116" t="s">
        <v>1024</v>
      </c>
      <c r="AS7274" s="116">
        <v>1526</v>
      </c>
    </row>
    <row r="7275" spans="40:45" x14ac:dyDescent="0.25">
      <c r="AN7275" s="116" t="s">
        <v>1290</v>
      </c>
      <c r="AO7275" s="116"/>
      <c r="AP7275" s="116"/>
      <c r="AQ7275" s="116" t="s">
        <v>1035</v>
      </c>
      <c r="AR7275" s="116" t="s">
        <v>1024</v>
      </c>
      <c r="AS7275" s="116">
        <v>487</v>
      </c>
    </row>
    <row r="7276" spans="40:45" x14ac:dyDescent="0.25">
      <c r="AN7276" s="116" t="s">
        <v>1290</v>
      </c>
      <c r="AO7276" s="116"/>
      <c r="AP7276" s="116"/>
      <c r="AQ7276" s="116" t="s">
        <v>1036</v>
      </c>
      <c r="AR7276" s="116" t="s">
        <v>1024</v>
      </c>
      <c r="AS7276" s="116">
        <v>397</v>
      </c>
    </row>
    <row r="7277" spans="40:45" x14ac:dyDescent="0.25">
      <c r="AN7277" s="116" t="s">
        <v>1290</v>
      </c>
      <c r="AO7277" s="116"/>
      <c r="AP7277" s="116"/>
      <c r="AQ7277" s="116" t="s">
        <v>1037</v>
      </c>
      <c r="AR7277" s="116" t="s">
        <v>1024</v>
      </c>
      <c r="AS7277" s="116">
        <v>1027</v>
      </c>
    </row>
    <row r="7278" spans="40:45" x14ac:dyDescent="0.25">
      <c r="AN7278" s="116" t="s">
        <v>1290</v>
      </c>
      <c r="AO7278" s="116"/>
      <c r="AP7278" s="116"/>
      <c r="AQ7278" s="116" t="s">
        <v>1038</v>
      </c>
      <c r="AR7278" s="116" t="s">
        <v>1024</v>
      </c>
      <c r="AS7278" s="116">
        <v>711</v>
      </c>
    </row>
    <row r="7279" spans="40:45" x14ac:dyDescent="0.25">
      <c r="AN7279" s="116" t="s">
        <v>1290</v>
      </c>
      <c r="AO7279" s="116"/>
      <c r="AP7279" s="116"/>
      <c r="AQ7279" s="116" t="s">
        <v>1039</v>
      </c>
      <c r="AR7279" s="116" t="s">
        <v>1024</v>
      </c>
      <c r="AS7279" s="116">
        <v>727</v>
      </c>
    </row>
    <row r="7280" spans="40:45" x14ac:dyDescent="0.25">
      <c r="AN7280" s="116" t="s">
        <v>1290</v>
      </c>
      <c r="AO7280" s="116"/>
      <c r="AP7280" s="116"/>
      <c r="AQ7280" s="116" t="s">
        <v>1040</v>
      </c>
      <c r="AR7280" s="116" t="s">
        <v>1024</v>
      </c>
      <c r="AS7280" s="116">
        <v>267</v>
      </c>
    </row>
    <row r="7281" spans="40:45" x14ac:dyDescent="0.25">
      <c r="AN7281" s="116" t="s">
        <v>1290</v>
      </c>
      <c r="AO7281" s="116"/>
      <c r="AP7281" s="116"/>
      <c r="AQ7281" s="116" t="s">
        <v>1041</v>
      </c>
      <c r="AR7281" s="116" t="s">
        <v>1024</v>
      </c>
      <c r="AS7281" s="116">
        <v>756</v>
      </c>
    </row>
    <row r="7282" spans="40:45" x14ac:dyDescent="0.25">
      <c r="AN7282" s="116" t="s">
        <v>1290</v>
      </c>
      <c r="AO7282" s="116"/>
      <c r="AP7282" s="116"/>
      <c r="AQ7282" s="116" t="s">
        <v>1042</v>
      </c>
      <c r="AR7282" s="116" t="s">
        <v>1024</v>
      </c>
      <c r="AS7282" s="116">
        <v>638</v>
      </c>
    </row>
    <row r="7283" spans="40:45" x14ac:dyDescent="0.25">
      <c r="AN7283" s="116" t="s">
        <v>1290</v>
      </c>
      <c r="AO7283" s="116"/>
      <c r="AP7283" s="116"/>
      <c r="AQ7283" s="116" t="s">
        <v>3</v>
      </c>
      <c r="AR7283" s="116" t="s">
        <v>1024</v>
      </c>
      <c r="AS7283" s="116">
        <v>6536</v>
      </c>
    </row>
    <row r="7284" spans="40:45" x14ac:dyDescent="0.25">
      <c r="AN7284" s="116" t="s">
        <v>1291</v>
      </c>
      <c r="AO7284" s="116"/>
      <c r="AP7284" s="116"/>
      <c r="AQ7284" s="116" t="s">
        <v>1034</v>
      </c>
      <c r="AR7284" s="116" t="s">
        <v>1024</v>
      </c>
      <c r="AS7284" s="116">
        <v>1538</v>
      </c>
    </row>
    <row r="7285" spans="40:45" x14ac:dyDescent="0.25">
      <c r="AN7285" s="116" t="s">
        <v>1291</v>
      </c>
      <c r="AO7285" s="116"/>
      <c r="AP7285" s="116"/>
      <c r="AQ7285" s="116" t="s">
        <v>1035</v>
      </c>
      <c r="AR7285" s="116" t="s">
        <v>1024</v>
      </c>
      <c r="AS7285" s="116">
        <v>567</v>
      </c>
    </row>
    <row r="7286" spans="40:45" x14ac:dyDescent="0.25">
      <c r="AN7286" s="116" t="s">
        <v>1291</v>
      </c>
      <c r="AO7286" s="116"/>
      <c r="AP7286" s="116"/>
      <c r="AQ7286" s="116" t="s">
        <v>1036</v>
      </c>
      <c r="AR7286" s="116" t="s">
        <v>1024</v>
      </c>
      <c r="AS7286" s="116">
        <v>430</v>
      </c>
    </row>
    <row r="7287" spans="40:45" x14ac:dyDescent="0.25">
      <c r="AN7287" s="116" t="s">
        <v>1291</v>
      </c>
      <c r="AO7287" s="116"/>
      <c r="AP7287" s="116"/>
      <c r="AQ7287" s="116" t="s">
        <v>1037</v>
      </c>
      <c r="AR7287" s="116" t="s">
        <v>1024</v>
      </c>
      <c r="AS7287" s="116">
        <v>1122</v>
      </c>
    </row>
    <row r="7288" spans="40:45" x14ac:dyDescent="0.25">
      <c r="AN7288" s="116" t="s">
        <v>1291</v>
      </c>
      <c r="AO7288" s="116"/>
      <c r="AP7288" s="116"/>
      <c r="AQ7288" s="116" t="s">
        <v>1038</v>
      </c>
      <c r="AR7288" s="116" t="s">
        <v>1024</v>
      </c>
      <c r="AS7288" s="116">
        <v>782</v>
      </c>
    </row>
    <row r="7289" spans="40:45" x14ac:dyDescent="0.25">
      <c r="AN7289" s="116" t="s">
        <v>1291</v>
      </c>
      <c r="AO7289" s="116"/>
      <c r="AP7289" s="116"/>
      <c r="AQ7289" s="116" t="s">
        <v>1039</v>
      </c>
      <c r="AR7289" s="116" t="s">
        <v>1024</v>
      </c>
      <c r="AS7289" s="116">
        <v>744</v>
      </c>
    </row>
    <row r="7290" spans="40:45" x14ac:dyDescent="0.25">
      <c r="AN7290" s="116" t="s">
        <v>1291</v>
      </c>
      <c r="AO7290" s="116"/>
      <c r="AP7290" s="116"/>
      <c r="AQ7290" s="116" t="s">
        <v>1040</v>
      </c>
      <c r="AR7290" s="116" t="s">
        <v>1024</v>
      </c>
      <c r="AS7290" s="116">
        <v>250</v>
      </c>
    </row>
    <row r="7291" spans="40:45" x14ac:dyDescent="0.25">
      <c r="AN7291" s="116" t="s">
        <v>1291</v>
      </c>
      <c r="AO7291" s="116"/>
      <c r="AP7291" s="116"/>
      <c r="AQ7291" s="116" t="s">
        <v>1041</v>
      </c>
      <c r="AR7291" s="116" t="s">
        <v>1024</v>
      </c>
      <c r="AS7291" s="116">
        <v>780</v>
      </c>
    </row>
    <row r="7292" spans="40:45" x14ac:dyDescent="0.25">
      <c r="AN7292" s="116" t="s">
        <v>1291</v>
      </c>
      <c r="AO7292" s="116"/>
      <c r="AP7292" s="116"/>
      <c r="AQ7292" s="116" t="s">
        <v>1042</v>
      </c>
      <c r="AR7292" s="116" t="s">
        <v>1024</v>
      </c>
      <c r="AS7292" s="116">
        <v>629</v>
      </c>
    </row>
    <row r="7293" spans="40:45" x14ac:dyDescent="0.25">
      <c r="AN7293" s="116" t="s">
        <v>1291</v>
      </c>
      <c r="AO7293" s="116"/>
      <c r="AP7293" s="116"/>
      <c r="AQ7293" s="116" t="s">
        <v>3</v>
      </c>
      <c r="AR7293" s="116" t="s">
        <v>1024</v>
      </c>
      <c r="AS7293" s="116">
        <v>6842</v>
      </c>
    </row>
    <row r="7294" spans="40:45" x14ac:dyDescent="0.25">
      <c r="AN7294" s="116" t="s">
        <v>1292</v>
      </c>
      <c r="AO7294" s="116"/>
      <c r="AP7294" s="116"/>
      <c r="AQ7294" s="116" t="s">
        <v>1034</v>
      </c>
      <c r="AR7294" s="116" t="s">
        <v>1024</v>
      </c>
      <c r="AS7294" s="116">
        <v>1390</v>
      </c>
    </row>
    <row r="7295" spans="40:45" x14ac:dyDescent="0.25">
      <c r="AN7295" s="116" t="s">
        <v>1292</v>
      </c>
      <c r="AO7295" s="116"/>
      <c r="AP7295" s="116"/>
      <c r="AQ7295" s="116" t="s">
        <v>1035</v>
      </c>
      <c r="AR7295" s="116" t="s">
        <v>1024</v>
      </c>
      <c r="AS7295" s="116">
        <v>312</v>
      </c>
    </row>
    <row r="7296" spans="40:45" x14ac:dyDescent="0.25">
      <c r="AN7296" s="116" t="s">
        <v>1292</v>
      </c>
      <c r="AO7296" s="116"/>
      <c r="AP7296" s="116"/>
      <c r="AQ7296" s="116" t="s">
        <v>1036</v>
      </c>
      <c r="AR7296" s="116" t="s">
        <v>1024</v>
      </c>
      <c r="AS7296" s="116">
        <v>280</v>
      </c>
    </row>
    <row r="7297" spans="40:45" x14ac:dyDescent="0.25">
      <c r="AN7297" s="116" t="s">
        <v>1292</v>
      </c>
      <c r="AO7297" s="116"/>
      <c r="AP7297" s="116"/>
      <c r="AQ7297" s="116" t="s">
        <v>1037</v>
      </c>
      <c r="AR7297" s="116" t="s">
        <v>1024</v>
      </c>
      <c r="AS7297" s="116">
        <v>559</v>
      </c>
    </row>
    <row r="7298" spans="40:45" x14ac:dyDescent="0.25">
      <c r="AN7298" s="116" t="s">
        <v>1292</v>
      </c>
      <c r="AO7298" s="116"/>
      <c r="AP7298" s="116"/>
      <c r="AQ7298" s="116" t="s">
        <v>1038</v>
      </c>
      <c r="AR7298" s="116" t="s">
        <v>1024</v>
      </c>
      <c r="AS7298" s="116">
        <v>512</v>
      </c>
    </row>
    <row r="7299" spans="40:45" x14ac:dyDescent="0.25">
      <c r="AN7299" s="116" t="s">
        <v>1292</v>
      </c>
      <c r="AO7299" s="116"/>
      <c r="AP7299" s="116"/>
      <c r="AQ7299" s="116" t="s">
        <v>1039</v>
      </c>
      <c r="AR7299" s="116" t="s">
        <v>1024</v>
      </c>
      <c r="AS7299" s="116">
        <v>426</v>
      </c>
    </row>
    <row r="7300" spans="40:45" x14ac:dyDescent="0.25">
      <c r="AN7300" s="116" t="s">
        <v>1292</v>
      </c>
      <c r="AO7300" s="116"/>
      <c r="AP7300" s="116"/>
      <c r="AQ7300" s="116" t="s">
        <v>1040</v>
      </c>
      <c r="AR7300" s="116" t="s">
        <v>1024</v>
      </c>
      <c r="AS7300" s="116">
        <v>142</v>
      </c>
    </row>
    <row r="7301" spans="40:45" x14ac:dyDescent="0.25">
      <c r="AN7301" s="116" t="s">
        <v>1292</v>
      </c>
      <c r="AO7301" s="116"/>
      <c r="AP7301" s="116"/>
      <c r="AQ7301" s="116" t="s">
        <v>1041</v>
      </c>
      <c r="AR7301" s="116" t="s">
        <v>1024</v>
      </c>
      <c r="AS7301" s="116">
        <v>505</v>
      </c>
    </row>
    <row r="7302" spans="40:45" x14ac:dyDescent="0.25">
      <c r="AN7302" s="116" t="s">
        <v>1292</v>
      </c>
      <c r="AO7302" s="116"/>
      <c r="AP7302" s="116"/>
      <c r="AQ7302" s="116" t="s">
        <v>1042</v>
      </c>
      <c r="AR7302" s="116" t="s">
        <v>1024</v>
      </c>
      <c r="AS7302" s="116">
        <v>480</v>
      </c>
    </row>
    <row r="7303" spans="40:45" x14ac:dyDescent="0.25">
      <c r="AN7303" s="116" t="s">
        <v>1292</v>
      </c>
      <c r="AO7303" s="116"/>
      <c r="AP7303" s="116"/>
      <c r="AQ7303" s="116" t="s">
        <v>3</v>
      </c>
      <c r="AR7303" s="116" t="s">
        <v>1024</v>
      </c>
      <c r="AS7303" s="116">
        <v>4606</v>
      </c>
    </row>
    <row r="7304" spans="40:45" x14ac:dyDescent="0.25">
      <c r="AN7304" s="116" t="s">
        <v>1293</v>
      </c>
      <c r="AO7304" s="116"/>
      <c r="AP7304" s="116"/>
      <c r="AQ7304" s="116" t="s">
        <v>1034</v>
      </c>
      <c r="AR7304" s="116" t="s">
        <v>1024</v>
      </c>
      <c r="AS7304" s="116">
        <v>630</v>
      </c>
    </row>
    <row r="7305" spans="40:45" x14ac:dyDescent="0.25">
      <c r="AN7305" s="116" t="s">
        <v>1293</v>
      </c>
      <c r="AO7305" s="116"/>
      <c r="AP7305" s="116"/>
      <c r="AQ7305" s="116" t="s">
        <v>1035</v>
      </c>
      <c r="AR7305" s="116" t="s">
        <v>1024</v>
      </c>
      <c r="AS7305" s="116">
        <v>162</v>
      </c>
    </row>
    <row r="7306" spans="40:45" x14ac:dyDescent="0.25">
      <c r="AN7306" s="116" t="s">
        <v>1293</v>
      </c>
      <c r="AO7306" s="116"/>
      <c r="AP7306" s="116"/>
      <c r="AQ7306" s="116" t="s">
        <v>1036</v>
      </c>
      <c r="AR7306" s="116" t="s">
        <v>1024</v>
      </c>
      <c r="AS7306" s="116">
        <v>107</v>
      </c>
    </row>
    <row r="7307" spans="40:45" x14ac:dyDescent="0.25">
      <c r="AN7307" s="116" t="s">
        <v>1293</v>
      </c>
      <c r="AO7307" s="116"/>
      <c r="AP7307" s="116"/>
      <c r="AQ7307" s="116" t="s">
        <v>1037</v>
      </c>
      <c r="AR7307" s="116" t="s">
        <v>1024</v>
      </c>
      <c r="AS7307" s="116">
        <v>429</v>
      </c>
    </row>
    <row r="7308" spans="40:45" x14ac:dyDescent="0.25">
      <c r="AN7308" s="116" t="s">
        <v>1293</v>
      </c>
      <c r="AO7308" s="116"/>
      <c r="AP7308" s="116"/>
      <c r="AQ7308" s="116" t="s">
        <v>1038</v>
      </c>
      <c r="AR7308" s="116" t="s">
        <v>1024</v>
      </c>
      <c r="AS7308" s="116">
        <v>293</v>
      </c>
    </row>
    <row r="7309" spans="40:45" x14ac:dyDescent="0.25">
      <c r="AN7309" s="116" t="s">
        <v>1293</v>
      </c>
      <c r="AO7309" s="116"/>
      <c r="AP7309" s="116"/>
      <c r="AQ7309" s="116" t="s">
        <v>1039</v>
      </c>
      <c r="AR7309" s="116" t="s">
        <v>1024</v>
      </c>
      <c r="AS7309" s="116">
        <v>340</v>
      </c>
    </row>
    <row r="7310" spans="40:45" x14ac:dyDescent="0.25">
      <c r="AN7310" s="116" t="s">
        <v>1293</v>
      </c>
      <c r="AO7310" s="116"/>
      <c r="AP7310" s="116"/>
      <c r="AQ7310" s="116" t="s">
        <v>1040</v>
      </c>
      <c r="AR7310" s="116" t="s">
        <v>1024</v>
      </c>
      <c r="AS7310" s="116">
        <v>134</v>
      </c>
    </row>
    <row r="7311" spans="40:45" x14ac:dyDescent="0.25">
      <c r="AN7311" s="116" t="s">
        <v>1293</v>
      </c>
      <c r="AO7311" s="116"/>
      <c r="AP7311" s="116"/>
      <c r="AQ7311" s="116" t="s">
        <v>1041</v>
      </c>
      <c r="AR7311" s="116" t="s">
        <v>1024</v>
      </c>
      <c r="AS7311" s="116">
        <v>400</v>
      </c>
    </row>
    <row r="7312" spans="40:45" x14ac:dyDescent="0.25">
      <c r="AN7312" s="116" t="s">
        <v>1293</v>
      </c>
      <c r="AO7312" s="116"/>
      <c r="AP7312" s="116"/>
      <c r="AQ7312" s="116" t="s">
        <v>1042</v>
      </c>
      <c r="AR7312" s="116" t="s">
        <v>1024</v>
      </c>
      <c r="AS7312" s="116">
        <v>238</v>
      </c>
    </row>
    <row r="7313" spans="40:45" x14ac:dyDescent="0.25">
      <c r="AN7313" s="116" t="s">
        <v>1293</v>
      </c>
      <c r="AO7313" s="116"/>
      <c r="AP7313" s="116"/>
      <c r="AQ7313" s="116" t="s">
        <v>3</v>
      </c>
      <c r="AR7313" s="116" t="s">
        <v>1024</v>
      </c>
      <c r="AS7313" s="116">
        <v>2733</v>
      </c>
    </row>
    <row r="7314" spans="40:45" x14ac:dyDescent="0.25">
      <c r="AN7314" s="116" t="s">
        <v>1294</v>
      </c>
      <c r="AO7314" s="116"/>
      <c r="AP7314" s="116"/>
      <c r="AQ7314" s="116" t="s">
        <v>1034</v>
      </c>
      <c r="AR7314" s="116" t="s">
        <v>1024</v>
      </c>
      <c r="AS7314" s="116">
        <v>46</v>
      </c>
    </row>
    <row r="7315" spans="40:45" x14ac:dyDescent="0.25">
      <c r="AN7315" s="116" t="s">
        <v>1294</v>
      </c>
      <c r="AO7315" s="116"/>
      <c r="AP7315" s="116"/>
      <c r="AQ7315" s="116" t="s">
        <v>1035</v>
      </c>
      <c r="AR7315" s="116" t="s">
        <v>1024</v>
      </c>
      <c r="AS7315" s="116">
        <v>40</v>
      </c>
    </row>
    <row r="7316" spans="40:45" x14ac:dyDescent="0.25">
      <c r="AN7316" s="116" t="s">
        <v>1294</v>
      </c>
      <c r="AO7316" s="116"/>
      <c r="AP7316" s="116"/>
      <c r="AQ7316" s="116" t="s">
        <v>1036</v>
      </c>
      <c r="AR7316" s="116" t="s">
        <v>1024</v>
      </c>
      <c r="AS7316" s="116">
        <v>15</v>
      </c>
    </row>
    <row r="7317" spans="40:45" x14ac:dyDescent="0.25">
      <c r="AN7317" s="116" t="s">
        <v>1294</v>
      </c>
      <c r="AO7317" s="116"/>
      <c r="AP7317" s="116"/>
      <c r="AQ7317" s="116" t="s">
        <v>1037</v>
      </c>
      <c r="AR7317" s="116" t="s">
        <v>1024</v>
      </c>
      <c r="AS7317" s="116">
        <v>28</v>
      </c>
    </row>
    <row r="7318" spans="40:45" x14ac:dyDescent="0.25">
      <c r="AN7318" s="116" t="s">
        <v>1294</v>
      </c>
      <c r="AO7318" s="116"/>
      <c r="AP7318" s="116"/>
      <c r="AQ7318" s="116" t="s">
        <v>1038</v>
      </c>
      <c r="AR7318" s="116" t="s">
        <v>1024</v>
      </c>
      <c r="AS7318" s="116">
        <v>22</v>
      </c>
    </row>
    <row r="7319" spans="40:45" x14ac:dyDescent="0.25">
      <c r="AN7319" s="116" t="s">
        <v>1294</v>
      </c>
      <c r="AO7319" s="116"/>
      <c r="AP7319" s="116"/>
      <c r="AQ7319" s="116" t="s">
        <v>1039</v>
      </c>
      <c r="AR7319" s="116" t="s">
        <v>1024</v>
      </c>
      <c r="AS7319" s="116">
        <v>29</v>
      </c>
    </row>
    <row r="7320" spans="40:45" x14ac:dyDescent="0.25">
      <c r="AN7320" s="116" t="s">
        <v>1294</v>
      </c>
      <c r="AO7320" s="116"/>
      <c r="AP7320" s="116"/>
      <c r="AQ7320" s="116" t="s">
        <v>1040</v>
      </c>
      <c r="AR7320" s="116" t="s">
        <v>1024</v>
      </c>
      <c r="AS7320" s="116">
        <v>18</v>
      </c>
    </row>
    <row r="7321" spans="40:45" x14ac:dyDescent="0.25">
      <c r="AN7321" s="116" t="s">
        <v>1294</v>
      </c>
      <c r="AO7321" s="116"/>
      <c r="AP7321" s="116"/>
      <c r="AQ7321" s="116" t="s">
        <v>1041</v>
      </c>
      <c r="AR7321" s="116" t="s">
        <v>1024</v>
      </c>
      <c r="AS7321" s="116">
        <v>11</v>
      </c>
    </row>
    <row r="7322" spans="40:45" x14ac:dyDescent="0.25">
      <c r="AN7322" s="116" t="s">
        <v>1294</v>
      </c>
      <c r="AO7322" s="116"/>
      <c r="AP7322" s="116"/>
      <c r="AQ7322" s="116" t="s">
        <v>1042</v>
      </c>
      <c r="AR7322" s="116" t="s">
        <v>1024</v>
      </c>
      <c r="AS7322" s="116">
        <v>20</v>
      </c>
    </row>
    <row r="7323" spans="40:45" x14ac:dyDescent="0.25">
      <c r="AN7323" s="116" t="s">
        <v>1294</v>
      </c>
      <c r="AO7323" s="116"/>
      <c r="AP7323" s="116"/>
      <c r="AQ7323" s="116" t="s">
        <v>3</v>
      </c>
      <c r="AR7323" s="116" t="s">
        <v>1024</v>
      </c>
      <c r="AS7323" s="116">
        <v>229</v>
      </c>
    </row>
    <row r="7324" spans="40:45" x14ac:dyDescent="0.25">
      <c r="AN7324" s="116" t="s">
        <v>1281</v>
      </c>
      <c r="AO7324" s="116"/>
      <c r="AP7324" s="116"/>
      <c r="AQ7324" s="116" t="s">
        <v>1034</v>
      </c>
      <c r="AR7324" s="116" t="s">
        <v>1024</v>
      </c>
      <c r="AS7324" s="116">
        <v>282</v>
      </c>
    </row>
    <row r="7325" spans="40:45" x14ac:dyDescent="0.25">
      <c r="AN7325" s="116" t="s">
        <v>1281</v>
      </c>
      <c r="AO7325" s="116"/>
      <c r="AP7325" s="116"/>
      <c r="AQ7325" s="116" t="s">
        <v>1035</v>
      </c>
      <c r="AR7325" s="116" t="s">
        <v>1024</v>
      </c>
      <c r="AS7325" s="116">
        <v>481</v>
      </c>
    </row>
    <row r="7326" spans="40:45" x14ac:dyDescent="0.25">
      <c r="AN7326" s="116" t="s">
        <v>1281</v>
      </c>
      <c r="AO7326" s="116"/>
      <c r="AP7326" s="116"/>
      <c r="AQ7326" s="116" t="s">
        <v>1036</v>
      </c>
      <c r="AR7326" s="116" t="s">
        <v>1024</v>
      </c>
      <c r="AS7326" s="116">
        <v>504</v>
      </c>
    </row>
    <row r="7327" spans="40:45" x14ac:dyDescent="0.25">
      <c r="AN7327" s="116" t="s">
        <v>1281</v>
      </c>
      <c r="AO7327" s="116"/>
      <c r="AP7327" s="116"/>
      <c r="AQ7327" s="116" t="s">
        <v>1037</v>
      </c>
      <c r="AR7327" s="116" t="s">
        <v>1024</v>
      </c>
      <c r="AS7327" s="116">
        <v>574</v>
      </c>
    </row>
    <row r="7328" spans="40:45" x14ac:dyDescent="0.25">
      <c r="AN7328" s="116" t="s">
        <v>1281</v>
      </c>
      <c r="AO7328" s="116"/>
      <c r="AP7328" s="116"/>
      <c r="AQ7328" s="116" t="s">
        <v>1038</v>
      </c>
      <c r="AR7328" s="116" t="s">
        <v>1024</v>
      </c>
      <c r="AS7328" s="116">
        <v>149</v>
      </c>
    </row>
    <row r="7329" spans="40:45" x14ac:dyDescent="0.25">
      <c r="AN7329" s="116" t="s">
        <v>1281</v>
      </c>
      <c r="AO7329" s="116"/>
      <c r="AP7329" s="116"/>
      <c r="AQ7329" s="116" t="s">
        <v>1039</v>
      </c>
      <c r="AR7329" s="116" t="s">
        <v>1024</v>
      </c>
      <c r="AS7329" s="116">
        <v>454</v>
      </c>
    </row>
    <row r="7330" spans="40:45" x14ac:dyDescent="0.25">
      <c r="AN7330" s="116" t="s">
        <v>1281</v>
      </c>
      <c r="AO7330" s="116"/>
      <c r="AP7330" s="116"/>
      <c r="AQ7330" s="116" t="s">
        <v>1040</v>
      </c>
      <c r="AR7330" s="116" t="s">
        <v>1024</v>
      </c>
      <c r="AS7330" s="116">
        <v>88</v>
      </c>
    </row>
    <row r="7331" spans="40:45" x14ac:dyDescent="0.25">
      <c r="AN7331" s="116" t="s">
        <v>1281</v>
      </c>
      <c r="AO7331" s="116"/>
      <c r="AP7331" s="116"/>
      <c r="AQ7331" s="116" t="s">
        <v>1041</v>
      </c>
      <c r="AR7331" s="116" t="s">
        <v>1024</v>
      </c>
      <c r="AS7331" s="116">
        <v>190</v>
      </c>
    </row>
    <row r="7332" spans="40:45" x14ac:dyDescent="0.25">
      <c r="AN7332" s="116" t="s">
        <v>1281</v>
      </c>
      <c r="AO7332" s="116"/>
      <c r="AP7332" s="116"/>
      <c r="AQ7332" s="116" t="s">
        <v>1042</v>
      </c>
      <c r="AR7332" s="116" t="s">
        <v>1024</v>
      </c>
      <c r="AS7332" s="116">
        <v>291</v>
      </c>
    </row>
    <row r="7333" spans="40:45" x14ac:dyDescent="0.25">
      <c r="AN7333" s="116" t="s">
        <v>1281</v>
      </c>
      <c r="AO7333" s="116"/>
      <c r="AP7333" s="116"/>
      <c r="AQ7333" s="116" t="s">
        <v>3</v>
      </c>
      <c r="AR7333" s="116" t="s">
        <v>1024</v>
      </c>
      <c r="AS7333" s="116">
        <v>3013</v>
      </c>
    </row>
    <row r="7334" spans="40:45" x14ac:dyDescent="0.25">
      <c r="AN7334" s="116" t="s">
        <v>1295</v>
      </c>
      <c r="AO7334" s="116"/>
      <c r="AP7334" s="116"/>
      <c r="AQ7334" s="116" t="s">
        <v>1034</v>
      </c>
      <c r="AR7334" s="116" t="s">
        <v>1024</v>
      </c>
      <c r="AS7334" s="116">
        <v>16561</v>
      </c>
    </row>
    <row r="7335" spans="40:45" x14ac:dyDescent="0.25">
      <c r="AN7335" s="116" t="s">
        <v>1295</v>
      </c>
      <c r="AO7335" s="116"/>
      <c r="AP7335" s="116"/>
      <c r="AQ7335" s="116" t="s">
        <v>1035</v>
      </c>
      <c r="AR7335" s="116" t="s">
        <v>1024</v>
      </c>
      <c r="AS7335" s="116">
        <v>7058</v>
      </c>
    </row>
    <row r="7336" spans="40:45" x14ac:dyDescent="0.25">
      <c r="AN7336" s="116" t="s">
        <v>1295</v>
      </c>
      <c r="AO7336" s="116"/>
      <c r="AP7336" s="116"/>
      <c r="AQ7336" s="116" t="s">
        <v>1036</v>
      </c>
      <c r="AR7336" s="116" t="s">
        <v>1024</v>
      </c>
      <c r="AS7336" s="116">
        <v>5090</v>
      </c>
    </row>
    <row r="7337" spans="40:45" x14ac:dyDescent="0.25">
      <c r="AN7337" s="116" t="s">
        <v>1295</v>
      </c>
      <c r="AO7337" s="116"/>
      <c r="AP7337" s="116"/>
      <c r="AQ7337" s="116" t="s">
        <v>1037</v>
      </c>
      <c r="AR7337" s="116" t="s">
        <v>1024</v>
      </c>
      <c r="AS7337" s="116">
        <v>13225</v>
      </c>
    </row>
    <row r="7338" spans="40:45" x14ac:dyDescent="0.25">
      <c r="AN7338" s="116" t="s">
        <v>1295</v>
      </c>
      <c r="AO7338" s="116"/>
      <c r="AP7338" s="116"/>
      <c r="AQ7338" s="116" t="s">
        <v>1038</v>
      </c>
      <c r="AR7338" s="116" t="s">
        <v>1024</v>
      </c>
      <c r="AS7338" s="116">
        <v>7105</v>
      </c>
    </row>
    <row r="7339" spans="40:45" x14ac:dyDescent="0.25">
      <c r="AN7339" s="116" t="s">
        <v>1295</v>
      </c>
      <c r="AO7339" s="116"/>
      <c r="AP7339" s="116"/>
      <c r="AQ7339" s="116" t="s">
        <v>1039</v>
      </c>
      <c r="AR7339" s="116" t="s">
        <v>1024</v>
      </c>
      <c r="AS7339" s="116">
        <v>8257</v>
      </c>
    </row>
    <row r="7340" spans="40:45" x14ac:dyDescent="0.25">
      <c r="AN7340" s="116" t="s">
        <v>1295</v>
      </c>
      <c r="AO7340" s="116"/>
      <c r="AP7340" s="116"/>
      <c r="AQ7340" s="116" t="s">
        <v>1040</v>
      </c>
      <c r="AR7340" s="116" t="s">
        <v>1024</v>
      </c>
      <c r="AS7340" s="116">
        <v>2222</v>
      </c>
    </row>
    <row r="7341" spans="40:45" x14ac:dyDescent="0.25">
      <c r="AN7341" s="116" t="s">
        <v>1295</v>
      </c>
      <c r="AO7341" s="116"/>
      <c r="AP7341" s="116"/>
      <c r="AQ7341" s="116" t="s">
        <v>1041</v>
      </c>
      <c r="AR7341" s="116" t="s">
        <v>1024</v>
      </c>
      <c r="AS7341" s="116">
        <v>8048</v>
      </c>
    </row>
    <row r="7342" spans="40:45" x14ac:dyDescent="0.25">
      <c r="AN7342" s="116" t="s">
        <v>1295</v>
      </c>
      <c r="AO7342" s="116"/>
      <c r="AP7342" s="116"/>
      <c r="AQ7342" s="116" t="s">
        <v>1042</v>
      </c>
      <c r="AR7342" s="116" t="s">
        <v>1024</v>
      </c>
      <c r="AS7342" s="116">
        <v>7099</v>
      </c>
    </row>
    <row r="7343" spans="40:45" x14ac:dyDescent="0.25">
      <c r="AN7343" s="116" t="s">
        <v>1295</v>
      </c>
      <c r="AO7343" s="116"/>
      <c r="AP7343" s="116"/>
      <c r="AQ7343" s="116" t="s">
        <v>3</v>
      </c>
      <c r="AR7343" s="116" t="s">
        <v>1024</v>
      </c>
      <c r="AS7343" s="116">
        <v>74666</v>
      </c>
    </row>
    <row r="7344" spans="40:45" x14ac:dyDescent="0.25">
      <c r="AN7344" s="116" t="s">
        <v>1296</v>
      </c>
      <c r="AO7344" s="116"/>
      <c r="AP7344" s="116"/>
      <c r="AQ7344" s="116" t="s">
        <v>1034</v>
      </c>
      <c r="AR7344" s="116" t="s">
        <v>1024</v>
      </c>
      <c r="AS7344" s="116">
        <v>2747</v>
      </c>
    </row>
    <row r="7345" spans="40:45" x14ac:dyDescent="0.25">
      <c r="AN7345" s="116" t="s">
        <v>1296</v>
      </c>
      <c r="AO7345" s="116"/>
      <c r="AP7345" s="116"/>
      <c r="AQ7345" s="116" t="s">
        <v>1035</v>
      </c>
      <c r="AR7345" s="116" t="s">
        <v>1024</v>
      </c>
      <c r="AS7345" s="116">
        <v>629</v>
      </c>
    </row>
    <row r="7346" spans="40:45" x14ac:dyDescent="0.25">
      <c r="AN7346" s="116" t="s">
        <v>1296</v>
      </c>
      <c r="AO7346" s="116"/>
      <c r="AP7346" s="116"/>
      <c r="AQ7346" s="116" t="s">
        <v>1036</v>
      </c>
      <c r="AR7346" s="116" t="s">
        <v>1024</v>
      </c>
      <c r="AS7346" s="116">
        <v>686</v>
      </c>
    </row>
    <row r="7347" spans="40:45" x14ac:dyDescent="0.25">
      <c r="AN7347" s="116" t="s">
        <v>1296</v>
      </c>
      <c r="AO7347" s="116"/>
      <c r="AP7347" s="116"/>
      <c r="AQ7347" s="116" t="s">
        <v>1037</v>
      </c>
      <c r="AR7347" s="116" t="s">
        <v>1024</v>
      </c>
      <c r="AS7347" s="116">
        <v>2631</v>
      </c>
    </row>
    <row r="7348" spans="40:45" x14ac:dyDescent="0.25">
      <c r="AN7348" s="116" t="s">
        <v>1296</v>
      </c>
      <c r="AO7348" s="116"/>
      <c r="AP7348" s="116"/>
      <c r="AQ7348" s="116" t="s">
        <v>1038</v>
      </c>
      <c r="AR7348" s="116" t="s">
        <v>1024</v>
      </c>
      <c r="AS7348" s="116">
        <v>790</v>
      </c>
    </row>
    <row r="7349" spans="40:45" x14ac:dyDescent="0.25">
      <c r="AN7349" s="116" t="s">
        <v>1296</v>
      </c>
      <c r="AO7349" s="116"/>
      <c r="AP7349" s="116"/>
      <c r="AQ7349" s="116" t="s">
        <v>1039</v>
      </c>
      <c r="AR7349" s="116" t="s">
        <v>1024</v>
      </c>
      <c r="AS7349" s="116">
        <v>2119</v>
      </c>
    </row>
    <row r="7350" spans="40:45" x14ac:dyDescent="0.25">
      <c r="AN7350" s="116" t="s">
        <v>1296</v>
      </c>
      <c r="AO7350" s="116"/>
      <c r="AP7350" s="116"/>
      <c r="AQ7350" s="116" t="s">
        <v>1040</v>
      </c>
      <c r="AR7350" s="116" t="s">
        <v>1024</v>
      </c>
      <c r="AS7350" s="116">
        <v>592</v>
      </c>
    </row>
    <row r="7351" spans="40:45" x14ac:dyDescent="0.25">
      <c r="AN7351" s="116" t="s">
        <v>1296</v>
      </c>
      <c r="AO7351" s="116"/>
      <c r="AP7351" s="116"/>
      <c r="AQ7351" s="116" t="s">
        <v>1041</v>
      </c>
      <c r="AR7351" s="116" t="s">
        <v>1024</v>
      </c>
      <c r="AS7351" s="116">
        <v>1194</v>
      </c>
    </row>
    <row r="7352" spans="40:45" x14ac:dyDescent="0.25">
      <c r="AN7352" s="116" t="s">
        <v>1296</v>
      </c>
      <c r="AO7352" s="116"/>
      <c r="AP7352" s="116"/>
      <c r="AQ7352" s="116" t="s">
        <v>1042</v>
      </c>
      <c r="AR7352" s="116" t="s">
        <v>1024</v>
      </c>
      <c r="AS7352" s="116">
        <v>993</v>
      </c>
    </row>
    <row r="7353" spans="40:45" x14ac:dyDescent="0.25">
      <c r="AN7353" s="116" t="s">
        <v>1296</v>
      </c>
      <c r="AO7353" s="116"/>
      <c r="AP7353" s="116"/>
      <c r="AQ7353" s="116" t="s">
        <v>3</v>
      </c>
      <c r="AR7353" s="116" t="s">
        <v>1024</v>
      </c>
      <c r="AS7353" s="116">
        <v>12382</v>
      </c>
    </row>
    <row r="7354" spans="40:45" x14ac:dyDescent="0.25">
      <c r="AN7354" s="116" t="s">
        <v>1297</v>
      </c>
      <c r="AO7354" s="116"/>
      <c r="AP7354" s="116"/>
      <c r="AQ7354" s="116" t="s">
        <v>1034</v>
      </c>
      <c r="AR7354" s="116" t="s">
        <v>1024</v>
      </c>
      <c r="AS7354" s="116">
        <v>596</v>
      </c>
    </row>
    <row r="7355" spans="40:45" x14ac:dyDescent="0.25">
      <c r="AN7355" s="116" t="s">
        <v>1297</v>
      </c>
      <c r="AO7355" s="116"/>
      <c r="AP7355" s="116"/>
      <c r="AQ7355" s="116" t="s">
        <v>1035</v>
      </c>
      <c r="AR7355" s="116" t="s">
        <v>1024</v>
      </c>
      <c r="AS7355" s="116">
        <v>880</v>
      </c>
    </row>
    <row r="7356" spans="40:45" x14ac:dyDescent="0.25">
      <c r="AN7356" s="116" t="s">
        <v>1297</v>
      </c>
      <c r="AO7356" s="116"/>
      <c r="AP7356" s="116"/>
      <c r="AQ7356" s="116" t="s">
        <v>1036</v>
      </c>
      <c r="AR7356" s="116" t="s">
        <v>1024</v>
      </c>
      <c r="AS7356" s="116">
        <v>11</v>
      </c>
    </row>
    <row r="7357" spans="40:45" x14ac:dyDescent="0.25">
      <c r="AN7357" s="116" t="s">
        <v>1297</v>
      </c>
      <c r="AO7357" s="116"/>
      <c r="AP7357" s="116"/>
      <c r="AQ7357" s="116" t="s">
        <v>1037</v>
      </c>
      <c r="AR7357" s="116" t="s">
        <v>1024</v>
      </c>
      <c r="AS7357" s="116">
        <v>504</v>
      </c>
    </row>
    <row r="7358" spans="40:45" x14ac:dyDescent="0.25">
      <c r="AN7358" s="116" t="s">
        <v>1297</v>
      </c>
      <c r="AO7358" s="116"/>
      <c r="AP7358" s="116"/>
      <c r="AQ7358" s="116" t="s">
        <v>1038</v>
      </c>
      <c r="AR7358" s="116" t="s">
        <v>1024</v>
      </c>
      <c r="AS7358" s="116">
        <v>2266</v>
      </c>
    </row>
    <row r="7359" spans="40:45" x14ac:dyDescent="0.25">
      <c r="AN7359" s="116" t="s">
        <v>1297</v>
      </c>
      <c r="AO7359" s="116"/>
      <c r="AP7359" s="116"/>
      <c r="AQ7359" s="116" t="s">
        <v>1039</v>
      </c>
      <c r="AR7359" s="116" t="s">
        <v>1024</v>
      </c>
      <c r="AS7359" s="116">
        <v>178</v>
      </c>
    </row>
    <row r="7360" spans="40:45" x14ac:dyDescent="0.25">
      <c r="AN7360" s="116" t="s">
        <v>1297</v>
      </c>
      <c r="AO7360" s="116"/>
      <c r="AP7360" s="116"/>
      <c r="AQ7360" s="116" t="s">
        <v>1040</v>
      </c>
      <c r="AR7360" s="116" t="s">
        <v>1024</v>
      </c>
      <c r="AS7360" s="116">
        <v>138</v>
      </c>
    </row>
    <row r="7361" spans="40:45" x14ac:dyDescent="0.25">
      <c r="AN7361" s="116" t="s">
        <v>1297</v>
      </c>
      <c r="AO7361" s="116"/>
      <c r="AP7361" s="116"/>
      <c r="AQ7361" s="116" t="s">
        <v>1041</v>
      </c>
      <c r="AR7361" s="116" t="s">
        <v>1024</v>
      </c>
      <c r="AS7361" s="116">
        <v>137</v>
      </c>
    </row>
    <row r="7362" spans="40:45" x14ac:dyDescent="0.25">
      <c r="AN7362" s="116" t="s">
        <v>1297</v>
      </c>
      <c r="AO7362" s="116"/>
      <c r="AP7362" s="116"/>
      <c r="AQ7362" s="116" t="s">
        <v>1042</v>
      </c>
      <c r="AR7362" s="116" t="s">
        <v>1024</v>
      </c>
      <c r="AS7362" s="116">
        <v>18</v>
      </c>
    </row>
    <row r="7363" spans="40:45" x14ac:dyDescent="0.25">
      <c r="AN7363" s="116" t="s">
        <v>1297</v>
      </c>
      <c r="AO7363" s="116"/>
      <c r="AP7363" s="116"/>
      <c r="AQ7363" s="116" t="s">
        <v>3</v>
      </c>
      <c r="AR7363" s="116" t="s">
        <v>1024</v>
      </c>
      <c r="AS7363" s="116">
        <v>4727</v>
      </c>
    </row>
    <row r="7364" spans="40:45" x14ac:dyDescent="0.25">
      <c r="AN7364" s="116" t="s">
        <v>1298</v>
      </c>
      <c r="AO7364" s="116"/>
      <c r="AP7364" s="116"/>
      <c r="AQ7364" s="116" t="s">
        <v>1034</v>
      </c>
      <c r="AR7364" s="116" t="s">
        <v>1024</v>
      </c>
      <c r="AS7364" s="116">
        <v>373</v>
      </c>
    </row>
    <row r="7365" spans="40:45" x14ac:dyDescent="0.25">
      <c r="AN7365" s="116" t="s">
        <v>1298</v>
      </c>
      <c r="AO7365" s="116"/>
      <c r="AP7365" s="116"/>
      <c r="AQ7365" s="116" t="s">
        <v>1035</v>
      </c>
      <c r="AR7365" s="116" t="s">
        <v>1024</v>
      </c>
      <c r="AS7365" s="116">
        <v>101</v>
      </c>
    </row>
    <row r="7366" spans="40:45" x14ac:dyDescent="0.25">
      <c r="AN7366" s="116" t="s">
        <v>1298</v>
      </c>
      <c r="AO7366" s="116"/>
      <c r="AP7366" s="116"/>
      <c r="AQ7366" s="116" t="s">
        <v>1036</v>
      </c>
      <c r="AR7366" s="116" t="s">
        <v>1024</v>
      </c>
      <c r="AS7366" s="116">
        <v>172</v>
      </c>
    </row>
    <row r="7367" spans="40:45" x14ac:dyDescent="0.25">
      <c r="AN7367" s="116" t="s">
        <v>1298</v>
      </c>
      <c r="AO7367" s="116"/>
      <c r="AP7367" s="116"/>
      <c r="AQ7367" s="116" t="s">
        <v>1037</v>
      </c>
      <c r="AR7367" s="116" t="s">
        <v>1024</v>
      </c>
      <c r="AS7367" s="116">
        <v>101</v>
      </c>
    </row>
    <row r="7368" spans="40:45" x14ac:dyDescent="0.25">
      <c r="AN7368" s="116" t="s">
        <v>1298</v>
      </c>
      <c r="AO7368" s="116"/>
      <c r="AP7368" s="116"/>
      <c r="AQ7368" s="116" t="s">
        <v>1038</v>
      </c>
      <c r="AR7368" s="116" t="s">
        <v>1024</v>
      </c>
      <c r="AS7368" s="116">
        <v>37</v>
      </c>
    </row>
    <row r="7369" spans="40:45" x14ac:dyDescent="0.25">
      <c r="AN7369" s="116" t="s">
        <v>1298</v>
      </c>
      <c r="AO7369" s="116"/>
      <c r="AP7369" s="116"/>
      <c r="AQ7369" s="116" t="s">
        <v>1039</v>
      </c>
      <c r="AR7369" s="116" t="s">
        <v>1024</v>
      </c>
      <c r="AS7369" s="116">
        <v>59</v>
      </c>
    </row>
    <row r="7370" spans="40:45" x14ac:dyDescent="0.25">
      <c r="AN7370" s="116" t="s">
        <v>1298</v>
      </c>
      <c r="AO7370" s="116"/>
      <c r="AP7370" s="116"/>
      <c r="AQ7370" s="116" t="s">
        <v>1040</v>
      </c>
      <c r="AR7370" s="116" t="s">
        <v>1024</v>
      </c>
      <c r="AS7370" s="116">
        <v>12</v>
      </c>
    </row>
    <row r="7371" spans="40:45" x14ac:dyDescent="0.25">
      <c r="AN7371" s="116" t="s">
        <v>1298</v>
      </c>
      <c r="AO7371" s="116"/>
      <c r="AP7371" s="116"/>
      <c r="AQ7371" s="116" t="s">
        <v>1041</v>
      </c>
      <c r="AR7371" s="116" t="s">
        <v>1024</v>
      </c>
      <c r="AS7371" s="116">
        <v>68</v>
      </c>
    </row>
    <row r="7372" spans="40:45" x14ac:dyDescent="0.25">
      <c r="AN7372" s="116" t="s">
        <v>1298</v>
      </c>
      <c r="AO7372" s="116"/>
      <c r="AP7372" s="116"/>
      <c r="AQ7372" s="116" t="s">
        <v>1042</v>
      </c>
      <c r="AR7372" s="116" t="s">
        <v>1024</v>
      </c>
      <c r="AS7372" s="116">
        <v>22</v>
      </c>
    </row>
    <row r="7373" spans="40:45" x14ac:dyDescent="0.25">
      <c r="AN7373" s="116" t="s">
        <v>1298</v>
      </c>
      <c r="AO7373" s="116"/>
      <c r="AP7373" s="116"/>
      <c r="AQ7373" s="116" t="s">
        <v>3</v>
      </c>
      <c r="AR7373" s="116" t="s">
        <v>1024</v>
      </c>
      <c r="AS7373" s="116">
        <v>945</v>
      </c>
    </row>
    <row r="7374" spans="40:45" x14ac:dyDescent="0.25">
      <c r="AN7374" s="116" t="s">
        <v>1299</v>
      </c>
      <c r="AO7374" s="116"/>
      <c r="AP7374" s="116"/>
      <c r="AQ7374" s="116" t="s">
        <v>1034</v>
      </c>
      <c r="AR7374" s="116" t="s">
        <v>1024</v>
      </c>
      <c r="AS7374" s="116">
        <v>5419</v>
      </c>
    </row>
    <row r="7375" spans="40:45" x14ac:dyDescent="0.25">
      <c r="AN7375" s="116" t="s">
        <v>1299</v>
      </c>
      <c r="AO7375" s="116"/>
      <c r="AP7375" s="116"/>
      <c r="AQ7375" s="116" t="s">
        <v>1035</v>
      </c>
      <c r="AR7375" s="116" t="s">
        <v>1024</v>
      </c>
      <c r="AS7375" s="116">
        <v>1460</v>
      </c>
    </row>
    <row r="7376" spans="40:45" x14ac:dyDescent="0.25">
      <c r="AN7376" s="116" t="s">
        <v>1299</v>
      </c>
      <c r="AO7376" s="116"/>
      <c r="AP7376" s="116"/>
      <c r="AQ7376" s="116" t="s">
        <v>1036</v>
      </c>
      <c r="AR7376" s="116" t="s">
        <v>1024</v>
      </c>
      <c r="AS7376" s="116">
        <v>1118</v>
      </c>
    </row>
    <row r="7377" spans="40:45" x14ac:dyDescent="0.25">
      <c r="AN7377" s="116" t="s">
        <v>1299</v>
      </c>
      <c r="AO7377" s="116"/>
      <c r="AP7377" s="116"/>
      <c r="AQ7377" s="116" t="s">
        <v>1037</v>
      </c>
      <c r="AR7377" s="116" t="s">
        <v>1024</v>
      </c>
      <c r="AS7377" s="116">
        <v>1726</v>
      </c>
    </row>
    <row r="7378" spans="40:45" x14ac:dyDescent="0.25">
      <c r="AN7378" s="116" t="s">
        <v>1299</v>
      </c>
      <c r="AO7378" s="116"/>
      <c r="AP7378" s="116"/>
      <c r="AQ7378" s="116" t="s">
        <v>1038</v>
      </c>
      <c r="AR7378" s="116" t="s">
        <v>1024</v>
      </c>
      <c r="AS7378" s="116">
        <v>1338</v>
      </c>
    </row>
    <row r="7379" spans="40:45" x14ac:dyDescent="0.25">
      <c r="AN7379" s="116" t="s">
        <v>1299</v>
      </c>
      <c r="AO7379" s="116"/>
      <c r="AP7379" s="116"/>
      <c r="AQ7379" s="116" t="s">
        <v>1039</v>
      </c>
      <c r="AR7379" s="116" t="s">
        <v>1024</v>
      </c>
      <c r="AS7379" s="116">
        <v>1024</v>
      </c>
    </row>
    <row r="7380" spans="40:45" x14ac:dyDescent="0.25">
      <c r="AN7380" s="116" t="s">
        <v>1299</v>
      </c>
      <c r="AO7380" s="116"/>
      <c r="AP7380" s="116"/>
      <c r="AQ7380" s="116" t="s">
        <v>1040</v>
      </c>
      <c r="AR7380" s="116" t="s">
        <v>1024</v>
      </c>
      <c r="AS7380" s="116">
        <v>314</v>
      </c>
    </row>
    <row r="7381" spans="40:45" x14ac:dyDescent="0.25">
      <c r="AN7381" s="116" t="s">
        <v>1299</v>
      </c>
      <c r="AO7381" s="116"/>
      <c r="AP7381" s="116"/>
      <c r="AQ7381" s="116" t="s">
        <v>1041</v>
      </c>
      <c r="AR7381" s="116" t="s">
        <v>1024</v>
      </c>
      <c r="AS7381" s="116">
        <v>1245</v>
      </c>
    </row>
    <row r="7382" spans="40:45" x14ac:dyDescent="0.25">
      <c r="AN7382" s="116" t="s">
        <v>1299</v>
      </c>
      <c r="AO7382" s="116"/>
      <c r="AP7382" s="116"/>
      <c r="AQ7382" s="116" t="s">
        <v>1042</v>
      </c>
      <c r="AR7382" s="116" t="s">
        <v>1024</v>
      </c>
      <c r="AS7382" s="116">
        <v>1864</v>
      </c>
    </row>
    <row r="7383" spans="40:45" x14ac:dyDescent="0.25">
      <c r="AN7383" s="116" t="s">
        <v>1299</v>
      </c>
      <c r="AO7383" s="116"/>
      <c r="AP7383" s="116"/>
      <c r="AQ7383" s="116" t="s">
        <v>3</v>
      </c>
      <c r="AR7383" s="116" t="s">
        <v>1024</v>
      </c>
      <c r="AS7383" s="116">
        <v>15506</v>
      </c>
    </row>
    <row r="7384" spans="40:45" x14ac:dyDescent="0.25">
      <c r="AN7384" s="116" t="s">
        <v>1300</v>
      </c>
      <c r="AO7384" s="116"/>
      <c r="AP7384" s="116"/>
      <c r="AQ7384" s="116" t="s">
        <v>1034</v>
      </c>
      <c r="AR7384" s="116" t="s">
        <v>1024</v>
      </c>
      <c r="AS7384" s="116">
        <v>3085</v>
      </c>
    </row>
    <row r="7385" spans="40:45" x14ac:dyDescent="0.25">
      <c r="AN7385" s="116" t="s">
        <v>1300</v>
      </c>
      <c r="AO7385" s="116"/>
      <c r="AP7385" s="116"/>
      <c r="AQ7385" s="116" t="s">
        <v>1035</v>
      </c>
      <c r="AR7385" s="116" t="s">
        <v>1024</v>
      </c>
      <c r="AS7385" s="116">
        <v>39</v>
      </c>
    </row>
    <row r="7386" spans="40:45" x14ac:dyDescent="0.25">
      <c r="AN7386" s="116" t="s">
        <v>1300</v>
      </c>
      <c r="AO7386" s="116"/>
      <c r="AP7386" s="116"/>
      <c r="AQ7386" s="116" t="s">
        <v>1036</v>
      </c>
      <c r="AR7386" s="116" t="s">
        <v>1024</v>
      </c>
      <c r="AS7386" s="116">
        <v>249</v>
      </c>
    </row>
    <row r="7387" spans="40:45" x14ac:dyDescent="0.25">
      <c r="AN7387" s="116" t="s">
        <v>1300</v>
      </c>
      <c r="AO7387" s="116"/>
      <c r="AP7387" s="116"/>
      <c r="AQ7387" s="116" t="s">
        <v>1037</v>
      </c>
      <c r="AR7387" s="116" t="s">
        <v>1024</v>
      </c>
      <c r="AS7387" s="116">
        <v>2926</v>
      </c>
    </row>
    <row r="7388" spans="40:45" x14ac:dyDescent="0.25">
      <c r="AN7388" s="116" t="s">
        <v>1300</v>
      </c>
      <c r="AO7388" s="116"/>
      <c r="AP7388" s="116"/>
      <c r="AQ7388" s="116" t="s">
        <v>1038</v>
      </c>
      <c r="AR7388" s="116" t="s">
        <v>1024</v>
      </c>
      <c r="AS7388" s="116">
        <v>1006</v>
      </c>
    </row>
    <row r="7389" spans="40:45" x14ac:dyDescent="0.25">
      <c r="AN7389" s="116" t="s">
        <v>1300</v>
      </c>
      <c r="AO7389" s="116"/>
      <c r="AP7389" s="116"/>
      <c r="AQ7389" s="116" t="s">
        <v>1039</v>
      </c>
      <c r="AR7389" s="116" t="s">
        <v>1024</v>
      </c>
      <c r="AS7389" s="116">
        <v>275</v>
      </c>
    </row>
    <row r="7390" spans="40:45" x14ac:dyDescent="0.25">
      <c r="AN7390" s="116" t="s">
        <v>1300</v>
      </c>
      <c r="AO7390" s="116"/>
      <c r="AP7390" s="116"/>
      <c r="AQ7390" s="116" t="s">
        <v>1040</v>
      </c>
      <c r="AR7390" s="116" t="s">
        <v>1024</v>
      </c>
      <c r="AS7390" s="116">
        <v>154</v>
      </c>
    </row>
    <row r="7391" spans="40:45" x14ac:dyDescent="0.25">
      <c r="AN7391" s="116" t="s">
        <v>1300</v>
      </c>
      <c r="AO7391" s="116"/>
      <c r="AP7391" s="116"/>
      <c r="AQ7391" s="116" t="s">
        <v>1041</v>
      </c>
      <c r="AR7391" s="116" t="s">
        <v>1024</v>
      </c>
      <c r="AS7391" s="116">
        <v>536</v>
      </c>
    </row>
    <row r="7392" spans="40:45" x14ac:dyDescent="0.25">
      <c r="AN7392" s="116" t="s">
        <v>1300</v>
      </c>
      <c r="AO7392" s="116"/>
      <c r="AP7392" s="116"/>
      <c r="AQ7392" s="116" t="s">
        <v>1042</v>
      </c>
      <c r="AR7392" s="116" t="s">
        <v>1024</v>
      </c>
      <c r="AS7392" s="116">
        <v>664</v>
      </c>
    </row>
    <row r="7393" spans="40:45" x14ac:dyDescent="0.25">
      <c r="AN7393" s="116" t="s">
        <v>1300</v>
      </c>
      <c r="AO7393" s="116"/>
      <c r="AP7393" s="116"/>
      <c r="AQ7393" s="116" t="s">
        <v>3</v>
      </c>
      <c r="AR7393" s="116" t="s">
        <v>1024</v>
      </c>
      <c r="AS7393" s="116">
        <v>8934</v>
      </c>
    </row>
    <row r="7394" spans="40:45" x14ac:dyDescent="0.25">
      <c r="AN7394" s="116" t="s">
        <v>1301</v>
      </c>
      <c r="AO7394" s="116"/>
      <c r="AP7394" s="116"/>
      <c r="AQ7394" s="116" t="s">
        <v>1034</v>
      </c>
      <c r="AR7394" s="116" t="s">
        <v>1091</v>
      </c>
      <c r="AS7394" s="116">
        <v>61622</v>
      </c>
    </row>
    <row r="7395" spans="40:45" x14ac:dyDescent="0.25">
      <c r="AN7395" s="116" t="s">
        <v>1301</v>
      </c>
      <c r="AO7395" s="116"/>
      <c r="AP7395" s="116"/>
      <c r="AQ7395" s="116" t="s">
        <v>1035</v>
      </c>
      <c r="AR7395" s="116" t="s">
        <v>1091</v>
      </c>
      <c r="AS7395" s="116">
        <v>83074</v>
      </c>
    </row>
    <row r="7396" spans="40:45" x14ac:dyDescent="0.25">
      <c r="AN7396" s="116" t="s">
        <v>1301</v>
      </c>
      <c r="AO7396" s="116"/>
      <c r="AP7396" s="116"/>
      <c r="AQ7396" s="116" t="s">
        <v>1036</v>
      </c>
      <c r="AR7396" s="116" t="s">
        <v>1091</v>
      </c>
      <c r="AS7396" s="116">
        <v>82942</v>
      </c>
    </row>
    <row r="7397" spans="40:45" x14ac:dyDescent="0.25">
      <c r="AN7397" s="116" t="s">
        <v>1301</v>
      </c>
      <c r="AO7397" s="116"/>
      <c r="AP7397" s="116"/>
      <c r="AQ7397" s="116" t="s">
        <v>1037</v>
      </c>
      <c r="AR7397" s="116" t="s">
        <v>1091</v>
      </c>
      <c r="AS7397" s="116">
        <v>412997</v>
      </c>
    </row>
    <row r="7398" spans="40:45" x14ac:dyDescent="0.25">
      <c r="AN7398" s="116" t="s">
        <v>1301</v>
      </c>
      <c r="AO7398" s="116"/>
      <c r="AP7398" s="116"/>
      <c r="AQ7398" s="116" t="s">
        <v>1038</v>
      </c>
      <c r="AR7398" s="116" t="s">
        <v>1091</v>
      </c>
      <c r="AS7398" s="116">
        <v>774106</v>
      </c>
    </row>
    <row r="7399" spans="40:45" x14ac:dyDescent="0.25">
      <c r="AN7399" s="116" t="s">
        <v>1301</v>
      </c>
      <c r="AO7399" s="116"/>
      <c r="AP7399" s="116"/>
      <c r="AQ7399" s="116" t="s">
        <v>1039</v>
      </c>
      <c r="AR7399" s="116" t="s">
        <v>1091</v>
      </c>
      <c r="AS7399" s="116">
        <v>64016</v>
      </c>
    </row>
    <row r="7400" spans="40:45" x14ac:dyDescent="0.25">
      <c r="AN7400" s="116" t="s">
        <v>1301</v>
      </c>
      <c r="AO7400" s="116"/>
      <c r="AP7400" s="116"/>
      <c r="AQ7400" s="116" t="s">
        <v>1040</v>
      </c>
      <c r="AR7400" s="116" t="s">
        <v>1091</v>
      </c>
      <c r="AS7400" s="116">
        <v>41128</v>
      </c>
    </row>
    <row r="7401" spans="40:45" x14ac:dyDescent="0.25">
      <c r="AN7401" s="116" t="s">
        <v>1301</v>
      </c>
      <c r="AO7401" s="116"/>
      <c r="AP7401" s="116"/>
      <c r="AQ7401" s="116" t="s">
        <v>1041</v>
      </c>
      <c r="AR7401" s="116" t="s">
        <v>1091</v>
      </c>
      <c r="AS7401" s="116">
        <v>470231</v>
      </c>
    </row>
    <row r="7402" spans="40:45" x14ac:dyDescent="0.25">
      <c r="AN7402" s="116" t="s">
        <v>1301</v>
      </c>
      <c r="AO7402" s="116"/>
      <c r="AP7402" s="116"/>
      <c r="AQ7402" s="116" t="s">
        <v>1042</v>
      </c>
      <c r="AR7402" s="116" t="s">
        <v>1091</v>
      </c>
      <c r="AS7402" s="116">
        <v>202669</v>
      </c>
    </row>
    <row r="7403" spans="40:45" x14ac:dyDescent="0.25">
      <c r="AN7403" s="116" t="s">
        <v>1301</v>
      </c>
      <c r="AO7403" s="116"/>
      <c r="AP7403" s="116"/>
      <c r="AQ7403" s="116" t="s">
        <v>3</v>
      </c>
      <c r="AR7403" s="116" t="s">
        <v>1091</v>
      </c>
      <c r="AS7403" s="116">
        <v>2192784</v>
      </c>
    </row>
    <row r="7404" spans="40:45" x14ac:dyDescent="0.25">
      <c r="AN7404" s="116" t="s">
        <v>1302</v>
      </c>
      <c r="AO7404" s="116" t="s">
        <v>1303</v>
      </c>
      <c r="AP7404" s="116"/>
      <c r="AQ7404" s="116" t="s">
        <v>1034</v>
      </c>
      <c r="AR7404" s="116" t="s">
        <v>1239</v>
      </c>
      <c r="AS7404" s="116">
        <v>995972</v>
      </c>
    </row>
    <row r="7405" spans="40:45" x14ac:dyDescent="0.25">
      <c r="AN7405" s="116" t="s">
        <v>1302</v>
      </c>
      <c r="AO7405" s="116" t="s">
        <v>1303</v>
      </c>
      <c r="AP7405" s="116"/>
      <c r="AQ7405" s="116" t="s">
        <v>1035</v>
      </c>
      <c r="AR7405" s="116" t="s">
        <v>1239</v>
      </c>
      <c r="AS7405" s="116">
        <v>2</v>
      </c>
    </row>
    <row r="7406" spans="40:45" x14ac:dyDescent="0.25">
      <c r="AN7406" s="116" t="s">
        <v>1302</v>
      </c>
      <c r="AO7406" s="116" t="s">
        <v>1303</v>
      </c>
      <c r="AP7406" s="116"/>
      <c r="AQ7406" s="116" t="s">
        <v>1036</v>
      </c>
      <c r="AR7406" s="116" t="s">
        <v>1239</v>
      </c>
      <c r="AS7406" s="116">
        <v>2</v>
      </c>
    </row>
    <row r="7407" spans="40:45" x14ac:dyDescent="0.25">
      <c r="AN7407" s="116" t="s">
        <v>1302</v>
      </c>
      <c r="AO7407" s="116" t="s">
        <v>1303</v>
      </c>
      <c r="AP7407" s="116"/>
      <c r="AQ7407" s="116" t="s">
        <v>1037</v>
      </c>
      <c r="AR7407" s="116" t="s">
        <v>1239</v>
      </c>
      <c r="AS7407" s="116">
        <v>34</v>
      </c>
    </row>
    <row r="7408" spans="40:45" x14ac:dyDescent="0.25">
      <c r="AN7408" s="116" t="s">
        <v>1302</v>
      </c>
      <c r="AO7408" s="116" t="s">
        <v>1303</v>
      </c>
      <c r="AP7408" s="116"/>
      <c r="AQ7408" s="116" t="s">
        <v>1038</v>
      </c>
      <c r="AR7408" s="116" t="s">
        <v>1239</v>
      </c>
      <c r="AS7408" s="116">
        <v>689410</v>
      </c>
    </row>
    <row r="7409" spans="40:45" x14ac:dyDescent="0.25">
      <c r="AN7409" s="116" t="s">
        <v>1302</v>
      </c>
      <c r="AO7409" s="116" t="s">
        <v>1303</v>
      </c>
      <c r="AP7409" s="116"/>
      <c r="AQ7409" s="116" t="s">
        <v>1039</v>
      </c>
      <c r="AR7409" s="116" t="s">
        <v>1239</v>
      </c>
      <c r="AS7409" s="116">
        <v>3231859</v>
      </c>
    </row>
    <row r="7410" spans="40:45" x14ac:dyDescent="0.25">
      <c r="AN7410" s="116" t="s">
        <v>1302</v>
      </c>
      <c r="AO7410" s="116" t="s">
        <v>1303</v>
      </c>
      <c r="AP7410" s="116"/>
      <c r="AQ7410" s="116" t="s">
        <v>1040</v>
      </c>
      <c r="AR7410" s="116" t="s">
        <v>1239</v>
      </c>
      <c r="AS7410" s="116">
        <v>1980745</v>
      </c>
    </row>
    <row r="7411" spans="40:45" x14ac:dyDescent="0.25">
      <c r="AN7411" s="116" t="s">
        <v>1302</v>
      </c>
      <c r="AO7411" s="116" t="s">
        <v>1303</v>
      </c>
      <c r="AP7411" s="116"/>
      <c r="AQ7411" s="116" t="s">
        <v>1041</v>
      </c>
      <c r="AR7411" s="116" t="s">
        <v>1239</v>
      </c>
      <c r="AS7411" s="116">
        <v>1626620</v>
      </c>
    </row>
    <row r="7412" spans="40:45" x14ac:dyDescent="0.25">
      <c r="AN7412" s="116" t="s">
        <v>1302</v>
      </c>
      <c r="AO7412" s="116" t="s">
        <v>1303</v>
      </c>
      <c r="AP7412" s="116"/>
      <c r="AQ7412" s="116" t="s">
        <v>1042</v>
      </c>
      <c r="AR7412" s="116" t="s">
        <v>1239</v>
      </c>
      <c r="AS7412" s="116">
        <v>45043</v>
      </c>
    </row>
    <row r="7413" spans="40:45" x14ac:dyDescent="0.25">
      <c r="AN7413" s="116" t="s">
        <v>1302</v>
      </c>
      <c r="AO7413" s="116"/>
      <c r="AP7413" s="116"/>
      <c r="AQ7413" s="116" t="s">
        <v>3</v>
      </c>
      <c r="AR7413" s="116" t="s">
        <v>1239</v>
      </c>
      <c r="AS7413" s="116">
        <v>8569688</v>
      </c>
    </row>
    <row r="7414" spans="40:45" x14ac:dyDescent="0.25">
      <c r="AN7414" s="116" t="s">
        <v>1304</v>
      </c>
      <c r="AO7414" s="116"/>
      <c r="AP7414" s="116"/>
      <c r="AQ7414" s="116" t="s">
        <v>1034</v>
      </c>
      <c r="AR7414" s="116" t="s">
        <v>1024</v>
      </c>
      <c r="AS7414" s="116">
        <v>13177877</v>
      </c>
    </row>
    <row r="7415" spans="40:45" x14ac:dyDescent="0.25">
      <c r="AN7415" s="116" t="s">
        <v>1304</v>
      </c>
      <c r="AO7415" s="116"/>
      <c r="AP7415" s="116"/>
      <c r="AQ7415" s="116" t="s">
        <v>1035</v>
      </c>
      <c r="AR7415" s="116" t="s">
        <v>1024</v>
      </c>
      <c r="AS7415" s="116">
        <v>1259463</v>
      </c>
    </row>
    <row r="7416" spans="40:45" x14ac:dyDescent="0.25">
      <c r="AN7416" s="116" t="s">
        <v>1304</v>
      </c>
      <c r="AO7416" s="116"/>
      <c r="AP7416" s="116"/>
      <c r="AQ7416" s="116" t="s">
        <v>1037</v>
      </c>
      <c r="AR7416" s="116" t="s">
        <v>1024</v>
      </c>
      <c r="AS7416" s="116">
        <v>6480257</v>
      </c>
    </row>
    <row r="7417" spans="40:45" x14ac:dyDescent="0.25">
      <c r="AN7417" s="116" t="s">
        <v>1304</v>
      </c>
      <c r="AO7417" s="116"/>
      <c r="AP7417" s="116"/>
      <c r="AQ7417" s="116" t="s">
        <v>1038</v>
      </c>
      <c r="AR7417" s="116" t="s">
        <v>1024</v>
      </c>
      <c r="AS7417" s="116">
        <v>2501977</v>
      </c>
    </row>
    <row r="7418" spans="40:45" x14ac:dyDescent="0.25">
      <c r="AN7418" s="116" t="s">
        <v>1304</v>
      </c>
      <c r="AO7418" s="116"/>
      <c r="AP7418" s="116"/>
      <c r="AQ7418" s="116" t="s">
        <v>1039</v>
      </c>
      <c r="AR7418" s="116" t="s">
        <v>1024</v>
      </c>
      <c r="AS7418" s="116">
        <v>13642271</v>
      </c>
    </row>
    <row r="7419" spans="40:45" x14ac:dyDescent="0.25">
      <c r="AN7419" s="116" t="s">
        <v>1304</v>
      </c>
      <c r="AO7419" s="116"/>
      <c r="AP7419" s="116"/>
      <c r="AQ7419" s="116" t="s">
        <v>1040</v>
      </c>
      <c r="AR7419" s="116" t="s">
        <v>1024</v>
      </c>
      <c r="AS7419" s="116">
        <v>8888481</v>
      </c>
    </row>
    <row r="7420" spans="40:45" x14ac:dyDescent="0.25">
      <c r="AN7420" s="116" t="s">
        <v>1304</v>
      </c>
      <c r="AO7420" s="116"/>
      <c r="AP7420" s="116"/>
      <c r="AQ7420" s="116" t="s">
        <v>1041</v>
      </c>
      <c r="AR7420" s="116" t="s">
        <v>1024</v>
      </c>
      <c r="AS7420" s="116">
        <v>8343802</v>
      </c>
    </row>
    <row r="7421" spans="40:45" x14ac:dyDescent="0.25">
      <c r="AN7421" s="116" t="s">
        <v>1304</v>
      </c>
      <c r="AO7421" s="116"/>
      <c r="AP7421" s="116"/>
      <c r="AQ7421" s="116" t="s">
        <v>1042</v>
      </c>
      <c r="AR7421" s="116" t="s">
        <v>1024</v>
      </c>
      <c r="AS7421" s="116">
        <v>1106715</v>
      </c>
    </row>
    <row r="7422" spans="40:45" x14ac:dyDescent="0.25">
      <c r="AN7422" s="116" t="s">
        <v>1304</v>
      </c>
      <c r="AO7422" s="116"/>
      <c r="AP7422" s="116"/>
      <c r="AQ7422" s="116" t="s">
        <v>3</v>
      </c>
      <c r="AR7422" s="116" t="s">
        <v>1024</v>
      </c>
      <c r="AS7422" s="116">
        <v>55400842</v>
      </c>
    </row>
    <row r="7423" spans="40:45" x14ac:dyDescent="0.25">
      <c r="AN7423" s="116" t="s">
        <v>1305</v>
      </c>
      <c r="AO7423" s="116"/>
      <c r="AP7423" s="116"/>
      <c r="AQ7423" s="116" t="s">
        <v>1034</v>
      </c>
      <c r="AR7423" s="116" t="s">
        <v>1024</v>
      </c>
      <c r="AS7423" s="116">
        <v>2782</v>
      </c>
    </row>
    <row r="7424" spans="40:45" x14ac:dyDescent="0.25">
      <c r="AN7424" s="116" t="s">
        <v>1305</v>
      </c>
      <c r="AO7424" s="116"/>
      <c r="AP7424" s="116"/>
      <c r="AQ7424" s="116" t="s">
        <v>1035</v>
      </c>
      <c r="AR7424" s="116" t="s">
        <v>1024</v>
      </c>
      <c r="AS7424" s="116">
        <v>1235</v>
      </c>
    </row>
    <row r="7425" spans="40:45" x14ac:dyDescent="0.25">
      <c r="AN7425" s="116" t="s">
        <v>1305</v>
      </c>
      <c r="AO7425" s="116"/>
      <c r="AP7425" s="116"/>
      <c r="AQ7425" s="116" t="s">
        <v>1036</v>
      </c>
      <c r="AR7425" s="116" t="s">
        <v>1024</v>
      </c>
      <c r="AS7425" s="116">
        <v>1395</v>
      </c>
    </row>
    <row r="7426" spans="40:45" x14ac:dyDescent="0.25">
      <c r="AN7426" s="116" t="s">
        <v>1305</v>
      </c>
      <c r="AO7426" s="116"/>
      <c r="AP7426" s="116"/>
      <c r="AQ7426" s="116" t="s">
        <v>1037</v>
      </c>
      <c r="AR7426" s="116" t="s">
        <v>1024</v>
      </c>
      <c r="AS7426" s="116">
        <v>5100</v>
      </c>
    </row>
    <row r="7427" spans="40:45" x14ac:dyDescent="0.25">
      <c r="AN7427" s="116" t="s">
        <v>1305</v>
      </c>
      <c r="AO7427" s="116"/>
      <c r="AP7427" s="116"/>
      <c r="AQ7427" s="116" t="s">
        <v>1038</v>
      </c>
      <c r="AR7427" s="116" t="s">
        <v>1024</v>
      </c>
      <c r="AS7427" s="116">
        <v>2038</v>
      </c>
    </row>
    <row r="7428" spans="40:45" x14ac:dyDescent="0.25">
      <c r="AN7428" s="116" t="s">
        <v>1305</v>
      </c>
      <c r="AO7428" s="116"/>
      <c r="AP7428" s="116"/>
      <c r="AQ7428" s="116" t="s">
        <v>1039</v>
      </c>
      <c r="AR7428" s="116" t="s">
        <v>1024</v>
      </c>
      <c r="AS7428" s="116">
        <v>1668</v>
      </c>
    </row>
    <row r="7429" spans="40:45" x14ac:dyDescent="0.25">
      <c r="AN7429" s="116" t="s">
        <v>1305</v>
      </c>
      <c r="AO7429" s="116"/>
      <c r="AP7429" s="116"/>
      <c r="AQ7429" s="116" t="s">
        <v>1040</v>
      </c>
      <c r="AR7429" s="116" t="s">
        <v>1024</v>
      </c>
      <c r="AS7429" s="116">
        <v>605</v>
      </c>
    </row>
    <row r="7430" spans="40:45" x14ac:dyDescent="0.25">
      <c r="AN7430" s="116" t="s">
        <v>1305</v>
      </c>
      <c r="AO7430" s="116"/>
      <c r="AP7430" s="116"/>
      <c r="AQ7430" s="116" t="s">
        <v>1041</v>
      </c>
      <c r="AR7430" s="116" t="s">
        <v>1024</v>
      </c>
      <c r="AS7430" s="116">
        <v>1035</v>
      </c>
    </row>
    <row r="7431" spans="40:45" x14ac:dyDescent="0.25">
      <c r="AN7431" s="116" t="s">
        <v>1305</v>
      </c>
      <c r="AO7431" s="116"/>
      <c r="AP7431" s="116"/>
      <c r="AQ7431" s="116" t="s">
        <v>1042</v>
      </c>
      <c r="AR7431" s="116" t="s">
        <v>1024</v>
      </c>
      <c r="AS7431" s="116">
        <v>1141</v>
      </c>
    </row>
    <row r="7432" spans="40:45" x14ac:dyDescent="0.25">
      <c r="AN7432" s="116" t="s">
        <v>1305</v>
      </c>
      <c r="AO7432" s="116"/>
      <c r="AP7432" s="116"/>
      <c r="AQ7432" s="116" t="s">
        <v>3</v>
      </c>
      <c r="AR7432" s="116" t="s">
        <v>1024</v>
      </c>
      <c r="AS7432" s="116">
        <v>16998</v>
      </c>
    </row>
    <row r="7433" spans="40:45" x14ac:dyDescent="0.25">
      <c r="AN7433" s="116" t="s">
        <v>1306</v>
      </c>
      <c r="AO7433" s="116" t="s">
        <v>1307</v>
      </c>
      <c r="AP7433" s="116"/>
      <c r="AQ7433" s="116" t="s">
        <v>1034</v>
      </c>
      <c r="AR7433" s="116" t="s">
        <v>1024</v>
      </c>
      <c r="AS7433" s="116">
        <v>424</v>
      </c>
    </row>
    <row r="7434" spans="40:45" x14ac:dyDescent="0.25">
      <c r="AN7434" s="116" t="s">
        <v>1306</v>
      </c>
      <c r="AO7434" s="116" t="s">
        <v>1307</v>
      </c>
      <c r="AP7434" s="116"/>
      <c r="AQ7434" s="116" t="s">
        <v>1035</v>
      </c>
      <c r="AR7434" s="116" t="s">
        <v>1024</v>
      </c>
      <c r="AS7434" s="116">
        <v>676</v>
      </c>
    </row>
    <row r="7435" spans="40:45" x14ac:dyDescent="0.25">
      <c r="AN7435" s="116" t="s">
        <v>1306</v>
      </c>
      <c r="AO7435" s="116" t="s">
        <v>1307</v>
      </c>
      <c r="AP7435" s="116"/>
      <c r="AQ7435" s="116" t="s">
        <v>1036</v>
      </c>
      <c r="AR7435" s="116" t="s">
        <v>1024</v>
      </c>
      <c r="AS7435" s="116">
        <v>526</v>
      </c>
    </row>
    <row r="7436" spans="40:45" x14ac:dyDescent="0.25">
      <c r="AN7436" s="116" t="s">
        <v>1306</v>
      </c>
      <c r="AO7436" s="116" t="s">
        <v>1307</v>
      </c>
      <c r="AP7436" s="116"/>
      <c r="AQ7436" s="116" t="s">
        <v>1037</v>
      </c>
      <c r="AR7436" s="116" t="s">
        <v>1024</v>
      </c>
      <c r="AS7436" s="116">
        <v>1048</v>
      </c>
    </row>
    <row r="7437" spans="40:45" x14ac:dyDescent="0.25">
      <c r="AN7437" s="116" t="s">
        <v>1306</v>
      </c>
      <c r="AO7437" s="116" t="s">
        <v>1307</v>
      </c>
      <c r="AP7437" s="116"/>
      <c r="AQ7437" s="116" t="s">
        <v>1038</v>
      </c>
      <c r="AR7437" s="116" t="s">
        <v>1024</v>
      </c>
      <c r="AS7437" s="116">
        <v>327</v>
      </c>
    </row>
    <row r="7438" spans="40:45" x14ac:dyDescent="0.25">
      <c r="AN7438" s="116" t="s">
        <v>1306</v>
      </c>
      <c r="AO7438" s="116" t="s">
        <v>1307</v>
      </c>
      <c r="AP7438" s="116"/>
      <c r="AQ7438" s="116" t="s">
        <v>1039</v>
      </c>
      <c r="AR7438" s="116" t="s">
        <v>1024</v>
      </c>
      <c r="AS7438" s="116">
        <v>725</v>
      </c>
    </row>
    <row r="7439" spans="40:45" x14ac:dyDescent="0.25">
      <c r="AN7439" s="116" t="s">
        <v>1306</v>
      </c>
      <c r="AO7439" s="116" t="s">
        <v>1307</v>
      </c>
      <c r="AP7439" s="116"/>
      <c r="AQ7439" s="116" t="s">
        <v>1040</v>
      </c>
      <c r="AR7439" s="116" t="s">
        <v>1024</v>
      </c>
      <c r="AS7439" s="116">
        <v>115</v>
      </c>
    </row>
    <row r="7440" spans="40:45" x14ac:dyDescent="0.25">
      <c r="AN7440" s="116" t="s">
        <v>1306</v>
      </c>
      <c r="AO7440" s="116" t="s">
        <v>1307</v>
      </c>
      <c r="AP7440" s="116"/>
      <c r="AQ7440" s="116" t="s">
        <v>1041</v>
      </c>
      <c r="AR7440" s="116" t="s">
        <v>1024</v>
      </c>
      <c r="AS7440" s="116">
        <v>380</v>
      </c>
    </row>
    <row r="7441" spans="40:45" x14ac:dyDescent="0.25">
      <c r="AN7441" s="116" t="s">
        <v>1306</v>
      </c>
      <c r="AO7441" s="116" t="s">
        <v>1307</v>
      </c>
      <c r="AP7441" s="116"/>
      <c r="AQ7441" s="116" t="s">
        <v>1042</v>
      </c>
      <c r="AR7441" s="116" t="s">
        <v>1024</v>
      </c>
      <c r="AS7441" s="116">
        <v>357</v>
      </c>
    </row>
    <row r="7442" spans="40:45" x14ac:dyDescent="0.25">
      <c r="AN7442" s="116" t="s">
        <v>1306</v>
      </c>
      <c r="AO7442" s="116"/>
      <c r="AP7442" s="116"/>
      <c r="AQ7442" s="116" t="s">
        <v>3</v>
      </c>
      <c r="AR7442" s="116" t="s">
        <v>1024</v>
      </c>
      <c r="AS7442" s="116">
        <v>4578</v>
      </c>
    </row>
    <row r="7443" spans="40:45" x14ac:dyDescent="0.25">
      <c r="AN7443" s="116" t="s">
        <v>1306</v>
      </c>
      <c r="AO7443" s="116" t="s">
        <v>1308</v>
      </c>
      <c r="AP7443" s="116"/>
      <c r="AQ7443" s="116" t="s">
        <v>1034</v>
      </c>
      <c r="AR7443" s="116" t="s">
        <v>1024</v>
      </c>
      <c r="AS7443" s="116">
        <v>267</v>
      </c>
    </row>
    <row r="7444" spans="40:45" x14ac:dyDescent="0.25">
      <c r="AN7444" s="116" t="s">
        <v>1306</v>
      </c>
      <c r="AO7444" s="116" t="s">
        <v>1308</v>
      </c>
      <c r="AP7444" s="116"/>
      <c r="AQ7444" s="116" t="s">
        <v>1035</v>
      </c>
      <c r="AR7444" s="116" t="s">
        <v>1024</v>
      </c>
      <c r="AS7444" s="116">
        <v>169</v>
      </c>
    </row>
    <row r="7445" spans="40:45" x14ac:dyDescent="0.25">
      <c r="AN7445" s="116" t="s">
        <v>1306</v>
      </c>
      <c r="AO7445" s="116" t="s">
        <v>1308</v>
      </c>
      <c r="AP7445" s="116"/>
      <c r="AQ7445" s="116" t="s">
        <v>1036</v>
      </c>
      <c r="AR7445" s="116" t="s">
        <v>1024</v>
      </c>
      <c r="AS7445" s="116">
        <v>107</v>
      </c>
    </row>
    <row r="7446" spans="40:45" x14ac:dyDescent="0.25">
      <c r="AN7446" s="116" t="s">
        <v>1306</v>
      </c>
      <c r="AO7446" s="116" t="s">
        <v>1308</v>
      </c>
      <c r="AP7446" s="116"/>
      <c r="AQ7446" s="116" t="s">
        <v>1037</v>
      </c>
      <c r="AR7446" s="116" t="s">
        <v>1024</v>
      </c>
      <c r="AS7446" s="116">
        <v>397</v>
      </c>
    </row>
    <row r="7447" spans="40:45" x14ac:dyDescent="0.25">
      <c r="AN7447" s="116" t="s">
        <v>1306</v>
      </c>
      <c r="AO7447" s="116" t="s">
        <v>1308</v>
      </c>
      <c r="AP7447" s="116"/>
      <c r="AQ7447" s="116" t="s">
        <v>1038</v>
      </c>
      <c r="AR7447" s="116" t="s">
        <v>1024</v>
      </c>
      <c r="AS7447" s="116">
        <v>140</v>
      </c>
    </row>
    <row r="7448" spans="40:45" x14ac:dyDescent="0.25">
      <c r="AN7448" s="116" t="s">
        <v>1306</v>
      </c>
      <c r="AO7448" s="116" t="s">
        <v>1308</v>
      </c>
      <c r="AP7448" s="116"/>
      <c r="AQ7448" s="116" t="s">
        <v>1039</v>
      </c>
      <c r="AR7448" s="116" t="s">
        <v>1024</v>
      </c>
      <c r="AS7448" s="116">
        <v>233</v>
      </c>
    </row>
    <row r="7449" spans="40:45" x14ac:dyDescent="0.25">
      <c r="AN7449" s="116" t="s">
        <v>1306</v>
      </c>
      <c r="AO7449" s="116" t="s">
        <v>1308</v>
      </c>
      <c r="AP7449" s="116"/>
      <c r="AQ7449" s="116" t="s">
        <v>1040</v>
      </c>
      <c r="AR7449" s="116" t="s">
        <v>1024</v>
      </c>
      <c r="AS7449" s="116">
        <v>59</v>
      </c>
    </row>
    <row r="7450" spans="40:45" x14ac:dyDescent="0.25">
      <c r="AN7450" s="116" t="s">
        <v>1306</v>
      </c>
      <c r="AO7450" s="116" t="s">
        <v>1308</v>
      </c>
      <c r="AP7450" s="116"/>
      <c r="AQ7450" s="116" t="s">
        <v>1041</v>
      </c>
      <c r="AR7450" s="116" t="s">
        <v>1024</v>
      </c>
      <c r="AS7450" s="116">
        <v>218</v>
      </c>
    </row>
    <row r="7451" spans="40:45" x14ac:dyDescent="0.25">
      <c r="AN7451" s="116" t="s">
        <v>1306</v>
      </c>
      <c r="AO7451" s="116" t="s">
        <v>1308</v>
      </c>
      <c r="AP7451" s="116"/>
      <c r="AQ7451" s="116" t="s">
        <v>1042</v>
      </c>
      <c r="AR7451" s="116" t="s">
        <v>1024</v>
      </c>
      <c r="AS7451" s="116">
        <v>122</v>
      </c>
    </row>
    <row r="7452" spans="40:45" x14ac:dyDescent="0.25">
      <c r="AN7452" s="116" t="s">
        <v>1306</v>
      </c>
      <c r="AO7452" s="116"/>
      <c r="AP7452" s="116"/>
      <c r="AQ7452" s="116" t="s">
        <v>3</v>
      </c>
      <c r="AR7452" s="116" t="s">
        <v>1024</v>
      </c>
      <c r="AS7452" s="116">
        <v>1712</v>
      </c>
    </row>
    <row r="7453" spans="40:45" x14ac:dyDescent="0.25">
      <c r="AN7453" s="116" t="s">
        <v>1306</v>
      </c>
      <c r="AO7453" s="116" t="s">
        <v>1309</v>
      </c>
      <c r="AP7453" s="116"/>
      <c r="AQ7453" s="116" t="s">
        <v>1034</v>
      </c>
      <c r="AR7453" s="116" t="s">
        <v>1024</v>
      </c>
      <c r="AS7453" s="116">
        <v>12</v>
      </c>
    </row>
    <row r="7454" spans="40:45" x14ac:dyDescent="0.25">
      <c r="AN7454" s="116" t="s">
        <v>1306</v>
      </c>
      <c r="AO7454" s="116" t="s">
        <v>1309</v>
      </c>
      <c r="AP7454" s="116"/>
      <c r="AQ7454" s="116" t="s">
        <v>1035</v>
      </c>
      <c r="AR7454" s="116" t="s">
        <v>1024</v>
      </c>
      <c r="AS7454" s="116">
        <v>5</v>
      </c>
    </row>
    <row r="7455" spans="40:45" x14ac:dyDescent="0.25">
      <c r="AN7455" s="116" t="s">
        <v>1306</v>
      </c>
      <c r="AO7455" s="116" t="s">
        <v>1309</v>
      </c>
      <c r="AP7455" s="116"/>
      <c r="AQ7455" s="116" t="s">
        <v>1036</v>
      </c>
      <c r="AR7455" s="116" t="s">
        <v>1024</v>
      </c>
      <c r="AS7455" s="116">
        <v>3</v>
      </c>
    </row>
    <row r="7456" spans="40:45" x14ac:dyDescent="0.25">
      <c r="AN7456" s="116" t="s">
        <v>1306</v>
      </c>
      <c r="AO7456" s="116" t="s">
        <v>1309</v>
      </c>
      <c r="AP7456" s="116"/>
      <c r="AQ7456" s="116" t="s">
        <v>1037</v>
      </c>
      <c r="AR7456" s="116" t="s">
        <v>1024</v>
      </c>
      <c r="AS7456" s="116">
        <v>20</v>
      </c>
    </row>
    <row r="7457" spans="40:45" x14ac:dyDescent="0.25">
      <c r="AN7457" s="116" t="s">
        <v>1306</v>
      </c>
      <c r="AO7457" s="116" t="s">
        <v>1309</v>
      </c>
      <c r="AP7457" s="116"/>
      <c r="AQ7457" s="116" t="s">
        <v>1038</v>
      </c>
      <c r="AR7457" s="116" t="s">
        <v>1024</v>
      </c>
      <c r="AS7457" s="116">
        <v>16</v>
      </c>
    </row>
    <row r="7458" spans="40:45" x14ac:dyDescent="0.25">
      <c r="AN7458" s="116" t="s">
        <v>1306</v>
      </c>
      <c r="AO7458" s="116" t="s">
        <v>1309</v>
      </c>
      <c r="AP7458" s="116"/>
      <c r="AQ7458" s="116" t="s">
        <v>1039</v>
      </c>
      <c r="AR7458" s="116" t="s">
        <v>1024</v>
      </c>
      <c r="AS7458" s="116">
        <v>22</v>
      </c>
    </row>
    <row r="7459" spans="40:45" x14ac:dyDescent="0.25">
      <c r="AN7459" s="116" t="s">
        <v>1306</v>
      </c>
      <c r="AO7459" s="116" t="s">
        <v>1309</v>
      </c>
      <c r="AP7459" s="116"/>
      <c r="AQ7459" s="116" t="s">
        <v>1040</v>
      </c>
      <c r="AR7459" s="116" t="s">
        <v>1024</v>
      </c>
      <c r="AS7459" s="116">
        <v>30</v>
      </c>
    </row>
    <row r="7460" spans="40:45" x14ac:dyDescent="0.25">
      <c r="AN7460" s="116" t="s">
        <v>1306</v>
      </c>
      <c r="AO7460" s="116" t="s">
        <v>1309</v>
      </c>
      <c r="AP7460" s="116"/>
      <c r="AQ7460" s="116" t="s">
        <v>1041</v>
      </c>
      <c r="AR7460" s="116" t="s">
        <v>1024</v>
      </c>
      <c r="AS7460" s="116">
        <v>12</v>
      </c>
    </row>
    <row r="7461" spans="40:45" x14ac:dyDescent="0.25">
      <c r="AN7461" s="116" t="s">
        <v>1306</v>
      </c>
      <c r="AO7461" s="116" t="s">
        <v>1309</v>
      </c>
      <c r="AP7461" s="116"/>
      <c r="AQ7461" s="116" t="s">
        <v>1042</v>
      </c>
      <c r="AR7461" s="116" t="s">
        <v>1024</v>
      </c>
      <c r="AS7461" s="116">
        <v>7</v>
      </c>
    </row>
    <row r="7462" spans="40:45" x14ac:dyDescent="0.25">
      <c r="AN7462" s="116" t="s">
        <v>1306</v>
      </c>
      <c r="AO7462" s="116"/>
      <c r="AP7462" s="116"/>
      <c r="AQ7462" s="116" t="s">
        <v>3</v>
      </c>
      <c r="AR7462" s="116" t="s">
        <v>1024</v>
      </c>
      <c r="AS7462" s="116">
        <v>127</v>
      </c>
    </row>
    <row r="7463" spans="40:45" x14ac:dyDescent="0.25">
      <c r="AN7463" s="116" t="s">
        <v>1306</v>
      </c>
      <c r="AO7463" s="116" t="s">
        <v>1281</v>
      </c>
      <c r="AP7463" s="116"/>
      <c r="AQ7463" s="116" t="s">
        <v>1034</v>
      </c>
      <c r="AR7463" s="116" t="s">
        <v>1024</v>
      </c>
      <c r="AS7463" s="116">
        <v>155</v>
      </c>
    </row>
    <row r="7464" spans="40:45" x14ac:dyDescent="0.25">
      <c r="AN7464" s="116" t="s">
        <v>1306</v>
      </c>
      <c r="AO7464" s="116" t="s">
        <v>1281</v>
      </c>
      <c r="AP7464" s="116"/>
      <c r="AQ7464" s="116" t="s">
        <v>1035</v>
      </c>
      <c r="AR7464" s="116" t="s">
        <v>1024</v>
      </c>
      <c r="AS7464" s="116">
        <v>84</v>
      </c>
    </row>
    <row r="7465" spans="40:45" x14ac:dyDescent="0.25">
      <c r="AN7465" s="116" t="s">
        <v>1306</v>
      </c>
      <c r="AO7465" s="116" t="s">
        <v>1281</v>
      </c>
      <c r="AP7465" s="116"/>
      <c r="AQ7465" s="116" t="s">
        <v>1036</v>
      </c>
      <c r="AR7465" s="116" t="s">
        <v>1024</v>
      </c>
      <c r="AS7465" s="116">
        <v>73</v>
      </c>
    </row>
    <row r="7466" spans="40:45" x14ac:dyDescent="0.25">
      <c r="AN7466" s="116" t="s">
        <v>1306</v>
      </c>
      <c r="AO7466" s="116" t="s">
        <v>1281</v>
      </c>
      <c r="AP7466" s="116"/>
      <c r="AQ7466" s="116" t="s">
        <v>1037</v>
      </c>
      <c r="AR7466" s="116" t="s">
        <v>1024</v>
      </c>
      <c r="AS7466" s="116">
        <v>139</v>
      </c>
    </row>
    <row r="7467" spans="40:45" x14ac:dyDescent="0.25">
      <c r="AN7467" s="116" t="s">
        <v>1306</v>
      </c>
      <c r="AO7467" s="116" t="s">
        <v>1281</v>
      </c>
      <c r="AP7467" s="116"/>
      <c r="AQ7467" s="116" t="s">
        <v>1038</v>
      </c>
      <c r="AR7467" s="116" t="s">
        <v>1024</v>
      </c>
      <c r="AS7467" s="116">
        <v>74</v>
      </c>
    </row>
    <row r="7468" spans="40:45" x14ac:dyDescent="0.25">
      <c r="AN7468" s="116" t="s">
        <v>1306</v>
      </c>
      <c r="AO7468" s="116" t="s">
        <v>1281</v>
      </c>
      <c r="AP7468" s="116"/>
      <c r="AQ7468" s="116" t="s">
        <v>1039</v>
      </c>
      <c r="AR7468" s="116" t="s">
        <v>1024</v>
      </c>
      <c r="AS7468" s="116">
        <v>107</v>
      </c>
    </row>
    <row r="7469" spans="40:45" x14ac:dyDescent="0.25">
      <c r="AN7469" s="116" t="s">
        <v>1306</v>
      </c>
      <c r="AO7469" s="116" t="s">
        <v>1281</v>
      </c>
      <c r="AP7469" s="116"/>
      <c r="AQ7469" s="116" t="s">
        <v>1040</v>
      </c>
      <c r="AR7469" s="116" t="s">
        <v>1024</v>
      </c>
      <c r="AS7469" s="116">
        <v>66</v>
      </c>
    </row>
    <row r="7470" spans="40:45" x14ac:dyDescent="0.25">
      <c r="AN7470" s="116" t="s">
        <v>1306</v>
      </c>
      <c r="AO7470" s="116" t="s">
        <v>1281</v>
      </c>
      <c r="AP7470" s="116"/>
      <c r="AQ7470" s="116" t="s">
        <v>1041</v>
      </c>
      <c r="AR7470" s="116" t="s">
        <v>1024</v>
      </c>
      <c r="AS7470" s="116">
        <v>68</v>
      </c>
    </row>
    <row r="7471" spans="40:45" x14ac:dyDescent="0.25">
      <c r="AN7471" s="116" t="s">
        <v>1306</v>
      </c>
      <c r="AO7471" s="116" t="s">
        <v>1281</v>
      </c>
      <c r="AP7471" s="116"/>
      <c r="AQ7471" s="116" t="s">
        <v>1042</v>
      </c>
      <c r="AR7471" s="116" t="s">
        <v>1024</v>
      </c>
      <c r="AS7471" s="116">
        <v>113</v>
      </c>
    </row>
    <row r="7472" spans="40:45" x14ac:dyDescent="0.25">
      <c r="AN7472" s="116" t="s">
        <v>1306</v>
      </c>
      <c r="AO7472" s="116"/>
      <c r="AP7472" s="116"/>
      <c r="AQ7472" s="116" t="s">
        <v>3</v>
      </c>
      <c r="AR7472" s="116" t="s">
        <v>1024</v>
      </c>
      <c r="AS7472" s="116">
        <v>879</v>
      </c>
    </row>
    <row r="7473" spans="40:45" x14ac:dyDescent="0.25">
      <c r="AN7473" s="116" t="s">
        <v>1310</v>
      </c>
      <c r="AO7473" s="116"/>
      <c r="AP7473" s="116"/>
      <c r="AQ7473" s="116" t="s">
        <v>1034</v>
      </c>
      <c r="AR7473" s="116" t="s">
        <v>1024</v>
      </c>
      <c r="AS7473" s="116">
        <v>1591</v>
      </c>
    </row>
    <row r="7474" spans="40:45" x14ac:dyDescent="0.25">
      <c r="AN7474" s="116" t="s">
        <v>1310</v>
      </c>
      <c r="AO7474" s="116"/>
      <c r="AP7474" s="116"/>
      <c r="AQ7474" s="116" t="s">
        <v>1035</v>
      </c>
      <c r="AR7474" s="116" t="s">
        <v>1024</v>
      </c>
      <c r="AS7474" s="116">
        <v>1153</v>
      </c>
    </row>
    <row r="7475" spans="40:45" x14ac:dyDescent="0.25">
      <c r="AN7475" s="116" t="s">
        <v>1310</v>
      </c>
      <c r="AO7475" s="116"/>
      <c r="AP7475" s="116"/>
      <c r="AQ7475" s="116" t="s">
        <v>1036</v>
      </c>
      <c r="AR7475" s="116" t="s">
        <v>1024</v>
      </c>
      <c r="AS7475" s="116">
        <v>733</v>
      </c>
    </row>
    <row r="7476" spans="40:45" x14ac:dyDescent="0.25">
      <c r="AN7476" s="116" t="s">
        <v>1310</v>
      </c>
      <c r="AO7476" s="116"/>
      <c r="AP7476" s="116"/>
      <c r="AQ7476" s="116" t="s">
        <v>1037</v>
      </c>
      <c r="AR7476" s="116" t="s">
        <v>1024</v>
      </c>
      <c r="AS7476" s="116">
        <v>1854</v>
      </c>
    </row>
    <row r="7477" spans="40:45" x14ac:dyDescent="0.25">
      <c r="AN7477" s="116" t="s">
        <v>1310</v>
      </c>
      <c r="AO7477" s="116"/>
      <c r="AP7477" s="116"/>
      <c r="AQ7477" s="116" t="s">
        <v>1038</v>
      </c>
      <c r="AR7477" s="116" t="s">
        <v>1024</v>
      </c>
      <c r="AS7477" s="116">
        <v>1376</v>
      </c>
    </row>
    <row r="7478" spans="40:45" x14ac:dyDescent="0.25">
      <c r="AN7478" s="116" t="s">
        <v>1310</v>
      </c>
      <c r="AO7478" s="116"/>
      <c r="AP7478" s="116"/>
      <c r="AQ7478" s="116" t="s">
        <v>1039</v>
      </c>
      <c r="AR7478" s="116" t="s">
        <v>1024</v>
      </c>
      <c r="AS7478" s="116">
        <v>1569</v>
      </c>
    </row>
    <row r="7479" spans="40:45" x14ac:dyDescent="0.25">
      <c r="AN7479" s="116" t="s">
        <v>1310</v>
      </c>
      <c r="AO7479" s="116"/>
      <c r="AP7479" s="116"/>
      <c r="AQ7479" s="116" t="s">
        <v>1040</v>
      </c>
      <c r="AR7479" s="116" t="s">
        <v>1024</v>
      </c>
      <c r="AS7479" s="116">
        <v>475</v>
      </c>
    </row>
    <row r="7480" spans="40:45" x14ac:dyDescent="0.25">
      <c r="AN7480" s="116" t="s">
        <v>1310</v>
      </c>
      <c r="AO7480" s="116"/>
      <c r="AP7480" s="116"/>
      <c r="AQ7480" s="116" t="s">
        <v>1041</v>
      </c>
      <c r="AR7480" s="116" t="s">
        <v>1024</v>
      </c>
      <c r="AS7480" s="116">
        <v>1607</v>
      </c>
    </row>
    <row r="7481" spans="40:45" x14ac:dyDescent="0.25">
      <c r="AN7481" s="116" t="s">
        <v>1310</v>
      </c>
      <c r="AO7481" s="116"/>
      <c r="AP7481" s="116"/>
      <c r="AQ7481" s="116" t="s">
        <v>1042</v>
      </c>
      <c r="AR7481" s="116" t="s">
        <v>1024</v>
      </c>
      <c r="AS7481" s="116">
        <v>1059</v>
      </c>
    </row>
    <row r="7482" spans="40:45" x14ac:dyDescent="0.25">
      <c r="AN7482" s="116" t="s">
        <v>1310</v>
      </c>
      <c r="AO7482" s="116"/>
      <c r="AP7482" s="116"/>
      <c r="AQ7482" s="116" t="s">
        <v>3</v>
      </c>
      <c r="AR7482" s="116" t="s">
        <v>1024</v>
      </c>
      <c r="AS7482" s="116">
        <v>11417</v>
      </c>
    </row>
    <row r="7483" spans="40:45" x14ac:dyDescent="0.25">
      <c r="AN7483" s="116" t="s">
        <v>1311</v>
      </c>
      <c r="AO7483" s="116"/>
      <c r="AP7483" s="116"/>
      <c r="AQ7483" s="116" t="s">
        <v>1034</v>
      </c>
      <c r="AR7483" s="116" t="s">
        <v>1024</v>
      </c>
      <c r="AS7483" s="116">
        <v>481</v>
      </c>
    </row>
    <row r="7484" spans="40:45" x14ac:dyDescent="0.25">
      <c r="AN7484" s="116" t="s">
        <v>1311</v>
      </c>
      <c r="AO7484" s="116"/>
      <c r="AP7484" s="116"/>
      <c r="AQ7484" s="116" t="s">
        <v>1035</v>
      </c>
      <c r="AR7484" s="116" t="s">
        <v>1024</v>
      </c>
      <c r="AS7484" s="116">
        <v>522</v>
      </c>
    </row>
    <row r="7485" spans="40:45" x14ac:dyDescent="0.25">
      <c r="AN7485" s="116" t="s">
        <v>1311</v>
      </c>
      <c r="AO7485" s="116"/>
      <c r="AP7485" s="116"/>
      <c r="AQ7485" s="116" t="s">
        <v>1036</v>
      </c>
      <c r="AR7485" s="116" t="s">
        <v>1024</v>
      </c>
      <c r="AS7485" s="116">
        <v>426</v>
      </c>
    </row>
    <row r="7486" spans="40:45" x14ac:dyDescent="0.25">
      <c r="AN7486" s="116" t="s">
        <v>1311</v>
      </c>
      <c r="AO7486" s="116"/>
      <c r="AP7486" s="116"/>
      <c r="AQ7486" s="116" t="s">
        <v>1037</v>
      </c>
      <c r="AR7486" s="116" t="s">
        <v>1024</v>
      </c>
      <c r="AS7486" s="116">
        <v>655</v>
      </c>
    </row>
    <row r="7487" spans="40:45" x14ac:dyDescent="0.25">
      <c r="AN7487" s="116" t="s">
        <v>1311</v>
      </c>
      <c r="AO7487" s="116"/>
      <c r="AP7487" s="116"/>
      <c r="AQ7487" s="116" t="s">
        <v>1038</v>
      </c>
      <c r="AR7487" s="116" t="s">
        <v>1024</v>
      </c>
      <c r="AS7487" s="116">
        <v>383</v>
      </c>
    </row>
    <row r="7488" spans="40:45" x14ac:dyDescent="0.25">
      <c r="AN7488" s="116" t="s">
        <v>1311</v>
      </c>
      <c r="AO7488" s="116"/>
      <c r="AP7488" s="116"/>
      <c r="AQ7488" s="116" t="s">
        <v>1039</v>
      </c>
      <c r="AR7488" s="116" t="s">
        <v>1024</v>
      </c>
      <c r="AS7488" s="116">
        <v>440</v>
      </c>
    </row>
    <row r="7489" spans="40:45" x14ac:dyDescent="0.25">
      <c r="AN7489" s="116" t="s">
        <v>1311</v>
      </c>
      <c r="AO7489" s="116"/>
      <c r="AP7489" s="116"/>
      <c r="AQ7489" s="116" t="s">
        <v>1040</v>
      </c>
      <c r="AR7489" s="116" t="s">
        <v>1024</v>
      </c>
      <c r="AS7489" s="116">
        <v>91</v>
      </c>
    </row>
    <row r="7490" spans="40:45" x14ac:dyDescent="0.25">
      <c r="AN7490" s="116" t="s">
        <v>1311</v>
      </c>
      <c r="AO7490" s="116"/>
      <c r="AP7490" s="116"/>
      <c r="AQ7490" s="116" t="s">
        <v>1041</v>
      </c>
      <c r="AR7490" s="116" t="s">
        <v>1024</v>
      </c>
      <c r="AS7490" s="116">
        <v>411</v>
      </c>
    </row>
    <row r="7491" spans="40:45" x14ac:dyDescent="0.25">
      <c r="AN7491" s="116" t="s">
        <v>1311</v>
      </c>
      <c r="AO7491" s="116"/>
      <c r="AP7491" s="116"/>
      <c r="AQ7491" s="116" t="s">
        <v>1042</v>
      </c>
      <c r="AR7491" s="116" t="s">
        <v>1024</v>
      </c>
      <c r="AS7491" s="116">
        <v>282</v>
      </c>
    </row>
    <row r="7492" spans="40:45" x14ac:dyDescent="0.25">
      <c r="AN7492" s="116" t="s">
        <v>1311</v>
      </c>
      <c r="AO7492" s="116"/>
      <c r="AP7492" s="116"/>
      <c r="AQ7492" s="116" t="s">
        <v>3</v>
      </c>
      <c r="AR7492" s="116" t="s">
        <v>1024</v>
      </c>
      <c r="AS7492" s="116">
        <v>3691</v>
      </c>
    </row>
    <row r="7493" spans="40:45" x14ac:dyDescent="0.25">
      <c r="AN7493" s="116" t="s">
        <v>1312</v>
      </c>
      <c r="AO7493" s="116"/>
      <c r="AP7493" s="116"/>
      <c r="AQ7493" s="116" t="s">
        <v>1034</v>
      </c>
      <c r="AR7493" s="116" t="s">
        <v>1024</v>
      </c>
      <c r="AS7493" s="116">
        <v>1946</v>
      </c>
    </row>
    <row r="7494" spans="40:45" x14ac:dyDescent="0.25">
      <c r="AN7494" s="116" t="s">
        <v>1312</v>
      </c>
      <c r="AO7494" s="116"/>
      <c r="AP7494" s="116"/>
      <c r="AQ7494" s="116" t="s">
        <v>1035</v>
      </c>
      <c r="AR7494" s="116" t="s">
        <v>1024</v>
      </c>
      <c r="AS7494" s="116">
        <v>1343</v>
      </c>
    </row>
    <row r="7495" spans="40:45" x14ac:dyDescent="0.25">
      <c r="AN7495" s="116" t="s">
        <v>1312</v>
      </c>
      <c r="AO7495" s="116"/>
      <c r="AP7495" s="116"/>
      <c r="AQ7495" s="116" t="s">
        <v>1036</v>
      </c>
      <c r="AR7495" s="116" t="s">
        <v>1024</v>
      </c>
      <c r="AS7495" s="116">
        <v>1052</v>
      </c>
    </row>
    <row r="7496" spans="40:45" x14ac:dyDescent="0.25">
      <c r="AN7496" s="116" t="s">
        <v>1312</v>
      </c>
      <c r="AO7496" s="116"/>
      <c r="AP7496" s="116"/>
      <c r="AQ7496" s="116" t="s">
        <v>1037</v>
      </c>
      <c r="AR7496" s="116" t="s">
        <v>1024</v>
      </c>
      <c r="AS7496" s="116">
        <v>2036</v>
      </c>
    </row>
    <row r="7497" spans="40:45" x14ac:dyDescent="0.25">
      <c r="AN7497" s="116" t="s">
        <v>1312</v>
      </c>
      <c r="AO7497" s="116"/>
      <c r="AP7497" s="116"/>
      <c r="AQ7497" s="116" t="s">
        <v>1038</v>
      </c>
      <c r="AR7497" s="116" t="s">
        <v>1024</v>
      </c>
      <c r="AS7497" s="116">
        <v>1025</v>
      </c>
    </row>
    <row r="7498" spans="40:45" x14ac:dyDescent="0.25">
      <c r="AN7498" s="116" t="s">
        <v>1312</v>
      </c>
      <c r="AO7498" s="116"/>
      <c r="AP7498" s="116"/>
      <c r="AQ7498" s="116" t="s">
        <v>1039</v>
      </c>
      <c r="AR7498" s="116" t="s">
        <v>1024</v>
      </c>
      <c r="AS7498" s="116">
        <v>1540</v>
      </c>
    </row>
    <row r="7499" spans="40:45" x14ac:dyDescent="0.25">
      <c r="AN7499" s="116" t="s">
        <v>1312</v>
      </c>
      <c r="AO7499" s="116"/>
      <c r="AP7499" s="116"/>
      <c r="AQ7499" s="116" t="s">
        <v>1040</v>
      </c>
      <c r="AR7499" s="116" t="s">
        <v>1024</v>
      </c>
      <c r="AS7499" s="116">
        <v>400</v>
      </c>
    </row>
    <row r="7500" spans="40:45" x14ac:dyDescent="0.25">
      <c r="AN7500" s="116" t="s">
        <v>1312</v>
      </c>
      <c r="AO7500" s="116"/>
      <c r="AP7500" s="116"/>
      <c r="AQ7500" s="116" t="s">
        <v>1041</v>
      </c>
      <c r="AR7500" s="116" t="s">
        <v>1024</v>
      </c>
      <c r="AS7500" s="116">
        <v>1410</v>
      </c>
    </row>
    <row r="7501" spans="40:45" x14ac:dyDescent="0.25">
      <c r="AN7501" s="116" t="s">
        <v>1312</v>
      </c>
      <c r="AO7501" s="116"/>
      <c r="AP7501" s="116"/>
      <c r="AQ7501" s="116" t="s">
        <v>1042</v>
      </c>
      <c r="AR7501" s="116" t="s">
        <v>1024</v>
      </c>
      <c r="AS7501" s="116">
        <v>966</v>
      </c>
    </row>
    <row r="7502" spans="40:45" x14ac:dyDescent="0.25">
      <c r="AN7502" s="116" t="s">
        <v>1312</v>
      </c>
      <c r="AO7502" s="116"/>
      <c r="AP7502" s="116"/>
      <c r="AQ7502" s="116" t="s">
        <v>3</v>
      </c>
      <c r="AR7502" s="116" t="s">
        <v>1024</v>
      </c>
      <c r="AS7502" s="116">
        <v>11718</v>
      </c>
    </row>
    <row r="7503" spans="40:45" x14ac:dyDescent="0.25">
      <c r="AN7503" s="116" t="s">
        <v>1313</v>
      </c>
      <c r="AO7503" s="116"/>
      <c r="AP7503" s="116"/>
      <c r="AQ7503" s="116" t="s">
        <v>1034</v>
      </c>
      <c r="AR7503" s="116" t="s">
        <v>1024</v>
      </c>
      <c r="AS7503" s="116">
        <v>152</v>
      </c>
    </row>
    <row r="7504" spans="40:45" x14ac:dyDescent="0.25">
      <c r="AN7504" s="116" t="s">
        <v>1313</v>
      </c>
      <c r="AO7504" s="116"/>
      <c r="AP7504" s="116"/>
      <c r="AQ7504" s="116" t="s">
        <v>1035</v>
      </c>
      <c r="AR7504" s="116" t="s">
        <v>1024</v>
      </c>
      <c r="AS7504" s="116">
        <v>109</v>
      </c>
    </row>
    <row r="7505" spans="40:45" x14ac:dyDescent="0.25">
      <c r="AN7505" s="116" t="s">
        <v>1313</v>
      </c>
      <c r="AO7505" s="116"/>
      <c r="AP7505" s="116"/>
      <c r="AQ7505" s="116" t="s">
        <v>1036</v>
      </c>
      <c r="AR7505" s="116" t="s">
        <v>1024</v>
      </c>
      <c r="AS7505" s="116">
        <v>63</v>
      </c>
    </row>
    <row r="7506" spans="40:45" x14ac:dyDescent="0.25">
      <c r="AN7506" s="116" t="s">
        <v>1313</v>
      </c>
      <c r="AO7506" s="116"/>
      <c r="AP7506" s="116"/>
      <c r="AQ7506" s="116" t="s">
        <v>1037</v>
      </c>
      <c r="AR7506" s="116" t="s">
        <v>1024</v>
      </c>
      <c r="AS7506" s="116">
        <v>280</v>
      </c>
    </row>
    <row r="7507" spans="40:45" x14ac:dyDescent="0.25">
      <c r="AN7507" s="116" t="s">
        <v>1313</v>
      </c>
      <c r="AO7507" s="116"/>
      <c r="AP7507" s="116"/>
      <c r="AQ7507" s="116" t="s">
        <v>1038</v>
      </c>
      <c r="AR7507" s="116" t="s">
        <v>1024</v>
      </c>
      <c r="AS7507" s="116">
        <v>179</v>
      </c>
    </row>
    <row r="7508" spans="40:45" x14ac:dyDescent="0.25">
      <c r="AN7508" s="116" t="s">
        <v>1313</v>
      </c>
      <c r="AO7508" s="116"/>
      <c r="AP7508" s="116"/>
      <c r="AQ7508" s="116" t="s">
        <v>1039</v>
      </c>
      <c r="AR7508" s="116" t="s">
        <v>1024</v>
      </c>
      <c r="AS7508" s="116">
        <v>238</v>
      </c>
    </row>
    <row r="7509" spans="40:45" x14ac:dyDescent="0.25">
      <c r="AN7509" s="116" t="s">
        <v>1313</v>
      </c>
      <c r="AO7509" s="116"/>
      <c r="AP7509" s="116"/>
      <c r="AQ7509" s="116" t="s">
        <v>1040</v>
      </c>
      <c r="AR7509" s="116" t="s">
        <v>1024</v>
      </c>
      <c r="AS7509" s="116">
        <v>79</v>
      </c>
    </row>
    <row r="7510" spans="40:45" x14ac:dyDescent="0.25">
      <c r="AN7510" s="116" t="s">
        <v>1313</v>
      </c>
      <c r="AO7510" s="116"/>
      <c r="AP7510" s="116"/>
      <c r="AQ7510" s="116" t="s">
        <v>1041</v>
      </c>
      <c r="AR7510" s="116" t="s">
        <v>1024</v>
      </c>
      <c r="AS7510" s="116">
        <v>228</v>
      </c>
    </row>
    <row r="7511" spans="40:45" x14ac:dyDescent="0.25">
      <c r="AN7511" s="116" t="s">
        <v>1313</v>
      </c>
      <c r="AO7511" s="116"/>
      <c r="AP7511" s="116"/>
      <c r="AQ7511" s="116" t="s">
        <v>1042</v>
      </c>
      <c r="AR7511" s="116" t="s">
        <v>1024</v>
      </c>
      <c r="AS7511" s="116">
        <v>82</v>
      </c>
    </row>
    <row r="7512" spans="40:45" x14ac:dyDescent="0.25">
      <c r="AN7512" s="116" t="s">
        <v>1313</v>
      </c>
      <c r="AO7512" s="116"/>
      <c r="AP7512" s="116"/>
      <c r="AQ7512" s="116" t="s">
        <v>3</v>
      </c>
      <c r="AR7512" s="116" t="s">
        <v>1024</v>
      </c>
      <c r="AS7512" s="116">
        <v>1410</v>
      </c>
    </row>
    <row r="7513" spans="40:45" x14ac:dyDescent="0.25">
      <c r="AN7513" s="116" t="s">
        <v>1314</v>
      </c>
      <c r="AO7513" s="116" t="s">
        <v>1315</v>
      </c>
      <c r="AP7513" s="116"/>
      <c r="AQ7513" s="116" t="s">
        <v>1034</v>
      </c>
      <c r="AR7513" s="116" t="s">
        <v>1024</v>
      </c>
      <c r="AS7513" s="116">
        <v>395</v>
      </c>
    </row>
    <row r="7514" spans="40:45" x14ac:dyDescent="0.25">
      <c r="AN7514" s="116" t="s">
        <v>1314</v>
      </c>
      <c r="AO7514" s="116" t="s">
        <v>1315</v>
      </c>
      <c r="AP7514" s="116"/>
      <c r="AQ7514" s="116" t="s">
        <v>1035</v>
      </c>
      <c r="AR7514" s="116" t="s">
        <v>1024</v>
      </c>
      <c r="AS7514" s="116">
        <v>501</v>
      </c>
    </row>
    <row r="7515" spans="40:45" x14ac:dyDescent="0.25">
      <c r="AN7515" s="116" t="s">
        <v>1314</v>
      </c>
      <c r="AO7515" s="116" t="s">
        <v>1315</v>
      </c>
      <c r="AP7515" s="116"/>
      <c r="AQ7515" s="116" t="s">
        <v>1036</v>
      </c>
      <c r="AR7515" s="116" t="s">
        <v>1024</v>
      </c>
      <c r="AS7515" s="116">
        <v>331</v>
      </c>
    </row>
    <row r="7516" spans="40:45" x14ac:dyDescent="0.25">
      <c r="AN7516" s="116" t="s">
        <v>1314</v>
      </c>
      <c r="AO7516" s="116" t="s">
        <v>1315</v>
      </c>
      <c r="AP7516" s="116"/>
      <c r="AQ7516" s="116" t="s">
        <v>1037</v>
      </c>
      <c r="AR7516" s="116" t="s">
        <v>1024</v>
      </c>
      <c r="AS7516" s="116">
        <v>864</v>
      </c>
    </row>
    <row r="7517" spans="40:45" x14ac:dyDescent="0.25">
      <c r="AN7517" s="116" t="s">
        <v>1314</v>
      </c>
      <c r="AO7517" s="116" t="s">
        <v>1315</v>
      </c>
      <c r="AP7517" s="116"/>
      <c r="AQ7517" s="116" t="s">
        <v>1038</v>
      </c>
      <c r="AR7517" s="116" t="s">
        <v>1024</v>
      </c>
      <c r="AS7517" s="116">
        <v>370</v>
      </c>
    </row>
    <row r="7518" spans="40:45" x14ac:dyDescent="0.25">
      <c r="AN7518" s="116" t="s">
        <v>1314</v>
      </c>
      <c r="AO7518" s="116" t="s">
        <v>1315</v>
      </c>
      <c r="AP7518" s="116"/>
      <c r="AQ7518" s="116" t="s">
        <v>1039</v>
      </c>
      <c r="AR7518" s="116" t="s">
        <v>1024</v>
      </c>
      <c r="AS7518" s="116">
        <v>633</v>
      </c>
    </row>
    <row r="7519" spans="40:45" x14ac:dyDescent="0.25">
      <c r="AN7519" s="116" t="s">
        <v>1314</v>
      </c>
      <c r="AO7519" s="116" t="s">
        <v>1315</v>
      </c>
      <c r="AP7519" s="116"/>
      <c r="AQ7519" s="116" t="s">
        <v>1040</v>
      </c>
      <c r="AR7519" s="116" t="s">
        <v>1024</v>
      </c>
      <c r="AS7519" s="116">
        <v>160</v>
      </c>
    </row>
    <row r="7520" spans="40:45" x14ac:dyDescent="0.25">
      <c r="AN7520" s="116" t="s">
        <v>1314</v>
      </c>
      <c r="AO7520" s="116" t="s">
        <v>1315</v>
      </c>
      <c r="AP7520" s="116"/>
      <c r="AQ7520" s="116" t="s">
        <v>1041</v>
      </c>
      <c r="AR7520" s="116" t="s">
        <v>1024</v>
      </c>
      <c r="AS7520" s="116">
        <v>533</v>
      </c>
    </row>
    <row r="7521" spans="40:45" x14ac:dyDescent="0.25">
      <c r="AN7521" s="116" t="s">
        <v>1314</v>
      </c>
      <c r="AO7521" s="116" t="s">
        <v>1315</v>
      </c>
      <c r="AP7521" s="116"/>
      <c r="AQ7521" s="116" t="s">
        <v>1042</v>
      </c>
      <c r="AR7521" s="116" t="s">
        <v>1024</v>
      </c>
      <c r="AS7521" s="116">
        <v>284</v>
      </c>
    </row>
    <row r="7522" spans="40:45" x14ac:dyDescent="0.25">
      <c r="AN7522" s="116" t="s">
        <v>1314</v>
      </c>
      <c r="AO7522" s="116"/>
      <c r="AP7522" s="116"/>
      <c r="AQ7522" s="116" t="s">
        <v>3</v>
      </c>
      <c r="AR7522" s="116" t="s">
        <v>1024</v>
      </c>
      <c r="AS7522" s="116">
        <v>4071</v>
      </c>
    </row>
    <row r="7523" spans="40:45" x14ac:dyDescent="0.25">
      <c r="AN7523" s="116" t="s">
        <v>1314</v>
      </c>
      <c r="AO7523" s="116" t="s">
        <v>1316</v>
      </c>
      <c r="AP7523" s="116"/>
      <c r="AQ7523" s="116" t="s">
        <v>1034</v>
      </c>
      <c r="AR7523" s="116" t="s">
        <v>1024</v>
      </c>
      <c r="AS7523" s="116">
        <v>515</v>
      </c>
    </row>
    <row r="7524" spans="40:45" x14ac:dyDescent="0.25">
      <c r="AN7524" s="116" t="s">
        <v>1314</v>
      </c>
      <c r="AO7524" s="116" t="s">
        <v>1316</v>
      </c>
      <c r="AP7524" s="116"/>
      <c r="AQ7524" s="116" t="s">
        <v>1035</v>
      </c>
      <c r="AR7524" s="116" t="s">
        <v>1024</v>
      </c>
      <c r="AS7524" s="116">
        <v>266</v>
      </c>
    </row>
    <row r="7525" spans="40:45" x14ac:dyDescent="0.25">
      <c r="AN7525" s="116" t="s">
        <v>1314</v>
      </c>
      <c r="AO7525" s="116" t="s">
        <v>1316</v>
      </c>
      <c r="AP7525" s="116"/>
      <c r="AQ7525" s="116" t="s">
        <v>1036</v>
      </c>
      <c r="AR7525" s="116" t="s">
        <v>1024</v>
      </c>
      <c r="AS7525" s="116">
        <v>176</v>
      </c>
    </row>
    <row r="7526" spans="40:45" x14ac:dyDescent="0.25">
      <c r="AN7526" s="116" t="s">
        <v>1314</v>
      </c>
      <c r="AO7526" s="116" t="s">
        <v>1316</v>
      </c>
      <c r="AP7526" s="116"/>
      <c r="AQ7526" s="116" t="s">
        <v>1037</v>
      </c>
      <c r="AR7526" s="116" t="s">
        <v>1024</v>
      </c>
      <c r="AS7526" s="116">
        <v>392</v>
      </c>
    </row>
    <row r="7527" spans="40:45" x14ac:dyDescent="0.25">
      <c r="AN7527" s="116" t="s">
        <v>1314</v>
      </c>
      <c r="AO7527" s="116" t="s">
        <v>1316</v>
      </c>
      <c r="AP7527" s="116"/>
      <c r="AQ7527" s="116" t="s">
        <v>1038</v>
      </c>
      <c r="AR7527" s="116" t="s">
        <v>1024</v>
      </c>
      <c r="AS7527" s="116">
        <v>406</v>
      </c>
    </row>
    <row r="7528" spans="40:45" x14ac:dyDescent="0.25">
      <c r="AN7528" s="116" t="s">
        <v>1314</v>
      </c>
      <c r="AO7528" s="116" t="s">
        <v>1316</v>
      </c>
      <c r="AP7528" s="116"/>
      <c r="AQ7528" s="116" t="s">
        <v>1039</v>
      </c>
      <c r="AR7528" s="116" t="s">
        <v>1024</v>
      </c>
      <c r="AS7528" s="116">
        <v>359</v>
      </c>
    </row>
    <row r="7529" spans="40:45" x14ac:dyDescent="0.25">
      <c r="AN7529" s="116" t="s">
        <v>1314</v>
      </c>
      <c r="AO7529" s="116" t="s">
        <v>1316</v>
      </c>
      <c r="AP7529" s="116"/>
      <c r="AQ7529" s="116" t="s">
        <v>1040</v>
      </c>
      <c r="AR7529" s="116" t="s">
        <v>1024</v>
      </c>
      <c r="AS7529" s="116">
        <v>131</v>
      </c>
    </row>
    <row r="7530" spans="40:45" x14ac:dyDescent="0.25">
      <c r="AN7530" s="116" t="s">
        <v>1314</v>
      </c>
      <c r="AO7530" s="116" t="s">
        <v>1316</v>
      </c>
      <c r="AP7530" s="116"/>
      <c r="AQ7530" s="116" t="s">
        <v>1041</v>
      </c>
      <c r="AR7530" s="116" t="s">
        <v>1024</v>
      </c>
      <c r="AS7530" s="116">
        <v>444</v>
      </c>
    </row>
    <row r="7531" spans="40:45" x14ac:dyDescent="0.25">
      <c r="AN7531" s="116" t="s">
        <v>1314</v>
      </c>
      <c r="AO7531" s="116" t="s">
        <v>1316</v>
      </c>
      <c r="AP7531" s="116"/>
      <c r="AQ7531" s="116" t="s">
        <v>1042</v>
      </c>
      <c r="AR7531" s="116" t="s">
        <v>1024</v>
      </c>
      <c r="AS7531" s="116">
        <v>297</v>
      </c>
    </row>
    <row r="7532" spans="40:45" x14ac:dyDescent="0.25">
      <c r="AN7532" s="116" t="s">
        <v>1314</v>
      </c>
      <c r="AO7532" s="116"/>
      <c r="AP7532" s="116"/>
      <c r="AQ7532" s="116" t="s">
        <v>3</v>
      </c>
      <c r="AR7532" s="116" t="s">
        <v>1024</v>
      </c>
      <c r="AS7532" s="116">
        <v>2986</v>
      </c>
    </row>
    <row r="7533" spans="40:45" x14ac:dyDescent="0.25">
      <c r="AN7533" s="116" t="s">
        <v>1314</v>
      </c>
      <c r="AO7533" s="116" t="s">
        <v>1317</v>
      </c>
      <c r="AP7533" s="116"/>
      <c r="AQ7533" s="116" t="s">
        <v>1034</v>
      </c>
      <c r="AR7533" s="116" t="s">
        <v>1024</v>
      </c>
      <c r="AS7533" s="116">
        <v>383</v>
      </c>
    </row>
    <row r="7534" spans="40:45" x14ac:dyDescent="0.25">
      <c r="AN7534" s="116" t="s">
        <v>1314</v>
      </c>
      <c r="AO7534" s="116" t="s">
        <v>1317</v>
      </c>
      <c r="AP7534" s="116"/>
      <c r="AQ7534" s="116" t="s">
        <v>1035</v>
      </c>
      <c r="AR7534" s="116" t="s">
        <v>1024</v>
      </c>
      <c r="AS7534" s="116">
        <v>240</v>
      </c>
    </row>
    <row r="7535" spans="40:45" x14ac:dyDescent="0.25">
      <c r="AN7535" s="116" t="s">
        <v>1314</v>
      </c>
      <c r="AO7535" s="116" t="s">
        <v>1317</v>
      </c>
      <c r="AP7535" s="116"/>
      <c r="AQ7535" s="116" t="s">
        <v>1036</v>
      </c>
      <c r="AR7535" s="116" t="s">
        <v>1024</v>
      </c>
      <c r="AS7535" s="116">
        <v>154</v>
      </c>
    </row>
    <row r="7536" spans="40:45" x14ac:dyDescent="0.25">
      <c r="AN7536" s="116" t="s">
        <v>1314</v>
      </c>
      <c r="AO7536" s="116" t="s">
        <v>1317</v>
      </c>
      <c r="AP7536" s="116"/>
      <c r="AQ7536" s="116" t="s">
        <v>1037</v>
      </c>
      <c r="AR7536" s="116" t="s">
        <v>1024</v>
      </c>
      <c r="AS7536" s="116">
        <v>433</v>
      </c>
    </row>
    <row r="7537" spans="40:45" x14ac:dyDescent="0.25">
      <c r="AN7537" s="116" t="s">
        <v>1314</v>
      </c>
      <c r="AO7537" s="116" t="s">
        <v>1317</v>
      </c>
      <c r="AP7537" s="116"/>
      <c r="AQ7537" s="116" t="s">
        <v>1038</v>
      </c>
      <c r="AR7537" s="116" t="s">
        <v>1024</v>
      </c>
      <c r="AS7537" s="116">
        <v>417</v>
      </c>
    </row>
    <row r="7538" spans="40:45" x14ac:dyDescent="0.25">
      <c r="AN7538" s="116" t="s">
        <v>1314</v>
      </c>
      <c r="AO7538" s="116" t="s">
        <v>1317</v>
      </c>
      <c r="AP7538" s="116"/>
      <c r="AQ7538" s="116" t="s">
        <v>1039</v>
      </c>
      <c r="AR7538" s="116" t="s">
        <v>1024</v>
      </c>
      <c r="AS7538" s="116">
        <v>391</v>
      </c>
    </row>
    <row r="7539" spans="40:45" x14ac:dyDescent="0.25">
      <c r="AN7539" s="116" t="s">
        <v>1314</v>
      </c>
      <c r="AO7539" s="116" t="s">
        <v>1317</v>
      </c>
      <c r="AP7539" s="116"/>
      <c r="AQ7539" s="116" t="s">
        <v>1040</v>
      </c>
      <c r="AR7539" s="116" t="s">
        <v>1024</v>
      </c>
      <c r="AS7539" s="116">
        <v>118</v>
      </c>
    </row>
    <row r="7540" spans="40:45" x14ac:dyDescent="0.25">
      <c r="AN7540" s="116" t="s">
        <v>1314</v>
      </c>
      <c r="AO7540" s="116" t="s">
        <v>1317</v>
      </c>
      <c r="AP7540" s="116"/>
      <c r="AQ7540" s="116" t="s">
        <v>1041</v>
      </c>
      <c r="AR7540" s="116" t="s">
        <v>1024</v>
      </c>
      <c r="AS7540" s="116">
        <v>458</v>
      </c>
    </row>
    <row r="7541" spans="40:45" x14ac:dyDescent="0.25">
      <c r="AN7541" s="116" t="s">
        <v>1314</v>
      </c>
      <c r="AO7541" s="116" t="s">
        <v>1317</v>
      </c>
      <c r="AP7541" s="116"/>
      <c r="AQ7541" s="116" t="s">
        <v>1042</v>
      </c>
      <c r="AR7541" s="116" t="s">
        <v>1024</v>
      </c>
      <c r="AS7541" s="116">
        <v>287</v>
      </c>
    </row>
    <row r="7542" spans="40:45" x14ac:dyDescent="0.25">
      <c r="AN7542" s="116" t="s">
        <v>1314</v>
      </c>
      <c r="AO7542" s="116"/>
      <c r="AP7542" s="116"/>
      <c r="AQ7542" s="116" t="s">
        <v>3</v>
      </c>
      <c r="AR7542" s="116" t="s">
        <v>1024</v>
      </c>
      <c r="AS7542" s="116">
        <v>2881</v>
      </c>
    </row>
    <row r="7543" spans="40:45" x14ac:dyDescent="0.25">
      <c r="AN7543" s="116" t="s">
        <v>1314</v>
      </c>
      <c r="AO7543" s="116" t="s">
        <v>1318</v>
      </c>
      <c r="AP7543" s="116"/>
      <c r="AQ7543" s="116" t="s">
        <v>1034</v>
      </c>
      <c r="AR7543" s="116" t="s">
        <v>1024</v>
      </c>
      <c r="AS7543" s="116">
        <v>91</v>
      </c>
    </row>
    <row r="7544" spans="40:45" x14ac:dyDescent="0.25">
      <c r="AN7544" s="116" t="s">
        <v>1314</v>
      </c>
      <c r="AO7544" s="116" t="s">
        <v>1318</v>
      </c>
      <c r="AP7544" s="116"/>
      <c r="AQ7544" s="116" t="s">
        <v>1035</v>
      </c>
      <c r="AR7544" s="116" t="s">
        <v>1024</v>
      </c>
      <c r="AS7544" s="116">
        <v>65</v>
      </c>
    </row>
    <row r="7545" spans="40:45" x14ac:dyDescent="0.25">
      <c r="AN7545" s="116" t="s">
        <v>1314</v>
      </c>
      <c r="AO7545" s="116" t="s">
        <v>1318</v>
      </c>
      <c r="AP7545" s="116"/>
      <c r="AQ7545" s="116" t="s">
        <v>1036</v>
      </c>
      <c r="AR7545" s="116" t="s">
        <v>1024</v>
      </c>
      <c r="AS7545" s="116">
        <v>24</v>
      </c>
    </row>
    <row r="7546" spans="40:45" x14ac:dyDescent="0.25">
      <c r="AN7546" s="116" t="s">
        <v>1314</v>
      </c>
      <c r="AO7546" s="116" t="s">
        <v>1318</v>
      </c>
      <c r="AP7546" s="116"/>
      <c r="AQ7546" s="116" t="s">
        <v>1037</v>
      </c>
      <c r="AR7546" s="116" t="s">
        <v>1024</v>
      </c>
      <c r="AS7546" s="116">
        <v>73</v>
      </c>
    </row>
    <row r="7547" spans="40:45" x14ac:dyDescent="0.25">
      <c r="AN7547" s="116" t="s">
        <v>1314</v>
      </c>
      <c r="AO7547" s="116" t="s">
        <v>1318</v>
      </c>
      <c r="AP7547" s="116"/>
      <c r="AQ7547" s="116" t="s">
        <v>1038</v>
      </c>
      <c r="AR7547" s="116" t="s">
        <v>1024</v>
      </c>
      <c r="AS7547" s="116">
        <v>80</v>
      </c>
    </row>
    <row r="7548" spans="40:45" x14ac:dyDescent="0.25">
      <c r="AN7548" s="116" t="s">
        <v>1314</v>
      </c>
      <c r="AO7548" s="116" t="s">
        <v>1318</v>
      </c>
      <c r="AP7548" s="116"/>
      <c r="AQ7548" s="116" t="s">
        <v>1039</v>
      </c>
      <c r="AR7548" s="116" t="s">
        <v>1024</v>
      </c>
      <c r="AS7548" s="116">
        <v>80</v>
      </c>
    </row>
    <row r="7549" spans="40:45" x14ac:dyDescent="0.25">
      <c r="AN7549" s="116" t="s">
        <v>1314</v>
      </c>
      <c r="AO7549" s="116" t="s">
        <v>1318</v>
      </c>
      <c r="AP7549" s="116"/>
      <c r="AQ7549" s="116" t="s">
        <v>1040</v>
      </c>
      <c r="AR7549" s="116" t="s">
        <v>1024</v>
      </c>
      <c r="AS7549" s="116">
        <v>26</v>
      </c>
    </row>
    <row r="7550" spans="40:45" x14ac:dyDescent="0.25">
      <c r="AN7550" s="116" t="s">
        <v>1314</v>
      </c>
      <c r="AO7550" s="116" t="s">
        <v>1318</v>
      </c>
      <c r="AP7550" s="116"/>
      <c r="AQ7550" s="116" t="s">
        <v>1041</v>
      </c>
      <c r="AR7550" s="116" t="s">
        <v>1024</v>
      </c>
      <c r="AS7550" s="116">
        <v>96</v>
      </c>
    </row>
    <row r="7551" spans="40:45" x14ac:dyDescent="0.25">
      <c r="AN7551" s="116" t="s">
        <v>1314</v>
      </c>
      <c r="AO7551" s="116" t="s">
        <v>1318</v>
      </c>
      <c r="AP7551" s="116"/>
      <c r="AQ7551" s="116" t="s">
        <v>1042</v>
      </c>
      <c r="AR7551" s="116" t="s">
        <v>1024</v>
      </c>
      <c r="AS7551" s="116">
        <v>58</v>
      </c>
    </row>
    <row r="7552" spans="40:45" x14ac:dyDescent="0.25">
      <c r="AN7552" s="116" t="s">
        <v>1314</v>
      </c>
      <c r="AO7552" s="116"/>
      <c r="AP7552" s="116"/>
      <c r="AQ7552" s="116" t="s">
        <v>3</v>
      </c>
      <c r="AR7552" s="116" t="s">
        <v>1024</v>
      </c>
      <c r="AS7552" s="116">
        <v>593</v>
      </c>
    </row>
    <row r="7553" spans="40:45" x14ac:dyDescent="0.25">
      <c r="AN7553" s="116" t="s">
        <v>1314</v>
      </c>
      <c r="AO7553" s="116" t="s">
        <v>1319</v>
      </c>
      <c r="AP7553" s="116"/>
      <c r="AQ7553" s="116" t="s">
        <v>1034</v>
      </c>
      <c r="AR7553" s="116" t="s">
        <v>1024</v>
      </c>
      <c r="AS7553" s="116">
        <v>207</v>
      </c>
    </row>
    <row r="7554" spans="40:45" x14ac:dyDescent="0.25">
      <c r="AN7554" s="116" t="s">
        <v>1314</v>
      </c>
      <c r="AO7554" s="116" t="s">
        <v>1319</v>
      </c>
      <c r="AP7554" s="116"/>
      <c r="AQ7554" s="116" t="s">
        <v>1035</v>
      </c>
      <c r="AR7554" s="116" t="s">
        <v>1024</v>
      </c>
      <c r="AS7554" s="116">
        <v>81</v>
      </c>
    </row>
    <row r="7555" spans="40:45" x14ac:dyDescent="0.25">
      <c r="AN7555" s="116" t="s">
        <v>1314</v>
      </c>
      <c r="AO7555" s="116" t="s">
        <v>1319</v>
      </c>
      <c r="AP7555" s="116"/>
      <c r="AQ7555" s="116" t="s">
        <v>1036</v>
      </c>
      <c r="AR7555" s="116" t="s">
        <v>1024</v>
      </c>
      <c r="AS7555" s="116">
        <v>48</v>
      </c>
    </row>
    <row r="7556" spans="40:45" x14ac:dyDescent="0.25">
      <c r="AN7556" s="116" t="s">
        <v>1314</v>
      </c>
      <c r="AO7556" s="116" t="s">
        <v>1319</v>
      </c>
      <c r="AP7556" s="116"/>
      <c r="AQ7556" s="116" t="s">
        <v>1037</v>
      </c>
      <c r="AR7556" s="116" t="s">
        <v>1024</v>
      </c>
      <c r="AS7556" s="116">
        <v>92</v>
      </c>
    </row>
    <row r="7557" spans="40:45" x14ac:dyDescent="0.25">
      <c r="AN7557" s="116" t="s">
        <v>1314</v>
      </c>
      <c r="AO7557" s="116" t="s">
        <v>1319</v>
      </c>
      <c r="AP7557" s="116"/>
      <c r="AQ7557" s="116" t="s">
        <v>1038</v>
      </c>
      <c r="AR7557" s="116" t="s">
        <v>1024</v>
      </c>
      <c r="AS7557" s="116">
        <v>103</v>
      </c>
    </row>
    <row r="7558" spans="40:45" x14ac:dyDescent="0.25">
      <c r="AN7558" s="116" t="s">
        <v>1314</v>
      </c>
      <c r="AO7558" s="116" t="s">
        <v>1319</v>
      </c>
      <c r="AP7558" s="116"/>
      <c r="AQ7558" s="116" t="s">
        <v>1039</v>
      </c>
      <c r="AR7558" s="116" t="s">
        <v>1024</v>
      </c>
      <c r="AS7558" s="116">
        <v>106</v>
      </c>
    </row>
    <row r="7559" spans="40:45" x14ac:dyDescent="0.25">
      <c r="AN7559" s="116" t="s">
        <v>1314</v>
      </c>
      <c r="AO7559" s="116" t="s">
        <v>1319</v>
      </c>
      <c r="AP7559" s="116"/>
      <c r="AQ7559" s="116" t="s">
        <v>1040</v>
      </c>
      <c r="AR7559" s="116" t="s">
        <v>1024</v>
      </c>
      <c r="AS7559" s="116">
        <v>40</v>
      </c>
    </row>
    <row r="7560" spans="40:45" x14ac:dyDescent="0.25">
      <c r="AN7560" s="116" t="s">
        <v>1314</v>
      </c>
      <c r="AO7560" s="116" t="s">
        <v>1319</v>
      </c>
      <c r="AP7560" s="116"/>
      <c r="AQ7560" s="116" t="s">
        <v>1041</v>
      </c>
      <c r="AR7560" s="116" t="s">
        <v>1024</v>
      </c>
      <c r="AS7560" s="116">
        <v>76</v>
      </c>
    </row>
    <row r="7561" spans="40:45" x14ac:dyDescent="0.25">
      <c r="AN7561" s="116" t="s">
        <v>1314</v>
      </c>
      <c r="AO7561" s="116" t="s">
        <v>1319</v>
      </c>
      <c r="AP7561" s="116"/>
      <c r="AQ7561" s="116" t="s">
        <v>1042</v>
      </c>
      <c r="AR7561" s="116" t="s">
        <v>1024</v>
      </c>
      <c r="AS7561" s="116">
        <v>133</v>
      </c>
    </row>
    <row r="7562" spans="40:45" x14ac:dyDescent="0.25">
      <c r="AN7562" s="116" t="s">
        <v>1314</v>
      </c>
      <c r="AO7562" s="116"/>
      <c r="AP7562" s="116"/>
      <c r="AQ7562" s="116" t="s">
        <v>3</v>
      </c>
      <c r="AR7562" s="116" t="s">
        <v>1024</v>
      </c>
      <c r="AS7562" s="116">
        <v>886</v>
      </c>
    </row>
    <row r="7563" spans="40:45" x14ac:dyDescent="0.25">
      <c r="AN7563" s="116" t="s">
        <v>1320</v>
      </c>
      <c r="AO7563" s="116" t="s">
        <v>1321</v>
      </c>
      <c r="AP7563" s="116"/>
      <c r="AQ7563" s="116" t="s">
        <v>1034</v>
      </c>
      <c r="AR7563" s="116" t="s">
        <v>1024</v>
      </c>
      <c r="AS7563" s="116">
        <v>430</v>
      </c>
    </row>
    <row r="7564" spans="40:45" x14ac:dyDescent="0.25">
      <c r="AN7564" s="116" t="s">
        <v>1320</v>
      </c>
      <c r="AO7564" s="116" t="s">
        <v>1321</v>
      </c>
      <c r="AP7564" s="116"/>
      <c r="AQ7564" s="116" t="s">
        <v>1035</v>
      </c>
      <c r="AR7564" s="116" t="s">
        <v>1024</v>
      </c>
      <c r="AS7564" s="116">
        <v>470</v>
      </c>
    </row>
    <row r="7565" spans="40:45" x14ac:dyDescent="0.25">
      <c r="AN7565" s="116" t="s">
        <v>1320</v>
      </c>
      <c r="AO7565" s="116" t="s">
        <v>1321</v>
      </c>
      <c r="AP7565" s="116"/>
      <c r="AQ7565" s="116" t="s">
        <v>1036</v>
      </c>
      <c r="AR7565" s="116" t="s">
        <v>1024</v>
      </c>
      <c r="AS7565" s="116">
        <v>397</v>
      </c>
    </row>
    <row r="7566" spans="40:45" x14ac:dyDescent="0.25">
      <c r="AN7566" s="116" t="s">
        <v>1320</v>
      </c>
      <c r="AO7566" s="116" t="s">
        <v>1321</v>
      </c>
      <c r="AP7566" s="116"/>
      <c r="AQ7566" s="116" t="s">
        <v>1037</v>
      </c>
      <c r="AR7566" s="116" t="s">
        <v>1024</v>
      </c>
      <c r="AS7566" s="116">
        <v>620</v>
      </c>
    </row>
    <row r="7567" spans="40:45" x14ac:dyDescent="0.25">
      <c r="AN7567" s="116" t="s">
        <v>1320</v>
      </c>
      <c r="AO7567" s="116" t="s">
        <v>1321</v>
      </c>
      <c r="AP7567" s="116"/>
      <c r="AQ7567" s="116" t="s">
        <v>1038</v>
      </c>
      <c r="AR7567" s="116" t="s">
        <v>1024</v>
      </c>
      <c r="AS7567" s="116">
        <v>338</v>
      </c>
    </row>
    <row r="7568" spans="40:45" x14ac:dyDescent="0.25">
      <c r="AN7568" s="116" t="s">
        <v>1320</v>
      </c>
      <c r="AO7568" s="116" t="s">
        <v>1321</v>
      </c>
      <c r="AP7568" s="116"/>
      <c r="AQ7568" s="116" t="s">
        <v>1039</v>
      </c>
      <c r="AR7568" s="116" t="s">
        <v>1024</v>
      </c>
      <c r="AS7568" s="116">
        <v>394</v>
      </c>
    </row>
    <row r="7569" spans="40:45" x14ac:dyDescent="0.25">
      <c r="AN7569" s="116" t="s">
        <v>1320</v>
      </c>
      <c r="AO7569" s="116" t="s">
        <v>1321</v>
      </c>
      <c r="AP7569" s="116"/>
      <c r="AQ7569" s="116" t="s">
        <v>1040</v>
      </c>
      <c r="AR7569" s="116" t="s">
        <v>1024</v>
      </c>
      <c r="AS7569" s="116">
        <v>83</v>
      </c>
    </row>
    <row r="7570" spans="40:45" x14ac:dyDescent="0.25">
      <c r="AN7570" s="116" t="s">
        <v>1320</v>
      </c>
      <c r="AO7570" s="116" t="s">
        <v>1321</v>
      </c>
      <c r="AP7570" s="116"/>
      <c r="AQ7570" s="116" t="s">
        <v>1041</v>
      </c>
      <c r="AR7570" s="116" t="s">
        <v>1024</v>
      </c>
      <c r="AS7570" s="116">
        <v>379</v>
      </c>
    </row>
    <row r="7571" spans="40:45" x14ac:dyDescent="0.25">
      <c r="AN7571" s="116" t="s">
        <v>1320</v>
      </c>
      <c r="AO7571" s="116" t="s">
        <v>1321</v>
      </c>
      <c r="AP7571" s="116"/>
      <c r="AQ7571" s="116" t="s">
        <v>1042</v>
      </c>
      <c r="AR7571" s="116" t="s">
        <v>1024</v>
      </c>
      <c r="AS7571" s="116">
        <v>245</v>
      </c>
    </row>
    <row r="7572" spans="40:45" x14ac:dyDescent="0.25">
      <c r="AN7572" s="116" t="s">
        <v>1320</v>
      </c>
      <c r="AO7572" s="116"/>
      <c r="AP7572" s="116"/>
      <c r="AQ7572" s="116" t="s">
        <v>3</v>
      </c>
      <c r="AR7572" s="116" t="s">
        <v>1024</v>
      </c>
      <c r="AS7572" s="116">
        <v>3356</v>
      </c>
    </row>
    <row r="7573" spans="40:45" x14ac:dyDescent="0.25">
      <c r="AN7573" s="116" t="s">
        <v>1320</v>
      </c>
      <c r="AO7573" s="116" t="s">
        <v>1322</v>
      </c>
      <c r="AP7573" s="116"/>
      <c r="AQ7573" s="116" t="s">
        <v>1034</v>
      </c>
      <c r="AR7573" s="116" t="s">
        <v>1024</v>
      </c>
      <c r="AS7573" s="116">
        <v>51</v>
      </c>
    </row>
    <row r="7574" spans="40:45" x14ac:dyDescent="0.25">
      <c r="AN7574" s="116" t="s">
        <v>1320</v>
      </c>
      <c r="AO7574" s="116" t="s">
        <v>1322</v>
      </c>
      <c r="AP7574" s="116"/>
      <c r="AQ7574" s="116" t="s">
        <v>1035</v>
      </c>
      <c r="AR7574" s="116" t="s">
        <v>1024</v>
      </c>
      <c r="AS7574" s="116">
        <v>52</v>
      </c>
    </row>
    <row r="7575" spans="40:45" x14ac:dyDescent="0.25">
      <c r="AN7575" s="116" t="s">
        <v>1320</v>
      </c>
      <c r="AO7575" s="116" t="s">
        <v>1322</v>
      </c>
      <c r="AP7575" s="116"/>
      <c r="AQ7575" s="116" t="s">
        <v>1036</v>
      </c>
      <c r="AR7575" s="116" t="s">
        <v>1024</v>
      </c>
      <c r="AS7575" s="116">
        <v>29</v>
      </c>
    </row>
    <row r="7576" spans="40:45" x14ac:dyDescent="0.25">
      <c r="AN7576" s="116" t="s">
        <v>1320</v>
      </c>
      <c r="AO7576" s="116" t="s">
        <v>1322</v>
      </c>
      <c r="AP7576" s="116"/>
      <c r="AQ7576" s="116" t="s">
        <v>1037</v>
      </c>
      <c r="AR7576" s="116" t="s">
        <v>1024</v>
      </c>
      <c r="AS7576" s="116">
        <v>35</v>
      </c>
    </row>
    <row r="7577" spans="40:45" x14ac:dyDescent="0.25">
      <c r="AN7577" s="116" t="s">
        <v>1320</v>
      </c>
      <c r="AO7577" s="116" t="s">
        <v>1322</v>
      </c>
      <c r="AP7577" s="116"/>
      <c r="AQ7577" s="116" t="s">
        <v>1038</v>
      </c>
      <c r="AR7577" s="116" t="s">
        <v>1024</v>
      </c>
      <c r="AS7577" s="116">
        <v>45</v>
      </c>
    </row>
    <row r="7578" spans="40:45" x14ac:dyDescent="0.25">
      <c r="AN7578" s="116" t="s">
        <v>1320</v>
      </c>
      <c r="AO7578" s="116" t="s">
        <v>1322</v>
      </c>
      <c r="AP7578" s="116"/>
      <c r="AQ7578" s="116" t="s">
        <v>1039</v>
      </c>
      <c r="AR7578" s="116" t="s">
        <v>1024</v>
      </c>
      <c r="AS7578" s="116">
        <v>46</v>
      </c>
    </row>
    <row r="7579" spans="40:45" x14ac:dyDescent="0.25">
      <c r="AN7579" s="116" t="s">
        <v>1320</v>
      </c>
      <c r="AO7579" s="116" t="s">
        <v>1322</v>
      </c>
      <c r="AP7579" s="116"/>
      <c r="AQ7579" s="116" t="s">
        <v>1040</v>
      </c>
      <c r="AR7579" s="116" t="s">
        <v>1024</v>
      </c>
      <c r="AS7579" s="116">
        <v>8</v>
      </c>
    </row>
    <row r="7580" spans="40:45" x14ac:dyDescent="0.25">
      <c r="AN7580" s="116" t="s">
        <v>1320</v>
      </c>
      <c r="AO7580" s="116" t="s">
        <v>1322</v>
      </c>
      <c r="AP7580" s="116"/>
      <c r="AQ7580" s="116" t="s">
        <v>1041</v>
      </c>
      <c r="AR7580" s="116" t="s">
        <v>1024</v>
      </c>
      <c r="AS7580" s="116">
        <v>32</v>
      </c>
    </row>
    <row r="7581" spans="40:45" x14ac:dyDescent="0.25">
      <c r="AN7581" s="116" t="s">
        <v>1320</v>
      </c>
      <c r="AO7581" s="116" t="s">
        <v>1322</v>
      </c>
      <c r="AP7581" s="116"/>
      <c r="AQ7581" s="116" t="s">
        <v>1042</v>
      </c>
      <c r="AR7581" s="116" t="s">
        <v>1024</v>
      </c>
      <c r="AS7581" s="116">
        <v>37</v>
      </c>
    </row>
    <row r="7582" spans="40:45" x14ac:dyDescent="0.25">
      <c r="AN7582" s="116" t="s">
        <v>1320</v>
      </c>
      <c r="AO7582" s="116"/>
      <c r="AP7582" s="116"/>
      <c r="AQ7582" s="116" t="s">
        <v>3</v>
      </c>
      <c r="AR7582" s="116" t="s">
        <v>1024</v>
      </c>
      <c r="AS7582" s="116">
        <v>335</v>
      </c>
    </row>
    <row r="7583" spans="40:45" x14ac:dyDescent="0.25">
      <c r="AN7583" s="116" t="s">
        <v>1323</v>
      </c>
      <c r="AO7583" s="116" t="s">
        <v>1324</v>
      </c>
      <c r="AP7583" s="116"/>
      <c r="AQ7583" s="116" t="s">
        <v>1034</v>
      </c>
      <c r="AR7583" s="116" t="s">
        <v>1024</v>
      </c>
      <c r="AS7583" s="116">
        <v>243</v>
      </c>
    </row>
    <row r="7584" spans="40:45" x14ac:dyDescent="0.25">
      <c r="AN7584" s="116" t="s">
        <v>1323</v>
      </c>
      <c r="AO7584" s="116" t="s">
        <v>1324</v>
      </c>
      <c r="AP7584" s="116"/>
      <c r="AQ7584" s="116" t="s">
        <v>1035</v>
      </c>
      <c r="AR7584" s="116" t="s">
        <v>1024</v>
      </c>
      <c r="AS7584" s="116">
        <v>209</v>
      </c>
    </row>
    <row r="7585" spans="40:45" x14ac:dyDescent="0.25">
      <c r="AN7585" s="116" t="s">
        <v>1323</v>
      </c>
      <c r="AO7585" s="116" t="s">
        <v>1324</v>
      </c>
      <c r="AP7585" s="116"/>
      <c r="AQ7585" s="116" t="s">
        <v>1036</v>
      </c>
      <c r="AR7585" s="116" t="s">
        <v>1024</v>
      </c>
      <c r="AS7585" s="116">
        <v>175</v>
      </c>
    </row>
    <row r="7586" spans="40:45" x14ac:dyDescent="0.25">
      <c r="AN7586" s="116" t="s">
        <v>1323</v>
      </c>
      <c r="AO7586" s="116" t="s">
        <v>1324</v>
      </c>
      <c r="AP7586" s="116"/>
      <c r="AQ7586" s="116" t="s">
        <v>1037</v>
      </c>
      <c r="AR7586" s="116" t="s">
        <v>1024</v>
      </c>
      <c r="AS7586" s="116">
        <v>504</v>
      </c>
    </row>
    <row r="7587" spans="40:45" x14ac:dyDescent="0.25">
      <c r="AN7587" s="116" t="s">
        <v>1323</v>
      </c>
      <c r="AO7587" s="116" t="s">
        <v>1324</v>
      </c>
      <c r="AP7587" s="116"/>
      <c r="AQ7587" s="116" t="s">
        <v>1038</v>
      </c>
      <c r="AR7587" s="116" t="s">
        <v>1024</v>
      </c>
      <c r="AS7587" s="116">
        <v>272</v>
      </c>
    </row>
    <row r="7588" spans="40:45" x14ac:dyDescent="0.25">
      <c r="AN7588" s="116" t="s">
        <v>1323</v>
      </c>
      <c r="AO7588" s="116" t="s">
        <v>1324</v>
      </c>
      <c r="AP7588" s="116"/>
      <c r="AQ7588" s="116" t="s">
        <v>1039</v>
      </c>
      <c r="AR7588" s="116" t="s">
        <v>1024</v>
      </c>
      <c r="AS7588" s="116">
        <v>384</v>
      </c>
    </row>
    <row r="7589" spans="40:45" x14ac:dyDescent="0.25">
      <c r="AN7589" s="116" t="s">
        <v>1323</v>
      </c>
      <c r="AO7589" s="116" t="s">
        <v>1324</v>
      </c>
      <c r="AP7589" s="116"/>
      <c r="AQ7589" s="116" t="s">
        <v>1040</v>
      </c>
      <c r="AR7589" s="116" t="s">
        <v>1024</v>
      </c>
      <c r="AS7589" s="116">
        <v>122</v>
      </c>
    </row>
    <row r="7590" spans="40:45" x14ac:dyDescent="0.25">
      <c r="AN7590" s="116" t="s">
        <v>1323</v>
      </c>
      <c r="AO7590" s="116" t="s">
        <v>1324</v>
      </c>
      <c r="AP7590" s="116"/>
      <c r="AQ7590" s="116" t="s">
        <v>1041</v>
      </c>
      <c r="AR7590" s="116" t="s">
        <v>1024</v>
      </c>
      <c r="AS7590" s="116">
        <v>467</v>
      </c>
    </row>
    <row r="7591" spans="40:45" x14ac:dyDescent="0.25">
      <c r="AN7591" s="116" t="s">
        <v>1323</v>
      </c>
      <c r="AO7591" s="116" t="s">
        <v>1324</v>
      </c>
      <c r="AP7591" s="116"/>
      <c r="AQ7591" s="116" t="s">
        <v>1042</v>
      </c>
      <c r="AR7591" s="116" t="s">
        <v>1024</v>
      </c>
      <c r="AS7591" s="116">
        <v>238</v>
      </c>
    </row>
    <row r="7592" spans="40:45" x14ac:dyDescent="0.25">
      <c r="AN7592" s="116" t="s">
        <v>1323</v>
      </c>
      <c r="AO7592" s="116"/>
      <c r="AP7592" s="116"/>
      <c r="AQ7592" s="116" t="s">
        <v>3</v>
      </c>
      <c r="AR7592" s="116" t="s">
        <v>1024</v>
      </c>
      <c r="AS7592" s="116">
        <v>2614</v>
      </c>
    </row>
    <row r="7593" spans="40:45" x14ac:dyDescent="0.25">
      <c r="AN7593" s="116" t="s">
        <v>1323</v>
      </c>
      <c r="AO7593" s="116" t="s">
        <v>1325</v>
      </c>
      <c r="AP7593" s="116"/>
      <c r="AQ7593" s="116" t="s">
        <v>1034</v>
      </c>
      <c r="AR7593" s="116" t="s">
        <v>1024</v>
      </c>
      <c r="AS7593" s="116">
        <v>1194</v>
      </c>
    </row>
    <row r="7594" spans="40:45" x14ac:dyDescent="0.25">
      <c r="AN7594" s="116" t="s">
        <v>1323</v>
      </c>
      <c r="AO7594" s="116" t="s">
        <v>1325</v>
      </c>
      <c r="AP7594" s="116"/>
      <c r="AQ7594" s="116" t="s">
        <v>1035</v>
      </c>
      <c r="AR7594" s="116" t="s">
        <v>1024</v>
      </c>
      <c r="AS7594" s="116">
        <v>747</v>
      </c>
    </row>
    <row r="7595" spans="40:45" x14ac:dyDescent="0.25">
      <c r="AN7595" s="116" t="s">
        <v>1323</v>
      </c>
      <c r="AO7595" s="116" t="s">
        <v>1325</v>
      </c>
      <c r="AP7595" s="116"/>
      <c r="AQ7595" s="116" t="s">
        <v>1036</v>
      </c>
      <c r="AR7595" s="116" t="s">
        <v>1024</v>
      </c>
      <c r="AS7595" s="116">
        <v>563</v>
      </c>
    </row>
    <row r="7596" spans="40:45" x14ac:dyDescent="0.25">
      <c r="AN7596" s="116" t="s">
        <v>1323</v>
      </c>
      <c r="AO7596" s="116" t="s">
        <v>1325</v>
      </c>
      <c r="AP7596" s="116"/>
      <c r="AQ7596" s="116" t="s">
        <v>1037</v>
      </c>
      <c r="AR7596" s="116" t="s">
        <v>1024</v>
      </c>
      <c r="AS7596" s="116">
        <v>993</v>
      </c>
    </row>
    <row r="7597" spans="40:45" x14ac:dyDescent="0.25">
      <c r="AN7597" s="116" t="s">
        <v>1323</v>
      </c>
      <c r="AO7597" s="116" t="s">
        <v>1325</v>
      </c>
      <c r="AP7597" s="116"/>
      <c r="AQ7597" s="116" t="s">
        <v>1038</v>
      </c>
      <c r="AR7597" s="116" t="s">
        <v>1024</v>
      </c>
      <c r="AS7597" s="116">
        <v>429</v>
      </c>
    </row>
    <row r="7598" spans="40:45" x14ac:dyDescent="0.25">
      <c r="AN7598" s="116" t="s">
        <v>1323</v>
      </c>
      <c r="AO7598" s="116" t="s">
        <v>1325</v>
      </c>
      <c r="AP7598" s="116"/>
      <c r="AQ7598" s="116" t="s">
        <v>1039</v>
      </c>
      <c r="AR7598" s="116" t="s">
        <v>1024</v>
      </c>
      <c r="AS7598" s="116">
        <v>749</v>
      </c>
    </row>
    <row r="7599" spans="40:45" x14ac:dyDescent="0.25">
      <c r="AN7599" s="116" t="s">
        <v>1323</v>
      </c>
      <c r="AO7599" s="116" t="s">
        <v>1325</v>
      </c>
      <c r="AP7599" s="116"/>
      <c r="AQ7599" s="116" t="s">
        <v>1040</v>
      </c>
      <c r="AR7599" s="116" t="s">
        <v>1024</v>
      </c>
      <c r="AS7599" s="116">
        <v>137</v>
      </c>
    </row>
    <row r="7600" spans="40:45" x14ac:dyDescent="0.25">
      <c r="AN7600" s="116" t="s">
        <v>1323</v>
      </c>
      <c r="AO7600" s="116" t="s">
        <v>1325</v>
      </c>
      <c r="AP7600" s="116"/>
      <c r="AQ7600" s="116" t="s">
        <v>1041</v>
      </c>
      <c r="AR7600" s="116" t="s">
        <v>1024</v>
      </c>
      <c r="AS7600" s="116">
        <v>536</v>
      </c>
    </row>
    <row r="7601" spans="40:45" x14ac:dyDescent="0.25">
      <c r="AN7601" s="116" t="s">
        <v>1323</v>
      </c>
      <c r="AO7601" s="116" t="s">
        <v>1325</v>
      </c>
      <c r="AP7601" s="116"/>
      <c r="AQ7601" s="116" t="s">
        <v>1042</v>
      </c>
      <c r="AR7601" s="116" t="s">
        <v>1024</v>
      </c>
      <c r="AS7601" s="116">
        <v>503</v>
      </c>
    </row>
    <row r="7602" spans="40:45" x14ac:dyDescent="0.25">
      <c r="AN7602" s="116" t="s">
        <v>1323</v>
      </c>
      <c r="AO7602" s="116"/>
      <c r="AP7602" s="116"/>
      <c r="AQ7602" s="116" t="s">
        <v>3</v>
      </c>
      <c r="AR7602" s="116" t="s">
        <v>1024</v>
      </c>
      <c r="AS7602" s="116">
        <v>5851</v>
      </c>
    </row>
    <row r="7603" spans="40:45" x14ac:dyDescent="0.25">
      <c r="AN7603" s="116" t="s">
        <v>1323</v>
      </c>
      <c r="AO7603" s="116" t="s">
        <v>1326</v>
      </c>
      <c r="AP7603" s="116"/>
      <c r="AQ7603" s="116" t="s">
        <v>1034</v>
      </c>
      <c r="AR7603" s="116" t="s">
        <v>1024</v>
      </c>
      <c r="AS7603" s="116">
        <v>74</v>
      </c>
    </row>
    <row r="7604" spans="40:45" x14ac:dyDescent="0.25">
      <c r="AN7604" s="116" t="s">
        <v>1323</v>
      </c>
      <c r="AO7604" s="116" t="s">
        <v>1326</v>
      </c>
      <c r="AP7604" s="116"/>
      <c r="AQ7604" s="116" t="s">
        <v>1035</v>
      </c>
      <c r="AR7604" s="116" t="s">
        <v>1024</v>
      </c>
      <c r="AS7604" s="116">
        <v>83</v>
      </c>
    </row>
    <row r="7605" spans="40:45" x14ac:dyDescent="0.25">
      <c r="AN7605" s="116" t="s">
        <v>1323</v>
      </c>
      <c r="AO7605" s="116" t="s">
        <v>1326</v>
      </c>
      <c r="AP7605" s="116"/>
      <c r="AQ7605" s="116" t="s">
        <v>1036</v>
      </c>
      <c r="AR7605" s="116" t="s">
        <v>1024</v>
      </c>
      <c r="AS7605" s="116">
        <v>50</v>
      </c>
    </row>
    <row r="7606" spans="40:45" x14ac:dyDescent="0.25">
      <c r="AN7606" s="116" t="s">
        <v>1323</v>
      </c>
      <c r="AO7606" s="116" t="s">
        <v>1326</v>
      </c>
      <c r="AP7606" s="116"/>
      <c r="AQ7606" s="116" t="s">
        <v>1037</v>
      </c>
      <c r="AR7606" s="116" t="s">
        <v>1024</v>
      </c>
      <c r="AS7606" s="116">
        <v>137</v>
      </c>
    </row>
    <row r="7607" spans="40:45" x14ac:dyDescent="0.25">
      <c r="AN7607" s="116" t="s">
        <v>1323</v>
      </c>
      <c r="AO7607" s="116" t="s">
        <v>1326</v>
      </c>
      <c r="AP7607" s="116"/>
      <c r="AQ7607" s="116" t="s">
        <v>1038</v>
      </c>
      <c r="AR7607" s="116" t="s">
        <v>1024</v>
      </c>
      <c r="AS7607" s="116">
        <v>97</v>
      </c>
    </row>
    <row r="7608" spans="40:45" x14ac:dyDescent="0.25">
      <c r="AN7608" s="116" t="s">
        <v>1323</v>
      </c>
      <c r="AO7608" s="116" t="s">
        <v>1326</v>
      </c>
      <c r="AP7608" s="116"/>
      <c r="AQ7608" s="116" t="s">
        <v>1039</v>
      </c>
      <c r="AR7608" s="116" t="s">
        <v>1024</v>
      </c>
      <c r="AS7608" s="116">
        <v>100</v>
      </c>
    </row>
    <row r="7609" spans="40:45" x14ac:dyDescent="0.25">
      <c r="AN7609" s="116" t="s">
        <v>1323</v>
      </c>
      <c r="AO7609" s="116" t="s">
        <v>1326</v>
      </c>
      <c r="AP7609" s="116"/>
      <c r="AQ7609" s="116" t="s">
        <v>1040</v>
      </c>
      <c r="AR7609" s="116" t="s">
        <v>1024</v>
      </c>
      <c r="AS7609" s="116">
        <v>31</v>
      </c>
    </row>
    <row r="7610" spans="40:45" x14ac:dyDescent="0.25">
      <c r="AN7610" s="116" t="s">
        <v>1323</v>
      </c>
      <c r="AO7610" s="116" t="s">
        <v>1326</v>
      </c>
      <c r="AP7610" s="116"/>
      <c r="AQ7610" s="116" t="s">
        <v>1041</v>
      </c>
      <c r="AR7610" s="116" t="s">
        <v>1024</v>
      </c>
      <c r="AS7610" s="116">
        <v>117</v>
      </c>
    </row>
    <row r="7611" spans="40:45" x14ac:dyDescent="0.25">
      <c r="AN7611" s="116" t="s">
        <v>1323</v>
      </c>
      <c r="AO7611" s="116" t="s">
        <v>1326</v>
      </c>
      <c r="AP7611" s="116"/>
      <c r="AQ7611" s="116" t="s">
        <v>1042</v>
      </c>
      <c r="AR7611" s="116" t="s">
        <v>1024</v>
      </c>
      <c r="AS7611" s="116">
        <v>55</v>
      </c>
    </row>
    <row r="7612" spans="40:45" x14ac:dyDescent="0.25">
      <c r="AN7612" s="116" t="s">
        <v>1323</v>
      </c>
      <c r="AO7612" s="116"/>
      <c r="AP7612" s="116"/>
      <c r="AQ7612" s="116" t="s">
        <v>3</v>
      </c>
      <c r="AR7612" s="116" t="s">
        <v>1024</v>
      </c>
      <c r="AS7612" s="116">
        <v>744</v>
      </c>
    </row>
    <row r="7613" spans="40:45" x14ac:dyDescent="0.25">
      <c r="AN7613" s="116" t="s">
        <v>1323</v>
      </c>
      <c r="AO7613" s="116" t="s">
        <v>1327</v>
      </c>
      <c r="AP7613" s="116"/>
      <c r="AQ7613" s="116" t="s">
        <v>1034</v>
      </c>
      <c r="AR7613" s="116" t="s">
        <v>1024</v>
      </c>
      <c r="AS7613" s="116">
        <v>342</v>
      </c>
    </row>
    <row r="7614" spans="40:45" x14ac:dyDescent="0.25">
      <c r="AN7614" s="116" t="s">
        <v>1323</v>
      </c>
      <c r="AO7614" s="116" t="s">
        <v>1327</v>
      </c>
      <c r="AP7614" s="116"/>
      <c r="AQ7614" s="116" t="s">
        <v>1035</v>
      </c>
      <c r="AR7614" s="116" t="s">
        <v>1024</v>
      </c>
      <c r="AS7614" s="116">
        <v>262</v>
      </c>
    </row>
    <row r="7615" spans="40:45" x14ac:dyDescent="0.25">
      <c r="AN7615" s="116" t="s">
        <v>1323</v>
      </c>
      <c r="AO7615" s="116" t="s">
        <v>1327</v>
      </c>
      <c r="AP7615" s="116"/>
      <c r="AQ7615" s="116" t="s">
        <v>1036</v>
      </c>
      <c r="AR7615" s="116" t="s">
        <v>1024</v>
      </c>
      <c r="AS7615" s="116">
        <v>225</v>
      </c>
    </row>
    <row r="7616" spans="40:45" x14ac:dyDescent="0.25">
      <c r="AN7616" s="116" t="s">
        <v>1323</v>
      </c>
      <c r="AO7616" s="116" t="s">
        <v>1327</v>
      </c>
      <c r="AP7616" s="116"/>
      <c r="AQ7616" s="116" t="s">
        <v>1037</v>
      </c>
      <c r="AR7616" s="116" t="s">
        <v>1024</v>
      </c>
      <c r="AS7616" s="116">
        <v>353</v>
      </c>
    </row>
    <row r="7617" spans="40:45" x14ac:dyDescent="0.25">
      <c r="AN7617" s="116" t="s">
        <v>1323</v>
      </c>
      <c r="AO7617" s="116" t="s">
        <v>1327</v>
      </c>
      <c r="AP7617" s="116"/>
      <c r="AQ7617" s="116" t="s">
        <v>1038</v>
      </c>
      <c r="AR7617" s="116" t="s">
        <v>1024</v>
      </c>
      <c r="AS7617" s="116">
        <v>191</v>
      </c>
    </row>
    <row r="7618" spans="40:45" x14ac:dyDescent="0.25">
      <c r="AN7618" s="116" t="s">
        <v>1323</v>
      </c>
      <c r="AO7618" s="116" t="s">
        <v>1327</v>
      </c>
      <c r="AP7618" s="116"/>
      <c r="AQ7618" s="116" t="s">
        <v>1039</v>
      </c>
      <c r="AR7618" s="116" t="s">
        <v>1024</v>
      </c>
      <c r="AS7618" s="116">
        <v>263</v>
      </c>
    </row>
    <row r="7619" spans="40:45" x14ac:dyDescent="0.25">
      <c r="AN7619" s="116" t="s">
        <v>1323</v>
      </c>
      <c r="AO7619" s="116" t="s">
        <v>1327</v>
      </c>
      <c r="AP7619" s="116"/>
      <c r="AQ7619" s="116" t="s">
        <v>1040</v>
      </c>
      <c r="AR7619" s="116" t="s">
        <v>1024</v>
      </c>
      <c r="AS7619" s="116">
        <v>84</v>
      </c>
    </row>
    <row r="7620" spans="40:45" x14ac:dyDescent="0.25">
      <c r="AN7620" s="116" t="s">
        <v>1323</v>
      </c>
      <c r="AO7620" s="116" t="s">
        <v>1327</v>
      </c>
      <c r="AP7620" s="116"/>
      <c r="AQ7620" s="116" t="s">
        <v>1041</v>
      </c>
      <c r="AR7620" s="116" t="s">
        <v>1024</v>
      </c>
      <c r="AS7620" s="116">
        <v>249</v>
      </c>
    </row>
    <row r="7621" spans="40:45" x14ac:dyDescent="0.25">
      <c r="AN7621" s="116" t="s">
        <v>1323</v>
      </c>
      <c r="AO7621" s="116" t="s">
        <v>1327</v>
      </c>
      <c r="AP7621" s="116"/>
      <c r="AQ7621" s="116" t="s">
        <v>1042</v>
      </c>
      <c r="AR7621" s="116" t="s">
        <v>1024</v>
      </c>
      <c r="AS7621" s="116">
        <v>129</v>
      </c>
    </row>
    <row r="7622" spans="40:45" x14ac:dyDescent="0.25">
      <c r="AN7622" s="116" t="s">
        <v>1323</v>
      </c>
      <c r="AO7622" s="116"/>
      <c r="AP7622" s="116"/>
      <c r="AQ7622" s="116" t="s">
        <v>3</v>
      </c>
      <c r="AR7622" s="116" t="s">
        <v>1024</v>
      </c>
      <c r="AS7622" s="116">
        <v>2098</v>
      </c>
    </row>
    <row r="7623" spans="40:45" x14ac:dyDescent="0.25">
      <c r="AN7623" s="116" t="s">
        <v>1323</v>
      </c>
      <c r="AO7623" s="116" t="s">
        <v>1328</v>
      </c>
      <c r="AP7623" s="116"/>
      <c r="AQ7623" s="116" t="s">
        <v>1034</v>
      </c>
      <c r="AR7623" s="116" t="s">
        <v>1024</v>
      </c>
      <c r="AS7623" s="116">
        <v>93</v>
      </c>
    </row>
    <row r="7624" spans="40:45" x14ac:dyDescent="0.25">
      <c r="AN7624" s="116" t="s">
        <v>1323</v>
      </c>
      <c r="AO7624" s="116" t="s">
        <v>1328</v>
      </c>
      <c r="AP7624" s="116"/>
      <c r="AQ7624" s="116" t="s">
        <v>1035</v>
      </c>
      <c r="AR7624" s="116" t="s">
        <v>1024</v>
      </c>
      <c r="AS7624" s="116">
        <v>42</v>
      </c>
    </row>
    <row r="7625" spans="40:45" x14ac:dyDescent="0.25">
      <c r="AN7625" s="116" t="s">
        <v>1323</v>
      </c>
      <c r="AO7625" s="116" t="s">
        <v>1328</v>
      </c>
      <c r="AP7625" s="116"/>
      <c r="AQ7625" s="116" t="s">
        <v>1036</v>
      </c>
      <c r="AR7625" s="116" t="s">
        <v>1024</v>
      </c>
      <c r="AS7625" s="116">
        <v>39</v>
      </c>
    </row>
    <row r="7626" spans="40:45" x14ac:dyDescent="0.25">
      <c r="AN7626" s="116" t="s">
        <v>1323</v>
      </c>
      <c r="AO7626" s="116" t="s">
        <v>1328</v>
      </c>
      <c r="AP7626" s="116"/>
      <c r="AQ7626" s="116" t="s">
        <v>1037</v>
      </c>
      <c r="AR7626" s="116" t="s">
        <v>1024</v>
      </c>
      <c r="AS7626" s="116">
        <v>49</v>
      </c>
    </row>
    <row r="7627" spans="40:45" x14ac:dyDescent="0.25">
      <c r="AN7627" s="116" t="s">
        <v>1323</v>
      </c>
      <c r="AO7627" s="116" t="s">
        <v>1328</v>
      </c>
      <c r="AP7627" s="116"/>
      <c r="AQ7627" s="116" t="s">
        <v>1038</v>
      </c>
      <c r="AR7627" s="116" t="s">
        <v>1024</v>
      </c>
      <c r="AS7627" s="116">
        <v>36</v>
      </c>
    </row>
    <row r="7628" spans="40:45" x14ac:dyDescent="0.25">
      <c r="AN7628" s="116" t="s">
        <v>1323</v>
      </c>
      <c r="AO7628" s="116" t="s">
        <v>1328</v>
      </c>
      <c r="AP7628" s="116"/>
      <c r="AQ7628" s="116" t="s">
        <v>1039</v>
      </c>
      <c r="AR7628" s="116" t="s">
        <v>1024</v>
      </c>
      <c r="AS7628" s="116">
        <v>44</v>
      </c>
    </row>
    <row r="7629" spans="40:45" x14ac:dyDescent="0.25">
      <c r="AN7629" s="116" t="s">
        <v>1323</v>
      </c>
      <c r="AO7629" s="116" t="s">
        <v>1328</v>
      </c>
      <c r="AP7629" s="116"/>
      <c r="AQ7629" s="116" t="s">
        <v>1040</v>
      </c>
      <c r="AR7629" s="116" t="s">
        <v>1024</v>
      </c>
      <c r="AS7629" s="116">
        <v>26</v>
      </c>
    </row>
    <row r="7630" spans="40:45" x14ac:dyDescent="0.25">
      <c r="AN7630" s="116" t="s">
        <v>1323</v>
      </c>
      <c r="AO7630" s="116" t="s">
        <v>1328</v>
      </c>
      <c r="AP7630" s="116"/>
      <c r="AQ7630" s="116" t="s">
        <v>1041</v>
      </c>
      <c r="AR7630" s="116" t="s">
        <v>1024</v>
      </c>
      <c r="AS7630" s="116">
        <v>41</v>
      </c>
    </row>
    <row r="7631" spans="40:45" x14ac:dyDescent="0.25">
      <c r="AN7631" s="116" t="s">
        <v>1323</v>
      </c>
      <c r="AO7631" s="116" t="s">
        <v>1328</v>
      </c>
      <c r="AP7631" s="116"/>
      <c r="AQ7631" s="116" t="s">
        <v>1042</v>
      </c>
      <c r="AR7631" s="116" t="s">
        <v>1024</v>
      </c>
      <c r="AS7631" s="116">
        <v>41</v>
      </c>
    </row>
    <row r="7632" spans="40:45" x14ac:dyDescent="0.25">
      <c r="AN7632" s="116" t="s">
        <v>1323</v>
      </c>
      <c r="AO7632" s="116"/>
      <c r="AP7632" s="116"/>
      <c r="AQ7632" s="116" t="s">
        <v>3</v>
      </c>
      <c r="AR7632" s="116" t="s">
        <v>1024</v>
      </c>
      <c r="AS7632" s="116">
        <v>411</v>
      </c>
    </row>
    <row r="7633" spans="40:45" x14ac:dyDescent="0.25">
      <c r="AN7633" s="116" t="s">
        <v>1329</v>
      </c>
      <c r="AO7633" s="116" t="s">
        <v>1330</v>
      </c>
      <c r="AP7633" s="116"/>
      <c r="AQ7633" s="116" t="s">
        <v>1034</v>
      </c>
      <c r="AR7633" s="116" t="s">
        <v>1024</v>
      </c>
      <c r="AS7633" s="116">
        <v>152</v>
      </c>
    </row>
    <row r="7634" spans="40:45" x14ac:dyDescent="0.25">
      <c r="AN7634" s="116" t="s">
        <v>1329</v>
      </c>
      <c r="AO7634" s="116" t="s">
        <v>1330</v>
      </c>
      <c r="AP7634" s="116"/>
      <c r="AQ7634" s="116" t="s">
        <v>1035</v>
      </c>
      <c r="AR7634" s="116" t="s">
        <v>1024</v>
      </c>
      <c r="AS7634" s="116">
        <v>109</v>
      </c>
    </row>
    <row r="7635" spans="40:45" x14ac:dyDescent="0.25">
      <c r="AN7635" s="116" t="s">
        <v>1329</v>
      </c>
      <c r="AO7635" s="116" t="s">
        <v>1330</v>
      </c>
      <c r="AP7635" s="116"/>
      <c r="AQ7635" s="116" t="s">
        <v>1036</v>
      </c>
      <c r="AR7635" s="116" t="s">
        <v>1024</v>
      </c>
      <c r="AS7635" s="116">
        <v>63</v>
      </c>
    </row>
    <row r="7636" spans="40:45" x14ac:dyDescent="0.25">
      <c r="AN7636" s="116" t="s">
        <v>1329</v>
      </c>
      <c r="AO7636" s="116" t="s">
        <v>1330</v>
      </c>
      <c r="AP7636" s="116"/>
      <c r="AQ7636" s="116" t="s">
        <v>1037</v>
      </c>
      <c r="AR7636" s="116" t="s">
        <v>1024</v>
      </c>
      <c r="AS7636" s="116">
        <v>280</v>
      </c>
    </row>
    <row r="7637" spans="40:45" x14ac:dyDescent="0.25">
      <c r="AN7637" s="116" t="s">
        <v>1329</v>
      </c>
      <c r="AO7637" s="116" t="s">
        <v>1330</v>
      </c>
      <c r="AP7637" s="116"/>
      <c r="AQ7637" s="116" t="s">
        <v>1038</v>
      </c>
      <c r="AR7637" s="116" t="s">
        <v>1024</v>
      </c>
      <c r="AS7637" s="116">
        <v>179</v>
      </c>
    </row>
    <row r="7638" spans="40:45" x14ac:dyDescent="0.25">
      <c r="AN7638" s="116" t="s">
        <v>1329</v>
      </c>
      <c r="AO7638" s="116" t="s">
        <v>1330</v>
      </c>
      <c r="AP7638" s="116"/>
      <c r="AQ7638" s="116" t="s">
        <v>1039</v>
      </c>
      <c r="AR7638" s="116" t="s">
        <v>1024</v>
      </c>
      <c r="AS7638" s="116">
        <v>238</v>
      </c>
    </row>
    <row r="7639" spans="40:45" x14ac:dyDescent="0.25">
      <c r="AN7639" s="116" t="s">
        <v>1329</v>
      </c>
      <c r="AO7639" s="116" t="s">
        <v>1330</v>
      </c>
      <c r="AP7639" s="116"/>
      <c r="AQ7639" s="116" t="s">
        <v>1040</v>
      </c>
      <c r="AR7639" s="116" t="s">
        <v>1024</v>
      </c>
      <c r="AS7639" s="116">
        <v>79</v>
      </c>
    </row>
    <row r="7640" spans="40:45" x14ac:dyDescent="0.25">
      <c r="AN7640" s="116" t="s">
        <v>1329</v>
      </c>
      <c r="AO7640" s="116" t="s">
        <v>1330</v>
      </c>
      <c r="AP7640" s="116"/>
      <c r="AQ7640" s="116" t="s">
        <v>1041</v>
      </c>
      <c r="AR7640" s="116" t="s">
        <v>1024</v>
      </c>
      <c r="AS7640" s="116">
        <v>228</v>
      </c>
    </row>
    <row r="7641" spans="40:45" x14ac:dyDescent="0.25">
      <c r="AN7641" s="116" t="s">
        <v>1329</v>
      </c>
      <c r="AO7641" s="116" t="s">
        <v>1330</v>
      </c>
      <c r="AP7641" s="116"/>
      <c r="AQ7641" s="116" t="s">
        <v>1042</v>
      </c>
      <c r="AR7641" s="116" t="s">
        <v>1024</v>
      </c>
      <c r="AS7641" s="116">
        <v>82</v>
      </c>
    </row>
    <row r="7642" spans="40:45" x14ac:dyDescent="0.25">
      <c r="AN7642" s="116" t="s">
        <v>1329</v>
      </c>
      <c r="AO7642" s="116"/>
      <c r="AP7642" s="116"/>
      <c r="AQ7642" s="116" t="s">
        <v>3</v>
      </c>
      <c r="AR7642" s="116" t="s">
        <v>1024</v>
      </c>
      <c r="AS7642" s="116">
        <v>1410</v>
      </c>
    </row>
    <row r="7643" spans="40:45" x14ac:dyDescent="0.25">
      <c r="AN7643" s="116" t="s">
        <v>1329</v>
      </c>
      <c r="AO7643" s="116" t="s">
        <v>1331</v>
      </c>
      <c r="AP7643" s="116"/>
      <c r="AQ7643" s="116" t="s">
        <v>1034</v>
      </c>
      <c r="AR7643" s="116" t="s">
        <v>1024</v>
      </c>
      <c r="AS7643" s="116">
        <v>31719</v>
      </c>
    </row>
    <row r="7644" spans="40:45" x14ac:dyDescent="0.25">
      <c r="AN7644" s="116" t="s">
        <v>1329</v>
      </c>
      <c r="AO7644" s="116" t="s">
        <v>1331</v>
      </c>
      <c r="AP7644" s="116"/>
      <c r="AQ7644" s="116" t="s">
        <v>1035</v>
      </c>
      <c r="AR7644" s="116" t="s">
        <v>1024</v>
      </c>
      <c r="AS7644" s="116">
        <v>52548</v>
      </c>
    </row>
    <row r="7645" spans="40:45" x14ac:dyDescent="0.25">
      <c r="AN7645" s="116" t="s">
        <v>1329</v>
      </c>
      <c r="AO7645" s="116" t="s">
        <v>1331</v>
      </c>
      <c r="AP7645" s="116"/>
      <c r="AQ7645" s="116" t="s">
        <v>1036</v>
      </c>
      <c r="AR7645" s="116" t="s">
        <v>1024</v>
      </c>
      <c r="AS7645" s="116">
        <v>35800</v>
      </c>
    </row>
    <row r="7646" spans="40:45" x14ac:dyDescent="0.25">
      <c r="AN7646" s="116" t="s">
        <v>1329</v>
      </c>
      <c r="AO7646" s="116" t="s">
        <v>1331</v>
      </c>
      <c r="AP7646" s="116"/>
      <c r="AQ7646" s="116" t="s">
        <v>1037</v>
      </c>
      <c r="AR7646" s="116" t="s">
        <v>1024</v>
      </c>
      <c r="AS7646" s="116">
        <v>63670</v>
      </c>
    </row>
    <row r="7647" spans="40:45" x14ac:dyDescent="0.25">
      <c r="AN7647" s="116" t="s">
        <v>1329</v>
      </c>
      <c r="AO7647" s="116" t="s">
        <v>1331</v>
      </c>
      <c r="AP7647" s="116"/>
      <c r="AQ7647" s="116" t="s">
        <v>1038</v>
      </c>
      <c r="AR7647" s="116" t="s">
        <v>1024</v>
      </c>
      <c r="AS7647" s="116">
        <v>71068</v>
      </c>
    </row>
    <row r="7648" spans="40:45" x14ac:dyDescent="0.25">
      <c r="AN7648" s="116" t="s">
        <v>1329</v>
      </c>
      <c r="AO7648" s="116" t="s">
        <v>1331</v>
      </c>
      <c r="AP7648" s="116"/>
      <c r="AQ7648" s="116" t="s">
        <v>1039</v>
      </c>
      <c r="AR7648" s="116" t="s">
        <v>1024</v>
      </c>
      <c r="AS7648" s="116">
        <v>57642</v>
      </c>
    </row>
    <row r="7649" spans="40:45" x14ac:dyDescent="0.25">
      <c r="AN7649" s="116" t="s">
        <v>1329</v>
      </c>
      <c r="AO7649" s="116" t="s">
        <v>1331</v>
      </c>
      <c r="AP7649" s="116"/>
      <c r="AQ7649" s="116" t="s">
        <v>1040</v>
      </c>
      <c r="AR7649" s="116" t="s">
        <v>1024</v>
      </c>
      <c r="AS7649" s="116">
        <v>7849</v>
      </c>
    </row>
    <row r="7650" spans="40:45" x14ac:dyDescent="0.25">
      <c r="AN7650" s="116" t="s">
        <v>1329</v>
      </c>
      <c r="AO7650" s="116" t="s">
        <v>1331</v>
      </c>
      <c r="AP7650" s="116"/>
      <c r="AQ7650" s="116" t="s">
        <v>1041</v>
      </c>
      <c r="AR7650" s="116" t="s">
        <v>1024</v>
      </c>
      <c r="AS7650" s="116">
        <v>49505</v>
      </c>
    </row>
    <row r="7651" spans="40:45" x14ac:dyDescent="0.25">
      <c r="AN7651" s="116" t="s">
        <v>1329</v>
      </c>
      <c r="AO7651" s="116" t="s">
        <v>1331</v>
      </c>
      <c r="AP7651" s="116"/>
      <c r="AQ7651" s="116" t="s">
        <v>1042</v>
      </c>
      <c r="AR7651" s="116" t="s">
        <v>1024</v>
      </c>
      <c r="AS7651" s="116">
        <v>26722</v>
      </c>
    </row>
    <row r="7652" spans="40:45" x14ac:dyDescent="0.25">
      <c r="AN7652" s="116" t="s">
        <v>1329</v>
      </c>
      <c r="AO7652" s="116"/>
      <c r="AP7652" s="116"/>
      <c r="AQ7652" s="116" t="s">
        <v>3</v>
      </c>
      <c r="AR7652" s="116" t="s">
        <v>1024</v>
      </c>
      <c r="AS7652" s="116">
        <v>396523</v>
      </c>
    </row>
    <row r="7653" spans="40:45" x14ac:dyDescent="0.25">
      <c r="AN7653" s="116" t="s">
        <v>1332</v>
      </c>
      <c r="AO7653" s="116" t="s">
        <v>1093</v>
      </c>
      <c r="AP7653" s="116"/>
      <c r="AQ7653" s="116" t="s">
        <v>1034</v>
      </c>
      <c r="AR7653" s="116" t="s">
        <v>1024</v>
      </c>
      <c r="AS7653" s="116">
        <v>7108</v>
      </c>
    </row>
    <row r="7654" spans="40:45" x14ac:dyDescent="0.25">
      <c r="AN7654" s="116" t="s">
        <v>1332</v>
      </c>
      <c r="AO7654" s="116" t="s">
        <v>1093</v>
      </c>
      <c r="AP7654" s="116"/>
      <c r="AQ7654" s="116" t="s">
        <v>1035</v>
      </c>
      <c r="AR7654" s="116" t="s">
        <v>1024</v>
      </c>
      <c r="AS7654" s="116">
        <v>4038</v>
      </c>
    </row>
    <row r="7655" spans="40:45" x14ac:dyDescent="0.25">
      <c r="AN7655" s="116" t="s">
        <v>1332</v>
      </c>
      <c r="AO7655" s="116" t="s">
        <v>1093</v>
      </c>
      <c r="AP7655" s="116"/>
      <c r="AQ7655" s="116" t="s">
        <v>1036</v>
      </c>
      <c r="AR7655" s="116" t="s">
        <v>1024</v>
      </c>
      <c r="AS7655" s="116">
        <v>4553</v>
      </c>
    </row>
    <row r="7656" spans="40:45" x14ac:dyDescent="0.25">
      <c r="AN7656" s="116" t="s">
        <v>1332</v>
      </c>
      <c r="AO7656" s="116" t="s">
        <v>1093</v>
      </c>
      <c r="AP7656" s="116"/>
      <c r="AQ7656" s="116" t="s">
        <v>1037</v>
      </c>
      <c r="AR7656" s="116" t="s">
        <v>1024</v>
      </c>
      <c r="AS7656" s="116">
        <v>7465</v>
      </c>
    </row>
    <row r="7657" spans="40:45" x14ac:dyDescent="0.25">
      <c r="AN7657" s="116" t="s">
        <v>1332</v>
      </c>
      <c r="AO7657" s="116" t="s">
        <v>1093</v>
      </c>
      <c r="AP7657" s="116"/>
      <c r="AQ7657" s="116" t="s">
        <v>1038</v>
      </c>
      <c r="AR7657" s="116" t="s">
        <v>1024</v>
      </c>
      <c r="AS7657" s="116">
        <v>3087</v>
      </c>
    </row>
    <row r="7658" spans="40:45" x14ac:dyDescent="0.25">
      <c r="AN7658" s="116" t="s">
        <v>1332</v>
      </c>
      <c r="AO7658" s="116" t="s">
        <v>1093</v>
      </c>
      <c r="AP7658" s="116"/>
      <c r="AQ7658" s="116" t="s">
        <v>1039</v>
      </c>
      <c r="AR7658" s="116" t="s">
        <v>1024</v>
      </c>
      <c r="AS7658" s="116">
        <v>4360</v>
      </c>
    </row>
    <row r="7659" spans="40:45" x14ac:dyDescent="0.25">
      <c r="AN7659" s="116" t="s">
        <v>1332</v>
      </c>
      <c r="AO7659" s="116" t="s">
        <v>1093</v>
      </c>
      <c r="AP7659" s="116"/>
      <c r="AQ7659" s="116" t="s">
        <v>1040</v>
      </c>
      <c r="AR7659" s="116" t="s">
        <v>1024</v>
      </c>
      <c r="AS7659" s="116">
        <v>2088</v>
      </c>
    </row>
    <row r="7660" spans="40:45" x14ac:dyDescent="0.25">
      <c r="AN7660" s="116" t="s">
        <v>1332</v>
      </c>
      <c r="AO7660" s="116" t="s">
        <v>1093</v>
      </c>
      <c r="AP7660" s="116"/>
      <c r="AQ7660" s="116" t="s">
        <v>1041</v>
      </c>
      <c r="AR7660" s="116" t="s">
        <v>1024</v>
      </c>
      <c r="AS7660" s="116">
        <v>2890</v>
      </c>
    </row>
    <row r="7661" spans="40:45" x14ac:dyDescent="0.25">
      <c r="AN7661" s="116" t="s">
        <v>1332</v>
      </c>
      <c r="AO7661" s="116" t="s">
        <v>1093</v>
      </c>
      <c r="AP7661" s="116"/>
      <c r="AQ7661" s="116" t="s">
        <v>1042</v>
      </c>
      <c r="AR7661" s="116" t="s">
        <v>1024</v>
      </c>
      <c r="AS7661" s="116">
        <v>2967</v>
      </c>
    </row>
    <row r="7662" spans="40:45" x14ac:dyDescent="0.25">
      <c r="AN7662" s="116" t="s">
        <v>1332</v>
      </c>
      <c r="AO7662" s="116"/>
      <c r="AP7662" s="116"/>
      <c r="AQ7662" s="116" t="s">
        <v>3</v>
      </c>
      <c r="AR7662" s="116" t="s">
        <v>1024</v>
      </c>
      <c r="AS7662" s="116">
        <v>38555</v>
      </c>
    </row>
    <row r="7663" spans="40:45" x14ac:dyDescent="0.25">
      <c r="AN7663" s="116" t="s">
        <v>1332</v>
      </c>
      <c r="AO7663" s="116" t="s">
        <v>1092</v>
      </c>
      <c r="AP7663" s="116"/>
      <c r="AQ7663" s="116" t="s">
        <v>1034</v>
      </c>
      <c r="AR7663" s="116" t="s">
        <v>1024</v>
      </c>
      <c r="AS7663" s="116">
        <v>660</v>
      </c>
    </row>
    <row r="7664" spans="40:45" x14ac:dyDescent="0.25">
      <c r="AN7664" s="116" t="s">
        <v>1332</v>
      </c>
      <c r="AO7664" s="116" t="s">
        <v>1092</v>
      </c>
      <c r="AP7664" s="116"/>
      <c r="AQ7664" s="116" t="s">
        <v>1035</v>
      </c>
      <c r="AR7664" s="116" t="s">
        <v>1024</v>
      </c>
      <c r="AS7664" s="116">
        <v>363</v>
      </c>
    </row>
    <row r="7665" spans="40:45" x14ac:dyDescent="0.25">
      <c r="AN7665" s="116" t="s">
        <v>1332</v>
      </c>
      <c r="AO7665" s="116" t="s">
        <v>1092</v>
      </c>
      <c r="AP7665" s="116"/>
      <c r="AQ7665" s="116" t="s">
        <v>1036</v>
      </c>
      <c r="AR7665" s="116" t="s">
        <v>1024</v>
      </c>
      <c r="AS7665" s="116">
        <v>359</v>
      </c>
    </row>
    <row r="7666" spans="40:45" x14ac:dyDescent="0.25">
      <c r="AN7666" s="116" t="s">
        <v>1332</v>
      </c>
      <c r="AO7666" s="116" t="s">
        <v>1092</v>
      </c>
      <c r="AP7666" s="116"/>
      <c r="AQ7666" s="116" t="s">
        <v>1037</v>
      </c>
      <c r="AR7666" s="116" t="s">
        <v>1024</v>
      </c>
      <c r="AS7666" s="116">
        <v>677</v>
      </c>
    </row>
    <row r="7667" spans="40:45" x14ac:dyDescent="0.25">
      <c r="AN7667" s="116" t="s">
        <v>1332</v>
      </c>
      <c r="AO7667" s="116" t="s">
        <v>1092</v>
      </c>
      <c r="AP7667" s="116"/>
      <c r="AQ7667" s="116" t="s">
        <v>1038</v>
      </c>
      <c r="AR7667" s="116" t="s">
        <v>1024</v>
      </c>
      <c r="AS7667" s="116">
        <v>348</v>
      </c>
    </row>
    <row r="7668" spans="40:45" x14ac:dyDescent="0.25">
      <c r="AN7668" s="116" t="s">
        <v>1332</v>
      </c>
      <c r="AO7668" s="116" t="s">
        <v>1092</v>
      </c>
      <c r="AP7668" s="116"/>
      <c r="AQ7668" s="116" t="s">
        <v>1039</v>
      </c>
      <c r="AR7668" s="116" t="s">
        <v>1024</v>
      </c>
      <c r="AS7668" s="116">
        <v>460</v>
      </c>
    </row>
    <row r="7669" spans="40:45" x14ac:dyDescent="0.25">
      <c r="AN7669" s="116" t="s">
        <v>1332</v>
      </c>
      <c r="AO7669" s="116" t="s">
        <v>1092</v>
      </c>
      <c r="AP7669" s="116"/>
      <c r="AQ7669" s="116" t="s">
        <v>1040</v>
      </c>
      <c r="AR7669" s="116" t="s">
        <v>1024</v>
      </c>
      <c r="AS7669" s="116">
        <v>359</v>
      </c>
    </row>
    <row r="7670" spans="40:45" x14ac:dyDescent="0.25">
      <c r="AN7670" s="116" t="s">
        <v>1332</v>
      </c>
      <c r="AO7670" s="116" t="s">
        <v>1092</v>
      </c>
      <c r="AP7670" s="116"/>
      <c r="AQ7670" s="116" t="s">
        <v>1041</v>
      </c>
      <c r="AR7670" s="116" t="s">
        <v>1024</v>
      </c>
      <c r="AS7670" s="116">
        <v>353</v>
      </c>
    </row>
    <row r="7671" spans="40:45" x14ac:dyDescent="0.25">
      <c r="AN7671" s="116" t="s">
        <v>1332</v>
      </c>
      <c r="AO7671" s="116" t="s">
        <v>1092</v>
      </c>
      <c r="AP7671" s="116"/>
      <c r="AQ7671" s="116" t="s">
        <v>1042</v>
      </c>
      <c r="AR7671" s="116" t="s">
        <v>1024</v>
      </c>
      <c r="AS7671" s="116">
        <v>455</v>
      </c>
    </row>
    <row r="7672" spans="40:45" x14ac:dyDescent="0.25">
      <c r="AN7672" s="116" t="s">
        <v>1332</v>
      </c>
      <c r="AO7672" s="116"/>
      <c r="AP7672" s="116"/>
      <c r="AQ7672" s="116" t="s">
        <v>3</v>
      </c>
      <c r="AR7672" s="116" t="s">
        <v>1024</v>
      </c>
      <c r="AS7672" s="116">
        <v>4034</v>
      </c>
    </row>
    <row r="7673" spans="40:45" x14ac:dyDescent="0.25">
      <c r="AN7673" s="116" t="s">
        <v>1332</v>
      </c>
      <c r="AO7673" s="116" t="s">
        <v>1333</v>
      </c>
      <c r="AP7673" s="116"/>
      <c r="AQ7673" s="116" t="s">
        <v>1034</v>
      </c>
      <c r="AR7673" s="116" t="s">
        <v>1024</v>
      </c>
      <c r="AS7673" s="116">
        <v>47</v>
      </c>
    </row>
    <row r="7674" spans="40:45" x14ac:dyDescent="0.25">
      <c r="AN7674" s="116" t="s">
        <v>1332</v>
      </c>
      <c r="AO7674" s="116" t="s">
        <v>1333</v>
      </c>
      <c r="AP7674" s="116"/>
      <c r="AQ7674" s="116" t="s">
        <v>1035</v>
      </c>
      <c r="AR7674" s="116" t="s">
        <v>1024</v>
      </c>
      <c r="AS7674" s="116">
        <v>23</v>
      </c>
    </row>
    <row r="7675" spans="40:45" x14ac:dyDescent="0.25">
      <c r="AN7675" s="116" t="s">
        <v>1332</v>
      </c>
      <c r="AO7675" s="116" t="s">
        <v>1333</v>
      </c>
      <c r="AP7675" s="116"/>
      <c r="AQ7675" s="116" t="s">
        <v>1036</v>
      </c>
      <c r="AR7675" s="116" t="s">
        <v>1024</v>
      </c>
      <c r="AS7675" s="116">
        <v>28</v>
      </c>
    </row>
    <row r="7676" spans="40:45" x14ac:dyDescent="0.25">
      <c r="AN7676" s="116" t="s">
        <v>1332</v>
      </c>
      <c r="AO7676" s="116" t="s">
        <v>1333</v>
      </c>
      <c r="AP7676" s="116"/>
      <c r="AQ7676" s="116" t="s">
        <v>1037</v>
      </c>
      <c r="AR7676" s="116" t="s">
        <v>1024</v>
      </c>
      <c r="AS7676" s="116">
        <v>54</v>
      </c>
    </row>
    <row r="7677" spans="40:45" x14ac:dyDescent="0.25">
      <c r="AN7677" s="116" t="s">
        <v>1332</v>
      </c>
      <c r="AO7677" s="116" t="s">
        <v>1333</v>
      </c>
      <c r="AP7677" s="116"/>
      <c r="AQ7677" s="116" t="s">
        <v>1038</v>
      </c>
      <c r="AR7677" s="116" t="s">
        <v>1024</v>
      </c>
      <c r="AS7677" s="116">
        <v>27</v>
      </c>
    </row>
    <row r="7678" spans="40:45" x14ac:dyDescent="0.25">
      <c r="AN7678" s="116" t="s">
        <v>1332</v>
      </c>
      <c r="AO7678" s="116" t="s">
        <v>1333</v>
      </c>
      <c r="AP7678" s="116"/>
      <c r="AQ7678" s="116" t="s">
        <v>1039</v>
      </c>
      <c r="AR7678" s="116" t="s">
        <v>1024</v>
      </c>
      <c r="AS7678" s="116">
        <v>177</v>
      </c>
    </row>
    <row r="7679" spans="40:45" x14ac:dyDescent="0.25">
      <c r="AN7679" s="116" t="s">
        <v>1332</v>
      </c>
      <c r="AO7679" s="116" t="s">
        <v>1333</v>
      </c>
      <c r="AP7679" s="116"/>
      <c r="AQ7679" s="116" t="s">
        <v>1040</v>
      </c>
      <c r="AR7679" s="116" t="s">
        <v>1024</v>
      </c>
      <c r="AS7679" s="116">
        <v>2</v>
      </c>
    </row>
    <row r="7680" spans="40:45" x14ac:dyDescent="0.25">
      <c r="AN7680" s="116" t="s">
        <v>1332</v>
      </c>
      <c r="AO7680" s="116" t="s">
        <v>1333</v>
      </c>
      <c r="AP7680" s="116"/>
      <c r="AQ7680" s="116" t="s">
        <v>1041</v>
      </c>
      <c r="AR7680" s="116" t="s">
        <v>1024</v>
      </c>
      <c r="AS7680" s="116">
        <v>8</v>
      </c>
    </row>
    <row r="7681" spans="40:45" x14ac:dyDescent="0.25">
      <c r="AN7681" s="116" t="s">
        <v>1332</v>
      </c>
      <c r="AO7681" s="116" t="s">
        <v>1333</v>
      </c>
      <c r="AP7681" s="116"/>
      <c r="AQ7681" s="116" t="s">
        <v>1042</v>
      </c>
      <c r="AR7681" s="116" t="s">
        <v>1024</v>
      </c>
      <c r="AS7681" s="116">
        <v>13</v>
      </c>
    </row>
    <row r="7682" spans="40:45" x14ac:dyDescent="0.25">
      <c r="AN7682" s="116" t="s">
        <v>1332</v>
      </c>
      <c r="AO7682" s="116"/>
      <c r="AP7682" s="116"/>
      <c r="AQ7682" s="116" t="s">
        <v>3</v>
      </c>
      <c r="AR7682" s="116" t="s">
        <v>1024</v>
      </c>
      <c r="AS7682" s="116">
        <v>380</v>
      </c>
    </row>
    <row r="7683" spans="40:45" x14ac:dyDescent="0.25">
      <c r="AN7683" s="116" t="s">
        <v>1334</v>
      </c>
      <c r="AO7683" s="116" t="s">
        <v>1335</v>
      </c>
      <c r="AP7683" s="116"/>
      <c r="AQ7683" s="116" t="s">
        <v>1034</v>
      </c>
      <c r="AR7683" s="116" t="s">
        <v>1024</v>
      </c>
      <c r="AS7683" s="116">
        <v>1069</v>
      </c>
    </row>
    <row r="7684" spans="40:45" x14ac:dyDescent="0.25">
      <c r="AN7684" s="116" t="s">
        <v>1334</v>
      </c>
      <c r="AO7684" s="116" t="s">
        <v>1335</v>
      </c>
      <c r="AP7684" s="116"/>
      <c r="AQ7684" s="116" t="s">
        <v>1035</v>
      </c>
      <c r="AR7684" s="116" t="s">
        <v>1024</v>
      </c>
      <c r="AS7684" s="116">
        <v>542</v>
      </c>
    </row>
    <row r="7685" spans="40:45" x14ac:dyDescent="0.25">
      <c r="AN7685" s="116" t="s">
        <v>1334</v>
      </c>
      <c r="AO7685" s="116" t="s">
        <v>1335</v>
      </c>
      <c r="AP7685" s="116"/>
      <c r="AQ7685" s="116" t="s">
        <v>1036</v>
      </c>
      <c r="AR7685" s="116" t="s">
        <v>1024</v>
      </c>
      <c r="AS7685" s="116">
        <v>535</v>
      </c>
    </row>
    <row r="7686" spans="40:45" x14ac:dyDescent="0.25">
      <c r="AN7686" s="116" t="s">
        <v>1334</v>
      </c>
      <c r="AO7686" s="116" t="s">
        <v>1335</v>
      </c>
      <c r="AP7686" s="116"/>
      <c r="AQ7686" s="116" t="s">
        <v>1037</v>
      </c>
      <c r="AR7686" s="116" t="s">
        <v>1024</v>
      </c>
      <c r="AS7686" s="116">
        <v>1002</v>
      </c>
    </row>
    <row r="7687" spans="40:45" x14ac:dyDescent="0.25">
      <c r="AN7687" s="116" t="s">
        <v>1334</v>
      </c>
      <c r="AO7687" s="116" t="s">
        <v>1335</v>
      </c>
      <c r="AP7687" s="116"/>
      <c r="AQ7687" s="116" t="s">
        <v>1038</v>
      </c>
      <c r="AR7687" s="116" t="s">
        <v>1024</v>
      </c>
      <c r="AS7687" s="116">
        <v>472</v>
      </c>
    </row>
    <row r="7688" spans="40:45" x14ac:dyDescent="0.25">
      <c r="AN7688" s="116" t="s">
        <v>1334</v>
      </c>
      <c r="AO7688" s="116" t="s">
        <v>1335</v>
      </c>
      <c r="AP7688" s="116"/>
      <c r="AQ7688" s="116" t="s">
        <v>1039</v>
      </c>
      <c r="AR7688" s="116" t="s">
        <v>1024</v>
      </c>
      <c r="AS7688" s="116">
        <v>506</v>
      </c>
    </row>
    <row r="7689" spans="40:45" x14ac:dyDescent="0.25">
      <c r="AN7689" s="116" t="s">
        <v>1334</v>
      </c>
      <c r="AO7689" s="116" t="s">
        <v>1335</v>
      </c>
      <c r="AP7689" s="116"/>
      <c r="AQ7689" s="116" t="s">
        <v>1040</v>
      </c>
      <c r="AR7689" s="116" t="s">
        <v>1024</v>
      </c>
      <c r="AS7689" s="116">
        <v>327</v>
      </c>
    </row>
    <row r="7690" spans="40:45" x14ac:dyDescent="0.25">
      <c r="AN7690" s="116" t="s">
        <v>1334</v>
      </c>
      <c r="AO7690" s="116" t="s">
        <v>1335</v>
      </c>
      <c r="AP7690" s="116"/>
      <c r="AQ7690" s="116" t="s">
        <v>1041</v>
      </c>
      <c r="AR7690" s="116" t="s">
        <v>1024</v>
      </c>
      <c r="AS7690" s="116">
        <v>469</v>
      </c>
    </row>
    <row r="7691" spans="40:45" x14ac:dyDescent="0.25">
      <c r="AN7691" s="116" t="s">
        <v>1334</v>
      </c>
      <c r="AO7691" s="116" t="s">
        <v>1335</v>
      </c>
      <c r="AP7691" s="116"/>
      <c r="AQ7691" s="116" t="s">
        <v>1042</v>
      </c>
      <c r="AR7691" s="116" t="s">
        <v>1024</v>
      </c>
      <c r="AS7691" s="116">
        <v>434</v>
      </c>
    </row>
    <row r="7692" spans="40:45" x14ac:dyDescent="0.25">
      <c r="AN7692" s="116" t="s">
        <v>1334</v>
      </c>
      <c r="AO7692" s="116"/>
      <c r="AP7692" s="116"/>
      <c r="AQ7692" s="116" t="s">
        <v>3</v>
      </c>
      <c r="AR7692" s="116" t="s">
        <v>1024</v>
      </c>
      <c r="AS7692" s="116">
        <v>5355</v>
      </c>
    </row>
    <row r="7693" spans="40:45" x14ac:dyDescent="0.25">
      <c r="AN7693" s="116" t="s">
        <v>1334</v>
      </c>
      <c r="AO7693" s="116" t="s">
        <v>1336</v>
      </c>
      <c r="AP7693" s="116"/>
      <c r="AQ7693" s="116" t="s">
        <v>1034</v>
      </c>
      <c r="AR7693" s="116" t="s">
        <v>1024</v>
      </c>
      <c r="AS7693" s="116">
        <v>1762</v>
      </c>
    </row>
    <row r="7694" spans="40:45" x14ac:dyDescent="0.25">
      <c r="AN7694" s="116" t="s">
        <v>1334</v>
      </c>
      <c r="AO7694" s="116" t="s">
        <v>1336</v>
      </c>
      <c r="AP7694" s="116"/>
      <c r="AQ7694" s="116" t="s">
        <v>1035</v>
      </c>
      <c r="AR7694" s="116" t="s">
        <v>1024</v>
      </c>
      <c r="AS7694" s="116">
        <v>901</v>
      </c>
    </row>
    <row r="7695" spans="40:45" x14ac:dyDescent="0.25">
      <c r="AN7695" s="116" t="s">
        <v>1334</v>
      </c>
      <c r="AO7695" s="116" t="s">
        <v>1336</v>
      </c>
      <c r="AP7695" s="116"/>
      <c r="AQ7695" s="116" t="s">
        <v>1036</v>
      </c>
      <c r="AR7695" s="116" t="s">
        <v>1024</v>
      </c>
      <c r="AS7695" s="116">
        <v>777</v>
      </c>
    </row>
    <row r="7696" spans="40:45" x14ac:dyDescent="0.25">
      <c r="AN7696" s="116" t="s">
        <v>1334</v>
      </c>
      <c r="AO7696" s="116" t="s">
        <v>1336</v>
      </c>
      <c r="AP7696" s="116"/>
      <c r="AQ7696" s="116" t="s">
        <v>1037</v>
      </c>
      <c r="AR7696" s="116" t="s">
        <v>1024</v>
      </c>
      <c r="AS7696" s="116">
        <v>1497</v>
      </c>
    </row>
    <row r="7697" spans="40:45" x14ac:dyDescent="0.25">
      <c r="AN7697" s="116" t="s">
        <v>1334</v>
      </c>
      <c r="AO7697" s="116" t="s">
        <v>1336</v>
      </c>
      <c r="AP7697" s="116"/>
      <c r="AQ7697" s="116" t="s">
        <v>1038</v>
      </c>
      <c r="AR7697" s="116" t="s">
        <v>1024</v>
      </c>
      <c r="AS7697" s="116">
        <v>729</v>
      </c>
    </row>
    <row r="7698" spans="40:45" x14ac:dyDescent="0.25">
      <c r="AN7698" s="116" t="s">
        <v>1334</v>
      </c>
      <c r="AO7698" s="116" t="s">
        <v>1336</v>
      </c>
      <c r="AP7698" s="116"/>
      <c r="AQ7698" s="116" t="s">
        <v>1039</v>
      </c>
      <c r="AR7698" s="116" t="s">
        <v>1024</v>
      </c>
      <c r="AS7698" s="116">
        <v>781</v>
      </c>
    </row>
    <row r="7699" spans="40:45" x14ac:dyDescent="0.25">
      <c r="AN7699" s="116" t="s">
        <v>1334</v>
      </c>
      <c r="AO7699" s="116" t="s">
        <v>1336</v>
      </c>
      <c r="AP7699" s="116"/>
      <c r="AQ7699" s="116" t="s">
        <v>1040</v>
      </c>
      <c r="AR7699" s="116" t="s">
        <v>1024</v>
      </c>
      <c r="AS7699" s="116">
        <v>518</v>
      </c>
    </row>
    <row r="7700" spans="40:45" x14ac:dyDescent="0.25">
      <c r="AN7700" s="116" t="s">
        <v>1334</v>
      </c>
      <c r="AO7700" s="116" t="s">
        <v>1336</v>
      </c>
      <c r="AP7700" s="116"/>
      <c r="AQ7700" s="116" t="s">
        <v>1041</v>
      </c>
      <c r="AR7700" s="116" t="s">
        <v>1024</v>
      </c>
      <c r="AS7700" s="116">
        <v>776</v>
      </c>
    </row>
    <row r="7701" spans="40:45" x14ac:dyDescent="0.25">
      <c r="AN7701" s="116" t="s">
        <v>1334</v>
      </c>
      <c r="AO7701" s="116" t="s">
        <v>1336</v>
      </c>
      <c r="AP7701" s="116"/>
      <c r="AQ7701" s="116" t="s">
        <v>1042</v>
      </c>
      <c r="AR7701" s="116" t="s">
        <v>1024</v>
      </c>
      <c r="AS7701" s="116">
        <v>856</v>
      </c>
    </row>
    <row r="7702" spans="40:45" x14ac:dyDescent="0.25">
      <c r="AN7702" s="116" t="s">
        <v>1334</v>
      </c>
      <c r="AO7702" s="116"/>
      <c r="AP7702" s="116"/>
      <c r="AQ7702" s="116" t="s">
        <v>3</v>
      </c>
      <c r="AR7702" s="116" t="s">
        <v>1024</v>
      </c>
      <c r="AS7702" s="116">
        <v>8597</v>
      </c>
    </row>
    <row r="7703" spans="40:45" x14ac:dyDescent="0.25">
      <c r="AN7703" s="116" t="s">
        <v>1334</v>
      </c>
      <c r="AO7703" s="116" t="s">
        <v>1337</v>
      </c>
      <c r="AP7703" s="116"/>
      <c r="AQ7703" s="116" t="s">
        <v>1034</v>
      </c>
      <c r="AR7703" s="116" t="s">
        <v>1024</v>
      </c>
      <c r="AS7703" s="116">
        <v>2004</v>
      </c>
    </row>
    <row r="7704" spans="40:45" x14ac:dyDescent="0.25">
      <c r="AN7704" s="116" t="s">
        <v>1334</v>
      </c>
      <c r="AO7704" s="116" t="s">
        <v>1337</v>
      </c>
      <c r="AP7704" s="116"/>
      <c r="AQ7704" s="116" t="s">
        <v>1035</v>
      </c>
      <c r="AR7704" s="116" t="s">
        <v>1024</v>
      </c>
      <c r="AS7704" s="116">
        <v>1014</v>
      </c>
    </row>
    <row r="7705" spans="40:45" x14ac:dyDescent="0.25">
      <c r="AN7705" s="116" t="s">
        <v>1334</v>
      </c>
      <c r="AO7705" s="116" t="s">
        <v>1337</v>
      </c>
      <c r="AP7705" s="116"/>
      <c r="AQ7705" s="116" t="s">
        <v>1036</v>
      </c>
      <c r="AR7705" s="116" t="s">
        <v>1024</v>
      </c>
      <c r="AS7705" s="116">
        <v>1299</v>
      </c>
    </row>
    <row r="7706" spans="40:45" x14ac:dyDescent="0.25">
      <c r="AN7706" s="116" t="s">
        <v>1334</v>
      </c>
      <c r="AO7706" s="116" t="s">
        <v>1337</v>
      </c>
      <c r="AP7706" s="116"/>
      <c r="AQ7706" s="116" t="s">
        <v>1037</v>
      </c>
      <c r="AR7706" s="116" t="s">
        <v>1024</v>
      </c>
      <c r="AS7706" s="116">
        <v>1973</v>
      </c>
    </row>
    <row r="7707" spans="40:45" x14ac:dyDescent="0.25">
      <c r="AN7707" s="116" t="s">
        <v>1334</v>
      </c>
      <c r="AO7707" s="116" t="s">
        <v>1337</v>
      </c>
      <c r="AP7707" s="116"/>
      <c r="AQ7707" s="116" t="s">
        <v>1038</v>
      </c>
      <c r="AR7707" s="116" t="s">
        <v>1024</v>
      </c>
      <c r="AS7707" s="116">
        <v>921</v>
      </c>
    </row>
    <row r="7708" spans="40:45" x14ac:dyDescent="0.25">
      <c r="AN7708" s="116" t="s">
        <v>1334</v>
      </c>
      <c r="AO7708" s="116" t="s">
        <v>1337</v>
      </c>
      <c r="AP7708" s="116"/>
      <c r="AQ7708" s="116" t="s">
        <v>1039</v>
      </c>
      <c r="AR7708" s="116" t="s">
        <v>1024</v>
      </c>
      <c r="AS7708" s="116">
        <v>1230</v>
      </c>
    </row>
    <row r="7709" spans="40:45" x14ac:dyDescent="0.25">
      <c r="AN7709" s="116" t="s">
        <v>1334</v>
      </c>
      <c r="AO7709" s="116" t="s">
        <v>1337</v>
      </c>
      <c r="AP7709" s="116"/>
      <c r="AQ7709" s="116" t="s">
        <v>1040</v>
      </c>
      <c r="AR7709" s="116" t="s">
        <v>1024</v>
      </c>
      <c r="AS7709" s="116">
        <v>684</v>
      </c>
    </row>
    <row r="7710" spans="40:45" x14ac:dyDescent="0.25">
      <c r="AN7710" s="116" t="s">
        <v>1334</v>
      </c>
      <c r="AO7710" s="116" t="s">
        <v>1337</v>
      </c>
      <c r="AP7710" s="116"/>
      <c r="AQ7710" s="116" t="s">
        <v>1041</v>
      </c>
      <c r="AR7710" s="116" t="s">
        <v>1024</v>
      </c>
      <c r="AS7710" s="116">
        <v>794</v>
      </c>
    </row>
    <row r="7711" spans="40:45" x14ac:dyDescent="0.25">
      <c r="AN7711" s="116" t="s">
        <v>1334</v>
      </c>
      <c r="AO7711" s="116" t="s">
        <v>1337</v>
      </c>
      <c r="AP7711" s="116"/>
      <c r="AQ7711" s="116" t="s">
        <v>1042</v>
      </c>
      <c r="AR7711" s="116" t="s">
        <v>1024</v>
      </c>
      <c r="AS7711" s="116">
        <v>967</v>
      </c>
    </row>
    <row r="7712" spans="40:45" x14ac:dyDescent="0.25">
      <c r="AN7712" s="116" t="s">
        <v>1334</v>
      </c>
      <c r="AO7712" s="116"/>
      <c r="AP7712" s="116"/>
      <c r="AQ7712" s="116" t="s">
        <v>3</v>
      </c>
      <c r="AR7712" s="116" t="s">
        <v>1024</v>
      </c>
      <c r="AS7712" s="116">
        <v>10888</v>
      </c>
    </row>
    <row r="7713" spans="40:45" x14ac:dyDescent="0.25">
      <c r="AN7713" s="116" t="s">
        <v>1334</v>
      </c>
      <c r="AO7713" s="116" t="s">
        <v>1338</v>
      </c>
      <c r="AP7713" s="116"/>
      <c r="AQ7713" s="116" t="s">
        <v>1034</v>
      </c>
      <c r="AR7713" s="116" t="s">
        <v>1024</v>
      </c>
      <c r="AS7713" s="116">
        <v>1803</v>
      </c>
    </row>
    <row r="7714" spans="40:45" x14ac:dyDescent="0.25">
      <c r="AN7714" s="116" t="s">
        <v>1334</v>
      </c>
      <c r="AO7714" s="116" t="s">
        <v>1338</v>
      </c>
      <c r="AP7714" s="116"/>
      <c r="AQ7714" s="116" t="s">
        <v>1035</v>
      </c>
      <c r="AR7714" s="116" t="s">
        <v>1024</v>
      </c>
      <c r="AS7714" s="116">
        <v>1151</v>
      </c>
    </row>
    <row r="7715" spans="40:45" x14ac:dyDescent="0.25">
      <c r="AN7715" s="116" t="s">
        <v>1334</v>
      </c>
      <c r="AO7715" s="116" t="s">
        <v>1338</v>
      </c>
      <c r="AP7715" s="116"/>
      <c r="AQ7715" s="116" t="s">
        <v>1036</v>
      </c>
      <c r="AR7715" s="116" t="s">
        <v>1024</v>
      </c>
      <c r="AS7715" s="116">
        <v>1342</v>
      </c>
    </row>
    <row r="7716" spans="40:45" x14ac:dyDescent="0.25">
      <c r="AN7716" s="116" t="s">
        <v>1334</v>
      </c>
      <c r="AO7716" s="116" t="s">
        <v>1338</v>
      </c>
      <c r="AP7716" s="116"/>
      <c r="AQ7716" s="116" t="s">
        <v>1037</v>
      </c>
      <c r="AR7716" s="116" t="s">
        <v>1024</v>
      </c>
      <c r="AS7716" s="116">
        <v>2104</v>
      </c>
    </row>
    <row r="7717" spans="40:45" x14ac:dyDescent="0.25">
      <c r="AN7717" s="116" t="s">
        <v>1334</v>
      </c>
      <c r="AO7717" s="116" t="s">
        <v>1338</v>
      </c>
      <c r="AP7717" s="116"/>
      <c r="AQ7717" s="116" t="s">
        <v>1038</v>
      </c>
      <c r="AR7717" s="116" t="s">
        <v>1024</v>
      </c>
      <c r="AS7717" s="116">
        <v>835</v>
      </c>
    </row>
    <row r="7718" spans="40:45" x14ac:dyDescent="0.25">
      <c r="AN7718" s="116" t="s">
        <v>1334</v>
      </c>
      <c r="AO7718" s="116" t="s">
        <v>1338</v>
      </c>
      <c r="AP7718" s="116"/>
      <c r="AQ7718" s="116" t="s">
        <v>1039</v>
      </c>
      <c r="AR7718" s="116" t="s">
        <v>1024</v>
      </c>
      <c r="AS7718" s="116">
        <v>1300</v>
      </c>
    </row>
    <row r="7719" spans="40:45" x14ac:dyDescent="0.25">
      <c r="AN7719" s="116" t="s">
        <v>1334</v>
      </c>
      <c r="AO7719" s="116" t="s">
        <v>1338</v>
      </c>
      <c r="AP7719" s="116"/>
      <c r="AQ7719" s="116" t="s">
        <v>1040</v>
      </c>
      <c r="AR7719" s="116" t="s">
        <v>1024</v>
      </c>
      <c r="AS7719" s="116">
        <v>556</v>
      </c>
    </row>
    <row r="7720" spans="40:45" x14ac:dyDescent="0.25">
      <c r="AN7720" s="116" t="s">
        <v>1334</v>
      </c>
      <c r="AO7720" s="116" t="s">
        <v>1338</v>
      </c>
      <c r="AP7720" s="116"/>
      <c r="AQ7720" s="116" t="s">
        <v>1041</v>
      </c>
      <c r="AR7720" s="116" t="s">
        <v>1024</v>
      </c>
      <c r="AS7720" s="116">
        <v>711</v>
      </c>
    </row>
    <row r="7721" spans="40:45" x14ac:dyDescent="0.25">
      <c r="AN7721" s="116" t="s">
        <v>1334</v>
      </c>
      <c r="AO7721" s="116" t="s">
        <v>1338</v>
      </c>
      <c r="AP7721" s="116"/>
      <c r="AQ7721" s="116" t="s">
        <v>1042</v>
      </c>
      <c r="AR7721" s="116" t="s">
        <v>1024</v>
      </c>
      <c r="AS7721" s="116">
        <v>689</v>
      </c>
    </row>
    <row r="7722" spans="40:45" x14ac:dyDescent="0.25">
      <c r="AN7722" s="116" t="s">
        <v>1334</v>
      </c>
      <c r="AO7722" s="116"/>
      <c r="AP7722" s="116"/>
      <c r="AQ7722" s="116" t="s">
        <v>3</v>
      </c>
      <c r="AR7722" s="116" t="s">
        <v>1024</v>
      </c>
      <c r="AS7722" s="116">
        <v>10492</v>
      </c>
    </row>
    <row r="7723" spans="40:45" x14ac:dyDescent="0.25">
      <c r="AN7723" s="116" t="s">
        <v>1334</v>
      </c>
      <c r="AO7723" s="116" t="s">
        <v>1339</v>
      </c>
      <c r="AP7723" s="116"/>
      <c r="AQ7723" s="116" t="s">
        <v>1034</v>
      </c>
      <c r="AR7723" s="116" t="s">
        <v>1024</v>
      </c>
      <c r="AS7723" s="116">
        <v>946</v>
      </c>
    </row>
    <row r="7724" spans="40:45" x14ac:dyDescent="0.25">
      <c r="AN7724" s="116" t="s">
        <v>1334</v>
      </c>
      <c r="AO7724" s="116" t="s">
        <v>1339</v>
      </c>
      <c r="AP7724" s="116"/>
      <c r="AQ7724" s="116" t="s">
        <v>1035</v>
      </c>
      <c r="AR7724" s="116" t="s">
        <v>1024</v>
      </c>
      <c r="AS7724" s="116">
        <v>758</v>
      </c>
    </row>
    <row r="7725" spans="40:45" x14ac:dyDescent="0.25">
      <c r="AN7725" s="116" t="s">
        <v>1334</v>
      </c>
      <c r="AO7725" s="116" t="s">
        <v>1339</v>
      </c>
      <c r="AP7725" s="116"/>
      <c r="AQ7725" s="116" t="s">
        <v>1036</v>
      </c>
      <c r="AR7725" s="116" t="s">
        <v>1024</v>
      </c>
      <c r="AS7725" s="116">
        <v>928</v>
      </c>
    </row>
    <row r="7726" spans="40:45" x14ac:dyDescent="0.25">
      <c r="AN7726" s="116" t="s">
        <v>1334</v>
      </c>
      <c r="AO7726" s="116" t="s">
        <v>1339</v>
      </c>
      <c r="AP7726" s="116"/>
      <c r="AQ7726" s="116" t="s">
        <v>1037</v>
      </c>
      <c r="AR7726" s="116" t="s">
        <v>1024</v>
      </c>
      <c r="AS7726" s="116">
        <v>1434</v>
      </c>
    </row>
    <row r="7727" spans="40:45" x14ac:dyDescent="0.25">
      <c r="AN7727" s="116" t="s">
        <v>1334</v>
      </c>
      <c r="AO7727" s="116" t="s">
        <v>1339</v>
      </c>
      <c r="AP7727" s="116"/>
      <c r="AQ7727" s="116" t="s">
        <v>1038</v>
      </c>
      <c r="AR7727" s="116" t="s">
        <v>1024</v>
      </c>
      <c r="AS7727" s="116">
        <v>434</v>
      </c>
    </row>
    <row r="7728" spans="40:45" x14ac:dyDescent="0.25">
      <c r="AN7728" s="116" t="s">
        <v>1334</v>
      </c>
      <c r="AO7728" s="116" t="s">
        <v>1339</v>
      </c>
      <c r="AP7728" s="116"/>
      <c r="AQ7728" s="116" t="s">
        <v>1039</v>
      </c>
      <c r="AR7728" s="116" t="s">
        <v>1024</v>
      </c>
      <c r="AS7728" s="116">
        <v>940</v>
      </c>
    </row>
    <row r="7729" spans="40:45" x14ac:dyDescent="0.25">
      <c r="AN7729" s="116" t="s">
        <v>1334</v>
      </c>
      <c r="AO7729" s="116" t="s">
        <v>1339</v>
      </c>
      <c r="AP7729" s="116"/>
      <c r="AQ7729" s="116" t="s">
        <v>1040</v>
      </c>
      <c r="AR7729" s="116" t="s">
        <v>1024</v>
      </c>
      <c r="AS7729" s="116">
        <v>339</v>
      </c>
    </row>
    <row r="7730" spans="40:45" x14ac:dyDescent="0.25">
      <c r="AN7730" s="116" t="s">
        <v>1334</v>
      </c>
      <c r="AO7730" s="116" t="s">
        <v>1339</v>
      </c>
      <c r="AP7730" s="116"/>
      <c r="AQ7730" s="116" t="s">
        <v>1041</v>
      </c>
      <c r="AR7730" s="116" t="s">
        <v>1024</v>
      </c>
      <c r="AS7730" s="116">
        <v>465</v>
      </c>
    </row>
    <row r="7731" spans="40:45" x14ac:dyDescent="0.25">
      <c r="AN7731" s="116" t="s">
        <v>1334</v>
      </c>
      <c r="AO7731" s="116" t="s">
        <v>1339</v>
      </c>
      <c r="AP7731" s="116"/>
      <c r="AQ7731" s="116" t="s">
        <v>1042</v>
      </c>
      <c r="AR7731" s="116" t="s">
        <v>1024</v>
      </c>
      <c r="AS7731" s="116">
        <v>452</v>
      </c>
    </row>
    <row r="7732" spans="40:45" x14ac:dyDescent="0.25">
      <c r="AN7732" s="116" t="s">
        <v>1334</v>
      </c>
      <c r="AO7732" s="116"/>
      <c r="AP7732" s="116"/>
      <c r="AQ7732" s="116" t="s">
        <v>3</v>
      </c>
      <c r="AR7732" s="116" t="s">
        <v>1024</v>
      </c>
      <c r="AS7732" s="116">
        <v>6695</v>
      </c>
    </row>
    <row r="7733" spans="40:45" x14ac:dyDescent="0.25">
      <c r="AN7733" s="116" t="s">
        <v>1334</v>
      </c>
      <c r="AO7733" s="116" t="s">
        <v>1333</v>
      </c>
      <c r="AP7733" s="116"/>
      <c r="AQ7733" s="116" t="s">
        <v>1034</v>
      </c>
      <c r="AR7733" s="116" t="s">
        <v>1024</v>
      </c>
      <c r="AS7733" s="116">
        <v>231</v>
      </c>
    </row>
    <row r="7734" spans="40:45" x14ac:dyDescent="0.25">
      <c r="AN7734" s="116" t="s">
        <v>1334</v>
      </c>
      <c r="AO7734" s="116" t="s">
        <v>1333</v>
      </c>
      <c r="AP7734" s="116"/>
      <c r="AQ7734" s="116" t="s">
        <v>1035</v>
      </c>
      <c r="AR7734" s="116" t="s">
        <v>1024</v>
      </c>
      <c r="AS7734" s="116">
        <v>58</v>
      </c>
    </row>
    <row r="7735" spans="40:45" x14ac:dyDescent="0.25">
      <c r="AN7735" s="116" t="s">
        <v>1334</v>
      </c>
      <c r="AO7735" s="116" t="s">
        <v>1333</v>
      </c>
      <c r="AP7735" s="116"/>
      <c r="AQ7735" s="116" t="s">
        <v>1036</v>
      </c>
      <c r="AR7735" s="116" t="s">
        <v>1024</v>
      </c>
      <c r="AS7735" s="116">
        <v>59</v>
      </c>
    </row>
    <row r="7736" spans="40:45" x14ac:dyDescent="0.25">
      <c r="AN7736" s="116" t="s">
        <v>1334</v>
      </c>
      <c r="AO7736" s="116" t="s">
        <v>1333</v>
      </c>
      <c r="AP7736" s="116"/>
      <c r="AQ7736" s="116" t="s">
        <v>1037</v>
      </c>
      <c r="AR7736" s="116" t="s">
        <v>1024</v>
      </c>
      <c r="AS7736" s="116">
        <v>186</v>
      </c>
    </row>
    <row r="7737" spans="40:45" x14ac:dyDescent="0.25">
      <c r="AN7737" s="116" t="s">
        <v>1334</v>
      </c>
      <c r="AO7737" s="116" t="s">
        <v>1333</v>
      </c>
      <c r="AP7737" s="116"/>
      <c r="AQ7737" s="116" t="s">
        <v>1038</v>
      </c>
      <c r="AR7737" s="116" t="s">
        <v>1024</v>
      </c>
      <c r="AS7737" s="116">
        <v>71</v>
      </c>
    </row>
    <row r="7738" spans="40:45" x14ac:dyDescent="0.25">
      <c r="AN7738" s="116" t="s">
        <v>1334</v>
      </c>
      <c r="AO7738" s="116" t="s">
        <v>1333</v>
      </c>
      <c r="AP7738" s="116"/>
      <c r="AQ7738" s="116" t="s">
        <v>1039</v>
      </c>
      <c r="AR7738" s="116" t="s">
        <v>1024</v>
      </c>
      <c r="AS7738" s="116">
        <v>239</v>
      </c>
    </row>
    <row r="7739" spans="40:45" x14ac:dyDescent="0.25">
      <c r="AN7739" s="116" t="s">
        <v>1334</v>
      </c>
      <c r="AO7739" s="116" t="s">
        <v>1333</v>
      </c>
      <c r="AP7739" s="116"/>
      <c r="AQ7739" s="116" t="s">
        <v>1040</v>
      </c>
      <c r="AR7739" s="116" t="s">
        <v>1024</v>
      </c>
      <c r="AS7739" s="116">
        <v>25</v>
      </c>
    </row>
    <row r="7740" spans="40:45" x14ac:dyDescent="0.25">
      <c r="AN7740" s="116" t="s">
        <v>1334</v>
      </c>
      <c r="AO7740" s="116" t="s">
        <v>1333</v>
      </c>
      <c r="AP7740" s="116"/>
      <c r="AQ7740" s="116" t="s">
        <v>1041</v>
      </c>
      <c r="AR7740" s="116" t="s">
        <v>1024</v>
      </c>
      <c r="AS7740" s="116">
        <v>35</v>
      </c>
    </row>
    <row r="7741" spans="40:45" x14ac:dyDescent="0.25">
      <c r="AN7741" s="116" t="s">
        <v>1334</v>
      </c>
      <c r="AO7741" s="116" t="s">
        <v>1333</v>
      </c>
      <c r="AP7741" s="116"/>
      <c r="AQ7741" s="116" t="s">
        <v>1042</v>
      </c>
      <c r="AR7741" s="116" t="s">
        <v>1024</v>
      </c>
      <c r="AS7741" s="116">
        <v>36</v>
      </c>
    </row>
    <row r="7742" spans="40:45" x14ac:dyDescent="0.25">
      <c r="AN7742" s="116" t="s">
        <v>1334</v>
      </c>
      <c r="AO7742" s="116"/>
      <c r="AP7742" s="116"/>
      <c r="AQ7742" s="116" t="s">
        <v>3</v>
      </c>
      <c r="AR7742" s="116" t="s">
        <v>1024</v>
      </c>
      <c r="AS7742" s="116">
        <v>941</v>
      </c>
    </row>
    <row r="7743" spans="40:45" x14ac:dyDescent="0.25">
      <c r="AN7743" s="116" t="s">
        <v>1340</v>
      </c>
      <c r="AO7743" s="116" t="s">
        <v>1341</v>
      </c>
      <c r="AP7743" s="116"/>
      <c r="AQ7743" s="116" t="s">
        <v>1034</v>
      </c>
      <c r="AR7743" s="116" t="s">
        <v>1024</v>
      </c>
      <c r="AS7743" s="116">
        <v>227</v>
      </c>
    </row>
    <row r="7744" spans="40:45" x14ac:dyDescent="0.25">
      <c r="AN7744" s="116" t="s">
        <v>1340</v>
      </c>
      <c r="AO7744" s="116" t="s">
        <v>1341</v>
      </c>
      <c r="AP7744" s="116"/>
      <c r="AQ7744" s="116" t="s">
        <v>1035</v>
      </c>
      <c r="AR7744" s="116" t="s">
        <v>1024</v>
      </c>
      <c r="AS7744" s="116">
        <v>392</v>
      </c>
    </row>
    <row r="7745" spans="40:45" x14ac:dyDescent="0.25">
      <c r="AN7745" s="116" t="s">
        <v>1340</v>
      </c>
      <c r="AO7745" s="116" t="s">
        <v>1341</v>
      </c>
      <c r="AP7745" s="116"/>
      <c r="AQ7745" s="116" t="s">
        <v>1036</v>
      </c>
      <c r="AR7745" s="116" t="s">
        <v>1024</v>
      </c>
      <c r="AS7745" s="116">
        <v>239</v>
      </c>
    </row>
    <row r="7746" spans="40:45" x14ac:dyDescent="0.25">
      <c r="AN7746" s="116" t="s">
        <v>1340</v>
      </c>
      <c r="AO7746" s="116" t="s">
        <v>1341</v>
      </c>
      <c r="AP7746" s="116"/>
      <c r="AQ7746" s="116" t="s">
        <v>1037</v>
      </c>
      <c r="AR7746" s="116" t="s">
        <v>1024</v>
      </c>
      <c r="AS7746" s="116">
        <v>630</v>
      </c>
    </row>
    <row r="7747" spans="40:45" x14ac:dyDescent="0.25">
      <c r="AN7747" s="116" t="s">
        <v>1340</v>
      </c>
      <c r="AO7747" s="116" t="s">
        <v>1341</v>
      </c>
      <c r="AP7747" s="116"/>
      <c r="AQ7747" s="116" t="s">
        <v>1038</v>
      </c>
      <c r="AR7747" s="116" t="s">
        <v>1024</v>
      </c>
      <c r="AS7747" s="116">
        <v>496</v>
      </c>
    </row>
    <row r="7748" spans="40:45" x14ac:dyDescent="0.25">
      <c r="AN7748" s="116" t="s">
        <v>1340</v>
      </c>
      <c r="AO7748" s="116" t="s">
        <v>1341</v>
      </c>
      <c r="AP7748" s="116"/>
      <c r="AQ7748" s="116" t="s">
        <v>1039</v>
      </c>
      <c r="AR7748" s="116" t="s">
        <v>1024</v>
      </c>
      <c r="AS7748" s="116">
        <v>548</v>
      </c>
    </row>
    <row r="7749" spans="40:45" x14ac:dyDescent="0.25">
      <c r="AN7749" s="116" t="s">
        <v>1340</v>
      </c>
      <c r="AO7749" s="116" t="s">
        <v>1341</v>
      </c>
      <c r="AP7749" s="116"/>
      <c r="AQ7749" s="116" t="s">
        <v>1040</v>
      </c>
      <c r="AR7749" s="116" t="s">
        <v>1024</v>
      </c>
      <c r="AS7749" s="116">
        <v>369</v>
      </c>
    </row>
    <row r="7750" spans="40:45" x14ac:dyDescent="0.25">
      <c r="AN7750" s="116" t="s">
        <v>1340</v>
      </c>
      <c r="AO7750" s="116" t="s">
        <v>1341</v>
      </c>
      <c r="AP7750" s="116"/>
      <c r="AQ7750" s="116" t="s">
        <v>1041</v>
      </c>
      <c r="AR7750" s="116" t="s">
        <v>1024</v>
      </c>
      <c r="AS7750" s="116">
        <v>461</v>
      </c>
    </row>
    <row r="7751" spans="40:45" x14ac:dyDescent="0.25">
      <c r="AN7751" s="116" t="s">
        <v>1340</v>
      </c>
      <c r="AO7751" s="116" t="s">
        <v>1341</v>
      </c>
      <c r="AP7751" s="116"/>
      <c r="AQ7751" s="116" t="s">
        <v>1042</v>
      </c>
      <c r="AR7751" s="116" t="s">
        <v>1024</v>
      </c>
      <c r="AS7751" s="116">
        <v>540</v>
      </c>
    </row>
    <row r="7752" spans="40:45" x14ac:dyDescent="0.25">
      <c r="AN7752" s="116" t="s">
        <v>1340</v>
      </c>
      <c r="AO7752" s="116"/>
      <c r="AP7752" s="116"/>
      <c r="AQ7752" s="116" t="s">
        <v>3</v>
      </c>
      <c r="AR7752" s="116" t="s">
        <v>1024</v>
      </c>
      <c r="AS7752" s="116">
        <v>3902</v>
      </c>
    </row>
    <row r="7753" spans="40:45" x14ac:dyDescent="0.25">
      <c r="AN7753" s="116" t="s">
        <v>1340</v>
      </c>
      <c r="AO7753" s="116" t="s">
        <v>1342</v>
      </c>
      <c r="AP7753" s="116"/>
      <c r="AQ7753" s="116" t="s">
        <v>1034</v>
      </c>
      <c r="AR7753" s="116" t="s">
        <v>1024</v>
      </c>
      <c r="AS7753" s="116">
        <v>747</v>
      </c>
    </row>
    <row r="7754" spans="40:45" x14ac:dyDescent="0.25">
      <c r="AN7754" s="116" t="s">
        <v>1340</v>
      </c>
      <c r="AO7754" s="116" t="s">
        <v>1342</v>
      </c>
      <c r="AP7754" s="116"/>
      <c r="AQ7754" s="116" t="s">
        <v>1035</v>
      </c>
      <c r="AR7754" s="116" t="s">
        <v>1024</v>
      </c>
      <c r="AS7754" s="116">
        <v>135</v>
      </c>
    </row>
    <row r="7755" spans="40:45" x14ac:dyDescent="0.25">
      <c r="AN7755" s="116" t="s">
        <v>1340</v>
      </c>
      <c r="AO7755" s="116" t="s">
        <v>1342</v>
      </c>
      <c r="AP7755" s="116"/>
      <c r="AQ7755" s="116" t="s">
        <v>1036</v>
      </c>
      <c r="AR7755" s="116" t="s">
        <v>1024</v>
      </c>
      <c r="AS7755" s="116">
        <v>227</v>
      </c>
    </row>
    <row r="7756" spans="40:45" x14ac:dyDescent="0.25">
      <c r="AN7756" s="116" t="s">
        <v>1340</v>
      </c>
      <c r="AO7756" s="116" t="s">
        <v>1342</v>
      </c>
      <c r="AP7756" s="116"/>
      <c r="AQ7756" s="116" t="s">
        <v>1037</v>
      </c>
      <c r="AR7756" s="116" t="s">
        <v>1024</v>
      </c>
      <c r="AS7756" s="116">
        <v>45</v>
      </c>
    </row>
    <row r="7757" spans="40:45" x14ac:dyDescent="0.25">
      <c r="AN7757" s="116" t="s">
        <v>1340</v>
      </c>
      <c r="AO7757" s="116" t="s">
        <v>1342</v>
      </c>
      <c r="AP7757" s="116"/>
      <c r="AQ7757" s="116" t="s">
        <v>1038</v>
      </c>
      <c r="AR7757" s="116" t="s">
        <v>1024</v>
      </c>
      <c r="AS7757" s="116">
        <v>30</v>
      </c>
    </row>
    <row r="7758" spans="40:45" x14ac:dyDescent="0.25">
      <c r="AN7758" s="116" t="s">
        <v>1340</v>
      </c>
      <c r="AO7758" s="116" t="s">
        <v>1342</v>
      </c>
      <c r="AP7758" s="116"/>
      <c r="AQ7758" s="116" t="s">
        <v>1039</v>
      </c>
      <c r="AR7758" s="116" t="s">
        <v>1024</v>
      </c>
      <c r="AS7758" s="116">
        <v>35</v>
      </c>
    </row>
    <row r="7759" spans="40:45" x14ac:dyDescent="0.25">
      <c r="AN7759" s="116" t="s">
        <v>1340</v>
      </c>
      <c r="AO7759" s="116" t="s">
        <v>1342</v>
      </c>
      <c r="AP7759" s="116"/>
      <c r="AQ7759" s="116" t="s">
        <v>1040</v>
      </c>
      <c r="AR7759" s="116" t="s">
        <v>1024</v>
      </c>
      <c r="AS7759" s="116">
        <v>3</v>
      </c>
    </row>
    <row r="7760" spans="40:45" x14ac:dyDescent="0.25">
      <c r="AN7760" s="116" t="s">
        <v>1340</v>
      </c>
      <c r="AO7760" s="116" t="s">
        <v>1342</v>
      </c>
      <c r="AP7760" s="116"/>
      <c r="AQ7760" s="116" t="s">
        <v>1041</v>
      </c>
      <c r="AR7760" s="116" t="s">
        <v>1024</v>
      </c>
      <c r="AS7760" s="116">
        <v>6</v>
      </c>
    </row>
    <row r="7761" spans="40:45" x14ac:dyDescent="0.25">
      <c r="AN7761" s="116" t="s">
        <v>1340</v>
      </c>
      <c r="AO7761" s="116" t="s">
        <v>1342</v>
      </c>
      <c r="AP7761" s="116"/>
      <c r="AQ7761" s="116" t="s">
        <v>1042</v>
      </c>
      <c r="AR7761" s="116" t="s">
        <v>1024</v>
      </c>
      <c r="AS7761" s="116">
        <v>3</v>
      </c>
    </row>
    <row r="7762" spans="40:45" x14ac:dyDescent="0.25">
      <c r="AN7762" s="116" t="s">
        <v>1340</v>
      </c>
      <c r="AO7762" s="116"/>
      <c r="AP7762" s="116"/>
      <c r="AQ7762" s="116" t="s">
        <v>3</v>
      </c>
      <c r="AR7762" s="116" t="s">
        <v>1024</v>
      </c>
      <c r="AS7762" s="116">
        <v>1231</v>
      </c>
    </row>
    <row r="7763" spans="40:45" x14ac:dyDescent="0.25">
      <c r="AN7763" s="116" t="s">
        <v>1340</v>
      </c>
      <c r="AO7763" s="116" t="s">
        <v>1343</v>
      </c>
      <c r="AP7763" s="116"/>
      <c r="AQ7763" s="116" t="s">
        <v>1034</v>
      </c>
      <c r="AR7763" s="116" t="s">
        <v>1024</v>
      </c>
      <c r="AS7763" s="116">
        <v>5</v>
      </c>
    </row>
    <row r="7764" spans="40:45" x14ac:dyDescent="0.25">
      <c r="AN7764" s="116" t="s">
        <v>1340</v>
      </c>
      <c r="AO7764" s="116" t="s">
        <v>1343</v>
      </c>
      <c r="AP7764" s="116"/>
      <c r="AQ7764" s="116" t="s">
        <v>1035</v>
      </c>
      <c r="AR7764" s="116" t="s">
        <v>1024</v>
      </c>
      <c r="AS7764" s="116">
        <v>6</v>
      </c>
    </row>
    <row r="7765" spans="40:45" x14ac:dyDescent="0.25">
      <c r="AN7765" s="116" t="s">
        <v>1340</v>
      </c>
      <c r="AO7765" s="116" t="s">
        <v>1343</v>
      </c>
      <c r="AP7765" s="116"/>
      <c r="AQ7765" s="116" t="s">
        <v>1036</v>
      </c>
      <c r="AR7765" s="116" t="s">
        <v>1024</v>
      </c>
      <c r="AS7765" s="116">
        <v>3</v>
      </c>
    </row>
    <row r="7766" spans="40:45" x14ac:dyDescent="0.25">
      <c r="AN7766" s="116" t="s">
        <v>1340</v>
      </c>
      <c r="AO7766" s="116" t="s">
        <v>1343</v>
      </c>
      <c r="AP7766" s="116"/>
      <c r="AQ7766" s="116" t="s">
        <v>1037</v>
      </c>
      <c r="AR7766" s="116" t="s">
        <v>1024</v>
      </c>
      <c r="AS7766" s="116">
        <v>26</v>
      </c>
    </row>
    <row r="7767" spans="40:45" x14ac:dyDescent="0.25">
      <c r="AN7767" s="116" t="s">
        <v>1340</v>
      </c>
      <c r="AO7767" s="116" t="s">
        <v>1343</v>
      </c>
      <c r="AP7767" s="116"/>
      <c r="AQ7767" s="116" t="s">
        <v>1038</v>
      </c>
      <c r="AR7767" s="116" t="s">
        <v>1024</v>
      </c>
      <c r="AS7767" s="116">
        <v>155</v>
      </c>
    </row>
    <row r="7768" spans="40:45" x14ac:dyDescent="0.25">
      <c r="AN7768" s="116" t="s">
        <v>1340</v>
      </c>
      <c r="AO7768" s="116" t="s">
        <v>1343</v>
      </c>
      <c r="AP7768" s="116"/>
      <c r="AQ7768" s="116" t="s">
        <v>1039</v>
      </c>
      <c r="AR7768" s="116" t="s">
        <v>1024</v>
      </c>
      <c r="AS7768" s="116">
        <v>17</v>
      </c>
    </row>
    <row r="7769" spans="40:45" x14ac:dyDescent="0.25">
      <c r="AN7769" s="116" t="s">
        <v>1340</v>
      </c>
      <c r="AO7769" s="116" t="s">
        <v>1343</v>
      </c>
      <c r="AP7769" s="116"/>
      <c r="AQ7769" s="116" t="s">
        <v>1040</v>
      </c>
      <c r="AR7769" s="116" t="s">
        <v>1024</v>
      </c>
      <c r="AS7769" s="116">
        <v>12</v>
      </c>
    </row>
    <row r="7770" spans="40:45" x14ac:dyDescent="0.25">
      <c r="AN7770" s="116" t="s">
        <v>1340</v>
      </c>
      <c r="AO7770" s="116" t="s">
        <v>1343</v>
      </c>
      <c r="AP7770" s="116"/>
      <c r="AQ7770" s="116" t="s">
        <v>1041</v>
      </c>
      <c r="AR7770" s="116" t="s">
        <v>1024</v>
      </c>
      <c r="AS7770" s="116">
        <v>13</v>
      </c>
    </row>
    <row r="7771" spans="40:45" x14ac:dyDescent="0.25">
      <c r="AN7771" s="116" t="s">
        <v>1340</v>
      </c>
      <c r="AO7771" s="116" t="s">
        <v>1343</v>
      </c>
      <c r="AP7771" s="116"/>
      <c r="AQ7771" s="116" t="s">
        <v>1042</v>
      </c>
      <c r="AR7771" s="116" t="s">
        <v>1024</v>
      </c>
      <c r="AS7771" s="116">
        <v>11</v>
      </c>
    </row>
    <row r="7772" spans="40:45" x14ac:dyDescent="0.25">
      <c r="AN7772" s="116" t="s">
        <v>1340</v>
      </c>
      <c r="AO7772" s="116"/>
      <c r="AP7772" s="116"/>
      <c r="AQ7772" s="116" t="s">
        <v>3</v>
      </c>
      <c r="AR7772" s="116" t="s">
        <v>1024</v>
      </c>
      <c r="AS7772" s="116">
        <v>248</v>
      </c>
    </row>
    <row r="7773" spans="40:45" x14ac:dyDescent="0.25">
      <c r="AN7773" s="116" t="s">
        <v>1340</v>
      </c>
      <c r="AO7773" s="116" t="s">
        <v>1344</v>
      </c>
      <c r="AP7773" s="116"/>
      <c r="AQ7773" s="116" t="s">
        <v>1034</v>
      </c>
      <c r="AR7773" s="116" t="s">
        <v>1024</v>
      </c>
      <c r="AS7773" s="116">
        <v>6736</v>
      </c>
    </row>
    <row r="7774" spans="40:45" x14ac:dyDescent="0.25">
      <c r="AN7774" s="116" t="s">
        <v>1340</v>
      </c>
      <c r="AO7774" s="116" t="s">
        <v>1344</v>
      </c>
      <c r="AP7774" s="116"/>
      <c r="AQ7774" s="116" t="s">
        <v>1035</v>
      </c>
      <c r="AR7774" s="116" t="s">
        <v>1024</v>
      </c>
      <c r="AS7774" s="116">
        <v>3847</v>
      </c>
    </row>
    <row r="7775" spans="40:45" x14ac:dyDescent="0.25">
      <c r="AN7775" s="116" t="s">
        <v>1340</v>
      </c>
      <c r="AO7775" s="116" t="s">
        <v>1344</v>
      </c>
      <c r="AP7775" s="116"/>
      <c r="AQ7775" s="116" t="s">
        <v>1036</v>
      </c>
      <c r="AR7775" s="116" t="s">
        <v>1024</v>
      </c>
      <c r="AS7775" s="116">
        <v>4383</v>
      </c>
    </row>
    <row r="7776" spans="40:45" x14ac:dyDescent="0.25">
      <c r="AN7776" s="116" t="s">
        <v>1340</v>
      </c>
      <c r="AO7776" s="116" t="s">
        <v>1344</v>
      </c>
      <c r="AP7776" s="116"/>
      <c r="AQ7776" s="116" t="s">
        <v>1037</v>
      </c>
      <c r="AR7776" s="116" t="s">
        <v>1024</v>
      </c>
      <c r="AS7776" s="116">
        <v>7402</v>
      </c>
    </row>
    <row r="7777" spans="40:45" x14ac:dyDescent="0.25">
      <c r="AN7777" s="116" t="s">
        <v>1340</v>
      </c>
      <c r="AO7777" s="116" t="s">
        <v>1344</v>
      </c>
      <c r="AP7777" s="116"/>
      <c r="AQ7777" s="116" t="s">
        <v>1038</v>
      </c>
      <c r="AR7777" s="116" t="s">
        <v>1024</v>
      </c>
      <c r="AS7777" s="116">
        <v>2740</v>
      </c>
    </row>
    <row r="7778" spans="40:45" x14ac:dyDescent="0.25">
      <c r="AN7778" s="116" t="s">
        <v>1340</v>
      </c>
      <c r="AO7778" s="116" t="s">
        <v>1344</v>
      </c>
      <c r="AP7778" s="116"/>
      <c r="AQ7778" s="116" t="s">
        <v>1039</v>
      </c>
      <c r="AR7778" s="116" t="s">
        <v>1024</v>
      </c>
      <c r="AS7778" s="116">
        <v>4203</v>
      </c>
    </row>
    <row r="7779" spans="40:45" x14ac:dyDescent="0.25">
      <c r="AN7779" s="116" t="s">
        <v>1340</v>
      </c>
      <c r="AO7779" s="116" t="s">
        <v>1344</v>
      </c>
      <c r="AP7779" s="116"/>
      <c r="AQ7779" s="116" t="s">
        <v>1040</v>
      </c>
      <c r="AR7779" s="116" t="s">
        <v>1024</v>
      </c>
      <c r="AS7779" s="116">
        <v>2049</v>
      </c>
    </row>
    <row r="7780" spans="40:45" x14ac:dyDescent="0.25">
      <c r="AN7780" s="116" t="s">
        <v>1340</v>
      </c>
      <c r="AO7780" s="116" t="s">
        <v>1344</v>
      </c>
      <c r="AP7780" s="116"/>
      <c r="AQ7780" s="116" t="s">
        <v>1041</v>
      </c>
      <c r="AR7780" s="116" t="s">
        <v>1024</v>
      </c>
      <c r="AS7780" s="116">
        <v>2759</v>
      </c>
    </row>
    <row r="7781" spans="40:45" x14ac:dyDescent="0.25">
      <c r="AN7781" s="116" t="s">
        <v>1340</v>
      </c>
      <c r="AO7781" s="116" t="s">
        <v>1344</v>
      </c>
      <c r="AP7781" s="116"/>
      <c r="AQ7781" s="116" t="s">
        <v>1042</v>
      </c>
      <c r="AR7781" s="116" t="s">
        <v>1024</v>
      </c>
      <c r="AS7781" s="116">
        <v>2859</v>
      </c>
    </row>
    <row r="7782" spans="40:45" x14ac:dyDescent="0.25">
      <c r="AN7782" s="116" t="s">
        <v>1340</v>
      </c>
      <c r="AO7782" s="116"/>
      <c r="AP7782" s="116"/>
      <c r="AQ7782" s="116" t="s">
        <v>3</v>
      </c>
      <c r="AR7782" s="116" t="s">
        <v>1024</v>
      </c>
      <c r="AS7782" s="116">
        <v>36977</v>
      </c>
    </row>
    <row r="7783" spans="40:45" x14ac:dyDescent="0.25">
      <c r="AN7783" s="116" t="s">
        <v>1340</v>
      </c>
      <c r="AO7783" s="116" t="s">
        <v>1021</v>
      </c>
      <c r="AP7783" s="116"/>
      <c r="AQ7783" s="116" t="s">
        <v>1034</v>
      </c>
      <c r="AR7783" s="116" t="s">
        <v>1024</v>
      </c>
      <c r="AS7783" s="116">
        <v>54</v>
      </c>
    </row>
    <row r="7784" spans="40:45" x14ac:dyDescent="0.25">
      <c r="AN7784" s="116" t="s">
        <v>1340</v>
      </c>
      <c r="AO7784" s="116" t="s">
        <v>1021</v>
      </c>
      <c r="AP7784" s="116"/>
      <c r="AQ7784" s="116" t="s">
        <v>1035</v>
      </c>
      <c r="AR7784" s="116" t="s">
        <v>1024</v>
      </c>
      <c r="AS7784" s="116">
        <v>16</v>
      </c>
    </row>
    <row r="7785" spans="40:45" x14ac:dyDescent="0.25">
      <c r="AN7785" s="116" t="s">
        <v>1340</v>
      </c>
      <c r="AO7785" s="116" t="s">
        <v>1021</v>
      </c>
      <c r="AP7785" s="116"/>
      <c r="AQ7785" s="116" t="s">
        <v>1036</v>
      </c>
      <c r="AR7785" s="116" t="s">
        <v>1024</v>
      </c>
      <c r="AS7785" s="116">
        <v>49</v>
      </c>
    </row>
    <row r="7786" spans="40:45" x14ac:dyDescent="0.25">
      <c r="AN7786" s="116" t="s">
        <v>1340</v>
      </c>
      <c r="AO7786" s="116" t="s">
        <v>1021</v>
      </c>
      <c r="AP7786" s="116"/>
      <c r="AQ7786" s="116" t="s">
        <v>1037</v>
      </c>
      <c r="AR7786" s="116" t="s">
        <v>1024</v>
      </c>
      <c r="AS7786" s="116">
        <v>35</v>
      </c>
    </row>
    <row r="7787" spans="40:45" x14ac:dyDescent="0.25">
      <c r="AN7787" s="116" t="s">
        <v>1340</v>
      </c>
      <c r="AO7787" s="116" t="s">
        <v>1021</v>
      </c>
      <c r="AP7787" s="116"/>
      <c r="AQ7787" s="116" t="s">
        <v>1038</v>
      </c>
      <c r="AR7787" s="116" t="s">
        <v>1024</v>
      </c>
      <c r="AS7787" s="116">
        <v>19</v>
      </c>
    </row>
    <row r="7788" spans="40:45" x14ac:dyDescent="0.25">
      <c r="AN7788" s="116" t="s">
        <v>1340</v>
      </c>
      <c r="AO7788" s="116" t="s">
        <v>1021</v>
      </c>
      <c r="AP7788" s="116"/>
      <c r="AQ7788" s="116" t="s">
        <v>1039</v>
      </c>
      <c r="AR7788" s="116" t="s">
        <v>1024</v>
      </c>
      <c r="AS7788" s="116">
        <v>15</v>
      </c>
    </row>
    <row r="7789" spans="40:45" x14ac:dyDescent="0.25">
      <c r="AN7789" s="116" t="s">
        <v>1340</v>
      </c>
      <c r="AO7789" s="116" t="s">
        <v>1021</v>
      </c>
      <c r="AP7789" s="116"/>
      <c r="AQ7789" s="116" t="s">
        <v>1040</v>
      </c>
      <c r="AR7789" s="116" t="s">
        <v>1024</v>
      </c>
      <c r="AS7789" s="116">
        <v>14</v>
      </c>
    </row>
    <row r="7790" spans="40:45" x14ac:dyDescent="0.25">
      <c r="AN7790" s="116" t="s">
        <v>1340</v>
      </c>
      <c r="AO7790" s="116" t="s">
        <v>1021</v>
      </c>
      <c r="AP7790" s="116"/>
      <c r="AQ7790" s="116" t="s">
        <v>1041</v>
      </c>
      <c r="AR7790" s="116" t="s">
        <v>1024</v>
      </c>
      <c r="AS7790" s="116">
        <v>4</v>
      </c>
    </row>
    <row r="7791" spans="40:45" x14ac:dyDescent="0.25">
      <c r="AN7791" s="116" t="s">
        <v>1340</v>
      </c>
      <c r="AO7791" s="116" t="s">
        <v>1021</v>
      </c>
      <c r="AP7791" s="116"/>
      <c r="AQ7791" s="116" t="s">
        <v>1042</v>
      </c>
      <c r="AR7791" s="116" t="s">
        <v>1024</v>
      </c>
      <c r="AS7791" s="116">
        <v>8</v>
      </c>
    </row>
    <row r="7792" spans="40:45" x14ac:dyDescent="0.25">
      <c r="AN7792" s="116" t="s">
        <v>1340</v>
      </c>
      <c r="AO7792" s="116"/>
      <c r="AP7792" s="116"/>
      <c r="AQ7792" s="116" t="s">
        <v>3</v>
      </c>
      <c r="AR7792" s="116" t="s">
        <v>1024</v>
      </c>
      <c r="AS7792" s="116">
        <v>215</v>
      </c>
    </row>
    <row r="7793" spans="40:45" x14ac:dyDescent="0.25">
      <c r="AN7793" s="116" t="s">
        <v>1340</v>
      </c>
      <c r="AO7793" s="116" t="s">
        <v>1333</v>
      </c>
      <c r="AP7793" s="116"/>
      <c r="AQ7793" s="116" t="s">
        <v>1034</v>
      </c>
      <c r="AR7793" s="116" t="s">
        <v>1024</v>
      </c>
      <c r="AS7793" s="116">
        <v>46</v>
      </c>
    </row>
    <row r="7794" spans="40:45" x14ac:dyDescent="0.25">
      <c r="AN7794" s="116" t="s">
        <v>1340</v>
      </c>
      <c r="AO7794" s="116" t="s">
        <v>1333</v>
      </c>
      <c r="AP7794" s="116"/>
      <c r="AQ7794" s="116" t="s">
        <v>1035</v>
      </c>
      <c r="AR7794" s="116" t="s">
        <v>1024</v>
      </c>
      <c r="AS7794" s="116">
        <v>27</v>
      </c>
    </row>
    <row r="7795" spans="40:45" x14ac:dyDescent="0.25">
      <c r="AN7795" s="116" t="s">
        <v>1340</v>
      </c>
      <c r="AO7795" s="116" t="s">
        <v>1333</v>
      </c>
      <c r="AP7795" s="116"/>
      <c r="AQ7795" s="116" t="s">
        <v>1036</v>
      </c>
      <c r="AR7795" s="116" t="s">
        <v>1024</v>
      </c>
      <c r="AS7795" s="116">
        <v>39</v>
      </c>
    </row>
    <row r="7796" spans="40:45" x14ac:dyDescent="0.25">
      <c r="AN7796" s="116" t="s">
        <v>1340</v>
      </c>
      <c r="AO7796" s="116" t="s">
        <v>1333</v>
      </c>
      <c r="AP7796" s="116"/>
      <c r="AQ7796" s="116" t="s">
        <v>1037</v>
      </c>
      <c r="AR7796" s="116" t="s">
        <v>1024</v>
      </c>
      <c r="AS7796" s="116">
        <v>58</v>
      </c>
    </row>
    <row r="7797" spans="40:45" x14ac:dyDescent="0.25">
      <c r="AN7797" s="116" t="s">
        <v>1340</v>
      </c>
      <c r="AO7797" s="116" t="s">
        <v>1333</v>
      </c>
      <c r="AP7797" s="116"/>
      <c r="AQ7797" s="116" t="s">
        <v>1038</v>
      </c>
      <c r="AR7797" s="116" t="s">
        <v>1024</v>
      </c>
      <c r="AS7797" s="116">
        <v>22</v>
      </c>
    </row>
    <row r="7798" spans="40:45" x14ac:dyDescent="0.25">
      <c r="AN7798" s="116" t="s">
        <v>1340</v>
      </c>
      <c r="AO7798" s="116" t="s">
        <v>1333</v>
      </c>
      <c r="AP7798" s="116"/>
      <c r="AQ7798" s="116" t="s">
        <v>1039</v>
      </c>
      <c r="AR7798" s="116" t="s">
        <v>1024</v>
      </c>
      <c r="AS7798" s="116">
        <v>179</v>
      </c>
    </row>
    <row r="7799" spans="40:45" x14ac:dyDescent="0.25">
      <c r="AN7799" s="116" t="s">
        <v>1340</v>
      </c>
      <c r="AO7799" s="116" t="s">
        <v>1333</v>
      </c>
      <c r="AP7799" s="116"/>
      <c r="AQ7799" s="116" t="s">
        <v>1040</v>
      </c>
      <c r="AR7799" s="116" t="s">
        <v>1024</v>
      </c>
      <c r="AS7799" s="116">
        <v>2</v>
      </c>
    </row>
    <row r="7800" spans="40:45" x14ac:dyDescent="0.25">
      <c r="AN7800" s="116" t="s">
        <v>1340</v>
      </c>
      <c r="AO7800" s="116" t="s">
        <v>1333</v>
      </c>
      <c r="AP7800" s="116"/>
      <c r="AQ7800" s="116" t="s">
        <v>1041</v>
      </c>
      <c r="AR7800" s="116" t="s">
        <v>1024</v>
      </c>
      <c r="AS7800" s="116">
        <v>8</v>
      </c>
    </row>
    <row r="7801" spans="40:45" x14ac:dyDescent="0.25">
      <c r="AN7801" s="116" t="s">
        <v>1340</v>
      </c>
      <c r="AO7801" s="116" t="s">
        <v>1333</v>
      </c>
      <c r="AP7801" s="116"/>
      <c r="AQ7801" s="116" t="s">
        <v>1042</v>
      </c>
      <c r="AR7801" s="116" t="s">
        <v>1024</v>
      </c>
      <c r="AS7801" s="116">
        <v>14</v>
      </c>
    </row>
    <row r="7802" spans="40:45" x14ac:dyDescent="0.25">
      <c r="AN7802" s="116" t="s">
        <v>1340</v>
      </c>
      <c r="AO7802" s="116"/>
      <c r="AP7802" s="116"/>
      <c r="AQ7802" s="116" t="s">
        <v>3</v>
      </c>
      <c r="AR7802" s="116" t="s">
        <v>1024</v>
      </c>
      <c r="AS7802" s="116">
        <v>396</v>
      </c>
    </row>
  </sheetData>
  <pageMargins left="0.7" right="0.7" top="0.75" bottom="0.75" header="0.3" footer="0.3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Notes</vt:lpstr>
      <vt:lpstr>Index</vt:lpstr>
      <vt:lpstr>Sets</vt:lpstr>
      <vt:lpstr>Maps</vt:lpstr>
      <vt:lpstr>SAM</vt:lpstr>
      <vt:lpstr>SAM_billion</vt:lpstr>
      <vt:lpstr>Demand</vt:lpstr>
      <vt:lpstr>Elasticities</vt:lpstr>
      <vt:lpstr>Trade</vt:lpstr>
      <vt:lpstr>Employment</vt:lpstr>
      <vt:lpstr>Energy</vt:lpstr>
      <vt:lpstr>Energy (2)</vt:lpstr>
      <vt:lpstr>SHR</vt:lpstr>
      <vt:lpstr>FacNest</vt:lpstr>
      <vt:lpstr>Population</vt:lpstr>
      <vt:lpstr>Demand_RawData</vt:lpstr>
      <vt:lpstr>Elasticities_RawData</vt:lpstr>
      <vt:lpstr>Modelled 2019 Emp</vt:lpstr>
      <vt:lpstr>Sheet2</vt:lpstr>
      <vt:lpstr>2019_LMD</vt:lpstr>
      <vt:lpstr>CropProd</vt:lpstr>
      <vt:lpstr>Census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2022-01-17T11:08:12Z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104044497013092</vt:r8>
  </property>
</Properties>
</file>